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sanity/OneDrive - UWM/Documents/CIV790/code/Data/bubblr bike/"/>
    </mc:Choice>
  </mc:AlternateContent>
  <xr:revisionPtr revIDLastSave="1" documentId="11_0D322EC8A1135F30E530223FB04558F1939716D8" xr6:coauthVersionLast="43" xr6:coauthVersionMax="43" xr10:uidLastSave="{3BB07E54-C71C-2C49-8F63-33F8225B0EDE}"/>
  <bookViews>
    <workbookView xWindow="0" yWindow="460" windowWidth="28800" windowHeight="16440" activeTab="1" xr2:uid="{00000000-000D-0000-FFFF-FFFF00000000}"/>
  </bookViews>
  <sheets>
    <sheet name="Sheet1" sheetId="4" r:id="rId1"/>
    <sheet name="Prior_Month_Formated" sheetId="1" r:id="rId2"/>
    <sheet name="Formulas" sheetId="3" r:id="rId3"/>
    <sheet name="Key" sheetId="2" r:id="rId4"/>
  </sheets>
  <externalReferences>
    <externalReference r:id="rId5"/>
    <externalReference r:id="rId6"/>
  </externalReferences>
  <definedNames>
    <definedName name="_xlnm._FilterDatabase" localSheetId="1" hidden="1">Prior_Month_Formated!$B$1:$B$3939</definedName>
  </definedNames>
  <calcPr calcId="191029" concurrentCalc="0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940" i="1" l="1"/>
  <c r="Q3940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203" i="1"/>
  <c r="AG1923" i="1"/>
  <c r="AG1924" i="1"/>
  <c r="AG204" i="1"/>
  <c r="AG205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206" i="1"/>
  <c r="AG207" i="1"/>
  <c r="AG1949" i="1"/>
  <c r="AG1950" i="1"/>
  <c r="AG208" i="1"/>
  <c r="AG1951" i="1"/>
  <c r="AG1952" i="1"/>
  <c r="AG1953" i="1"/>
  <c r="AG1954" i="1"/>
  <c r="AG1955" i="1"/>
  <c r="AG1956" i="1"/>
  <c r="AG1957" i="1"/>
  <c r="AG1958" i="1"/>
  <c r="AG1959" i="1"/>
  <c r="AG2" i="1"/>
  <c r="AG3" i="1"/>
  <c r="AG4" i="1"/>
  <c r="AG5" i="1"/>
  <c r="AG6" i="1"/>
  <c r="AG7" i="1"/>
  <c r="AG8" i="1"/>
  <c r="AG9" i="1"/>
  <c r="AG10" i="1"/>
  <c r="AG11" i="1"/>
  <c r="AG209" i="1"/>
  <c r="AG210" i="1"/>
  <c r="AG1960" i="1"/>
  <c r="AG1961" i="1"/>
  <c r="AG1962" i="1"/>
  <c r="AG1963" i="1"/>
  <c r="AG1964" i="1"/>
  <c r="AG211" i="1"/>
  <c r="AG212" i="1"/>
  <c r="AG213" i="1"/>
  <c r="AG214" i="1"/>
  <c r="AG12" i="1"/>
  <c r="AG1965" i="1"/>
  <c r="AG1966" i="1"/>
  <c r="AG1967" i="1"/>
  <c r="AG1968" i="1"/>
  <c r="AG1969" i="1"/>
  <c r="AG1970" i="1"/>
  <c r="AG1971" i="1"/>
  <c r="AG1972" i="1"/>
  <c r="AG1973" i="1"/>
  <c r="AG215" i="1"/>
  <c r="AG1974" i="1"/>
  <c r="AG13" i="1"/>
  <c r="AG14" i="1"/>
  <c r="AG216" i="1"/>
  <c r="AG217" i="1"/>
  <c r="AG1975" i="1"/>
  <c r="AG218" i="1"/>
  <c r="AG1976" i="1"/>
  <c r="AG1977" i="1"/>
  <c r="AG1978" i="1"/>
  <c r="AG1979" i="1"/>
  <c r="AG219" i="1"/>
  <c r="AG220" i="1"/>
  <c r="AG221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15" i="1"/>
  <c r="AG222" i="1"/>
  <c r="AG2000" i="1"/>
  <c r="AG2001" i="1"/>
  <c r="AG2002" i="1"/>
  <c r="AG223" i="1"/>
  <c r="AG16" i="1"/>
  <c r="AG17" i="1"/>
  <c r="AG224" i="1"/>
  <c r="AG18" i="1"/>
  <c r="AG19" i="1"/>
  <c r="AG225" i="1"/>
  <c r="AG226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2003" i="1"/>
  <c r="AG2004" i="1"/>
  <c r="AG227" i="1"/>
  <c r="AG228" i="1"/>
  <c r="AG2005" i="1"/>
  <c r="AG2006" i="1"/>
  <c r="AG229" i="1"/>
  <c r="AG2007" i="1"/>
  <c r="AG230" i="1"/>
  <c r="AG2008" i="1"/>
  <c r="AG231" i="1"/>
  <c r="AG2009" i="1"/>
  <c r="AG2010" i="1"/>
  <c r="AG2011" i="1"/>
  <c r="AG2012" i="1"/>
  <c r="AG2013" i="1"/>
  <c r="AG2014" i="1"/>
  <c r="AG2015" i="1"/>
  <c r="AG232" i="1"/>
  <c r="AG233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34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64" i="1"/>
  <c r="AG65" i="1"/>
  <c r="AG2094" i="1"/>
  <c r="AG66" i="1"/>
  <c r="AG67" i="1"/>
  <c r="AG68" i="1"/>
  <c r="AG69" i="1"/>
  <c r="AG70" i="1"/>
  <c r="AG71" i="1"/>
  <c r="AG72" i="1"/>
  <c r="AG73" i="1"/>
  <c r="AG235" i="1"/>
  <c r="AG2095" i="1"/>
  <c r="AG2096" i="1"/>
  <c r="AG2097" i="1"/>
  <c r="AG2098" i="1"/>
  <c r="AG2099" i="1"/>
  <c r="AG236" i="1"/>
  <c r="AG74" i="1"/>
  <c r="AG75" i="1"/>
  <c r="AG76" i="1"/>
  <c r="AG237" i="1"/>
  <c r="AG2100" i="1"/>
  <c r="AG2101" i="1"/>
  <c r="AG2102" i="1"/>
  <c r="AG2103" i="1"/>
  <c r="AG2104" i="1"/>
  <c r="AG2105" i="1"/>
  <c r="AG77" i="1"/>
  <c r="AG78" i="1"/>
  <c r="AG2106" i="1"/>
  <c r="AG2107" i="1"/>
  <c r="AG2108" i="1"/>
  <c r="AG2109" i="1"/>
  <c r="AG238" i="1"/>
  <c r="AG239" i="1"/>
  <c r="AG240" i="1"/>
  <c r="AG241" i="1"/>
  <c r="AG79" i="1"/>
  <c r="AG80" i="1"/>
  <c r="AG81" i="1"/>
  <c r="AG82" i="1"/>
  <c r="AG83" i="1"/>
  <c r="AG84" i="1"/>
  <c r="AG85" i="1"/>
  <c r="AG86" i="1"/>
  <c r="AG2110" i="1"/>
  <c r="AG2111" i="1"/>
  <c r="AG2112" i="1"/>
  <c r="AG2113" i="1"/>
  <c r="AG242" i="1"/>
  <c r="AG243" i="1"/>
  <c r="AG2114" i="1"/>
  <c r="AG244" i="1"/>
  <c r="AG2115" i="1"/>
  <c r="AG2116" i="1"/>
  <c r="AG245" i="1"/>
  <c r="AG87" i="1"/>
  <c r="AG88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46" i="1"/>
  <c r="AG89" i="1"/>
  <c r="AG247" i="1"/>
  <c r="AG248" i="1"/>
  <c r="AG249" i="1"/>
  <c r="AG2136" i="1"/>
  <c r="AG250" i="1"/>
  <c r="AG251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52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53" i="1"/>
  <c r="AG254" i="1"/>
  <c r="AG2165" i="1"/>
  <c r="AG255" i="1"/>
  <c r="AG256" i="1"/>
  <c r="AG2166" i="1"/>
  <c r="AG2167" i="1"/>
  <c r="AG2168" i="1"/>
  <c r="AG2169" i="1"/>
  <c r="AG2170" i="1"/>
  <c r="AG2171" i="1"/>
  <c r="AG2172" i="1"/>
  <c r="AG257" i="1"/>
  <c r="AG258" i="1"/>
  <c r="AG2173" i="1"/>
  <c r="AG2174" i="1"/>
  <c r="AG259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60" i="1"/>
  <c r="AG2194" i="1"/>
  <c r="AG2195" i="1"/>
  <c r="AG2196" i="1"/>
  <c r="AG2197" i="1"/>
  <c r="AG2198" i="1"/>
  <c r="AG2199" i="1"/>
  <c r="AG2200" i="1"/>
  <c r="AG2201" i="1"/>
  <c r="AG2202" i="1"/>
  <c r="AG2203" i="1"/>
  <c r="AG261" i="1"/>
  <c r="AG262" i="1"/>
  <c r="AG263" i="1"/>
  <c r="AG2204" i="1"/>
  <c r="AG2205" i="1"/>
  <c r="AG264" i="1"/>
  <c r="AG265" i="1"/>
  <c r="AG266" i="1"/>
  <c r="AG267" i="1"/>
  <c r="AG268" i="1"/>
  <c r="AG2206" i="1"/>
  <c r="AG2207" i="1"/>
  <c r="AG2208" i="1"/>
  <c r="AG269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70" i="1"/>
  <c r="AG2225" i="1"/>
  <c r="AG271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72" i="1"/>
  <c r="AG2260" i="1"/>
  <c r="AG2261" i="1"/>
  <c r="AG2262" i="1"/>
  <c r="AG2263" i="1"/>
  <c r="AG2264" i="1"/>
  <c r="AG273" i="1"/>
  <c r="AG274" i="1"/>
  <c r="AG275" i="1"/>
  <c r="AG2265" i="1"/>
  <c r="AG2266" i="1"/>
  <c r="AG2267" i="1"/>
  <c r="AG2268" i="1"/>
  <c r="AG2269" i="1"/>
  <c r="AG2270" i="1"/>
  <c r="AG276" i="1"/>
  <c r="AG2271" i="1"/>
  <c r="AG277" i="1"/>
  <c r="AG2272" i="1"/>
  <c r="AG2273" i="1"/>
  <c r="AG2274" i="1"/>
  <c r="AG2275" i="1"/>
  <c r="AG278" i="1"/>
  <c r="AG279" i="1"/>
  <c r="AG280" i="1"/>
  <c r="AG281" i="1"/>
  <c r="AG282" i="1"/>
  <c r="AG2276" i="1"/>
  <c r="AG2277" i="1"/>
  <c r="AG2278" i="1"/>
  <c r="AG283" i="1"/>
  <c r="AG284" i="1"/>
  <c r="AG285" i="1"/>
  <c r="AG286" i="1"/>
  <c r="AG287" i="1"/>
  <c r="AG2279" i="1"/>
  <c r="AG2280" i="1"/>
  <c r="AG2281" i="1"/>
  <c r="AG2282" i="1"/>
  <c r="AG2283" i="1"/>
  <c r="AG2284" i="1"/>
  <c r="AG2285" i="1"/>
  <c r="AG2286" i="1"/>
  <c r="AG2287" i="1"/>
  <c r="AG288" i="1"/>
  <c r="AG289" i="1"/>
  <c r="AG2288" i="1"/>
  <c r="AG290" i="1"/>
  <c r="AG291" i="1"/>
  <c r="AG292" i="1"/>
  <c r="AG2289" i="1"/>
  <c r="AG2290" i="1"/>
  <c r="AG293" i="1"/>
  <c r="AG2291" i="1"/>
  <c r="AG2292" i="1"/>
  <c r="AG2293" i="1"/>
  <c r="AG2294" i="1"/>
  <c r="AG2295" i="1"/>
  <c r="AG2296" i="1"/>
  <c r="AG2297" i="1"/>
  <c r="AG294" i="1"/>
  <c r="AG2298" i="1"/>
  <c r="AG2299" i="1"/>
  <c r="AG295" i="1"/>
  <c r="AG296" i="1"/>
  <c r="AG2300" i="1"/>
  <c r="AG2301" i="1"/>
  <c r="AG2302" i="1"/>
  <c r="AG2303" i="1"/>
  <c r="AG2304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2305" i="1"/>
  <c r="AG2306" i="1"/>
  <c r="AG2307" i="1"/>
  <c r="AG2308" i="1"/>
  <c r="AG2309" i="1"/>
  <c r="AG2310" i="1"/>
  <c r="AG2311" i="1"/>
  <c r="AG2312" i="1"/>
  <c r="AG2313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2314" i="1"/>
  <c r="AG309" i="1"/>
  <c r="AG2315" i="1"/>
  <c r="AG139" i="1"/>
  <c r="AG140" i="1"/>
  <c r="AG141" i="1"/>
  <c r="AG142" i="1"/>
  <c r="AG143" i="1"/>
  <c r="AG310" i="1"/>
  <c r="AG311" i="1"/>
  <c r="AG2316" i="1"/>
  <c r="AG2317" i="1"/>
  <c r="AG2318" i="1"/>
  <c r="AG2319" i="1"/>
  <c r="AG2320" i="1"/>
  <c r="AG2321" i="1"/>
  <c r="AG2322" i="1"/>
  <c r="AG144" i="1"/>
  <c r="AG145" i="1"/>
  <c r="AG146" i="1"/>
  <c r="AG2323" i="1"/>
  <c r="AG2324" i="1"/>
  <c r="AG2325" i="1"/>
  <c r="AG2326" i="1"/>
  <c r="AG2327" i="1"/>
  <c r="AG2328" i="1"/>
  <c r="AG312" i="1"/>
  <c r="AG313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314" i="1"/>
  <c r="AG315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316" i="1"/>
  <c r="AG317" i="1"/>
  <c r="AG318" i="1"/>
  <c r="AG319" i="1"/>
  <c r="AG320" i="1"/>
  <c r="AG321" i="1"/>
  <c r="AG322" i="1"/>
  <c r="AG323" i="1"/>
  <c r="AG324" i="1"/>
  <c r="AG325" i="1"/>
  <c r="AG326" i="1"/>
  <c r="AG2357" i="1"/>
  <c r="AG2358" i="1"/>
  <c r="AG2359" i="1"/>
  <c r="AG2360" i="1"/>
  <c r="AG2361" i="1"/>
  <c r="AG2362" i="1"/>
  <c r="AG327" i="1"/>
  <c r="AG2363" i="1"/>
  <c r="AG2364" i="1"/>
  <c r="AG2365" i="1"/>
  <c r="AG328" i="1"/>
  <c r="AG329" i="1"/>
  <c r="AG2366" i="1"/>
  <c r="AG2367" i="1"/>
  <c r="AG2368" i="1"/>
  <c r="AG2369" i="1"/>
  <c r="AG2370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2371" i="1"/>
  <c r="AG362" i="1"/>
  <c r="AG363" i="1"/>
  <c r="AG364" i="1"/>
  <c r="AG365" i="1"/>
  <c r="AG2372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147" i="1"/>
  <c r="AG148" i="1"/>
  <c r="AG149" i="1"/>
  <c r="AG150" i="1"/>
  <c r="AG151" i="1"/>
  <c r="AG152" i="1"/>
  <c r="AG153" i="1"/>
  <c r="AG154" i="1"/>
  <c r="AG155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237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2374" i="1"/>
  <c r="AG428" i="1"/>
  <c r="AG429" i="1"/>
  <c r="AG430" i="1"/>
  <c r="AG431" i="1"/>
  <c r="AG432" i="1"/>
  <c r="AG156" i="1"/>
  <c r="AG157" i="1"/>
  <c r="AG158" i="1"/>
  <c r="AG433" i="1"/>
  <c r="AG434" i="1"/>
  <c r="AG435" i="1"/>
  <c r="AG436" i="1"/>
  <c r="AG437" i="1"/>
  <c r="AG438" i="1"/>
  <c r="AG439" i="1"/>
  <c r="AG159" i="1"/>
  <c r="AG160" i="1"/>
  <c r="AG161" i="1"/>
  <c r="AG162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2375" i="1"/>
  <c r="AG2376" i="1"/>
  <c r="AG2377" i="1"/>
  <c r="AG2378" i="1"/>
  <c r="AG2379" i="1"/>
  <c r="AG565" i="1"/>
  <c r="AG566" i="1"/>
  <c r="AG567" i="1"/>
  <c r="AG568" i="1"/>
  <c r="AG569" i="1"/>
  <c r="AG570" i="1"/>
  <c r="AG238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2381" i="1"/>
  <c r="AG2382" i="1"/>
  <c r="AG587" i="1"/>
  <c r="AG588" i="1"/>
  <c r="AG589" i="1"/>
  <c r="AG590" i="1"/>
  <c r="AG591" i="1"/>
  <c r="AG592" i="1"/>
  <c r="AG2383" i="1"/>
  <c r="AG593" i="1"/>
  <c r="AG594" i="1"/>
  <c r="AG595" i="1"/>
  <c r="AG596" i="1"/>
  <c r="AG597" i="1"/>
  <c r="AG598" i="1"/>
  <c r="AG599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2395" i="1"/>
  <c r="AG2396" i="1"/>
  <c r="AG2397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2398" i="1"/>
  <c r="AG2399" i="1"/>
  <c r="AG2400" i="1"/>
  <c r="AG2401" i="1"/>
  <c r="AG2402" i="1"/>
  <c r="AG2403" i="1"/>
  <c r="AG2404" i="1"/>
  <c r="AG2405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2406" i="1"/>
  <c r="AG2407" i="1"/>
  <c r="AG2408" i="1"/>
  <c r="AG2409" i="1"/>
  <c r="AG2410" i="1"/>
  <c r="AG2411" i="1"/>
  <c r="AG2412" i="1"/>
  <c r="AG2413" i="1"/>
  <c r="AG2414" i="1"/>
  <c r="AG655" i="1"/>
  <c r="AG2415" i="1"/>
  <c r="AG2416" i="1"/>
  <c r="AG2417" i="1"/>
  <c r="AG2418" i="1"/>
  <c r="AG2419" i="1"/>
  <c r="AG656" i="1"/>
  <c r="AG657" i="1"/>
  <c r="AG2420" i="1"/>
  <c r="AG2421" i="1"/>
  <c r="AG2422" i="1"/>
  <c r="AG2423" i="1"/>
  <c r="AG2424" i="1"/>
  <c r="AG2425" i="1"/>
  <c r="AG2426" i="1"/>
  <c r="AG658" i="1"/>
  <c r="AG2427" i="1"/>
  <c r="AG659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660" i="1"/>
  <c r="AG2439" i="1"/>
  <c r="AG661" i="1"/>
  <c r="AG662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663" i="1"/>
  <c r="AG2454" i="1"/>
  <c r="AG2455" i="1"/>
  <c r="AG2456" i="1"/>
  <c r="AG2457" i="1"/>
  <c r="AG2458" i="1"/>
  <c r="AG664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665" i="1"/>
  <c r="AG2472" i="1"/>
  <c r="AG666" i="1"/>
  <c r="AG667" i="1"/>
  <c r="AG668" i="1"/>
  <c r="AG2473" i="1"/>
  <c r="AG2474" i="1"/>
  <c r="AG2475" i="1"/>
  <c r="AG2476" i="1"/>
  <c r="AG2477" i="1"/>
  <c r="AG669" i="1"/>
  <c r="AG670" i="1"/>
  <c r="AG2478" i="1"/>
  <c r="AG671" i="1"/>
  <c r="AG2479" i="1"/>
  <c r="AG2480" i="1"/>
  <c r="AG2481" i="1"/>
  <c r="AG672" i="1"/>
  <c r="AG673" i="1"/>
  <c r="AG2482" i="1"/>
  <c r="AG2483" i="1"/>
  <c r="AG2484" i="1"/>
  <c r="AG674" i="1"/>
  <c r="AG2485" i="1"/>
  <c r="AG2486" i="1"/>
  <c r="AG2487" i="1"/>
  <c r="AG2488" i="1"/>
  <c r="AG675" i="1"/>
  <c r="AG676" i="1"/>
  <c r="AG2489" i="1"/>
  <c r="AG2490" i="1"/>
  <c r="AG677" i="1"/>
  <c r="AG2491" i="1"/>
  <c r="AG2492" i="1"/>
  <c r="AG2493" i="1"/>
  <c r="AG678" i="1"/>
  <c r="AG2494" i="1"/>
  <c r="AG679" i="1"/>
  <c r="AG2495" i="1"/>
  <c r="AG2496" i="1"/>
  <c r="AG2497" i="1"/>
  <c r="AG680" i="1"/>
  <c r="AG681" i="1"/>
  <c r="AG682" i="1"/>
  <c r="AG683" i="1"/>
  <c r="AG684" i="1"/>
  <c r="AG2498" i="1"/>
  <c r="AG685" i="1"/>
  <c r="AG686" i="1"/>
  <c r="AG2499" i="1"/>
  <c r="AG2500" i="1"/>
  <c r="AG2501" i="1"/>
  <c r="AG2502" i="1"/>
  <c r="AG2503" i="1"/>
  <c r="AG687" i="1"/>
  <c r="AG2504" i="1"/>
  <c r="AG2505" i="1"/>
  <c r="AG688" i="1"/>
  <c r="AG2506" i="1"/>
  <c r="AG2507" i="1"/>
  <c r="AG2508" i="1"/>
  <c r="AG2509" i="1"/>
  <c r="AG689" i="1"/>
  <c r="AG690" i="1"/>
  <c r="AG691" i="1"/>
  <c r="AG692" i="1"/>
  <c r="AG693" i="1"/>
  <c r="AG694" i="1"/>
  <c r="AG2510" i="1"/>
  <c r="AG695" i="1"/>
  <c r="AG2511" i="1"/>
  <c r="AG696" i="1"/>
  <c r="AG697" i="1"/>
  <c r="AG698" i="1"/>
  <c r="AG2512" i="1"/>
  <c r="AG2513" i="1"/>
  <c r="AG2514" i="1"/>
  <c r="AG2515" i="1"/>
  <c r="AG699" i="1"/>
  <c r="AG700" i="1"/>
  <c r="AG701" i="1"/>
  <c r="AG702" i="1"/>
  <c r="AG2516" i="1"/>
  <c r="AG703" i="1"/>
  <c r="AG704" i="1"/>
  <c r="AG705" i="1"/>
  <c r="AG706" i="1"/>
  <c r="AG707" i="1"/>
  <c r="AG2517" i="1"/>
  <c r="AG708" i="1"/>
  <c r="AG709" i="1"/>
  <c r="AG2518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2519" i="1"/>
  <c r="AG2520" i="1"/>
  <c r="AG2521" i="1"/>
  <c r="AG2522" i="1"/>
  <c r="AG722" i="1"/>
  <c r="AG723" i="1"/>
  <c r="AG724" i="1"/>
  <c r="AG725" i="1"/>
  <c r="AG726" i="1"/>
  <c r="AG727" i="1"/>
  <c r="AG2523" i="1"/>
  <c r="AG2524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2525" i="1"/>
  <c r="AG744" i="1"/>
  <c r="AG2526" i="1"/>
  <c r="AG2527" i="1"/>
  <c r="AG2528" i="1"/>
  <c r="AG745" i="1"/>
  <c r="AG746" i="1"/>
  <c r="AG747" i="1"/>
  <c r="AG748" i="1"/>
  <c r="AG749" i="1"/>
  <c r="AG750" i="1"/>
  <c r="AG2529" i="1"/>
  <c r="AG2530" i="1"/>
  <c r="AG2531" i="1"/>
  <c r="AG2532" i="1"/>
  <c r="AG751" i="1"/>
  <c r="AG752" i="1"/>
  <c r="AG753" i="1"/>
  <c r="AG754" i="1"/>
  <c r="AG755" i="1"/>
  <c r="AG2533" i="1"/>
  <c r="AG756" i="1"/>
  <c r="AG757" i="1"/>
  <c r="AG758" i="1"/>
  <c r="AG759" i="1"/>
  <c r="AG760" i="1"/>
  <c r="AG761" i="1"/>
  <c r="AG762" i="1"/>
  <c r="AG763" i="1"/>
  <c r="AG764" i="1"/>
  <c r="AG765" i="1"/>
  <c r="AG766" i="1"/>
  <c r="AG2534" i="1"/>
  <c r="AG767" i="1"/>
  <c r="AG768" i="1"/>
  <c r="AG769" i="1"/>
  <c r="AG770" i="1"/>
  <c r="AG771" i="1"/>
  <c r="AG772" i="1"/>
  <c r="AG773" i="1"/>
  <c r="AG774" i="1"/>
  <c r="AG2535" i="1"/>
  <c r="AG775" i="1"/>
  <c r="AG2536" i="1"/>
  <c r="AG2537" i="1"/>
  <c r="AG2538" i="1"/>
  <c r="AG2539" i="1"/>
  <c r="AG2540" i="1"/>
  <c r="AG776" i="1"/>
  <c r="AG2541" i="1"/>
  <c r="AG2542" i="1"/>
  <c r="AG2543" i="1"/>
  <c r="AG2544" i="1"/>
  <c r="AG2545" i="1"/>
  <c r="AG2546" i="1"/>
  <c r="AG2547" i="1"/>
  <c r="AG2548" i="1"/>
  <c r="AG2549" i="1"/>
  <c r="AG2550" i="1"/>
  <c r="AG777" i="1"/>
  <c r="AG2551" i="1"/>
  <c r="AG778" i="1"/>
  <c r="AG2552" i="1"/>
  <c r="AG2553" i="1"/>
  <c r="AG2554" i="1"/>
  <c r="AG2555" i="1"/>
  <c r="AG2556" i="1"/>
  <c r="AG2557" i="1"/>
  <c r="AG2558" i="1"/>
  <c r="AG2559" i="1"/>
  <c r="AG779" i="1"/>
  <c r="AG2560" i="1"/>
  <c r="AG2561" i="1"/>
  <c r="AG2562" i="1"/>
  <c r="AG2563" i="1"/>
  <c r="AG2564" i="1"/>
  <c r="AG780" i="1"/>
  <c r="AG2565" i="1"/>
  <c r="AG2566" i="1"/>
  <c r="AG2567" i="1"/>
  <c r="AG2568" i="1"/>
  <c r="AG2569" i="1"/>
  <c r="AG2570" i="1"/>
  <c r="AG2571" i="1"/>
  <c r="AG2572" i="1"/>
  <c r="AG781" i="1"/>
  <c r="AG2573" i="1"/>
  <c r="AG2574" i="1"/>
  <c r="AG2575" i="1"/>
  <c r="AG2576" i="1"/>
  <c r="AG782" i="1"/>
  <c r="AG2577" i="1"/>
  <c r="AG2578" i="1"/>
  <c r="AG2579" i="1"/>
  <c r="AG2580" i="1"/>
  <c r="AG783" i="1"/>
  <c r="AG2581" i="1"/>
  <c r="AG784" i="1"/>
  <c r="AG785" i="1"/>
  <c r="AG786" i="1"/>
  <c r="AG2582" i="1"/>
  <c r="AG2583" i="1"/>
  <c r="AG787" i="1"/>
  <c r="AG788" i="1"/>
  <c r="AG789" i="1"/>
  <c r="AG790" i="1"/>
  <c r="AG791" i="1"/>
  <c r="AG792" i="1"/>
  <c r="AG2584" i="1"/>
  <c r="AG2585" i="1"/>
  <c r="AG793" i="1"/>
  <c r="AG2586" i="1"/>
  <c r="AG2587" i="1"/>
  <c r="AG794" i="1"/>
  <c r="AG795" i="1"/>
  <c r="AG2588" i="1"/>
  <c r="AG2589" i="1"/>
  <c r="AG2590" i="1"/>
  <c r="AG2591" i="1"/>
  <c r="AG2592" i="1"/>
  <c r="AG2593" i="1"/>
  <c r="AG2594" i="1"/>
  <c r="AG2595" i="1"/>
  <c r="AG796" i="1"/>
  <c r="AG2596" i="1"/>
  <c r="AG2597" i="1"/>
  <c r="AG2598" i="1"/>
  <c r="AG2599" i="1"/>
  <c r="AG797" i="1"/>
  <c r="AG2600" i="1"/>
  <c r="AG2601" i="1"/>
  <c r="AG2602" i="1"/>
  <c r="AG798" i="1"/>
  <c r="AG2603" i="1"/>
  <c r="AG2604" i="1"/>
  <c r="AG799" i="1"/>
  <c r="AG800" i="1"/>
  <c r="AG2605" i="1"/>
  <c r="AG801" i="1"/>
  <c r="AG802" i="1"/>
  <c r="AG803" i="1"/>
  <c r="AG2606" i="1"/>
  <c r="AG804" i="1"/>
  <c r="AG805" i="1"/>
  <c r="AG2607" i="1"/>
  <c r="AG2608" i="1"/>
  <c r="AG2609" i="1"/>
  <c r="AG806" i="1"/>
  <c r="AG2610" i="1"/>
  <c r="AG2611" i="1"/>
  <c r="AG807" i="1"/>
  <c r="AG2612" i="1"/>
  <c r="AG2613" i="1"/>
  <c r="AG2614" i="1"/>
  <c r="AG2615" i="1"/>
  <c r="AG2616" i="1"/>
  <c r="AG808" i="1"/>
  <c r="AG809" i="1"/>
  <c r="AG2617" i="1"/>
  <c r="AG2618" i="1"/>
  <c r="AG261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2620" i="1"/>
  <c r="AG2621" i="1"/>
  <c r="AG2622" i="1"/>
  <c r="AG823" i="1"/>
  <c r="AG824" i="1"/>
  <c r="AG825" i="1"/>
  <c r="AG826" i="1"/>
  <c r="AG2623" i="1"/>
  <c r="AG827" i="1"/>
  <c r="AG2624" i="1"/>
  <c r="AG2625" i="1"/>
  <c r="AG2626" i="1"/>
  <c r="AG828" i="1"/>
  <c r="AG829" i="1"/>
  <c r="AG2627" i="1"/>
  <c r="AG2628" i="1"/>
  <c r="AG2629" i="1"/>
  <c r="AG830" i="1"/>
  <c r="AG831" i="1"/>
  <c r="AG832" i="1"/>
  <c r="AG833" i="1"/>
  <c r="AG834" i="1"/>
  <c r="AG2630" i="1"/>
  <c r="AG2631" i="1"/>
  <c r="AG835" i="1"/>
  <c r="AG2632" i="1"/>
  <c r="AG836" i="1"/>
  <c r="AG2633" i="1"/>
  <c r="AG2634" i="1"/>
  <c r="AG837" i="1"/>
  <c r="AG2635" i="1"/>
  <c r="AG2636" i="1"/>
  <c r="AG838" i="1"/>
  <c r="AG2637" i="1"/>
  <c r="AG2638" i="1"/>
  <c r="AG2639" i="1"/>
  <c r="AG2640" i="1"/>
  <c r="AG2641" i="1"/>
  <c r="AG2642" i="1"/>
  <c r="AG2643" i="1"/>
  <c r="AG2644" i="1"/>
  <c r="AG2645" i="1"/>
  <c r="AG2646" i="1"/>
  <c r="AG839" i="1"/>
  <c r="AG2647" i="1"/>
  <c r="AG2648" i="1"/>
  <c r="AG2649" i="1"/>
  <c r="AG2650" i="1"/>
  <c r="AG2651" i="1"/>
  <c r="AG2652" i="1"/>
  <c r="AG2653" i="1"/>
  <c r="AG840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841" i="1"/>
  <c r="AG2666" i="1"/>
  <c r="AG2667" i="1"/>
  <c r="AG2668" i="1"/>
  <c r="AG2669" i="1"/>
  <c r="AG842" i="1"/>
  <c r="AG2670" i="1"/>
  <c r="AG2671" i="1"/>
  <c r="AG843" i="1"/>
  <c r="AG2672" i="1"/>
  <c r="AG2673" i="1"/>
  <c r="AG844" i="1"/>
  <c r="AG2674" i="1"/>
  <c r="AG163" i="1"/>
  <c r="AG164" i="1"/>
  <c r="AG165" i="1"/>
  <c r="AG166" i="1"/>
  <c r="AG2675" i="1"/>
  <c r="AG845" i="1"/>
  <c r="AG167" i="1"/>
  <c r="AG168" i="1"/>
  <c r="AG2676" i="1"/>
  <c r="AG2677" i="1"/>
  <c r="AG846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847" i="1"/>
  <c r="AG2689" i="1"/>
  <c r="AG2690" i="1"/>
  <c r="AG848" i="1"/>
  <c r="AG2691" i="1"/>
  <c r="AG2692" i="1"/>
  <c r="AG2693" i="1"/>
  <c r="AG2694" i="1"/>
  <c r="AG2695" i="1"/>
  <c r="AG849" i="1"/>
  <c r="AG2696" i="1"/>
  <c r="AG2697" i="1"/>
  <c r="AG2698" i="1"/>
  <c r="AG2699" i="1"/>
  <c r="AG850" i="1"/>
  <c r="AG851" i="1"/>
  <c r="AG852" i="1"/>
  <c r="AG2700" i="1"/>
  <c r="AG2701" i="1"/>
  <c r="AG853" i="1"/>
  <c r="AG2702" i="1"/>
  <c r="AG2703" i="1"/>
  <c r="AG2704" i="1"/>
  <c r="AG2705" i="1"/>
  <c r="AG2706" i="1"/>
  <c r="AG2707" i="1"/>
  <c r="AG854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855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856" i="1"/>
  <c r="AG2733" i="1"/>
  <c r="AG2734" i="1"/>
  <c r="AG2735" i="1"/>
  <c r="AG2736" i="1"/>
  <c r="AG2737" i="1"/>
  <c r="AG2738" i="1"/>
  <c r="AG2739" i="1"/>
  <c r="AG857" i="1"/>
  <c r="AG2740" i="1"/>
  <c r="AG2741" i="1"/>
  <c r="AG2742" i="1"/>
  <c r="AG2743" i="1"/>
  <c r="AG2744" i="1"/>
  <c r="AG2745" i="1"/>
  <c r="AG858" i="1"/>
  <c r="AG2746" i="1"/>
  <c r="AG859" i="1"/>
  <c r="AG2747" i="1"/>
  <c r="AG2748" i="1"/>
  <c r="AG2749" i="1"/>
  <c r="AG2750" i="1"/>
  <c r="AG2751" i="1"/>
  <c r="AG2752" i="1"/>
  <c r="AG2753" i="1"/>
  <c r="AG2754" i="1"/>
  <c r="AG2755" i="1"/>
  <c r="AG860" i="1"/>
  <c r="AG2756" i="1"/>
  <c r="AG2757" i="1"/>
  <c r="AG861" i="1"/>
  <c r="AG862" i="1"/>
  <c r="AG2758" i="1"/>
  <c r="AG863" i="1"/>
  <c r="AG864" i="1"/>
  <c r="AG2759" i="1"/>
  <c r="AG2760" i="1"/>
  <c r="AG2761" i="1"/>
  <c r="AG2762" i="1"/>
  <c r="AG2763" i="1"/>
  <c r="AG865" i="1"/>
  <c r="AG866" i="1"/>
  <c r="AG2764" i="1"/>
  <c r="AG2765" i="1"/>
  <c r="AG867" i="1"/>
  <c r="AG868" i="1"/>
  <c r="AG2766" i="1"/>
  <c r="AG2767" i="1"/>
  <c r="AG2768" i="1"/>
  <c r="AG869" i="1"/>
  <c r="AG870" i="1"/>
  <c r="AG2769" i="1"/>
  <c r="AG2770" i="1"/>
  <c r="AG2771" i="1"/>
  <c r="AG2772" i="1"/>
  <c r="AG871" i="1"/>
  <c r="AG2773" i="1"/>
  <c r="AG2774" i="1"/>
  <c r="AG2775" i="1"/>
  <c r="AG2776" i="1"/>
  <c r="AG2777" i="1"/>
  <c r="AG2778" i="1"/>
  <c r="AG2779" i="1"/>
  <c r="AG2780" i="1"/>
  <c r="AG872" i="1"/>
  <c r="AG2781" i="1"/>
  <c r="AG2782" i="1"/>
  <c r="AG2783" i="1"/>
  <c r="AG873" i="1"/>
  <c r="AG2784" i="1"/>
  <c r="AG2785" i="1"/>
  <c r="AG2786" i="1"/>
  <c r="AG874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875" i="1"/>
  <c r="AG2798" i="1"/>
  <c r="AG2799" i="1"/>
  <c r="AG876" i="1"/>
  <c r="AG877" i="1"/>
  <c r="AG2800" i="1"/>
  <c r="AG878" i="1"/>
  <c r="AG879" i="1"/>
  <c r="AG2801" i="1"/>
  <c r="AG880" i="1"/>
  <c r="AG881" i="1"/>
  <c r="AG882" i="1"/>
  <c r="AG883" i="1"/>
  <c r="AG2802" i="1"/>
  <c r="AG884" i="1"/>
  <c r="AG885" i="1"/>
  <c r="AG2803" i="1"/>
  <c r="AG886" i="1"/>
  <c r="AG2804" i="1"/>
  <c r="AG887" i="1"/>
  <c r="AG888" i="1"/>
  <c r="AG889" i="1"/>
  <c r="AG2805" i="1"/>
  <c r="AG2806" i="1"/>
  <c r="AG890" i="1"/>
  <c r="AG891" i="1"/>
  <c r="AG892" i="1"/>
  <c r="AG893" i="1"/>
  <c r="AG894" i="1"/>
  <c r="AG895" i="1"/>
  <c r="AG2807" i="1"/>
  <c r="AG896" i="1"/>
  <c r="AG2808" i="1"/>
  <c r="AG2809" i="1"/>
  <c r="AG897" i="1"/>
  <c r="AG898" i="1"/>
  <c r="AG899" i="1"/>
  <c r="AG900" i="1"/>
  <c r="AG2810" i="1"/>
  <c r="AG901" i="1"/>
  <c r="AG902" i="1"/>
  <c r="AG903" i="1"/>
  <c r="AG904" i="1"/>
  <c r="AG905" i="1"/>
  <c r="AG906" i="1"/>
  <c r="AG2811" i="1"/>
  <c r="AG2812" i="1"/>
  <c r="AG2813" i="1"/>
  <c r="AG907" i="1"/>
  <c r="AG908" i="1"/>
  <c r="AG909" i="1"/>
  <c r="AG2814" i="1"/>
  <c r="AG2815" i="1"/>
  <c r="AG910" i="1"/>
  <c r="AG911" i="1"/>
  <c r="AG912" i="1"/>
  <c r="AG913" i="1"/>
  <c r="AG914" i="1"/>
  <c r="AG915" i="1"/>
  <c r="AG916" i="1"/>
  <c r="AG917" i="1"/>
  <c r="AG918" i="1"/>
  <c r="AG919" i="1"/>
  <c r="AG920" i="1"/>
  <c r="AG2816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2817" i="1"/>
  <c r="AG2818" i="1"/>
  <c r="AG935" i="1"/>
  <c r="AG936" i="1"/>
  <c r="AG937" i="1"/>
  <c r="AG938" i="1"/>
  <c r="AG939" i="1"/>
  <c r="AG2819" i="1"/>
  <c r="AG2820" i="1"/>
  <c r="AG2821" i="1"/>
  <c r="AG2822" i="1"/>
  <c r="AG940" i="1"/>
  <c r="AG941" i="1"/>
  <c r="AG942" i="1"/>
  <c r="AG2823" i="1"/>
  <c r="AG2824" i="1"/>
  <c r="AG943" i="1"/>
  <c r="AG2825" i="1"/>
  <c r="AG2826" i="1"/>
  <c r="AG2827" i="1"/>
  <c r="AG2828" i="1"/>
  <c r="AG944" i="1"/>
  <c r="AG945" i="1"/>
  <c r="AG946" i="1"/>
  <c r="AG947" i="1"/>
  <c r="AG948" i="1"/>
  <c r="AG949" i="1"/>
  <c r="AG2829" i="1"/>
  <c r="AG2830" i="1"/>
  <c r="AG950" i="1"/>
  <c r="AG951" i="1"/>
  <c r="AG952" i="1"/>
  <c r="AG953" i="1"/>
  <c r="AG954" i="1"/>
  <c r="AG955" i="1"/>
  <c r="AG956" i="1"/>
  <c r="AG957" i="1"/>
  <c r="AG958" i="1"/>
  <c r="AG2831" i="1"/>
  <c r="AG2832" i="1"/>
  <c r="AG2833" i="1"/>
  <c r="AG959" i="1"/>
  <c r="AG960" i="1"/>
  <c r="AG961" i="1"/>
  <c r="AG962" i="1"/>
  <c r="AG963" i="1"/>
  <c r="AG2834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2835" i="1"/>
  <c r="AG2836" i="1"/>
  <c r="AG2837" i="1"/>
  <c r="AG2838" i="1"/>
  <c r="AG980" i="1"/>
  <c r="AG981" i="1"/>
  <c r="AG982" i="1"/>
  <c r="AG983" i="1"/>
  <c r="AG2839" i="1"/>
  <c r="AG984" i="1"/>
  <c r="AG2840" i="1"/>
  <c r="AG2841" i="1"/>
  <c r="AG2842" i="1"/>
  <c r="AG985" i="1"/>
  <c r="AG2843" i="1"/>
  <c r="AG2844" i="1"/>
  <c r="AG2845" i="1"/>
  <c r="AG2846" i="1"/>
  <c r="AG2847" i="1"/>
  <c r="AG2848" i="1"/>
  <c r="AG2849" i="1"/>
  <c r="AG986" i="1"/>
  <c r="AG2850" i="1"/>
  <c r="AG987" i="1"/>
  <c r="AG2851" i="1"/>
  <c r="AG2852" i="1"/>
  <c r="AG2853" i="1"/>
  <c r="AG988" i="1"/>
  <c r="AG989" i="1"/>
  <c r="AG2854" i="1"/>
  <c r="AG2855" i="1"/>
  <c r="AG2856" i="1"/>
  <c r="AG2857" i="1"/>
  <c r="AG2858" i="1"/>
  <c r="AG990" i="1"/>
  <c r="AG2859" i="1"/>
  <c r="AG991" i="1"/>
  <c r="AG2860" i="1"/>
  <c r="AG992" i="1"/>
  <c r="AG2861" i="1"/>
  <c r="AG2862" i="1"/>
  <c r="AG993" i="1"/>
  <c r="AG994" i="1"/>
  <c r="AG2863" i="1"/>
  <c r="AG995" i="1"/>
  <c r="AG2864" i="1"/>
  <c r="AG2865" i="1"/>
  <c r="AG996" i="1"/>
  <c r="AG2866" i="1"/>
  <c r="AG997" i="1"/>
  <c r="AG998" i="1"/>
  <c r="AG999" i="1"/>
  <c r="AG2867" i="1"/>
  <c r="AG1000" i="1"/>
  <c r="AG1001" i="1"/>
  <c r="AG2868" i="1"/>
  <c r="AG1002" i="1"/>
  <c r="AG1003" i="1"/>
  <c r="AG1004" i="1"/>
  <c r="AG1005" i="1"/>
  <c r="AG1006" i="1"/>
  <c r="AG1007" i="1"/>
  <c r="AG1008" i="1"/>
  <c r="AG2869" i="1"/>
  <c r="AG2870" i="1"/>
  <c r="AG2871" i="1"/>
  <c r="AG1009" i="1"/>
  <c r="AG1010" i="1"/>
  <c r="AG2872" i="1"/>
  <c r="AG2873" i="1"/>
  <c r="AG2874" i="1"/>
  <c r="AG2875" i="1"/>
  <c r="AG2876" i="1"/>
  <c r="AG2877" i="1"/>
  <c r="AG2878" i="1"/>
  <c r="AG2879" i="1"/>
  <c r="AG2880" i="1"/>
  <c r="AG1011" i="1"/>
  <c r="AG2881" i="1"/>
  <c r="AG2882" i="1"/>
  <c r="AG2883" i="1"/>
  <c r="AG2884" i="1"/>
  <c r="AG2885" i="1"/>
  <c r="AG2886" i="1"/>
  <c r="AG1012" i="1"/>
  <c r="AG2887" i="1"/>
  <c r="AG2888" i="1"/>
  <c r="AG1013" i="1"/>
  <c r="AG2889" i="1"/>
  <c r="AG1014" i="1"/>
  <c r="AG2890" i="1"/>
  <c r="AG1015" i="1"/>
  <c r="AG2891" i="1"/>
  <c r="AG1016" i="1"/>
  <c r="AG2892" i="1"/>
  <c r="AG2893" i="1"/>
  <c r="AG1017" i="1"/>
  <c r="AG1018" i="1"/>
  <c r="AG2894" i="1"/>
  <c r="AG1019" i="1"/>
  <c r="AG2895" i="1"/>
  <c r="AG1020" i="1"/>
  <c r="AG1021" i="1"/>
  <c r="AG2896" i="1"/>
  <c r="AG1022" i="1"/>
  <c r="AG2897" i="1"/>
  <c r="AG1023" i="1"/>
  <c r="AG2898" i="1"/>
  <c r="AG2899" i="1"/>
  <c r="AG1024" i="1"/>
  <c r="AG2900" i="1"/>
  <c r="AG1025" i="1"/>
  <c r="AG1026" i="1"/>
  <c r="AG1027" i="1"/>
  <c r="AG1028" i="1"/>
  <c r="AG2901" i="1"/>
  <c r="AG1029" i="1"/>
  <c r="AG1030" i="1"/>
  <c r="AG2902" i="1"/>
  <c r="AG2903" i="1"/>
  <c r="AG1031" i="1"/>
  <c r="AG2904" i="1"/>
  <c r="AG1032" i="1"/>
  <c r="AG2905" i="1"/>
  <c r="AG2906" i="1"/>
  <c r="AG2907" i="1"/>
  <c r="AG2908" i="1"/>
  <c r="AG2909" i="1"/>
  <c r="AG2910" i="1"/>
  <c r="AG2911" i="1"/>
  <c r="AG1033" i="1"/>
  <c r="AG1034" i="1"/>
  <c r="AG1035" i="1"/>
  <c r="AG2912" i="1"/>
  <c r="AG1036" i="1"/>
  <c r="AG169" i="1"/>
  <c r="AG170" i="1"/>
  <c r="AG2913" i="1"/>
  <c r="AG2914" i="1"/>
  <c r="AG171" i="1"/>
  <c r="AG172" i="1"/>
  <c r="AG1037" i="1"/>
  <c r="AG173" i="1"/>
  <c r="AG174" i="1"/>
  <c r="AG2915" i="1"/>
  <c r="AG2916" i="1"/>
  <c r="AG175" i="1"/>
  <c r="AG1038" i="1"/>
  <c r="AG176" i="1"/>
  <c r="AG2917" i="1"/>
  <c r="AG2918" i="1"/>
  <c r="AG1039" i="1"/>
  <c r="AG2919" i="1"/>
  <c r="AG1040" i="1"/>
  <c r="AG1041" i="1"/>
  <c r="AG1042" i="1"/>
  <c r="AG1043" i="1"/>
  <c r="AG1044" i="1"/>
  <c r="AG2920" i="1"/>
  <c r="AG1045" i="1"/>
  <c r="AG1046" i="1"/>
  <c r="AG2921" i="1"/>
  <c r="AG1047" i="1"/>
  <c r="AG2922" i="1"/>
  <c r="AG1048" i="1"/>
  <c r="AG1049" i="1"/>
  <c r="AG1050" i="1"/>
  <c r="AG2923" i="1"/>
  <c r="AG1051" i="1"/>
  <c r="AG2924" i="1"/>
  <c r="AG1052" i="1"/>
  <c r="AG2925" i="1"/>
  <c r="AG1053" i="1"/>
  <c r="AG2926" i="1"/>
  <c r="AG2927" i="1"/>
  <c r="AG2928" i="1"/>
  <c r="AG2929" i="1"/>
  <c r="AG1054" i="1"/>
  <c r="AG2930" i="1"/>
  <c r="AG2931" i="1"/>
  <c r="AG2932" i="1"/>
  <c r="AG2933" i="1"/>
  <c r="AG2934" i="1"/>
  <c r="AG2935" i="1"/>
  <c r="AG1055" i="1"/>
  <c r="AG2936" i="1"/>
  <c r="AG1056" i="1"/>
  <c r="AG2937" i="1"/>
  <c r="AG1057" i="1"/>
  <c r="AG1058" i="1"/>
  <c r="AG1059" i="1"/>
  <c r="AG2938" i="1"/>
  <c r="AG2939" i="1"/>
  <c r="AG2940" i="1"/>
  <c r="AG2941" i="1"/>
  <c r="AG1060" i="1"/>
  <c r="AG1061" i="1"/>
  <c r="AG1062" i="1"/>
  <c r="AG2942" i="1"/>
  <c r="AG1063" i="1"/>
  <c r="AG1064" i="1"/>
  <c r="AG1065" i="1"/>
  <c r="AG1066" i="1"/>
  <c r="AG2943" i="1"/>
  <c r="AG1067" i="1"/>
  <c r="AG1068" i="1"/>
  <c r="AG1069" i="1"/>
  <c r="AG1070" i="1"/>
  <c r="AG2944" i="1"/>
  <c r="AG1071" i="1"/>
  <c r="AG1072" i="1"/>
  <c r="AG2945" i="1"/>
  <c r="AG2946" i="1"/>
  <c r="AG1073" i="1"/>
  <c r="AG1074" i="1"/>
  <c r="AG2947" i="1"/>
  <c r="AG2948" i="1"/>
  <c r="AG2949" i="1"/>
  <c r="AG1075" i="1"/>
  <c r="AG2950" i="1"/>
  <c r="AG2951" i="1"/>
  <c r="AG1076" i="1"/>
  <c r="AG2952" i="1"/>
  <c r="AG2953" i="1"/>
  <c r="AG2954" i="1"/>
  <c r="AG2955" i="1"/>
  <c r="AG2956" i="1"/>
  <c r="AG2957" i="1"/>
  <c r="AG1077" i="1"/>
  <c r="AG2958" i="1"/>
  <c r="AG1078" i="1"/>
  <c r="AG1079" i="1"/>
  <c r="AG1080" i="1"/>
  <c r="AG2959" i="1"/>
  <c r="AG1081" i="1"/>
  <c r="AG2960" i="1"/>
  <c r="AG2961" i="1"/>
  <c r="AG2962" i="1"/>
  <c r="AG2963" i="1"/>
  <c r="AG2964" i="1"/>
  <c r="AG2965" i="1"/>
  <c r="AG2966" i="1"/>
  <c r="AG2967" i="1"/>
  <c r="AG2968" i="1"/>
  <c r="AG2969" i="1"/>
  <c r="AG1082" i="1"/>
  <c r="AG1083" i="1"/>
  <c r="AG2970" i="1"/>
  <c r="AG2971" i="1"/>
  <c r="AG2972" i="1"/>
  <c r="AG2973" i="1"/>
  <c r="AG2974" i="1"/>
  <c r="AG2975" i="1"/>
  <c r="AG2976" i="1"/>
  <c r="AG2977" i="1"/>
  <c r="AG2978" i="1"/>
  <c r="AG1084" i="1"/>
  <c r="AG1085" i="1"/>
  <c r="AG2979" i="1"/>
  <c r="AG2980" i="1"/>
  <c r="AG2981" i="1"/>
  <c r="AG2982" i="1"/>
  <c r="AG2983" i="1"/>
  <c r="AG1086" i="1"/>
  <c r="AG1087" i="1"/>
  <c r="AG1088" i="1"/>
  <c r="AG1089" i="1"/>
  <c r="AG2984" i="1"/>
  <c r="AG2985" i="1"/>
  <c r="AG2986" i="1"/>
  <c r="AG2987" i="1"/>
  <c r="AG2988" i="1"/>
  <c r="AG1090" i="1"/>
  <c r="AG2989" i="1"/>
  <c r="AG2990" i="1"/>
  <c r="AG2991" i="1"/>
  <c r="AG2992" i="1"/>
  <c r="AG1091" i="1"/>
  <c r="AG2993" i="1"/>
  <c r="AG2994" i="1"/>
  <c r="AG2995" i="1"/>
  <c r="AG2996" i="1"/>
  <c r="AG1092" i="1"/>
  <c r="AG1093" i="1"/>
  <c r="AG2997" i="1"/>
  <c r="AG2998" i="1"/>
  <c r="AG1094" i="1"/>
  <c r="AG2999" i="1"/>
  <c r="AG3000" i="1"/>
  <c r="AG3001" i="1"/>
  <c r="AG3002" i="1"/>
  <c r="AG1095" i="1"/>
  <c r="AG1096" i="1"/>
  <c r="AG3003" i="1"/>
  <c r="AG3004" i="1"/>
  <c r="AG3005" i="1"/>
  <c r="AG3006" i="1"/>
  <c r="AG3007" i="1"/>
  <c r="AG3008" i="1"/>
  <c r="AG3009" i="1"/>
  <c r="AG1097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1098" i="1"/>
  <c r="AG3021" i="1"/>
  <c r="AG3022" i="1"/>
  <c r="AG3023" i="1"/>
  <c r="AG3024" i="1"/>
  <c r="AG1099" i="1"/>
  <c r="AG3025" i="1"/>
  <c r="AG1100" i="1"/>
  <c r="AG1101" i="1"/>
  <c r="AG3026" i="1"/>
  <c r="AG1102" i="1"/>
  <c r="AG3027" i="1"/>
  <c r="AG3028" i="1"/>
  <c r="AG3029" i="1"/>
  <c r="AG1103" i="1"/>
  <c r="AG1104" i="1"/>
  <c r="AG1105" i="1"/>
  <c r="AG1106" i="1"/>
  <c r="AG1107" i="1"/>
  <c r="AG1108" i="1"/>
  <c r="AG3030" i="1"/>
  <c r="AG1109" i="1"/>
  <c r="AG3031" i="1"/>
  <c r="AG3032" i="1"/>
  <c r="AG1110" i="1"/>
  <c r="AG3033" i="1"/>
  <c r="AG1111" i="1"/>
  <c r="AG3034" i="1"/>
  <c r="AG3035" i="1"/>
  <c r="AG1112" i="1"/>
  <c r="AG3036" i="1"/>
  <c r="AG3037" i="1"/>
  <c r="AG1113" i="1"/>
  <c r="AG3038" i="1"/>
  <c r="AG1114" i="1"/>
  <c r="AG3039" i="1"/>
  <c r="AG3040" i="1"/>
  <c r="AG3041" i="1"/>
  <c r="AG1115" i="1"/>
  <c r="AG1116" i="1"/>
  <c r="AG3042" i="1"/>
  <c r="AG1117" i="1"/>
  <c r="AG1118" i="1"/>
  <c r="AG1119" i="1"/>
  <c r="AG1120" i="1"/>
  <c r="AG3043" i="1"/>
  <c r="AG1121" i="1"/>
  <c r="AG1122" i="1"/>
  <c r="AG1123" i="1"/>
  <c r="AG1124" i="1"/>
  <c r="AG1125" i="1"/>
  <c r="AG3044" i="1"/>
  <c r="AG1126" i="1"/>
  <c r="AG1127" i="1"/>
  <c r="AG1128" i="1"/>
  <c r="AG1129" i="1"/>
  <c r="AG1130" i="1"/>
  <c r="AG1131" i="1"/>
  <c r="AG1132" i="1"/>
  <c r="AG3045" i="1"/>
  <c r="AG3046" i="1"/>
  <c r="AG1133" i="1"/>
  <c r="AG1134" i="1"/>
  <c r="AG3047" i="1"/>
  <c r="AG3048" i="1"/>
  <c r="AG1135" i="1"/>
  <c r="AG1136" i="1"/>
  <c r="AG3049" i="1"/>
  <c r="AG1137" i="1"/>
  <c r="AG1138" i="1"/>
  <c r="AG1139" i="1"/>
  <c r="AG3050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3051" i="1"/>
  <c r="AG1151" i="1"/>
  <c r="AG1152" i="1"/>
  <c r="AG1153" i="1"/>
  <c r="AG1154" i="1"/>
  <c r="AG3052" i="1"/>
  <c r="AG1155" i="1"/>
  <c r="AG1156" i="1"/>
  <c r="AG1157" i="1"/>
  <c r="AG1158" i="1"/>
  <c r="AG1159" i="1"/>
  <c r="AG1160" i="1"/>
  <c r="AG1161" i="1"/>
  <c r="AG1162" i="1"/>
  <c r="AG3053" i="1"/>
  <c r="AG1163" i="1"/>
  <c r="AG1164" i="1"/>
  <c r="AG1165" i="1"/>
  <c r="AG3054" i="1"/>
  <c r="AG3055" i="1"/>
  <c r="AG1166" i="1"/>
  <c r="AG1167" i="1"/>
  <c r="AG1168" i="1"/>
  <c r="AG1169" i="1"/>
  <c r="AG1170" i="1"/>
  <c r="AG1171" i="1"/>
  <c r="AG1172" i="1"/>
  <c r="AG1173" i="1"/>
  <c r="AG1174" i="1"/>
  <c r="AG3056" i="1"/>
  <c r="AG1175" i="1"/>
  <c r="AG1176" i="1"/>
  <c r="AG1177" i="1"/>
  <c r="AG1178" i="1"/>
  <c r="AG1179" i="1"/>
  <c r="AG3057" i="1"/>
  <c r="AG3058" i="1"/>
  <c r="AG3059" i="1"/>
  <c r="AG1180" i="1"/>
  <c r="AG1181" i="1"/>
  <c r="AG1182" i="1"/>
  <c r="AG1183" i="1"/>
  <c r="AG3060" i="1"/>
  <c r="AG1184" i="1"/>
  <c r="AG3061" i="1"/>
  <c r="AG3062" i="1"/>
  <c r="AG3063" i="1"/>
  <c r="AG1185" i="1"/>
  <c r="AG1186" i="1"/>
  <c r="AG3064" i="1"/>
  <c r="AG1187" i="1"/>
  <c r="AG3065" i="1"/>
  <c r="AG1188" i="1"/>
  <c r="AG1189" i="1"/>
  <c r="AG1190" i="1"/>
  <c r="AG1191" i="1"/>
  <c r="AG1192" i="1"/>
  <c r="AG3066" i="1"/>
  <c r="AG1193" i="1"/>
  <c r="AG1194" i="1"/>
  <c r="AG3067" i="1"/>
  <c r="AG3068" i="1"/>
  <c r="AG1195" i="1"/>
  <c r="AG1196" i="1"/>
  <c r="AG1197" i="1"/>
  <c r="AG1198" i="1"/>
  <c r="AG1199" i="1"/>
  <c r="AG1200" i="1"/>
  <c r="AG1201" i="1"/>
  <c r="AG1202" i="1"/>
  <c r="AG1203" i="1"/>
  <c r="AG3069" i="1"/>
  <c r="AG1204" i="1"/>
  <c r="AG3070" i="1"/>
  <c r="AG1205" i="1"/>
  <c r="AG1206" i="1"/>
  <c r="AG1207" i="1"/>
  <c r="AG1208" i="1"/>
  <c r="AG1209" i="1"/>
  <c r="AG1210" i="1"/>
  <c r="AG1211" i="1"/>
  <c r="AG1212" i="1"/>
  <c r="AG3071" i="1"/>
  <c r="AG3072" i="1"/>
  <c r="AG1213" i="1"/>
  <c r="AG3073" i="1"/>
  <c r="AG3074" i="1"/>
  <c r="AG3075" i="1"/>
  <c r="AG1214" i="1"/>
  <c r="AG1215" i="1"/>
  <c r="AG1216" i="1"/>
  <c r="AG1217" i="1"/>
  <c r="AG3076" i="1"/>
  <c r="AG3077" i="1"/>
  <c r="AG1218" i="1"/>
  <c r="AG3078" i="1"/>
  <c r="AG3079" i="1"/>
  <c r="AG1219" i="1"/>
  <c r="AG1220" i="1"/>
  <c r="AG3080" i="1"/>
  <c r="AG3081" i="1"/>
  <c r="AG3082" i="1"/>
  <c r="AG3083" i="1"/>
  <c r="AG1221" i="1"/>
  <c r="AG1222" i="1"/>
  <c r="AG3084" i="1"/>
  <c r="AG3085" i="1"/>
  <c r="AG3086" i="1"/>
  <c r="AG3087" i="1"/>
  <c r="AG1223" i="1"/>
  <c r="AG1224" i="1"/>
  <c r="AG1225" i="1"/>
  <c r="AG3088" i="1"/>
  <c r="AG3089" i="1"/>
  <c r="AG3090" i="1"/>
  <c r="AG1226" i="1"/>
  <c r="AG3091" i="1"/>
  <c r="AG1227" i="1"/>
  <c r="AG1228" i="1"/>
  <c r="AG3092" i="1"/>
  <c r="AG1229" i="1"/>
  <c r="AG1230" i="1"/>
  <c r="AG3093" i="1"/>
  <c r="AG3094" i="1"/>
  <c r="AG3095" i="1"/>
  <c r="AG3096" i="1"/>
  <c r="AG3097" i="1"/>
  <c r="AG3098" i="1"/>
  <c r="AG3099" i="1"/>
  <c r="AG3100" i="1"/>
  <c r="AG1231" i="1"/>
  <c r="AG3101" i="1"/>
  <c r="AG3102" i="1"/>
  <c r="AG3103" i="1"/>
  <c r="AG1232" i="1"/>
  <c r="AG3104" i="1"/>
  <c r="AG3105" i="1"/>
  <c r="AG1233" i="1"/>
  <c r="AG1234" i="1"/>
  <c r="AG1235" i="1"/>
  <c r="AG3106" i="1"/>
  <c r="AG3107" i="1"/>
  <c r="AG3108" i="1"/>
  <c r="AG3109" i="1"/>
  <c r="AG1236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1237" i="1"/>
  <c r="AG3122" i="1"/>
  <c r="AG3123" i="1"/>
  <c r="AG3124" i="1"/>
  <c r="AG3125" i="1"/>
  <c r="AG3126" i="1"/>
  <c r="AG3127" i="1"/>
  <c r="AG3128" i="1"/>
  <c r="AG3129" i="1"/>
  <c r="AG3130" i="1"/>
  <c r="AG3131" i="1"/>
  <c r="AG1238" i="1"/>
  <c r="AG3132" i="1"/>
  <c r="AG3133" i="1"/>
  <c r="AG3134" i="1"/>
  <c r="AG3135" i="1"/>
  <c r="AG1239" i="1"/>
  <c r="AG3136" i="1"/>
  <c r="AG3137" i="1"/>
  <c r="AG3138" i="1"/>
  <c r="AG3139" i="1"/>
  <c r="AG1240" i="1"/>
  <c r="AG1241" i="1"/>
  <c r="AG1242" i="1"/>
  <c r="AG1243" i="1"/>
  <c r="AG3140" i="1"/>
  <c r="AG3141" i="1"/>
  <c r="AG3142" i="1"/>
  <c r="AG1244" i="1"/>
  <c r="AG1245" i="1"/>
  <c r="AG3143" i="1"/>
  <c r="AG3144" i="1"/>
  <c r="AG1246" i="1"/>
  <c r="AG1247" i="1"/>
  <c r="AG3145" i="1"/>
  <c r="AG3146" i="1"/>
  <c r="AG1248" i="1"/>
  <c r="AG3147" i="1"/>
  <c r="AG3148" i="1"/>
  <c r="AG3149" i="1"/>
  <c r="AG3150" i="1"/>
  <c r="AG3151" i="1"/>
  <c r="AG3152" i="1"/>
  <c r="AG3153" i="1"/>
  <c r="AG3154" i="1"/>
  <c r="AG3155" i="1"/>
  <c r="AG1249" i="1"/>
  <c r="AG3156" i="1"/>
  <c r="AG3157" i="1"/>
  <c r="AG1250" i="1"/>
  <c r="AG3158" i="1"/>
  <c r="AG3159" i="1"/>
  <c r="AG3160" i="1"/>
  <c r="AG3161" i="1"/>
  <c r="AG3162" i="1"/>
  <c r="AG3163" i="1"/>
  <c r="AG3164" i="1"/>
  <c r="AG1251" i="1"/>
  <c r="AG1252" i="1"/>
  <c r="AG3165" i="1"/>
  <c r="AG1253" i="1"/>
  <c r="AG3166" i="1"/>
  <c r="AG3167" i="1"/>
  <c r="AG3168" i="1"/>
  <c r="AG1254" i="1"/>
  <c r="AG177" i="1"/>
  <c r="AG178" i="1"/>
  <c r="AG3169" i="1"/>
  <c r="AG3170" i="1"/>
  <c r="AG3171" i="1"/>
  <c r="AG3172" i="1"/>
  <c r="AG3173" i="1"/>
  <c r="AG179" i="1"/>
  <c r="AG1255" i="1"/>
  <c r="AG1256" i="1"/>
  <c r="AG180" i="1"/>
  <c r="AG3174" i="1"/>
  <c r="AG181" i="1"/>
  <c r="AG3175" i="1"/>
  <c r="AG3176" i="1"/>
  <c r="AG3177" i="1"/>
  <c r="AG3178" i="1"/>
  <c r="AG1257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1258" i="1"/>
  <c r="AG1259" i="1"/>
  <c r="AG3194" i="1"/>
  <c r="AG3195" i="1"/>
  <c r="AG1260" i="1"/>
  <c r="AG3196" i="1"/>
  <c r="AG3197" i="1"/>
  <c r="AG1261" i="1"/>
  <c r="AG1262" i="1"/>
  <c r="AG3198" i="1"/>
  <c r="AG1263" i="1"/>
  <c r="AG3199" i="1"/>
  <c r="AG1264" i="1"/>
  <c r="AG3200" i="1"/>
  <c r="AG3201" i="1"/>
  <c r="AG3202" i="1"/>
  <c r="AG3203" i="1"/>
  <c r="AG3204" i="1"/>
  <c r="AG3205" i="1"/>
  <c r="AG3206" i="1"/>
  <c r="AG3207" i="1"/>
  <c r="AG3208" i="1"/>
  <c r="AG1265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1266" i="1"/>
  <c r="AG3247" i="1"/>
  <c r="AG1267" i="1"/>
  <c r="AG1268" i="1"/>
  <c r="AG3248" i="1"/>
  <c r="AG3249" i="1"/>
  <c r="AG3250" i="1"/>
  <c r="AG3251" i="1"/>
  <c r="AG3252" i="1"/>
  <c r="AG1269" i="1"/>
  <c r="AG3253" i="1"/>
  <c r="AG1270" i="1"/>
  <c r="AG1271" i="1"/>
  <c r="AG1272" i="1"/>
  <c r="AG1273" i="1"/>
  <c r="AG1274" i="1"/>
  <c r="AG3254" i="1"/>
  <c r="AG3255" i="1"/>
  <c r="AG3256" i="1"/>
  <c r="AG3257" i="1"/>
  <c r="AG3258" i="1"/>
  <c r="AG1275" i="1"/>
  <c r="AG1276" i="1"/>
  <c r="AG3259" i="1"/>
  <c r="AG3260" i="1"/>
  <c r="AG3261" i="1"/>
  <c r="AG1277" i="1"/>
  <c r="AG1278" i="1"/>
  <c r="AG1279" i="1"/>
  <c r="AG1280" i="1"/>
  <c r="AG1281" i="1"/>
  <c r="AG3262" i="1"/>
  <c r="AG3263" i="1"/>
  <c r="AG1282" i="1"/>
  <c r="AG1283" i="1"/>
  <c r="AG3264" i="1"/>
  <c r="AG3265" i="1"/>
  <c r="AG3266" i="1"/>
  <c r="AG3267" i="1"/>
  <c r="AG3268" i="1"/>
  <c r="AG3269" i="1"/>
  <c r="AG3270" i="1"/>
  <c r="AG1284" i="1"/>
  <c r="AG3271" i="1"/>
  <c r="AG3272" i="1"/>
  <c r="AG3273" i="1"/>
  <c r="AG3274" i="1"/>
  <c r="AG3275" i="1"/>
  <c r="AG1285" i="1"/>
  <c r="AG3276" i="1"/>
  <c r="AG3277" i="1"/>
  <c r="AG3278" i="1"/>
  <c r="AG3279" i="1"/>
  <c r="AG3280" i="1"/>
  <c r="AG1286" i="1"/>
  <c r="AG3281" i="1"/>
  <c r="AG3282" i="1"/>
  <c r="AG3283" i="1"/>
  <c r="AG1287" i="1"/>
  <c r="AG1288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1289" i="1"/>
  <c r="AG1290" i="1"/>
  <c r="AG3298" i="1"/>
  <c r="AG3299" i="1"/>
  <c r="AG1291" i="1"/>
  <c r="AG3300" i="1"/>
  <c r="AG3301" i="1"/>
  <c r="AG1292" i="1"/>
  <c r="AG1293" i="1"/>
  <c r="AG1294" i="1"/>
  <c r="AG1295" i="1"/>
  <c r="AG3302" i="1"/>
  <c r="AG3303" i="1"/>
  <c r="AG3304" i="1"/>
  <c r="AG1296" i="1"/>
  <c r="AG3305" i="1"/>
  <c r="AG3306" i="1"/>
  <c r="AG1297" i="1"/>
  <c r="AG3307" i="1"/>
  <c r="AG3308" i="1"/>
  <c r="AG1298" i="1"/>
  <c r="AG3309" i="1"/>
  <c r="AG1299" i="1"/>
  <c r="AG1300" i="1"/>
  <c r="AG1301" i="1"/>
  <c r="AG1302" i="1"/>
  <c r="AG1303" i="1"/>
  <c r="AG3310" i="1"/>
  <c r="AG1304" i="1"/>
  <c r="AG1305" i="1"/>
  <c r="AG1306" i="1"/>
  <c r="AG1307" i="1"/>
  <c r="AG3311" i="1"/>
  <c r="AG1308" i="1"/>
  <c r="AG1309" i="1"/>
  <c r="AG1310" i="1"/>
  <c r="AG1311" i="1"/>
  <c r="AG1312" i="1"/>
  <c r="AG1313" i="1"/>
  <c r="AG1314" i="1"/>
  <c r="AG3312" i="1"/>
  <c r="AG1315" i="1"/>
  <c r="AG1316" i="1"/>
  <c r="AG1317" i="1"/>
  <c r="AG1318" i="1"/>
  <c r="AG1319" i="1"/>
  <c r="AG1320" i="1"/>
  <c r="AG1321" i="1"/>
  <c r="AG1322" i="1"/>
  <c r="AG1323" i="1"/>
  <c r="AG1324" i="1"/>
  <c r="AG3313" i="1"/>
  <c r="AG1325" i="1"/>
  <c r="AG3314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3315" i="1"/>
  <c r="AG1348" i="1"/>
  <c r="AG1349" i="1"/>
  <c r="AG1350" i="1"/>
  <c r="AG1351" i="1"/>
  <c r="AG1352" i="1"/>
  <c r="AG1353" i="1"/>
  <c r="AG1354" i="1"/>
  <c r="AG3316" i="1"/>
  <c r="AG1355" i="1"/>
  <c r="AG1356" i="1"/>
  <c r="AG1357" i="1"/>
  <c r="AG1358" i="1"/>
  <c r="AG1359" i="1"/>
  <c r="AG1360" i="1"/>
  <c r="AG1361" i="1"/>
  <c r="AG1362" i="1"/>
  <c r="AG1363" i="1"/>
  <c r="AG1364" i="1"/>
  <c r="AG3317" i="1"/>
  <c r="AG1365" i="1"/>
  <c r="AG3318" i="1"/>
  <c r="AG1366" i="1"/>
  <c r="AG1367" i="1"/>
  <c r="AG1368" i="1"/>
  <c r="AG3319" i="1"/>
  <c r="AG1369" i="1"/>
  <c r="AG1370" i="1"/>
  <c r="AG3320" i="1"/>
  <c r="AG1371" i="1"/>
  <c r="AG1372" i="1"/>
  <c r="AG3321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3322" i="1"/>
  <c r="AG1385" i="1"/>
  <c r="AG1386" i="1"/>
  <c r="AG1387" i="1"/>
  <c r="AG3323" i="1"/>
  <c r="AG1388" i="1"/>
  <c r="AG1389" i="1"/>
  <c r="AG1390" i="1"/>
  <c r="AG1391" i="1"/>
  <c r="AG1392" i="1"/>
  <c r="AG3324" i="1"/>
  <c r="AG3325" i="1"/>
  <c r="AG1393" i="1"/>
  <c r="AG1394" i="1"/>
  <c r="AG1395" i="1"/>
  <c r="AG1396" i="1"/>
  <c r="AG1397" i="1"/>
  <c r="AG1398" i="1"/>
  <c r="AG3326" i="1"/>
  <c r="AG3327" i="1"/>
  <c r="AG1399" i="1"/>
  <c r="AG1400" i="1"/>
  <c r="AG3328" i="1"/>
  <c r="AG1401" i="1"/>
  <c r="AG1402" i="1"/>
  <c r="AG1403" i="1"/>
  <c r="AG1404" i="1"/>
  <c r="AG1405" i="1"/>
  <c r="AG1406" i="1"/>
  <c r="AG3329" i="1"/>
  <c r="AG1407" i="1"/>
  <c r="AG3330" i="1"/>
  <c r="AG3331" i="1"/>
  <c r="AG3332" i="1"/>
  <c r="AG3333" i="1"/>
  <c r="AG3334" i="1"/>
  <c r="AG1408" i="1"/>
  <c r="AG3335" i="1"/>
  <c r="AG3336" i="1"/>
  <c r="AG3337" i="1"/>
  <c r="AG3338" i="1"/>
  <c r="AG3339" i="1"/>
  <c r="AG3340" i="1"/>
  <c r="AG1409" i="1"/>
  <c r="AG3341" i="1"/>
  <c r="AG1410" i="1"/>
  <c r="AG3342" i="1"/>
  <c r="AG3343" i="1"/>
  <c r="AG3344" i="1"/>
  <c r="AG1411" i="1"/>
  <c r="AG1412" i="1"/>
  <c r="AG1413" i="1"/>
  <c r="AG3345" i="1"/>
  <c r="AG3346" i="1"/>
  <c r="AG3347" i="1"/>
  <c r="AG3348" i="1"/>
  <c r="AG1414" i="1"/>
  <c r="AG3349" i="1"/>
  <c r="AG1415" i="1"/>
  <c r="AG3350" i="1"/>
  <c r="AG3351" i="1"/>
  <c r="AG1416" i="1"/>
  <c r="AG3352" i="1"/>
  <c r="AG3353" i="1"/>
  <c r="AG1417" i="1"/>
  <c r="AG1418" i="1"/>
  <c r="AG1419" i="1"/>
  <c r="AG1420" i="1"/>
  <c r="AG3354" i="1"/>
  <c r="AG1421" i="1"/>
  <c r="AG1422" i="1"/>
  <c r="AG1423" i="1"/>
  <c r="AG1424" i="1"/>
  <c r="AG1425" i="1"/>
  <c r="AG3355" i="1"/>
  <c r="AG3356" i="1"/>
  <c r="AG3357" i="1"/>
  <c r="AG1426" i="1"/>
  <c r="AG3358" i="1"/>
  <c r="AG3359" i="1"/>
  <c r="AG3360" i="1"/>
  <c r="AG3361" i="1"/>
  <c r="AG3362" i="1"/>
  <c r="AG1427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1428" i="1"/>
  <c r="AG3374" i="1"/>
  <c r="AG3375" i="1"/>
  <c r="AG3376" i="1"/>
  <c r="AG3377" i="1"/>
  <c r="AG1429" i="1"/>
  <c r="AG3378" i="1"/>
  <c r="AG3379" i="1"/>
  <c r="AG3380" i="1"/>
  <c r="AG3381" i="1"/>
  <c r="AG3382" i="1"/>
  <c r="AG3383" i="1"/>
  <c r="AG1430" i="1"/>
  <c r="AG3384" i="1"/>
  <c r="AG3385" i="1"/>
  <c r="AG3386" i="1"/>
  <c r="AG3387" i="1"/>
  <c r="AG3388" i="1"/>
  <c r="AG1431" i="1"/>
  <c r="AG1432" i="1"/>
  <c r="AG1433" i="1"/>
  <c r="AG1434" i="1"/>
  <c r="AG1435" i="1"/>
  <c r="AG3389" i="1"/>
  <c r="AG1436" i="1"/>
  <c r="AG1437" i="1"/>
  <c r="AG1438" i="1"/>
  <c r="AG3390" i="1"/>
  <c r="AG3391" i="1"/>
  <c r="AG3392" i="1"/>
  <c r="AG3393" i="1"/>
  <c r="AG1439" i="1"/>
  <c r="AG1440" i="1"/>
  <c r="AG3394" i="1"/>
  <c r="AG3395" i="1"/>
  <c r="AG1441" i="1"/>
  <c r="AG3396" i="1"/>
  <c r="AG1442" i="1"/>
  <c r="AG3397" i="1"/>
  <c r="AG3398" i="1"/>
  <c r="AG1443" i="1"/>
  <c r="AG1444" i="1"/>
  <c r="AG3399" i="1"/>
  <c r="AG1445" i="1"/>
  <c r="AG1446" i="1"/>
  <c r="AG1447" i="1"/>
  <c r="AG3400" i="1"/>
  <c r="AG3401" i="1"/>
  <c r="AG1448" i="1"/>
  <c r="AG1449" i="1"/>
  <c r="AG3402" i="1"/>
  <c r="AG3403" i="1"/>
  <c r="AG3404" i="1"/>
  <c r="AG3405" i="1"/>
  <c r="AG1450" i="1"/>
  <c r="AG1451" i="1"/>
  <c r="AG3406" i="1"/>
  <c r="AG1452" i="1"/>
  <c r="AG3407" i="1"/>
  <c r="AG1453" i="1"/>
  <c r="AG3408" i="1"/>
  <c r="AG3409" i="1"/>
  <c r="AG1454" i="1"/>
  <c r="AG3410" i="1"/>
  <c r="AG3411" i="1"/>
  <c r="AG3412" i="1"/>
  <c r="AG3413" i="1"/>
  <c r="AG1455" i="1"/>
  <c r="AG3414" i="1"/>
  <c r="AG1456" i="1"/>
  <c r="AG1457" i="1"/>
  <c r="AG3415" i="1"/>
  <c r="AG3416" i="1"/>
  <c r="AG3417" i="1"/>
  <c r="AG1458" i="1"/>
  <c r="AG1459" i="1"/>
  <c r="AG3418" i="1"/>
  <c r="AG3419" i="1"/>
  <c r="AG3420" i="1"/>
  <c r="AG146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1461" i="1"/>
  <c r="AG3436" i="1"/>
  <c r="AG182" i="1"/>
  <c r="AG183" i="1"/>
  <c r="AG1462" i="1"/>
  <c r="AG3437" i="1"/>
  <c r="AG3438" i="1"/>
  <c r="AG184" i="1"/>
  <c r="AG185" i="1"/>
  <c r="AG3439" i="1"/>
  <c r="AG186" i="1"/>
  <c r="AG1463" i="1"/>
  <c r="AG3440" i="1"/>
  <c r="AG3441" i="1"/>
  <c r="AG3442" i="1"/>
  <c r="AG3443" i="1"/>
  <c r="AG3444" i="1"/>
  <c r="AG3445" i="1"/>
  <c r="AG3446" i="1"/>
  <c r="AG3447" i="1"/>
  <c r="AG3448" i="1"/>
  <c r="AG1464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1465" i="1"/>
  <c r="AG3461" i="1"/>
  <c r="AG1466" i="1"/>
  <c r="AG1467" i="1"/>
  <c r="AG3462" i="1"/>
  <c r="AG1468" i="1"/>
  <c r="AG1469" i="1"/>
  <c r="AG1470" i="1"/>
  <c r="AG3463" i="1"/>
  <c r="AG3464" i="1"/>
  <c r="AG3465" i="1"/>
  <c r="AG3466" i="1"/>
  <c r="AG3467" i="1"/>
  <c r="AG3468" i="1"/>
  <c r="AG3469" i="1"/>
  <c r="AG3470" i="1"/>
  <c r="AG3471" i="1"/>
  <c r="AG1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1472" i="1"/>
  <c r="AG3494" i="1"/>
  <c r="AG3495" i="1"/>
  <c r="AG3496" i="1"/>
  <c r="AG1473" i="1"/>
  <c r="AG3497" i="1"/>
  <c r="AG3498" i="1"/>
  <c r="AG3499" i="1"/>
  <c r="AG3500" i="1"/>
  <c r="AG3501" i="1"/>
  <c r="AG1474" i="1"/>
  <c r="AG3502" i="1"/>
  <c r="AG3503" i="1"/>
  <c r="AG3504" i="1"/>
  <c r="AG3505" i="1"/>
  <c r="AG3506" i="1"/>
  <c r="AG1475" i="1"/>
  <c r="AG3507" i="1"/>
  <c r="AG3508" i="1"/>
  <c r="AG3509" i="1"/>
  <c r="AG3510" i="1"/>
  <c r="AG1476" i="1"/>
  <c r="AG1477" i="1"/>
  <c r="AG1478" i="1"/>
  <c r="AG1479" i="1"/>
  <c r="AG1480" i="1"/>
  <c r="AG1481" i="1"/>
  <c r="AG1482" i="1"/>
  <c r="AG1483" i="1"/>
  <c r="AG3511" i="1"/>
  <c r="AG3512" i="1"/>
  <c r="AG1484" i="1"/>
  <c r="AG1485" i="1"/>
  <c r="AG1486" i="1"/>
  <c r="AG3513" i="1"/>
  <c r="AG3514" i="1"/>
  <c r="AG3515" i="1"/>
  <c r="AG3516" i="1"/>
  <c r="AG3517" i="1"/>
  <c r="AG3518" i="1"/>
  <c r="AG3519" i="1"/>
  <c r="AG1487" i="1"/>
  <c r="AG3520" i="1"/>
  <c r="AG3521" i="1"/>
  <c r="AG3522" i="1"/>
  <c r="AG1488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1489" i="1"/>
  <c r="AG3536" i="1"/>
  <c r="AG1490" i="1"/>
  <c r="AG3537" i="1"/>
  <c r="AG3538" i="1"/>
  <c r="AG3539" i="1"/>
  <c r="AG1491" i="1"/>
  <c r="AG1492" i="1"/>
  <c r="AG3540" i="1"/>
  <c r="AG3541" i="1"/>
  <c r="AG3542" i="1"/>
  <c r="AG3543" i="1"/>
  <c r="AG3544" i="1"/>
  <c r="AG3545" i="1"/>
  <c r="AG3546" i="1"/>
  <c r="AG1493" i="1"/>
  <c r="AG3547" i="1"/>
  <c r="AG1494" i="1"/>
  <c r="AG3548" i="1"/>
  <c r="AG3549" i="1"/>
  <c r="AG3550" i="1"/>
  <c r="AG3551" i="1"/>
  <c r="AG1495" i="1"/>
  <c r="AG1496" i="1"/>
  <c r="AG3552" i="1"/>
  <c r="AG3553" i="1"/>
  <c r="AG1497" i="1"/>
  <c r="AG3554" i="1"/>
  <c r="AG3555" i="1"/>
  <c r="AG3556" i="1"/>
  <c r="AG1498" i="1"/>
  <c r="AG1499" i="1"/>
  <c r="AG1500" i="1"/>
  <c r="AG1501" i="1"/>
  <c r="AG1502" i="1"/>
  <c r="AG1503" i="1"/>
  <c r="AG3557" i="1"/>
  <c r="AG1504" i="1"/>
  <c r="AG1505" i="1"/>
  <c r="AG1506" i="1"/>
  <c r="AG3558" i="1"/>
  <c r="AG3559" i="1"/>
  <c r="AG3560" i="1"/>
  <c r="AG3561" i="1"/>
  <c r="AG1507" i="1"/>
  <c r="AG1508" i="1"/>
  <c r="AG1509" i="1"/>
  <c r="AG1510" i="1"/>
  <c r="AG1511" i="1"/>
  <c r="AG1512" i="1"/>
  <c r="AG3562" i="1"/>
  <c r="AG3563" i="1"/>
  <c r="AG1513" i="1"/>
  <c r="AG1514" i="1"/>
  <c r="AG1515" i="1"/>
  <c r="AG1516" i="1"/>
  <c r="AG3564" i="1"/>
  <c r="AG1517" i="1"/>
  <c r="AG1518" i="1"/>
  <c r="AG1519" i="1"/>
  <c r="AG1520" i="1"/>
  <c r="AG1521" i="1"/>
  <c r="AG1522" i="1"/>
  <c r="AG3565" i="1"/>
  <c r="AG1523" i="1"/>
  <c r="AG3566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3567" i="1"/>
  <c r="AG3568" i="1"/>
  <c r="AG3569" i="1"/>
  <c r="AG1545" i="1"/>
  <c r="AG1546" i="1"/>
  <c r="AG1547" i="1"/>
  <c r="AG1548" i="1"/>
  <c r="AG3570" i="1"/>
  <c r="AG1549" i="1"/>
  <c r="AG1550" i="1"/>
  <c r="AG1551" i="1"/>
  <c r="AG1552" i="1"/>
  <c r="AG1553" i="1"/>
  <c r="AG1554" i="1"/>
  <c r="AG1555" i="1"/>
  <c r="AG1556" i="1"/>
  <c r="AG3571" i="1"/>
  <c r="AG1557" i="1"/>
  <c r="AG1558" i="1"/>
  <c r="AG1559" i="1"/>
  <c r="AG1560" i="1"/>
  <c r="AG1561" i="1"/>
  <c r="AG1562" i="1"/>
  <c r="AG3572" i="1"/>
  <c r="AG1563" i="1"/>
  <c r="AG1564" i="1"/>
  <c r="AG1565" i="1"/>
  <c r="AG1566" i="1"/>
  <c r="AG1567" i="1"/>
  <c r="AG1568" i="1"/>
  <c r="AG1569" i="1"/>
  <c r="AG1570" i="1"/>
  <c r="AG1571" i="1"/>
  <c r="AG3573" i="1"/>
  <c r="AG1572" i="1"/>
  <c r="AG1573" i="1"/>
  <c r="AG3574" i="1"/>
  <c r="AG1574" i="1"/>
  <c r="AG1575" i="1"/>
  <c r="AG3575" i="1"/>
  <c r="AG3576" i="1"/>
  <c r="AG1576" i="1"/>
  <c r="AG3577" i="1"/>
  <c r="AG1577" i="1"/>
  <c r="AG3578" i="1"/>
  <c r="AG3579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3580" i="1"/>
  <c r="AG1589" i="1"/>
  <c r="AG3581" i="1"/>
  <c r="AG1590" i="1"/>
  <c r="AG3582" i="1"/>
  <c r="AG3583" i="1"/>
  <c r="AG1591" i="1"/>
  <c r="AG3584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3585" i="1"/>
  <c r="AG3586" i="1"/>
  <c r="AG3587" i="1"/>
  <c r="AG1604" i="1"/>
  <c r="AG3588" i="1"/>
  <c r="AG1605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1606" i="1"/>
  <c r="AG1607" i="1"/>
  <c r="AG3602" i="1"/>
  <c r="AG3603" i="1"/>
  <c r="AG3604" i="1"/>
  <c r="AG1608" i="1"/>
  <c r="AG3605" i="1"/>
  <c r="AG3606" i="1"/>
  <c r="AG3607" i="1"/>
  <c r="AG3608" i="1"/>
  <c r="AG3609" i="1"/>
  <c r="AG3610" i="1"/>
  <c r="AG3611" i="1"/>
  <c r="AG1609" i="1"/>
  <c r="AG1610" i="1"/>
  <c r="AG1611" i="1"/>
  <c r="AG3612" i="1"/>
  <c r="AG1612" i="1"/>
  <c r="AG1613" i="1"/>
  <c r="AG1614" i="1"/>
  <c r="AG1615" i="1"/>
  <c r="AG1616" i="1"/>
  <c r="AG3613" i="1"/>
  <c r="AG3614" i="1"/>
  <c r="AG1617" i="1"/>
  <c r="AG1618" i="1"/>
  <c r="AG1619" i="1"/>
  <c r="AG1620" i="1"/>
  <c r="AG3615" i="1"/>
  <c r="AG3616" i="1"/>
  <c r="AG3617" i="1"/>
  <c r="AG3618" i="1"/>
  <c r="AG3619" i="1"/>
  <c r="AG3620" i="1"/>
  <c r="AG3621" i="1"/>
  <c r="AG3622" i="1"/>
  <c r="AG3623" i="1"/>
  <c r="AG1621" i="1"/>
  <c r="AG3624" i="1"/>
  <c r="AG1622" i="1"/>
  <c r="AG3625" i="1"/>
  <c r="AG3626" i="1"/>
  <c r="AG3627" i="1"/>
  <c r="AG1623" i="1"/>
  <c r="AG3628" i="1"/>
  <c r="AG1624" i="1"/>
  <c r="AG3629" i="1"/>
  <c r="AG3630" i="1"/>
  <c r="AG3631" i="1"/>
  <c r="AG3632" i="1"/>
  <c r="AG3633" i="1"/>
  <c r="AG3634" i="1"/>
  <c r="AG3635" i="1"/>
  <c r="AG3636" i="1"/>
  <c r="AG3637" i="1"/>
  <c r="AG1625" i="1"/>
  <c r="AG1626" i="1"/>
  <c r="AG1627" i="1"/>
  <c r="AG3638" i="1"/>
  <c r="AG3639" i="1"/>
  <c r="AG1628" i="1"/>
  <c r="AG3640" i="1"/>
  <c r="AG3641" i="1"/>
  <c r="AG3642" i="1"/>
  <c r="AG1629" i="1"/>
  <c r="AG3643" i="1"/>
  <c r="AG1630" i="1"/>
  <c r="AG3644" i="1"/>
  <c r="AG3645" i="1"/>
  <c r="AG3646" i="1"/>
  <c r="AG3647" i="1"/>
  <c r="AG1631" i="1"/>
  <c r="AG3648" i="1"/>
  <c r="AG1632" i="1"/>
  <c r="AG1633" i="1"/>
  <c r="AG3649" i="1"/>
  <c r="AG3650" i="1"/>
  <c r="AG1634" i="1"/>
  <c r="AG1635" i="1"/>
  <c r="AG1636" i="1"/>
  <c r="AG1637" i="1"/>
  <c r="AG1638" i="1"/>
  <c r="AG3651" i="1"/>
  <c r="AG1639" i="1"/>
  <c r="AG1640" i="1"/>
  <c r="AG1641" i="1"/>
  <c r="AG1642" i="1"/>
  <c r="AG3652" i="1"/>
  <c r="AG3653" i="1"/>
  <c r="AG1643" i="1"/>
  <c r="AG1644" i="1"/>
  <c r="AG3654" i="1"/>
  <c r="AG3655" i="1"/>
  <c r="AG3656" i="1"/>
  <c r="AG1645" i="1"/>
  <c r="AG1646" i="1"/>
  <c r="AG3657" i="1"/>
  <c r="AG3658" i="1"/>
  <c r="AG3659" i="1"/>
  <c r="AG1647" i="1"/>
  <c r="AG3660" i="1"/>
  <c r="AG3661" i="1"/>
  <c r="AG3662" i="1"/>
  <c r="AG3663" i="1"/>
  <c r="AG3664" i="1"/>
  <c r="AG1648" i="1"/>
  <c r="AG3665" i="1"/>
  <c r="AG1649" i="1"/>
  <c r="AG3666" i="1"/>
  <c r="AG3667" i="1"/>
  <c r="AG3668" i="1"/>
  <c r="AG3669" i="1"/>
  <c r="AG1650" i="1"/>
  <c r="AG1651" i="1"/>
  <c r="AG3670" i="1"/>
  <c r="AG3671" i="1"/>
  <c r="AG1652" i="1"/>
  <c r="AG3672" i="1"/>
  <c r="AG3673" i="1"/>
  <c r="AG3674" i="1"/>
  <c r="AG3675" i="1"/>
  <c r="AG3676" i="1"/>
  <c r="AG3677" i="1"/>
  <c r="AG3678" i="1"/>
  <c r="AG1653" i="1"/>
  <c r="AG187" i="1"/>
  <c r="AG188" i="1"/>
  <c r="AG189" i="1"/>
  <c r="AG1654" i="1"/>
  <c r="AG190" i="1"/>
  <c r="AG191" i="1"/>
  <c r="AG192" i="1"/>
  <c r="AG193" i="1"/>
  <c r="AG3679" i="1"/>
  <c r="AG194" i="1"/>
  <c r="AG195" i="1"/>
  <c r="AG3680" i="1"/>
  <c r="AG1655" i="1"/>
  <c r="AG196" i="1"/>
  <c r="AG3681" i="1"/>
  <c r="AG3682" i="1"/>
  <c r="AG3683" i="1"/>
  <c r="AG1656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1657" i="1"/>
  <c r="AG3705" i="1"/>
  <c r="AG3706" i="1"/>
  <c r="AG1658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1659" i="1"/>
  <c r="AG3728" i="1"/>
  <c r="AG3729" i="1"/>
  <c r="AG3730" i="1"/>
  <c r="AG3731" i="1"/>
  <c r="AG3732" i="1"/>
  <c r="AG1660" i="1"/>
  <c r="AG3733" i="1"/>
  <c r="AG3734" i="1"/>
  <c r="AG3735" i="1"/>
  <c r="AG1661" i="1"/>
  <c r="AG3736" i="1"/>
  <c r="AG3737" i="1"/>
  <c r="AG3738" i="1"/>
  <c r="AG3739" i="1"/>
  <c r="AG1662" i="1"/>
  <c r="AG3740" i="1"/>
  <c r="AG3741" i="1"/>
  <c r="AG3742" i="1"/>
  <c r="AG1663" i="1"/>
  <c r="AG3743" i="1"/>
  <c r="AG3744" i="1"/>
  <c r="AG3745" i="1"/>
  <c r="AG3746" i="1"/>
  <c r="AG1664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1665" i="1"/>
  <c r="AG1666" i="1"/>
  <c r="AG3758" i="1"/>
  <c r="AG1667" i="1"/>
  <c r="AG1668" i="1"/>
  <c r="AG1669" i="1"/>
  <c r="AG3759" i="1"/>
  <c r="AG3760" i="1"/>
  <c r="AG3761" i="1"/>
  <c r="AG1670" i="1"/>
  <c r="AG3762" i="1"/>
  <c r="AG3763" i="1"/>
  <c r="AG1671" i="1"/>
  <c r="AG1672" i="1"/>
  <c r="AG1673" i="1"/>
  <c r="AG1674" i="1"/>
  <c r="AG3764" i="1"/>
  <c r="AG1675" i="1"/>
  <c r="AG3765" i="1"/>
  <c r="AG1676" i="1"/>
  <c r="AG3766" i="1"/>
  <c r="AG3767" i="1"/>
  <c r="AG3768" i="1"/>
  <c r="AG3769" i="1"/>
  <c r="AG3770" i="1"/>
  <c r="AG1677" i="1"/>
  <c r="AG3771" i="1"/>
  <c r="AG3772" i="1"/>
  <c r="AG3773" i="1"/>
  <c r="AG3774" i="1"/>
  <c r="AG1678" i="1"/>
  <c r="AG3775" i="1"/>
  <c r="AG3776" i="1"/>
  <c r="AG1679" i="1"/>
  <c r="AG1680" i="1"/>
  <c r="AG3777" i="1"/>
  <c r="AG3778" i="1"/>
  <c r="AG1681" i="1"/>
  <c r="AG1682" i="1"/>
  <c r="AG1683" i="1"/>
  <c r="AG1684" i="1"/>
  <c r="AG1685" i="1"/>
  <c r="AG3779" i="1"/>
  <c r="AG1686" i="1"/>
  <c r="AG1687" i="1"/>
  <c r="AG1688" i="1"/>
  <c r="AG1689" i="1"/>
  <c r="AG1690" i="1"/>
  <c r="AG1691" i="1"/>
  <c r="AG1692" i="1"/>
  <c r="AG3780" i="1"/>
  <c r="AG1693" i="1"/>
  <c r="AG3781" i="1"/>
  <c r="AG3782" i="1"/>
  <c r="AG1694" i="1"/>
  <c r="AG1695" i="1"/>
  <c r="AG3783" i="1"/>
  <c r="AG1696" i="1"/>
  <c r="AG1697" i="1"/>
  <c r="AG1698" i="1"/>
  <c r="AG1699" i="1"/>
  <c r="AG3784" i="1"/>
  <c r="AG1700" i="1"/>
  <c r="AG3785" i="1"/>
  <c r="AG3786" i="1"/>
  <c r="AG1701" i="1"/>
  <c r="AG1702" i="1"/>
  <c r="AG1703" i="1"/>
  <c r="AG1704" i="1"/>
  <c r="AG1705" i="1"/>
  <c r="AG1706" i="1"/>
  <c r="AG1707" i="1"/>
  <c r="AG1708" i="1"/>
  <c r="AG1709" i="1"/>
  <c r="AG1710" i="1"/>
  <c r="AG3787" i="1"/>
  <c r="AG1711" i="1"/>
  <c r="AG1712" i="1"/>
  <c r="AG1713" i="1"/>
  <c r="AG3788" i="1"/>
  <c r="AG1714" i="1"/>
  <c r="AG1715" i="1"/>
  <c r="AG1716" i="1"/>
  <c r="AG1717" i="1"/>
  <c r="AG1718" i="1"/>
  <c r="AG1719" i="1"/>
  <c r="AG1720" i="1"/>
  <c r="AG1721" i="1"/>
  <c r="AG1722" i="1"/>
  <c r="AG3789" i="1"/>
  <c r="AG1723" i="1"/>
  <c r="AG3790" i="1"/>
  <c r="AG1724" i="1"/>
  <c r="AG3791" i="1"/>
  <c r="AG1725" i="1"/>
  <c r="AG3792" i="1"/>
  <c r="AG1726" i="1"/>
  <c r="AG1727" i="1"/>
  <c r="AG3793" i="1"/>
  <c r="AG1728" i="1"/>
  <c r="AG1729" i="1"/>
  <c r="AG3794" i="1"/>
  <c r="AG1730" i="1"/>
  <c r="AG1731" i="1"/>
  <c r="AG1732" i="1"/>
  <c r="AG3795" i="1"/>
  <c r="AG3796" i="1"/>
  <c r="AG3797" i="1"/>
  <c r="AG1733" i="1"/>
  <c r="AG1734" i="1"/>
  <c r="AG1735" i="1"/>
  <c r="AG1736" i="1"/>
  <c r="AG3798" i="1"/>
  <c r="AG1737" i="1"/>
  <c r="AG3799" i="1"/>
  <c r="AG1738" i="1"/>
  <c r="AG1739" i="1"/>
  <c r="AG1740" i="1"/>
  <c r="AG1741" i="1"/>
  <c r="AG1742" i="1"/>
  <c r="AG1743" i="1"/>
  <c r="AG1744" i="1"/>
  <c r="AG3800" i="1"/>
  <c r="AG1745" i="1"/>
  <c r="AG3801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3802" i="1"/>
  <c r="AG1759" i="1"/>
  <c r="AG1760" i="1"/>
  <c r="AG1761" i="1"/>
  <c r="AG1762" i="1"/>
  <c r="AG1763" i="1"/>
  <c r="AG1764" i="1"/>
  <c r="AG1765" i="1"/>
  <c r="AG1766" i="1"/>
  <c r="AG1767" i="1"/>
  <c r="AG3803" i="1"/>
  <c r="AG3804" i="1"/>
  <c r="AG1768" i="1"/>
  <c r="AG1769" i="1"/>
  <c r="AG1770" i="1"/>
  <c r="AG1771" i="1"/>
  <c r="AG3805" i="1"/>
  <c r="AG1772" i="1"/>
  <c r="AG1773" i="1"/>
  <c r="AG3806" i="1"/>
  <c r="AG3807" i="1"/>
  <c r="AG1774" i="1"/>
  <c r="AG3808" i="1"/>
  <c r="AG1775" i="1"/>
  <c r="AG1776" i="1"/>
  <c r="AG1777" i="1"/>
  <c r="AG3809" i="1"/>
  <c r="AG1778" i="1"/>
  <c r="AG1779" i="1"/>
  <c r="AG1780" i="1"/>
  <c r="AG1781" i="1"/>
  <c r="AG1782" i="1"/>
  <c r="AG1783" i="1"/>
  <c r="AG1784" i="1"/>
  <c r="AG1785" i="1"/>
  <c r="AG3810" i="1"/>
  <c r="AG3811" i="1"/>
  <c r="AG3812" i="1"/>
  <c r="AG3813" i="1"/>
  <c r="AG1786" i="1"/>
  <c r="AG3814" i="1"/>
  <c r="AG3815" i="1"/>
  <c r="AG3816" i="1"/>
  <c r="AG3817" i="1"/>
  <c r="AG1787" i="1"/>
  <c r="AG3818" i="1"/>
  <c r="AG3819" i="1"/>
  <c r="AG3820" i="1"/>
  <c r="AG3821" i="1"/>
  <c r="AG3822" i="1"/>
  <c r="AG3823" i="1"/>
  <c r="AG3824" i="1"/>
  <c r="AG3825" i="1"/>
  <c r="AG1788" i="1"/>
  <c r="AG3826" i="1"/>
  <c r="AG3827" i="1"/>
  <c r="AG3828" i="1"/>
  <c r="AG3829" i="1"/>
  <c r="AG1789" i="1"/>
  <c r="AG3830" i="1"/>
  <c r="AG3831" i="1"/>
  <c r="AG3832" i="1"/>
  <c r="AG3833" i="1"/>
  <c r="AG3834" i="1"/>
  <c r="AG3835" i="1"/>
  <c r="AG1790" i="1"/>
  <c r="AG3836" i="1"/>
  <c r="AG3837" i="1"/>
  <c r="AG3838" i="1"/>
  <c r="AG3839" i="1"/>
  <c r="AG1791" i="1"/>
  <c r="AG3840" i="1"/>
  <c r="AG1792" i="1"/>
  <c r="AG3841" i="1"/>
  <c r="AG3842" i="1"/>
  <c r="AG3843" i="1"/>
  <c r="AG3844" i="1"/>
  <c r="AG3845" i="1"/>
  <c r="AG3846" i="1"/>
  <c r="AG3847" i="1"/>
  <c r="AG3848" i="1"/>
  <c r="AG3849" i="1"/>
  <c r="AG3850" i="1"/>
  <c r="AG1793" i="1"/>
  <c r="AG3851" i="1"/>
  <c r="AG1794" i="1"/>
  <c r="AG3852" i="1"/>
  <c r="AG3853" i="1"/>
  <c r="AG3854" i="1"/>
  <c r="AG3855" i="1"/>
  <c r="AG3856" i="1"/>
  <c r="AG3857" i="1"/>
  <c r="AG3858" i="1"/>
  <c r="AG3859" i="1"/>
  <c r="AG1795" i="1"/>
  <c r="AG1796" i="1"/>
  <c r="AG1797" i="1"/>
  <c r="AG3860" i="1"/>
  <c r="AG1798" i="1"/>
  <c r="AG3861" i="1"/>
  <c r="AG3862" i="1"/>
  <c r="AG3863" i="1"/>
  <c r="AG3864" i="1"/>
  <c r="AG3865" i="1"/>
  <c r="AG1799" i="1"/>
  <c r="AG1800" i="1"/>
  <c r="AG3866" i="1"/>
  <c r="AG3867" i="1"/>
  <c r="AG3868" i="1"/>
  <c r="AG1801" i="1"/>
  <c r="AG1802" i="1"/>
  <c r="AG1803" i="1"/>
  <c r="AG1804" i="1"/>
  <c r="AG1805" i="1"/>
  <c r="AG1806" i="1"/>
  <c r="AG3869" i="1"/>
  <c r="AG1807" i="1"/>
  <c r="AG1808" i="1"/>
  <c r="AG1809" i="1"/>
  <c r="AG1810" i="1"/>
  <c r="AG3870" i="1"/>
  <c r="AG1811" i="1"/>
  <c r="AG3871" i="1"/>
  <c r="AG3872" i="1"/>
  <c r="AG1812" i="1"/>
  <c r="AG3873" i="1"/>
  <c r="AG1813" i="1"/>
  <c r="AG3874" i="1"/>
  <c r="AG3875" i="1"/>
  <c r="AG3876" i="1"/>
  <c r="AG1814" i="1"/>
  <c r="AG3877" i="1"/>
  <c r="AG3878" i="1"/>
  <c r="AG3879" i="1"/>
  <c r="AG3880" i="1"/>
  <c r="AG3881" i="1"/>
  <c r="AG3882" i="1"/>
  <c r="AG3883" i="1"/>
  <c r="AG1815" i="1"/>
  <c r="AG1816" i="1"/>
  <c r="AG3884" i="1"/>
  <c r="AG1817" i="1"/>
  <c r="AG1818" i="1"/>
  <c r="AG1819" i="1"/>
  <c r="AG1820" i="1"/>
  <c r="AG1821" i="1"/>
  <c r="AG1822" i="1"/>
  <c r="AG1823" i="1"/>
  <c r="AG3885" i="1"/>
  <c r="AG1824" i="1"/>
  <c r="AG1825" i="1"/>
  <c r="AG1826" i="1"/>
  <c r="AG1827" i="1"/>
  <c r="AG1828" i="1"/>
  <c r="AG1829" i="1"/>
  <c r="AG1830" i="1"/>
  <c r="AG3886" i="1"/>
  <c r="AG1831" i="1"/>
  <c r="AG1832" i="1"/>
  <c r="AG1833" i="1"/>
  <c r="AG1834" i="1"/>
  <c r="AG3887" i="1"/>
  <c r="AG1835" i="1"/>
  <c r="AG1836" i="1"/>
  <c r="AG3888" i="1"/>
  <c r="AG1837" i="1"/>
  <c r="AG3889" i="1"/>
  <c r="AG3890" i="1"/>
  <c r="AG1838" i="1"/>
  <c r="AG3891" i="1"/>
  <c r="AG1839" i="1"/>
  <c r="AG1840" i="1"/>
  <c r="AG1841" i="1"/>
  <c r="AG3892" i="1"/>
  <c r="AG3893" i="1"/>
  <c r="AG3894" i="1"/>
  <c r="AG3895" i="1"/>
  <c r="AG1842" i="1"/>
  <c r="AG3896" i="1"/>
  <c r="AG1843" i="1"/>
  <c r="AG3897" i="1"/>
  <c r="AG3898" i="1"/>
  <c r="AG1844" i="1"/>
  <c r="AG1845" i="1"/>
  <c r="AG1846" i="1"/>
  <c r="AG3899" i="1"/>
  <c r="AG3900" i="1"/>
  <c r="AG1847" i="1"/>
  <c r="AG3901" i="1"/>
  <c r="AG3902" i="1"/>
  <c r="AG3903" i="1"/>
  <c r="AG3904" i="1"/>
  <c r="AG3905" i="1"/>
  <c r="AG1848" i="1"/>
  <c r="AG1849" i="1"/>
  <c r="AG3906" i="1"/>
  <c r="AG3907" i="1"/>
  <c r="AG3908" i="1"/>
  <c r="AG1850" i="1"/>
  <c r="AG1851" i="1"/>
  <c r="AG3909" i="1"/>
  <c r="AG3910" i="1"/>
  <c r="AG3911" i="1"/>
  <c r="AG1852" i="1"/>
  <c r="AG3912" i="1"/>
  <c r="AG3913" i="1"/>
  <c r="AG1853" i="1"/>
  <c r="AG3914" i="1"/>
  <c r="AG1854" i="1"/>
  <c r="AG3915" i="1"/>
  <c r="AG1855" i="1"/>
  <c r="AG3916" i="1"/>
  <c r="AG3917" i="1"/>
  <c r="AG1856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197" i="1"/>
  <c r="AG1857" i="1"/>
  <c r="AG198" i="1"/>
  <c r="AG199" i="1"/>
  <c r="AG200" i="1"/>
  <c r="AG201" i="1"/>
  <c r="AG1858" i="1"/>
  <c r="AG202" i="1"/>
  <c r="AG3939" i="1"/>
  <c r="AG1859" i="1"/>
  <c r="AC1860" i="1"/>
  <c r="AD1860" i="1"/>
  <c r="AE1860" i="1"/>
  <c r="AC1861" i="1"/>
  <c r="AD1861" i="1"/>
  <c r="AE1861" i="1"/>
  <c r="AC1862" i="1"/>
  <c r="AD1862" i="1"/>
  <c r="AE1862" i="1"/>
  <c r="AC1863" i="1"/>
  <c r="AD1863" i="1"/>
  <c r="AE1863" i="1"/>
  <c r="AC1864" i="1"/>
  <c r="AD1864" i="1"/>
  <c r="AE1864" i="1"/>
  <c r="AC1865" i="1"/>
  <c r="AD1865" i="1"/>
  <c r="AE1865" i="1"/>
  <c r="AC1866" i="1"/>
  <c r="AD1866" i="1"/>
  <c r="AE1866" i="1"/>
  <c r="AC1867" i="1"/>
  <c r="AD1867" i="1"/>
  <c r="AE1867" i="1"/>
  <c r="AC1868" i="1"/>
  <c r="AD1868" i="1"/>
  <c r="AE1868" i="1"/>
  <c r="AC1869" i="1"/>
  <c r="AD1869" i="1"/>
  <c r="AE1869" i="1"/>
  <c r="AC1870" i="1"/>
  <c r="AD1870" i="1"/>
  <c r="AE1870" i="1"/>
  <c r="AC1871" i="1"/>
  <c r="AD1871" i="1"/>
  <c r="AE1871" i="1"/>
  <c r="AC1872" i="1"/>
  <c r="AD1872" i="1"/>
  <c r="AE1872" i="1"/>
  <c r="AC1873" i="1"/>
  <c r="AD1873" i="1"/>
  <c r="AE1873" i="1"/>
  <c r="AC1874" i="1"/>
  <c r="AD1874" i="1"/>
  <c r="AE1874" i="1"/>
  <c r="AC1875" i="1"/>
  <c r="AD1875" i="1"/>
  <c r="AE1875" i="1"/>
  <c r="AC1876" i="1"/>
  <c r="AD1876" i="1"/>
  <c r="AE1876" i="1"/>
  <c r="AC1877" i="1"/>
  <c r="AD1877" i="1"/>
  <c r="AE1877" i="1"/>
  <c r="AC1878" i="1"/>
  <c r="AD1878" i="1"/>
  <c r="AE1878" i="1"/>
  <c r="AC1879" i="1"/>
  <c r="AD1879" i="1"/>
  <c r="AE1879" i="1"/>
  <c r="AC1880" i="1"/>
  <c r="AD1880" i="1"/>
  <c r="AE1880" i="1"/>
  <c r="AC1881" i="1"/>
  <c r="AD1881" i="1"/>
  <c r="AE1881" i="1"/>
  <c r="AC1882" i="1"/>
  <c r="AD1882" i="1"/>
  <c r="AE1882" i="1"/>
  <c r="AC1883" i="1"/>
  <c r="AD1883" i="1"/>
  <c r="AE1883" i="1"/>
  <c r="AC1884" i="1"/>
  <c r="AD1884" i="1"/>
  <c r="AE1884" i="1"/>
  <c r="AC1885" i="1"/>
  <c r="AD1885" i="1"/>
  <c r="AE1885" i="1"/>
  <c r="AC1886" i="1"/>
  <c r="AD1886" i="1"/>
  <c r="AE1886" i="1"/>
  <c r="AC1887" i="1"/>
  <c r="AD1887" i="1"/>
  <c r="AE1887" i="1"/>
  <c r="AC1888" i="1"/>
  <c r="AD1888" i="1"/>
  <c r="AE1888" i="1"/>
  <c r="AC1889" i="1"/>
  <c r="AD1889" i="1"/>
  <c r="AE1889" i="1"/>
  <c r="AC1890" i="1"/>
  <c r="AD1890" i="1"/>
  <c r="AE1890" i="1"/>
  <c r="AC1891" i="1"/>
  <c r="AD1891" i="1"/>
  <c r="AE1891" i="1"/>
  <c r="AC1892" i="1"/>
  <c r="AD1892" i="1"/>
  <c r="AE1892" i="1"/>
  <c r="AC1893" i="1"/>
  <c r="AD1893" i="1"/>
  <c r="AE1893" i="1"/>
  <c r="AC1894" i="1"/>
  <c r="AD1894" i="1"/>
  <c r="AE1894" i="1"/>
  <c r="AC1895" i="1"/>
  <c r="AD1895" i="1"/>
  <c r="AE1895" i="1"/>
  <c r="AC1896" i="1"/>
  <c r="AD1896" i="1"/>
  <c r="AE1896" i="1"/>
  <c r="AC1897" i="1"/>
  <c r="AD1897" i="1"/>
  <c r="AE1897" i="1"/>
  <c r="AC1898" i="1"/>
  <c r="AD1898" i="1"/>
  <c r="AE1898" i="1"/>
  <c r="AC1899" i="1"/>
  <c r="AD1899" i="1"/>
  <c r="AE1899" i="1"/>
  <c r="AC1900" i="1"/>
  <c r="AD1900" i="1"/>
  <c r="AE1900" i="1"/>
  <c r="AC1901" i="1"/>
  <c r="AD1901" i="1"/>
  <c r="AE1901" i="1"/>
  <c r="AC1902" i="1"/>
  <c r="AD1902" i="1"/>
  <c r="AE1902" i="1"/>
  <c r="AC1903" i="1"/>
  <c r="AD1903" i="1"/>
  <c r="AE1903" i="1"/>
  <c r="AC1904" i="1"/>
  <c r="AD1904" i="1"/>
  <c r="AE1904" i="1"/>
  <c r="AC1905" i="1"/>
  <c r="AD1905" i="1"/>
  <c r="AE1905" i="1"/>
  <c r="AC1906" i="1"/>
  <c r="AD1906" i="1"/>
  <c r="AE1906" i="1"/>
  <c r="AC1907" i="1"/>
  <c r="AD1907" i="1"/>
  <c r="AE1907" i="1"/>
  <c r="AC1908" i="1"/>
  <c r="AD1908" i="1"/>
  <c r="AE1908" i="1"/>
  <c r="AC1909" i="1"/>
  <c r="AD1909" i="1"/>
  <c r="AE1909" i="1"/>
  <c r="AC1910" i="1"/>
  <c r="AD1910" i="1"/>
  <c r="AE1910" i="1"/>
  <c r="AC1911" i="1"/>
  <c r="AD1911" i="1"/>
  <c r="AE1911" i="1"/>
  <c r="AC1912" i="1"/>
  <c r="AD1912" i="1"/>
  <c r="AE1912" i="1"/>
  <c r="AC1913" i="1"/>
  <c r="AD1913" i="1"/>
  <c r="AE1913" i="1"/>
  <c r="AC1914" i="1"/>
  <c r="AD1914" i="1"/>
  <c r="AE1914" i="1"/>
  <c r="AC1915" i="1"/>
  <c r="AD1915" i="1"/>
  <c r="AE1915" i="1"/>
  <c r="AC1916" i="1"/>
  <c r="AD1916" i="1"/>
  <c r="AE1916" i="1"/>
  <c r="AC1917" i="1"/>
  <c r="AD1917" i="1"/>
  <c r="AE1917" i="1"/>
  <c r="AC1918" i="1"/>
  <c r="AD1918" i="1"/>
  <c r="AE1918" i="1"/>
  <c r="AC1919" i="1"/>
  <c r="AD1919" i="1"/>
  <c r="AE1919" i="1"/>
  <c r="AC1920" i="1"/>
  <c r="AD1920" i="1"/>
  <c r="AE1920" i="1"/>
  <c r="AC1921" i="1"/>
  <c r="AD1921" i="1"/>
  <c r="AE1921" i="1"/>
  <c r="AC1922" i="1"/>
  <c r="AD1922" i="1"/>
  <c r="AE1922" i="1"/>
  <c r="AC203" i="1"/>
  <c r="AD203" i="1"/>
  <c r="AE203" i="1"/>
  <c r="AC1923" i="1"/>
  <c r="AD1923" i="1"/>
  <c r="AE1923" i="1"/>
  <c r="AC1924" i="1"/>
  <c r="AD1924" i="1"/>
  <c r="AE1924" i="1"/>
  <c r="AC204" i="1"/>
  <c r="AD204" i="1"/>
  <c r="AE204" i="1"/>
  <c r="AC205" i="1"/>
  <c r="AD205" i="1"/>
  <c r="AE205" i="1"/>
  <c r="AC1925" i="1"/>
  <c r="AD1925" i="1"/>
  <c r="AE1925" i="1"/>
  <c r="AC1926" i="1"/>
  <c r="AD1926" i="1"/>
  <c r="AE1926" i="1"/>
  <c r="AC1927" i="1"/>
  <c r="AD1927" i="1"/>
  <c r="AE1927" i="1"/>
  <c r="AC1928" i="1"/>
  <c r="AD1928" i="1"/>
  <c r="AE1928" i="1"/>
  <c r="AC1929" i="1"/>
  <c r="AD1929" i="1"/>
  <c r="AE1929" i="1"/>
  <c r="AC1930" i="1"/>
  <c r="AD1930" i="1"/>
  <c r="AE1930" i="1"/>
  <c r="AC1931" i="1"/>
  <c r="AD1931" i="1"/>
  <c r="AE1931" i="1"/>
  <c r="AC1932" i="1"/>
  <c r="AD1932" i="1"/>
  <c r="AE1932" i="1"/>
  <c r="AC1933" i="1"/>
  <c r="AD1933" i="1"/>
  <c r="AE1933" i="1"/>
  <c r="AC1934" i="1"/>
  <c r="AD1934" i="1"/>
  <c r="AE1934" i="1"/>
  <c r="AC1935" i="1"/>
  <c r="AD1935" i="1"/>
  <c r="AE1935" i="1"/>
  <c r="AC1936" i="1"/>
  <c r="AD1936" i="1"/>
  <c r="AE1936" i="1"/>
  <c r="AC1937" i="1"/>
  <c r="AD1937" i="1"/>
  <c r="AE1937" i="1"/>
  <c r="AC1938" i="1"/>
  <c r="AD1938" i="1"/>
  <c r="AE1938" i="1"/>
  <c r="AC1939" i="1"/>
  <c r="AD1939" i="1"/>
  <c r="AE1939" i="1"/>
  <c r="AC1940" i="1"/>
  <c r="AD1940" i="1"/>
  <c r="AE1940" i="1"/>
  <c r="AC1941" i="1"/>
  <c r="AD1941" i="1"/>
  <c r="AE1941" i="1"/>
  <c r="AC1942" i="1"/>
  <c r="AD1942" i="1"/>
  <c r="AE1942" i="1"/>
  <c r="AC1943" i="1"/>
  <c r="AD1943" i="1"/>
  <c r="AE1943" i="1"/>
  <c r="AC1944" i="1"/>
  <c r="AD1944" i="1"/>
  <c r="AE1944" i="1"/>
  <c r="AC1945" i="1"/>
  <c r="AD1945" i="1"/>
  <c r="AE1945" i="1"/>
  <c r="AC1946" i="1"/>
  <c r="AD1946" i="1"/>
  <c r="AE1946" i="1"/>
  <c r="AC1947" i="1"/>
  <c r="AD1947" i="1"/>
  <c r="AE1947" i="1"/>
  <c r="AC1948" i="1"/>
  <c r="AD1948" i="1"/>
  <c r="AE1948" i="1"/>
  <c r="AC206" i="1"/>
  <c r="AD206" i="1"/>
  <c r="AE206" i="1"/>
  <c r="AC207" i="1"/>
  <c r="AD207" i="1"/>
  <c r="AE207" i="1"/>
  <c r="AC1949" i="1"/>
  <c r="AD1949" i="1"/>
  <c r="AE1949" i="1"/>
  <c r="AC1950" i="1"/>
  <c r="AD1950" i="1"/>
  <c r="AE1950" i="1"/>
  <c r="AC208" i="1"/>
  <c r="AD208" i="1"/>
  <c r="AE208" i="1"/>
  <c r="AC1951" i="1"/>
  <c r="AD1951" i="1"/>
  <c r="AE1951" i="1"/>
  <c r="AC1952" i="1"/>
  <c r="AD1952" i="1"/>
  <c r="AE1952" i="1"/>
  <c r="AC1953" i="1"/>
  <c r="AD1953" i="1"/>
  <c r="AE1953" i="1"/>
  <c r="AC1954" i="1"/>
  <c r="AD1954" i="1"/>
  <c r="AE1954" i="1"/>
  <c r="AC1955" i="1"/>
  <c r="AD1955" i="1"/>
  <c r="AE1955" i="1"/>
  <c r="AC1956" i="1"/>
  <c r="AD1956" i="1"/>
  <c r="AE1956" i="1"/>
  <c r="AC1957" i="1"/>
  <c r="AD1957" i="1"/>
  <c r="AE1957" i="1"/>
  <c r="AC1958" i="1"/>
  <c r="AD1958" i="1"/>
  <c r="AE1958" i="1"/>
  <c r="AC1959" i="1"/>
  <c r="AD1959" i="1"/>
  <c r="AE1959" i="1"/>
  <c r="AC2" i="1"/>
  <c r="AD2" i="1"/>
  <c r="AE2" i="1"/>
  <c r="AC3" i="1"/>
  <c r="AD3" i="1"/>
  <c r="AE3" i="1"/>
  <c r="AC4" i="1"/>
  <c r="AD4" i="1"/>
  <c r="AE4" i="1"/>
  <c r="AC5" i="1"/>
  <c r="AD5" i="1"/>
  <c r="AE5" i="1"/>
  <c r="AC6" i="1"/>
  <c r="AD6" i="1"/>
  <c r="AE6" i="1"/>
  <c r="AC7" i="1"/>
  <c r="AD7" i="1"/>
  <c r="AE7" i="1"/>
  <c r="AC8" i="1"/>
  <c r="AD8" i="1"/>
  <c r="AE8" i="1"/>
  <c r="AC9" i="1"/>
  <c r="AD9" i="1"/>
  <c r="AE9" i="1"/>
  <c r="AC10" i="1"/>
  <c r="AD10" i="1"/>
  <c r="AE10" i="1"/>
  <c r="AC11" i="1"/>
  <c r="AD11" i="1"/>
  <c r="AE11" i="1"/>
  <c r="AC209" i="1"/>
  <c r="AD209" i="1"/>
  <c r="AE209" i="1"/>
  <c r="AC210" i="1"/>
  <c r="AD210" i="1"/>
  <c r="AE210" i="1"/>
  <c r="AC1960" i="1"/>
  <c r="AD1960" i="1"/>
  <c r="AE1960" i="1"/>
  <c r="AC1961" i="1"/>
  <c r="AD1961" i="1"/>
  <c r="AE1961" i="1"/>
  <c r="AC1962" i="1"/>
  <c r="AD1962" i="1"/>
  <c r="AE1962" i="1"/>
  <c r="AC1963" i="1"/>
  <c r="AD1963" i="1"/>
  <c r="AE1963" i="1"/>
  <c r="AC1964" i="1"/>
  <c r="AD1964" i="1"/>
  <c r="AE1964" i="1"/>
  <c r="AC211" i="1"/>
  <c r="AD211" i="1"/>
  <c r="AE211" i="1"/>
  <c r="AC212" i="1"/>
  <c r="AD212" i="1"/>
  <c r="AE212" i="1"/>
  <c r="AC213" i="1"/>
  <c r="AD213" i="1"/>
  <c r="AE213" i="1"/>
  <c r="AC214" i="1"/>
  <c r="AD214" i="1"/>
  <c r="AE214" i="1"/>
  <c r="AC12" i="1"/>
  <c r="AD12" i="1"/>
  <c r="AE12" i="1"/>
  <c r="AC1965" i="1"/>
  <c r="AD1965" i="1"/>
  <c r="AE1965" i="1"/>
  <c r="AC1966" i="1"/>
  <c r="AD1966" i="1"/>
  <c r="AE1966" i="1"/>
  <c r="AC1967" i="1"/>
  <c r="AD1967" i="1"/>
  <c r="AE1967" i="1"/>
  <c r="AC1968" i="1"/>
  <c r="AD1968" i="1"/>
  <c r="AE1968" i="1"/>
  <c r="AC1969" i="1"/>
  <c r="AD1969" i="1"/>
  <c r="AE1969" i="1"/>
  <c r="AC1970" i="1"/>
  <c r="AD1970" i="1"/>
  <c r="AE1970" i="1"/>
  <c r="AC1971" i="1"/>
  <c r="AD1971" i="1"/>
  <c r="AE1971" i="1"/>
  <c r="AC1972" i="1"/>
  <c r="AD1972" i="1"/>
  <c r="AE1972" i="1"/>
  <c r="AC1973" i="1"/>
  <c r="AD1973" i="1"/>
  <c r="AE1973" i="1"/>
  <c r="AC215" i="1"/>
  <c r="AD215" i="1"/>
  <c r="AE215" i="1"/>
  <c r="AC1974" i="1"/>
  <c r="AD1974" i="1"/>
  <c r="AE1974" i="1"/>
  <c r="AC13" i="1"/>
  <c r="AD13" i="1"/>
  <c r="AE13" i="1"/>
  <c r="AC14" i="1"/>
  <c r="AD14" i="1"/>
  <c r="AE14" i="1"/>
  <c r="AC216" i="1"/>
  <c r="AD216" i="1"/>
  <c r="AE216" i="1"/>
  <c r="AC217" i="1"/>
  <c r="AD217" i="1"/>
  <c r="AE217" i="1"/>
  <c r="AC1975" i="1"/>
  <c r="AD1975" i="1"/>
  <c r="AE1975" i="1"/>
  <c r="AC218" i="1"/>
  <c r="AD218" i="1"/>
  <c r="AE218" i="1"/>
  <c r="AC1976" i="1"/>
  <c r="AD1976" i="1"/>
  <c r="AE1976" i="1"/>
  <c r="AC1977" i="1"/>
  <c r="AD1977" i="1"/>
  <c r="AE1977" i="1"/>
  <c r="AC1978" i="1"/>
  <c r="AD1978" i="1"/>
  <c r="AE1978" i="1"/>
  <c r="AC1979" i="1"/>
  <c r="AD1979" i="1"/>
  <c r="AE1979" i="1"/>
  <c r="AC219" i="1"/>
  <c r="AD219" i="1"/>
  <c r="AE219" i="1"/>
  <c r="AC220" i="1"/>
  <c r="AD220" i="1"/>
  <c r="AE220" i="1"/>
  <c r="AC221" i="1"/>
  <c r="AD221" i="1"/>
  <c r="AE221" i="1"/>
  <c r="AC1980" i="1"/>
  <c r="AD1980" i="1"/>
  <c r="AE1980" i="1"/>
  <c r="AC1981" i="1"/>
  <c r="AD1981" i="1"/>
  <c r="AE1981" i="1"/>
  <c r="AC1982" i="1"/>
  <c r="AD1982" i="1"/>
  <c r="AE1982" i="1"/>
  <c r="AC1983" i="1"/>
  <c r="AD1983" i="1"/>
  <c r="AE1983" i="1"/>
  <c r="AC1984" i="1"/>
  <c r="AD1984" i="1"/>
  <c r="AE1984" i="1"/>
  <c r="AC1985" i="1"/>
  <c r="AD1985" i="1"/>
  <c r="AE1985" i="1"/>
  <c r="AC1986" i="1"/>
  <c r="AD1986" i="1"/>
  <c r="AE1986" i="1"/>
  <c r="AC1987" i="1"/>
  <c r="AD1987" i="1"/>
  <c r="AE1987" i="1"/>
  <c r="AC1988" i="1"/>
  <c r="AD1988" i="1"/>
  <c r="AE1988" i="1"/>
  <c r="AC1989" i="1"/>
  <c r="AD1989" i="1"/>
  <c r="AE1989" i="1"/>
  <c r="AC1990" i="1"/>
  <c r="AD1990" i="1"/>
  <c r="AE1990" i="1"/>
  <c r="AC1991" i="1"/>
  <c r="AD1991" i="1"/>
  <c r="AE1991" i="1"/>
  <c r="AC1992" i="1"/>
  <c r="AD1992" i="1"/>
  <c r="AE1992" i="1"/>
  <c r="AC1993" i="1"/>
  <c r="AD1993" i="1"/>
  <c r="AE1993" i="1"/>
  <c r="AC1994" i="1"/>
  <c r="AD1994" i="1"/>
  <c r="AE1994" i="1"/>
  <c r="AC1995" i="1"/>
  <c r="AD1995" i="1"/>
  <c r="AE1995" i="1"/>
  <c r="AC1996" i="1"/>
  <c r="AD1996" i="1"/>
  <c r="AE1996" i="1"/>
  <c r="AC1997" i="1"/>
  <c r="AD1997" i="1"/>
  <c r="AE1997" i="1"/>
  <c r="AC1998" i="1"/>
  <c r="AD1998" i="1"/>
  <c r="AE1998" i="1"/>
  <c r="AC1999" i="1"/>
  <c r="AD1999" i="1"/>
  <c r="AE1999" i="1"/>
  <c r="AC15" i="1"/>
  <c r="AD15" i="1"/>
  <c r="AE15" i="1"/>
  <c r="AC222" i="1"/>
  <c r="AD222" i="1"/>
  <c r="AE222" i="1"/>
  <c r="AC2000" i="1"/>
  <c r="AD2000" i="1"/>
  <c r="AE2000" i="1"/>
  <c r="AC2001" i="1"/>
  <c r="AD2001" i="1"/>
  <c r="AE2001" i="1"/>
  <c r="AC2002" i="1"/>
  <c r="AD2002" i="1"/>
  <c r="AE2002" i="1"/>
  <c r="AC223" i="1"/>
  <c r="AD223" i="1"/>
  <c r="AE223" i="1"/>
  <c r="AC16" i="1"/>
  <c r="AD16" i="1"/>
  <c r="AE16" i="1"/>
  <c r="AC17" i="1"/>
  <c r="AD17" i="1"/>
  <c r="AE17" i="1"/>
  <c r="AC224" i="1"/>
  <c r="AD224" i="1"/>
  <c r="AE224" i="1"/>
  <c r="AC18" i="1"/>
  <c r="AD18" i="1"/>
  <c r="AE18" i="1"/>
  <c r="AC19" i="1"/>
  <c r="AD19" i="1"/>
  <c r="AE19" i="1"/>
  <c r="AC225" i="1"/>
  <c r="AD225" i="1"/>
  <c r="AE225" i="1"/>
  <c r="AC226" i="1"/>
  <c r="AD226" i="1"/>
  <c r="AE226" i="1"/>
  <c r="AC20" i="1"/>
  <c r="AD20" i="1"/>
  <c r="AE20" i="1"/>
  <c r="AC21" i="1"/>
  <c r="AD21" i="1"/>
  <c r="AE21" i="1"/>
  <c r="AC22" i="1"/>
  <c r="AD22" i="1"/>
  <c r="AE22" i="1"/>
  <c r="AC23" i="1"/>
  <c r="AD23" i="1"/>
  <c r="AE23" i="1"/>
  <c r="AC24" i="1"/>
  <c r="AD24" i="1"/>
  <c r="AE24" i="1"/>
  <c r="AC25" i="1"/>
  <c r="AD25" i="1"/>
  <c r="AE25" i="1"/>
  <c r="AC26" i="1"/>
  <c r="AD26" i="1"/>
  <c r="AE26" i="1"/>
  <c r="AC27" i="1"/>
  <c r="AD27" i="1"/>
  <c r="AE27" i="1"/>
  <c r="AC28" i="1"/>
  <c r="AD28" i="1"/>
  <c r="AE28" i="1"/>
  <c r="AC29" i="1"/>
  <c r="AD29" i="1"/>
  <c r="AE29" i="1"/>
  <c r="AC30" i="1"/>
  <c r="AD30" i="1"/>
  <c r="AE30" i="1"/>
  <c r="AC31" i="1"/>
  <c r="AD31" i="1"/>
  <c r="AE31" i="1"/>
  <c r="AC32" i="1"/>
  <c r="AD32" i="1"/>
  <c r="AE32" i="1"/>
  <c r="AC33" i="1"/>
  <c r="AD33" i="1"/>
  <c r="AE33" i="1"/>
  <c r="AC34" i="1"/>
  <c r="AD34" i="1"/>
  <c r="AE34" i="1"/>
  <c r="AC35" i="1"/>
  <c r="AD35" i="1"/>
  <c r="AE35" i="1"/>
  <c r="AC36" i="1"/>
  <c r="AD36" i="1"/>
  <c r="AE36" i="1"/>
  <c r="AC37" i="1"/>
  <c r="AD37" i="1"/>
  <c r="AE37" i="1"/>
  <c r="AC38" i="1"/>
  <c r="AD38" i="1"/>
  <c r="AE38" i="1"/>
  <c r="AC39" i="1"/>
  <c r="AD39" i="1"/>
  <c r="AE39" i="1"/>
  <c r="AC40" i="1"/>
  <c r="AD40" i="1"/>
  <c r="AE40" i="1"/>
  <c r="AC41" i="1"/>
  <c r="AD41" i="1"/>
  <c r="AE41" i="1"/>
  <c r="AC42" i="1"/>
  <c r="AD42" i="1"/>
  <c r="AE42" i="1"/>
  <c r="AC43" i="1"/>
  <c r="AD43" i="1"/>
  <c r="AE43" i="1"/>
  <c r="AC44" i="1"/>
  <c r="AD44" i="1"/>
  <c r="AE44" i="1"/>
  <c r="AC45" i="1"/>
  <c r="AD45" i="1"/>
  <c r="AE45" i="1"/>
  <c r="AC46" i="1"/>
  <c r="AD46" i="1"/>
  <c r="AE46" i="1"/>
  <c r="AC2003" i="1"/>
  <c r="AD2003" i="1"/>
  <c r="AE2003" i="1"/>
  <c r="AC2004" i="1"/>
  <c r="AD2004" i="1"/>
  <c r="AE2004" i="1"/>
  <c r="AC227" i="1"/>
  <c r="AD227" i="1"/>
  <c r="AE227" i="1"/>
  <c r="AC228" i="1"/>
  <c r="AD228" i="1"/>
  <c r="AE228" i="1"/>
  <c r="AC2005" i="1"/>
  <c r="AD2005" i="1"/>
  <c r="AE2005" i="1"/>
  <c r="AC2006" i="1"/>
  <c r="AD2006" i="1"/>
  <c r="AE2006" i="1"/>
  <c r="AC229" i="1"/>
  <c r="AD229" i="1"/>
  <c r="AE229" i="1"/>
  <c r="AC2007" i="1"/>
  <c r="AD2007" i="1"/>
  <c r="AE2007" i="1"/>
  <c r="AC230" i="1"/>
  <c r="AD230" i="1"/>
  <c r="AE230" i="1"/>
  <c r="AC2008" i="1"/>
  <c r="AD2008" i="1"/>
  <c r="AE2008" i="1"/>
  <c r="AC231" i="1"/>
  <c r="AD231" i="1"/>
  <c r="AE231" i="1"/>
  <c r="AC2009" i="1"/>
  <c r="AD2009" i="1"/>
  <c r="AE2009" i="1"/>
  <c r="AC2010" i="1"/>
  <c r="AD2010" i="1"/>
  <c r="AE2010" i="1"/>
  <c r="AC2011" i="1"/>
  <c r="AD2011" i="1"/>
  <c r="AE2011" i="1"/>
  <c r="AC2012" i="1"/>
  <c r="AD2012" i="1"/>
  <c r="AE2012" i="1"/>
  <c r="AC2013" i="1"/>
  <c r="AD2013" i="1"/>
  <c r="AE2013" i="1"/>
  <c r="AC2014" i="1"/>
  <c r="AD2014" i="1"/>
  <c r="AE2014" i="1"/>
  <c r="AC2015" i="1"/>
  <c r="AD2015" i="1"/>
  <c r="AE2015" i="1"/>
  <c r="AC232" i="1"/>
  <c r="AD232" i="1"/>
  <c r="AE232" i="1"/>
  <c r="AC233" i="1"/>
  <c r="AD233" i="1"/>
  <c r="AE233" i="1"/>
  <c r="AC2016" i="1"/>
  <c r="AD2016" i="1"/>
  <c r="AE2016" i="1"/>
  <c r="AC2017" i="1"/>
  <c r="AD2017" i="1"/>
  <c r="AE2017" i="1"/>
  <c r="AC2018" i="1"/>
  <c r="AD2018" i="1"/>
  <c r="AE2018" i="1"/>
  <c r="AC2019" i="1"/>
  <c r="AD2019" i="1"/>
  <c r="AE2019" i="1"/>
  <c r="AC2020" i="1"/>
  <c r="AD2020" i="1"/>
  <c r="AE2020" i="1"/>
  <c r="AC2021" i="1"/>
  <c r="AD2021" i="1"/>
  <c r="AE2021" i="1"/>
  <c r="AC2022" i="1"/>
  <c r="AD2022" i="1"/>
  <c r="AE2022" i="1"/>
  <c r="AC2023" i="1"/>
  <c r="AD2023" i="1"/>
  <c r="AE2023" i="1"/>
  <c r="AC2024" i="1"/>
  <c r="AD2024" i="1"/>
  <c r="AE2024" i="1"/>
  <c r="AC2025" i="1"/>
  <c r="AD2025" i="1"/>
  <c r="AE2025" i="1"/>
  <c r="AC2026" i="1"/>
  <c r="AD2026" i="1"/>
  <c r="AE2026" i="1"/>
  <c r="AC2027" i="1"/>
  <c r="AD2027" i="1"/>
  <c r="AE2027" i="1"/>
  <c r="AC2028" i="1"/>
  <c r="AD2028" i="1"/>
  <c r="AE2028" i="1"/>
  <c r="AC2029" i="1"/>
  <c r="AD2029" i="1"/>
  <c r="AE2029" i="1"/>
  <c r="AC2030" i="1"/>
  <c r="AD2030" i="1"/>
  <c r="AE2030" i="1"/>
  <c r="AC2031" i="1"/>
  <c r="AD2031" i="1"/>
  <c r="AE2031" i="1"/>
  <c r="AC234" i="1"/>
  <c r="AD234" i="1"/>
  <c r="AE234" i="1"/>
  <c r="AC2032" i="1"/>
  <c r="AD2032" i="1"/>
  <c r="AE2032" i="1"/>
  <c r="AC2033" i="1"/>
  <c r="AD2033" i="1"/>
  <c r="AE2033" i="1"/>
  <c r="AC2034" i="1"/>
  <c r="AD2034" i="1"/>
  <c r="AE2034" i="1"/>
  <c r="AC2035" i="1"/>
  <c r="AD2035" i="1"/>
  <c r="AE2035" i="1"/>
  <c r="AC2036" i="1"/>
  <c r="AD2036" i="1"/>
  <c r="AE2036" i="1"/>
  <c r="AC2037" i="1"/>
  <c r="AD2037" i="1"/>
  <c r="AE2037" i="1"/>
  <c r="AC2038" i="1"/>
  <c r="AD2038" i="1"/>
  <c r="AE2038" i="1"/>
  <c r="AC2039" i="1"/>
  <c r="AD2039" i="1"/>
  <c r="AE2039" i="1"/>
  <c r="AC2040" i="1"/>
  <c r="AD2040" i="1"/>
  <c r="AE2040" i="1"/>
  <c r="AC2041" i="1"/>
  <c r="AD2041" i="1"/>
  <c r="AE2041" i="1"/>
  <c r="AC2042" i="1"/>
  <c r="AD2042" i="1"/>
  <c r="AE2042" i="1"/>
  <c r="AC2043" i="1"/>
  <c r="AD2043" i="1"/>
  <c r="AE2043" i="1"/>
  <c r="AC2044" i="1"/>
  <c r="AD2044" i="1"/>
  <c r="AE2044" i="1"/>
  <c r="AC2045" i="1"/>
  <c r="AD2045" i="1"/>
  <c r="AE2045" i="1"/>
  <c r="AC2046" i="1"/>
  <c r="AD2046" i="1"/>
  <c r="AE2046" i="1"/>
  <c r="AC2047" i="1"/>
  <c r="AD2047" i="1"/>
  <c r="AE2047" i="1"/>
  <c r="AC2048" i="1"/>
  <c r="AD2048" i="1"/>
  <c r="AE2048" i="1"/>
  <c r="AC2049" i="1"/>
  <c r="AD2049" i="1"/>
  <c r="AE2049" i="1"/>
  <c r="AC2050" i="1"/>
  <c r="AD2050" i="1"/>
  <c r="AE2050" i="1"/>
  <c r="AC2051" i="1"/>
  <c r="AD2051" i="1"/>
  <c r="AE2051" i="1"/>
  <c r="AC2052" i="1"/>
  <c r="AD2052" i="1"/>
  <c r="AE2052" i="1"/>
  <c r="AC2053" i="1"/>
  <c r="AD2053" i="1"/>
  <c r="AE2053" i="1"/>
  <c r="AC2054" i="1"/>
  <c r="AD2054" i="1"/>
  <c r="AE2054" i="1"/>
  <c r="AC2055" i="1"/>
  <c r="AD2055" i="1"/>
  <c r="AE2055" i="1"/>
  <c r="AC2056" i="1"/>
  <c r="AD2056" i="1"/>
  <c r="AE2056" i="1"/>
  <c r="AC2057" i="1"/>
  <c r="AD2057" i="1"/>
  <c r="AE2057" i="1"/>
  <c r="AC2058" i="1"/>
  <c r="AD2058" i="1"/>
  <c r="AE2058" i="1"/>
  <c r="AC2059" i="1"/>
  <c r="AD2059" i="1"/>
  <c r="AE2059" i="1"/>
  <c r="AC2060" i="1"/>
  <c r="AD2060" i="1"/>
  <c r="AE2060" i="1"/>
  <c r="AC2061" i="1"/>
  <c r="AD2061" i="1"/>
  <c r="AE2061" i="1"/>
  <c r="AC2062" i="1"/>
  <c r="AD2062" i="1"/>
  <c r="AE2062" i="1"/>
  <c r="AC2063" i="1"/>
  <c r="AD2063" i="1"/>
  <c r="AE2063" i="1"/>
  <c r="AC2064" i="1"/>
  <c r="AD2064" i="1"/>
  <c r="AE2064" i="1"/>
  <c r="AC2065" i="1"/>
  <c r="AD2065" i="1"/>
  <c r="AE2065" i="1"/>
  <c r="AC2066" i="1"/>
  <c r="AD2066" i="1"/>
  <c r="AE2066" i="1"/>
  <c r="AC2067" i="1"/>
  <c r="AD2067" i="1"/>
  <c r="AE2067" i="1"/>
  <c r="AC2068" i="1"/>
  <c r="AD2068" i="1"/>
  <c r="AE2068" i="1"/>
  <c r="AC2069" i="1"/>
  <c r="AD2069" i="1"/>
  <c r="AE2069" i="1"/>
  <c r="AC2070" i="1"/>
  <c r="AD2070" i="1"/>
  <c r="AE2070" i="1"/>
  <c r="AC2071" i="1"/>
  <c r="AD2071" i="1"/>
  <c r="AE2071" i="1"/>
  <c r="AC2072" i="1"/>
  <c r="AD2072" i="1"/>
  <c r="AE2072" i="1"/>
  <c r="AC2073" i="1"/>
  <c r="AD2073" i="1"/>
  <c r="AE2073" i="1"/>
  <c r="AC2074" i="1"/>
  <c r="AD2074" i="1"/>
  <c r="AE2074" i="1"/>
  <c r="AC2075" i="1"/>
  <c r="AD2075" i="1"/>
  <c r="AE2075" i="1"/>
  <c r="AC47" i="1"/>
  <c r="AD47" i="1"/>
  <c r="AE47" i="1"/>
  <c r="AC48" i="1"/>
  <c r="AD48" i="1"/>
  <c r="AE48" i="1"/>
  <c r="AC49" i="1"/>
  <c r="AD49" i="1"/>
  <c r="AE49" i="1"/>
  <c r="AC50" i="1"/>
  <c r="AD50" i="1"/>
  <c r="AE50" i="1"/>
  <c r="AC51" i="1"/>
  <c r="AD51" i="1"/>
  <c r="AE51" i="1"/>
  <c r="AC52" i="1"/>
  <c r="AD52" i="1"/>
  <c r="AE52" i="1"/>
  <c r="AC53" i="1"/>
  <c r="AD53" i="1"/>
  <c r="AE53" i="1"/>
  <c r="AC54" i="1"/>
  <c r="AD54" i="1"/>
  <c r="AE54" i="1"/>
  <c r="AC55" i="1"/>
  <c r="AD55" i="1"/>
  <c r="AE55" i="1"/>
  <c r="AC56" i="1"/>
  <c r="AD56" i="1"/>
  <c r="AE56" i="1"/>
  <c r="AC57" i="1"/>
  <c r="AD57" i="1"/>
  <c r="AE57" i="1"/>
  <c r="AC58" i="1"/>
  <c r="AD58" i="1"/>
  <c r="AE58" i="1"/>
  <c r="AC59" i="1"/>
  <c r="AD59" i="1"/>
  <c r="AE59" i="1"/>
  <c r="AC60" i="1"/>
  <c r="AD60" i="1"/>
  <c r="AE60" i="1"/>
  <c r="AC61" i="1"/>
  <c r="AD61" i="1"/>
  <c r="AE61" i="1"/>
  <c r="AC62" i="1"/>
  <c r="AD62" i="1"/>
  <c r="AE62" i="1"/>
  <c r="AC63" i="1"/>
  <c r="AD63" i="1"/>
  <c r="AE63" i="1"/>
  <c r="AC2076" i="1"/>
  <c r="AD2076" i="1"/>
  <c r="AE2076" i="1"/>
  <c r="AC2077" i="1"/>
  <c r="AD2077" i="1"/>
  <c r="AE2077" i="1"/>
  <c r="AC2078" i="1"/>
  <c r="AD2078" i="1"/>
  <c r="AE2078" i="1"/>
  <c r="AC2079" i="1"/>
  <c r="AD2079" i="1"/>
  <c r="AE2079" i="1"/>
  <c r="AC2080" i="1"/>
  <c r="AD2080" i="1"/>
  <c r="AE2080" i="1"/>
  <c r="AC2081" i="1"/>
  <c r="AD2081" i="1"/>
  <c r="AE2081" i="1"/>
  <c r="AC2082" i="1"/>
  <c r="AD2082" i="1"/>
  <c r="AE2082" i="1"/>
  <c r="AC2083" i="1"/>
  <c r="AD2083" i="1"/>
  <c r="AE2083" i="1"/>
  <c r="AC2084" i="1"/>
  <c r="AD2084" i="1"/>
  <c r="AE2084" i="1"/>
  <c r="AC2085" i="1"/>
  <c r="AD2085" i="1"/>
  <c r="AE2085" i="1"/>
  <c r="AC2086" i="1"/>
  <c r="AD2086" i="1"/>
  <c r="AE2086" i="1"/>
  <c r="AC2087" i="1"/>
  <c r="AD2087" i="1"/>
  <c r="AE2087" i="1"/>
  <c r="AC2088" i="1"/>
  <c r="AD2088" i="1"/>
  <c r="AE2088" i="1"/>
  <c r="AC2089" i="1"/>
  <c r="AD2089" i="1"/>
  <c r="AE2089" i="1"/>
  <c r="AC2090" i="1"/>
  <c r="AD2090" i="1"/>
  <c r="AE2090" i="1"/>
  <c r="AC2091" i="1"/>
  <c r="AD2091" i="1"/>
  <c r="AE2091" i="1"/>
  <c r="AC2092" i="1"/>
  <c r="AD2092" i="1"/>
  <c r="AE2092" i="1"/>
  <c r="AC2093" i="1"/>
  <c r="AD2093" i="1"/>
  <c r="AE2093" i="1"/>
  <c r="AC64" i="1"/>
  <c r="AD64" i="1"/>
  <c r="AE64" i="1"/>
  <c r="AC65" i="1"/>
  <c r="AD65" i="1"/>
  <c r="AE65" i="1"/>
  <c r="AC2094" i="1"/>
  <c r="AD2094" i="1"/>
  <c r="AE2094" i="1"/>
  <c r="AC66" i="1"/>
  <c r="AD66" i="1"/>
  <c r="AE66" i="1"/>
  <c r="AC67" i="1"/>
  <c r="AD67" i="1"/>
  <c r="AE67" i="1"/>
  <c r="AC68" i="1"/>
  <c r="AD68" i="1"/>
  <c r="AE68" i="1"/>
  <c r="AC69" i="1"/>
  <c r="AD69" i="1"/>
  <c r="AE69" i="1"/>
  <c r="AC70" i="1"/>
  <c r="AD70" i="1"/>
  <c r="AE70" i="1"/>
  <c r="AC71" i="1"/>
  <c r="AD71" i="1"/>
  <c r="AE71" i="1"/>
  <c r="AC72" i="1"/>
  <c r="AD72" i="1"/>
  <c r="AE72" i="1"/>
  <c r="AC73" i="1"/>
  <c r="AD73" i="1"/>
  <c r="AE73" i="1"/>
  <c r="AC235" i="1"/>
  <c r="AD235" i="1"/>
  <c r="AE235" i="1"/>
  <c r="AC2095" i="1"/>
  <c r="AD2095" i="1"/>
  <c r="AE2095" i="1"/>
  <c r="AC2096" i="1"/>
  <c r="AD2096" i="1"/>
  <c r="AE2096" i="1"/>
  <c r="AC2097" i="1"/>
  <c r="AD2097" i="1"/>
  <c r="AE2097" i="1"/>
  <c r="AC2098" i="1"/>
  <c r="AD2098" i="1"/>
  <c r="AE2098" i="1"/>
  <c r="AC2099" i="1"/>
  <c r="AD2099" i="1"/>
  <c r="AE2099" i="1"/>
  <c r="AC236" i="1"/>
  <c r="AD236" i="1"/>
  <c r="AE236" i="1"/>
  <c r="AC74" i="1"/>
  <c r="AD74" i="1"/>
  <c r="AE74" i="1"/>
  <c r="AC75" i="1"/>
  <c r="AD75" i="1"/>
  <c r="AE75" i="1"/>
  <c r="AC76" i="1"/>
  <c r="AD76" i="1"/>
  <c r="AE76" i="1"/>
  <c r="AC237" i="1"/>
  <c r="AD237" i="1"/>
  <c r="AE237" i="1"/>
  <c r="AC2100" i="1"/>
  <c r="AD2100" i="1"/>
  <c r="AE2100" i="1"/>
  <c r="AC2101" i="1"/>
  <c r="AD2101" i="1"/>
  <c r="AE2101" i="1"/>
  <c r="AC2102" i="1"/>
  <c r="AD2102" i="1"/>
  <c r="AE2102" i="1"/>
  <c r="AC2103" i="1"/>
  <c r="AD2103" i="1"/>
  <c r="AE2103" i="1"/>
  <c r="AC2104" i="1"/>
  <c r="AD2104" i="1"/>
  <c r="AE2104" i="1"/>
  <c r="AC2105" i="1"/>
  <c r="AD2105" i="1"/>
  <c r="AE2105" i="1"/>
  <c r="AC77" i="1"/>
  <c r="AD77" i="1"/>
  <c r="AE77" i="1"/>
  <c r="AC78" i="1"/>
  <c r="AD78" i="1"/>
  <c r="AE78" i="1"/>
  <c r="AC2106" i="1"/>
  <c r="AD2106" i="1"/>
  <c r="AE2106" i="1"/>
  <c r="AC2107" i="1"/>
  <c r="AD2107" i="1"/>
  <c r="AE2107" i="1"/>
  <c r="AC2108" i="1"/>
  <c r="AD2108" i="1"/>
  <c r="AE2108" i="1"/>
  <c r="AC2109" i="1"/>
  <c r="AD2109" i="1"/>
  <c r="AE2109" i="1"/>
  <c r="AC238" i="1"/>
  <c r="AD238" i="1"/>
  <c r="AE238" i="1"/>
  <c r="AC239" i="1"/>
  <c r="AD239" i="1"/>
  <c r="AE239" i="1"/>
  <c r="AC240" i="1"/>
  <c r="AD240" i="1"/>
  <c r="AE240" i="1"/>
  <c r="AC241" i="1"/>
  <c r="AD241" i="1"/>
  <c r="AE241" i="1"/>
  <c r="AC79" i="1"/>
  <c r="AD79" i="1"/>
  <c r="AE79" i="1"/>
  <c r="AC80" i="1"/>
  <c r="AD80" i="1"/>
  <c r="AE80" i="1"/>
  <c r="AC81" i="1"/>
  <c r="AD81" i="1"/>
  <c r="AE81" i="1"/>
  <c r="AC82" i="1"/>
  <c r="AD82" i="1"/>
  <c r="AE82" i="1"/>
  <c r="AC83" i="1"/>
  <c r="AD83" i="1"/>
  <c r="AE83" i="1"/>
  <c r="AC84" i="1"/>
  <c r="AD84" i="1"/>
  <c r="AE84" i="1"/>
  <c r="AC85" i="1"/>
  <c r="AD85" i="1"/>
  <c r="AE85" i="1"/>
  <c r="AC86" i="1"/>
  <c r="AD86" i="1"/>
  <c r="AE86" i="1"/>
  <c r="AC2110" i="1"/>
  <c r="AD2110" i="1"/>
  <c r="AE2110" i="1"/>
  <c r="AC2111" i="1"/>
  <c r="AD2111" i="1"/>
  <c r="AE2111" i="1"/>
  <c r="AC2112" i="1"/>
  <c r="AD2112" i="1"/>
  <c r="AE2112" i="1"/>
  <c r="AC2113" i="1"/>
  <c r="AD2113" i="1"/>
  <c r="AE2113" i="1"/>
  <c r="AC242" i="1"/>
  <c r="AD242" i="1"/>
  <c r="AE242" i="1"/>
  <c r="AC243" i="1"/>
  <c r="AD243" i="1"/>
  <c r="AE243" i="1"/>
  <c r="AC2114" i="1"/>
  <c r="AD2114" i="1"/>
  <c r="AE2114" i="1"/>
  <c r="AC244" i="1"/>
  <c r="AD244" i="1"/>
  <c r="AE244" i="1"/>
  <c r="AC2115" i="1"/>
  <c r="AD2115" i="1"/>
  <c r="AE2115" i="1"/>
  <c r="AC2116" i="1"/>
  <c r="AD2116" i="1"/>
  <c r="AE2116" i="1"/>
  <c r="AC245" i="1"/>
  <c r="AD245" i="1"/>
  <c r="AE245" i="1"/>
  <c r="AC87" i="1"/>
  <c r="AD87" i="1"/>
  <c r="AE87" i="1"/>
  <c r="AC88" i="1"/>
  <c r="AD88" i="1"/>
  <c r="AE88" i="1"/>
  <c r="AC2117" i="1"/>
  <c r="AD2117" i="1"/>
  <c r="AE2117" i="1"/>
  <c r="AC2118" i="1"/>
  <c r="AD2118" i="1"/>
  <c r="AE2118" i="1"/>
  <c r="AC2119" i="1"/>
  <c r="AD2119" i="1"/>
  <c r="AE2119" i="1"/>
  <c r="AC2120" i="1"/>
  <c r="AD2120" i="1"/>
  <c r="AE2120" i="1"/>
  <c r="AC2121" i="1"/>
  <c r="AD2121" i="1"/>
  <c r="AE2121" i="1"/>
  <c r="AC2122" i="1"/>
  <c r="AD2122" i="1"/>
  <c r="AE2122" i="1"/>
  <c r="AC2123" i="1"/>
  <c r="AD2123" i="1"/>
  <c r="AE2123" i="1"/>
  <c r="AC2124" i="1"/>
  <c r="AD2124" i="1"/>
  <c r="AE2124" i="1"/>
  <c r="AC2125" i="1"/>
  <c r="AD2125" i="1"/>
  <c r="AE2125" i="1"/>
  <c r="AC2126" i="1"/>
  <c r="AD2126" i="1"/>
  <c r="AE2126" i="1"/>
  <c r="AC2127" i="1"/>
  <c r="AD2127" i="1"/>
  <c r="AE2127" i="1"/>
  <c r="AC2128" i="1"/>
  <c r="AD2128" i="1"/>
  <c r="AE2128" i="1"/>
  <c r="AC2129" i="1"/>
  <c r="AD2129" i="1"/>
  <c r="AE2129" i="1"/>
  <c r="AC2130" i="1"/>
  <c r="AD2130" i="1"/>
  <c r="AE2130" i="1"/>
  <c r="AC2131" i="1"/>
  <c r="AD2131" i="1"/>
  <c r="AE2131" i="1"/>
  <c r="AC2132" i="1"/>
  <c r="AD2132" i="1"/>
  <c r="AE2132" i="1"/>
  <c r="AC2133" i="1"/>
  <c r="AD2133" i="1"/>
  <c r="AE2133" i="1"/>
  <c r="AC2134" i="1"/>
  <c r="AD2134" i="1"/>
  <c r="AE2134" i="1"/>
  <c r="AC2135" i="1"/>
  <c r="AD2135" i="1"/>
  <c r="AE2135" i="1"/>
  <c r="AC246" i="1"/>
  <c r="AD246" i="1"/>
  <c r="AE246" i="1"/>
  <c r="AC89" i="1"/>
  <c r="AD89" i="1"/>
  <c r="AE89" i="1"/>
  <c r="AC247" i="1"/>
  <c r="AD247" i="1"/>
  <c r="AE247" i="1"/>
  <c r="AC248" i="1"/>
  <c r="AD248" i="1"/>
  <c r="AE248" i="1"/>
  <c r="AC249" i="1"/>
  <c r="AD249" i="1"/>
  <c r="AE249" i="1"/>
  <c r="AC2136" i="1"/>
  <c r="AD2136" i="1"/>
  <c r="AE2136" i="1"/>
  <c r="AC250" i="1"/>
  <c r="AD250" i="1"/>
  <c r="AE250" i="1"/>
  <c r="AC251" i="1"/>
  <c r="AD251" i="1"/>
  <c r="AE251" i="1"/>
  <c r="AC2137" i="1"/>
  <c r="AD2137" i="1"/>
  <c r="AE2137" i="1"/>
  <c r="AC2138" i="1"/>
  <c r="AD2138" i="1"/>
  <c r="AE2138" i="1"/>
  <c r="AC2139" i="1"/>
  <c r="AD2139" i="1"/>
  <c r="AE2139" i="1"/>
  <c r="AC2140" i="1"/>
  <c r="AD2140" i="1"/>
  <c r="AE2140" i="1"/>
  <c r="AC2141" i="1"/>
  <c r="AD2141" i="1"/>
  <c r="AE2141" i="1"/>
  <c r="AC2142" i="1"/>
  <c r="AD2142" i="1"/>
  <c r="AE2142" i="1"/>
  <c r="AC2143" i="1"/>
  <c r="AD2143" i="1"/>
  <c r="AE2143" i="1"/>
  <c r="AC2144" i="1"/>
  <c r="AD2144" i="1"/>
  <c r="AE2144" i="1"/>
  <c r="AC2145" i="1"/>
  <c r="AD2145" i="1"/>
  <c r="AE2145" i="1"/>
  <c r="AC2146" i="1"/>
  <c r="AD2146" i="1"/>
  <c r="AE2146" i="1"/>
  <c r="AC2147" i="1"/>
  <c r="AD2147" i="1"/>
  <c r="AE2147" i="1"/>
  <c r="AC252" i="1"/>
  <c r="AD252" i="1"/>
  <c r="AE252" i="1"/>
  <c r="AC2148" i="1"/>
  <c r="AD2148" i="1"/>
  <c r="AE2148" i="1"/>
  <c r="AC2149" i="1"/>
  <c r="AD2149" i="1"/>
  <c r="AE2149" i="1"/>
  <c r="AC2150" i="1"/>
  <c r="AD2150" i="1"/>
  <c r="AE2150" i="1"/>
  <c r="AC2151" i="1"/>
  <c r="AD2151" i="1"/>
  <c r="AE2151" i="1"/>
  <c r="AC2152" i="1"/>
  <c r="AD2152" i="1"/>
  <c r="AE2152" i="1"/>
  <c r="AC2153" i="1"/>
  <c r="AD2153" i="1"/>
  <c r="AE2153" i="1"/>
  <c r="AC2154" i="1"/>
  <c r="AD2154" i="1"/>
  <c r="AE2154" i="1"/>
  <c r="AC2155" i="1"/>
  <c r="AD2155" i="1"/>
  <c r="AE2155" i="1"/>
  <c r="AC2156" i="1"/>
  <c r="AD2156" i="1"/>
  <c r="AE2156" i="1"/>
  <c r="AC2157" i="1"/>
  <c r="AD2157" i="1"/>
  <c r="AE2157" i="1"/>
  <c r="AC2158" i="1"/>
  <c r="AD2158" i="1"/>
  <c r="AE2158" i="1"/>
  <c r="AC2159" i="1"/>
  <c r="AD2159" i="1"/>
  <c r="AE2159" i="1"/>
  <c r="AC2160" i="1"/>
  <c r="AD2160" i="1"/>
  <c r="AE2160" i="1"/>
  <c r="AC2161" i="1"/>
  <c r="AD2161" i="1"/>
  <c r="AE2161" i="1"/>
  <c r="AC2162" i="1"/>
  <c r="AD2162" i="1"/>
  <c r="AE2162" i="1"/>
  <c r="AC2163" i="1"/>
  <c r="AD2163" i="1"/>
  <c r="AE2163" i="1"/>
  <c r="AC2164" i="1"/>
  <c r="AD2164" i="1"/>
  <c r="AE2164" i="1"/>
  <c r="AC253" i="1"/>
  <c r="AD253" i="1"/>
  <c r="AE253" i="1"/>
  <c r="AC254" i="1"/>
  <c r="AD254" i="1"/>
  <c r="AE254" i="1"/>
  <c r="AC2165" i="1"/>
  <c r="AD2165" i="1"/>
  <c r="AE2165" i="1"/>
  <c r="AC255" i="1"/>
  <c r="AD255" i="1"/>
  <c r="AE255" i="1"/>
  <c r="AC256" i="1"/>
  <c r="AD256" i="1"/>
  <c r="AE256" i="1"/>
  <c r="AC2166" i="1"/>
  <c r="AD2166" i="1"/>
  <c r="AE2166" i="1"/>
  <c r="AC2167" i="1"/>
  <c r="AD2167" i="1"/>
  <c r="AE2167" i="1"/>
  <c r="AC2168" i="1"/>
  <c r="AD2168" i="1"/>
  <c r="AE2168" i="1"/>
  <c r="AC2169" i="1"/>
  <c r="AD2169" i="1"/>
  <c r="AE2169" i="1"/>
  <c r="AC2170" i="1"/>
  <c r="AD2170" i="1"/>
  <c r="AE2170" i="1"/>
  <c r="AC2171" i="1"/>
  <c r="AD2171" i="1"/>
  <c r="AE2171" i="1"/>
  <c r="AC2172" i="1"/>
  <c r="AD2172" i="1"/>
  <c r="AE2172" i="1"/>
  <c r="AC257" i="1"/>
  <c r="AD257" i="1"/>
  <c r="AE257" i="1"/>
  <c r="AC258" i="1"/>
  <c r="AD258" i="1"/>
  <c r="AE258" i="1"/>
  <c r="AC2173" i="1"/>
  <c r="AD2173" i="1"/>
  <c r="AE2173" i="1"/>
  <c r="AC2174" i="1"/>
  <c r="AD2174" i="1"/>
  <c r="AE2174" i="1"/>
  <c r="AC259" i="1"/>
  <c r="AD259" i="1"/>
  <c r="AE259" i="1"/>
  <c r="AC2175" i="1"/>
  <c r="AD2175" i="1"/>
  <c r="AE2175" i="1"/>
  <c r="AC2176" i="1"/>
  <c r="AD2176" i="1"/>
  <c r="AE2176" i="1"/>
  <c r="AC2177" i="1"/>
  <c r="AD2177" i="1"/>
  <c r="AE2177" i="1"/>
  <c r="AC2178" i="1"/>
  <c r="AD2178" i="1"/>
  <c r="AE2178" i="1"/>
  <c r="AC2179" i="1"/>
  <c r="AD2179" i="1"/>
  <c r="AE2179" i="1"/>
  <c r="AC2180" i="1"/>
  <c r="AD2180" i="1"/>
  <c r="AE2180" i="1"/>
  <c r="AC2181" i="1"/>
  <c r="AD2181" i="1"/>
  <c r="AE2181" i="1"/>
  <c r="AC2182" i="1"/>
  <c r="AD2182" i="1"/>
  <c r="AE2182" i="1"/>
  <c r="AC2183" i="1"/>
  <c r="AD2183" i="1"/>
  <c r="AE2183" i="1"/>
  <c r="AC2184" i="1"/>
  <c r="AD2184" i="1"/>
  <c r="AE2184" i="1"/>
  <c r="AC2185" i="1"/>
  <c r="AD2185" i="1"/>
  <c r="AE2185" i="1"/>
  <c r="AC2186" i="1"/>
  <c r="AD2186" i="1"/>
  <c r="AE2186" i="1"/>
  <c r="AC2187" i="1"/>
  <c r="AD2187" i="1"/>
  <c r="AE2187" i="1"/>
  <c r="AC2188" i="1"/>
  <c r="AD2188" i="1"/>
  <c r="AE2188" i="1"/>
  <c r="AC2189" i="1"/>
  <c r="AD2189" i="1"/>
  <c r="AE2189" i="1"/>
  <c r="AC2190" i="1"/>
  <c r="AD2190" i="1"/>
  <c r="AE2190" i="1"/>
  <c r="AC2191" i="1"/>
  <c r="AD2191" i="1"/>
  <c r="AE2191" i="1"/>
  <c r="AC2192" i="1"/>
  <c r="AD2192" i="1"/>
  <c r="AE2192" i="1"/>
  <c r="AC2193" i="1"/>
  <c r="AD2193" i="1"/>
  <c r="AE2193" i="1"/>
  <c r="AC260" i="1"/>
  <c r="AD260" i="1"/>
  <c r="AE260" i="1"/>
  <c r="AC2194" i="1"/>
  <c r="AD2194" i="1"/>
  <c r="AE2194" i="1"/>
  <c r="AC2195" i="1"/>
  <c r="AD2195" i="1"/>
  <c r="AE2195" i="1"/>
  <c r="AC2196" i="1"/>
  <c r="AD2196" i="1"/>
  <c r="AE2196" i="1"/>
  <c r="AC2197" i="1"/>
  <c r="AD2197" i="1"/>
  <c r="AE2197" i="1"/>
  <c r="AC2198" i="1"/>
  <c r="AD2198" i="1"/>
  <c r="AE2198" i="1"/>
  <c r="AC2199" i="1"/>
  <c r="AD2199" i="1"/>
  <c r="AE2199" i="1"/>
  <c r="AC2200" i="1"/>
  <c r="AD2200" i="1"/>
  <c r="AE2200" i="1"/>
  <c r="AC2201" i="1"/>
  <c r="AD2201" i="1"/>
  <c r="AE2201" i="1"/>
  <c r="AC2202" i="1"/>
  <c r="AD2202" i="1"/>
  <c r="AE2202" i="1"/>
  <c r="AC2203" i="1"/>
  <c r="AD2203" i="1"/>
  <c r="AE2203" i="1"/>
  <c r="AC261" i="1"/>
  <c r="AD261" i="1"/>
  <c r="AE261" i="1"/>
  <c r="AC262" i="1"/>
  <c r="AD262" i="1"/>
  <c r="AE262" i="1"/>
  <c r="AC263" i="1"/>
  <c r="AD263" i="1"/>
  <c r="AE263" i="1"/>
  <c r="AC2204" i="1"/>
  <c r="AD2204" i="1"/>
  <c r="AE2204" i="1"/>
  <c r="AC2205" i="1"/>
  <c r="AD2205" i="1"/>
  <c r="AE2205" i="1"/>
  <c r="AC264" i="1"/>
  <c r="AD264" i="1"/>
  <c r="AE264" i="1"/>
  <c r="AC265" i="1"/>
  <c r="AD265" i="1"/>
  <c r="AE265" i="1"/>
  <c r="AC266" i="1"/>
  <c r="AD266" i="1"/>
  <c r="AE266" i="1"/>
  <c r="AC267" i="1"/>
  <c r="AD267" i="1"/>
  <c r="AE267" i="1"/>
  <c r="AC268" i="1"/>
  <c r="AD268" i="1"/>
  <c r="AE268" i="1"/>
  <c r="AC2206" i="1"/>
  <c r="AD2206" i="1"/>
  <c r="AE2206" i="1"/>
  <c r="AC2207" i="1"/>
  <c r="AD2207" i="1"/>
  <c r="AE2207" i="1"/>
  <c r="AC2208" i="1"/>
  <c r="AD2208" i="1"/>
  <c r="AE2208" i="1"/>
  <c r="AC269" i="1"/>
  <c r="AD269" i="1"/>
  <c r="AE269" i="1"/>
  <c r="AC2209" i="1"/>
  <c r="AD2209" i="1"/>
  <c r="AE2209" i="1"/>
  <c r="AC2210" i="1"/>
  <c r="AD2210" i="1"/>
  <c r="AE2210" i="1"/>
  <c r="AC2211" i="1"/>
  <c r="AD2211" i="1"/>
  <c r="AE2211" i="1"/>
  <c r="AC2212" i="1"/>
  <c r="AD2212" i="1"/>
  <c r="AE2212" i="1"/>
  <c r="AC2213" i="1"/>
  <c r="AD2213" i="1"/>
  <c r="AE2213" i="1"/>
  <c r="AC2214" i="1"/>
  <c r="AD2214" i="1"/>
  <c r="AE2214" i="1"/>
  <c r="AC2215" i="1"/>
  <c r="AD2215" i="1"/>
  <c r="AE2215" i="1"/>
  <c r="AC2216" i="1"/>
  <c r="AD2216" i="1"/>
  <c r="AE2216" i="1"/>
  <c r="AC2217" i="1"/>
  <c r="AD2217" i="1"/>
  <c r="AE2217" i="1"/>
  <c r="AC2218" i="1"/>
  <c r="AD2218" i="1"/>
  <c r="AE2218" i="1"/>
  <c r="AC2219" i="1"/>
  <c r="AD2219" i="1"/>
  <c r="AE2219" i="1"/>
  <c r="AC2220" i="1"/>
  <c r="AD2220" i="1"/>
  <c r="AE2220" i="1"/>
  <c r="AC2221" i="1"/>
  <c r="AD2221" i="1"/>
  <c r="AE2221" i="1"/>
  <c r="AC2222" i="1"/>
  <c r="AD2222" i="1"/>
  <c r="AE2222" i="1"/>
  <c r="AC2223" i="1"/>
  <c r="AD2223" i="1"/>
  <c r="AE2223" i="1"/>
  <c r="AC2224" i="1"/>
  <c r="AD2224" i="1"/>
  <c r="AE2224" i="1"/>
  <c r="AC270" i="1"/>
  <c r="AD270" i="1"/>
  <c r="AE270" i="1"/>
  <c r="AC2225" i="1"/>
  <c r="AD2225" i="1"/>
  <c r="AE2225" i="1"/>
  <c r="AC271" i="1"/>
  <c r="AD271" i="1"/>
  <c r="AE271" i="1"/>
  <c r="AC2226" i="1"/>
  <c r="AD2226" i="1"/>
  <c r="AE2226" i="1"/>
  <c r="AC2227" i="1"/>
  <c r="AD2227" i="1"/>
  <c r="AE2227" i="1"/>
  <c r="AC2228" i="1"/>
  <c r="AD2228" i="1"/>
  <c r="AE2228" i="1"/>
  <c r="AC2229" i="1"/>
  <c r="AD2229" i="1"/>
  <c r="AE2229" i="1"/>
  <c r="AC2230" i="1"/>
  <c r="AD2230" i="1"/>
  <c r="AE2230" i="1"/>
  <c r="AC2231" i="1"/>
  <c r="AD2231" i="1"/>
  <c r="AE2231" i="1"/>
  <c r="AC2232" i="1"/>
  <c r="AD2232" i="1"/>
  <c r="AE2232" i="1"/>
  <c r="AC2233" i="1"/>
  <c r="AD2233" i="1"/>
  <c r="AE2233" i="1"/>
  <c r="AC2234" i="1"/>
  <c r="AD2234" i="1"/>
  <c r="AE2234" i="1"/>
  <c r="AC2235" i="1"/>
  <c r="AD2235" i="1"/>
  <c r="AE2235" i="1"/>
  <c r="AC2236" i="1"/>
  <c r="AD2236" i="1"/>
  <c r="AE2236" i="1"/>
  <c r="AC2237" i="1"/>
  <c r="AD2237" i="1"/>
  <c r="AE2237" i="1"/>
  <c r="AC2238" i="1"/>
  <c r="AD2238" i="1"/>
  <c r="AE2238" i="1"/>
  <c r="AC2239" i="1"/>
  <c r="AD2239" i="1"/>
  <c r="AE2239" i="1"/>
  <c r="AC2240" i="1"/>
  <c r="AD2240" i="1"/>
  <c r="AE2240" i="1"/>
  <c r="AC2241" i="1"/>
  <c r="AD2241" i="1"/>
  <c r="AE2241" i="1"/>
  <c r="AC90" i="1"/>
  <c r="AD90" i="1"/>
  <c r="AE90" i="1"/>
  <c r="AC91" i="1"/>
  <c r="AD91" i="1"/>
  <c r="AE91" i="1"/>
  <c r="AC92" i="1"/>
  <c r="AD92" i="1"/>
  <c r="AE92" i="1"/>
  <c r="AC93" i="1"/>
  <c r="AD93" i="1"/>
  <c r="AE93" i="1"/>
  <c r="AC94" i="1"/>
  <c r="AD94" i="1"/>
  <c r="AE94" i="1"/>
  <c r="AC95" i="1"/>
  <c r="AD95" i="1"/>
  <c r="AE95" i="1"/>
  <c r="AC96" i="1"/>
  <c r="AD96" i="1"/>
  <c r="AE96" i="1"/>
  <c r="AC97" i="1"/>
  <c r="AD97" i="1"/>
  <c r="AE97" i="1"/>
  <c r="AC98" i="1"/>
  <c r="AD98" i="1"/>
  <c r="AE98" i="1"/>
  <c r="AC99" i="1"/>
  <c r="AD99" i="1"/>
  <c r="AE99" i="1"/>
  <c r="AC100" i="1"/>
  <c r="AD100" i="1"/>
  <c r="AE100" i="1"/>
  <c r="AC101" i="1"/>
  <c r="AD101" i="1"/>
  <c r="AE101" i="1"/>
  <c r="AC102" i="1"/>
  <c r="AD102" i="1"/>
  <c r="AE102" i="1"/>
  <c r="AC103" i="1"/>
  <c r="AD103" i="1"/>
  <c r="AE103" i="1"/>
  <c r="AC104" i="1"/>
  <c r="AD104" i="1"/>
  <c r="AE104" i="1"/>
  <c r="AC105" i="1"/>
  <c r="AD105" i="1"/>
  <c r="AE105" i="1"/>
  <c r="AC106" i="1"/>
  <c r="AD106" i="1"/>
  <c r="AE106" i="1"/>
  <c r="AC107" i="1"/>
  <c r="AD107" i="1"/>
  <c r="AE107" i="1"/>
  <c r="AC108" i="1"/>
  <c r="AD108" i="1"/>
  <c r="AE108" i="1"/>
  <c r="AC109" i="1"/>
  <c r="AD109" i="1"/>
  <c r="AE109" i="1"/>
  <c r="AC110" i="1"/>
  <c r="AD110" i="1"/>
  <c r="AE110" i="1"/>
  <c r="AC111" i="1"/>
  <c r="AD111" i="1"/>
  <c r="AE111" i="1"/>
  <c r="AC112" i="1"/>
  <c r="AD112" i="1"/>
  <c r="AE112" i="1"/>
  <c r="AC113" i="1"/>
  <c r="AD113" i="1"/>
  <c r="AE113" i="1"/>
  <c r="AC114" i="1"/>
  <c r="AD114" i="1"/>
  <c r="AE114" i="1"/>
  <c r="AC115" i="1"/>
  <c r="AD115" i="1"/>
  <c r="AE115" i="1"/>
  <c r="AC116" i="1"/>
  <c r="AD116" i="1"/>
  <c r="AE116" i="1"/>
  <c r="AC117" i="1"/>
  <c r="AD117" i="1"/>
  <c r="AE117" i="1"/>
  <c r="AC118" i="1"/>
  <c r="AD118" i="1"/>
  <c r="AE118" i="1"/>
  <c r="AC119" i="1"/>
  <c r="AD119" i="1"/>
  <c r="AE119" i="1"/>
  <c r="AC120" i="1"/>
  <c r="AD120" i="1"/>
  <c r="AE120" i="1"/>
  <c r="AC121" i="1"/>
  <c r="AD121" i="1"/>
  <c r="AE121" i="1"/>
  <c r="AC122" i="1"/>
  <c r="AD122" i="1"/>
  <c r="AE122" i="1"/>
  <c r="AC123" i="1"/>
  <c r="AD123" i="1"/>
  <c r="AE123" i="1"/>
  <c r="AC124" i="1"/>
  <c r="AD124" i="1"/>
  <c r="AE124" i="1"/>
  <c r="AC2242" i="1"/>
  <c r="AD2242" i="1"/>
  <c r="AE2242" i="1"/>
  <c r="AC2243" i="1"/>
  <c r="AD2243" i="1"/>
  <c r="AE2243" i="1"/>
  <c r="AC2244" i="1"/>
  <c r="AD2244" i="1"/>
  <c r="AE2244" i="1"/>
  <c r="AC2245" i="1"/>
  <c r="AD2245" i="1"/>
  <c r="AE2245" i="1"/>
  <c r="AC2246" i="1"/>
  <c r="AD2246" i="1"/>
  <c r="AE2246" i="1"/>
  <c r="AC2247" i="1"/>
  <c r="AD2247" i="1"/>
  <c r="AE2247" i="1"/>
  <c r="AC2248" i="1"/>
  <c r="AD2248" i="1"/>
  <c r="AE2248" i="1"/>
  <c r="AC2249" i="1"/>
  <c r="AD2249" i="1"/>
  <c r="AE2249" i="1"/>
  <c r="AC2250" i="1"/>
  <c r="AD2250" i="1"/>
  <c r="AE2250" i="1"/>
  <c r="AC2251" i="1"/>
  <c r="AD2251" i="1"/>
  <c r="AE2251" i="1"/>
  <c r="AC2252" i="1"/>
  <c r="AD2252" i="1"/>
  <c r="AE2252" i="1"/>
  <c r="AC2253" i="1"/>
  <c r="AD2253" i="1"/>
  <c r="AE2253" i="1"/>
  <c r="AC2254" i="1"/>
  <c r="AD2254" i="1"/>
  <c r="AE2254" i="1"/>
  <c r="AC2255" i="1"/>
  <c r="AD2255" i="1"/>
  <c r="AE2255" i="1"/>
  <c r="AC2256" i="1"/>
  <c r="AD2256" i="1"/>
  <c r="AE2256" i="1"/>
  <c r="AC2257" i="1"/>
  <c r="AD2257" i="1"/>
  <c r="AE2257" i="1"/>
  <c r="AC2258" i="1"/>
  <c r="AD2258" i="1"/>
  <c r="AE2258" i="1"/>
  <c r="AC2259" i="1"/>
  <c r="AD2259" i="1"/>
  <c r="AE2259" i="1"/>
  <c r="AC272" i="1"/>
  <c r="AD272" i="1"/>
  <c r="AE272" i="1"/>
  <c r="AC2260" i="1"/>
  <c r="AD2260" i="1"/>
  <c r="AE2260" i="1"/>
  <c r="AC2261" i="1"/>
  <c r="AD2261" i="1"/>
  <c r="AE2261" i="1"/>
  <c r="AC2262" i="1"/>
  <c r="AD2262" i="1"/>
  <c r="AE2262" i="1"/>
  <c r="AC2263" i="1"/>
  <c r="AD2263" i="1"/>
  <c r="AE2263" i="1"/>
  <c r="AC2264" i="1"/>
  <c r="AD2264" i="1"/>
  <c r="AE2264" i="1"/>
  <c r="AC273" i="1"/>
  <c r="AD273" i="1"/>
  <c r="AE273" i="1"/>
  <c r="AC274" i="1"/>
  <c r="AD274" i="1"/>
  <c r="AE274" i="1"/>
  <c r="AC275" i="1"/>
  <c r="AD275" i="1"/>
  <c r="AE275" i="1"/>
  <c r="AC2265" i="1"/>
  <c r="AD2265" i="1"/>
  <c r="AE2265" i="1"/>
  <c r="AC2266" i="1"/>
  <c r="AD2266" i="1"/>
  <c r="AE2266" i="1"/>
  <c r="AC2267" i="1"/>
  <c r="AD2267" i="1"/>
  <c r="AE2267" i="1"/>
  <c r="AC2268" i="1"/>
  <c r="AD2268" i="1"/>
  <c r="AE2268" i="1"/>
  <c r="AC2269" i="1"/>
  <c r="AD2269" i="1"/>
  <c r="AE2269" i="1"/>
  <c r="AC2270" i="1"/>
  <c r="AD2270" i="1"/>
  <c r="AE2270" i="1"/>
  <c r="AC276" i="1"/>
  <c r="AD276" i="1"/>
  <c r="AE276" i="1"/>
  <c r="AC2271" i="1"/>
  <c r="AD2271" i="1"/>
  <c r="AE2271" i="1"/>
  <c r="AC277" i="1"/>
  <c r="AD277" i="1"/>
  <c r="AE277" i="1"/>
  <c r="AC2272" i="1"/>
  <c r="AD2272" i="1"/>
  <c r="AE2272" i="1"/>
  <c r="AC2273" i="1"/>
  <c r="AD2273" i="1"/>
  <c r="AE2273" i="1"/>
  <c r="AC2274" i="1"/>
  <c r="AD2274" i="1"/>
  <c r="AE2274" i="1"/>
  <c r="AC2275" i="1"/>
  <c r="AD2275" i="1"/>
  <c r="AE2275" i="1"/>
  <c r="AC278" i="1"/>
  <c r="AD278" i="1"/>
  <c r="AE278" i="1"/>
  <c r="AC279" i="1"/>
  <c r="AD279" i="1"/>
  <c r="AE279" i="1"/>
  <c r="AC280" i="1"/>
  <c r="AD280" i="1"/>
  <c r="AE280" i="1"/>
  <c r="AC281" i="1"/>
  <c r="AD281" i="1"/>
  <c r="AE281" i="1"/>
  <c r="AC282" i="1"/>
  <c r="AD282" i="1"/>
  <c r="AE282" i="1"/>
  <c r="AC2276" i="1"/>
  <c r="AD2276" i="1"/>
  <c r="AE2276" i="1"/>
  <c r="AC2277" i="1"/>
  <c r="AD2277" i="1"/>
  <c r="AE2277" i="1"/>
  <c r="AC2278" i="1"/>
  <c r="AD2278" i="1"/>
  <c r="AE2278" i="1"/>
  <c r="AC283" i="1"/>
  <c r="AD283" i="1"/>
  <c r="AE283" i="1"/>
  <c r="AC284" i="1"/>
  <c r="AD284" i="1"/>
  <c r="AE284" i="1"/>
  <c r="AC285" i="1"/>
  <c r="AD285" i="1"/>
  <c r="AE285" i="1"/>
  <c r="AC286" i="1"/>
  <c r="AD286" i="1"/>
  <c r="AE286" i="1"/>
  <c r="AC287" i="1"/>
  <c r="AD287" i="1"/>
  <c r="AE287" i="1"/>
  <c r="AC2279" i="1"/>
  <c r="AD2279" i="1"/>
  <c r="AE2279" i="1"/>
  <c r="AC2280" i="1"/>
  <c r="AD2280" i="1"/>
  <c r="AE2280" i="1"/>
  <c r="AC2281" i="1"/>
  <c r="AD2281" i="1"/>
  <c r="AE2281" i="1"/>
  <c r="AC2282" i="1"/>
  <c r="AD2282" i="1"/>
  <c r="AE2282" i="1"/>
  <c r="AC2283" i="1"/>
  <c r="AD2283" i="1"/>
  <c r="AE2283" i="1"/>
  <c r="AC2284" i="1"/>
  <c r="AD2284" i="1"/>
  <c r="AE2284" i="1"/>
  <c r="AC2285" i="1"/>
  <c r="AD2285" i="1"/>
  <c r="AE2285" i="1"/>
  <c r="AC2286" i="1"/>
  <c r="AD2286" i="1"/>
  <c r="AE2286" i="1"/>
  <c r="AC2287" i="1"/>
  <c r="AD2287" i="1"/>
  <c r="AE2287" i="1"/>
  <c r="AC288" i="1"/>
  <c r="AD288" i="1"/>
  <c r="AE288" i="1"/>
  <c r="AC289" i="1"/>
  <c r="AD289" i="1"/>
  <c r="AE289" i="1"/>
  <c r="AC2288" i="1"/>
  <c r="AD2288" i="1"/>
  <c r="AE2288" i="1"/>
  <c r="AC290" i="1"/>
  <c r="AD290" i="1"/>
  <c r="AE290" i="1"/>
  <c r="AC291" i="1"/>
  <c r="AD291" i="1"/>
  <c r="AE291" i="1"/>
  <c r="AC292" i="1"/>
  <c r="AD292" i="1"/>
  <c r="AE292" i="1"/>
  <c r="AC2289" i="1"/>
  <c r="AD2289" i="1"/>
  <c r="AE2289" i="1"/>
  <c r="AC2290" i="1"/>
  <c r="AD2290" i="1"/>
  <c r="AE2290" i="1"/>
  <c r="AC293" i="1"/>
  <c r="AD293" i="1"/>
  <c r="AE293" i="1"/>
  <c r="AC2291" i="1"/>
  <c r="AD2291" i="1"/>
  <c r="AE2291" i="1"/>
  <c r="AC2292" i="1"/>
  <c r="AD2292" i="1"/>
  <c r="AE2292" i="1"/>
  <c r="AC2293" i="1"/>
  <c r="AD2293" i="1"/>
  <c r="AE2293" i="1"/>
  <c r="AC2294" i="1"/>
  <c r="AD2294" i="1"/>
  <c r="AE2294" i="1"/>
  <c r="AC2295" i="1"/>
  <c r="AD2295" i="1"/>
  <c r="AE2295" i="1"/>
  <c r="AC2296" i="1"/>
  <c r="AD2296" i="1"/>
  <c r="AE2296" i="1"/>
  <c r="AC2297" i="1"/>
  <c r="AD2297" i="1"/>
  <c r="AE2297" i="1"/>
  <c r="AC294" i="1"/>
  <c r="AD294" i="1"/>
  <c r="AE294" i="1"/>
  <c r="AC2298" i="1"/>
  <c r="AD2298" i="1"/>
  <c r="AE2298" i="1"/>
  <c r="AC2299" i="1"/>
  <c r="AD2299" i="1"/>
  <c r="AE2299" i="1"/>
  <c r="AC295" i="1"/>
  <c r="AD295" i="1"/>
  <c r="AE295" i="1"/>
  <c r="AC296" i="1"/>
  <c r="AD296" i="1"/>
  <c r="AE296" i="1"/>
  <c r="AC2300" i="1"/>
  <c r="AD2300" i="1"/>
  <c r="AE2300" i="1"/>
  <c r="AC2301" i="1"/>
  <c r="AD2301" i="1"/>
  <c r="AE2301" i="1"/>
  <c r="AC2302" i="1"/>
  <c r="AD2302" i="1"/>
  <c r="AE2302" i="1"/>
  <c r="AC2303" i="1"/>
  <c r="AD2303" i="1"/>
  <c r="AE2303" i="1"/>
  <c r="AC2304" i="1"/>
  <c r="AD2304" i="1"/>
  <c r="AE2304" i="1"/>
  <c r="AC297" i="1"/>
  <c r="AD297" i="1"/>
  <c r="AE297" i="1"/>
  <c r="AC298" i="1"/>
  <c r="AD298" i="1"/>
  <c r="AE298" i="1"/>
  <c r="AC299" i="1"/>
  <c r="AD299" i="1"/>
  <c r="AE299" i="1"/>
  <c r="AC300" i="1"/>
  <c r="AD300" i="1"/>
  <c r="AE300" i="1"/>
  <c r="AC301" i="1"/>
  <c r="AD301" i="1"/>
  <c r="AE301" i="1"/>
  <c r="AC302" i="1"/>
  <c r="AD302" i="1"/>
  <c r="AE302" i="1"/>
  <c r="AC303" i="1"/>
  <c r="AD303" i="1"/>
  <c r="AE303" i="1"/>
  <c r="AC304" i="1"/>
  <c r="AD304" i="1"/>
  <c r="AE304" i="1"/>
  <c r="AC305" i="1"/>
  <c r="AD305" i="1"/>
  <c r="AE305" i="1"/>
  <c r="AC306" i="1"/>
  <c r="AD306" i="1"/>
  <c r="AE306" i="1"/>
  <c r="AC307" i="1"/>
  <c r="AD307" i="1"/>
  <c r="AE307" i="1"/>
  <c r="AC308" i="1"/>
  <c r="AD308" i="1"/>
  <c r="AE308" i="1"/>
  <c r="AC2305" i="1"/>
  <c r="AD2305" i="1"/>
  <c r="AE2305" i="1"/>
  <c r="AC2306" i="1"/>
  <c r="AD2306" i="1"/>
  <c r="AE2306" i="1"/>
  <c r="AC2307" i="1"/>
  <c r="AD2307" i="1"/>
  <c r="AE2307" i="1"/>
  <c r="AC2308" i="1"/>
  <c r="AD2308" i="1"/>
  <c r="AE2308" i="1"/>
  <c r="AC2309" i="1"/>
  <c r="AD2309" i="1"/>
  <c r="AE2309" i="1"/>
  <c r="AC2310" i="1"/>
  <c r="AD2310" i="1"/>
  <c r="AE2310" i="1"/>
  <c r="AC2311" i="1"/>
  <c r="AD2311" i="1"/>
  <c r="AE2311" i="1"/>
  <c r="AC2312" i="1"/>
  <c r="AD2312" i="1"/>
  <c r="AE2312" i="1"/>
  <c r="AC2313" i="1"/>
  <c r="AD2313" i="1"/>
  <c r="AE2313" i="1"/>
  <c r="AC125" i="1"/>
  <c r="AD125" i="1"/>
  <c r="AE125" i="1"/>
  <c r="AC126" i="1"/>
  <c r="AD126" i="1"/>
  <c r="AE126" i="1"/>
  <c r="AC127" i="1"/>
  <c r="AD127" i="1"/>
  <c r="AE127" i="1"/>
  <c r="AC128" i="1"/>
  <c r="AD128" i="1"/>
  <c r="AE128" i="1"/>
  <c r="AC129" i="1"/>
  <c r="AD129" i="1"/>
  <c r="AE129" i="1"/>
  <c r="AC130" i="1"/>
  <c r="AD130" i="1"/>
  <c r="AE130" i="1"/>
  <c r="AC131" i="1"/>
  <c r="AD131" i="1"/>
  <c r="AE131" i="1"/>
  <c r="AC132" i="1"/>
  <c r="AD132" i="1"/>
  <c r="AE132" i="1"/>
  <c r="AC133" i="1"/>
  <c r="AD133" i="1"/>
  <c r="AE133" i="1"/>
  <c r="AC134" i="1"/>
  <c r="AD134" i="1"/>
  <c r="AE134" i="1"/>
  <c r="AC135" i="1"/>
  <c r="AD135" i="1"/>
  <c r="AE135" i="1"/>
  <c r="AC136" i="1"/>
  <c r="AD136" i="1"/>
  <c r="AE136" i="1"/>
  <c r="AC137" i="1"/>
  <c r="AD137" i="1"/>
  <c r="AE137" i="1"/>
  <c r="AC138" i="1"/>
  <c r="AD138" i="1"/>
  <c r="AE138" i="1"/>
  <c r="AC2314" i="1"/>
  <c r="AD2314" i="1"/>
  <c r="AE2314" i="1"/>
  <c r="AC309" i="1"/>
  <c r="AD309" i="1"/>
  <c r="AE309" i="1"/>
  <c r="AC2315" i="1"/>
  <c r="AD2315" i="1"/>
  <c r="AE2315" i="1"/>
  <c r="AC139" i="1"/>
  <c r="AD139" i="1"/>
  <c r="AE139" i="1"/>
  <c r="AC140" i="1"/>
  <c r="AD140" i="1"/>
  <c r="AE140" i="1"/>
  <c r="AC141" i="1"/>
  <c r="AD141" i="1"/>
  <c r="AE141" i="1"/>
  <c r="AC142" i="1"/>
  <c r="AD142" i="1"/>
  <c r="AE142" i="1"/>
  <c r="AC143" i="1"/>
  <c r="AD143" i="1"/>
  <c r="AE143" i="1"/>
  <c r="AC310" i="1"/>
  <c r="AD310" i="1"/>
  <c r="AE310" i="1"/>
  <c r="AC311" i="1"/>
  <c r="AD311" i="1"/>
  <c r="AE311" i="1"/>
  <c r="AC2316" i="1"/>
  <c r="AD2316" i="1"/>
  <c r="AE2316" i="1"/>
  <c r="AC2317" i="1"/>
  <c r="AD2317" i="1"/>
  <c r="AE2317" i="1"/>
  <c r="AC2318" i="1"/>
  <c r="AD2318" i="1"/>
  <c r="AE2318" i="1"/>
  <c r="AC2319" i="1"/>
  <c r="AD2319" i="1"/>
  <c r="AE2319" i="1"/>
  <c r="AC2320" i="1"/>
  <c r="AD2320" i="1"/>
  <c r="AE2320" i="1"/>
  <c r="AC2321" i="1"/>
  <c r="AD2321" i="1"/>
  <c r="AE2321" i="1"/>
  <c r="AC2322" i="1"/>
  <c r="AD2322" i="1"/>
  <c r="AE2322" i="1"/>
  <c r="AC144" i="1"/>
  <c r="AD144" i="1"/>
  <c r="AE144" i="1"/>
  <c r="AC145" i="1"/>
  <c r="AD145" i="1"/>
  <c r="AE145" i="1"/>
  <c r="AC146" i="1"/>
  <c r="AD146" i="1"/>
  <c r="AE146" i="1"/>
  <c r="AC2323" i="1"/>
  <c r="AD2323" i="1"/>
  <c r="AE2323" i="1"/>
  <c r="AC2324" i="1"/>
  <c r="AD2324" i="1"/>
  <c r="AE2324" i="1"/>
  <c r="AC2325" i="1"/>
  <c r="AD2325" i="1"/>
  <c r="AE2325" i="1"/>
  <c r="AC2326" i="1"/>
  <c r="AD2326" i="1"/>
  <c r="AE2326" i="1"/>
  <c r="AC2327" i="1"/>
  <c r="AD2327" i="1"/>
  <c r="AE2327" i="1"/>
  <c r="AC2328" i="1"/>
  <c r="AD2328" i="1"/>
  <c r="AE2328" i="1"/>
  <c r="AC312" i="1"/>
  <c r="AD312" i="1"/>
  <c r="AE312" i="1"/>
  <c r="AC313" i="1"/>
  <c r="AD313" i="1"/>
  <c r="AE313" i="1"/>
  <c r="AC2329" i="1"/>
  <c r="AD2329" i="1"/>
  <c r="AE2329" i="1"/>
  <c r="AC2330" i="1"/>
  <c r="AD2330" i="1"/>
  <c r="AE2330" i="1"/>
  <c r="AC2331" i="1"/>
  <c r="AD2331" i="1"/>
  <c r="AE2331" i="1"/>
  <c r="AC2332" i="1"/>
  <c r="AD2332" i="1"/>
  <c r="AE2332" i="1"/>
  <c r="AC2333" i="1"/>
  <c r="AD2333" i="1"/>
  <c r="AE2333" i="1"/>
  <c r="AC2334" i="1"/>
  <c r="AD2334" i="1"/>
  <c r="AE2334" i="1"/>
  <c r="AC2335" i="1"/>
  <c r="AD2335" i="1"/>
  <c r="AE2335" i="1"/>
  <c r="AC2336" i="1"/>
  <c r="AD2336" i="1"/>
  <c r="AE2336" i="1"/>
  <c r="AC2337" i="1"/>
  <c r="AD2337" i="1"/>
  <c r="AE2337" i="1"/>
  <c r="AC2338" i="1"/>
  <c r="AD2338" i="1"/>
  <c r="AE2338" i="1"/>
  <c r="AC2339" i="1"/>
  <c r="AD2339" i="1"/>
  <c r="AE2339" i="1"/>
  <c r="AC2340" i="1"/>
  <c r="AD2340" i="1"/>
  <c r="AE2340" i="1"/>
  <c r="AC2341" i="1"/>
  <c r="AD2341" i="1"/>
  <c r="AE2341" i="1"/>
  <c r="AC2342" i="1"/>
  <c r="AD2342" i="1"/>
  <c r="AE2342" i="1"/>
  <c r="AC314" i="1"/>
  <c r="AD314" i="1"/>
  <c r="AE314" i="1"/>
  <c r="AC315" i="1"/>
  <c r="AD315" i="1"/>
  <c r="AE315" i="1"/>
  <c r="AC2343" i="1"/>
  <c r="AD2343" i="1"/>
  <c r="AE2343" i="1"/>
  <c r="AC2344" i="1"/>
  <c r="AD2344" i="1"/>
  <c r="AE2344" i="1"/>
  <c r="AC2345" i="1"/>
  <c r="AD2345" i="1"/>
  <c r="AE2345" i="1"/>
  <c r="AC2346" i="1"/>
  <c r="AD2346" i="1"/>
  <c r="AE2346" i="1"/>
  <c r="AC2347" i="1"/>
  <c r="AD2347" i="1"/>
  <c r="AE2347" i="1"/>
  <c r="AC2348" i="1"/>
  <c r="AD2348" i="1"/>
  <c r="AE2348" i="1"/>
  <c r="AC2349" i="1"/>
  <c r="AD2349" i="1"/>
  <c r="AE2349" i="1"/>
  <c r="AC2350" i="1"/>
  <c r="AD2350" i="1"/>
  <c r="AE2350" i="1"/>
  <c r="AC2351" i="1"/>
  <c r="AD2351" i="1"/>
  <c r="AE2351" i="1"/>
  <c r="AC2352" i="1"/>
  <c r="AD2352" i="1"/>
  <c r="AE2352" i="1"/>
  <c r="AC2353" i="1"/>
  <c r="AD2353" i="1"/>
  <c r="AE2353" i="1"/>
  <c r="AC2354" i="1"/>
  <c r="AD2354" i="1"/>
  <c r="AE2354" i="1"/>
  <c r="AC2355" i="1"/>
  <c r="AD2355" i="1"/>
  <c r="AE2355" i="1"/>
  <c r="AC2356" i="1"/>
  <c r="AD2356" i="1"/>
  <c r="AE2356" i="1"/>
  <c r="AC316" i="1"/>
  <c r="AD316" i="1"/>
  <c r="AE316" i="1"/>
  <c r="AC317" i="1"/>
  <c r="AD317" i="1"/>
  <c r="AE317" i="1"/>
  <c r="AC318" i="1"/>
  <c r="AD318" i="1"/>
  <c r="AE318" i="1"/>
  <c r="AC319" i="1"/>
  <c r="AD319" i="1"/>
  <c r="AE319" i="1"/>
  <c r="AC320" i="1"/>
  <c r="AD320" i="1"/>
  <c r="AE320" i="1"/>
  <c r="AC321" i="1"/>
  <c r="AD321" i="1"/>
  <c r="AE321" i="1"/>
  <c r="AC322" i="1"/>
  <c r="AD322" i="1"/>
  <c r="AE322" i="1"/>
  <c r="AC323" i="1"/>
  <c r="AD323" i="1"/>
  <c r="AE323" i="1"/>
  <c r="AC324" i="1"/>
  <c r="AD324" i="1"/>
  <c r="AE324" i="1"/>
  <c r="AC325" i="1"/>
  <c r="AD325" i="1"/>
  <c r="AE325" i="1"/>
  <c r="AC326" i="1"/>
  <c r="AD326" i="1"/>
  <c r="AE326" i="1"/>
  <c r="AC2357" i="1"/>
  <c r="AD2357" i="1"/>
  <c r="AE2357" i="1"/>
  <c r="AC2358" i="1"/>
  <c r="AD2358" i="1"/>
  <c r="AE2358" i="1"/>
  <c r="AC2359" i="1"/>
  <c r="AD2359" i="1"/>
  <c r="AE2359" i="1"/>
  <c r="AC2360" i="1"/>
  <c r="AD2360" i="1"/>
  <c r="AE2360" i="1"/>
  <c r="AC2361" i="1"/>
  <c r="AD2361" i="1"/>
  <c r="AE2361" i="1"/>
  <c r="AC2362" i="1"/>
  <c r="AD2362" i="1"/>
  <c r="AE2362" i="1"/>
  <c r="AC327" i="1"/>
  <c r="AD327" i="1"/>
  <c r="AE327" i="1"/>
  <c r="AC2363" i="1"/>
  <c r="AD2363" i="1"/>
  <c r="AE2363" i="1"/>
  <c r="AC2364" i="1"/>
  <c r="AD2364" i="1"/>
  <c r="AE2364" i="1"/>
  <c r="AC2365" i="1"/>
  <c r="AD2365" i="1"/>
  <c r="AE2365" i="1"/>
  <c r="AC328" i="1"/>
  <c r="AD328" i="1"/>
  <c r="AE328" i="1"/>
  <c r="AC329" i="1"/>
  <c r="AD329" i="1"/>
  <c r="AE329" i="1"/>
  <c r="AC2366" i="1"/>
  <c r="AD2366" i="1"/>
  <c r="AE2366" i="1"/>
  <c r="AC2367" i="1"/>
  <c r="AD2367" i="1"/>
  <c r="AE2367" i="1"/>
  <c r="AC2368" i="1"/>
  <c r="AD2368" i="1"/>
  <c r="AE2368" i="1"/>
  <c r="AC2369" i="1"/>
  <c r="AD2369" i="1"/>
  <c r="AE2369" i="1"/>
  <c r="AC2370" i="1"/>
  <c r="AD2370" i="1"/>
  <c r="AE2370" i="1"/>
  <c r="AC330" i="1"/>
  <c r="AD330" i="1"/>
  <c r="AE330" i="1"/>
  <c r="AC331" i="1"/>
  <c r="AD331" i="1"/>
  <c r="AE331" i="1"/>
  <c r="AC332" i="1"/>
  <c r="AD332" i="1"/>
  <c r="AE332" i="1"/>
  <c r="AC333" i="1"/>
  <c r="AD333" i="1"/>
  <c r="AE333" i="1"/>
  <c r="AC334" i="1"/>
  <c r="AD334" i="1"/>
  <c r="AE334" i="1"/>
  <c r="AC335" i="1"/>
  <c r="AD335" i="1"/>
  <c r="AE335" i="1"/>
  <c r="AC336" i="1"/>
  <c r="AD336" i="1"/>
  <c r="AE336" i="1"/>
  <c r="AC337" i="1"/>
  <c r="AD337" i="1"/>
  <c r="AE337" i="1"/>
  <c r="AC338" i="1"/>
  <c r="AD338" i="1"/>
  <c r="AE338" i="1"/>
  <c r="AC339" i="1"/>
  <c r="AD339" i="1"/>
  <c r="AE339" i="1"/>
  <c r="AC340" i="1"/>
  <c r="AD340" i="1"/>
  <c r="AE340" i="1"/>
  <c r="AC341" i="1"/>
  <c r="AD341" i="1"/>
  <c r="AE341" i="1"/>
  <c r="AC342" i="1"/>
  <c r="AD342" i="1"/>
  <c r="AE342" i="1"/>
  <c r="AC343" i="1"/>
  <c r="AD343" i="1"/>
  <c r="AE343" i="1"/>
  <c r="AC344" i="1"/>
  <c r="AD344" i="1"/>
  <c r="AE344" i="1"/>
  <c r="AC345" i="1"/>
  <c r="AD345" i="1"/>
  <c r="AE345" i="1"/>
  <c r="AC346" i="1"/>
  <c r="AD346" i="1"/>
  <c r="AE346" i="1"/>
  <c r="AC347" i="1"/>
  <c r="AD347" i="1"/>
  <c r="AE347" i="1"/>
  <c r="AC348" i="1"/>
  <c r="AD348" i="1"/>
  <c r="AE348" i="1"/>
  <c r="AC349" i="1"/>
  <c r="AD349" i="1"/>
  <c r="AE349" i="1"/>
  <c r="AC350" i="1"/>
  <c r="AD350" i="1"/>
  <c r="AE350" i="1"/>
  <c r="AC351" i="1"/>
  <c r="AD351" i="1"/>
  <c r="AE351" i="1"/>
  <c r="AC352" i="1"/>
  <c r="AD352" i="1"/>
  <c r="AE352" i="1"/>
  <c r="AC353" i="1"/>
  <c r="AD353" i="1"/>
  <c r="AE353" i="1"/>
  <c r="AC354" i="1"/>
  <c r="AD354" i="1"/>
  <c r="AE354" i="1"/>
  <c r="AC355" i="1"/>
  <c r="AD355" i="1"/>
  <c r="AE355" i="1"/>
  <c r="AC356" i="1"/>
  <c r="AD356" i="1"/>
  <c r="AE356" i="1"/>
  <c r="AC357" i="1"/>
  <c r="AD357" i="1"/>
  <c r="AE357" i="1"/>
  <c r="AC358" i="1"/>
  <c r="AD358" i="1"/>
  <c r="AE358" i="1"/>
  <c r="AC359" i="1"/>
  <c r="AD359" i="1"/>
  <c r="AE359" i="1"/>
  <c r="AC360" i="1"/>
  <c r="AD360" i="1"/>
  <c r="AE360" i="1"/>
  <c r="AC361" i="1"/>
  <c r="AD361" i="1"/>
  <c r="AE361" i="1"/>
  <c r="AC2371" i="1"/>
  <c r="AD2371" i="1"/>
  <c r="AE2371" i="1"/>
  <c r="AC362" i="1"/>
  <c r="AD362" i="1"/>
  <c r="AE362" i="1"/>
  <c r="AC363" i="1"/>
  <c r="AD363" i="1"/>
  <c r="AE363" i="1"/>
  <c r="AC364" i="1"/>
  <c r="AD364" i="1"/>
  <c r="AE364" i="1"/>
  <c r="AC365" i="1"/>
  <c r="AD365" i="1"/>
  <c r="AE365" i="1"/>
  <c r="AC2372" i="1"/>
  <c r="AD2372" i="1"/>
  <c r="AE2372" i="1"/>
  <c r="AC366" i="1"/>
  <c r="AD366" i="1"/>
  <c r="AE366" i="1"/>
  <c r="AC367" i="1"/>
  <c r="AD367" i="1"/>
  <c r="AE367" i="1"/>
  <c r="AC368" i="1"/>
  <c r="AD368" i="1"/>
  <c r="AE368" i="1"/>
  <c r="AC369" i="1"/>
  <c r="AD369" i="1"/>
  <c r="AE369" i="1"/>
  <c r="AC370" i="1"/>
  <c r="AD370" i="1"/>
  <c r="AE370" i="1"/>
  <c r="AC371" i="1"/>
  <c r="AD371" i="1"/>
  <c r="AE371" i="1"/>
  <c r="AC372" i="1"/>
  <c r="AD372" i="1"/>
  <c r="AE372" i="1"/>
  <c r="AC373" i="1"/>
  <c r="AD373" i="1"/>
  <c r="AE373" i="1"/>
  <c r="AC374" i="1"/>
  <c r="AD374" i="1"/>
  <c r="AE374" i="1"/>
  <c r="AC375" i="1"/>
  <c r="AD375" i="1"/>
  <c r="AE375" i="1"/>
  <c r="AC376" i="1"/>
  <c r="AD376" i="1"/>
  <c r="AE376" i="1"/>
  <c r="AC377" i="1"/>
  <c r="AD377" i="1"/>
  <c r="AE377" i="1"/>
  <c r="AC378" i="1"/>
  <c r="AD378" i="1"/>
  <c r="AE378" i="1"/>
  <c r="AC147" i="1"/>
  <c r="AD147" i="1"/>
  <c r="AE147" i="1"/>
  <c r="AC148" i="1"/>
  <c r="AD148" i="1"/>
  <c r="AE148" i="1"/>
  <c r="AC149" i="1"/>
  <c r="AD149" i="1"/>
  <c r="AE149" i="1"/>
  <c r="AC150" i="1"/>
  <c r="AD150" i="1"/>
  <c r="AE150" i="1"/>
  <c r="AC151" i="1"/>
  <c r="AD151" i="1"/>
  <c r="AE151" i="1"/>
  <c r="AC152" i="1"/>
  <c r="AD152" i="1"/>
  <c r="AE152" i="1"/>
  <c r="AC153" i="1"/>
  <c r="AD153" i="1"/>
  <c r="AE153" i="1"/>
  <c r="AC154" i="1"/>
  <c r="AD154" i="1"/>
  <c r="AE154" i="1"/>
  <c r="AC155" i="1"/>
  <c r="AD155" i="1"/>
  <c r="AE155" i="1"/>
  <c r="AC379" i="1"/>
  <c r="AD379" i="1"/>
  <c r="AE379" i="1"/>
  <c r="AC380" i="1"/>
  <c r="AD380" i="1"/>
  <c r="AE380" i="1"/>
  <c r="AC381" i="1"/>
  <c r="AD381" i="1"/>
  <c r="AE381" i="1"/>
  <c r="AC382" i="1"/>
  <c r="AD382" i="1"/>
  <c r="AE382" i="1"/>
  <c r="AC383" i="1"/>
  <c r="AD383" i="1"/>
  <c r="AE383" i="1"/>
  <c r="AC384" i="1"/>
  <c r="AD384" i="1"/>
  <c r="AE384" i="1"/>
  <c r="AC385" i="1"/>
  <c r="AD385" i="1"/>
  <c r="AE385" i="1"/>
  <c r="AC386" i="1"/>
  <c r="AD386" i="1"/>
  <c r="AE386" i="1"/>
  <c r="AC387" i="1"/>
  <c r="AD387" i="1"/>
  <c r="AE387" i="1"/>
  <c r="AC388" i="1"/>
  <c r="AD388" i="1"/>
  <c r="AE388" i="1"/>
  <c r="AC389" i="1"/>
  <c r="AD389" i="1"/>
  <c r="AE389" i="1"/>
  <c r="AC390" i="1"/>
  <c r="AD390" i="1"/>
  <c r="AE390" i="1"/>
  <c r="AC391" i="1"/>
  <c r="AD391" i="1"/>
  <c r="AE391" i="1"/>
  <c r="AC392" i="1"/>
  <c r="AD392" i="1"/>
  <c r="AE392" i="1"/>
  <c r="AC393" i="1"/>
  <c r="AD393" i="1"/>
  <c r="AE393" i="1"/>
  <c r="AC2373" i="1"/>
  <c r="AD2373" i="1"/>
  <c r="AE2373" i="1"/>
  <c r="AC394" i="1"/>
  <c r="AD394" i="1"/>
  <c r="AE394" i="1"/>
  <c r="AC395" i="1"/>
  <c r="AD395" i="1"/>
  <c r="AE395" i="1"/>
  <c r="AC396" i="1"/>
  <c r="AD396" i="1"/>
  <c r="AE396" i="1"/>
  <c r="AC397" i="1"/>
  <c r="AD397" i="1"/>
  <c r="AE397" i="1"/>
  <c r="AC398" i="1"/>
  <c r="AD398" i="1"/>
  <c r="AE398" i="1"/>
  <c r="AC399" i="1"/>
  <c r="AD399" i="1"/>
  <c r="AE399" i="1"/>
  <c r="AC400" i="1"/>
  <c r="AD400" i="1"/>
  <c r="AE400" i="1"/>
  <c r="AC401" i="1"/>
  <c r="AD401" i="1"/>
  <c r="AE401" i="1"/>
  <c r="AC402" i="1"/>
  <c r="AD402" i="1"/>
  <c r="AE402" i="1"/>
  <c r="AC403" i="1"/>
  <c r="AD403" i="1"/>
  <c r="AE403" i="1"/>
  <c r="AC404" i="1"/>
  <c r="AD404" i="1"/>
  <c r="AE404" i="1"/>
  <c r="AC405" i="1"/>
  <c r="AD405" i="1"/>
  <c r="AE405" i="1"/>
  <c r="AC406" i="1"/>
  <c r="AD406" i="1"/>
  <c r="AE406" i="1"/>
  <c r="AC407" i="1"/>
  <c r="AD407" i="1"/>
  <c r="AE407" i="1"/>
  <c r="AC408" i="1"/>
  <c r="AD408" i="1"/>
  <c r="AE408" i="1"/>
  <c r="AC409" i="1"/>
  <c r="AD409" i="1"/>
  <c r="AE409" i="1"/>
  <c r="AC410" i="1"/>
  <c r="AD410" i="1"/>
  <c r="AE410" i="1"/>
  <c r="AC411" i="1"/>
  <c r="AD411" i="1"/>
  <c r="AE411" i="1"/>
  <c r="AC412" i="1"/>
  <c r="AD412" i="1"/>
  <c r="AE412" i="1"/>
  <c r="AC413" i="1"/>
  <c r="AD413" i="1"/>
  <c r="AE413" i="1"/>
  <c r="AC414" i="1"/>
  <c r="AD414" i="1"/>
  <c r="AE414" i="1"/>
  <c r="AC415" i="1"/>
  <c r="AD415" i="1"/>
  <c r="AE415" i="1"/>
  <c r="AC416" i="1"/>
  <c r="AD416" i="1"/>
  <c r="AE416" i="1"/>
  <c r="AC417" i="1"/>
  <c r="AD417" i="1"/>
  <c r="AE417" i="1"/>
  <c r="AC418" i="1"/>
  <c r="AD418" i="1"/>
  <c r="AE418" i="1"/>
  <c r="AC419" i="1"/>
  <c r="AD419" i="1"/>
  <c r="AE419" i="1"/>
  <c r="AC420" i="1"/>
  <c r="AD420" i="1"/>
  <c r="AE420" i="1"/>
  <c r="AC421" i="1"/>
  <c r="AD421" i="1"/>
  <c r="AE421" i="1"/>
  <c r="AC422" i="1"/>
  <c r="AD422" i="1"/>
  <c r="AE422" i="1"/>
  <c r="AC423" i="1"/>
  <c r="AD423" i="1"/>
  <c r="AE423" i="1"/>
  <c r="AC424" i="1"/>
  <c r="AD424" i="1"/>
  <c r="AE424" i="1"/>
  <c r="AC425" i="1"/>
  <c r="AD425" i="1"/>
  <c r="AE425" i="1"/>
  <c r="AC426" i="1"/>
  <c r="AD426" i="1"/>
  <c r="AE426" i="1"/>
  <c r="AC427" i="1"/>
  <c r="AD427" i="1"/>
  <c r="AE427" i="1"/>
  <c r="AC2374" i="1"/>
  <c r="AD2374" i="1"/>
  <c r="AE2374" i="1"/>
  <c r="AC428" i="1"/>
  <c r="AD428" i="1"/>
  <c r="AE428" i="1"/>
  <c r="AC429" i="1"/>
  <c r="AD429" i="1"/>
  <c r="AE429" i="1"/>
  <c r="AC430" i="1"/>
  <c r="AD430" i="1"/>
  <c r="AE430" i="1"/>
  <c r="AC431" i="1"/>
  <c r="AD431" i="1"/>
  <c r="AE431" i="1"/>
  <c r="AC432" i="1"/>
  <c r="AD432" i="1"/>
  <c r="AE432" i="1"/>
  <c r="AC156" i="1"/>
  <c r="AD156" i="1"/>
  <c r="AE156" i="1"/>
  <c r="AC157" i="1"/>
  <c r="AD157" i="1"/>
  <c r="AE157" i="1"/>
  <c r="AC158" i="1"/>
  <c r="AD158" i="1"/>
  <c r="AE158" i="1"/>
  <c r="AC433" i="1"/>
  <c r="AD433" i="1"/>
  <c r="AE433" i="1"/>
  <c r="AC434" i="1"/>
  <c r="AD434" i="1"/>
  <c r="AE434" i="1"/>
  <c r="AC435" i="1"/>
  <c r="AD435" i="1"/>
  <c r="AE435" i="1"/>
  <c r="AC436" i="1"/>
  <c r="AD436" i="1"/>
  <c r="AE436" i="1"/>
  <c r="AC437" i="1"/>
  <c r="AD437" i="1"/>
  <c r="AE437" i="1"/>
  <c r="AC438" i="1"/>
  <c r="AD438" i="1"/>
  <c r="AE438" i="1"/>
  <c r="AC439" i="1"/>
  <c r="AD439" i="1"/>
  <c r="AE439" i="1"/>
  <c r="AC159" i="1"/>
  <c r="AD159" i="1"/>
  <c r="AE159" i="1"/>
  <c r="AC160" i="1"/>
  <c r="AD160" i="1"/>
  <c r="AE160" i="1"/>
  <c r="AC161" i="1"/>
  <c r="AD161" i="1"/>
  <c r="AE161" i="1"/>
  <c r="AC162" i="1"/>
  <c r="AD162" i="1"/>
  <c r="AE162" i="1"/>
  <c r="AC440" i="1"/>
  <c r="AD440" i="1"/>
  <c r="AE440" i="1"/>
  <c r="AC441" i="1"/>
  <c r="AD441" i="1"/>
  <c r="AE441" i="1"/>
  <c r="AC442" i="1"/>
  <c r="AD442" i="1"/>
  <c r="AE442" i="1"/>
  <c r="AC443" i="1"/>
  <c r="AD443" i="1"/>
  <c r="AE443" i="1"/>
  <c r="AC444" i="1"/>
  <c r="AD444" i="1"/>
  <c r="AE444" i="1"/>
  <c r="AC445" i="1"/>
  <c r="AD445" i="1"/>
  <c r="AE445" i="1"/>
  <c r="AC446" i="1"/>
  <c r="AD446" i="1"/>
  <c r="AE446" i="1"/>
  <c r="AC447" i="1"/>
  <c r="AD447" i="1"/>
  <c r="AE447" i="1"/>
  <c r="AC448" i="1"/>
  <c r="AD448" i="1"/>
  <c r="AE448" i="1"/>
  <c r="AC449" i="1"/>
  <c r="AD449" i="1"/>
  <c r="AE449" i="1"/>
  <c r="AC450" i="1"/>
  <c r="AD450" i="1"/>
  <c r="AE450" i="1"/>
  <c r="AC451" i="1"/>
  <c r="AD451" i="1"/>
  <c r="AE451" i="1"/>
  <c r="AC452" i="1"/>
  <c r="AD452" i="1"/>
  <c r="AE452" i="1"/>
  <c r="AC453" i="1"/>
  <c r="AD453" i="1"/>
  <c r="AE453" i="1"/>
  <c r="AC454" i="1"/>
  <c r="AD454" i="1"/>
  <c r="AE454" i="1"/>
  <c r="AC455" i="1"/>
  <c r="AD455" i="1"/>
  <c r="AE455" i="1"/>
  <c r="AC456" i="1"/>
  <c r="AD456" i="1"/>
  <c r="AE456" i="1"/>
  <c r="AC457" i="1"/>
  <c r="AD457" i="1"/>
  <c r="AE457" i="1"/>
  <c r="AC458" i="1"/>
  <c r="AD458" i="1"/>
  <c r="AE458" i="1"/>
  <c r="AC459" i="1"/>
  <c r="AD459" i="1"/>
  <c r="AE459" i="1"/>
  <c r="AC460" i="1"/>
  <c r="AD460" i="1"/>
  <c r="AE460" i="1"/>
  <c r="AC461" i="1"/>
  <c r="AD461" i="1"/>
  <c r="AE461" i="1"/>
  <c r="AC462" i="1"/>
  <c r="AD462" i="1"/>
  <c r="AE462" i="1"/>
  <c r="AC463" i="1"/>
  <c r="AD463" i="1"/>
  <c r="AE463" i="1"/>
  <c r="AC464" i="1"/>
  <c r="AD464" i="1"/>
  <c r="AE464" i="1"/>
  <c r="AC465" i="1"/>
  <c r="AD465" i="1"/>
  <c r="AE465" i="1"/>
  <c r="AC466" i="1"/>
  <c r="AD466" i="1"/>
  <c r="AE466" i="1"/>
  <c r="AC467" i="1"/>
  <c r="AD467" i="1"/>
  <c r="AE467" i="1"/>
  <c r="AC468" i="1"/>
  <c r="AD468" i="1"/>
  <c r="AE468" i="1"/>
  <c r="AC469" i="1"/>
  <c r="AD469" i="1"/>
  <c r="AE469" i="1"/>
  <c r="AC470" i="1"/>
  <c r="AD470" i="1"/>
  <c r="AE470" i="1"/>
  <c r="AC471" i="1"/>
  <c r="AD471" i="1"/>
  <c r="AE471" i="1"/>
  <c r="AC472" i="1"/>
  <c r="AD472" i="1"/>
  <c r="AE472" i="1"/>
  <c r="AC473" i="1"/>
  <c r="AD473" i="1"/>
  <c r="AE473" i="1"/>
  <c r="AC474" i="1"/>
  <c r="AD474" i="1"/>
  <c r="AE474" i="1"/>
  <c r="AC475" i="1"/>
  <c r="AD475" i="1"/>
  <c r="AE475" i="1"/>
  <c r="AC476" i="1"/>
  <c r="AD476" i="1"/>
  <c r="AE476" i="1"/>
  <c r="AC477" i="1"/>
  <c r="AD477" i="1"/>
  <c r="AE477" i="1"/>
  <c r="AC478" i="1"/>
  <c r="AD478" i="1"/>
  <c r="AE478" i="1"/>
  <c r="AC479" i="1"/>
  <c r="AD479" i="1"/>
  <c r="AE479" i="1"/>
  <c r="AC480" i="1"/>
  <c r="AD480" i="1"/>
  <c r="AE480" i="1"/>
  <c r="AC481" i="1"/>
  <c r="AD481" i="1"/>
  <c r="AE481" i="1"/>
  <c r="AC482" i="1"/>
  <c r="AD482" i="1"/>
  <c r="AE482" i="1"/>
  <c r="AC483" i="1"/>
  <c r="AD483" i="1"/>
  <c r="AE483" i="1"/>
  <c r="AC484" i="1"/>
  <c r="AD484" i="1"/>
  <c r="AE484" i="1"/>
  <c r="AC485" i="1"/>
  <c r="AD485" i="1"/>
  <c r="AE485" i="1"/>
  <c r="AC486" i="1"/>
  <c r="AD486" i="1"/>
  <c r="AE486" i="1"/>
  <c r="AC487" i="1"/>
  <c r="AD487" i="1"/>
  <c r="AE487" i="1"/>
  <c r="AC488" i="1"/>
  <c r="AD488" i="1"/>
  <c r="AE488" i="1"/>
  <c r="AC489" i="1"/>
  <c r="AD489" i="1"/>
  <c r="AE489" i="1"/>
  <c r="AC490" i="1"/>
  <c r="AD490" i="1"/>
  <c r="AE490" i="1"/>
  <c r="AC491" i="1"/>
  <c r="AD491" i="1"/>
  <c r="AE491" i="1"/>
  <c r="AC492" i="1"/>
  <c r="AD492" i="1"/>
  <c r="AE492" i="1"/>
  <c r="AC493" i="1"/>
  <c r="AD493" i="1"/>
  <c r="AE493" i="1"/>
  <c r="AC494" i="1"/>
  <c r="AD494" i="1"/>
  <c r="AE494" i="1"/>
  <c r="AC495" i="1"/>
  <c r="AD495" i="1"/>
  <c r="AE495" i="1"/>
  <c r="AC496" i="1"/>
  <c r="AD496" i="1"/>
  <c r="AE496" i="1"/>
  <c r="AC497" i="1"/>
  <c r="AD497" i="1"/>
  <c r="AE497" i="1"/>
  <c r="AC498" i="1"/>
  <c r="AD498" i="1"/>
  <c r="AE498" i="1"/>
  <c r="AC499" i="1"/>
  <c r="AD499" i="1"/>
  <c r="AE499" i="1"/>
  <c r="AC500" i="1"/>
  <c r="AD500" i="1"/>
  <c r="AE500" i="1"/>
  <c r="AC501" i="1"/>
  <c r="AD501" i="1"/>
  <c r="AE501" i="1"/>
  <c r="AC502" i="1"/>
  <c r="AD502" i="1"/>
  <c r="AE502" i="1"/>
  <c r="AC503" i="1"/>
  <c r="AD503" i="1"/>
  <c r="AE503" i="1"/>
  <c r="AC504" i="1"/>
  <c r="AD504" i="1"/>
  <c r="AE504" i="1"/>
  <c r="AC505" i="1"/>
  <c r="AD505" i="1"/>
  <c r="AE505" i="1"/>
  <c r="AC506" i="1"/>
  <c r="AD506" i="1"/>
  <c r="AE506" i="1"/>
  <c r="AC507" i="1"/>
  <c r="AD507" i="1"/>
  <c r="AE507" i="1"/>
  <c r="AC508" i="1"/>
  <c r="AD508" i="1"/>
  <c r="AE508" i="1"/>
  <c r="AC509" i="1"/>
  <c r="AD509" i="1"/>
  <c r="AE509" i="1"/>
  <c r="AC510" i="1"/>
  <c r="AD510" i="1"/>
  <c r="AE510" i="1"/>
  <c r="AC511" i="1"/>
  <c r="AD511" i="1"/>
  <c r="AE511" i="1"/>
  <c r="AC512" i="1"/>
  <c r="AD512" i="1"/>
  <c r="AE512" i="1"/>
  <c r="AC513" i="1"/>
  <c r="AD513" i="1"/>
  <c r="AE513" i="1"/>
  <c r="AC514" i="1"/>
  <c r="AD514" i="1"/>
  <c r="AE514" i="1"/>
  <c r="AC515" i="1"/>
  <c r="AD515" i="1"/>
  <c r="AE515" i="1"/>
  <c r="AC516" i="1"/>
  <c r="AD516" i="1"/>
  <c r="AE516" i="1"/>
  <c r="AC517" i="1"/>
  <c r="AD517" i="1"/>
  <c r="AE517" i="1"/>
  <c r="AC518" i="1"/>
  <c r="AD518" i="1"/>
  <c r="AE518" i="1"/>
  <c r="AC519" i="1"/>
  <c r="AD519" i="1"/>
  <c r="AE519" i="1"/>
  <c r="AC520" i="1"/>
  <c r="AD520" i="1"/>
  <c r="AE520" i="1"/>
  <c r="AC521" i="1"/>
  <c r="AD521" i="1"/>
  <c r="AE521" i="1"/>
  <c r="AC522" i="1"/>
  <c r="AD522" i="1"/>
  <c r="AE522" i="1"/>
  <c r="AC523" i="1"/>
  <c r="AD523" i="1"/>
  <c r="AE523" i="1"/>
  <c r="AC524" i="1"/>
  <c r="AD524" i="1"/>
  <c r="AE524" i="1"/>
  <c r="AC525" i="1"/>
  <c r="AD525" i="1"/>
  <c r="AE525" i="1"/>
  <c r="AC526" i="1"/>
  <c r="AD526" i="1"/>
  <c r="AE526" i="1"/>
  <c r="AC527" i="1"/>
  <c r="AD527" i="1"/>
  <c r="AE527" i="1"/>
  <c r="AC528" i="1"/>
  <c r="AD528" i="1"/>
  <c r="AE528" i="1"/>
  <c r="AC529" i="1"/>
  <c r="AD529" i="1"/>
  <c r="AE529" i="1"/>
  <c r="AC530" i="1"/>
  <c r="AD530" i="1"/>
  <c r="AE530" i="1"/>
  <c r="AC531" i="1"/>
  <c r="AD531" i="1"/>
  <c r="AE531" i="1"/>
  <c r="AC532" i="1"/>
  <c r="AD532" i="1"/>
  <c r="AE532" i="1"/>
  <c r="AC533" i="1"/>
  <c r="AD533" i="1"/>
  <c r="AE533" i="1"/>
  <c r="AC534" i="1"/>
  <c r="AD534" i="1"/>
  <c r="AE534" i="1"/>
  <c r="AC535" i="1"/>
  <c r="AD535" i="1"/>
  <c r="AE535" i="1"/>
  <c r="AC536" i="1"/>
  <c r="AD536" i="1"/>
  <c r="AE536" i="1"/>
  <c r="AC537" i="1"/>
  <c r="AD537" i="1"/>
  <c r="AE537" i="1"/>
  <c r="AC538" i="1"/>
  <c r="AD538" i="1"/>
  <c r="AE538" i="1"/>
  <c r="AC539" i="1"/>
  <c r="AD539" i="1"/>
  <c r="AE539" i="1"/>
  <c r="AC540" i="1"/>
  <c r="AD540" i="1"/>
  <c r="AE540" i="1"/>
  <c r="AC541" i="1"/>
  <c r="AD541" i="1"/>
  <c r="AE541" i="1"/>
  <c r="AC542" i="1"/>
  <c r="AD542" i="1"/>
  <c r="AE542" i="1"/>
  <c r="AC543" i="1"/>
  <c r="AD543" i="1"/>
  <c r="AE543" i="1"/>
  <c r="AC544" i="1"/>
  <c r="AD544" i="1"/>
  <c r="AE544" i="1"/>
  <c r="AC545" i="1"/>
  <c r="AD545" i="1"/>
  <c r="AE545" i="1"/>
  <c r="AC546" i="1"/>
  <c r="AD546" i="1"/>
  <c r="AE546" i="1"/>
  <c r="AC547" i="1"/>
  <c r="AD547" i="1"/>
  <c r="AE547" i="1"/>
  <c r="AC548" i="1"/>
  <c r="AD548" i="1"/>
  <c r="AE548" i="1"/>
  <c r="AC549" i="1"/>
  <c r="AD549" i="1"/>
  <c r="AE549" i="1"/>
  <c r="AC550" i="1"/>
  <c r="AD550" i="1"/>
  <c r="AE550" i="1"/>
  <c r="AC551" i="1"/>
  <c r="AD551" i="1"/>
  <c r="AE551" i="1"/>
  <c r="AC552" i="1"/>
  <c r="AD552" i="1"/>
  <c r="AE552" i="1"/>
  <c r="AC553" i="1"/>
  <c r="AD553" i="1"/>
  <c r="AE553" i="1"/>
  <c r="AC554" i="1"/>
  <c r="AD554" i="1"/>
  <c r="AE554" i="1"/>
  <c r="AC555" i="1"/>
  <c r="AD555" i="1"/>
  <c r="AE555" i="1"/>
  <c r="AC556" i="1"/>
  <c r="AD556" i="1"/>
  <c r="AE556" i="1"/>
  <c r="AC557" i="1"/>
  <c r="AD557" i="1"/>
  <c r="AE557" i="1"/>
  <c r="AC558" i="1"/>
  <c r="AD558" i="1"/>
  <c r="AE558" i="1"/>
  <c r="AC559" i="1"/>
  <c r="AD559" i="1"/>
  <c r="AE559" i="1"/>
  <c r="AC560" i="1"/>
  <c r="AD560" i="1"/>
  <c r="AE560" i="1"/>
  <c r="AC561" i="1"/>
  <c r="AD561" i="1"/>
  <c r="AE561" i="1"/>
  <c r="AC562" i="1"/>
  <c r="AD562" i="1"/>
  <c r="AE562" i="1"/>
  <c r="AC563" i="1"/>
  <c r="AD563" i="1"/>
  <c r="AE563" i="1"/>
  <c r="AC564" i="1"/>
  <c r="AD564" i="1"/>
  <c r="AE564" i="1"/>
  <c r="AC2375" i="1"/>
  <c r="AD2375" i="1"/>
  <c r="AE2375" i="1"/>
  <c r="AC2376" i="1"/>
  <c r="AD2376" i="1"/>
  <c r="AE2376" i="1"/>
  <c r="AC2377" i="1"/>
  <c r="AD2377" i="1"/>
  <c r="AE2377" i="1"/>
  <c r="AC2378" i="1"/>
  <c r="AD2378" i="1"/>
  <c r="AE2378" i="1"/>
  <c r="AC2379" i="1"/>
  <c r="AD2379" i="1"/>
  <c r="AE2379" i="1"/>
  <c r="AC565" i="1"/>
  <c r="AD565" i="1"/>
  <c r="AE565" i="1"/>
  <c r="AC566" i="1"/>
  <c r="AD566" i="1"/>
  <c r="AE566" i="1"/>
  <c r="AC567" i="1"/>
  <c r="AD567" i="1"/>
  <c r="AE567" i="1"/>
  <c r="AC568" i="1"/>
  <c r="AD568" i="1"/>
  <c r="AE568" i="1"/>
  <c r="AC569" i="1"/>
  <c r="AD569" i="1"/>
  <c r="AE569" i="1"/>
  <c r="AC570" i="1"/>
  <c r="AD570" i="1"/>
  <c r="AE570" i="1"/>
  <c r="AC2380" i="1"/>
  <c r="AD2380" i="1"/>
  <c r="AE2380" i="1"/>
  <c r="AC571" i="1"/>
  <c r="AD571" i="1"/>
  <c r="AE571" i="1"/>
  <c r="AC572" i="1"/>
  <c r="AD572" i="1"/>
  <c r="AE572" i="1"/>
  <c r="AC573" i="1"/>
  <c r="AD573" i="1"/>
  <c r="AE573" i="1"/>
  <c r="AC574" i="1"/>
  <c r="AD574" i="1"/>
  <c r="AE574" i="1"/>
  <c r="AC575" i="1"/>
  <c r="AD575" i="1"/>
  <c r="AE575" i="1"/>
  <c r="AC576" i="1"/>
  <c r="AD576" i="1"/>
  <c r="AE576" i="1"/>
  <c r="AC577" i="1"/>
  <c r="AD577" i="1"/>
  <c r="AE577" i="1"/>
  <c r="AC578" i="1"/>
  <c r="AD578" i="1"/>
  <c r="AE578" i="1"/>
  <c r="AC579" i="1"/>
  <c r="AD579" i="1"/>
  <c r="AE579" i="1"/>
  <c r="AC580" i="1"/>
  <c r="AD580" i="1"/>
  <c r="AE580" i="1"/>
  <c r="AC581" i="1"/>
  <c r="AD581" i="1"/>
  <c r="AE581" i="1"/>
  <c r="AC582" i="1"/>
  <c r="AD582" i="1"/>
  <c r="AE582" i="1"/>
  <c r="AC583" i="1"/>
  <c r="AD583" i="1"/>
  <c r="AE583" i="1"/>
  <c r="AC584" i="1"/>
  <c r="AD584" i="1"/>
  <c r="AE584" i="1"/>
  <c r="AC585" i="1"/>
  <c r="AD585" i="1"/>
  <c r="AE585" i="1"/>
  <c r="AC586" i="1"/>
  <c r="AD586" i="1"/>
  <c r="AE586" i="1"/>
  <c r="AC2381" i="1"/>
  <c r="AD2381" i="1"/>
  <c r="AE2381" i="1"/>
  <c r="AC2382" i="1"/>
  <c r="AD2382" i="1"/>
  <c r="AE2382" i="1"/>
  <c r="AC587" i="1"/>
  <c r="AD587" i="1"/>
  <c r="AE587" i="1"/>
  <c r="AC588" i="1"/>
  <c r="AD588" i="1"/>
  <c r="AE588" i="1"/>
  <c r="AC589" i="1"/>
  <c r="AD589" i="1"/>
  <c r="AE589" i="1"/>
  <c r="AC590" i="1"/>
  <c r="AD590" i="1"/>
  <c r="AE590" i="1"/>
  <c r="AC591" i="1"/>
  <c r="AD591" i="1"/>
  <c r="AE591" i="1"/>
  <c r="AC592" i="1"/>
  <c r="AD592" i="1"/>
  <c r="AE592" i="1"/>
  <c r="AC2383" i="1"/>
  <c r="AD2383" i="1"/>
  <c r="AE2383" i="1"/>
  <c r="AC593" i="1"/>
  <c r="AD593" i="1"/>
  <c r="AE593" i="1"/>
  <c r="AC594" i="1"/>
  <c r="AD594" i="1"/>
  <c r="AE594" i="1"/>
  <c r="AC595" i="1"/>
  <c r="AD595" i="1"/>
  <c r="AE595" i="1"/>
  <c r="AC596" i="1"/>
  <c r="AD596" i="1"/>
  <c r="AE596" i="1"/>
  <c r="AC597" i="1"/>
  <c r="AD597" i="1"/>
  <c r="AE597" i="1"/>
  <c r="AC598" i="1"/>
  <c r="AD598" i="1"/>
  <c r="AE598" i="1"/>
  <c r="AC599" i="1"/>
  <c r="AD599" i="1"/>
  <c r="AE599" i="1"/>
  <c r="AC2384" i="1"/>
  <c r="AD2384" i="1"/>
  <c r="AE2384" i="1"/>
  <c r="AC2385" i="1"/>
  <c r="AD2385" i="1"/>
  <c r="AE2385" i="1"/>
  <c r="AC2386" i="1"/>
  <c r="AD2386" i="1"/>
  <c r="AE2386" i="1"/>
  <c r="AC2387" i="1"/>
  <c r="AD2387" i="1"/>
  <c r="AE2387" i="1"/>
  <c r="AC2388" i="1"/>
  <c r="AD2388" i="1"/>
  <c r="AE2388" i="1"/>
  <c r="AC2389" i="1"/>
  <c r="AD2389" i="1"/>
  <c r="AE2389" i="1"/>
  <c r="AC2390" i="1"/>
  <c r="AD2390" i="1"/>
  <c r="AE2390" i="1"/>
  <c r="AC2391" i="1"/>
  <c r="AD2391" i="1"/>
  <c r="AE2391" i="1"/>
  <c r="AC2392" i="1"/>
  <c r="AD2392" i="1"/>
  <c r="AE2392" i="1"/>
  <c r="AC2393" i="1"/>
  <c r="AD2393" i="1"/>
  <c r="AE2393" i="1"/>
  <c r="AC2394" i="1"/>
  <c r="AD2394" i="1"/>
  <c r="AE2394" i="1"/>
  <c r="AC600" i="1"/>
  <c r="AD600" i="1"/>
  <c r="AE600" i="1"/>
  <c r="AC601" i="1"/>
  <c r="AD601" i="1"/>
  <c r="AE601" i="1"/>
  <c r="AC602" i="1"/>
  <c r="AD602" i="1"/>
  <c r="AE602" i="1"/>
  <c r="AC603" i="1"/>
  <c r="AD603" i="1"/>
  <c r="AE603" i="1"/>
  <c r="AC604" i="1"/>
  <c r="AD604" i="1"/>
  <c r="AE604" i="1"/>
  <c r="AC605" i="1"/>
  <c r="AD605" i="1"/>
  <c r="AE605" i="1"/>
  <c r="AC606" i="1"/>
  <c r="AD606" i="1"/>
  <c r="AE606" i="1"/>
  <c r="AC607" i="1"/>
  <c r="AD607" i="1"/>
  <c r="AE607" i="1"/>
  <c r="AC608" i="1"/>
  <c r="AD608" i="1"/>
  <c r="AE608" i="1"/>
  <c r="AC609" i="1"/>
  <c r="AD609" i="1"/>
  <c r="AE609" i="1"/>
  <c r="AC610" i="1"/>
  <c r="AD610" i="1"/>
  <c r="AE610" i="1"/>
  <c r="AC611" i="1"/>
  <c r="AD611" i="1"/>
  <c r="AE611" i="1"/>
  <c r="AC612" i="1"/>
  <c r="AD612" i="1"/>
  <c r="AE612" i="1"/>
  <c r="AC613" i="1"/>
  <c r="AD613" i="1"/>
  <c r="AE613" i="1"/>
  <c r="AC614" i="1"/>
  <c r="AD614" i="1"/>
  <c r="AE614" i="1"/>
  <c r="AC615" i="1"/>
  <c r="AD615" i="1"/>
  <c r="AE615" i="1"/>
  <c r="AC616" i="1"/>
  <c r="AD616" i="1"/>
  <c r="AE616" i="1"/>
  <c r="AC617" i="1"/>
  <c r="AD617" i="1"/>
  <c r="AE617" i="1"/>
  <c r="AC618" i="1"/>
  <c r="AD618" i="1"/>
  <c r="AE618" i="1"/>
  <c r="AC619" i="1"/>
  <c r="AD619" i="1"/>
  <c r="AE619" i="1"/>
  <c r="AC620" i="1"/>
  <c r="AD620" i="1"/>
  <c r="AE620" i="1"/>
  <c r="AC2395" i="1"/>
  <c r="AD2395" i="1"/>
  <c r="AE2395" i="1"/>
  <c r="AC2396" i="1"/>
  <c r="AD2396" i="1"/>
  <c r="AE2396" i="1"/>
  <c r="AC2397" i="1"/>
  <c r="AD2397" i="1"/>
  <c r="AE2397" i="1"/>
  <c r="AC621" i="1"/>
  <c r="AD621" i="1"/>
  <c r="AE621" i="1"/>
  <c r="AC622" i="1"/>
  <c r="AD622" i="1"/>
  <c r="AE622" i="1"/>
  <c r="AC623" i="1"/>
  <c r="AD623" i="1"/>
  <c r="AE623" i="1"/>
  <c r="AC624" i="1"/>
  <c r="AD624" i="1"/>
  <c r="AE624" i="1"/>
  <c r="AC625" i="1"/>
  <c r="AD625" i="1"/>
  <c r="AE625" i="1"/>
  <c r="AC626" i="1"/>
  <c r="AD626" i="1"/>
  <c r="AE626" i="1"/>
  <c r="AC627" i="1"/>
  <c r="AD627" i="1"/>
  <c r="AE627" i="1"/>
  <c r="AC628" i="1"/>
  <c r="AD628" i="1"/>
  <c r="AE628" i="1"/>
  <c r="AC629" i="1"/>
  <c r="AD629" i="1"/>
  <c r="AE629" i="1"/>
  <c r="AC630" i="1"/>
  <c r="AD630" i="1"/>
  <c r="AE630" i="1"/>
  <c r="AC631" i="1"/>
  <c r="AD631" i="1"/>
  <c r="AE631" i="1"/>
  <c r="AC632" i="1"/>
  <c r="AD632" i="1"/>
  <c r="AE632" i="1"/>
  <c r="AC633" i="1"/>
  <c r="AD633" i="1"/>
  <c r="AE633" i="1"/>
  <c r="AC634" i="1"/>
  <c r="AD634" i="1"/>
  <c r="AE634" i="1"/>
  <c r="AC635" i="1"/>
  <c r="AD635" i="1"/>
  <c r="AE635" i="1"/>
  <c r="AC636" i="1"/>
  <c r="AD636" i="1"/>
  <c r="AE636" i="1"/>
  <c r="AC637" i="1"/>
  <c r="AD637" i="1"/>
  <c r="AE637" i="1"/>
  <c r="AC638" i="1"/>
  <c r="AD638" i="1"/>
  <c r="AE638" i="1"/>
  <c r="AC2398" i="1"/>
  <c r="AD2398" i="1"/>
  <c r="AE2398" i="1"/>
  <c r="AC2399" i="1"/>
  <c r="AD2399" i="1"/>
  <c r="AE2399" i="1"/>
  <c r="AC2400" i="1"/>
  <c r="AD2400" i="1"/>
  <c r="AE2400" i="1"/>
  <c r="AC2401" i="1"/>
  <c r="AD2401" i="1"/>
  <c r="AE2401" i="1"/>
  <c r="AC2402" i="1"/>
  <c r="AD2402" i="1"/>
  <c r="AE2402" i="1"/>
  <c r="AC2403" i="1"/>
  <c r="AD2403" i="1"/>
  <c r="AE2403" i="1"/>
  <c r="AC2404" i="1"/>
  <c r="AD2404" i="1"/>
  <c r="AE2404" i="1"/>
  <c r="AC2405" i="1"/>
  <c r="AD2405" i="1"/>
  <c r="AE2405" i="1"/>
  <c r="AC639" i="1"/>
  <c r="AD639" i="1"/>
  <c r="AE639" i="1"/>
  <c r="AC640" i="1"/>
  <c r="AD640" i="1"/>
  <c r="AE640" i="1"/>
  <c r="AC641" i="1"/>
  <c r="AD641" i="1"/>
  <c r="AE641" i="1"/>
  <c r="AC642" i="1"/>
  <c r="AD642" i="1"/>
  <c r="AE642" i="1"/>
  <c r="AC643" i="1"/>
  <c r="AD643" i="1"/>
  <c r="AE643" i="1"/>
  <c r="AC644" i="1"/>
  <c r="AD644" i="1"/>
  <c r="AE644" i="1"/>
  <c r="AC645" i="1"/>
  <c r="AD645" i="1"/>
  <c r="AE645" i="1"/>
  <c r="AC646" i="1"/>
  <c r="AD646" i="1"/>
  <c r="AE646" i="1"/>
  <c r="AC647" i="1"/>
  <c r="AD647" i="1"/>
  <c r="AE647" i="1"/>
  <c r="AC648" i="1"/>
  <c r="AD648" i="1"/>
  <c r="AE648" i="1"/>
  <c r="AC649" i="1"/>
  <c r="AD649" i="1"/>
  <c r="AE649" i="1"/>
  <c r="AC650" i="1"/>
  <c r="AD650" i="1"/>
  <c r="AE650" i="1"/>
  <c r="AC651" i="1"/>
  <c r="AD651" i="1"/>
  <c r="AE651" i="1"/>
  <c r="AC652" i="1"/>
  <c r="AD652" i="1"/>
  <c r="AE652" i="1"/>
  <c r="AC653" i="1"/>
  <c r="AD653" i="1"/>
  <c r="AE653" i="1"/>
  <c r="AC654" i="1"/>
  <c r="AD654" i="1"/>
  <c r="AE654" i="1"/>
  <c r="AC2406" i="1"/>
  <c r="AD2406" i="1"/>
  <c r="AE2406" i="1"/>
  <c r="AC2407" i="1"/>
  <c r="AD2407" i="1"/>
  <c r="AE2407" i="1"/>
  <c r="AC2408" i="1"/>
  <c r="AD2408" i="1"/>
  <c r="AE2408" i="1"/>
  <c r="AC2409" i="1"/>
  <c r="AD2409" i="1"/>
  <c r="AE2409" i="1"/>
  <c r="AC2410" i="1"/>
  <c r="AD2410" i="1"/>
  <c r="AE2410" i="1"/>
  <c r="AC2411" i="1"/>
  <c r="AD2411" i="1"/>
  <c r="AE2411" i="1"/>
  <c r="AC2412" i="1"/>
  <c r="AD2412" i="1"/>
  <c r="AE2412" i="1"/>
  <c r="AC2413" i="1"/>
  <c r="AD2413" i="1"/>
  <c r="AE2413" i="1"/>
  <c r="AC2414" i="1"/>
  <c r="AD2414" i="1"/>
  <c r="AE2414" i="1"/>
  <c r="AC655" i="1"/>
  <c r="AD655" i="1"/>
  <c r="AE655" i="1"/>
  <c r="AC2415" i="1"/>
  <c r="AD2415" i="1"/>
  <c r="AE2415" i="1"/>
  <c r="AC2416" i="1"/>
  <c r="AD2416" i="1"/>
  <c r="AE2416" i="1"/>
  <c r="AC2417" i="1"/>
  <c r="AD2417" i="1"/>
  <c r="AE2417" i="1"/>
  <c r="AC2418" i="1"/>
  <c r="AD2418" i="1"/>
  <c r="AE2418" i="1"/>
  <c r="AC2419" i="1"/>
  <c r="AD2419" i="1"/>
  <c r="AE2419" i="1"/>
  <c r="AC656" i="1"/>
  <c r="AD656" i="1"/>
  <c r="AE656" i="1"/>
  <c r="AC657" i="1"/>
  <c r="AD657" i="1"/>
  <c r="AE657" i="1"/>
  <c r="AC2420" i="1"/>
  <c r="AD2420" i="1"/>
  <c r="AE2420" i="1"/>
  <c r="AC2421" i="1"/>
  <c r="AD2421" i="1"/>
  <c r="AE2421" i="1"/>
  <c r="AC2422" i="1"/>
  <c r="AD2422" i="1"/>
  <c r="AE2422" i="1"/>
  <c r="AC2423" i="1"/>
  <c r="AD2423" i="1"/>
  <c r="AE2423" i="1"/>
  <c r="AC2424" i="1"/>
  <c r="AD2424" i="1"/>
  <c r="AE2424" i="1"/>
  <c r="AC2425" i="1"/>
  <c r="AD2425" i="1"/>
  <c r="AE2425" i="1"/>
  <c r="AC2426" i="1"/>
  <c r="AD2426" i="1"/>
  <c r="AE2426" i="1"/>
  <c r="AC658" i="1"/>
  <c r="AD658" i="1"/>
  <c r="AE658" i="1"/>
  <c r="AC2427" i="1"/>
  <c r="AD2427" i="1"/>
  <c r="AE2427" i="1"/>
  <c r="AC659" i="1"/>
  <c r="AD659" i="1"/>
  <c r="AE659" i="1"/>
  <c r="AC2428" i="1"/>
  <c r="AD2428" i="1"/>
  <c r="AE2428" i="1"/>
  <c r="AC2429" i="1"/>
  <c r="AD2429" i="1"/>
  <c r="AE2429" i="1"/>
  <c r="AC2430" i="1"/>
  <c r="AD2430" i="1"/>
  <c r="AE2430" i="1"/>
  <c r="AC2431" i="1"/>
  <c r="AD2431" i="1"/>
  <c r="AE2431" i="1"/>
  <c r="AC2432" i="1"/>
  <c r="AD2432" i="1"/>
  <c r="AE2432" i="1"/>
  <c r="AC2433" i="1"/>
  <c r="AD2433" i="1"/>
  <c r="AE2433" i="1"/>
  <c r="AC2434" i="1"/>
  <c r="AD2434" i="1"/>
  <c r="AE2434" i="1"/>
  <c r="AC2435" i="1"/>
  <c r="AD2435" i="1"/>
  <c r="AE2435" i="1"/>
  <c r="AC2436" i="1"/>
  <c r="AD2436" i="1"/>
  <c r="AE2436" i="1"/>
  <c r="AC2437" i="1"/>
  <c r="AD2437" i="1"/>
  <c r="AE2437" i="1"/>
  <c r="AC2438" i="1"/>
  <c r="AD2438" i="1"/>
  <c r="AE2438" i="1"/>
  <c r="AC660" i="1"/>
  <c r="AD660" i="1"/>
  <c r="AE660" i="1"/>
  <c r="AC2439" i="1"/>
  <c r="AD2439" i="1"/>
  <c r="AE2439" i="1"/>
  <c r="AC661" i="1"/>
  <c r="AD661" i="1"/>
  <c r="AE661" i="1"/>
  <c r="AC662" i="1"/>
  <c r="AD662" i="1"/>
  <c r="AE662" i="1"/>
  <c r="AC2440" i="1"/>
  <c r="AD2440" i="1"/>
  <c r="AE2440" i="1"/>
  <c r="AC2441" i="1"/>
  <c r="AD2441" i="1"/>
  <c r="AE2441" i="1"/>
  <c r="AC2442" i="1"/>
  <c r="AD2442" i="1"/>
  <c r="AE2442" i="1"/>
  <c r="AC2443" i="1"/>
  <c r="AD2443" i="1"/>
  <c r="AE2443" i="1"/>
  <c r="AC2444" i="1"/>
  <c r="AD2444" i="1"/>
  <c r="AE2444" i="1"/>
  <c r="AC2445" i="1"/>
  <c r="AD2445" i="1"/>
  <c r="AE2445" i="1"/>
  <c r="AC2446" i="1"/>
  <c r="AD2446" i="1"/>
  <c r="AE2446" i="1"/>
  <c r="AC2447" i="1"/>
  <c r="AD2447" i="1"/>
  <c r="AE2447" i="1"/>
  <c r="AC2448" i="1"/>
  <c r="AD2448" i="1"/>
  <c r="AE2448" i="1"/>
  <c r="AC2449" i="1"/>
  <c r="AD2449" i="1"/>
  <c r="AE2449" i="1"/>
  <c r="AC2450" i="1"/>
  <c r="AD2450" i="1"/>
  <c r="AE2450" i="1"/>
  <c r="AC2451" i="1"/>
  <c r="AD2451" i="1"/>
  <c r="AE2451" i="1"/>
  <c r="AC2452" i="1"/>
  <c r="AD2452" i="1"/>
  <c r="AE2452" i="1"/>
  <c r="AC2453" i="1"/>
  <c r="AD2453" i="1"/>
  <c r="AE2453" i="1"/>
  <c r="AC663" i="1"/>
  <c r="AD663" i="1"/>
  <c r="AE663" i="1"/>
  <c r="AC2454" i="1"/>
  <c r="AD2454" i="1"/>
  <c r="AE2454" i="1"/>
  <c r="AC2455" i="1"/>
  <c r="AD2455" i="1"/>
  <c r="AE2455" i="1"/>
  <c r="AC2456" i="1"/>
  <c r="AD2456" i="1"/>
  <c r="AE2456" i="1"/>
  <c r="AC2457" i="1"/>
  <c r="AD2457" i="1"/>
  <c r="AE2457" i="1"/>
  <c r="AC2458" i="1"/>
  <c r="AD2458" i="1"/>
  <c r="AE2458" i="1"/>
  <c r="AC664" i="1"/>
  <c r="AD664" i="1"/>
  <c r="AE664" i="1"/>
  <c r="AC2459" i="1"/>
  <c r="AD2459" i="1"/>
  <c r="AE2459" i="1"/>
  <c r="AC2460" i="1"/>
  <c r="AD2460" i="1"/>
  <c r="AE2460" i="1"/>
  <c r="AC2461" i="1"/>
  <c r="AD2461" i="1"/>
  <c r="AE2461" i="1"/>
  <c r="AC2462" i="1"/>
  <c r="AD2462" i="1"/>
  <c r="AE2462" i="1"/>
  <c r="AC2463" i="1"/>
  <c r="AD2463" i="1"/>
  <c r="AE2463" i="1"/>
  <c r="AC2464" i="1"/>
  <c r="AD2464" i="1"/>
  <c r="AE2464" i="1"/>
  <c r="AC2465" i="1"/>
  <c r="AD2465" i="1"/>
  <c r="AE2465" i="1"/>
  <c r="AC2466" i="1"/>
  <c r="AD2466" i="1"/>
  <c r="AE2466" i="1"/>
  <c r="AC2467" i="1"/>
  <c r="AD2467" i="1"/>
  <c r="AE2467" i="1"/>
  <c r="AC2468" i="1"/>
  <c r="AD2468" i="1"/>
  <c r="AE2468" i="1"/>
  <c r="AC2469" i="1"/>
  <c r="AD2469" i="1"/>
  <c r="AE2469" i="1"/>
  <c r="AC2470" i="1"/>
  <c r="AD2470" i="1"/>
  <c r="AE2470" i="1"/>
  <c r="AC2471" i="1"/>
  <c r="AD2471" i="1"/>
  <c r="AE2471" i="1"/>
  <c r="AC665" i="1"/>
  <c r="AD665" i="1"/>
  <c r="AE665" i="1"/>
  <c r="AC2472" i="1"/>
  <c r="AD2472" i="1"/>
  <c r="AE2472" i="1"/>
  <c r="AC666" i="1"/>
  <c r="AD666" i="1"/>
  <c r="AE666" i="1"/>
  <c r="AC667" i="1"/>
  <c r="AD667" i="1"/>
  <c r="AE667" i="1"/>
  <c r="AC668" i="1"/>
  <c r="AD668" i="1"/>
  <c r="AE668" i="1"/>
  <c r="AC2473" i="1"/>
  <c r="AD2473" i="1"/>
  <c r="AE2473" i="1"/>
  <c r="AC2474" i="1"/>
  <c r="AD2474" i="1"/>
  <c r="AE2474" i="1"/>
  <c r="AC2475" i="1"/>
  <c r="AD2475" i="1"/>
  <c r="AE2475" i="1"/>
  <c r="AC2476" i="1"/>
  <c r="AD2476" i="1"/>
  <c r="AE2476" i="1"/>
  <c r="AC2477" i="1"/>
  <c r="AD2477" i="1"/>
  <c r="AE2477" i="1"/>
  <c r="AC669" i="1"/>
  <c r="AD669" i="1"/>
  <c r="AE669" i="1"/>
  <c r="AC670" i="1"/>
  <c r="AD670" i="1"/>
  <c r="AE670" i="1"/>
  <c r="AC2478" i="1"/>
  <c r="AD2478" i="1"/>
  <c r="AE2478" i="1"/>
  <c r="AC671" i="1"/>
  <c r="AD671" i="1"/>
  <c r="AE671" i="1"/>
  <c r="AC2479" i="1"/>
  <c r="AD2479" i="1"/>
  <c r="AE2479" i="1"/>
  <c r="AC2480" i="1"/>
  <c r="AD2480" i="1"/>
  <c r="AE2480" i="1"/>
  <c r="AC2481" i="1"/>
  <c r="AD2481" i="1"/>
  <c r="AE2481" i="1"/>
  <c r="AC672" i="1"/>
  <c r="AD672" i="1"/>
  <c r="AE672" i="1"/>
  <c r="AC673" i="1"/>
  <c r="AD673" i="1"/>
  <c r="AE673" i="1"/>
  <c r="AC2482" i="1"/>
  <c r="AD2482" i="1"/>
  <c r="AE2482" i="1"/>
  <c r="AC2483" i="1"/>
  <c r="AD2483" i="1"/>
  <c r="AE2483" i="1"/>
  <c r="AC2484" i="1"/>
  <c r="AD2484" i="1"/>
  <c r="AE2484" i="1"/>
  <c r="AC674" i="1"/>
  <c r="AD674" i="1"/>
  <c r="AE674" i="1"/>
  <c r="AC2485" i="1"/>
  <c r="AD2485" i="1"/>
  <c r="AE2485" i="1"/>
  <c r="AC2486" i="1"/>
  <c r="AD2486" i="1"/>
  <c r="AE2486" i="1"/>
  <c r="AC2487" i="1"/>
  <c r="AD2487" i="1"/>
  <c r="AE2487" i="1"/>
  <c r="AC2488" i="1"/>
  <c r="AD2488" i="1"/>
  <c r="AE2488" i="1"/>
  <c r="AC675" i="1"/>
  <c r="AD675" i="1"/>
  <c r="AE675" i="1"/>
  <c r="AC676" i="1"/>
  <c r="AD676" i="1"/>
  <c r="AE676" i="1"/>
  <c r="AC2489" i="1"/>
  <c r="AD2489" i="1"/>
  <c r="AE2489" i="1"/>
  <c r="AC2490" i="1"/>
  <c r="AD2490" i="1"/>
  <c r="AE2490" i="1"/>
  <c r="AC677" i="1"/>
  <c r="AD677" i="1"/>
  <c r="AE677" i="1"/>
  <c r="AC2491" i="1"/>
  <c r="AD2491" i="1"/>
  <c r="AE2491" i="1"/>
  <c r="AC2492" i="1"/>
  <c r="AD2492" i="1"/>
  <c r="AE2492" i="1"/>
  <c r="AC2493" i="1"/>
  <c r="AD2493" i="1"/>
  <c r="AE2493" i="1"/>
  <c r="AC678" i="1"/>
  <c r="AD678" i="1"/>
  <c r="AE678" i="1"/>
  <c r="AC2494" i="1"/>
  <c r="AD2494" i="1"/>
  <c r="AE2494" i="1"/>
  <c r="AC679" i="1"/>
  <c r="AD679" i="1"/>
  <c r="AE679" i="1"/>
  <c r="AC2495" i="1"/>
  <c r="AD2495" i="1"/>
  <c r="AE2495" i="1"/>
  <c r="AC2496" i="1"/>
  <c r="AD2496" i="1"/>
  <c r="AE2496" i="1"/>
  <c r="AC2497" i="1"/>
  <c r="AD2497" i="1"/>
  <c r="AE2497" i="1"/>
  <c r="AC680" i="1"/>
  <c r="AD680" i="1"/>
  <c r="AE680" i="1"/>
  <c r="AC681" i="1"/>
  <c r="AD681" i="1"/>
  <c r="AE681" i="1"/>
  <c r="AC682" i="1"/>
  <c r="AD682" i="1"/>
  <c r="AE682" i="1"/>
  <c r="AC683" i="1"/>
  <c r="AD683" i="1"/>
  <c r="AE683" i="1"/>
  <c r="AC684" i="1"/>
  <c r="AD684" i="1"/>
  <c r="AE684" i="1"/>
  <c r="AC2498" i="1"/>
  <c r="AD2498" i="1"/>
  <c r="AE2498" i="1"/>
  <c r="AC685" i="1"/>
  <c r="AD685" i="1"/>
  <c r="AE685" i="1"/>
  <c r="AC686" i="1"/>
  <c r="AD686" i="1"/>
  <c r="AE686" i="1"/>
  <c r="AC2499" i="1"/>
  <c r="AD2499" i="1"/>
  <c r="AE2499" i="1"/>
  <c r="AC2500" i="1"/>
  <c r="AD2500" i="1"/>
  <c r="AE2500" i="1"/>
  <c r="AC2501" i="1"/>
  <c r="AD2501" i="1"/>
  <c r="AE2501" i="1"/>
  <c r="AC2502" i="1"/>
  <c r="AD2502" i="1"/>
  <c r="AE2502" i="1"/>
  <c r="AC2503" i="1"/>
  <c r="AD2503" i="1"/>
  <c r="AE2503" i="1"/>
  <c r="AC687" i="1"/>
  <c r="AD687" i="1"/>
  <c r="AE687" i="1"/>
  <c r="AC2504" i="1"/>
  <c r="AD2504" i="1"/>
  <c r="AE2504" i="1"/>
  <c r="AC2505" i="1"/>
  <c r="AD2505" i="1"/>
  <c r="AE2505" i="1"/>
  <c r="AC688" i="1"/>
  <c r="AD688" i="1"/>
  <c r="AE688" i="1"/>
  <c r="AC2506" i="1"/>
  <c r="AD2506" i="1"/>
  <c r="AE2506" i="1"/>
  <c r="AC2507" i="1"/>
  <c r="AD2507" i="1"/>
  <c r="AE2507" i="1"/>
  <c r="AC2508" i="1"/>
  <c r="AD2508" i="1"/>
  <c r="AE2508" i="1"/>
  <c r="AC2509" i="1"/>
  <c r="AD2509" i="1"/>
  <c r="AE2509" i="1"/>
  <c r="AC689" i="1"/>
  <c r="AD689" i="1"/>
  <c r="AE689" i="1"/>
  <c r="AC690" i="1"/>
  <c r="AD690" i="1"/>
  <c r="AE690" i="1"/>
  <c r="AC691" i="1"/>
  <c r="AD691" i="1"/>
  <c r="AE691" i="1"/>
  <c r="AC692" i="1"/>
  <c r="AD692" i="1"/>
  <c r="AE692" i="1"/>
  <c r="AC693" i="1"/>
  <c r="AD693" i="1"/>
  <c r="AE693" i="1"/>
  <c r="AC694" i="1"/>
  <c r="AD694" i="1"/>
  <c r="AE694" i="1"/>
  <c r="AC2510" i="1"/>
  <c r="AD2510" i="1"/>
  <c r="AE2510" i="1"/>
  <c r="AC695" i="1"/>
  <c r="AD695" i="1"/>
  <c r="AE695" i="1"/>
  <c r="AC2511" i="1"/>
  <c r="AD2511" i="1"/>
  <c r="AE2511" i="1"/>
  <c r="AC696" i="1"/>
  <c r="AD696" i="1"/>
  <c r="AE696" i="1"/>
  <c r="AC697" i="1"/>
  <c r="AD697" i="1"/>
  <c r="AE697" i="1"/>
  <c r="AC698" i="1"/>
  <c r="AD698" i="1"/>
  <c r="AE698" i="1"/>
  <c r="AC2512" i="1"/>
  <c r="AD2512" i="1"/>
  <c r="AE2512" i="1"/>
  <c r="AC2513" i="1"/>
  <c r="AD2513" i="1"/>
  <c r="AE2513" i="1"/>
  <c r="AC2514" i="1"/>
  <c r="AD2514" i="1"/>
  <c r="AE2514" i="1"/>
  <c r="AC2515" i="1"/>
  <c r="AD2515" i="1"/>
  <c r="AE2515" i="1"/>
  <c r="AC699" i="1"/>
  <c r="AD699" i="1"/>
  <c r="AE699" i="1"/>
  <c r="AC700" i="1"/>
  <c r="AD700" i="1"/>
  <c r="AE700" i="1"/>
  <c r="AC701" i="1"/>
  <c r="AD701" i="1"/>
  <c r="AE701" i="1"/>
  <c r="AC702" i="1"/>
  <c r="AD702" i="1"/>
  <c r="AE702" i="1"/>
  <c r="AC2516" i="1"/>
  <c r="AD2516" i="1"/>
  <c r="AE2516" i="1"/>
  <c r="AC703" i="1"/>
  <c r="AD703" i="1"/>
  <c r="AE703" i="1"/>
  <c r="AC704" i="1"/>
  <c r="AD704" i="1"/>
  <c r="AE704" i="1"/>
  <c r="AC705" i="1"/>
  <c r="AD705" i="1"/>
  <c r="AE705" i="1"/>
  <c r="AC706" i="1"/>
  <c r="AD706" i="1"/>
  <c r="AE706" i="1"/>
  <c r="AC707" i="1"/>
  <c r="AD707" i="1"/>
  <c r="AE707" i="1"/>
  <c r="AC2517" i="1"/>
  <c r="AD2517" i="1"/>
  <c r="AE2517" i="1"/>
  <c r="AC708" i="1"/>
  <c r="AD708" i="1"/>
  <c r="AE708" i="1"/>
  <c r="AC709" i="1"/>
  <c r="AD709" i="1"/>
  <c r="AE709" i="1"/>
  <c r="AC2518" i="1"/>
  <c r="AD2518" i="1"/>
  <c r="AE2518" i="1"/>
  <c r="AC710" i="1"/>
  <c r="AD710" i="1"/>
  <c r="AE710" i="1"/>
  <c r="AC711" i="1"/>
  <c r="AD711" i="1"/>
  <c r="AE711" i="1"/>
  <c r="AC712" i="1"/>
  <c r="AD712" i="1"/>
  <c r="AE712" i="1"/>
  <c r="AC713" i="1"/>
  <c r="AD713" i="1"/>
  <c r="AE713" i="1"/>
  <c r="AC714" i="1"/>
  <c r="AD714" i="1"/>
  <c r="AE714" i="1"/>
  <c r="AC715" i="1"/>
  <c r="AD715" i="1"/>
  <c r="AE715" i="1"/>
  <c r="AC716" i="1"/>
  <c r="AD716" i="1"/>
  <c r="AE716" i="1"/>
  <c r="AC717" i="1"/>
  <c r="AD717" i="1"/>
  <c r="AE717" i="1"/>
  <c r="AC718" i="1"/>
  <c r="AD718" i="1"/>
  <c r="AE718" i="1"/>
  <c r="AC719" i="1"/>
  <c r="AD719" i="1"/>
  <c r="AE719" i="1"/>
  <c r="AC720" i="1"/>
  <c r="AD720" i="1"/>
  <c r="AE720" i="1"/>
  <c r="AC721" i="1"/>
  <c r="AD721" i="1"/>
  <c r="AE721" i="1"/>
  <c r="AC2519" i="1"/>
  <c r="AD2519" i="1"/>
  <c r="AE2519" i="1"/>
  <c r="AC2520" i="1"/>
  <c r="AD2520" i="1"/>
  <c r="AE2520" i="1"/>
  <c r="AC2521" i="1"/>
  <c r="AD2521" i="1"/>
  <c r="AE2521" i="1"/>
  <c r="AC2522" i="1"/>
  <c r="AD2522" i="1"/>
  <c r="AE2522" i="1"/>
  <c r="AC722" i="1"/>
  <c r="AD722" i="1"/>
  <c r="AE722" i="1"/>
  <c r="AC723" i="1"/>
  <c r="AD723" i="1"/>
  <c r="AE723" i="1"/>
  <c r="AC724" i="1"/>
  <c r="AD724" i="1"/>
  <c r="AE724" i="1"/>
  <c r="AC725" i="1"/>
  <c r="AD725" i="1"/>
  <c r="AE725" i="1"/>
  <c r="AC726" i="1"/>
  <c r="AD726" i="1"/>
  <c r="AE726" i="1"/>
  <c r="AC727" i="1"/>
  <c r="AD727" i="1"/>
  <c r="AE727" i="1"/>
  <c r="AC2523" i="1"/>
  <c r="AD2523" i="1"/>
  <c r="AE2523" i="1"/>
  <c r="AC2524" i="1"/>
  <c r="AD2524" i="1"/>
  <c r="AE2524" i="1"/>
  <c r="AC728" i="1"/>
  <c r="AD728" i="1"/>
  <c r="AE728" i="1"/>
  <c r="AC729" i="1"/>
  <c r="AD729" i="1"/>
  <c r="AE729" i="1"/>
  <c r="AC730" i="1"/>
  <c r="AD730" i="1"/>
  <c r="AE730" i="1"/>
  <c r="AC731" i="1"/>
  <c r="AD731" i="1"/>
  <c r="AE731" i="1"/>
  <c r="AC732" i="1"/>
  <c r="AD732" i="1"/>
  <c r="AE732" i="1"/>
  <c r="AC733" i="1"/>
  <c r="AD733" i="1"/>
  <c r="AE733" i="1"/>
  <c r="AC734" i="1"/>
  <c r="AD734" i="1"/>
  <c r="AE734" i="1"/>
  <c r="AC735" i="1"/>
  <c r="AD735" i="1"/>
  <c r="AE735" i="1"/>
  <c r="AC736" i="1"/>
  <c r="AD736" i="1"/>
  <c r="AE736" i="1"/>
  <c r="AC737" i="1"/>
  <c r="AD737" i="1"/>
  <c r="AE737" i="1"/>
  <c r="AC738" i="1"/>
  <c r="AD738" i="1"/>
  <c r="AE738" i="1"/>
  <c r="AC739" i="1"/>
  <c r="AD739" i="1"/>
  <c r="AE739" i="1"/>
  <c r="AC740" i="1"/>
  <c r="AD740" i="1"/>
  <c r="AE740" i="1"/>
  <c r="AC741" i="1"/>
  <c r="AD741" i="1"/>
  <c r="AE741" i="1"/>
  <c r="AC742" i="1"/>
  <c r="AD742" i="1"/>
  <c r="AE742" i="1"/>
  <c r="AC743" i="1"/>
  <c r="AD743" i="1"/>
  <c r="AE743" i="1"/>
  <c r="AC2525" i="1"/>
  <c r="AD2525" i="1"/>
  <c r="AE2525" i="1"/>
  <c r="AC744" i="1"/>
  <c r="AD744" i="1"/>
  <c r="AE744" i="1"/>
  <c r="AC2526" i="1"/>
  <c r="AD2526" i="1"/>
  <c r="AE2526" i="1"/>
  <c r="AC2527" i="1"/>
  <c r="AD2527" i="1"/>
  <c r="AE2527" i="1"/>
  <c r="AC2528" i="1"/>
  <c r="AD2528" i="1"/>
  <c r="AE2528" i="1"/>
  <c r="AC745" i="1"/>
  <c r="AD745" i="1"/>
  <c r="AE745" i="1"/>
  <c r="AC746" i="1"/>
  <c r="AD746" i="1"/>
  <c r="AE746" i="1"/>
  <c r="AC747" i="1"/>
  <c r="AD747" i="1"/>
  <c r="AE747" i="1"/>
  <c r="AC748" i="1"/>
  <c r="AD748" i="1"/>
  <c r="AE748" i="1"/>
  <c r="AC749" i="1"/>
  <c r="AD749" i="1"/>
  <c r="AE749" i="1"/>
  <c r="AC750" i="1"/>
  <c r="AD750" i="1"/>
  <c r="AE750" i="1"/>
  <c r="AC2529" i="1"/>
  <c r="AD2529" i="1"/>
  <c r="AE2529" i="1"/>
  <c r="AC2530" i="1"/>
  <c r="AD2530" i="1"/>
  <c r="AE2530" i="1"/>
  <c r="AC2531" i="1"/>
  <c r="AD2531" i="1"/>
  <c r="AE2531" i="1"/>
  <c r="AC2532" i="1"/>
  <c r="AD2532" i="1"/>
  <c r="AE2532" i="1"/>
  <c r="AC751" i="1"/>
  <c r="AD751" i="1"/>
  <c r="AE751" i="1"/>
  <c r="AC752" i="1"/>
  <c r="AD752" i="1"/>
  <c r="AE752" i="1"/>
  <c r="AC753" i="1"/>
  <c r="AD753" i="1"/>
  <c r="AE753" i="1"/>
  <c r="AC754" i="1"/>
  <c r="AD754" i="1"/>
  <c r="AE754" i="1"/>
  <c r="AC755" i="1"/>
  <c r="AD755" i="1"/>
  <c r="AE755" i="1"/>
  <c r="AC2533" i="1"/>
  <c r="AD2533" i="1"/>
  <c r="AE2533" i="1"/>
  <c r="AC756" i="1"/>
  <c r="AD756" i="1"/>
  <c r="AE756" i="1"/>
  <c r="AC757" i="1"/>
  <c r="AD757" i="1"/>
  <c r="AE757" i="1"/>
  <c r="AC758" i="1"/>
  <c r="AD758" i="1"/>
  <c r="AE758" i="1"/>
  <c r="AC759" i="1"/>
  <c r="AD759" i="1"/>
  <c r="AE759" i="1"/>
  <c r="AC760" i="1"/>
  <c r="AD760" i="1"/>
  <c r="AE760" i="1"/>
  <c r="AC761" i="1"/>
  <c r="AD761" i="1"/>
  <c r="AE761" i="1"/>
  <c r="AC762" i="1"/>
  <c r="AD762" i="1"/>
  <c r="AE762" i="1"/>
  <c r="AC763" i="1"/>
  <c r="AD763" i="1"/>
  <c r="AE763" i="1"/>
  <c r="AC764" i="1"/>
  <c r="AD764" i="1"/>
  <c r="AE764" i="1"/>
  <c r="AC765" i="1"/>
  <c r="AD765" i="1"/>
  <c r="AE765" i="1"/>
  <c r="AC766" i="1"/>
  <c r="AD766" i="1"/>
  <c r="AE766" i="1"/>
  <c r="AC2534" i="1"/>
  <c r="AD2534" i="1"/>
  <c r="AE2534" i="1"/>
  <c r="AC767" i="1"/>
  <c r="AD767" i="1"/>
  <c r="AE767" i="1"/>
  <c r="AC768" i="1"/>
  <c r="AD768" i="1"/>
  <c r="AE768" i="1"/>
  <c r="AC769" i="1"/>
  <c r="AD769" i="1"/>
  <c r="AE769" i="1"/>
  <c r="AC770" i="1"/>
  <c r="AD770" i="1"/>
  <c r="AE770" i="1"/>
  <c r="AC771" i="1"/>
  <c r="AD771" i="1"/>
  <c r="AE771" i="1"/>
  <c r="AC772" i="1"/>
  <c r="AD772" i="1"/>
  <c r="AE772" i="1"/>
  <c r="AC773" i="1"/>
  <c r="AD773" i="1"/>
  <c r="AE773" i="1"/>
  <c r="AC774" i="1"/>
  <c r="AD774" i="1"/>
  <c r="AE774" i="1"/>
  <c r="AC2535" i="1"/>
  <c r="AD2535" i="1"/>
  <c r="AE2535" i="1"/>
  <c r="AC775" i="1"/>
  <c r="AD775" i="1"/>
  <c r="AE775" i="1"/>
  <c r="AC2536" i="1"/>
  <c r="AD2536" i="1"/>
  <c r="AE2536" i="1"/>
  <c r="AC2537" i="1"/>
  <c r="AD2537" i="1"/>
  <c r="AE2537" i="1"/>
  <c r="AC2538" i="1"/>
  <c r="AD2538" i="1"/>
  <c r="AE2538" i="1"/>
  <c r="AC2539" i="1"/>
  <c r="AD2539" i="1"/>
  <c r="AE2539" i="1"/>
  <c r="AC2540" i="1"/>
  <c r="AD2540" i="1"/>
  <c r="AE2540" i="1"/>
  <c r="AC776" i="1"/>
  <c r="AD776" i="1"/>
  <c r="AE776" i="1"/>
  <c r="AC2541" i="1"/>
  <c r="AD2541" i="1"/>
  <c r="AE2541" i="1"/>
  <c r="AC2542" i="1"/>
  <c r="AD2542" i="1"/>
  <c r="AE2542" i="1"/>
  <c r="AC2543" i="1"/>
  <c r="AD2543" i="1"/>
  <c r="AE2543" i="1"/>
  <c r="AC2544" i="1"/>
  <c r="AD2544" i="1"/>
  <c r="AE2544" i="1"/>
  <c r="AC2545" i="1"/>
  <c r="AD2545" i="1"/>
  <c r="AE2545" i="1"/>
  <c r="AC2546" i="1"/>
  <c r="AD2546" i="1"/>
  <c r="AE2546" i="1"/>
  <c r="AC2547" i="1"/>
  <c r="AD2547" i="1"/>
  <c r="AE2547" i="1"/>
  <c r="AC2548" i="1"/>
  <c r="AD2548" i="1"/>
  <c r="AE2548" i="1"/>
  <c r="AC2549" i="1"/>
  <c r="AD2549" i="1"/>
  <c r="AE2549" i="1"/>
  <c r="AC2550" i="1"/>
  <c r="AD2550" i="1"/>
  <c r="AE2550" i="1"/>
  <c r="AC777" i="1"/>
  <c r="AD777" i="1"/>
  <c r="AE777" i="1"/>
  <c r="AC2551" i="1"/>
  <c r="AD2551" i="1"/>
  <c r="AE2551" i="1"/>
  <c r="AC778" i="1"/>
  <c r="AD778" i="1"/>
  <c r="AE778" i="1"/>
  <c r="AC2552" i="1"/>
  <c r="AD2552" i="1"/>
  <c r="AE2552" i="1"/>
  <c r="AC2553" i="1"/>
  <c r="AD2553" i="1"/>
  <c r="AE2553" i="1"/>
  <c r="AC2554" i="1"/>
  <c r="AD2554" i="1"/>
  <c r="AE2554" i="1"/>
  <c r="AC2555" i="1"/>
  <c r="AD2555" i="1"/>
  <c r="AE2555" i="1"/>
  <c r="AC2556" i="1"/>
  <c r="AD2556" i="1"/>
  <c r="AE2556" i="1"/>
  <c r="AC2557" i="1"/>
  <c r="AD2557" i="1"/>
  <c r="AE2557" i="1"/>
  <c r="AC2558" i="1"/>
  <c r="AD2558" i="1"/>
  <c r="AE2558" i="1"/>
  <c r="AC2559" i="1"/>
  <c r="AD2559" i="1"/>
  <c r="AE2559" i="1"/>
  <c r="AC779" i="1"/>
  <c r="AD779" i="1"/>
  <c r="AE779" i="1"/>
  <c r="AC2560" i="1"/>
  <c r="AD2560" i="1"/>
  <c r="AE2560" i="1"/>
  <c r="AC2561" i="1"/>
  <c r="AD2561" i="1"/>
  <c r="AE2561" i="1"/>
  <c r="AC2562" i="1"/>
  <c r="AD2562" i="1"/>
  <c r="AE2562" i="1"/>
  <c r="AC2563" i="1"/>
  <c r="AD2563" i="1"/>
  <c r="AE2563" i="1"/>
  <c r="AC2564" i="1"/>
  <c r="AD2564" i="1"/>
  <c r="AE2564" i="1"/>
  <c r="AC780" i="1"/>
  <c r="AD780" i="1"/>
  <c r="AE780" i="1"/>
  <c r="AC2565" i="1"/>
  <c r="AD2565" i="1"/>
  <c r="AE2565" i="1"/>
  <c r="AC2566" i="1"/>
  <c r="AD2566" i="1"/>
  <c r="AE2566" i="1"/>
  <c r="AC2567" i="1"/>
  <c r="AD2567" i="1"/>
  <c r="AE2567" i="1"/>
  <c r="AC2568" i="1"/>
  <c r="AD2568" i="1"/>
  <c r="AE2568" i="1"/>
  <c r="AC2569" i="1"/>
  <c r="AD2569" i="1"/>
  <c r="AE2569" i="1"/>
  <c r="AC2570" i="1"/>
  <c r="AD2570" i="1"/>
  <c r="AE2570" i="1"/>
  <c r="AC2571" i="1"/>
  <c r="AD2571" i="1"/>
  <c r="AE2571" i="1"/>
  <c r="AC2572" i="1"/>
  <c r="AD2572" i="1"/>
  <c r="AE2572" i="1"/>
  <c r="AC781" i="1"/>
  <c r="AD781" i="1"/>
  <c r="AE781" i="1"/>
  <c r="AC2573" i="1"/>
  <c r="AD2573" i="1"/>
  <c r="AE2573" i="1"/>
  <c r="AC2574" i="1"/>
  <c r="AD2574" i="1"/>
  <c r="AE2574" i="1"/>
  <c r="AC2575" i="1"/>
  <c r="AD2575" i="1"/>
  <c r="AE2575" i="1"/>
  <c r="AC2576" i="1"/>
  <c r="AD2576" i="1"/>
  <c r="AE2576" i="1"/>
  <c r="AC782" i="1"/>
  <c r="AD782" i="1"/>
  <c r="AE782" i="1"/>
  <c r="AC2577" i="1"/>
  <c r="AD2577" i="1"/>
  <c r="AE2577" i="1"/>
  <c r="AC2578" i="1"/>
  <c r="AD2578" i="1"/>
  <c r="AE2578" i="1"/>
  <c r="AC2579" i="1"/>
  <c r="AD2579" i="1"/>
  <c r="AE2579" i="1"/>
  <c r="AC2580" i="1"/>
  <c r="AD2580" i="1"/>
  <c r="AE2580" i="1"/>
  <c r="AC783" i="1"/>
  <c r="AD783" i="1"/>
  <c r="AE783" i="1"/>
  <c r="AC2581" i="1"/>
  <c r="AD2581" i="1"/>
  <c r="AE2581" i="1"/>
  <c r="AC784" i="1"/>
  <c r="AD784" i="1"/>
  <c r="AE784" i="1"/>
  <c r="AC785" i="1"/>
  <c r="AD785" i="1"/>
  <c r="AE785" i="1"/>
  <c r="AC786" i="1"/>
  <c r="AD786" i="1"/>
  <c r="AE786" i="1"/>
  <c r="AC2582" i="1"/>
  <c r="AD2582" i="1"/>
  <c r="AE2582" i="1"/>
  <c r="AC2583" i="1"/>
  <c r="AD2583" i="1"/>
  <c r="AE2583" i="1"/>
  <c r="AC787" i="1"/>
  <c r="AD787" i="1"/>
  <c r="AE787" i="1"/>
  <c r="AC788" i="1"/>
  <c r="AD788" i="1"/>
  <c r="AE788" i="1"/>
  <c r="AC789" i="1"/>
  <c r="AD789" i="1"/>
  <c r="AE789" i="1"/>
  <c r="AC790" i="1"/>
  <c r="AD790" i="1"/>
  <c r="AE790" i="1"/>
  <c r="AC791" i="1"/>
  <c r="AD791" i="1"/>
  <c r="AE791" i="1"/>
  <c r="AC792" i="1"/>
  <c r="AD792" i="1"/>
  <c r="AE792" i="1"/>
  <c r="AC2584" i="1"/>
  <c r="AD2584" i="1"/>
  <c r="AE2584" i="1"/>
  <c r="AC2585" i="1"/>
  <c r="AD2585" i="1"/>
  <c r="AE2585" i="1"/>
  <c r="AC793" i="1"/>
  <c r="AD793" i="1"/>
  <c r="AE793" i="1"/>
  <c r="AC2586" i="1"/>
  <c r="AD2586" i="1"/>
  <c r="AE2586" i="1"/>
  <c r="AC2587" i="1"/>
  <c r="AD2587" i="1"/>
  <c r="AE2587" i="1"/>
  <c r="AC794" i="1"/>
  <c r="AD794" i="1"/>
  <c r="AE794" i="1"/>
  <c r="AC795" i="1"/>
  <c r="AD795" i="1"/>
  <c r="AE795" i="1"/>
  <c r="AC2588" i="1"/>
  <c r="AD2588" i="1"/>
  <c r="AE2588" i="1"/>
  <c r="AC2589" i="1"/>
  <c r="AD2589" i="1"/>
  <c r="AE2589" i="1"/>
  <c r="AC2590" i="1"/>
  <c r="AD2590" i="1"/>
  <c r="AE2590" i="1"/>
  <c r="AC2591" i="1"/>
  <c r="AD2591" i="1"/>
  <c r="AE2591" i="1"/>
  <c r="AC2592" i="1"/>
  <c r="AD2592" i="1"/>
  <c r="AE2592" i="1"/>
  <c r="AC2593" i="1"/>
  <c r="AD2593" i="1"/>
  <c r="AE2593" i="1"/>
  <c r="AC2594" i="1"/>
  <c r="AD2594" i="1"/>
  <c r="AE2594" i="1"/>
  <c r="AC2595" i="1"/>
  <c r="AD2595" i="1"/>
  <c r="AE2595" i="1"/>
  <c r="AC796" i="1"/>
  <c r="AD796" i="1"/>
  <c r="AE796" i="1"/>
  <c r="AC2596" i="1"/>
  <c r="AD2596" i="1"/>
  <c r="AE2596" i="1"/>
  <c r="AC2597" i="1"/>
  <c r="AD2597" i="1"/>
  <c r="AE2597" i="1"/>
  <c r="AC2598" i="1"/>
  <c r="AD2598" i="1"/>
  <c r="AE2598" i="1"/>
  <c r="AC2599" i="1"/>
  <c r="AD2599" i="1"/>
  <c r="AE2599" i="1"/>
  <c r="AC797" i="1"/>
  <c r="AD797" i="1"/>
  <c r="AE797" i="1"/>
  <c r="AC2600" i="1"/>
  <c r="AD2600" i="1"/>
  <c r="AE2600" i="1"/>
  <c r="AC2601" i="1"/>
  <c r="AD2601" i="1"/>
  <c r="AE2601" i="1"/>
  <c r="AC2602" i="1"/>
  <c r="AD2602" i="1"/>
  <c r="AE2602" i="1"/>
  <c r="AC798" i="1"/>
  <c r="AD798" i="1"/>
  <c r="AE798" i="1"/>
  <c r="AC2603" i="1"/>
  <c r="AD2603" i="1"/>
  <c r="AE2603" i="1"/>
  <c r="AC2604" i="1"/>
  <c r="AD2604" i="1"/>
  <c r="AE2604" i="1"/>
  <c r="AC799" i="1"/>
  <c r="AD799" i="1"/>
  <c r="AE799" i="1"/>
  <c r="AC800" i="1"/>
  <c r="AD800" i="1"/>
  <c r="AE800" i="1"/>
  <c r="AC2605" i="1"/>
  <c r="AD2605" i="1"/>
  <c r="AE2605" i="1"/>
  <c r="AC801" i="1"/>
  <c r="AD801" i="1"/>
  <c r="AE801" i="1"/>
  <c r="AC802" i="1"/>
  <c r="AD802" i="1"/>
  <c r="AE802" i="1"/>
  <c r="AC803" i="1"/>
  <c r="AD803" i="1"/>
  <c r="AE803" i="1"/>
  <c r="AC2606" i="1"/>
  <c r="AD2606" i="1"/>
  <c r="AE2606" i="1"/>
  <c r="AC804" i="1"/>
  <c r="AD804" i="1"/>
  <c r="AE804" i="1"/>
  <c r="AC805" i="1"/>
  <c r="AD805" i="1"/>
  <c r="AE805" i="1"/>
  <c r="AC2607" i="1"/>
  <c r="AD2607" i="1"/>
  <c r="AE2607" i="1"/>
  <c r="AC2608" i="1"/>
  <c r="AD2608" i="1"/>
  <c r="AE2608" i="1"/>
  <c r="AC2609" i="1"/>
  <c r="AD2609" i="1"/>
  <c r="AE2609" i="1"/>
  <c r="AC806" i="1"/>
  <c r="AD806" i="1"/>
  <c r="AE806" i="1"/>
  <c r="AC2610" i="1"/>
  <c r="AD2610" i="1"/>
  <c r="AE2610" i="1"/>
  <c r="AC2611" i="1"/>
  <c r="AD2611" i="1"/>
  <c r="AE2611" i="1"/>
  <c r="AC807" i="1"/>
  <c r="AD807" i="1"/>
  <c r="AE807" i="1"/>
  <c r="AC2612" i="1"/>
  <c r="AD2612" i="1"/>
  <c r="AE2612" i="1"/>
  <c r="AC2613" i="1"/>
  <c r="AD2613" i="1"/>
  <c r="AE2613" i="1"/>
  <c r="AC2614" i="1"/>
  <c r="AD2614" i="1"/>
  <c r="AE2614" i="1"/>
  <c r="AC2615" i="1"/>
  <c r="AD2615" i="1"/>
  <c r="AE2615" i="1"/>
  <c r="AC2616" i="1"/>
  <c r="AD2616" i="1"/>
  <c r="AE2616" i="1"/>
  <c r="AC808" i="1"/>
  <c r="AD808" i="1"/>
  <c r="AE808" i="1"/>
  <c r="AC809" i="1"/>
  <c r="AD809" i="1"/>
  <c r="AE809" i="1"/>
  <c r="AC2617" i="1"/>
  <c r="AD2617" i="1"/>
  <c r="AE2617" i="1"/>
  <c r="AC2618" i="1"/>
  <c r="AD2618" i="1"/>
  <c r="AE2618" i="1"/>
  <c r="AC2619" i="1"/>
  <c r="AD2619" i="1"/>
  <c r="AE2619" i="1"/>
  <c r="AC810" i="1"/>
  <c r="AD810" i="1"/>
  <c r="AE810" i="1"/>
  <c r="AC811" i="1"/>
  <c r="AD811" i="1"/>
  <c r="AE811" i="1"/>
  <c r="AC812" i="1"/>
  <c r="AD812" i="1"/>
  <c r="AE812" i="1"/>
  <c r="AC813" i="1"/>
  <c r="AD813" i="1"/>
  <c r="AE813" i="1"/>
  <c r="AC814" i="1"/>
  <c r="AD814" i="1"/>
  <c r="AE814" i="1"/>
  <c r="AC815" i="1"/>
  <c r="AD815" i="1"/>
  <c r="AE815" i="1"/>
  <c r="AC816" i="1"/>
  <c r="AD816" i="1"/>
  <c r="AE816" i="1"/>
  <c r="AC817" i="1"/>
  <c r="AD817" i="1"/>
  <c r="AE817" i="1"/>
  <c r="AC818" i="1"/>
  <c r="AD818" i="1"/>
  <c r="AE818" i="1"/>
  <c r="AC819" i="1"/>
  <c r="AD819" i="1"/>
  <c r="AE819" i="1"/>
  <c r="AC820" i="1"/>
  <c r="AD820" i="1"/>
  <c r="AE820" i="1"/>
  <c r="AC821" i="1"/>
  <c r="AD821" i="1"/>
  <c r="AE821" i="1"/>
  <c r="AC822" i="1"/>
  <c r="AD822" i="1"/>
  <c r="AE822" i="1"/>
  <c r="AC2620" i="1"/>
  <c r="AD2620" i="1"/>
  <c r="AE2620" i="1"/>
  <c r="AC2621" i="1"/>
  <c r="AD2621" i="1"/>
  <c r="AE2621" i="1"/>
  <c r="AC2622" i="1"/>
  <c r="AD2622" i="1"/>
  <c r="AE2622" i="1"/>
  <c r="AC823" i="1"/>
  <c r="AD823" i="1"/>
  <c r="AE823" i="1"/>
  <c r="AC824" i="1"/>
  <c r="AD824" i="1"/>
  <c r="AE824" i="1"/>
  <c r="AC825" i="1"/>
  <c r="AD825" i="1"/>
  <c r="AE825" i="1"/>
  <c r="AC826" i="1"/>
  <c r="AD826" i="1"/>
  <c r="AE826" i="1"/>
  <c r="AC2623" i="1"/>
  <c r="AD2623" i="1"/>
  <c r="AE2623" i="1"/>
  <c r="AC827" i="1"/>
  <c r="AD827" i="1"/>
  <c r="AE827" i="1"/>
  <c r="AC2624" i="1"/>
  <c r="AD2624" i="1"/>
  <c r="AE2624" i="1"/>
  <c r="AC2625" i="1"/>
  <c r="AD2625" i="1"/>
  <c r="AE2625" i="1"/>
  <c r="AC2626" i="1"/>
  <c r="AD2626" i="1"/>
  <c r="AE2626" i="1"/>
  <c r="AC828" i="1"/>
  <c r="AD828" i="1"/>
  <c r="AE828" i="1"/>
  <c r="AC829" i="1"/>
  <c r="AD829" i="1"/>
  <c r="AE829" i="1"/>
  <c r="AC2627" i="1"/>
  <c r="AD2627" i="1"/>
  <c r="AE2627" i="1"/>
  <c r="AC2628" i="1"/>
  <c r="AD2628" i="1"/>
  <c r="AE2628" i="1"/>
  <c r="AC2629" i="1"/>
  <c r="AD2629" i="1"/>
  <c r="AE2629" i="1"/>
  <c r="AC830" i="1"/>
  <c r="AD830" i="1"/>
  <c r="AE830" i="1"/>
  <c r="AC831" i="1"/>
  <c r="AD831" i="1"/>
  <c r="AE831" i="1"/>
  <c r="AC832" i="1"/>
  <c r="AD832" i="1"/>
  <c r="AE832" i="1"/>
  <c r="AC833" i="1"/>
  <c r="AD833" i="1"/>
  <c r="AE833" i="1"/>
  <c r="AC834" i="1"/>
  <c r="AD834" i="1"/>
  <c r="AE834" i="1"/>
  <c r="AC2630" i="1"/>
  <c r="AD2630" i="1"/>
  <c r="AE2630" i="1"/>
  <c r="AC2631" i="1"/>
  <c r="AD2631" i="1"/>
  <c r="AE2631" i="1"/>
  <c r="AC835" i="1"/>
  <c r="AD835" i="1"/>
  <c r="AE835" i="1"/>
  <c r="AC2632" i="1"/>
  <c r="AD2632" i="1"/>
  <c r="AE2632" i="1"/>
  <c r="AC836" i="1"/>
  <c r="AD836" i="1"/>
  <c r="AE836" i="1"/>
  <c r="AC2633" i="1"/>
  <c r="AD2633" i="1"/>
  <c r="AE2633" i="1"/>
  <c r="AC2634" i="1"/>
  <c r="AD2634" i="1"/>
  <c r="AE2634" i="1"/>
  <c r="AC837" i="1"/>
  <c r="AD837" i="1"/>
  <c r="AE837" i="1"/>
  <c r="AC2635" i="1"/>
  <c r="AD2635" i="1"/>
  <c r="AE2635" i="1"/>
  <c r="AC2636" i="1"/>
  <c r="AD2636" i="1"/>
  <c r="AE2636" i="1"/>
  <c r="AC838" i="1"/>
  <c r="AD838" i="1"/>
  <c r="AE838" i="1"/>
  <c r="AC2637" i="1"/>
  <c r="AD2637" i="1"/>
  <c r="AE2637" i="1"/>
  <c r="AC2638" i="1"/>
  <c r="AD2638" i="1"/>
  <c r="AE2638" i="1"/>
  <c r="AC2639" i="1"/>
  <c r="AD2639" i="1"/>
  <c r="AE2639" i="1"/>
  <c r="AC2640" i="1"/>
  <c r="AD2640" i="1"/>
  <c r="AE2640" i="1"/>
  <c r="AC2641" i="1"/>
  <c r="AD2641" i="1"/>
  <c r="AE2641" i="1"/>
  <c r="AC2642" i="1"/>
  <c r="AD2642" i="1"/>
  <c r="AE2642" i="1"/>
  <c r="AC2643" i="1"/>
  <c r="AD2643" i="1"/>
  <c r="AE2643" i="1"/>
  <c r="AC2644" i="1"/>
  <c r="AD2644" i="1"/>
  <c r="AE2644" i="1"/>
  <c r="AC2645" i="1"/>
  <c r="AD2645" i="1"/>
  <c r="AE2645" i="1"/>
  <c r="AC2646" i="1"/>
  <c r="AD2646" i="1"/>
  <c r="AE2646" i="1"/>
  <c r="AC839" i="1"/>
  <c r="AD839" i="1"/>
  <c r="AE839" i="1"/>
  <c r="AC2647" i="1"/>
  <c r="AD2647" i="1"/>
  <c r="AE2647" i="1"/>
  <c r="AC2648" i="1"/>
  <c r="AD2648" i="1"/>
  <c r="AE2648" i="1"/>
  <c r="AC2649" i="1"/>
  <c r="AD2649" i="1"/>
  <c r="AE2649" i="1"/>
  <c r="AC2650" i="1"/>
  <c r="AD2650" i="1"/>
  <c r="AE2650" i="1"/>
  <c r="AC2651" i="1"/>
  <c r="AD2651" i="1"/>
  <c r="AE2651" i="1"/>
  <c r="AC2652" i="1"/>
  <c r="AD2652" i="1"/>
  <c r="AE2652" i="1"/>
  <c r="AC2653" i="1"/>
  <c r="AD2653" i="1"/>
  <c r="AE2653" i="1"/>
  <c r="AC840" i="1"/>
  <c r="AD840" i="1"/>
  <c r="AE840" i="1"/>
  <c r="AC2654" i="1"/>
  <c r="AD2654" i="1"/>
  <c r="AE2654" i="1"/>
  <c r="AC2655" i="1"/>
  <c r="AD2655" i="1"/>
  <c r="AE2655" i="1"/>
  <c r="AC2656" i="1"/>
  <c r="AD2656" i="1"/>
  <c r="AE2656" i="1"/>
  <c r="AC2657" i="1"/>
  <c r="AD2657" i="1"/>
  <c r="AE2657" i="1"/>
  <c r="AC2658" i="1"/>
  <c r="AD2658" i="1"/>
  <c r="AE2658" i="1"/>
  <c r="AC2659" i="1"/>
  <c r="AD2659" i="1"/>
  <c r="AE2659" i="1"/>
  <c r="AC2660" i="1"/>
  <c r="AD2660" i="1"/>
  <c r="AE2660" i="1"/>
  <c r="AC2661" i="1"/>
  <c r="AD2661" i="1"/>
  <c r="AE2661" i="1"/>
  <c r="AC2662" i="1"/>
  <c r="AD2662" i="1"/>
  <c r="AE2662" i="1"/>
  <c r="AC2663" i="1"/>
  <c r="AD2663" i="1"/>
  <c r="AE2663" i="1"/>
  <c r="AC2664" i="1"/>
  <c r="AD2664" i="1"/>
  <c r="AE2664" i="1"/>
  <c r="AC2665" i="1"/>
  <c r="AD2665" i="1"/>
  <c r="AE2665" i="1"/>
  <c r="AC841" i="1"/>
  <c r="AD841" i="1"/>
  <c r="AE841" i="1"/>
  <c r="AC2666" i="1"/>
  <c r="AD2666" i="1"/>
  <c r="AE2666" i="1"/>
  <c r="AC2667" i="1"/>
  <c r="AD2667" i="1"/>
  <c r="AE2667" i="1"/>
  <c r="AC2668" i="1"/>
  <c r="AD2668" i="1"/>
  <c r="AE2668" i="1"/>
  <c r="AC2669" i="1"/>
  <c r="AD2669" i="1"/>
  <c r="AE2669" i="1"/>
  <c r="AC842" i="1"/>
  <c r="AD842" i="1"/>
  <c r="AE842" i="1"/>
  <c r="AC2670" i="1"/>
  <c r="AD2670" i="1"/>
  <c r="AE2670" i="1"/>
  <c r="AC2671" i="1"/>
  <c r="AD2671" i="1"/>
  <c r="AE2671" i="1"/>
  <c r="AC843" i="1"/>
  <c r="AD843" i="1"/>
  <c r="AE843" i="1"/>
  <c r="AC2672" i="1"/>
  <c r="AD2672" i="1"/>
  <c r="AE2672" i="1"/>
  <c r="AC2673" i="1"/>
  <c r="AD2673" i="1"/>
  <c r="AE2673" i="1"/>
  <c r="AC844" i="1"/>
  <c r="AD844" i="1"/>
  <c r="AE844" i="1"/>
  <c r="AC2674" i="1"/>
  <c r="AD2674" i="1"/>
  <c r="AE2674" i="1"/>
  <c r="AC163" i="1"/>
  <c r="AD163" i="1"/>
  <c r="AE163" i="1"/>
  <c r="AC164" i="1"/>
  <c r="AD164" i="1"/>
  <c r="AE164" i="1"/>
  <c r="AC165" i="1"/>
  <c r="AD165" i="1"/>
  <c r="AE165" i="1"/>
  <c r="AC166" i="1"/>
  <c r="AD166" i="1"/>
  <c r="AE166" i="1"/>
  <c r="AC2675" i="1"/>
  <c r="AD2675" i="1"/>
  <c r="AE2675" i="1"/>
  <c r="AC845" i="1"/>
  <c r="AD845" i="1"/>
  <c r="AE845" i="1"/>
  <c r="AC167" i="1"/>
  <c r="AD167" i="1"/>
  <c r="AE167" i="1"/>
  <c r="AC168" i="1"/>
  <c r="AD168" i="1"/>
  <c r="AE168" i="1"/>
  <c r="AC2676" i="1"/>
  <c r="AD2676" i="1"/>
  <c r="AE2676" i="1"/>
  <c r="AC2677" i="1"/>
  <c r="AD2677" i="1"/>
  <c r="AE2677" i="1"/>
  <c r="AC846" i="1"/>
  <c r="AD846" i="1"/>
  <c r="AE846" i="1"/>
  <c r="AC2678" i="1"/>
  <c r="AD2678" i="1"/>
  <c r="AE2678" i="1"/>
  <c r="AC2679" i="1"/>
  <c r="AD2679" i="1"/>
  <c r="AE2679" i="1"/>
  <c r="AC2680" i="1"/>
  <c r="AD2680" i="1"/>
  <c r="AE2680" i="1"/>
  <c r="AC2681" i="1"/>
  <c r="AD2681" i="1"/>
  <c r="AE2681" i="1"/>
  <c r="AC2682" i="1"/>
  <c r="AD2682" i="1"/>
  <c r="AE2682" i="1"/>
  <c r="AC2683" i="1"/>
  <c r="AD2683" i="1"/>
  <c r="AE2683" i="1"/>
  <c r="AC2684" i="1"/>
  <c r="AD2684" i="1"/>
  <c r="AE2684" i="1"/>
  <c r="AC2685" i="1"/>
  <c r="AD2685" i="1"/>
  <c r="AE2685" i="1"/>
  <c r="AC2686" i="1"/>
  <c r="AD2686" i="1"/>
  <c r="AE2686" i="1"/>
  <c r="AC2687" i="1"/>
  <c r="AD2687" i="1"/>
  <c r="AE2687" i="1"/>
  <c r="AC2688" i="1"/>
  <c r="AD2688" i="1"/>
  <c r="AE2688" i="1"/>
  <c r="AC847" i="1"/>
  <c r="AD847" i="1"/>
  <c r="AE847" i="1"/>
  <c r="AC2689" i="1"/>
  <c r="AD2689" i="1"/>
  <c r="AE2689" i="1"/>
  <c r="AC2690" i="1"/>
  <c r="AD2690" i="1"/>
  <c r="AE2690" i="1"/>
  <c r="AC848" i="1"/>
  <c r="AD848" i="1"/>
  <c r="AE848" i="1"/>
  <c r="AC2691" i="1"/>
  <c r="AD2691" i="1"/>
  <c r="AE2691" i="1"/>
  <c r="AC2692" i="1"/>
  <c r="AD2692" i="1"/>
  <c r="AE2692" i="1"/>
  <c r="AC2693" i="1"/>
  <c r="AD2693" i="1"/>
  <c r="AE2693" i="1"/>
  <c r="AC2694" i="1"/>
  <c r="AD2694" i="1"/>
  <c r="AE2694" i="1"/>
  <c r="AC2695" i="1"/>
  <c r="AD2695" i="1"/>
  <c r="AE2695" i="1"/>
  <c r="AC849" i="1"/>
  <c r="AD849" i="1"/>
  <c r="AE849" i="1"/>
  <c r="AC2696" i="1"/>
  <c r="AD2696" i="1"/>
  <c r="AE2696" i="1"/>
  <c r="AC2697" i="1"/>
  <c r="AD2697" i="1"/>
  <c r="AE2697" i="1"/>
  <c r="AC2698" i="1"/>
  <c r="AD2698" i="1"/>
  <c r="AE2698" i="1"/>
  <c r="AC2699" i="1"/>
  <c r="AD2699" i="1"/>
  <c r="AE2699" i="1"/>
  <c r="AC850" i="1"/>
  <c r="AD850" i="1"/>
  <c r="AE850" i="1"/>
  <c r="AC851" i="1"/>
  <c r="AD851" i="1"/>
  <c r="AE851" i="1"/>
  <c r="AC852" i="1"/>
  <c r="AD852" i="1"/>
  <c r="AE852" i="1"/>
  <c r="AC2700" i="1"/>
  <c r="AD2700" i="1"/>
  <c r="AE2700" i="1"/>
  <c r="AC2701" i="1"/>
  <c r="AD2701" i="1"/>
  <c r="AE2701" i="1"/>
  <c r="AC853" i="1"/>
  <c r="AD853" i="1"/>
  <c r="AE853" i="1"/>
  <c r="AC2702" i="1"/>
  <c r="AD2702" i="1"/>
  <c r="AE2702" i="1"/>
  <c r="AC2703" i="1"/>
  <c r="AD2703" i="1"/>
  <c r="AE2703" i="1"/>
  <c r="AC2704" i="1"/>
  <c r="AD2704" i="1"/>
  <c r="AE2704" i="1"/>
  <c r="AC2705" i="1"/>
  <c r="AD2705" i="1"/>
  <c r="AE2705" i="1"/>
  <c r="AC2706" i="1"/>
  <c r="AD2706" i="1"/>
  <c r="AE2706" i="1"/>
  <c r="AC2707" i="1"/>
  <c r="AD2707" i="1"/>
  <c r="AE2707" i="1"/>
  <c r="AC854" i="1"/>
  <c r="AD854" i="1"/>
  <c r="AE854" i="1"/>
  <c r="AC2708" i="1"/>
  <c r="AD2708" i="1"/>
  <c r="AE2708" i="1"/>
  <c r="AC2709" i="1"/>
  <c r="AD2709" i="1"/>
  <c r="AE2709" i="1"/>
  <c r="AC2710" i="1"/>
  <c r="AD2710" i="1"/>
  <c r="AE2710" i="1"/>
  <c r="AC2711" i="1"/>
  <c r="AD2711" i="1"/>
  <c r="AE2711" i="1"/>
  <c r="AC2712" i="1"/>
  <c r="AD2712" i="1"/>
  <c r="AE2712" i="1"/>
  <c r="AC2713" i="1"/>
  <c r="AD2713" i="1"/>
  <c r="AE2713" i="1"/>
  <c r="AC2714" i="1"/>
  <c r="AD2714" i="1"/>
  <c r="AE2714" i="1"/>
  <c r="AC2715" i="1"/>
  <c r="AD2715" i="1"/>
  <c r="AE2715" i="1"/>
  <c r="AC2716" i="1"/>
  <c r="AD2716" i="1"/>
  <c r="AE2716" i="1"/>
  <c r="AC2717" i="1"/>
  <c r="AD2717" i="1"/>
  <c r="AE2717" i="1"/>
  <c r="AC2718" i="1"/>
  <c r="AD2718" i="1"/>
  <c r="AE2718" i="1"/>
  <c r="AC2719" i="1"/>
  <c r="AD2719" i="1"/>
  <c r="AE2719" i="1"/>
  <c r="AC855" i="1"/>
  <c r="AD855" i="1"/>
  <c r="AE855" i="1"/>
  <c r="AC2720" i="1"/>
  <c r="AD2720" i="1"/>
  <c r="AE2720" i="1"/>
  <c r="AC2721" i="1"/>
  <c r="AD2721" i="1"/>
  <c r="AE2721" i="1"/>
  <c r="AC2722" i="1"/>
  <c r="AD2722" i="1"/>
  <c r="AE2722" i="1"/>
  <c r="AC2723" i="1"/>
  <c r="AD2723" i="1"/>
  <c r="AE2723" i="1"/>
  <c r="AC2724" i="1"/>
  <c r="AD2724" i="1"/>
  <c r="AE2724" i="1"/>
  <c r="AC2725" i="1"/>
  <c r="AD2725" i="1"/>
  <c r="AE2725" i="1"/>
  <c r="AC2726" i="1"/>
  <c r="AD2726" i="1"/>
  <c r="AE2726" i="1"/>
  <c r="AC2727" i="1"/>
  <c r="AD2727" i="1"/>
  <c r="AE2727" i="1"/>
  <c r="AC2728" i="1"/>
  <c r="AD2728" i="1"/>
  <c r="AE2728" i="1"/>
  <c r="AC2729" i="1"/>
  <c r="AD2729" i="1"/>
  <c r="AE2729" i="1"/>
  <c r="AC2730" i="1"/>
  <c r="AD2730" i="1"/>
  <c r="AE2730" i="1"/>
  <c r="AC2731" i="1"/>
  <c r="AD2731" i="1"/>
  <c r="AE2731" i="1"/>
  <c r="AC2732" i="1"/>
  <c r="AD2732" i="1"/>
  <c r="AE2732" i="1"/>
  <c r="AC856" i="1"/>
  <c r="AD856" i="1"/>
  <c r="AE856" i="1"/>
  <c r="AC2733" i="1"/>
  <c r="AD2733" i="1"/>
  <c r="AE2733" i="1"/>
  <c r="AC2734" i="1"/>
  <c r="AD2734" i="1"/>
  <c r="AE2734" i="1"/>
  <c r="AC2735" i="1"/>
  <c r="AD2735" i="1"/>
  <c r="AE2735" i="1"/>
  <c r="AC2736" i="1"/>
  <c r="AD2736" i="1"/>
  <c r="AE2736" i="1"/>
  <c r="AC2737" i="1"/>
  <c r="AD2737" i="1"/>
  <c r="AE2737" i="1"/>
  <c r="AC2738" i="1"/>
  <c r="AD2738" i="1"/>
  <c r="AE2738" i="1"/>
  <c r="AC2739" i="1"/>
  <c r="AD2739" i="1"/>
  <c r="AE2739" i="1"/>
  <c r="AC857" i="1"/>
  <c r="AD857" i="1"/>
  <c r="AE857" i="1"/>
  <c r="AC2740" i="1"/>
  <c r="AD2740" i="1"/>
  <c r="AE2740" i="1"/>
  <c r="AC2741" i="1"/>
  <c r="AD2741" i="1"/>
  <c r="AE2741" i="1"/>
  <c r="AC2742" i="1"/>
  <c r="AD2742" i="1"/>
  <c r="AE2742" i="1"/>
  <c r="AC2743" i="1"/>
  <c r="AD2743" i="1"/>
  <c r="AE2743" i="1"/>
  <c r="AC2744" i="1"/>
  <c r="AD2744" i="1"/>
  <c r="AE2744" i="1"/>
  <c r="AC2745" i="1"/>
  <c r="AD2745" i="1"/>
  <c r="AE2745" i="1"/>
  <c r="AC858" i="1"/>
  <c r="AD858" i="1"/>
  <c r="AE858" i="1"/>
  <c r="AC2746" i="1"/>
  <c r="AD2746" i="1"/>
  <c r="AE2746" i="1"/>
  <c r="AC859" i="1"/>
  <c r="AD859" i="1"/>
  <c r="AE859" i="1"/>
  <c r="AC2747" i="1"/>
  <c r="AD2747" i="1"/>
  <c r="AE2747" i="1"/>
  <c r="AC2748" i="1"/>
  <c r="AD2748" i="1"/>
  <c r="AE2748" i="1"/>
  <c r="AC2749" i="1"/>
  <c r="AD2749" i="1"/>
  <c r="AE2749" i="1"/>
  <c r="AC2750" i="1"/>
  <c r="AD2750" i="1"/>
  <c r="AE2750" i="1"/>
  <c r="AC2751" i="1"/>
  <c r="AD2751" i="1"/>
  <c r="AE2751" i="1"/>
  <c r="AC2752" i="1"/>
  <c r="AD2752" i="1"/>
  <c r="AE2752" i="1"/>
  <c r="AC2753" i="1"/>
  <c r="AD2753" i="1"/>
  <c r="AE2753" i="1"/>
  <c r="AC2754" i="1"/>
  <c r="AD2754" i="1"/>
  <c r="AE2754" i="1"/>
  <c r="AC2755" i="1"/>
  <c r="AD2755" i="1"/>
  <c r="AE2755" i="1"/>
  <c r="AC860" i="1"/>
  <c r="AD860" i="1"/>
  <c r="AE860" i="1"/>
  <c r="AC2756" i="1"/>
  <c r="AD2756" i="1"/>
  <c r="AE2756" i="1"/>
  <c r="AC2757" i="1"/>
  <c r="AD2757" i="1"/>
  <c r="AE2757" i="1"/>
  <c r="AC861" i="1"/>
  <c r="AD861" i="1"/>
  <c r="AE861" i="1"/>
  <c r="AC862" i="1"/>
  <c r="AD862" i="1"/>
  <c r="AE862" i="1"/>
  <c r="AC2758" i="1"/>
  <c r="AD2758" i="1"/>
  <c r="AE2758" i="1"/>
  <c r="AC863" i="1"/>
  <c r="AD863" i="1"/>
  <c r="AE863" i="1"/>
  <c r="AC864" i="1"/>
  <c r="AD864" i="1"/>
  <c r="AE864" i="1"/>
  <c r="AC2759" i="1"/>
  <c r="AD2759" i="1"/>
  <c r="AE2759" i="1"/>
  <c r="AC2760" i="1"/>
  <c r="AD2760" i="1"/>
  <c r="AE2760" i="1"/>
  <c r="AC2761" i="1"/>
  <c r="AD2761" i="1"/>
  <c r="AE2761" i="1"/>
  <c r="AC2762" i="1"/>
  <c r="AD2762" i="1"/>
  <c r="AE2762" i="1"/>
  <c r="AC2763" i="1"/>
  <c r="AD2763" i="1"/>
  <c r="AE2763" i="1"/>
  <c r="AC865" i="1"/>
  <c r="AD865" i="1"/>
  <c r="AE865" i="1"/>
  <c r="AC866" i="1"/>
  <c r="AD866" i="1"/>
  <c r="AE866" i="1"/>
  <c r="AC2764" i="1"/>
  <c r="AD2764" i="1"/>
  <c r="AE2764" i="1"/>
  <c r="AC2765" i="1"/>
  <c r="AD2765" i="1"/>
  <c r="AE2765" i="1"/>
  <c r="AC867" i="1"/>
  <c r="AD867" i="1"/>
  <c r="AE867" i="1"/>
  <c r="AC868" i="1"/>
  <c r="AD868" i="1"/>
  <c r="AE868" i="1"/>
  <c r="AC2766" i="1"/>
  <c r="AD2766" i="1"/>
  <c r="AE2766" i="1"/>
  <c r="AC2767" i="1"/>
  <c r="AD2767" i="1"/>
  <c r="AE2767" i="1"/>
  <c r="AC2768" i="1"/>
  <c r="AD2768" i="1"/>
  <c r="AE2768" i="1"/>
  <c r="AC869" i="1"/>
  <c r="AD869" i="1"/>
  <c r="AE869" i="1"/>
  <c r="AC870" i="1"/>
  <c r="AD870" i="1"/>
  <c r="AE870" i="1"/>
  <c r="AC2769" i="1"/>
  <c r="AD2769" i="1"/>
  <c r="AE2769" i="1"/>
  <c r="AC2770" i="1"/>
  <c r="AD2770" i="1"/>
  <c r="AE2770" i="1"/>
  <c r="AC2771" i="1"/>
  <c r="AD2771" i="1"/>
  <c r="AE2771" i="1"/>
  <c r="AC2772" i="1"/>
  <c r="AD2772" i="1"/>
  <c r="AE2772" i="1"/>
  <c r="AC871" i="1"/>
  <c r="AD871" i="1"/>
  <c r="AE871" i="1"/>
  <c r="AC2773" i="1"/>
  <c r="AD2773" i="1"/>
  <c r="AE2773" i="1"/>
  <c r="AC2774" i="1"/>
  <c r="AD2774" i="1"/>
  <c r="AE2774" i="1"/>
  <c r="AC2775" i="1"/>
  <c r="AD2775" i="1"/>
  <c r="AE2775" i="1"/>
  <c r="AC2776" i="1"/>
  <c r="AD2776" i="1"/>
  <c r="AE2776" i="1"/>
  <c r="AC2777" i="1"/>
  <c r="AD2777" i="1"/>
  <c r="AE2777" i="1"/>
  <c r="AC2778" i="1"/>
  <c r="AD2778" i="1"/>
  <c r="AE2778" i="1"/>
  <c r="AC2779" i="1"/>
  <c r="AD2779" i="1"/>
  <c r="AE2779" i="1"/>
  <c r="AC2780" i="1"/>
  <c r="AD2780" i="1"/>
  <c r="AE2780" i="1"/>
  <c r="AC872" i="1"/>
  <c r="AD872" i="1"/>
  <c r="AE872" i="1"/>
  <c r="AC2781" i="1"/>
  <c r="AD2781" i="1"/>
  <c r="AE2781" i="1"/>
  <c r="AC2782" i="1"/>
  <c r="AD2782" i="1"/>
  <c r="AE2782" i="1"/>
  <c r="AC2783" i="1"/>
  <c r="AD2783" i="1"/>
  <c r="AE2783" i="1"/>
  <c r="AC873" i="1"/>
  <c r="AD873" i="1"/>
  <c r="AE873" i="1"/>
  <c r="AC2784" i="1"/>
  <c r="AD2784" i="1"/>
  <c r="AE2784" i="1"/>
  <c r="AC2785" i="1"/>
  <c r="AD2785" i="1"/>
  <c r="AE2785" i="1"/>
  <c r="AC2786" i="1"/>
  <c r="AD2786" i="1"/>
  <c r="AE2786" i="1"/>
  <c r="AC874" i="1"/>
  <c r="AD874" i="1"/>
  <c r="AE874" i="1"/>
  <c r="AC2787" i="1"/>
  <c r="AD2787" i="1"/>
  <c r="AE2787" i="1"/>
  <c r="AC2788" i="1"/>
  <c r="AD2788" i="1"/>
  <c r="AE2788" i="1"/>
  <c r="AC2789" i="1"/>
  <c r="AD2789" i="1"/>
  <c r="AE2789" i="1"/>
  <c r="AC2790" i="1"/>
  <c r="AD2790" i="1"/>
  <c r="AE2790" i="1"/>
  <c r="AC2791" i="1"/>
  <c r="AD2791" i="1"/>
  <c r="AE2791" i="1"/>
  <c r="AC2792" i="1"/>
  <c r="AD2792" i="1"/>
  <c r="AE2792" i="1"/>
  <c r="AC2793" i="1"/>
  <c r="AD2793" i="1"/>
  <c r="AE2793" i="1"/>
  <c r="AC2794" i="1"/>
  <c r="AD2794" i="1"/>
  <c r="AE2794" i="1"/>
  <c r="AC2795" i="1"/>
  <c r="AD2795" i="1"/>
  <c r="AE2795" i="1"/>
  <c r="AC2796" i="1"/>
  <c r="AD2796" i="1"/>
  <c r="AE2796" i="1"/>
  <c r="AC2797" i="1"/>
  <c r="AD2797" i="1"/>
  <c r="AE2797" i="1"/>
  <c r="AC875" i="1"/>
  <c r="AD875" i="1"/>
  <c r="AE875" i="1"/>
  <c r="AC2798" i="1"/>
  <c r="AD2798" i="1"/>
  <c r="AE2798" i="1"/>
  <c r="AC2799" i="1"/>
  <c r="AD2799" i="1"/>
  <c r="AE2799" i="1"/>
  <c r="AC876" i="1"/>
  <c r="AD876" i="1"/>
  <c r="AE876" i="1"/>
  <c r="AC877" i="1"/>
  <c r="AD877" i="1"/>
  <c r="AE877" i="1"/>
  <c r="AC2800" i="1"/>
  <c r="AD2800" i="1"/>
  <c r="AE2800" i="1"/>
  <c r="AC878" i="1"/>
  <c r="AD878" i="1"/>
  <c r="AE878" i="1"/>
  <c r="AC879" i="1"/>
  <c r="AD879" i="1"/>
  <c r="AE879" i="1"/>
  <c r="AC2801" i="1"/>
  <c r="AD2801" i="1"/>
  <c r="AE2801" i="1"/>
  <c r="AC880" i="1"/>
  <c r="AD880" i="1"/>
  <c r="AE880" i="1"/>
  <c r="AC881" i="1"/>
  <c r="AD881" i="1"/>
  <c r="AE881" i="1"/>
  <c r="AC882" i="1"/>
  <c r="AD882" i="1"/>
  <c r="AE882" i="1"/>
  <c r="AC883" i="1"/>
  <c r="AD883" i="1"/>
  <c r="AE883" i="1"/>
  <c r="AC2802" i="1"/>
  <c r="AD2802" i="1"/>
  <c r="AE2802" i="1"/>
  <c r="AC884" i="1"/>
  <c r="AD884" i="1"/>
  <c r="AE884" i="1"/>
  <c r="AC885" i="1"/>
  <c r="AD885" i="1"/>
  <c r="AE885" i="1"/>
  <c r="AC2803" i="1"/>
  <c r="AD2803" i="1"/>
  <c r="AE2803" i="1"/>
  <c r="AC886" i="1"/>
  <c r="AD886" i="1"/>
  <c r="AE886" i="1"/>
  <c r="AC2804" i="1"/>
  <c r="AD2804" i="1"/>
  <c r="AE2804" i="1"/>
  <c r="AC887" i="1"/>
  <c r="AD887" i="1"/>
  <c r="AE887" i="1"/>
  <c r="AC888" i="1"/>
  <c r="AD888" i="1"/>
  <c r="AE888" i="1"/>
  <c r="AC889" i="1"/>
  <c r="AD889" i="1"/>
  <c r="AE889" i="1"/>
  <c r="AC2805" i="1"/>
  <c r="AD2805" i="1"/>
  <c r="AE2805" i="1"/>
  <c r="AC2806" i="1"/>
  <c r="AD2806" i="1"/>
  <c r="AE2806" i="1"/>
  <c r="AC890" i="1"/>
  <c r="AD890" i="1"/>
  <c r="AE890" i="1"/>
  <c r="AC891" i="1"/>
  <c r="AD891" i="1"/>
  <c r="AE891" i="1"/>
  <c r="AC892" i="1"/>
  <c r="AD892" i="1"/>
  <c r="AE892" i="1"/>
  <c r="AC893" i="1"/>
  <c r="AD893" i="1"/>
  <c r="AE893" i="1"/>
  <c r="AC894" i="1"/>
  <c r="AD894" i="1"/>
  <c r="AE894" i="1"/>
  <c r="AC895" i="1"/>
  <c r="AD895" i="1"/>
  <c r="AE895" i="1"/>
  <c r="AC2807" i="1"/>
  <c r="AD2807" i="1"/>
  <c r="AE2807" i="1"/>
  <c r="AC896" i="1"/>
  <c r="AD896" i="1"/>
  <c r="AE896" i="1"/>
  <c r="AC2808" i="1"/>
  <c r="AD2808" i="1"/>
  <c r="AE2808" i="1"/>
  <c r="AC2809" i="1"/>
  <c r="AD2809" i="1"/>
  <c r="AE2809" i="1"/>
  <c r="AC897" i="1"/>
  <c r="AD897" i="1"/>
  <c r="AE897" i="1"/>
  <c r="AC898" i="1"/>
  <c r="AD898" i="1"/>
  <c r="AE898" i="1"/>
  <c r="AC899" i="1"/>
  <c r="AD899" i="1"/>
  <c r="AE899" i="1"/>
  <c r="AC900" i="1"/>
  <c r="AD900" i="1"/>
  <c r="AE900" i="1"/>
  <c r="AC2810" i="1"/>
  <c r="AD2810" i="1"/>
  <c r="AE2810" i="1"/>
  <c r="AC901" i="1"/>
  <c r="AD901" i="1"/>
  <c r="AE901" i="1"/>
  <c r="AC902" i="1"/>
  <c r="AD902" i="1"/>
  <c r="AE902" i="1"/>
  <c r="AC903" i="1"/>
  <c r="AD903" i="1"/>
  <c r="AE903" i="1"/>
  <c r="AC904" i="1"/>
  <c r="AD904" i="1"/>
  <c r="AE904" i="1"/>
  <c r="AC905" i="1"/>
  <c r="AD905" i="1"/>
  <c r="AE905" i="1"/>
  <c r="AC906" i="1"/>
  <c r="AD906" i="1"/>
  <c r="AE906" i="1"/>
  <c r="AC2811" i="1"/>
  <c r="AD2811" i="1"/>
  <c r="AE2811" i="1"/>
  <c r="AC2812" i="1"/>
  <c r="AD2812" i="1"/>
  <c r="AE2812" i="1"/>
  <c r="AC2813" i="1"/>
  <c r="AD2813" i="1"/>
  <c r="AE2813" i="1"/>
  <c r="AC907" i="1"/>
  <c r="AD907" i="1"/>
  <c r="AE907" i="1"/>
  <c r="AC908" i="1"/>
  <c r="AD908" i="1"/>
  <c r="AE908" i="1"/>
  <c r="AC909" i="1"/>
  <c r="AD909" i="1"/>
  <c r="AE909" i="1"/>
  <c r="AC2814" i="1"/>
  <c r="AD2814" i="1"/>
  <c r="AE2814" i="1"/>
  <c r="AC2815" i="1"/>
  <c r="AD2815" i="1"/>
  <c r="AE2815" i="1"/>
  <c r="AC910" i="1"/>
  <c r="AD910" i="1"/>
  <c r="AE910" i="1"/>
  <c r="AC911" i="1"/>
  <c r="AD911" i="1"/>
  <c r="AE911" i="1"/>
  <c r="AC912" i="1"/>
  <c r="AD912" i="1"/>
  <c r="AE912" i="1"/>
  <c r="AC913" i="1"/>
  <c r="AD913" i="1"/>
  <c r="AE913" i="1"/>
  <c r="AC914" i="1"/>
  <c r="AD914" i="1"/>
  <c r="AE914" i="1"/>
  <c r="AC915" i="1"/>
  <c r="AD915" i="1"/>
  <c r="AE915" i="1"/>
  <c r="AC916" i="1"/>
  <c r="AD916" i="1"/>
  <c r="AE916" i="1"/>
  <c r="AC917" i="1"/>
  <c r="AD917" i="1"/>
  <c r="AE917" i="1"/>
  <c r="AC918" i="1"/>
  <c r="AD918" i="1"/>
  <c r="AE918" i="1"/>
  <c r="AC919" i="1"/>
  <c r="AD919" i="1"/>
  <c r="AE919" i="1"/>
  <c r="AC920" i="1"/>
  <c r="AD920" i="1"/>
  <c r="AE920" i="1"/>
  <c r="AC2816" i="1"/>
  <c r="AD2816" i="1"/>
  <c r="AE2816" i="1"/>
  <c r="AC921" i="1"/>
  <c r="AD921" i="1"/>
  <c r="AE921" i="1"/>
  <c r="AC922" i="1"/>
  <c r="AD922" i="1"/>
  <c r="AE922" i="1"/>
  <c r="AC923" i="1"/>
  <c r="AD923" i="1"/>
  <c r="AE923" i="1"/>
  <c r="AC924" i="1"/>
  <c r="AD924" i="1"/>
  <c r="AE924" i="1"/>
  <c r="AC925" i="1"/>
  <c r="AD925" i="1"/>
  <c r="AE925" i="1"/>
  <c r="AC926" i="1"/>
  <c r="AD926" i="1"/>
  <c r="AE926" i="1"/>
  <c r="AC927" i="1"/>
  <c r="AD927" i="1"/>
  <c r="AE927" i="1"/>
  <c r="AC928" i="1"/>
  <c r="AD928" i="1"/>
  <c r="AE928" i="1"/>
  <c r="AC929" i="1"/>
  <c r="AD929" i="1"/>
  <c r="AE929" i="1"/>
  <c r="AC930" i="1"/>
  <c r="AD930" i="1"/>
  <c r="AE930" i="1"/>
  <c r="AC931" i="1"/>
  <c r="AD931" i="1"/>
  <c r="AE931" i="1"/>
  <c r="AC932" i="1"/>
  <c r="AD932" i="1"/>
  <c r="AE932" i="1"/>
  <c r="AC933" i="1"/>
  <c r="AD933" i="1"/>
  <c r="AE933" i="1"/>
  <c r="AC934" i="1"/>
  <c r="AD934" i="1"/>
  <c r="AE934" i="1"/>
  <c r="AC2817" i="1"/>
  <c r="AD2817" i="1"/>
  <c r="AE2817" i="1"/>
  <c r="AC2818" i="1"/>
  <c r="AD2818" i="1"/>
  <c r="AE2818" i="1"/>
  <c r="AC935" i="1"/>
  <c r="AD935" i="1"/>
  <c r="AE935" i="1"/>
  <c r="AC936" i="1"/>
  <c r="AD936" i="1"/>
  <c r="AE936" i="1"/>
  <c r="AC937" i="1"/>
  <c r="AD937" i="1"/>
  <c r="AE937" i="1"/>
  <c r="AC938" i="1"/>
  <c r="AD938" i="1"/>
  <c r="AE938" i="1"/>
  <c r="AC939" i="1"/>
  <c r="AD939" i="1"/>
  <c r="AE939" i="1"/>
  <c r="AC2819" i="1"/>
  <c r="AD2819" i="1"/>
  <c r="AE2819" i="1"/>
  <c r="AC2820" i="1"/>
  <c r="AD2820" i="1"/>
  <c r="AE2820" i="1"/>
  <c r="AC2821" i="1"/>
  <c r="AD2821" i="1"/>
  <c r="AE2821" i="1"/>
  <c r="AC2822" i="1"/>
  <c r="AD2822" i="1"/>
  <c r="AE2822" i="1"/>
  <c r="AC940" i="1"/>
  <c r="AD940" i="1"/>
  <c r="AE940" i="1"/>
  <c r="AC941" i="1"/>
  <c r="AD941" i="1"/>
  <c r="AE941" i="1"/>
  <c r="AC942" i="1"/>
  <c r="AD942" i="1"/>
  <c r="AE942" i="1"/>
  <c r="AC2823" i="1"/>
  <c r="AD2823" i="1"/>
  <c r="AE2823" i="1"/>
  <c r="AC2824" i="1"/>
  <c r="AD2824" i="1"/>
  <c r="AE2824" i="1"/>
  <c r="AC943" i="1"/>
  <c r="AD943" i="1"/>
  <c r="AE943" i="1"/>
  <c r="AC2825" i="1"/>
  <c r="AD2825" i="1"/>
  <c r="AE2825" i="1"/>
  <c r="AC2826" i="1"/>
  <c r="AD2826" i="1"/>
  <c r="AE2826" i="1"/>
  <c r="AC2827" i="1"/>
  <c r="AD2827" i="1"/>
  <c r="AE2827" i="1"/>
  <c r="AC2828" i="1"/>
  <c r="AD2828" i="1"/>
  <c r="AE2828" i="1"/>
  <c r="AC944" i="1"/>
  <c r="AD944" i="1"/>
  <c r="AE944" i="1"/>
  <c r="AC945" i="1"/>
  <c r="AD945" i="1"/>
  <c r="AE945" i="1"/>
  <c r="AC946" i="1"/>
  <c r="AD946" i="1"/>
  <c r="AE946" i="1"/>
  <c r="AC947" i="1"/>
  <c r="AD947" i="1"/>
  <c r="AE947" i="1"/>
  <c r="AC948" i="1"/>
  <c r="AD948" i="1"/>
  <c r="AE948" i="1"/>
  <c r="AC949" i="1"/>
  <c r="AD949" i="1"/>
  <c r="AE949" i="1"/>
  <c r="AC2829" i="1"/>
  <c r="AD2829" i="1"/>
  <c r="AE2829" i="1"/>
  <c r="AC2830" i="1"/>
  <c r="AD2830" i="1"/>
  <c r="AE2830" i="1"/>
  <c r="AC950" i="1"/>
  <c r="AD950" i="1"/>
  <c r="AE950" i="1"/>
  <c r="AC951" i="1"/>
  <c r="AD951" i="1"/>
  <c r="AE951" i="1"/>
  <c r="AC952" i="1"/>
  <c r="AD952" i="1"/>
  <c r="AE952" i="1"/>
  <c r="AC953" i="1"/>
  <c r="AD953" i="1"/>
  <c r="AE953" i="1"/>
  <c r="AC954" i="1"/>
  <c r="AD954" i="1"/>
  <c r="AE954" i="1"/>
  <c r="AC955" i="1"/>
  <c r="AD955" i="1"/>
  <c r="AE955" i="1"/>
  <c r="AC956" i="1"/>
  <c r="AD956" i="1"/>
  <c r="AE956" i="1"/>
  <c r="AC957" i="1"/>
  <c r="AD957" i="1"/>
  <c r="AE957" i="1"/>
  <c r="AC958" i="1"/>
  <c r="AD958" i="1"/>
  <c r="AE958" i="1"/>
  <c r="AC2831" i="1"/>
  <c r="AD2831" i="1"/>
  <c r="AE2831" i="1"/>
  <c r="AC2832" i="1"/>
  <c r="AD2832" i="1"/>
  <c r="AE2832" i="1"/>
  <c r="AC2833" i="1"/>
  <c r="AD2833" i="1"/>
  <c r="AE2833" i="1"/>
  <c r="AC959" i="1"/>
  <c r="AD959" i="1"/>
  <c r="AE959" i="1"/>
  <c r="AC960" i="1"/>
  <c r="AD960" i="1"/>
  <c r="AE960" i="1"/>
  <c r="AC961" i="1"/>
  <c r="AD961" i="1"/>
  <c r="AE961" i="1"/>
  <c r="AC962" i="1"/>
  <c r="AD962" i="1"/>
  <c r="AE962" i="1"/>
  <c r="AC963" i="1"/>
  <c r="AD963" i="1"/>
  <c r="AE963" i="1"/>
  <c r="AC2834" i="1"/>
  <c r="AD2834" i="1"/>
  <c r="AE2834" i="1"/>
  <c r="AC964" i="1"/>
  <c r="AD964" i="1"/>
  <c r="AE964" i="1"/>
  <c r="AC965" i="1"/>
  <c r="AD965" i="1"/>
  <c r="AE965" i="1"/>
  <c r="AC966" i="1"/>
  <c r="AD966" i="1"/>
  <c r="AE966" i="1"/>
  <c r="AC967" i="1"/>
  <c r="AD967" i="1"/>
  <c r="AE967" i="1"/>
  <c r="AC968" i="1"/>
  <c r="AD968" i="1"/>
  <c r="AE968" i="1"/>
  <c r="AC969" i="1"/>
  <c r="AD969" i="1"/>
  <c r="AE969" i="1"/>
  <c r="AC970" i="1"/>
  <c r="AD970" i="1"/>
  <c r="AE970" i="1"/>
  <c r="AC971" i="1"/>
  <c r="AD971" i="1"/>
  <c r="AE971" i="1"/>
  <c r="AC972" i="1"/>
  <c r="AD972" i="1"/>
  <c r="AE972" i="1"/>
  <c r="AC973" i="1"/>
  <c r="AD973" i="1"/>
  <c r="AE973" i="1"/>
  <c r="AC974" i="1"/>
  <c r="AD974" i="1"/>
  <c r="AE974" i="1"/>
  <c r="AC975" i="1"/>
  <c r="AD975" i="1"/>
  <c r="AE975" i="1"/>
  <c r="AC976" i="1"/>
  <c r="AD976" i="1"/>
  <c r="AE976" i="1"/>
  <c r="AC977" i="1"/>
  <c r="AD977" i="1"/>
  <c r="AE977" i="1"/>
  <c r="AC978" i="1"/>
  <c r="AD978" i="1"/>
  <c r="AE978" i="1"/>
  <c r="AC979" i="1"/>
  <c r="AD979" i="1"/>
  <c r="AE979" i="1"/>
  <c r="AC2835" i="1"/>
  <c r="AD2835" i="1"/>
  <c r="AE2835" i="1"/>
  <c r="AC2836" i="1"/>
  <c r="AD2836" i="1"/>
  <c r="AE2836" i="1"/>
  <c r="AC2837" i="1"/>
  <c r="AD2837" i="1"/>
  <c r="AE2837" i="1"/>
  <c r="AC2838" i="1"/>
  <c r="AD2838" i="1"/>
  <c r="AE2838" i="1"/>
  <c r="AC980" i="1"/>
  <c r="AD980" i="1"/>
  <c r="AE980" i="1"/>
  <c r="AC981" i="1"/>
  <c r="AD981" i="1"/>
  <c r="AE981" i="1"/>
  <c r="AC982" i="1"/>
  <c r="AD982" i="1"/>
  <c r="AE982" i="1"/>
  <c r="AC983" i="1"/>
  <c r="AD983" i="1"/>
  <c r="AE983" i="1"/>
  <c r="AC2839" i="1"/>
  <c r="AD2839" i="1"/>
  <c r="AE2839" i="1"/>
  <c r="AC984" i="1"/>
  <c r="AD984" i="1"/>
  <c r="AE984" i="1"/>
  <c r="AC2840" i="1"/>
  <c r="AD2840" i="1"/>
  <c r="AE2840" i="1"/>
  <c r="AC2841" i="1"/>
  <c r="AD2841" i="1"/>
  <c r="AE2841" i="1"/>
  <c r="AC2842" i="1"/>
  <c r="AD2842" i="1"/>
  <c r="AE2842" i="1"/>
  <c r="AC985" i="1"/>
  <c r="AD985" i="1"/>
  <c r="AE985" i="1"/>
  <c r="AC2843" i="1"/>
  <c r="AD2843" i="1"/>
  <c r="AE2843" i="1"/>
  <c r="AC2844" i="1"/>
  <c r="AD2844" i="1"/>
  <c r="AE2844" i="1"/>
  <c r="AC2845" i="1"/>
  <c r="AD2845" i="1"/>
  <c r="AE2845" i="1"/>
  <c r="AC2846" i="1"/>
  <c r="AD2846" i="1"/>
  <c r="AE2846" i="1"/>
  <c r="AC2847" i="1"/>
  <c r="AD2847" i="1"/>
  <c r="AE2847" i="1"/>
  <c r="AC2848" i="1"/>
  <c r="AD2848" i="1"/>
  <c r="AE2848" i="1"/>
  <c r="AC2849" i="1"/>
  <c r="AD2849" i="1"/>
  <c r="AE2849" i="1"/>
  <c r="AC986" i="1"/>
  <c r="AD986" i="1"/>
  <c r="AE986" i="1"/>
  <c r="AC2850" i="1"/>
  <c r="AD2850" i="1"/>
  <c r="AE2850" i="1"/>
  <c r="AC987" i="1"/>
  <c r="AD987" i="1"/>
  <c r="AE987" i="1"/>
  <c r="AC2851" i="1"/>
  <c r="AD2851" i="1"/>
  <c r="AE2851" i="1"/>
  <c r="AC2852" i="1"/>
  <c r="AD2852" i="1"/>
  <c r="AE2852" i="1"/>
  <c r="AC2853" i="1"/>
  <c r="AD2853" i="1"/>
  <c r="AE2853" i="1"/>
  <c r="AC988" i="1"/>
  <c r="AD988" i="1"/>
  <c r="AE988" i="1"/>
  <c r="AC989" i="1"/>
  <c r="AD989" i="1"/>
  <c r="AE989" i="1"/>
  <c r="AC2854" i="1"/>
  <c r="AD2854" i="1"/>
  <c r="AE2854" i="1"/>
  <c r="AC2855" i="1"/>
  <c r="AD2855" i="1"/>
  <c r="AE2855" i="1"/>
  <c r="AC2856" i="1"/>
  <c r="AD2856" i="1"/>
  <c r="AE2856" i="1"/>
  <c r="AC2857" i="1"/>
  <c r="AD2857" i="1"/>
  <c r="AE2857" i="1"/>
  <c r="AC2858" i="1"/>
  <c r="AD2858" i="1"/>
  <c r="AE2858" i="1"/>
  <c r="AC990" i="1"/>
  <c r="AD990" i="1"/>
  <c r="AE990" i="1"/>
  <c r="AC2859" i="1"/>
  <c r="AD2859" i="1"/>
  <c r="AE2859" i="1"/>
  <c r="AC991" i="1"/>
  <c r="AD991" i="1"/>
  <c r="AE991" i="1"/>
  <c r="AC2860" i="1"/>
  <c r="AD2860" i="1"/>
  <c r="AE2860" i="1"/>
  <c r="AC992" i="1"/>
  <c r="AD992" i="1"/>
  <c r="AE992" i="1"/>
  <c r="AC2861" i="1"/>
  <c r="AD2861" i="1"/>
  <c r="AE2861" i="1"/>
  <c r="AC2862" i="1"/>
  <c r="AD2862" i="1"/>
  <c r="AE2862" i="1"/>
  <c r="AC993" i="1"/>
  <c r="AD993" i="1"/>
  <c r="AE993" i="1"/>
  <c r="AC994" i="1"/>
  <c r="AD994" i="1"/>
  <c r="AE994" i="1"/>
  <c r="AC2863" i="1"/>
  <c r="AD2863" i="1"/>
  <c r="AE2863" i="1"/>
  <c r="AC995" i="1"/>
  <c r="AD995" i="1"/>
  <c r="AE995" i="1"/>
  <c r="AC2864" i="1"/>
  <c r="AD2864" i="1"/>
  <c r="AE2864" i="1"/>
  <c r="AC2865" i="1"/>
  <c r="AD2865" i="1"/>
  <c r="AE2865" i="1"/>
  <c r="AC996" i="1"/>
  <c r="AD996" i="1"/>
  <c r="AE996" i="1"/>
  <c r="AC2866" i="1"/>
  <c r="AD2866" i="1"/>
  <c r="AE2866" i="1"/>
  <c r="AC997" i="1"/>
  <c r="AD997" i="1"/>
  <c r="AE997" i="1"/>
  <c r="AC998" i="1"/>
  <c r="AD998" i="1"/>
  <c r="AE998" i="1"/>
  <c r="AC999" i="1"/>
  <c r="AD999" i="1"/>
  <c r="AE999" i="1"/>
  <c r="AC2867" i="1"/>
  <c r="AD2867" i="1"/>
  <c r="AE2867" i="1"/>
  <c r="AC1000" i="1"/>
  <c r="AD1000" i="1"/>
  <c r="AE1000" i="1"/>
  <c r="AC1001" i="1"/>
  <c r="AD1001" i="1"/>
  <c r="AE1001" i="1"/>
  <c r="AC2868" i="1"/>
  <c r="AD2868" i="1"/>
  <c r="AE2868" i="1"/>
  <c r="AC1002" i="1"/>
  <c r="AD1002" i="1"/>
  <c r="AE1002" i="1"/>
  <c r="AC1003" i="1"/>
  <c r="AD1003" i="1"/>
  <c r="AE1003" i="1"/>
  <c r="AC1004" i="1"/>
  <c r="AD1004" i="1"/>
  <c r="AE1004" i="1"/>
  <c r="AC1005" i="1"/>
  <c r="AD1005" i="1"/>
  <c r="AE1005" i="1"/>
  <c r="AC1006" i="1"/>
  <c r="AD1006" i="1"/>
  <c r="AE1006" i="1"/>
  <c r="AC1007" i="1"/>
  <c r="AD1007" i="1"/>
  <c r="AE1007" i="1"/>
  <c r="AC1008" i="1"/>
  <c r="AD1008" i="1"/>
  <c r="AE1008" i="1"/>
  <c r="AC2869" i="1"/>
  <c r="AD2869" i="1"/>
  <c r="AE2869" i="1"/>
  <c r="AC2870" i="1"/>
  <c r="AD2870" i="1"/>
  <c r="AE2870" i="1"/>
  <c r="AC2871" i="1"/>
  <c r="AD2871" i="1"/>
  <c r="AE2871" i="1"/>
  <c r="AC1009" i="1"/>
  <c r="AD1009" i="1"/>
  <c r="AE1009" i="1"/>
  <c r="AC1010" i="1"/>
  <c r="AD1010" i="1"/>
  <c r="AE1010" i="1"/>
  <c r="AC2872" i="1"/>
  <c r="AD2872" i="1"/>
  <c r="AE2872" i="1"/>
  <c r="AC2873" i="1"/>
  <c r="AD2873" i="1"/>
  <c r="AE2873" i="1"/>
  <c r="AC2874" i="1"/>
  <c r="AD2874" i="1"/>
  <c r="AE2874" i="1"/>
  <c r="AC2875" i="1"/>
  <c r="AD2875" i="1"/>
  <c r="AE2875" i="1"/>
  <c r="AC2876" i="1"/>
  <c r="AD2876" i="1"/>
  <c r="AE2876" i="1"/>
  <c r="AC2877" i="1"/>
  <c r="AD2877" i="1"/>
  <c r="AE2877" i="1"/>
  <c r="AC2878" i="1"/>
  <c r="AD2878" i="1"/>
  <c r="AE2878" i="1"/>
  <c r="AC2879" i="1"/>
  <c r="AD2879" i="1"/>
  <c r="AE2879" i="1"/>
  <c r="AC2880" i="1"/>
  <c r="AD2880" i="1"/>
  <c r="AE2880" i="1"/>
  <c r="AC1011" i="1"/>
  <c r="AD1011" i="1"/>
  <c r="AE1011" i="1"/>
  <c r="AC2881" i="1"/>
  <c r="AD2881" i="1"/>
  <c r="AE2881" i="1"/>
  <c r="AC2882" i="1"/>
  <c r="AD2882" i="1"/>
  <c r="AE2882" i="1"/>
  <c r="AC2883" i="1"/>
  <c r="AD2883" i="1"/>
  <c r="AE2883" i="1"/>
  <c r="AC2884" i="1"/>
  <c r="AD2884" i="1"/>
  <c r="AE2884" i="1"/>
  <c r="AC2885" i="1"/>
  <c r="AD2885" i="1"/>
  <c r="AE2885" i="1"/>
  <c r="AC2886" i="1"/>
  <c r="AD2886" i="1"/>
  <c r="AE2886" i="1"/>
  <c r="AC1012" i="1"/>
  <c r="AD1012" i="1"/>
  <c r="AE1012" i="1"/>
  <c r="AC2887" i="1"/>
  <c r="AD2887" i="1"/>
  <c r="AE2887" i="1"/>
  <c r="AC2888" i="1"/>
  <c r="AD2888" i="1"/>
  <c r="AE2888" i="1"/>
  <c r="AC1013" i="1"/>
  <c r="AD1013" i="1"/>
  <c r="AE1013" i="1"/>
  <c r="AC2889" i="1"/>
  <c r="AD2889" i="1"/>
  <c r="AE2889" i="1"/>
  <c r="AC1014" i="1"/>
  <c r="AD1014" i="1"/>
  <c r="AE1014" i="1"/>
  <c r="AC2890" i="1"/>
  <c r="AD2890" i="1"/>
  <c r="AE2890" i="1"/>
  <c r="AC1015" i="1"/>
  <c r="AD1015" i="1"/>
  <c r="AE1015" i="1"/>
  <c r="AC2891" i="1"/>
  <c r="AD2891" i="1"/>
  <c r="AE2891" i="1"/>
  <c r="AC1016" i="1"/>
  <c r="AD1016" i="1"/>
  <c r="AE1016" i="1"/>
  <c r="AC2892" i="1"/>
  <c r="AD2892" i="1"/>
  <c r="AE2892" i="1"/>
  <c r="AC2893" i="1"/>
  <c r="AD2893" i="1"/>
  <c r="AE2893" i="1"/>
  <c r="AC1017" i="1"/>
  <c r="AD1017" i="1"/>
  <c r="AE1017" i="1"/>
  <c r="AC1018" i="1"/>
  <c r="AD1018" i="1"/>
  <c r="AE1018" i="1"/>
  <c r="AC2894" i="1"/>
  <c r="AD2894" i="1"/>
  <c r="AE2894" i="1"/>
  <c r="AC1019" i="1"/>
  <c r="AD1019" i="1"/>
  <c r="AE1019" i="1"/>
  <c r="AC2895" i="1"/>
  <c r="AD2895" i="1"/>
  <c r="AE2895" i="1"/>
  <c r="AC1020" i="1"/>
  <c r="AD1020" i="1"/>
  <c r="AE1020" i="1"/>
  <c r="AC1021" i="1"/>
  <c r="AD1021" i="1"/>
  <c r="AE1021" i="1"/>
  <c r="AC2896" i="1"/>
  <c r="AD2896" i="1"/>
  <c r="AE2896" i="1"/>
  <c r="AC1022" i="1"/>
  <c r="AD1022" i="1"/>
  <c r="AE1022" i="1"/>
  <c r="AC2897" i="1"/>
  <c r="AD2897" i="1"/>
  <c r="AE2897" i="1"/>
  <c r="AC1023" i="1"/>
  <c r="AD1023" i="1"/>
  <c r="AE1023" i="1"/>
  <c r="AC2898" i="1"/>
  <c r="AD2898" i="1"/>
  <c r="AE2898" i="1"/>
  <c r="AC2899" i="1"/>
  <c r="AD2899" i="1"/>
  <c r="AE2899" i="1"/>
  <c r="AC1024" i="1"/>
  <c r="AD1024" i="1"/>
  <c r="AE1024" i="1"/>
  <c r="AC2900" i="1"/>
  <c r="AD2900" i="1"/>
  <c r="AE2900" i="1"/>
  <c r="AC1025" i="1"/>
  <c r="AD1025" i="1"/>
  <c r="AE1025" i="1"/>
  <c r="AC1026" i="1"/>
  <c r="AD1026" i="1"/>
  <c r="AE1026" i="1"/>
  <c r="AC1027" i="1"/>
  <c r="AD1027" i="1"/>
  <c r="AE1027" i="1"/>
  <c r="AC1028" i="1"/>
  <c r="AD1028" i="1"/>
  <c r="AE1028" i="1"/>
  <c r="AC2901" i="1"/>
  <c r="AD2901" i="1"/>
  <c r="AE2901" i="1"/>
  <c r="AC1029" i="1"/>
  <c r="AD1029" i="1"/>
  <c r="AE1029" i="1"/>
  <c r="AC1030" i="1"/>
  <c r="AD1030" i="1"/>
  <c r="AE1030" i="1"/>
  <c r="AC2902" i="1"/>
  <c r="AD2902" i="1"/>
  <c r="AE2902" i="1"/>
  <c r="AC2903" i="1"/>
  <c r="AD2903" i="1"/>
  <c r="AE2903" i="1"/>
  <c r="AC1031" i="1"/>
  <c r="AD1031" i="1"/>
  <c r="AE1031" i="1"/>
  <c r="AC2904" i="1"/>
  <c r="AD2904" i="1"/>
  <c r="AE2904" i="1"/>
  <c r="AC1032" i="1"/>
  <c r="AD1032" i="1"/>
  <c r="AE1032" i="1"/>
  <c r="AC2905" i="1"/>
  <c r="AD2905" i="1"/>
  <c r="AE2905" i="1"/>
  <c r="AC2906" i="1"/>
  <c r="AD2906" i="1"/>
  <c r="AE2906" i="1"/>
  <c r="AC2907" i="1"/>
  <c r="AD2907" i="1"/>
  <c r="AE2907" i="1"/>
  <c r="AC2908" i="1"/>
  <c r="AD2908" i="1"/>
  <c r="AE2908" i="1"/>
  <c r="AC2909" i="1"/>
  <c r="AD2909" i="1"/>
  <c r="AE2909" i="1"/>
  <c r="AC2910" i="1"/>
  <c r="AD2910" i="1"/>
  <c r="AE2910" i="1"/>
  <c r="AC2911" i="1"/>
  <c r="AD2911" i="1"/>
  <c r="AE2911" i="1"/>
  <c r="AC1033" i="1"/>
  <c r="AD1033" i="1"/>
  <c r="AE1033" i="1"/>
  <c r="AC1034" i="1"/>
  <c r="AD1034" i="1"/>
  <c r="AE1034" i="1"/>
  <c r="AC1035" i="1"/>
  <c r="AD1035" i="1"/>
  <c r="AE1035" i="1"/>
  <c r="AC2912" i="1"/>
  <c r="AD2912" i="1"/>
  <c r="AE2912" i="1"/>
  <c r="AC1036" i="1"/>
  <c r="AD1036" i="1"/>
  <c r="AE1036" i="1"/>
  <c r="AC169" i="1"/>
  <c r="AD169" i="1"/>
  <c r="AE169" i="1"/>
  <c r="AC170" i="1"/>
  <c r="AD170" i="1"/>
  <c r="AE170" i="1"/>
  <c r="AC2913" i="1"/>
  <c r="AD2913" i="1"/>
  <c r="AE2913" i="1"/>
  <c r="AC2914" i="1"/>
  <c r="AD2914" i="1"/>
  <c r="AE2914" i="1"/>
  <c r="AC171" i="1"/>
  <c r="AD171" i="1"/>
  <c r="AE171" i="1"/>
  <c r="AC172" i="1"/>
  <c r="AD172" i="1"/>
  <c r="AE172" i="1"/>
  <c r="AC1037" i="1"/>
  <c r="AD1037" i="1"/>
  <c r="AE1037" i="1"/>
  <c r="AC173" i="1"/>
  <c r="AD173" i="1"/>
  <c r="AE173" i="1"/>
  <c r="AC174" i="1"/>
  <c r="AD174" i="1"/>
  <c r="AE174" i="1"/>
  <c r="AC2915" i="1"/>
  <c r="AD2915" i="1"/>
  <c r="AE2915" i="1"/>
  <c r="AC2916" i="1"/>
  <c r="AD2916" i="1"/>
  <c r="AE2916" i="1"/>
  <c r="AC175" i="1"/>
  <c r="AD175" i="1"/>
  <c r="AE175" i="1"/>
  <c r="AC1038" i="1"/>
  <c r="AD1038" i="1"/>
  <c r="AE1038" i="1"/>
  <c r="AC176" i="1"/>
  <c r="AD176" i="1"/>
  <c r="AE176" i="1"/>
  <c r="AC2917" i="1"/>
  <c r="AD2917" i="1"/>
  <c r="AE2917" i="1"/>
  <c r="AC2918" i="1"/>
  <c r="AD2918" i="1"/>
  <c r="AE2918" i="1"/>
  <c r="AC1039" i="1"/>
  <c r="AD1039" i="1"/>
  <c r="AE1039" i="1"/>
  <c r="AC2919" i="1"/>
  <c r="AD2919" i="1"/>
  <c r="AE2919" i="1"/>
  <c r="AC1040" i="1"/>
  <c r="AD1040" i="1"/>
  <c r="AE1040" i="1"/>
  <c r="AC1041" i="1"/>
  <c r="AD1041" i="1"/>
  <c r="AE1041" i="1"/>
  <c r="AC1042" i="1"/>
  <c r="AD1042" i="1"/>
  <c r="AE1042" i="1"/>
  <c r="AC1043" i="1"/>
  <c r="AD1043" i="1"/>
  <c r="AE1043" i="1"/>
  <c r="AC1044" i="1"/>
  <c r="AD1044" i="1"/>
  <c r="AE1044" i="1"/>
  <c r="AC2920" i="1"/>
  <c r="AD2920" i="1"/>
  <c r="AE2920" i="1"/>
  <c r="AC1045" i="1"/>
  <c r="AD1045" i="1"/>
  <c r="AE1045" i="1"/>
  <c r="AC1046" i="1"/>
  <c r="AD1046" i="1"/>
  <c r="AE1046" i="1"/>
  <c r="AC2921" i="1"/>
  <c r="AD2921" i="1"/>
  <c r="AE2921" i="1"/>
  <c r="AC1047" i="1"/>
  <c r="AD1047" i="1"/>
  <c r="AE1047" i="1"/>
  <c r="AC2922" i="1"/>
  <c r="AD2922" i="1"/>
  <c r="AE2922" i="1"/>
  <c r="AC1048" i="1"/>
  <c r="AD1048" i="1"/>
  <c r="AE1048" i="1"/>
  <c r="AC1049" i="1"/>
  <c r="AD1049" i="1"/>
  <c r="AE1049" i="1"/>
  <c r="AC1050" i="1"/>
  <c r="AD1050" i="1"/>
  <c r="AE1050" i="1"/>
  <c r="AC2923" i="1"/>
  <c r="AD2923" i="1"/>
  <c r="AE2923" i="1"/>
  <c r="AC1051" i="1"/>
  <c r="AD1051" i="1"/>
  <c r="AE1051" i="1"/>
  <c r="AC2924" i="1"/>
  <c r="AD2924" i="1"/>
  <c r="AE2924" i="1"/>
  <c r="AC1052" i="1"/>
  <c r="AD1052" i="1"/>
  <c r="AE1052" i="1"/>
  <c r="AC2925" i="1"/>
  <c r="AD2925" i="1"/>
  <c r="AE2925" i="1"/>
  <c r="AC1053" i="1"/>
  <c r="AD1053" i="1"/>
  <c r="AE1053" i="1"/>
  <c r="AC2926" i="1"/>
  <c r="AD2926" i="1"/>
  <c r="AE2926" i="1"/>
  <c r="AC2927" i="1"/>
  <c r="AD2927" i="1"/>
  <c r="AE2927" i="1"/>
  <c r="AC2928" i="1"/>
  <c r="AD2928" i="1"/>
  <c r="AE2928" i="1"/>
  <c r="AC2929" i="1"/>
  <c r="AD2929" i="1"/>
  <c r="AE2929" i="1"/>
  <c r="AC1054" i="1"/>
  <c r="AD1054" i="1"/>
  <c r="AE1054" i="1"/>
  <c r="AC2930" i="1"/>
  <c r="AD2930" i="1"/>
  <c r="AE2930" i="1"/>
  <c r="AC2931" i="1"/>
  <c r="AD2931" i="1"/>
  <c r="AE2931" i="1"/>
  <c r="AC2932" i="1"/>
  <c r="AD2932" i="1"/>
  <c r="AE2932" i="1"/>
  <c r="AC2933" i="1"/>
  <c r="AD2933" i="1"/>
  <c r="AE2933" i="1"/>
  <c r="AC2934" i="1"/>
  <c r="AD2934" i="1"/>
  <c r="AE2934" i="1"/>
  <c r="AC2935" i="1"/>
  <c r="AD2935" i="1"/>
  <c r="AE2935" i="1"/>
  <c r="AC1055" i="1"/>
  <c r="AD1055" i="1"/>
  <c r="AE1055" i="1"/>
  <c r="AC2936" i="1"/>
  <c r="AD2936" i="1"/>
  <c r="AE2936" i="1"/>
  <c r="AC1056" i="1"/>
  <c r="AD1056" i="1"/>
  <c r="AE1056" i="1"/>
  <c r="AC2937" i="1"/>
  <c r="AD2937" i="1"/>
  <c r="AE2937" i="1"/>
  <c r="AC1057" i="1"/>
  <c r="AD1057" i="1"/>
  <c r="AE1057" i="1"/>
  <c r="AC1058" i="1"/>
  <c r="AD1058" i="1"/>
  <c r="AE1058" i="1"/>
  <c r="AC1059" i="1"/>
  <c r="AD1059" i="1"/>
  <c r="AE1059" i="1"/>
  <c r="AC2938" i="1"/>
  <c r="AD2938" i="1"/>
  <c r="AE2938" i="1"/>
  <c r="AC2939" i="1"/>
  <c r="AD2939" i="1"/>
  <c r="AE2939" i="1"/>
  <c r="AC2940" i="1"/>
  <c r="AD2940" i="1"/>
  <c r="AE2940" i="1"/>
  <c r="AC2941" i="1"/>
  <c r="AD2941" i="1"/>
  <c r="AE2941" i="1"/>
  <c r="AC1060" i="1"/>
  <c r="AD1060" i="1"/>
  <c r="AE1060" i="1"/>
  <c r="AC1061" i="1"/>
  <c r="AD1061" i="1"/>
  <c r="AE1061" i="1"/>
  <c r="AC1062" i="1"/>
  <c r="AD1062" i="1"/>
  <c r="AE1062" i="1"/>
  <c r="AC2942" i="1"/>
  <c r="AD2942" i="1"/>
  <c r="AE2942" i="1"/>
  <c r="AC1063" i="1"/>
  <c r="AD1063" i="1"/>
  <c r="AE1063" i="1"/>
  <c r="AC1064" i="1"/>
  <c r="AD1064" i="1"/>
  <c r="AE1064" i="1"/>
  <c r="AC1065" i="1"/>
  <c r="AD1065" i="1"/>
  <c r="AE1065" i="1"/>
  <c r="AC1066" i="1"/>
  <c r="AD1066" i="1"/>
  <c r="AE1066" i="1"/>
  <c r="AC2943" i="1"/>
  <c r="AD2943" i="1"/>
  <c r="AE2943" i="1"/>
  <c r="AC1067" i="1"/>
  <c r="AD1067" i="1"/>
  <c r="AE1067" i="1"/>
  <c r="AC1068" i="1"/>
  <c r="AD1068" i="1"/>
  <c r="AE1068" i="1"/>
  <c r="AC1069" i="1"/>
  <c r="AD1069" i="1"/>
  <c r="AE1069" i="1"/>
  <c r="AC1070" i="1"/>
  <c r="AD1070" i="1"/>
  <c r="AE1070" i="1"/>
  <c r="AC2944" i="1"/>
  <c r="AD2944" i="1"/>
  <c r="AE2944" i="1"/>
  <c r="AC1071" i="1"/>
  <c r="AD1071" i="1"/>
  <c r="AE1071" i="1"/>
  <c r="AC1072" i="1"/>
  <c r="AD1072" i="1"/>
  <c r="AE1072" i="1"/>
  <c r="AC2945" i="1"/>
  <c r="AD2945" i="1"/>
  <c r="AE2945" i="1"/>
  <c r="AC2946" i="1"/>
  <c r="AD2946" i="1"/>
  <c r="AE2946" i="1"/>
  <c r="AC1073" i="1"/>
  <c r="AD1073" i="1"/>
  <c r="AE1073" i="1"/>
  <c r="AC1074" i="1"/>
  <c r="AD1074" i="1"/>
  <c r="AE1074" i="1"/>
  <c r="AC2947" i="1"/>
  <c r="AD2947" i="1"/>
  <c r="AE2947" i="1"/>
  <c r="AC2948" i="1"/>
  <c r="AD2948" i="1"/>
  <c r="AE2948" i="1"/>
  <c r="AC2949" i="1"/>
  <c r="AD2949" i="1"/>
  <c r="AE2949" i="1"/>
  <c r="AC1075" i="1"/>
  <c r="AD1075" i="1"/>
  <c r="AE1075" i="1"/>
  <c r="AC2950" i="1"/>
  <c r="AD2950" i="1"/>
  <c r="AE2950" i="1"/>
  <c r="AC2951" i="1"/>
  <c r="AD2951" i="1"/>
  <c r="AE2951" i="1"/>
  <c r="AC1076" i="1"/>
  <c r="AD1076" i="1"/>
  <c r="AE1076" i="1"/>
  <c r="AC2952" i="1"/>
  <c r="AD2952" i="1"/>
  <c r="AE2952" i="1"/>
  <c r="AC2953" i="1"/>
  <c r="AD2953" i="1"/>
  <c r="AE2953" i="1"/>
  <c r="AC2954" i="1"/>
  <c r="AD2954" i="1"/>
  <c r="AE2954" i="1"/>
  <c r="AC2955" i="1"/>
  <c r="AD2955" i="1"/>
  <c r="AE2955" i="1"/>
  <c r="AC2956" i="1"/>
  <c r="AD2956" i="1"/>
  <c r="AE2956" i="1"/>
  <c r="AC2957" i="1"/>
  <c r="AD2957" i="1"/>
  <c r="AE2957" i="1"/>
  <c r="AC1077" i="1"/>
  <c r="AD1077" i="1"/>
  <c r="AE1077" i="1"/>
  <c r="AC2958" i="1"/>
  <c r="AD2958" i="1"/>
  <c r="AE2958" i="1"/>
  <c r="AC1078" i="1"/>
  <c r="AD1078" i="1"/>
  <c r="AE1078" i="1"/>
  <c r="AC1079" i="1"/>
  <c r="AD1079" i="1"/>
  <c r="AE1079" i="1"/>
  <c r="AC1080" i="1"/>
  <c r="AD1080" i="1"/>
  <c r="AE1080" i="1"/>
  <c r="AC2959" i="1"/>
  <c r="AD2959" i="1"/>
  <c r="AE2959" i="1"/>
  <c r="AC1081" i="1"/>
  <c r="AD1081" i="1"/>
  <c r="AE1081" i="1"/>
  <c r="AC2960" i="1"/>
  <c r="AD2960" i="1"/>
  <c r="AE2960" i="1"/>
  <c r="AC2961" i="1"/>
  <c r="AD2961" i="1"/>
  <c r="AE2961" i="1"/>
  <c r="AC2962" i="1"/>
  <c r="AD2962" i="1"/>
  <c r="AE2962" i="1"/>
  <c r="AC2963" i="1"/>
  <c r="AD2963" i="1"/>
  <c r="AE2963" i="1"/>
  <c r="AC2964" i="1"/>
  <c r="AD2964" i="1"/>
  <c r="AE2964" i="1"/>
  <c r="AC2965" i="1"/>
  <c r="AD2965" i="1"/>
  <c r="AE2965" i="1"/>
  <c r="AC2966" i="1"/>
  <c r="AD2966" i="1"/>
  <c r="AE2966" i="1"/>
  <c r="AC2967" i="1"/>
  <c r="AD2967" i="1"/>
  <c r="AE2967" i="1"/>
  <c r="AC2968" i="1"/>
  <c r="AD2968" i="1"/>
  <c r="AE2968" i="1"/>
  <c r="AC2969" i="1"/>
  <c r="AD2969" i="1"/>
  <c r="AE2969" i="1"/>
  <c r="AC1082" i="1"/>
  <c r="AD1082" i="1"/>
  <c r="AE1082" i="1"/>
  <c r="AC1083" i="1"/>
  <c r="AD1083" i="1"/>
  <c r="AE1083" i="1"/>
  <c r="AC2970" i="1"/>
  <c r="AD2970" i="1"/>
  <c r="AE2970" i="1"/>
  <c r="AC2971" i="1"/>
  <c r="AD2971" i="1"/>
  <c r="AE2971" i="1"/>
  <c r="AC2972" i="1"/>
  <c r="AD2972" i="1"/>
  <c r="AE2972" i="1"/>
  <c r="AC2973" i="1"/>
  <c r="AD2973" i="1"/>
  <c r="AE2973" i="1"/>
  <c r="AC2974" i="1"/>
  <c r="AD2974" i="1"/>
  <c r="AE2974" i="1"/>
  <c r="AC2975" i="1"/>
  <c r="AD2975" i="1"/>
  <c r="AE2975" i="1"/>
  <c r="AC2976" i="1"/>
  <c r="AD2976" i="1"/>
  <c r="AE2976" i="1"/>
  <c r="AC2977" i="1"/>
  <c r="AD2977" i="1"/>
  <c r="AE2977" i="1"/>
  <c r="AC2978" i="1"/>
  <c r="AD2978" i="1"/>
  <c r="AE2978" i="1"/>
  <c r="AC1084" i="1"/>
  <c r="AD1084" i="1"/>
  <c r="AE1084" i="1"/>
  <c r="AC1085" i="1"/>
  <c r="AD1085" i="1"/>
  <c r="AE1085" i="1"/>
  <c r="AC2979" i="1"/>
  <c r="AD2979" i="1"/>
  <c r="AE2979" i="1"/>
  <c r="AC2980" i="1"/>
  <c r="AD2980" i="1"/>
  <c r="AE2980" i="1"/>
  <c r="AC2981" i="1"/>
  <c r="AD2981" i="1"/>
  <c r="AE2981" i="1"/>
  <c r="AC2982" i="1"/>
  <c r="AD2982" i="1"/>
  <c r="AE2982" i="1"/>
  <c r="AC2983" i="1"/>
  <c r="AD2983" i="1"/>
  <c r="AE2983" i="1"/>
  <c r="AC1086" i="1"/>
  <c r="AD1086" i="1"/>
  <c r="AE1086" i="1"/>
  <c r="AC1087" i="1"/>
  <c r="AD1087" i="1"/>
  <c r="AE1087" i="1"/>
  <c r="AC1088" i="1"/>
  <c r="AD1088" i="1"/>
  <c r="AE1088" i="1"/>
  <c r="AC1089" i="1"/>
  <c r="AD1089" i="1"/>
  <c r="AE1089" i="1"/>
  <c r="AC2984" i="1"/>
  <c r="AD2984" i="1"/>
  <c r="AE2984" i="1"/>
  <c r="AC2985" i="1"/>
  <c r="AD2985" i="1"/>
  <c r="AE2985" i="1"/>
  <c r="AC2986" i="1"/>
  <c r="AD2986" i="1"/>
  <c r="AE2986" i="1"/>
  <c r="AC2987" i="1"/>
  <c r="AD2987" i="1"/>
  <c r="AE2987" i="1"/>
  <c r="AC2988" i="1"/>
  <c r="AD2988" i="1"/>
  <c r="AE2988" i="1"/>
  <c r="AC1090" i="1"/>
  <c r="AD1090" i="1"/>
  <c r="AE1090" i="1"/>
  <c r="AC2989" i="1"/>
  <c r="AD2989" i="1"/>
  <c r="AE2989" i="1"/>
  <c r="AC2990" i="1"/>
  <c r="AD2990" i="1"/>
  <c r="AE2990" i="1"/>
  <c r="AC2991" i="1"/>
  <c r="AD2991" i="1"/>
  <c r="AE2991" i="1"/>
  <c r="AC2992" i="1"/>
  <c r="AD2992" i="1"/>
  <c r="AE2992" i="1"/>
  <c r="AC1091" i="1"/>
  <c r="AD1091" i="1"/>
  <c r="AE1091" i="1"/>
  <c r="AC2993" i="1"/>
  <c r="AD2993" i="1"/>
  <c r="AE2993" i="1"/>
  <c r="AC2994" i="1"/>
  <c r="AD2994" i="1"/>
  <c r="AE2994" i="1"/>
  <c r="AC2995" i="1"/>
  <c r="AD2995" i="1"/>
  <c r="AE2995" i="1"/>
  <c r="AC2996" i="1"/>
  <c r="AD2996" i="1"/>
  <c r="AE2996" i="1"/>
  <c r="AC1092" i="1"/>
  <c r="AD1092" i="1"/>
  <c r="AE1092" i="1"/>
  <c r="AC1093" i="1"/>
  <c r="AD1093" i="1"/>
  <c r="AE1093" i="1"/>
  <c r="AC2997" i="1"/>
  <c r="AD2997" i="1"/>
  <c r="AE2997" i="1"/>
  <c r="AC2998" i="1"/>
  <c r="AD2998" i="1"/>
  <c r="AE2998" i="1"/>
  <c r="AC1094" i="1"/>
  <c r="AD1094" i="1"/>
  <c r="AE1094" i="1"/>
  <c r="AC2999" i="1"/>
  <c r="AD2999" i="1"/>
  <c r="AE2999" i="1"/>
  <c r="AC3000" i="1"/>
  <c r="AD3000" i="1"/>
  <c r="AE3000" i="1"/>
  <c r="AC3001" i="1"/>
  <c r="AD3001" i="1"/>
  <c r="AE3001" i="1"/>
  <c r="AC3002" i="1"/>
  <c r="AD3002" i="1"/>
  <c r="AE3002" i="1"/>
  <c r="AC1095" i="1"/>
  <c r="AD1095" i="1"/>
  <c r="AE1095" i="1"/>
  <c r="AC1096" i="1"/>
  <c r="AD1096" i="1"/>
  <c r="AE1096" i="1"/>
  <c r="AC3003" i="1"/>
  <c r="AD3003" i="1"/>
  <c r="AE3003" i="1"/>
  <c r="AC3004" i="1"/>
  <c r="AD3004" i="1"/>
  <c r="AE3004" i="1"/>
  <c r="AC3005" i="1"/>
  <c r="AD3005" i="1"/>
  <c r="AE3005" i="1"/>
  <c r="AC3006" i="1"/>
  <c r="AD3006" i="1"/>
  <c r="AE3006" i="1"/>
  <c r="AC3007" i="1"/>
  <c r="AD3007" i="1"/>
  <c r="AE3007" i="1"/>
  <c r="AC3008" i="1"/>
  <c r="AD3008" i="1"/>
  <c r="AE3008" i="1"/>
  <c r="AC3009" i="1"/>
  <c r="AD3009" i="1"/>
  <c r="AE3009" i="1"/>
  <c r="AC1097" i="1"/>
  <c r="AD1097" i="1"/>
  <c r="AE1097" i="1"/>
  <c r="AC3010" i="1"/>
  <c r="AD3010" i="1"/>
  <c r="AE3010" i="1"/>
  <c r="AC3011" i="1"/>
  <c r="AD3011" i="1"/>
  <c r="AE3011" i="1"/>
  <c r="AC3012" i="1"/>
  <c r="AD3012" i="1"/>
  <c r="AE3012" i="1"/>
  <c r="AC3013" i="1"/>
  <c r="AD3013" i="1"/>
  <c r="AE3013" i="1"/>
  <c r="AC3014" i="1"/>
  <c r="AD3014" i="1"/>
  <c r="AE3014" i="1"/>
  <c r="AC3015" i="1"/>
  <c r="AD3015" i="1"/>
  <c r="AE3015" i="1"/>
  <c r="AC3016" i="1"/>
  <c r="AD3016" i="1"/>
  <c r="AE3016" i="1"/>
  <c r="AC3017" i="1"/>
  <c r="AD3017" i="1"/>
  <c r="AE3017" i="1"/>
  <c r="AC3018" i="1"/>
  <c r="AD3018" i="1"/>
  <c r="AE3018" i="1"/>
  <c r="AC3019" i="1"/>
  <c r="AD3019" i="1"/>
  <c r="AE3019" i="1"/>
  <c r="AC3020" i="1"/>
  <c r="AD3020" i="1"/>
  <c r="AE3020" i="1"/>
  <c r="AC1098" i="1"/>
  <c r="AD1098" i="1"/>
  <c r="AE1098" i="1"/>
  <c r="AC3021" i="1"/>
  <c r="AD3021" i="1"/>
  <c r="AE3021" i="1"/>
  <c r="AC3022" i="1"/>
  <c r="AD3022" i="1"/>
  <c r="AE3022" i="1"/>
  <c r="AC3023" i="1"/>
  <c r="AD3023" i="1"/>
  <c r="AE3023" i="1"/>
  <c r="AC3024" i="1"/>
  <c r="AD3024" i="1"/>
  <c r="AE3024" i="1"/>
  <c r="AC1099" i="1"/>
  <c r="AD1099" i="1"/>
  <c r="AE1099" i="1"/>
  <c r="AC3025" i="1"/>
  <c r="AD3025" i="1"/>
  <c r="AE3025" i="1"/>
  <c r="AC1100" i="1"/>
  <c r="AD1100" i="1"/>
  <c r="AE1100" i="1"/>
  <c r="AC1101" i="1"/>
  <c r="AD1101" i="1"/>
  <c r="AE1101" i="1"/>
  <c r="AC3026" i="1"/>
  <c r="AD3026" i="1"/>
  <c r="AE3026" i="1"/>
  <c r="AC1102" i="1"/>
  <c r="AD1102" i="1"/>
  <c r="AE1102" i="1"/>
  <c r="AC3027" i="1"/>
  <c r="AD3027" i="1"/>
  <c r="AE3027" i="1"/>
  <c r="AC3028" i="1"/>
  <c r="AD3028" i="1"/>
  <c r="AE3028" i="1"/>
  <c r="AC3029" i="1"/>
  <c r="AD3029" i="1"/>
  <c r="AE3029" i="1"/>
  <c r="AC1103" i="1"/>
  <c r="AD1103" i="1"/>
  <c r="AE1103" i="1"/>
  <c r="AC1104" i="1"/>
  <c r="AD1104" i="1"/>
  <c r="AE1104" i="1"/>
  <c r="AC1105" i="1"/>
  <c r="AD1105" i="1"/>
  <c r="AE1105" i="1"/>
  <c r="AC1106" i="1"/>
  <c r="AD1106" i="1"/>
  <c r="AE1106" i="1"/>
  <c r="AC1107" i="1"/>
  <c r="AD1107" i="1"/>
  <c r="AE1107" i="1"/>
  <c r="AC1108" i="1"/>
  <c r="AD1108" i="1"/>
  <c r="AE1108" i="1"/>
  <c r="AC3030" i="1"/>
  <c r="AD3030" i="1"/>
  <c r="AE3030" i="1"/>
  <c r="AC1109" i="1"/>
  <c r="AD1109" i="1"/>
  <c r="AE1109" i="1"/>
  <c r="AC3031" i="1"/>
  <c r="AD3031" i="1"/>
  <c r="AE3031" i="1"/>
  <c r="AC3032" i="1"/>
  <c r="AD3032" i="1"/>
  <c r="AE3032" i="1"/>
  <c r="AC1110" i="1"/>
  <c r="AD1110" i="1"/>
  <c r="AE1110" i="1"/>
  <c r="AC3033" i="1"/>
  <c r="AD3033" i="1"/>
  <c r="AE3033" i="1"/>
  <c r="AC1111" i="1"/>
  <c r="AD1111" i="1"/>
  <c r="AE1111" i="1"/>
  <c r="AC3034" i="1"/>
  <c r="AD3034" i="1"/>
  <c r="AE3034" i="1"/>
  <c r="AC3035" i="1"/>
  <c r="AD3035" i="1"/>
  <c r="AE3035" i="1"/>
  <c r="AC1112" i="1"/>
  <c r="AD1112" i="1"/>
  <c r="AE1112" i="1"/>
  <c r="AC3036" i="1"/>
  <c r="AD3036" i="1"/>
  <c r="AE3036" i="1"/>
  <c r="AC3037" i="1"/>
  <c r="AD3037" i="1"/>
  <c r="AE3037" i="1"/>
  <c r="AC1113" i="1"/>
  <c r="AD1113" i="1"/>
  <c r="AE1113" i="1"/>
  <c r="AC3038" i="1"/>
  <c r="AD3038" i="1"/>
  <c r="AE3038" i="1"/>
  <c r="AC1114" i="1"/>
  <c r="AD1114" i="1"/>
  <c r="AE1114" i="1"/>
  <c r="AC3039" i="1"/>
  <c r="AD3039" i="1"/>
  <c r="AE3039" i="1"/>
  <c r="AC3040" i="1"/>
  <c r="AD3040" i="1"/>
  <c r="AE3040" i="1"/>
  <c r="AC3041" i="1"/>
  <c r="AD3041" i="1"/>
  <c r="AE3041" i="1"/>
  <c r="AC1115" i="1"/>
  <c r="AD1115" i="1"/>
  <c r="AE1115" i="1"/>
  <c r="AC1116" i="1"/>
  <c r="AD1116" i="1"/>
  <c r="AE1116" i="1"/>
  <c r="AC3042" i="1"/>
  <c r="AD3042" i="1"/>
  <c r="AE3042" i="1"/>
  <c r="AC1117" i="1"/>
  <c r="AD1117" i="1"/>
  <c r="AE1117" i="1"/>
  <c r="AC1118" i="1"/>
  <c r="AD1118" i="1"/>
  <c r="AE1118" i="1"/>
  <c r="AC1119" i="1"/>
  <c r="AD1119" i="1"/>
  <c r="AE1119" i="1"/>
  <c r="AC1120" i="1"/>
  <c r="AD1120" i="1"/>
  <c r="AE1120" i="1"/>
  <c r="AC3043" i="1"/>
  <c r="AD3043" i="1"/>
  <c r="AE3043" i="1"/>
  <c r="AC1121" i="1"/>
  <c r="AD1121" i="1"/>
  <c r="AE1121" i="1"/>
  <c r="AC1122" i="1"/>
  <c r="AD1122" i="1"/>
  <c r="AE1122" i="1"/>
  <c r="AC1123" i="1"/>
  <c r="AD1123" i="1"/>
  <c r="AE1123" i="1"/>
  <c r="AC1124" i="1"/>
  <c r="AD1124" i="1"/>
  <c r="AE1124" i="1"/>
  <c r="AC1125" i="1"/>
  <c r="AD1125" i="1"/>
  <c r="AE1125" i="1"/>
  <c r="AC3044" i="1"/>
  <c r="AD3044" i="1"/>
  <c r="AE3044" i="1"/>
  <c r="AC1126" i="1"/>
  <c r="AD1126" i="1"/>
  <c r="AE1126" i="1"/>
  <c r="AC1127" i="1"/>
  <c r="AD1127" i="1"/>
  <c r="AE1127" i="1"/>
  <c r="AC1128" i="1"/>
  <c r="AD1128" i="1"/>
  <c r="AE1128" i="1"/>
  <c r="AC1129" i="1"/>
  <c r="AD1129" i="1"/>
  <c r="AE1129" i="1"/>
  <c r="AC1130" i="1"/>
  <c r="AD1130" i="1"/>
  <c r="AE1130" i="1"/>
  <c r="AC1131" i="1"/>
  <c r="AD1131" i="1"/>
  <c r="AE1131" i="1"/>
  <c r="AC1132" i="1"/>
  <c r="AD1132" i="1"/>
  <c r="AE1132" i="1"/>
  <c r="AC3045" i="1"/>
  <c r="AD3045" i="1"/>
  <c r="AE3045" i="1"/>
  <c r="AC3046" i="1"/>
  <c r="AD3046" i="1"/>
  <c r="AE3046" i="1"/>
  <c r="AC1133" i="1"/>
  <c r="AD1133" i="1"/>
  <c r="AE1133" i="1"/>
  <c r="AC1134" i="1"/>
  <c r="AD1134" i="1"/>
  <c r="AE1134" i="1"/>
  <c r="AC3047" i="1"/>
  <c r="AD3047" i="1"/>
  <c r="AE3047" i="1"/>
  <c r="AC3048" i="1"/>
  <c r="AD3048" i="1"/>
  <c r="AE3048" i="1"/>
  <c r="AC1135" i="1"/>
  <c r="AD1135" i="1"/>
  <c r="AE1135" i="1"/>
  <c r="AC1136" i="1"/>
  <c r="AD1136" i="1"/>
  <c r="AE1136" i="1"/>
  <c r="AC3049" i="1"/>
  <c r="AD3049" i="1"/>
  <c r="AE3049" i="1"/>
  <c r="AC1137" i="1"/>
  <c r="AD1137" i="1"/>
  <c r="AE1137" i="1"/>
  <c r="AC1138" i="1"/>
  <c r="AD1138" i="1"/>
  <c r="AE1138" i="1"/>
  <c r="AC1139" i="1"/>
  <c r="AD1139" i="1"/>
  <c r="AE1139" i="1"/>
  <c r="AC3050" i="1"/>
  <c r="AD3050" i="1"/>
  <c r="AE3050" i="1"/>
  <c r="AC1140" i="1"/>
  <c r="AD1140" i="1"/>
  <c r="AE1140" i="1"/>
  <c r="AC1141" i="1"/>
  <c r="AD1141" i="1"/>
  <c r="AE1141" i="1"/>
  <c r="AC1142" i="1"/>
  <c r="AD1142" i="1"/>
  <c r="AE1142" i="1"/>
  <c r="AC1143" i="1"/>
  <c r="AD1143" i="1"/>
  <c r="AE1143" i="1"/>
  <c r="AC1144" i="1"/>
  <c r="AD1144" i="1"/>
  <c r="AE1144" i="1"/>
  <c r="AC1145" i="1"/>
  <c r="AD1145" i="1"/>
  <c r="AE1145" i="1"/>
  <c r="AC1146" i="1"/>
  <c r="AD1146" i="1"/>
  <c r="AE1146" i="1"/>
  <c r="AC1147" i="1"/>
  <c r="AD1147" i="1"/>
  <c r="AE1147" i="1"/>
  <c r="AC1148" i="1"/>
  <c r="AD1148" i="1"/>
  <c r="AE1148" i="1"/>
  <c r="AC1149" i="1"/>
  <c r="AD1149" i="1"/>
  <c r="AE1149" i="1"/>
  <c r="AC1150" i="1"/>
  <c r="AD1150" i="1"/>
  <c r="AE1150" i="1"/>
  <c r="AC3051" i="1"/>
  <c r="AD3051" i="1"/>
  <c r="AE3051" i="1"/>
  <c r="AC1151" i="1"/>
  <c r="AD1151" i="1"/>
  <c r="AE1151" i="1"/>
  <c r="AC1152" i="1"/>
  <c r="AD1152" i="1"/>
  <c r="AE1152" i="1"/>
  <c r="AC1153" i="1"/>
  <c r="AD1153" i="1"/>
  <c r="AE1153" i="1"/>
  <c r="AC1154" i="1"/>
  <c r="AD1154" i="1"/>
  <c r="AE1154" i="1"/>
  <c r="AC3052" i="1"/>
  <c r="AD3052" i="1"/>
  <c r="AE3052" i="1"/>
  <c r="AC1155" i="1"/>
  <c r="AD1155" i="1"/>
  <c r="AE1155" i="1"/>
  <c r="AC1156" i="1"/>
  <c r="AD1156" i="1"/>
  <c r="AE1156" i="1"/>
  <c r="AC1157" i="1"/>
  <c r="AD1157" i="1"/>
  <c r="AE1157" i="1"/>
  <c r="AC1158" i="1"/>
  <c r="AD1158" i="1"/>
  <c r="AE1158" i="1"/>
  <c r="AC1159" i="1"/>
  <c r="AD1159" i="1"/>
  <c r="AE1159" i="1"/>
  <c r="AC1160" i="1"/>
  <c r="AD1160" i="1"/>
  <c r="AE1160" i="1"/>
  <c r="AC1161" i="1"/>
  <c r="AD1161" i="1"/>
  <c r="AE1161" i="1"/>
  <c r="AC1162" i="1"/>
  <c r="AD1162" i="1"/>
  <c r="AE1162" i="1"/>
  <c r="AC3053" i="1"/>
  <c r="AD3053" i="1"/>
  <c r="AE3053" i="1"/>
  <c r="AC1163" i="1"/>
  <c r="AD1163" i="1"/>
  <c r="AE1163" i="1"/>
  <c r="AC1164" i="1"/>
  <c r="AD1164" i="1"/>
  <c r="AE1164" i="1"/>
  <c r="AC1165" i="1"/>
  <c r="AD1165" i="1"/>
  <c r="AE1165" i="1"/>
  <c r="AC3054" i="1"/>
  <c r="AD3054" i="1"/>
  <c r="AE3054" i="1"/>
  <c r="AC3055" i="1"/>
  <c r="AD3055" i="1"/>
  <c r="AE3055" i="1"/>
  <c r="AC1166" i="1"/>
  <c r="AD1166" i="1"/>
  <c r="AE1166" i="1"/>
  <c r="AC1167" i="1"/>
  <c r="AD1167" i="1"/>
  <c r="AE1167" i="1"/>
  <c r="AC1168" i="1"/>
  <c r="AD1168" i="1"/>
  <c r="AE1168" i="1"/>
  <c r="AC1169" i="1"/>
  <c r="AD1169" i="1"/>
  <c r="AE1169" i="1"/>
  <c r="AC1170" i="1"/>
  <c r="AD1170" i="1"/>
  <c r="AE1170" i="1"/>
  <c r="AC1171" i="1"/>
  <c r="AD1171" i="1"/>
  <c r="AE1171" i="1"/>
  <c r="AC1172" i="1"/>
  <c r="AD1172" i="1"/>
  <c r="AE1172" i="1"/>
  <c r="AC1173" i="1"/>
  <c r="AD1173" i="1"/>
  <c r="AE1173" i="1"/>
  <c r="AC1174" i="1"/>
  <c r="AD1174" i="1"/>
  <c r="AE1174" i="1"/>
  <c r="AC3056" i="1"/>
  <c r="AD3056" i="1"/>
  <c r="AE3056" i="1"/>
  <c r="AC1175" i="1"/>
  <c r="AD1175" i="1"/>
  <c r="AE1175" i="1"/>
  <c r="AC1176" i="1"/>
  <c r="AD1176" i="1"/>
  <c r="AE1176" i="1"/>
  <c r="AC1177" i="1"/>
  <c r="AD1177" i="1"/>
  <c r="AE1177" i="1"/>
  <c r="AC1178" i="1"/>
  <c r="AD1178" i="1"/>
  <c r="AE1178" i="1"/>
  <c r="AC1179" i="1"/>
  <c r="AD1179" i="1"/>
  <c r="AE1179" i="1"/>
  <c r="AC3057" i="1"/>
  <c r="AD3057" i="1"/>
  <c r="AE3057" i="1"/>
  <c r="AC3058" i="1"/>
  <c r="AD3058" i="1"/>
  <c r="AE3058" i="1"/>
  <c r="AC3059" i="1"/>
  <c r="AD3059" i="1"/>
  <c r="AE3059" i="1"/>
  <c r="AC1180" i="1"/>
  <c r="AD1180" i="1"/>
  <c r="AE1180" i="1"/>
  <c r="AC1181" i="1"/>
  <c r="AD1181" i="1"/>
  <c r="AE1181" i="1"/>
  <c r="AC1182" i="1"/>
  <c r="AD1182" i="1"/>
  <c r="AE1182" i="1"/>
  <c r="AC1183" i="1"/>
  <c r="AD1183" i="1"/>
  <c r="AE1183" i="1"/>
  <c r="AC3060" i="1"/>
  <c r="AD3060" i="1"/>
  <c r="AE3060" i="1"/>
  <c r="AC1184" i="1"/>
  <c r="AD1184" i="1"/>
  <c r="AE1184" i="1"/>
  <c r="AC3061" i="1"/>
  <c r="AD3061" i="1"/>
  <c r="AE3061" i="1"/>
  <c r="AC3062" i="1"/>
  <c r="AD3062" i="1"/>
  <c r="AE3062" i="1"/>
  <c r="AC3063" i="1"/>
  <c r="AD3063" i="1"/>
  <c r="AE3063" i="1"/>
  <c r="AC1185" i="1"/>
  <c r="AD1185" i="1"/>
  <c r="AE1185" i="1"/>
  <c r="AC1186" i="1"/>
  <c r="AD1186" i="1"/>
  <c r="AE1186" i="1"/>
  <c r="AC3064" i="1"/>
  <c r="AD3064" i="1"/>
  <c r="AE3064" i="1"/>
  <c r="AC1187" i="1"/>
  <c r="AD1187" i="1"/>
  <c r="AE1187" i="1"/>
  <c r="AC3065" i="1"/>
  <c r="AD3065" i="1"/>
  <c r="AE3065" i="1"/>
  <c r="AC1188" i="1"/>
  <c r="AD1188" i="1"/>
  <c r="AE1188" i="1"/>
  <c r="AC1189" i="1"/>
  <c r="AD1189" i="1"/>
  <c r="AE1189" i="1"/>
  <c r="AC1190" i="1"/>
  <c r="AD1190" i="1"/>
  <c r="AE1190" i="1"/>
  <c r="AC1191" i="1"/>
  <c r="AD1191" i="1"/>
  <c r="AE1191" i="1"/>
  <c r="AC1192" i="1"/>
  <c r="AD1192" i="1"/>
  <c r="AE1192" i="1"/>
  <c r="AC3066" i="1"/>
  <c r="AD3066" i="1"/>
  <c r="AE3066" i="1"/>
  <c r="AC1193" i="1"/>
  <c r="AD1193" i="1"/>
  <c r="AE1193" i="1"/>
  <c r="AC1194" i="1"/>
  <c r="AD1194" i="1"/>
  <c r="AE1194" i="1"/>
  <c r="AC3067" i="1"/>
  <c r="AD3067" i="1"/>
  <c r="AE3067" i="1"/>
  <c r="AC3068" i="1"/>
  <c r="AD3068" i="1"/>
  <c r="AE3068" i="1"/>
  <c r="AC1195" i="1"/>
  <c r="AD1195" i="1"/>
  <c r="AE1195" i="1"/>
  <c r="AC1196" i="1"/>
  <c r="AD1196" i="1"/>
  <c r="AE1196" i="1"/>
  <c r="AC1197" i="1"/>
  <c r="AD1197" i="1"/>
  <c r="AE1197" i="1"/>
  <c r="AC1198" i="1"/>
  <c r="AD1198" i="1"/>
  <c r="AE1198" i="1"/>
  <c r="AC1199" i="1"/>
  <c r="AD1199" i="1"/>
  <c r="AE1199" i="1"/>
  <c r="AC1200" i="1"/>
  <c r="AD1200" i="1"/>
  <c r="AE1200" i="1"/>
  <c r="AC1201" i="1"/>
  <c r="AD1201" i="1"/>
  <c r="AE1201" i="1"/>
  <c r="AC1202" i="1"/>
  <c r="AD1202" i="1"/>
  <c r="AE1202" i="1"/>
  <c r="AC1203" i="1"/>
  <c r="AD1203" i="1"/>
  <c r="AE1203" i="1"/>
  <c r="AC3069" i="1"/>
  <c r="AD3069" i="1"/>
  <c r="AE3069" i="1"/>
  <c r="AC1204" i="1"/>
  <c r="AD1204" i="1"/>
  <c r="AE1204" i="1"/>
  <c r="AC3070" i="1"/>
  <c r="AD3070" i="1"/>
  <c r="AE3070" i="1"/>
  <c r="AC1205" i="1"/>
  <c r="AD1205" i="1"/>
  <c r="AE1205" i="1"/>
  <c r="AC1206" i="1"/>
  <c r="AD1206" i="1"/>
  <c r="AE1206" i="1"/>
  <c r="AC1207" i="1"/>
  <c r="AD1207" i="1"/>
  <c r="AE1207" i="1"/>
  <c r="AC1208" i="1"/>
  <c r="AD1208" i="1"/>
  <c r="AE1208" i="1"/>
  <c r="AC1209" i="1"/>
  <c r="AD1209" i="1"/>
  <c r="AE1209" i="1"/>
  <c r="AC1210" i="1"/>
  <c r="AD1210" i="1"/>
  <c r="AE1210" i="1"/>
  <c r="AC1211" i="1"/>
  <c r="AD1211" i="1"/>
  <c r="AE1211" i="1"/>
  <c r="AC1212" i="1"/>
  <c r="AD1212" i="1"/>
  <c r="AE1212" i="1"/>
  <c r="AC3071" i="1"/>
  <c r="AD3071" i="1"/>
  <c r="AE3071" i="1"/>
  <c r="AC3072" i="1"/>
  <c r="AD3072" i="1"/>
  <c r="AE3072" i="1"/>
  <c r="AC1213" i="1"/>
  <c r="AD1213" i="1"/>
  <c r="AE1213" i="1"/>
  <c r="AC3073" i="1"/>
  <c r="AD3073" i="1"/>
  <c r="AE3073" i="1"/>
  <c r="AC3074" i="1"/>
  <c r="AD3074" i="1"/>
  <c r="AE3074" i="1"/>
  <c r="AC3075" i="1"/>
  <c r="AD3075" i="1"/>
  <c r="AE3075" i="1"/>
  <c r="AC1214" i="1"/>
  <c r="AD1214" i="1"/>
  <c r="AE1214" i="1"/>
  <c r="AC1215" i="1"/>
  <c r="AD1215" i="1"/>
  <c r="AE1215" i="1"/>
  <c r="AC1216" i="1"/>
  <c r="AD1216" i="1"/>
  <c r="AE1216" i="1"/>
  <c r="AC1217" i="1"/>
  <c r="AD1217" i="1"/>
  <c r="AE1217" i="1"/>
  <c r="AC3076" i="1"/>
  <c r="AD3076" i="1"/>
  <c r="AE3076" i="1"/>
  <c r="AC3077" i="1"/>
  <c r="AD3077" i="1"/>
  <c r="AE3077" i="1"/>
  <c r="AC1218" i="1"/>
  <c r="AD1218" i="1"/>
  <c r="AE1218" i="1"/>
  <c r="AC3078" i="1"/>
  <c r="AD3078" i="1"/>
  <c r="AE3078" i="1"/>
  <c r="AC3079" i="1"/>
  <c r="AD3079" i="1"/>
  <c r="AE3079" i="1"/>
  <c r="AC1219" i="1"/>
  <c r="AD1219" i="1"/>
  <c r="AE1219" i="1"/>
  <c r="AC1220" i="1"/>
  <c r="AD1220" i="1"/>
  <c r="AE1220" i="1"/>
  <c r="AC3080" i="1"/>
  <c r="AD3080" i="1"/>
  <c r="AE3080" i="1"/>
  <c r="AC3081" i="1"/>
  <c r="AD3081" i="1"/>
  <c r="AE3081" i="1"/>
  <c r="AC3082" i="1"/>
  <c r="AD3082" i="1"/>
  <c r="AE3082" i="1"/>
  <c r="AC3083" i="1"/>
  <c r="AD3083" i="1"/>
  <c r="AE3083" i="1"/>
  <c r="AC1221" i="1"/>
  <c r="AD1221" i="1"/>
  <c r="AE1221" i="1"/>
  <c r="AC1222" i="1"/>
  <c r="AD1222" i="1"/>
  <c r="AE1222" i="1"/>
  <c r="AC3084" i="1"/>
  <c r="AD3084" i="1"/>
  <c r="AE3084" i="1"/>
  <c r="AC3085" i="1"/>
  <c r="AD3085" i="1"/>
  <c r="AE3085" i="1"/>
  <c r="AC3086" i="1"/>
  <c r="AD3086" i="1"/>
  <c r="AE3086" i="1"/>
  <c r="AC3087" i="1"/>
  <c r="AD3087" i="1"/>
  <c r="AE3087" i="1"/>
  <c r="AC1223" i="1"/>
  <c r="AD1223" i="1"/>
  <c r="AE1223" i="1"/>
  <c r="AC1224" i="1"/>
  <c r="AD1224" i="1"/>
  <c r="AE1224" i="1"/>
  <c r="AC1225" i="1"/>
  <c r="AD1225" i="1"/>
  <c r="AE1225" i="1"/>
  <c r="AC3088" i="1"/>
  <c r="AD3088" i="1"/>
  <c r="AE3088" i="1"/>
  <c r="AC3089" i="1"/>
  <c r="AD3089" i="1"/>
  <c r="AE3089" i="1"/>
  <c r="AC3090" i="1"/>
  <c r="AD3090" i="1"/>
  <c r="AE3090" i="1"/>
  <c r="AC1226" i="1"/>
  <c r="AD1226" i="1"/>
  <c r="AE1226" i="1"/>
  <c r="AC3091" i="1"/>
  <c r="AD3091" i="1"/>
  <c r="AE3091" i="1"/>
  <c r="AC1227" i="1"/>
  <c r="AD1227" i="1"/>
  <c r="AE1227" i="1"/>
  <c r="AC1228" i="1"/>
  <c r="AD1228" i="1"/>
  <c r="AE1228" i="1"/>
  <c r="AC3092" i="1"/>
  <c r="AD3092" i="1"/>
  <c r="AE3092" i="1"/>
  <c r="AC1229" i="1"/>
  <c r="AD1229" i="1"/>
  <c r="AE1229" i="1"/>
  <c r="AC1230" i="1"/>
  <c r="AD1230" i="1"/>
  <c r="AE1230" i="1"/>
  <c r="AC3093" i="1"/>
  <c r="AD3093" i="1"/>
  <c r="AE3093" i="1"/>
  <c r="AC3094" i="1"/>
  <c r="AD3094" i="1"/>
  <c r="AE3094" i="1"/>
  <c r="AC3095" i="1"/>
  <c r="AD3095" i="1"/>
  <c r="AE3095" i="1"/>
  <c r="AC3096" i="1"/>
  <c r="AD3096" i="1"/>
  <c r="AE3096" i="1"/>
  <c r="AC3097" i="1"/>
  <c r="AD3097" i="1"/>
  <c r="AE3097" i="1"/>
  <c r="AC3098" i="1"/>
  <c r="AD3098" i="1"/>
  <c r="AE3098" i="1"/>
  <c r="AC3099" i="1"/>
  <c r="AD3099" i="1"/>
  <c r="AE3099" i="1"/>
  <c r="AC3100" i="1"/>
  <c r="AD3100" i="1"/>
  <c r="AE3100" i="1"/>
  <c r="AC1231" i="1"/>
  <c r="AD1231" i="1"/>
  <c r="AE1231" i="1"/>
  <c r="AC3101" i="1"/>
  <c r="AD3101" i="1"/>
  <c r="AE3101" i="1"/>
  <c r="AC3102" i="1"/>
  <c r="AD3102" i="1"/>
  <c r="AE3102" i="1"/>
  <c r="AC3103" i="1"/>
  <c r="AD3103" i="1"/>
  <c r="AE3103" i="1"/>
  <c r="AC1232" i="1"/>
  <c r="AD1232" i="1"/>
  <c r="AE1232" i="1"/>
  <c r="AC3104" i="1"/>
  <c r="AD3104" i="1"/>
  <c r="AE3104" i="1"/>
  <c r="AC3105" i="1"/>
  <c r="AD3105" i="1"/>
  <c r="AE3105" i="1"/>
  <c r="AC1233" i="1"/>
  <c r="AD1233" i="1"/>
  <c r="AE1233" i="1"/>
  <c r="AC1234" i="1"/>
  <c r="AD1234" i="1"/>
  <c r="AE1234" i="1"/>
  <c r="AC1235" i="1"/>
  <c r="AD1235" i="1"/>
  <c r="AE1235" i="1"/>
  <c r="AC3106" i="1"/>
  <c r="AD3106" i="1"/>
  <c r="AE3106" i="1"/>
  <c r="AC3107" i="1"/>
  <c r="AD3107" i="1"/>
  <c r="AE3107" i="1"/>
  <c r="AC3108" i="1"/>
  <c r="AD3108" i="1"/>
  <c r="AE3108" i="1"/>
  <c r="AC3109" i="1"/>
  <c r="AD3109" i="1"/>
  <c r="AE3109" i="1"/>
  <c r="AC1236" i="1"/>
  <c r="AD1236" i="1"/>
  <c r="AE1236" i="1"/>
  <c r="AC3110" i="1"/>
  <c r="AD3110" i="1"/>
  <c r="AE3110" i="1"/>
  <c r="AC3111" i="1"/>
  <c r="AD3111" i="1"/>
  <c r="AE3111" i="1"/>
  <c r="AC3112" i="1"/>
  <c r="AD3112" i="1"/>
  <c r="AE3112" i="1"/>
  <c r="AC3113" i="1"/>
  <c r="AD3113" i="1"/>
  <c r="AE3113" i="1"/>
  <c r="AC3114" i="1"/>
  <c r="AD3114" i="1"/>
  <c r="AE3114" i="1"/>
  <c r="AC3115" i="1"/>
  <c r="AD3115" i="1"/>
  <c r="AE3115" i="1"/>
  <c r="AC3116" i="1"/>
  <c r="AD3116" i="1"/>
  <c r="AE3116" i="1"/>
  <c r="AC3117" i="1"/>
  <c r="AD3117" i="1"/>
  <c r="AE3117" i="1"/>
  <c r="AC3118" i="1"/>
  <c r="AD3118" i="1"/>
  <c r="AE3118" i="1"/>
  <c r="AC3119" i="1"/>
  <c r="AD3119" i="1"/>
  <c r="AE3119" i="1"/>
  <c r="AC3120" i="1"/>
  <c r="AD3120" i="1"/>
  <c r="AE3120" i="1"/>
  <c r="AC3121" i="1"/>
  <c r="AD3121" i="1"/>
  <c r="AE3121" i="1"/>
  <c r="AC1237" i="1"/>
  <c r="AD1237" i="1"/>
  <c r="AE1237" i="1"/>
  <c r="AC3122" i="1"/>
  <c r="AD3122" i="1"/>
  <c r="AE3122" i="1"/>
  <c r="AC3123" i="1"/>
  <c r="AD3123" i="1"/>
  <c r="AE3123" i="1"/>
  <c r="AC3124" i="1"/>
  <c r="AD3124" i="1"/>
  <c r="AE3124" i="1"/>
  <c r="AC3125" i="1"/>
  <c r="AD3125" i="1"/>
  <c r="AE3125" i="1"/>
  <c r="AC3126" i="1"/>
  <c r="AD3126" i="1"/>
  <c r="AE3126" i="1"/>
  <c r="AC3127" i="1"/>
  <c r="AD3127" i="1"/>
  <c r="AE3127" i="1"/>
  <c r="AC3128" i="1"/>
  <c r="AD3128" i="1"/>
  <c r="AE3128" i="1"/>
  <c r="AC3129" i="1"/>
  <c r="AD3129" i="1"/>
  <c r="AE3129" i="1"/>
  <c r="AC3130" i="1"/>
  <c r="AD3130" i="1"/>
  <c r="AE3130" i="1"/>
  <c r="AC3131" i="1"/>
  <c r="AD3131" i="1"/>
  <c r="AE3131" i="1"/>
  <c r="AC1238" i="1"/>
  <c r="AD1238" i="1"/>
  <c r="AE1238" i="1"/>
  <c r="AC3132" i="1"/>
  <c r="AD3132" i="1"/>
  <c r="AE3132" i="1"/>
  <c r="AC3133" i="1"/>
  <c r="AD3133" i="1"/>
  <c r="AE3133" i="1"/>
  <c r="AC3134" i="1"/>
  <c r="AD3134" i="1"/>
  <c r="AE3134" i="1"/>
  <c r="AC3135" i="1"/>
  <c r="AD3135" i="1"/>
  <c r="AE3135" i="1"/>
  <c r="AC1239" i="1"/>
  <c r="AD1239" i="1"/>
  <c r="AE1239" i="1"/>
  <c r="AC3136" i="1"/>
  <c r="AD3136" i="1"/>
  <c r="AE3136" i="1"/>
  <c r="AC3137" i="1"/>
  <c r="AD3137" i="1"/>
  <c r="AE3137" i="1"/>
  <c r="AC3138" i="1"/>
  <c r="AD3138" i="1"/>
  <c r="AE3138" i="1"/>
  <c r="AC3139" i="1"/>
  <c r="AD3139" i="1"/>
  <c r="AE3139" i="1"/>
  <c r="AC1240" i="1"/>
  <c r="AD1240" i="1"/>
  <c r="AE1240" i="1"/>
  <c r="AC1241" i="1"/>
  <c r="AD1241" i="1"/>
  <c r="AE1241" i="1"/>
  <c r="AC1242" i="1"/>
  <c r="AD1242" i="1"/>
  <c r="AE1242" i="1"/>
  <c r="AC1243" i="1"/>
  <c r="AD1243" i="1"/>
  <c r="AE1243" i="1"/>
  <c r="AC3140" i="1"/>
  <c r="AD3140" i="1"/>
  <c r="AE3140" i="1"/>
  <c r="AC3141" i="1"/>
  <c r="AD3141" i="1"/>
  <c r="AE3141" i="1"/>
  <c r="AC3142" i="1"/>
  <c r="AD3142" i="1"/>
  <c r="AE3142" i="1"/>
  <c r="AC1244" i="1"/>
  <c r="AD1244" i="1"/>
  <c r="AE1244" i="1"/>
  <c r="AC1245" i="1"/>
  <c r="AD1245" i="1"/>
  <c r="AE1245" i="1"/>
  <c r="AC3143" i="1"/>
  <c r="AD3143" i="1"/>
  <c r="AE3143" i="1"/>
  <c r="AC3144" i="1"/>
  <c r="AD3144" i="1"/>
  <c r="AE3144" i="1"/>
  <c r="AC1246" i="1"/>
  <c r="AD1246" i="1"/>
  <c r="AE1246" i="1"/>
  <c r="AC1247" i="1"/>
  <c r="AD1247" i="1"/>
  <c r="AE1247" i="1"/>
  <c r="AC3145" i="1"/>
  <c r="AD3145" i="1"/>
  <c r="AE3145" i="1"/>
  <c r="AC3146" i="1"/>
  <c r="AD3146" i="1"/>
  <c r="AE3146" i="1"/>
  <c r="AC1248" i="1"/>
  <c r="AD1248" i="1"/>
  <c r="AE1248" i="1"/>
  <c r="AC3147" i="1"/>
  <c r="AD3147" i="1"/>
  <c r="AE3147" i="1"/>
  <c r="AC3148" i="1"/>
  <c r="AD3148" i="1"/>
  <c r="AE3148" i="1"/>
  <c r="AC3149" i="1"/>
  <c r="AD3149" i="1"/>
  <c r="AE3149" i="1"/>
  <c r="AC3150" i="1"/>
  <c r="AD3150" i="1"/>
  <c r="AE3150" i="1"/>
  <c r="AC3151" i="1"/>
  <c r="AD3151" i="1"/>
  <c r="AE3151" i="1"/>
  <c r="AC3152" i="1"/>
  <c r="AD3152" i="1"/>
  <c r="AE3152" i="1"/>
  <c r="AC3153" i="1"/>
  <c r="AD3153" i="1"/>
  <c r="AE3153" i="1"/>
  <c r="AC3154" i="1"/>
  <c r="AD3154" i="1"/>
  <c r="AE3154" i="1"/>
  <c r="AC3155" i="1"/>
  <c r="AD3155" i="1"/>
  <c r="AE3155" i="1"/>
  <c r="AC1249" i="1"/>
  <c r="AD1249" i="1"/>
  <c r="AE1249" i="1"/>
  <c r="AC3156" i="1"/>
  <c r="AD3156" i="1"/>
  <c r="AE3156" i="1"/>
  <c r="AC3157" i="1"/>
  <c r="AD3157" i="1"/>
  <c r="AE3157" i="1"/>
  <c r="AC1250" i="1"/>
  <c r="AD1250" i="1"/>
  <c r="AE1250" i="1"/>
  <c r="AC3158" i="1"/>
  <c r="AD3158" i="1"/>
  <c r="AE3158" i="1"/>
  <c r="AC3159" i="1"/>
  <c r="AD3159" i="1"/>
  <c r="AE3159" i="1"/>
  <c r="AC3160" i="1"/>
  <c r="AD3160" i="1"/>
  <c r="AE3160" i="1"/>
  <c r="AC3161" i="1"/>
  <c r="AD3161" i="1"/>
  <c r="AE3161" i="1"/>
  <c r="AC3162" i="1"/>
  <c r="AD3162" i="1"/>
  <c r="AE3162" i="1"/>
  <c r="AC3163" i="1"/>
  <c r="AD3163" i="1"/>
  <c r="AE3163" i="1"/>
  <c r="AC3164" i="1"/>
  <c r="AD3164" i="1"/>
  <c r="AE3164" i="1"/>
  <c r="AC1251" i="1"/>
  <c r="AD1251" i="1"/>
  <c r="AE1251" i="1"/>
  <c r="AC1252" i="1"/>
  <c r="AD1252" i="1"/>
  <c r="AE1252" i="1"/>
  <c r="AC3165" i="1"/>
  <c r="AD3165" i="1"/>
  <c r="AE3165" i="1"/>
  <c r="AC1253" i="1"/>
  <c r="AD1253" i="1"/>
  <c r="AE1253" i="1"/>
  <c r="AC3166" i="1"/>
  <c r="AD3166" i="1"/>
  <c r="AE3166" i="1"/>
  <c r="AC3167" i="1"/>
  <c r="AD3167" i="1"/>
  <c r="AE3167" i="1"/>
  <c r="AC3168" i="1"/>
  <c r="AD3168" i="1"/>
  <c r="AE3168" i="1"/>
  <c r="AC1254" i="1"/>
  <c r="AD1254" i="1"/>
  <c r="AE1254" i="1"/>
  <c r="AC177" i="1"/>
  <c r="AD177" i="1"/>
  <c r="AE177" i="1"/>
  <c r="AC178" i="1"/>
  <c r="AD178" i="1"/>
  <c r="AE178" i="1"/>
  <c r="AC3169" i="1"/>
  <c r="AD3169" i="1"/>
  <c r="AE3169" i="1"/>
  <c r="AC3170" i="1"/>
  <c r="AD3170" i="1"/>
  <c r="AE3170" i="1"/>
  <c r="AC3171" i="1"/>
  <c r="AD3171" i="1"/>
  <c r="AE3171" i="1"/>
  <c r="AC3172" i="1"/>
  <c r="AD3172" i="1"/>
  <c r="AE3172" i="1"/>
  <c r="AC3173" i="1"/>
  <c r="AD3173" i="1"/>
  <c r="AE3173" i="1"/>
  <c r="AC179" i="1"/>
  <c r="AD179" i="1"/>
  <c r="AE179" i="1"/>
  <c r="AC1255" i="1"/>
  <c r="AD1255" i="1"/>
  <c r="AE1255" i="1"/>
  <c r="AC1256" i="1"/>
  <c r="AD1256" i="1"/>
  <c r="AE1256" i="1"/>
  <c r="AC180" i="1"/>
  <c r="AD180" i="1"/>
  <c r="AE180" i="1"/>
  <c r="AC3174" i="1"/>
  <c r="AD3174" i="1"/>
  <c r="AE3174" i="1"/>
  <c r="AC181" i="1"/>
  <c r="AD181" i="1"/>
  <c r="AE181" i="1"/>
  <c r="AC3175" i="1"/>
  <c r="AD3175" i="1"/>
  <c r="AE3175" i="1"/>
  <c r="AC3176" i="1"/>
  <c r="AD3176" i="1"/>
  <c r="AE3176" i="1"/>
  <c r="AC3177" i="1"/>
  <c r="AD3177" i="1"/>
  <c r="AE3177" i="1"/>
  <c r="AC3178" i="1"/>
  <c r="AD3178" i="1"/>
  <c r="AE3178" i="1"/>
  <c r="AC1257" i="1"/>
  <c r="AD1257" i="1"/>
  <c r="AE1257" i="1"/>
  <c r="AC3179" i="1"/>
  <c r="AD3179" i="1"/>
  <c r="AE3179" i="1"/>
  <c r="AC3180" i="1"/>
  <c r="AD3180" i="1"/>
  <c r="AE3180" i="1"/>
  <c r="AC3181" i="1"/>
  <c r="AD3181" i="1"/>
  <c r="AE3181" i="1"/>
  <c r="AC3182" i="1"/>
  <c r="AD3182" i="1"/>
  <c r="AE3182" i="1"/>
  <c r="AC3183" i="1"/>
  <c r="AD3183" i="1"/>
  <c r="AE3183" i="1"/>
  <c r="AC3184" i="1"/>
  <c r="AD3184" i="1"/>
  <c r="AE3184" i="1"/>
  <c r="AC3185" i="1"/>
  <c r="AD3185" i="1"/>
  <c r="AE3185" i="1"/>
  <c r="AC3186" i="1"/>
  <c r="AD3186" i="1"/>
  <c r="AE3186" i="1"/>
  <c r="AC3187" i="1"/>
  <c r="AD3187" i="1"/>
  <c r="AE3187" i="1"/>
  <c r="AC3188" i="1"/>
  <c r="AD3188" i="1"/>
  <c r="AE3188" i="1"/>
  <c r="AC3189" i="1"/>
  <c r="AD3189" i="1"/>
  <c r="AE3189" i="1"/>
  <c r="AC3190" i="1"/>
  <c r="AD3190" i="1"/>
  <c r="AE3190" i="1"/>
  <c r="AC3191" i="1"/>
  <c r="AD3191" i="1"/>
  <c r="AE3191" i="1"/>
  <c r="AC3192" i="1"/>
  <c r="AD3192" i="1"/>
  <c r="AE3192" i="1"/>
  <c r="AC3193" i="1"/>
  <c r="AD3193" i="1"/>
  <c r="AE3193" i="1"/>
  <c r="AC1258" i="1"/>
  <c r="AD1258" i="1"/>
  <c r="AE1258" i="1"/>
  <c r="AC1259" i="1"/>
  <c r="AD1259" i="1"/>
  <c r="AE1259" i="1"/>
  <c r="AC3194" i="1"/>
  <c r="AD3194" i="1"/>
  <c r="AE3194" i="1"/>
  <c r="AC3195" i="1"/>
  <c r="AD3195" i="1"/>
  <c r="AE3195" i="1"/>
  <c r="AC1260" i="1"/>
  <c r="AD1260" i="1"/>
  <c r="AE1260" i="1"/>
  <c r="AC3196" i="1"/>
  <c r="AD3196" i="1"/>
  <c r="AE3196" i="1"/>
  <c r="AC3197" i="1"/>
  <c r="AD3197" i="1"/>
  <c r="AE3197" i="1"/>
  <c r="AC1261" i="1"/>
  <c r="AD1261" i="1"/>
  <c r="AE1261" i="1"/>
  <c r="AC1262" i="1"/>
  <c r="AD1262" i="1"/>
  <c r="AE1262" i="1"/>
  <c r="AC3198" i="1"/>
  <c r="AD3198" i="1"/>
  <c r="AE3198" i="1"/>
  <c r="AC1263" i="1"/>
  <c r="AD1263" i="1"/>
  <c r="AE1263" i="1"/>
  <c r="AC3199" i="1"/>
  <c r="AD3199" i="1"/>
  <c r="AE3199" i="1"/>
  <c r="AC1264" i="1"/>
  <c r="AD1264" i="1"/>
  <c r="AE1264" i="1"/>
  <c r="AC3200" i="1"/>
  <c r="AD3200" i="1"/>
  <c r="AE3200" i="1"/>
  <c r="AC3201" i="1"/>
  <c r="AD3201" i="1"/>
  <c r="AE3201" i="1"/>
  <c r="AC3202" i="1"/>
  <c r="AD3202" i="1"/>
  <c r="AE3202" i="1"/>
  <c r="AC3203" i="1"/>
  <c r="AD3203" i="1"/>
  <c r="AE3203" i="1"/>
  <c r="AC3204" i="1"/>
  <c r="AD3204" i="1"/>
  <c r="AE3204" i="1"/>
  <c r="AC3205" i="1"/>
  <c r="AD3205" i="1"/>
  <c r="AE3205" i="1"/>
  <c r="AC3206" i="1"/>
  <c r="AD3206" i="1"/>
  <c r="AE3206" i="1"/>
  <c r="AC3207" i="1"/>
  <c r="AD3207" i="1"/>
  <c r="AE3207" i="1"/>
  <c r="AC3208" i="1"/>
  <c r="AD3208" i="1"/>
  <c r="AE3208" i="1"/>
  <c r="AC1265" i="1"/>
  <c r="AD1265" i="1"/>
  <c r="AE1265" i="1"/>
  <c r="AC3209" i="1"/>
  <c r="AD3209" i="1"/>
  <c r="AE3209" i="1"/>
  <c r="AC3210" i="1"/>
  <c r="AD3210" i="1"/>
  <c r="AE3210" i="1"/>
  <c r="AC3211" i="1"/>
  <c r="AD3211" i="1"/>
  <c r="AE3211" i="1"/>
  <c r="AC3212" i="1"/>
  <c r="AD3212" i="1"/>
  <c r="AE3212" i="1"/>
  <c r="AC3213" i="1"/>
  <c r="AD3213" i="1"/>
  <c r="AE3213" i="1"/>
  <c r="AC3214" i="1"/>
  <c r="AD3214" i="1"/>
  <c r="AE3214" i="1"/>
  <c r="AC3215" i="1"/>
  <c r="AD3215" i="1"/>
  <c r="AE3215" i="1"/>
  <c r="AC3216" i="1"/>
  <c r="AD3216" i="1"/>
  <c r="AE3216" i="1"/>
  <c r="AC3217" i="1"/>
  <c r="AD3217" i="1"/>
  <c r="AE3217" i="1"/>
  <c r="AC3218" i="1"/>
  <c r="AD3218" i="1"/>
  <c r="AE3218" i="1"/>
  <c r="AC3219" i="1"/>
  <c r="AD3219" i="1"/>
  <c r="AE3219" i="1"/>
  <c r="AC3220" i="1"/>
  <c r="AD3220" i="1"/>
  <c r="AE3220" i="1"/>
  <c r="AC3221" i="1"/>
  <c r="AD3221" i="1"/>
  <c r="AE3221" i="1"/>
  <c r="AC3222" i="1"/>
  <c r="AD3222" i="1"/>
  <c r="AE3222" i="1"/>
  <c r="AC3223" i="1"/>
  <c r="AD3223" i="1"/>
  <c r="AE3223" i="1"/>
  <c r="AC3224" i="1"/>
  <c r="AD3224" i="1"/>
  <c r="AE3224" i="1"/>
  <c r="AC3225" i="1"/>
  <c r="AD3225" i="1"/>
  <c r="AE3225" i="1"/>
  <c r="AC3226" i="1"/>
  <c r="AD3226" i="1"/>
  <c r="AE3226" i="1"/>
  <c r="AC3227" i="1"/>
  <c r="AD3227" i="1"/>
  <c r="AE3227" i="1"/>
  <c r="AC3228" i="1"/>
  <c r="AD3228" i="1"/>
  <c r="AE3228" i="1"/>
  <c r="AC3229" i="1"/>
  <c r="AD3229" i="1"/>
  <c r="AE3229" i="1"/>
  <c r="AC3230" i="1"/>
  <c r="AD3230" i="1"/>
  <c r="AE3230" i="1"/>
  <c r="AC3231" i="1"/>
  <c r="AD3231" i="1"/>
  <c r="AE3231" i="1"/>
  <c r="AC3232" i="1"/>
  <c r="AD3232" i="1"/>
  <c r="AE3232" i="1"/>
  <c r="AC3233" i="1"/>
  <c r="AD3233" i="1"/>
  <c r="AE3233" i="1"/>
  <c r="AC3234" i="1"/>
  <c r="AD3234" i="1"/>
  <c r="AE3234" i="1"/>
  <c r="AC3235" i="1"/>
  <c r="AD3235" i="1"/>
  <c r="AE3235" i="1"/>
  <c r="AC3236" i="1"/>
  <c r="AD3236" i="1"/>
  <c r="AE3236" i="1"/>
  <c r="AC3237" i="1"/>
  <c r="AD3237" i="1"/>
  <c r="AE3237" i="1"/>
  <c r="AC3238" i="1"/>
  <c r="AD3238" i="1"/>
  <c r="AE3238" i="1"/>
  <c r="AC3239" i="1"/>
  <c r="AD3239" i="1"/>
  <c r="AE3239" i="1"/>
  <c r="AC3240" i="1"/>
  <c r="AD3240" i="1"/>
  <c r="AE3240" i="1"/>
  <c r="AC3241" i="1"/>
  <c r="AD3241" i="1"/>
  <c r="AE3241" i="1"/>
  <c r="AC3242" i="1"/>
  <c r="AD3242" i="1"/>
  <c r="AE3242" i="1"/>
  <c r="AC3243" i="1"/>
  <c r="AD3243" i="1"/>
  <c r="AE3243" i="1"/>
  <c r="AC3244" i="1"/>
  <c r="AD3244" i="1"/>
  <c r="AE3244" i="1"/>
  <c r="AC3245" i="1"/>
  <c r="AD3245" i="1"/>
  <c r="AE3245" i="1"/>
  <c r="AC3246" i="1"/>
  <c r="AD3246" i="1"/>
  <c r="AE3246" i="1"/>
  <c r="AC1266" i="1"/>
  <c r="AD1266" i="1"/>
  <c r="AE1266" i="1"/>
  <c r="AC3247" i="1"/>
  <c r="AD3247" i="1"/>
  <c r="AE3247" i="1"/>
  <c r="AC1267" i="1"/>
  <c r="AD1267" i="1"/>
  <c r="AE1267" i="1"/>
  <c r="AC1268" i="1"/>
  <c r="AD1268" i="1"/>
  <c r="AE1268" i="1"/>
  <c r="AC3248" i="1"/>
  <c r="AD3248" i="1"/>
  <c r="AE3248" i="1"/>
  <c r="AC3249" i="1"/>
  <c r="AD3249" i="1"/>
  <c r="AE3249" i="1"/>
  <c r="AC3250" i="1"/>
  <c r="AD3250" i="1"/>
  <c r="AE3250" i="1"/>
  <c r="AC3251" i="1"/>
  <c r="AD3251" i="1"/>
  <c r="AE3251" i="1"/>
  <c r="AC3252" i="1"/>
  <c r="AD3252" i="1"/>
  <c r="AE3252" i="1"/>
  <c r="AC1269" i="1"/>
  <c r="AD1269" i="1"/>
  <c r="AE1269" i="1"/>
  <c r="AC3253" i="1"/>
  <c r="AD3253" i="1"/>
  <c r="AE3253" i="1"/>
  <c r="AC1270" i="1"/>
  <c r="AD1270" i="1"/>
  <c r="AE1270" i="1"/>
  <c r="AC1271" i="1"/>
  <c r="AD1271" i="1"/>
  <c r="AE1271" i="1"/>
  <c r="AC1272" i="1"/>
  <c r="AD1272" i="1"/>
  <c r="AE1272" i="1"/>
  <c r="AC1273" i="1"/>
  <c r="AD1273" i="1"/>
  <c r="AE1273" i="1"/>
  <c r="AC1274" i="1"/>
  <c r="AD1274" i="1"/>
  <c r="AE1274" i="1"/>
  <c r="AC3254" i="1"/>
  <c r="AD3254" i="1"/>
  <c r="AE3254" i="1"/>
  <c r="AC3255" i="1"/>
  <c r="AD3255" i="1"/>
  <c r="AE3255" i="1"/>
  <c r="AC3256" i="1"/>
  <c r="AD3256" i="1"/>
  <c r="AE3256" i="1"/>
  <c r="AC3257" i="1"/>
  <c r="AD3257" i="1"/>
  <c r="AE3257" i="1"/>
  <c r="AC3258" i="1"/>
  <c r="AD3258" i="1"/>
  <c r="AE3258" i="1"/>
  <c r="AC1275" i="1"/>
  <c r="AD1275" i="1"/>
  <c r="AE1275" i="1"/>
  <c r="AC1276" i="1"/>
  <c r="AD1276" i="1"/>
  <c r="AE1276" i="1"/>
  <c r="AC3259" i="1"/>
  <c r="AD3259" i="1"/>
  <c r="AE3259" i="1"/>
  <c r="AC3260" i="1"/>
  <c r="AD3260" i="1"/>
  <c r="AE3260" i="1"/>
  <c r="AC3261" i="1"/>
  <c r="AD3261" i="1"/>
  <c r="AE3261" i="1"/>
  <c r="AC1277" i="1"/>
  <c r="AD1277" i="1"/>
  <c r="AE1277" i="1"/>
  <c r="AC1278" i="1"/>
  <c r="AD1278" i="1"/>
  <c r="AE1278" i="1"/>
  <c r="AC1279" i="1"/>
  <c r="AD1279" i="1"/>
  <c r="AE1279" i="1"/>
  <c r="AC1280" i="1"/>
  <c r="AD1280" i="1"/>
  <c r="AE1280" i="1"/>
  <c r="AC1281" i="1"/>
  <c r="AD1281" i="1"/>
  <c r="AE1281" i="1"/>
  <c r="AC3262" i="1"/>
  <c r="AD3262" i="1"/>
  <c r="AE3262" i="1"/>
  <c r="AC3263" i="1"/>
  <c r="AD3263" i="1"/>
  <c r="AE3263" i="1"/>
  <c r="AC1282" i="1"/>
  <c r="AD1282" i="1"/>
  <c r="AE1282" i="1"/>
  <c r="AC1283" i="1"/>
  <c r="AD1283" i="1"/>
  <c r="AE1283" i="1"/>
  <c r="AC3264" i="1"/>
  <c r="AD3264" i="1"/>
  <c r="AE3264" i="1"/>
  <c r="AC3265" i="1"/>
  <c r="AD3265" i="1"/>
  <c r="AE3265" i="1"/>
  <c r="AC3266" i="1"/>
  <c r="AD3266" i="1"/>
  <c r="AE3266" i="1"/>
  <c r="AC3267" i="1"/>
  <c r="AD3267" i="1"/>
  <c r="AE3267" i="1"/>
  <c r="AC3268" i="1"/>
  <c r="AD3268" i="1"/>
  <c r="AE3268" i="1"/>
  <c r="AC3269" i="1"/>
  <c r="AD3269" i="1"/>
  <c r="AE3269" i="1"/>
  <c r="AC3270" i="1"/>
  <c r="AD3270" i="1"/>
  <c r="AE3270" i="1"/>
  <c r="AC1284" i="1"/>
  <c r="AD1284" i="1"/>
  <c r="AE1284" i="1"/>
  <c r="AC3271" i="1"/>
  <c r="AD3271" i="1"/>
  <c r="AE3271" i="1"/>
  <c r="AC3272" i="1"/>
  <c r="AD3272" i="1"/>
  <c r="AE3272" i="1"/>
  <c r="AC3273" i="1"/>
  <c r="AD3273" i="1"/>
  <c r="AE3273" i="1"/>
  <c r="AC3274" i="1"/>
  <c r="AD3274" i="1"/>
  <c r="AE3274" i="1"/>
  <c r="AC3275" i="1"/>
  <c r="AD3275" i="1"/>
  <c r="AE3275" i="1"/>
  <c r="AC1285" i="1"/>
  <c r="AD1285" i="1"/>
  <c r="AE1285" i="1"/>
  <c r="AC3276" i="1"/>
  <c r="AD3276" i="1"/>
  <c r="AE3276" i="1"/>
  <c r="AC3277" i="1"/>
  <c r="AD3277" i="1"/>
  <c r="AE3277" i="1"/>
  <c r="AC3278" i="1"/>
  <c r="AD3278" i="1"/>
  <c r="AE3278" i="1"/>
  <c r="AC3279" i="1"/>
  <c r="AD3279" i="1"/>
  <c r="AE3279" i="1"/>
  <c r="AC3280" i="1"/>
  <c r="AD3280" i="1"/>
  <c r="AE3280" i="1"/>
  <c r="AC1286" i="1"/>
  <c r="AD1286" i="1"/>
  <c r="AE1286" i="1"/>
  <c r="AC3281" i="1"/>
  <c r="AD3281" i="1"/>
  <c r="AE3281" i="1"/>
  <c r="AC3282" i="1"/>
  <c r="AD3282" i="1"/>
  <c r="AE3282" i="1"/>
  <c r="AC3283" i="1"/>
  <c r="AD3283" i="1"/>
  <c r="AE3283" i="1"/>
  <c r="AC1287" i="1"/>
  <c r="AD1287" i="1"/>
  <c r="AE1287" i="1"/>
  <c r="AC1288" i="1"/>
  <c r="AD1288" i="1"/>
  <c r="AE1288" i="1"/>
  <c r="AC3284" i="1"/>
  <c r="AD3284" i="1"/>
  <c r="AE3284" i="1"/>
  <c r="AC3285" i="1"/>
  <c r="AD3285" i="1"/>
  <c r="AE3285" i="1"/>
  <c r="AC3286" i="1"/>
  <c r="AD3286" i="1"/>
  <c r="AE3286" i="1"/>
  <c r="AC3287" i="1"/>
  <c r="AD3287" i="1"/>
  <c r="AE3287" i="1"/>
  <c r="AC3288" i="1"/>
  <c r="AD3288" i="1"/>
  <c r="AE3288" i="1"/>
  <c r="AC3289" i="1"/>
  <c r="AD3289" i="1"/>
  <c r="AE3289" i="1"/>
  <c r="AC3290" i="1"/>
  <c r="AD3290" i="1"/>
  <c r="AE3290" i="1"/>
  <c r="AC3291" i="1"/>
  <c r="AD3291" i="1"/>
  <c r="AE3291" i="1"/>
  <c r="AC3292" i="1"/>
  <c r="AD3292" i="1"/>
  <c r="AE3292" i="1"/>
  <c r="AC3293" i="1"/>
  <c r="AD3293" i="1"/>
  <c r="AE3293" i="1"/>
  <c r="AC3294" i="1"/>
  <c r="AD3294" i="1"/>
  <c r="AE3294" i="1"/>
  <c r="AC3295" i="1"/>
  <c r="AD3295" i="1"/>
  <c r="AE3295" i="1"/>
  <c r="AC3296" i="1"/>
  <c r="AD3296" i="1"/>
  <c r="AE3296" i="1"/>
  <c r="AC3297" i="1"/>
  <c r="AD3297" i="1"/>
  <c r="AE3297" i="1"/>
  <c r="AC1289" i="1"/>
  <c r="AD1289" i="1"/>
  <c r="AE1289" i="1"/>
  <c r="AC1290" i="1"/>
  <c r="AD1290" i="1"/>
  <c r="AE1290" i="1"/>
  <c r="AC3298" i="1"/>
  <c r="AD3298" i="1"/>
  <c r="AE3298" i="1"/>
  <c r="AC3299" i="1"/>
  <c r="AD3299" i="1"/>
  <c r="AE3299" i="1"/>
  <c r="AC1291" i="1"/>
  <c r="AD1291" i="1"/>
  <c r="AE1291" i="1"/>
  <c r="AC3300" i="1"/>
  <c r="AD3300" i="1"/>
  <c r="AE3300" i="1"/>
  <c r="AC3301" i="1"/>
  <c r="AD3301" i="1"/>
  <c r="AE3301" i="1"/>
  <c r="AC1292" i="1"/>
  <c r="AD1292" i="1"/>
  <c r="AE1292" i="1"/>
  <c r="AC1293" i="1"/>
  <c r="AD1293" i="1"/>
  <c r="AE1293" i="1"/>
  <c r="AC1294" i="1"/>
  <c r="AD1294" i="1"/>
  <c r="AE1294" i="1"/>
  <c r="AC1295" i="1"/>
  <c r="AD1295" i="1"/>
  <c r="AE1295" i="1"/>
  <c r="AC3302" i="1"/>
  <c r="AD3302" i="1"/>
  <c r="AE3302" i="1"/>
  <c r="AC3303" i="1"/>
  <c r="AD3303" i="1"/>
  <c r="AE3303" i="1"/>
  <c r="AC3304" i="1"/>
  <c r="AD3304" i="1"/>
  <c r="AE3304" i="1"/>
  <c r="AC1296" i="1"/>
  <c r="AD1296" i="1"/>
  <c r="AE1296" i="1"/>
  <c r="AC3305" i="1"/>
  <c r="AD3305" i="1"/>
  <c r="AE3305" i="1"/>
  <c r="AC3306" i="1"/>
  <c r="AD3306" i="1"/>
  <c r="AE3306" i="1"/>
  <c r="AC1297" i="1"/>
  <c r="AD1297" i="1"/>
  <c r="AE1297" i="1"/>
  <c r="AC3307" i="1"/>
  <c r="AD3307" i="1"/>
  <c r="AE3307" i="1"/>
  <c r="AC3308" i="1"/>
  <c r="AD3308" i="1"/>
  <c r="AE3308" i="1"/>
  <c r="AC1298" i="1"/>
  <c r="AD1298" i="1"/>
  <c r="AE1298" i="1"/>
  <c r="AC3309" i="1"/>
  <c r="AD3309" i="1"/>
  <c r="AE3309" i="1"/>
  <c r="AC1299" i="1"/>
  <c r="AD1299" i="1"/>
  <c r="AE1299" i="1"/>
  <c r="AC1300" i="1"/>
  <c r="AD1300" i="1"/>
  <c r="AE1300" i="1"/>
  <c r="AC1301" i="1"/>
  <c r="AD1301" i="1"/>
  <c r="AE1301" i="1"/>
  <c r="AC1302" i="1"/>
  <c r="AD1302" i="1"/>
  <c r="AE1302" i="1"/>
  <c r="AC1303" i="1"/>
  <c r="AD1303" i="1"/>
  <c r="AE1303" i="1"/>
  <c r="AC3310" i="1"/>
  <c r="AD3310" i="1"/>
  <c r="AE3310" i="1"/>
  <c r="AC1304" i="1"/>
  <c r="AD1304" i="1"/>
  <c r="AE1304" i="1"/>
  <c r="AC1305" i="1"/>
  <c r="AD1305" i="1"/>
  <c r="AE1305" i="1"/>
  <c r="AC1306" i="1"/>
  <c r="AD1306" i="1"/>
  <c r="AE1306" i="1"/>
  <c r="AC1307" i="1"/>
  <c r="AD1307" i="1"/>
  <c r="AE1307" i="1"/>
  <c r="AC3311" i="1"/>
  <c r="AD3311" i="1"/>
  <c r="AE3311" i="1"/>
  <c r="AC1308" i="1"/>
  <c r="AD1308" i="1"/>
  <c r="AE1308" i="1"/>
  <c r="AC1309" i="1"/>
  <c r="AD1309" i="1"/>
  <c r="AE1309" i="1"/>
  <c r="AC1310" i="1"/>
  <c r="AD1310" i="1"/>
  <c r="AE1310" i="1"/>
  <c r="AC1311" i="1"/>
  <c r="AD1311" i="1"/>
  <c r="AE1311" i="1"/>
  <c r="AC1312" i="1"/>
  <c r="AD1312" i="1"/>
  <c r="AE1312" i="1"/>
  <c r="AC1313" i="1"/>
  <c r="AD1313" i="1"/>
  <c r="AE1313" i="1"/>
  <c r="AC1314" i="1"/>
  <c r="AD1314" i="1"/>
  <c r="AE1314" i="1"/>
  <c r="AC3312" i="1"/>
  <c r="AD3312" i="1"/>
  <c r="AE3312" i="1"/>
  <c r="AC1315" i="1"/>
  <c r="AD1315" i="1"/>
  <c r="AE1315" i="1"/>
  <c r="AC1316" i="1"/>
  <c r="AD1316" i="1"/>
  <c r="AE1316" i="1"/>
  <c r="AC1317" i="1"/>
  <c r="AD1317" i="1"/>
  <c r="AE1317" i="1"/>
  <c r="AC1318" i="1"/>
  <c r="AD1318" i="1"/>
  <c r="AE1318" i="1"/>
  <c r="AC1319" i="1"/>
  <c r="AD1319" i="1"/>
  <c r="AE1319" i="1"/>
  <c r="AC1320" i="1"/>
  <c r="AD1320" i="1"/>
  <c r="AE1320" i="1"/>
  <c r="AC1321" i="1"/>
  <c r="AD1321" i="1"/>
  <c r="AE1321" i="1"/>
  <c r="AC1322" i="1"/>
  <c r="AD1322" i="1"/>
  <c r="AE1322" i="1"/>
  <c r="AC1323" i="1"/>
  <c r="AD1323" i="1"/>
  <c r="AE1323" i="1"/>
  <c r="AC1324" i="1"/>
  <c r="AD1324" i="1"/>
  <c r="AE1324" i="1"/>
  <c r="AC3313" i="1"/>
  <c r="AD3313" i="1"/>
  <c r="AE3313" i="1"/>
  <c r="AC1325" i="1"/>
  <c r="AD1325" i="1"/>
  <c r="AE1325" i="1"/>
  <c r="AC3314" i="1"/>
  <c r="AD3314" i="1"/>
  <c r="AE3314" i="1"/>
  <c r="AC1326" i="1"/>
  <c r="AD1326" i="1"/>
  <c r="AE1326" i="1"/>
  <c r="AC1327" i="1"/>
  <c r="AD1327" i="1"/>
  <c r="AE1327" i="1"/>
  <c r="AC1328" i="1"/>
  <c r="AD1328" i="1"/>
  <c r="AE1328" i="1"/>
  <c r="AC1329" i="1"/>
  <c r="AD1329" i="1"/>
  <c r="AE1329" i="1"/>
  <c r="AC1330" i="1"/>
  <c r="AD1330" i="1"/>
  <c r="AE1330" i="1"/>
  <c r="AC1331" i="1"/>
  <c r="AD1331" i="1"/>
  <c r="AE1331" i="1"/>
  <c r="AC1332" i="1"/>
  <c r="AD1332" i="1"/>
  <c r="AE1332" i="1"/>
  <c r="AC1333" i="1"/>
  <c r="AD1333" i="1"/>
  <c r="AE1333" i="1"/>
  <c r="AC1334" i="1"/>
  <c r="AD1334" i="1"/>
  <c r="AE1334" i="1"/>
  <c r="AC1335" i="1"/>
  <c r="AD1335" i="1"/>
  <c r="AE1335" i="1"/>
  <c r="AC1336" i="1"/>
  <c r="AD1336" i="1"/>
  <c r="AE1336" i="1"/>
  <c r="AC1337" i="1"/>
  <c r="AD1337" i="1"/>
  <c r="AE1337" i="1"/>
  <c r="AC1338" i="1"/>
  <c r="AD1338" i="1"/>
  <c r="AE1338" i="1"/>
  <c r="AC1339" i="1"/>
  <c r="AD1339" i="1"/>
  <c r="AE1339" i="1"/>
  <c r="AC1340" i="1"/>
  <c r="AD1340" i="1"/>
  <c r="AE1340" i="1"/>
  <c r="AC1341" i="1"/>
  <c r="AD1341" i="1"/>
  <c r="AE1341" i="1"/>
  <c r="AC1342" i="1"/>
  <c r="AD1342" i="1"/>
  <c r="AE1342" i="1"/>
  <c r="AC1343" i="1"/>
  <c r="AD1343" i="1"/>
  <c r="AE1343" i="1"/>
  <c r="AC1344" i="1"/>
  <c r="AD1344" i="1"/>
  <c r="AE1344" i="1"/>
  <c r="AC1345" i="1"/>
  <c r="AD1345" i="1"/>
  <c r="AE1345" i="1"/>
  <c r="AC1346" i="1"/>
  <c r="AD1346" i="1"/>
  <c r="AE1346" i="1"/>
  <c r="AC1347" i="1"/>
  <c r="AD1347" i="1"/>
  <c r="AE1347" i="1"/>
  <c r="AC3315" i="1"/>
  <c r="AD3315" i="1"/>
  <c r="AE3315" i="1"/>
  <c r="AC1348" i="1"/>
  <c r="AD1348" i="1"/>
  <c r="AE1348" i="1"/>
  <c r="AC1349" i="1"/>
  <c r="AD1349" i="1"/>
  <c r="AE1349" i="1"/>
  <c r="AC1350" i="1"/>
  <c r="AD1350" i="1"/>
  <c r="AE1350" i="1"/>
  <c r="AC1351" i="1"/>
  <c r="AD1351" i="1"/>
  <c r="AE1351" i="1"/>
  <c r="AC1352" i="1"/>
  <c r="AD1352" i="1"/>
  <c r="AE1352" i="1"/>
  <c r="AC1353" i="1"/>
  <c r="AD1353" i="1"/>
  <c r="AE1353" i="1"/>
  <c r="AC1354" i="1"/>
  <c r="AD1354" i="1"/>
  <c r="AE1354" i="1"/>
  <c r="AC3316" i="1"/>
  <c r="AD3316" i="1"/>
  <c r="AE3316" i="1"/>
  <c r="AC1355" i="1"/>
  <c r="AD1355" i="1"/>
  <c r="AE1355" i="1"/>
  <c r="AC1356" i="1"/>
  <c r="AD1356" i="1"/>
  <c r="AE1356" i="1"/>
  <c r="AC1357" i="1"/>
  <c r="AD1357" i="1"/>
  <c r="AE1357" i="1"/>
  <c r="AC1358" i="1"/>
  <c r="AD1358" i="1"/>
  <c r="AE1358" i="1"/>
  <c r="AC1359" i="1"/>
  <c r="AD1359" i="1"/>
  <c r="AE1359" i="1"/>
  <c r="AC1360" i="1"/>
  <c r="AD1360" i="1"/>
  <c r="AE1360" i="1"/>
  <c r="AC1361" i="1"/>
  <c r="AD1361" i="1"/>
  <c r="AE1361" i="1"/>
  <c r="AC1362" i="1"/>
  <c r="AD1362" i="1"/>
  <c r="AE1362" i="1"/>
  <c r="AC1363" i="1"/>
  <c r="AD1363" i="1"/>
  <c r="AE1363" i="1"/>
  <c r="AC1364" i="1"/>
  <c r="AD1364" i="1"/>
  <c r="AE1364" i="1"/>
  <c r="AC3317" i="1"/>
  <c r="AD3317" i="1"/>
  <c r="AE3317" i="1"/>
  <c r="AC1365" i="1"/>
  <c r="AD1365" i="1"/>
  <c r="AE1365" i="1"/>
  <c r="AC3318" i="1"/>
  <c r="AD3318" i="1"/>
  <c r="AE3318" i="1"/>
  <c r="AC1366" i="1"/>
  <c r="AD1366" i="1"/>
  <c r="AE1366" i="1"/>
  <c r="AC1367" i="1"/>
  <c r="AD1367" i="1"/>
  <c r="AE1367" i="1"/>
  <c r="AC1368" i="1"/>
  <c r="AD1368" i="1"/>
  <c r="AE1368" i="1"/>
  <c r="AC3319" i="1"/>
  <c r="AD3319" i="1"/>
  <c r="AE3319" i="1"/>
  <c r="AC1369" i="1"/>
  <c r="AD1369" i="1"/>
  <c r="AE1369" i="1"/>
  <c r="AC1370" i="1"/>
  <c r="AD1370" i="1"/>
  <c r="AE1370" i="1"/>
  <c r="AC3320" i="1"/>
  <c r="AD3320" i="1"/>
  <c r="AE3320" i="1"/>
  <c r="AC1371" i="1"/>
  <c r="AD1371" i="1"/>
  <c r="AE1371" i="1"/>
  <c r="AC1372" i="1"/>
  <c r="AD1372" i="1"/>
  <c r="AE1372" i="1"/>
  <c r="AC3321" i="1"/>
  <c r="AD3321" i="1"/>
  <c r="AE3321" i="1"/>
  <c r="AC1373" i="1"/>
  <c r="AD1373" i="1"/>
  <c r="AE1373" i="1"/>
  <c r="AC1374" i="1"/>
  <c r="AD1374" i="1"/>
  <c r="AE1374" i="1"/>
  <c r="AC1375" i="1"/>
  <c r="AD1375" i="1"/>
  <c r="AE1375" i="1"/>
  <c r="AC1376" i="1"/>
  <c r="AD1376" i="1"/>
  <c r="AE1376" i="1"/>
  <c r="AC1377" i="1"/>
  <c r="AD1377" i="1"/>
  <c r="AE1377" i="1"/>
  <c r="AC1378" i="1"/>
  <c r="AD1378" i="1"/>
  <c r="AE1378" i="1"/>
  <c r="AC1379" i="1"/>
  <c r="AD1379" i="1"/>
  <c r="AE1379" i="1"/>
  <c r="AC1380" i="1"/>
  <c r="AD1380" i="1"/>
  <c r="AE1380" i="1"/>
  <c r="AC1381" i="1"/>
  <c r="AD1381" i="1"/>
  <c r="AE1381" i="1"/>
  <c r="AC1382" i="1"/>
  <c r="AD1382" i="1"/>
  <c r="AE1382" i="1"/>
  <c r="AC1383" i="1"/>
  <c r="AD1383" i="1"/>
  <c r="AE1383" i="1"/>
  <c r="AC1384" i="1"/>
  <c r="AD1384" i="1"/>
  <c r="AE1384" i="1"/>
  <c r="AC3322" i="1"/>
  <c r="AD3322" i="1"/>
  <c r="AE3322" i="1"/>
  <c r="AC1385" i="1"/>
  <c r="AD1385" i="1"/>
  <c r="AE1385" i="1"/>
  <c r="AC1386" i="1"/>
  <c r="AD1386" i="1"/>
  <c r="AE1386" i="1"/>
  <c r="AC1387" i="1"/>
  <c r="AD1387" i="1"/>
  <c r="AE1387" i="1"/>
  <c r="AC3323" i="1"/>
  <c r="AD3323" i="1"/>
  <c r="AE3323" i="1"/>
  <c r="AC1388" i="1"/>
  <c r="AD1388" i="1"/>
  <c r="AE1388" i="1"/>
  <c r="AC1389" i="1"/>
  <c r="AD1389" i="1"/>
  <c r="AE1389" i="1"/>
  <c r="AC1390" i="1"/>
  <c r="AD1390" i="1"/>
  <c r="AE1390" i="1"/>
  <c r="AC1391" i="1"/>
  <c r="AD1391" i="1"/>
  <c r="AE1391" i="1"/>
  <c r="AC1392" i="1"/>
  <c r="AD1392" i="1"/>
  <c r="AE1392" i="1"/>
  <c r="AC3324" i="1"/>
  <c r="AD3324" i="1"/>
  <c r="AE3324" i="1"/>
  <c r="AC3325" i="1"/>
  <c r="AD3325" i="1"/>
  <c r="AE3325" i="1"/>
  <c r="AC1393" i="1"/>
  <c r="AD1393" i="1"/>
  <c r="AE1393" i="1"/>
  <c r="AC1394" i="1"/>
  <c r="AD1394" i="1"/>
  <c r="AE1394" i="1"/>
  <c r="AC1395" i="1"/>
  <c r="AD1395" i="1"/>
  <c r="AE1395" i="1"/>
  <c r="AC1396" i="1"/>
  <c r="AD1396" i="1"/>
  <c r="AE1396" i="1"/>
  <c r="AC1397" i="1"/>
  <c r="AD1397" i="1"/>
  <c r="AE1397" i="1"/>
  <c r="AC1398" i="1"/>
  <c r="AD1398" i="1"/>
  <c r="AE1398" i="1"/>
  <c r="AC3326" i="1"/>
  <c r="AD3326" i="1"/>
  <c r="AE3326" i="1"/>
  <c r="AC3327" i="1"/>
  <c r="AD3327" i="1"/>
  <c r="AE3327" i="1"/>
  <c r="AC1399" i="1"/>
  <c r="AD1399" i="1"/>
  <c r="AE1399" i="1"/>
  <c r="AC1400" i="1"/>
  <c r="AD1400" i="1"/>
  <c r="AE1400" i="1"/>
  <c r="AC3328" i="1"/>
  <c r="AD3328" i="1"/>
  <c r="AE3328" i="1"/>
  <c r="AC1401" i="1"/>
  <c r="AD1401" i="1"/>
  <c r="AE1401" i="1"/>
  <c r="AC1402" i="1"/>
  <c r="AD1402" i="1"/>
  <c r="AE1402" i="1"/>
  <c r="AC1403" i="1"/>
  <c r="AD1403" i="1"/>
  <c r="AE1403" i="1"/>
  <c r="AC1404" i="1"/>
  <c r="AD1404" i="1"/>
  <c r="AE1404" i="1"/>
  <c r="AC1405" i="1"/>
  <c r="AD1405" i="1"/>
  <c r="AE1405" i="1"/>
  <c r="AC1406" i="1"/>
  <c r="AD1406" i="1"/>
  <c r="AE1406" i="1"/>
  <c r="AC3329" i="1"/>
  <c r="AD3329" i="1"/>
  <c r="AE3329" i="1"/>
  <c r="AC1407" i="1"/>
  <c r="AD1407" i="1"/>
  <c r="AE1407" i="1"/>
  <c r="AC3330" i="1"/>
  <c r="AD3330" i="1"/>
  <c r="AE3330" i="1"/>
  <c r="AC3331" i="1"/>
  <c r="AD3331" i="1"/>
  <c r="AE3331" i="1"/>
  <c r="AC3332" i="1"/>
  <c r="AD3332" i="1"/>
  <c r="AE3332" i="1"/>
  <c r="AC3333" i="1"/>
  <c r="AD3333" i="1"/>
  <c r="AE3333" i="1"/>
  <c r="AC3334" i="1"/>
  <c r="AD3334" i="1"/>
  <c r="AE3334" i="1"/>
  <c r="AC1408" i="1"/>
  <c r="AD1408" i="1"/>
  <c r="AE1408" i="1"/>
  <c r="AC3335" i="1"/>
  <c r="AD3335" i="1"/>
  <c r="AE3335" i="1"/>
  <c r="AC3336" i="1"/>
  <c r="AD3336" i="1"/>
  <c r="AE3336" i="1"/>
  <c r="AC3337" i="1"/>
  <c r="AD3337" i="1"/>
  <c r="AE3337" i="1"/>
  <c r="AC3338" i="1"/>
  <c r="AD3338" i="1"/>
  <c r="AE3338" i="1"/>
  <c r="AC3339" i="1"/>
  <c r="AD3339" i="1"/>
  <c r="AE3339" i="1"/>
  <c r="AC3340" i="1"/>
  <c r="AD3340" i="1"/>
  <c r="AE3340" i="1"/>
  <c r="AC1409" i="1"/>
  <c r="AD1409" i="1"/>
  <c r="AE1409" i="1"/>
  <c r="AC3341" i="1"/>
  <c r="AD3341" i="1"/>
  <c r="AE3341" i="1"/>
  <c r="AC1410" i="1"/>
  <c r="AD1410" i="1"/>
  <c r="AE1410" i="1"/>
  <c r="AC3342" i="1"/>
  <c r="AD3342" i="1"/>
  <c r="AE3342" i="1"/>
  <c r="AC3343" i="1"/>
  <c r="AD3343" i="1"/>
  <c r="AE3343" i="1"/>
  <c r="AC3344" i="1"/>
  <c r="AD3344" i="1"/>
  <c r="AE3344" i="1"/>
  <c r="AC1411" i="1"/>
  <c r="AD1411" i="1"/>
  <c r="AE1411" i="1"/>
  <c r="AC1412" i="1"/>
  <c r="AD1412" i="1"/>
  <c r="AE1412" i="1"/>
  <c r="AC1413" i="1"/>
  <c r="AD1413" i="1"/>
  <c r="AE1413" i="1"/>
  <c r="AC3345" i="1"/>
  <c r="AD3345" i="1"/>
  <c r="AE3345" i="1"/>
  <c r="AC3346" i="1"/>
  <c r="AD3346" i="1"/>
  <c r="AE3346" i="1"/>
  <c r="AC3347" i="1"/>
  <c r="AD3347" i="1"/>
  <c r="AE3347" i="1"/>
  <c r="AC3348" i="1"/>
  <c r="AD3348" i="1"/>
  <c r="AE3348" i="1"/>
  <c r="AC1414" i="1"/>
  <c r="AD1414" i="1"/>
  <c r="AE1414" i="1"/>
  <c r="AC3349" i="1"/>
  <c r="AD3349" i="1"/>
  <c r="AE3349" i="1"/>
  <c r="AC1415" i="1"/>
  <c r="AD1415" i="1"/>
  <c r="AE1415" i="1"/>
  <c r="AC3350" i="1"/>
  <c r="AD3350" i="1"/>
  <c r="AE3350" i="1"/>
  <c r="AC3351" i="1"/>
  <c r="AD3351" i="1"/>
  <c r="AE3351" i="1"/>
  <c r="AC1416" i="1"/>
  <c r="AD1416" i="1"/>
  <c r="AE1416" i="1"/>
  <c r="AC3352" i="1"/>
  <c r="AD3352" i="1"/>
  <c r="AE3352" i="1"/>
  <c r="AC3353" i="1"/>
  <c r="AD3353" i="1"/>
  <c r="AE3353" i="1"/>
  <c r="AC1417" i="1"/>
  <c r="AD1417" i="1"/>
  <c r="AE1417" i="1"/>
  <c r="AC1418" i="1"/>
  <c r="AD1418" i="1"/>
  <c r="AE1418" i="1"/>
  <c r="AC1419" i="1"/>
  <c r="AD1419" i="1"/>
  <c r="AE1419" i="1"/>
  <c r="AC1420" i="1"/>
  <c r="AD1420" i="1"/>
  <c r="AE1420" i="1"/>
  <c r="AC3354" i="1"/>
  <c r="AD3354" i="1"/>
  <c r="AE3354" i="1"/>
  <c r="AC1421" i="1"/>
  <c r="AD1421" i="1"/>
  <c r="AE1421" i="1"/>
  <c r="AC1422" i="1"/>
  <c r="AD1422" i="1"/>
  <c r="AE1422" i="1"/>
  <c r="AC1423" i="1"/>
  <c r="AD1423" i="1"/>
  <c r="AE1423" i="1"/>
  <c r="AC1424" i="1"/>
  <c r="AD1424" i="1"/>
  <c r="AE1424" i="1"/>
  <c r="AC1425" i="1"/>
  <c r="AD1425" i="1"/>
  <c r="AE1425" i="1"/>
  <c r="AC3355" i="1"/>
  <c r="AD3355" i="1"/>
  <c r="AE3355" i="1"/>
  <c r="AC3356" i="1"/>
  <c r="AD3356" i="1"/>
  <c r="AE3356" i="1"/>
  <c r="AC3357" i="1"/>
  <c r="AD3357" i="1"/>
  <c r="AE3357" i="1"/>
  <c r="AC1426" i="1"/>
  <c r="AD1426" i="1"/>
  <c r="AE1426" i="1"/>
  <c r="AC3358" i="1"/>
  <c r="AD3358" i="1"/>
  <c r="AE3358" i="1"/>
  <c r="AC3359" i="1"/>
  <c r="AD3359" i="1"/>
  <c r="AE3359" i="1"/>
  <c r="AC3360" i="1"/>
  <c r="AD3360" i="1"/>
  <c r="AE3360" i="1"/>
  <c r="AC3361" i="1"/>
  <c r="AD3361" i="1"/>
  <c r="AE3361" i="1"/>
  <c r="AC3362" i="1"/>
  <c r="AD3362" i="1"/>
  <c r="AE3362" i="1"/>
  <c r="AC1427" i="1"/>
  <c r="AD1427" i="1"/>
  <c r="AE1427" i="1"/>
  <c r="AC3363" i="1"/>
  <c r="AD3363" i="1"/>
  <c r="AE3363" i="1"/>
  <c r="AC3364" i="1"/>
  <c r="AD3364" i="1"/>
  <c r="AE3364" i="1"/>
  <c r="AC3365" i="1"/>
  <c r="AD3365" i="1"/>
  <c r="AE3365" i="1"/>
  <c r="AC3366" i="1"/>
  <c r="AD3366" i="1"/>
  <c r="AE3366" i="1"/>
  <c r="AC3367" i="1"/>
  <c r="AD3367" i="1"/>
  <c r="AE3367" i="1"/>
  <c r="AC3368" i="1"/>
  <c r="AD3368" i="1"/>
  <c r="AE3368" i="1"/>
  <c r="AC3369" i="1"/>
  <c r="AD3369" i="1"/>
  <c r="AE3369" i="1"/>
  <c r="AC3370" i="1"/>
  <c r="AD3370" i="1"/>
  <c r="AE3370" i="1"/>
  <c r="AC3371" i="1"/>
  <c r="AD3371" i="1"/>
  <c r="AE3371" i="1"/>
  <c r="AC3372" i="1"/>
  <c r="AD3372" i="1"/>
  <c r="AE3372" i="1"/>
  <c r="AC3373" i="1"/>
  <c r="AD3373" i="1"/>
  <c r="AE3373" i="1"/>
  <c r="AC1428" i="1"/>
  <c r="AD1428" i="1"/>
  <c r="AE1428" i="1"/>
  <c r="AC3374" i="1"/>
  <c r="AD3374" i="1"/>
  <c r="AE3374" i="1"/>
  <c r="AC3375" i="1"/>
  <c r="AD3375" i="1"/>
  <c r="AE3375" i="1"/>
  <c r="AC3376" i="1"/>
  <c r="AD3376" i="1"/>
  <c r="AE3376" i="1"/>
  <c r="AC3377" i="1"/>
  <c r="AD3377" i="1"/>
  <c r="AE3377" i="1"/>
  <c r="AC1429" i="1"/>
  <c r="AD1429" i="1"/>
  <c r="AE1429" i="1"/>
  <c r="AC3378" i="1"/>
  <c r="AD3378" i="1"/>
  <c r="AE3378" i="1"/>
  <c r="AC3379" i="1"/>
  <c r="AD3379" i="1"/>
  <c r="AE3379" i="1"/>
  <c r="AC3380" i="1"/>
  <c r="AD3380" i="1"/>
  <c r="AE3380" i="1"/>
  <c r="AC3381" i="1"/>
  <c r="AD3381" i="1"/>
  <c r="AE3381" i="1"/>
  <c r="AC3382" i="1"/>
  <c r="AD3382" i="1"/>
  <c r="AE3382" i="1"/>
  <c r="AC3383" i="1"/>
  <c r="AD3383" i="1"/>
  <c r="AE3383" i="1"/>
  <c r="AC1430" i="1"/>
  <c r="AD1430" i="1"/>
  <c r="AE1430" i="1"/>
  <c r="AC3384" i="1"/>
  <c r="AD3384" i="1"/>
  <c r="AE3384" i="1"/>
  <c r="AC3385" i="1"/>
  <c r="AD3385" i="1"/>
  <c r="AE3385" i="1"/>
  <c r="AC3386" i="1"/>
  <c r="AD3386" i="1"/>
  <c r="AE3386" i="1"/>
  <c r="AC3387" i="1"/>
  <c r="AD3387" i="1"/>
  <c r="AE3387" i="1"/>
  <c r="AC3388" i="1"/>
  <c r="AD3388" i="1"/>
  <c r="AE3388" i="1"/>
  <c r="AC1431" i="1"/>
  <c r="AD1431" i="1"/>
  <c r="AE1431" i="1"/>
  <c r="AC1432" i="1"/>
  <c r="AD1432" i="1"/>
  <c r="AE1432" i="1"/>
  <c r="AC1433" i="1"/>
  <c r="AD1433" i="1"/>
  <c r="AE1433" i="1"/>
  <c r="AC1434" i="1"/>
  <c r="AD1434" i="1"/>
  <c r="AE1434" i="1"/>
  <c r="AC1435" i="1"/>
  <c r="AD1435" i="1"/>
  <c r="AE1435" i="1"/>
  <c r="AC3389" i="1"/>
  <c r="AD3389" i="1"/>
  <c r="AE3389" i="1"/>
  <c r="AC1436" i="1"/>
  <c r="AD1436" i="1"/>
  <c r="AE1436" i="1"/>
  <c r="AC1437" i="1"/>
  <c r="AD1437" i="1"/>
  <c r="AE1437" i="1"/>
  <c r="AC1438" i="1"/>
  <c r="AD1438" i="1"/>
  <c r="AE1438" i="1"/>
  <c r="AC3390" i="1"/>
  <c r="AD3390" i="1"/>
  <c r="AE3390" i="1"/>
  <c r="AC3391" i="1"/>
  <c r="AD3391" i="1"/>
  <c r="AE3391" i="1"/>
  <c r="AC3392" i="1"/>
  <c r="AD3392" i="1"/>
  <c r="AE3392" i="1"/>
  <c r="AC3393" i="1"/>
  <c r="AD3393" i="1"/>
  <c r="AE3393" i="1"/>
  <c r="AC1439" i="1"/>
  <c r="AD1439" i="1"/>
  <c r="AE1439" i="1"/>
  <c r="AC1440" i="1"/>
  <c r="AD1440" i="1"/>
  <c r="AE1440" i="1"/>
  <c r="AC3394" i="1"/>
  <c r="AD3394" i="1"/>
  <c r="AE3394" i="1"/>
  <c r="AC3395" i="1"/>
  <c r="AD3395" i="1"/>
  <c r="AE3395" i="1"/>
  <c r="AC1441" i="1"/>
  <c r="AD1441" i="1"/>
  <c r="AE1441" i="1"/>
  <c r="AC3396" i="1"/>
  <c r="AD3396" i="1"/>
  <c r="AE3396" i="1"/>
  <c r="AC1442" i="1"/>
  <c r="AD1442" i="1"/>
  <c r="AE1442" i="1"/>
  <c r="AC3397" i="1"/>
  <c r="AD3397" i="1"/>
  <c r="AE3397" i="1"/>
  <c r="AC3398" i="1"/>
  <c r="AD3398" i="1"/>
  <c r="AE3398" i="1"/>
  <c r="AC1443" i="1"/>
  <c r="AD1443" i="1"/>
  <c r="AE1443" i="1"/>
  <c r="AC1444" i="1"/>
  <c r="AD1444" i="1"/>
  <c r="AE1444" i="1"/>
  <c r="AC3399" i="1"/>
  <c r="AD3399" i="1"/>
  <c r="AE3399" i="1"/>
  <c r="AC1445" i="1"/>
  <c r="AD1445" i="1"/>
  <c r="AE1445" i="1"/>
  <c r="AC1446" i="1"/>
  <c r="AD1446" i="1"/>
  <c r="AE1446" i="1"/>
  <c r="AC1447" i="1"/>
  <c r="AD1447" i="1"/>
  <c r="AE1447" i="1"/>
  <c r="AC3400" i="1"/>
  <c r="AD3400" i="1"/>
  <c r="AE3400" i="1"/>
  <c r="AC3401" i="1"/>
  <c r="AD3401" i="1"/>
  <c r="AE3401" i="1"/>
  <c r="AC1448" i="1"/>
  <c r="AD1448" i="1"/>
  <c r="AE1448" i="1"/>
  <c r="AC1449" i="1"/>
  <c r="AD1449" i="1"/>
  <c r="AE1449" i="1"/>
  <c r="AC3402" i="1"/>
  <c r="AD3402" i="1"/>
  <c r="AE3402" i="1"/>
  <c r="AC3403" i="1"/>
  <c r="AD3403" i="1"/>
  <c r="AE3403" i="1"/>
  <c r="AC3404" i="1"/>
  <c r="AD3404" i="1"/>
  <c r="AE3404" i="1"/>
  <c r="AC3405" i="1"/>
  <c r="AD3405" i="1"/>
  <c r="AE3405" i="1"/>
  <c r="AC1450" i="1"/>
  <c r="AD1450" i="1"/>
  <c r="AE1450" i="1"/>
  <c r="AC1451" i="1"/>
  <c r="AD1451" i="1"/>
  <c r="AE1451" i="1"/>
  <c r="AC3406" i="1"/>
  <c r="AD3406" i="1"/>
  <c r="AE3406" i="1"/>
  <c r="AC1452" i="1"/>
  <c r="AD1452" i="1"/>
  <c r="AE1452" i="1"/>
  <c r="AC3407" i="1"/>
  <c r="AD3407" i="1"/>
  <c r="AE3407" i="1"/>
  <c r="AC1453" i="1"/>
  <c r="AD1453" i="1"/>
  <c r="AE1453" i="1"/>
  <c r="AC3408" i="1"/>
  <c r="AD3408" i="1"/>
  <c r="AE3408" i="1"/>
  <c r="AC3409" i="1"/>
  <c r="AD3409" i="1"/>
  <c r="AE3409" i="1"/>
  <c r="AC1454" i="1"/>
  <c r="AD1454" i="1"/>
  <c r="AE1454" i="1"/>
  <c r="AC3410" i="1"/>
  <c r="AD3410" i="1"/>
  <c r="AE3410" i="1"/>
  <c r="AC3411" i="1"/>
  <c r="AD3411" i="1"/>
  <c r="AE3411" i="1"/>
  <c r="AC3412" i="1"/>
  <c r="AD3412" i="1"/>
  <c r="AE3412" i="1"/>
  <c r="AC3413" i="1"/>
  <c r="AD3413" i="1"/>
  <c r="AE3413" i="1"/>
  <c r="AC1455" i="1"/>
  <c r="AD1455" i="1"/>
  <c r="AE1455" i="1"/>
  <c r="AC3414" i="1"/>
  <c r="AD3414" i="1"/>
  <c r="AE3414" i="1"/>
  <c r="AC1456" i="1"/>
  <c r="AD1456" i="1"/>
  <c r="AE1456" i="1"/>
  <c r="AC1457" i="1"/>
  <c r="AD1457" i="1"/>
  <c r="AE1457" i="1"/>
  <c r="AC3415" i="1"/>
  <c r="AD3415" i="1"/>
  <c r="AE3415" i="1"/>
  <c r="AC3416" i="1"/>
  <c r="AD3416" i="1"/>
  <c r="AE3416" i="1"/>
  <c r="AC3417" i="1"/>
  <c r="AD3417" i="1"/>
  <c r="AE3417" i="1"/>
  <c r="AC1458" i="1"/>
  <c r="AD1458" i="1"/>
  <c r="AE1458" i="1"/>
  <c r="AC1459" i="1"/>
  <c r="AD1459" i="1"/>
  <c r="AE1459" i="1"/>
  <c r="AC3418" i="1"/>
  <c r="AD3418" i="1"/>
  <c r="AE3418" i="1"/>
  <c r="AC3419" i="1"/>
  <c r="AD3419" i="1"/>
  <c r="AE3419" i="1"/>
  <c r="AC3420" i="1"/>
  <c r="AD3420" i="1"/>
  <c r="AE3420" i="1"/>
  <c r="AC1460" i="1"/>
  <c r="AD1460" i="1"/>
  <c r="AE1460" i="1"/>
  <c r="AC3421" i="1"/>
  <c r="AD3421" i="1"/>
  <c r="AE3421" i="1"/>
  <c r="AC3422" i="1"/>
  <c r="AD3422" i="1"/>
  <c r="AE3422" i="1"/>
  <c r="AC3423" i="1"/>
  <c r="AD3423" i="1"/>
  <c r="AE3423" i="1"/>
  <c r="AC3424" i="1"/>
  <c r="AD3424" i="1"/>
  <c r="AE3424" i="1"/>
  <c r="AC3425" i="1"/>
  <c r="AD3425" i="1"/>
  <c r="AE3425" i="1"/>
  <c r="AC3426" i="1"/>
  <c r="AD3426" i="1"/>
  <c r="AE3426" i="1"/>
  <c r="AC3427" i="1"/>
  <c r="AD3427" i="1"/>
  <c r="AE3427" i="1"/>
  <c r="AC3428" i="1"/>
  <c r="AD3428" i="1"/>
  <c r="AE3428" i="1"/>
  <c r="AC3429" i="1"/>
  <c r="AD3429" i="1"/>
  <c r="AE3429" i="1"/>
  <c r="AC3430" i="1"/>
  <c r="AD3430" i="1"/>
  <c r="AE3430" i="1"/>
  <c r="AC3431" i="1"/>
  <c r="AD3431" i="1"/>
  <c r="AE3431" i="1"/>
  <c r="AC3432" i="1"/>
  <c r="AD3432" i="1"/>
  <c r="AE3432" i="1"/>
  <c r="AC3433" i="1"/>
  <c r="AD3433" i="1"/>
  <c r="AE3433" i="1"/>
  <c r="AC3434" i="1"/>
  <c r="AD3434" i="1"/>
  <c r="AE3434" i="1"/>
  <c r="AC3435" i="1"/>
  <c r="AD3435" i="1"/>
  <c r="AE3435" i="1"/>
  <c r="AC1461" i="1"/>
  <c r="AD1461" i="1"/>
  <c r="AE1461" i="1"/>
  <c r="AC3436" i="1"/>
  <c r="AD3436" i="1"/>
  <c r="AE3436" i="1"/>
  <c r="AC182" i="1"/>
  <c r="AD182" i="1"/>
  <c r="AE182" i="1"/>
  <c r="AC183" i="1"/>
  <c r="AD183" i="1"/>
  <c r="AE183" i="1"/>
  <c r="AC1462" i="1"/>
  <c r="AD1462" i="1"/>
  <c r="AE1462" i="1"/>
  <c r="AC3437" i="1"/>
  <c r="AD3437" i="1"/>
  <c r="AE3437" i="1"/>
  <c r="AC3438" i="1"/>
  <c r="AD3438" i="1"/>
  <c r="AE3438" i="1"/>
  <c r="AC184" i="1"/>
  <c r="AD184" i="1"/>
  <c r="AE184" i="1"/>
  <c r="AC185" i="1"/>
  <c r="AD185" i="1"/>
  <c r="AE185" i="1"/>
  <c r="AC3439" i="1"/>
  <c r="AD3439" i="1"/>
  <c r="AE3439" i="1"/>
  <c r="AC186" i="1"/>
  <c r="AD186" i="1"/>
  <c r="AE186" i="1"/>
  <c r="AC1463" i="1"/>
  <c r="AD1463" i="1"/>
  <c r="AE1463" i="1"/>
  <c r="AC3440" i="1"/>
  <c r="AD3440" i="1"/>
  <c r="AE3440" i="1"/>
  <c r="AC3441" i="1"/>
  <c r="AD3441" i="1"/>
  <c r="AE3441" i="1"/>
  <c r="AC3442" i="1"/>
  <c r="AD3442" i="1"/>
  <c r="AE3442" i="1"/>
  <c r="AC3443" i="1"/>
  <c r="AD3443" i="1"/>
  <c r="AE3443" i="1"/>
  <c r="AC3444" i="1"/>
  <c r="AD3444" i="1"/>
  <c r="AE3444" i="1"/>
  <c r="AC3445" i="1"/>
  <c r="AD3445" i="1"/>
  <c r="AE3445" i="1"/>
  <c r="AC3446" i="1"/>
  <c r="AD3446" i="1"/>
  <c r="AE3446" i="1"/>
  <c r="AC3447" i="1"/>
  <c r="AD3447" i="1"/>
  <c r="AE3447" i="1"/>
  <c r="AC3448" i="1"/>
  <c r="AD3448" i="1"/>
  <c r="AE3448" i="1"/>
  <c r="AC1464" i="1"/>
  <c r="AD1464" i="1"/>
  <c r="AE1464" i="1"/>
  <c r="AC3449" i="1"/>
  <c r="AD3449" i="1"/>
  <c r="AE3449" i="1"/>
  <c r="AC3450" i="1"/>
  <c r="AD3450" i="1"/>
  <c r="AE3450" i="1"/>
  <c r="AC3451" i="1"/>
  <c r="AD3451" i="1"/>
  <c r="AE3451" i="1"/>
  <c r="AC3452" i="1"/>
  <c r="AD3452" i="1"/>
  <c r="AE3452" i="1"/>
  <c r="AC3453" i="1"/>
  <c r="AD3453" i="1"/>
  <c r="AE3453" i="1"/>
  <c r="AC3454" i="1"/>
  <c r="AD3454" i="1"/>
  <c r="AE3454" i="1"/>
  <c r="AC3455" i="1"/>
  <c r="AD3455" i="1"/>
  <c r="AE3455" i="1"/>
  <c r="AC3456" i="1"/>
  <c r="AD3456" i="1"/>
  <c r="AE3456" i="1"/>
  <c r="AC3457" i="1"/>
  <c r="AD3457" i="1"/>
  <c r="AE3457" i="1"/>
  <c r="AC3458" i="1"/>
  <c r="AD3458" i="1"/>
  <c r="AE3458" i="1"/>
  <c r="AC3459" i="1"/>
  <c r="AD3459" i="1"/>
  <c r="AE3459" i="1"/>
  <c r="AC3460" i="1"/>
  <c r="AD3460" i="1"/>
  <c r="AE3460" i="1"/>
  <c r="AC1465" i="1"/>
  <c r="AD1465" i="1"/>
  <c r="AE1465" i="1"/>
  <c r="AC3461" i="1"/>
  <c r="AD3461" i="1"/>
  <c r="AE3461" i="1"/>
  <c r="AC1466" i="1"/>
  <c r="AD1466" i="1"/>
  <c r="AE1466" i="1"/>
  <c r="AC1467" i="1"/>
  <c r="AD1467" i="1"/>
  <c r="AE1467" i="1"/>
  <c r="AC3462" i="1"/>
  <c r="AD3462" i="1"/>
  <c r="AE3462" i="1"/>
  <c r="AC1468" i="1"/>
  <c r="AD1468" i="1"/>
  <c r="AE1468" i="1"/>
  <c r="AC1469" i="1"/>
  <c r="AD1469" i="1"/>
  <c r="AE1469" i="1"/>
  <c r="AC1470" i="1"/>
  <c r="AD1470" i="1"/>
  <c r="AE1470" i="1"/>
  <c r="AC3463" i="1"/>
  <c r="AD3463" i="1"/>
  <c r="AE3463" i="1"/>
  <c r="AC3464" i="1"/>
  <c r="AD3464" i="1"/>
  <c r="AE3464" i="1"/>
  <c r="AC3465" i="1"/>
  <c r="AD3465" i="1"/>
  <c r="AE3465" i="1"/>
  <c r="AC3466" i="1"/>
  <c r="AD3466" i="1"/>
  <c r="AE3466" i="1"/>
  <c r="AC3467" i="1"/>
  <c r="AD3467" i="1"/>
  <c r="AE3467" i="1"/>
  <c r="AC3468" i="1"/>
  <c r="AD3468" i="1"/>
  <c r="AE3468" i="1"/>
  <c r="AC3469" i="1"/>
  <c r="AD3469" i="1"/>
  <c r="AE3469" i="1"/>
  <c r="AC3470" i="1"/>
  <c r="AD3470" i="1"/>
  <c r="AE3470" i="1"/>
  <c r="AC3471" i="1"/>
  <c r="AD3471" i="1"/>
  <c r="AE3471" i="1"/>
  <c r="AC1471" i="1"/>
  <c r="AD1471" i="1"/>
  <c r="AE1471" i="1"/>
  <c r="AC3472" i="1"/>
  <c r="AD3472" i="1"/>
  <c r="AE3472" i="1"/>
  <c r="AC3473" i="1"/>
  <c r="AD3473" i="1"/>
  <c r="AE3473" i="1"/>
  <c r="AC3474" i="1"/>
  <c r="AD3474" i="1"/>
  <c r="AE3474" i="1"/>
  <c r="AC3475" i="1"/>
  <c r="AD3475" i="1"/>
  <c r="AE3475" i="1"/>
  <c r="AC3476" i="1"/>
  <c r="AD3476" i="1"/>
  <c r="AE3476" i="1"/>
  <c r="AC3477" i="1"/>
  <c r="AD3477" i="1"/>
  <c r="AE3477" i="1"/>
  <c r="AC3478" i="1"/>
  <c r="AD3478" i="1"/>
  <c r="AE3478" i="1"/>
  <c r="AC3479" i="1"/>
  <c r="AD3479" i="1"/>
  <c r="AE3479" i="1"/>
  <c r="AC3480" i="1"/>
  <c r="AD3480" i="1"/>
  <c r="AE3480" i="1"/>
  <c r="AC3481" i="1"/>
  <c r="AD3481" i="1"/>
  <c r="AE3481" i="1"/>
  <c r="AC3482" i="1"/>
  <c r="AD3482" i="1"/>
  <c r="AE3482" i="1"/>
  <c r="AC3483" i="1"/>
  <c r="AD3483" i="1"/>
  <c r="AE3483" i="1"/>
  <c r="AC3484" i="1"/>
  <c r="AD3484" i="1"/>
  <c r="AE3484" i="1"/>
  <c r="AC3485" i="1"/>
  <c r="AD3485" i="1"/>
  <c r="AE3485" i="1"/>
  <c r="AC3486" i="1"/>
  <c r="AD3486" i="1"/>
  <c r="AE3486" i="1"/>
  <c r="AC3487" i="1"/>
  <c r="AD3487" i="1"/>
  <c r="AE3487" i="1"/>
  <c r="AC3488" i="1"/>
  <c r="AD3488" i="1"/>
  <c r="AE3488" i="1"/>
  <c r="AC3489" i="1"/>
  <c r="AD3489" i="1"/>
  <c r="AE3489" i="1"/>
  <c r="AC3490" i="1"/>
  <c r="AD3490" i="1"/>
  <c r="AE3490" i="1"/>
  <c r="AC3491" i="1"/>
  <c r="AD3491" i="1"/>
  <c r="AE3491" i="1"/>
  <c r="AC3492" i="1"/>
  <c r="AD3492" i="1"/>
  <c r="AE3492" i="1"/>
  <c r="AC3493" i="1"/>
  <c r="AD3493" i="1"/>
  <c r="AE3493" i="1"/>
  <c r="AC1472" i="1"/>
  <c r="AD1472" i="1"/>
  <c r="AE1472" i="1"/>
  <c r="AC3494" i="1"/>
  <c r="AD3494" i="1"/>
  <c r="AE3494" i="1"/>
  <c r="AC3495" i="1"/>
  <c r="AD3495" i="1"/>
  <c r="AE3495" i="1"/>
  <c r="AC3496" i="1"/>
  <c r="AD3496" i="1"/>
  <c r="AE3496" i="1"/>
  <c r="AC1473" i="1"/>
  <c r="AD1473" i="1"/>
  <c r="AE1473" i="1"/>
  <c r="AC3497" i="1"/>
  <c r="AD3497" i="1"/>
  <c r="AE3497" i="1"/>
  <c r="AC3498" i="1"/>
  <c r="AD3498" i="1"/>
  <c r="AE3498" i="1"/>
  <c r="AC3499" i="1"/>
  <c r="AD3499" i="1"/>
  <c r="AE3499" i="1"/>
  <c r="AC3500" i="1"/>
  <c r="AD3500" i="1"/>
  <c r="AE3500" i="1"/>
  <c r="AC3501" i="1"/>
  <c r="AD3501" i="1"/>
  <c r="AE3501" i="1"/>
  <c r="AC1474" i="1"/>
  <c r="AD1474" i="1"/>
  <c r="AE1474" i="1"/>
  <c r="AC3502" i="1"/>
  <c r="AD3502" i="1"/>
  <c r="AE3502" i="1"/>
  <c r="AC3503" i="1"/>
  <c r="AD3503" i="1"/>
  <c r="AE3503" i="1"/>
  <c r="AC3504" i="1"/>
  <c r="AD3504" i="1"/>
  <c r="AE3504" i="1"/>
  <c r="AC3505" i="1"/>
  <c r="AD3505" i="1"/>
  <c r="AE3505" i="1"/>
  <c r="AC3506" i="1"/>
  <c r="AD3506" i="1"/>
  <c r="AE3506" i="1"/>
  <c r="AC1475" i="1"/>
  <c r="AD1475" i="1"/>
  <c r="AE1475" i="1"/>
  <c r="AC3507" i="1"/>
  <c r="AD3507" i="1"/>
  <c r="AE3507" i="1"/>
  <c r="AC3508" i="1"/>
  <c r="AD3508" i="1"/>
  <c r="AE3508" i="1"/>
  <c r="AC3509" i="1"/>
  <c r="AD3509" i="1"/>
  <c r="AE3509" i="1"/>
  <c r="AC3510" i="1"/>
  <c r="AD3510" i="1"/>
  <c r="AE3510" i="1"/>
  <c r="AC1476" i="1"/>
  <c r="AD1476" i="1"/>
  <c r="AE1476" i="1"/>
  <c r="AC1477" i="1"/>
  <c r="AD1477" i="1"/>
  <c r="AE1477" i="1"/>
  <c r="AC1478" i="1"/>
  <c r="AD1478" i="1"/>
  <c r="AE1478" i="1"/>
  <c r="AC1479" i="1"/>
  <c r="AD1479" i="1"/>
  <c r="AE1479" i="1"/>
  <c r="AC1480" i="1"/>
  <c r="AD1480" i="1"/>
  <c r="AE1480" i="1"/>
  <c r="AC1481" i="1"/>
  <c r="AD1481" i="1"/>
  <c r="AE1481" i="1"/>
  <c r="AC1482" i="1"/>
  <c r="AD1482" i="1"/>
  <c r="AE1482" i="1"/>
  <c r="AC1483" i="1"/>
  <c r="AD1483" i="1"/>
  <c r="AE1483" i="1"/>
  <c r="AC3511" i="1"/>
  <c r="AD3511" i="1"/>
  <c r="AE3511" i="1"/>
  <c r="AC3512" i="1"/>
  <c r="AD3512" i="1"/>
  <c r="AE3512" i="1"/>
  <c r="AC1484" i="1"/>
  <c r="AD1484" i="1"/>
  <c r="AE1484" i="1"/>
  <c r="AC1485" i="1"/>
  <c r="AD1485" i="1"/>
  <c r="AE1485" i="1"/>
  <c r="AC1486" i="1"/>
  <c r="AD1486" i="1"/>
  <c r="AE1486" i="1"/>
  <c r="AC3513" i="1"/>
  <c r="AD3513" i="1"/>
  <c r="AE3513" i="1"/>
  <c r="AC3514" i="1"/>
  <c r="AD3514" i="1"/>
  <c r="AE3514" i="1"/>
  <c r="AC3515" i="1"/>
  <c r="AD3515" i="1"/>
  <c r="AE3515" i="1"/>
  <c r="AC3516" i="1"/>
  <c r="AD3516" i="1"/>
  <c r="AE3516" i="1"/>
  <c r="AC3517" i="1"/>
  <c r="AD3517" i="1"/>
  <c r="AE3517" i="1"/>
  <c r="AC3518" i="1"/>
  <c r="AD3518" i="1"/>
  <c r="AE3518" i="1"/>
  <c r="AC3519" i="1"/>
  <c r="AD3519" i="1"/>
  <c r="AE3519" i="1"/>
  <c r="AC1487" i="1"/>
  <c r="AD1487" i="1"/>
  <c r="AE1487" i="1"/>
  <c r="AC3520" i="1"/>
  <c r="AD3520" i="1"/>
  <c r="AE3520" i="1"/>
  <c r="AC3521" i="1"/>
  <c r="AD3521" i="1"/>
  <c r="AE3521" i="1"/>
  <c r="AC3522" i="1"/>
  <c r="AD3522" i="1"/>
  <c r="AE3522" i="1"/>
  <c r="AC1488" i="1"/>
  <c r="AD1488" i="1"/>
  <c r="AE1488" i="1"/>
  <c r="AC3523" i="1"/>
  <c r="AD3523" i="1"/>
  <c r="AE3523" i="1"/>
  <c r="AC3524" i="1"/>
  <c r="AD3524" i="1"/>
  <c r="AE3524" i="1"/>
  <c r="AC3525" i="1"/>
  <c r="AD3525" i="1"/>
  <c r="AE3525" i="1"/>
  <c r="AC3526" i="1"/>
  <c r="AD3526" i="1"/>
  <c r="AE3526" i="1"/>
  <c r="AC3527" i="1"/>
  <c r="AD3527" i="1"/>
  <c r="AE3527" i="1"/>
  <c r="AC3528" i="1"/>
  <c r="AD3528" i="1"/>
  <c r="AE3528" i="1"/>
  <c r="AC3529" i="1"/>
  <c r="AD3529" i="1"/>
  <c r="AE3529" i="1"/>
  <c r="AC3530" i="1"/>
  <c r="AD3530" i="1"/>
  <c r="AE3530" i="1"/>
  <c r="AC3531" i="1"/>
  <c r="AD3531" i="1"/>
  <c r="AE3531" i="1"/>
  <c r="AC3532" i="1"/>
  <c r="AD3532" i="1"/>
  <c r="AE3532" i="1"/>
  <c r="AC3533" i="1"/>
  <c r="AD3533" i="1"/>
  <c r="AE3533" i="1"/>
  <c r="AC3534" i="1"/>
  <c r="AD3534" i="1"/>
  <c r="AE3534" i="1"/>
  <c r="AC3535" i="1"/>
  <c r="AD3535" i="1"/>
  <c r="AE3535" i="1"/>
  <c r="AC1489" i="1"/>
  <c r="AD1489" i="1"/>
  <c r="AE1489" i="1"/>
  <c r="AC3536" i="1"/>
  <c r="AD3536" i="1"/>
  <c r="AE3536" i="1"/>
  <c r="AC1490" i="1"/>
  <c r="AD1490" i="1"/>
  <c r="AE1490" i="1"/>
  <c r="AC3537" i="1"/>
  <c r="AD3537" i="1"/>
  <c r="AE3537" i="1"/>
  <c r="AC3538" i="1"/>
  <c r="AD3538" i="1"/>
  <c r="AE3538" i="1"/>
  <c r="AC3539" i="1"/>
  <c r="AD3539" i="1"/>
  <c r="AE3539" i="1"/>
  <c r="AC1491" i="1"/>
  <c r="AD1491" i="1"/>
  <c r="AE1491" i="1"/>
  <c r="AC1492" i="1"/>
  <c r="AD1492" i="1"/>
  <c r="AE1492" i="1"/>
  <c r="AC3540" i="1"/>
  <c r="AD3540" i="1"/>
  <c r="AE3540" i="1"/>
  <c r="AC3541" i="1"/>
  <c r="AD3541" i="1"/>
  <c r="AE3541" i="1"/>
  <c r="AC3542" i="1"/>
  <c r="AD3542" i="1"/>
  <c r="AE3542" i="1"/>
  <c r="AC3543" i="1"/>
  <c r="AD3543" i="1"/>
  <c r="AE3543" i="1"/>
  <c r="AC3544" i="1"/>
  <c r="AD3544" i="1"/>
  <c r="AE3544" i="1"/>
  <c r="AC3545" i="1"/>
  <c r="AD3545" i="1"/>
  <c r="AE3545" i="1"/>
  <c r="AC3546" i="1"/>
  <c r="AD3546" i="1"/>
  <c r="AE3546" i="1"/>
  <c r="AC1493" i="1"/>
  <c r="AD1493" i="1"/>
  <c r="AE1493" i="1"/>
  <c r="AC3547" i="1"/>
  <c r="AD3547" i="1"/>
  <c r="AE3547" i="1"/>
  <c r="AC1494" i="1"/>
  <c r="AD1494" i="1"/>
  <c r="AE1494" i="1"/>
  <c r="AC3548" i="1"/>
  <c r="AD3548" i="1"/>
  <c r="AE3548" i="1"/>
  <c r="AC3549" i="1"/>
  <c r="AD3549" i="1"/>
  <c r="AE3549" i="1"/>
  <c r="AC3550" i="1"/>
  <c r="AD3550" i="1"/>
  <c r="AE3550" i="1"/>
  <c r="AC3551" i="1"/>
  <c r="AD3551" i="1"/>
  <c r="AE3551" i="1"/>
  <c r="AC1495" i="1"/>
  <c r="AD1495" i="1"/>
  <c r="AE1495" i="1"/>
  <c r="AC1496" i="1"/>
  <c r="AD1496" i="1"/>
  <c r="AE1496" i="1"/>
  <c r="AC3552" i="1"/>
  <c r="AD3552" i="1"/>
  <c r="AE3552" i="1"/>
  <c r="AC3553" i="1"/>
  <c r="AD3553" i="1"/>
  <c r="AE3553" i="1"/>
  <c r="AC1497" i="1"/>
  <c r="AD1497" i="1"/>
  <c r="AE1497" i="1"/>
  <c r="AC3554" i="1"/>
  <c r="AD3554" i="1"/>
  <c r="AE3554" i="1"/>
  <c r="AC3555" i="1"/>
  <c r="AD3555" i="1"/>
  <c r="AE3555" i="1"/>
  <c r="AC3556" i="1"/>
  <c r="AD3556" i="1"/>
  <c r="AE3556" i="1"/>
  <c r="AC1498" i="1"/>
  <c r="AD1498" i="1"/>
  <c r="AE1498" i="1"/>
  <c r="AC1499" i="1"/>
  <c r="AD1499" i="1"/>
  <c r="AE1499" i="1"/>
  <c r="AC1500" i="1"/>
  <c r="AD1500" i="1"/>
  <c r="AE1500" i="1"/>
  <c r="AC1501" i="1"/>
  <c r="AD1501" i="1"/>
  <c r="AE1501" i="1"/>
  <c r="AC1502" i="1"/>
  <c r="AD1502" i="1"/>
  <c r="AE1502" i="1"/>
  <c r="AC1503" i="1"/>
  <c r="AD1503" i="1"/>
  <c r="AE1503" i="1"/>
  <c r="AC3557" i="1"/>
  <c r="AD3557" i="1"/>
  <c r="AE3557" i="1"/>
  <c r="AC1504" i="1"/>
  <c r="AD1504" i="1"/>
  <c r="AE1504" i="1"/>
  <c r="AC1505" i="1"/>
  <c r="AD1505" i="1"/>
  <c r="AE1505" i="1"/>
  <c r="AC1506" i="1"/>
  <c r="AD1506" i="1"/>
  <c r="AE1506" i="1"/>
  <c r="AC3558" i="1"/>
  <c r="AD3558" i="1"/>
  <c r="AE3558" i="1"/>
  <c r="AC3559" i="1"/>
  <c r="AD3559" i="1"/>
  <c r="AE3559" i="1"/>
  <c r="AC3560" i="1"/>
  <c r="AD3560" i="1"/>
  <c r="AE3560" i="1"/>
  <c r="AC3561" i="1"/>
  <c r="AD3561" i="1"/>
  <c r="AE3561" i="1"/>
  <c r="AC1507" i="1"/>
  <c r="AD1507" i="1"/>
  <c r="AE1507" i="1"/>
  <c r="AC1508" i="1"/>
  <c r="AD1508" i="1"/>
  <c r="AE1508" i="1"/>
  <c r="AC1509" i="1"/>
  <c r="AD1509" i="1"/>
  <c r="AE1509" i="1"/>
  <c r="AC1510" i="1"/>
  <c r="AD1510" i="1"/>
  <c r="AE1510" i="1"/>
  <c r="AC1511" i="1"/>
  <c r="AD1511" i="1"/>
  <c r="AE1511" i="1"/>
  <c r="AC1512" i="1"/>
  <c r="AD1512" i="1"/>
  <c r="AE1512" i="1"/>
  <c r="AC3562" i="1"/>
  <c r="AD3562" i="1"/>
  <c r="AE3562" i="1"/>
  <c r="AC3563" i="1"/>
  <c r="AD3563" i="1"/>
  <c r="AE3563" i="1"/>
  <c r="AC1513" i="1"/>
  <c r="AD1513" i="1"/>
  <c r="AE1513" i="1"/>
  <c r="AC1514" i="1"/>
  <c r="AD1514" i="1"/>
  <c r="AE1514" i="1"/>
  <c r="AC1515" i="1"/>
  <c r="AD1515" i="1"/>
  <c r="AE1515" i="1"/>
  <c r="AC1516" i="1"/>
  <c r="AD1516" i="1"/>
  <c r="AE1516" i="1"/>
  <c r="AC3564" i="1"/>
  <c r="AD3564" i="1"/>
  <c r="AE3564" i="1"/>
  <c r="AC1517" i="1"/>
  <c r="AD1517" i="1"/>
  <c r="AE1517" i="1"/>
  <c r="AC1518" i="1"/>
  <c r="AD1518" i="1"/>
  <c r="AE1518" i="1"/>
  <c r="AC1519" i="1"/>
  <c r="AD1519" i="1"/>
  <c r="AE1519" i="1"/>
  <c r="AC1520" i="1"/>
  <c r="AD1520" i="1"/>
  <c r="AE1520" i="1"/>
  <c r="AC1521" i="1"/>
  <c r="AD1521" i="1"/>
  <c r="AE1521" i="1"/>
  <c r="AC1522" i="1"/>
  <c r="AD1522" i="1"/>
  <c r="AE1522" i="1"/>
  <c r="AC3565" i="1"/>
  <c r="AD3565" i="1"/>
  <c r="AE3565" i="1"/>
  <c r="AC1523" i="1"/>
  <c r="AD1523" i="1"/>
  <c r="AE1523" i="1"/>
  <c r="AC3566" i="1"/>
  <c r="AD3566" i="1"/>
  <c r="AE3566" i="1"/>
  <c r="AC1524" i="1"/>
  <c r="AD1524" i="1"/>
  <c r="AE1524" i="1"/>
  <c r="AC1525" i="1"/>
  <c r="AD1525" i="1"/>
  <c r="AE1525" i="1"/>
  <c r="AC1526" i="1"/>
  <c r="AD1526" i="1"/>
  <c r="AE1526" i="1"/>
  <c r="AC1527" i="1"/>
  <c r="AD1527" i="1"/>
  <c r="AE1527" i="1"/>
  <c r="AC1528" i="1"/>
  <c r="AD1528" i="1"/>
  <c r="AE1528" i="1"/>
  <c r="AC1529" i="1"/>
  <c r="AD1529" i="1"/>
  <c r="AE1529" i="1"/>
  <c r="AC1530" i="1"/>
  <c r="AD1530" i="1"/>
  <c r="AE1530" i="1"/>
  <c r="AC1531" i="1"/>
  <c r="AD1531" i="1"/>
  <c r="AE1531" i="1"/>
  <c r="AC1532" i="1"/>
  <c r="AD1532" i="1"/>
  <c r="AE1532" i="1"/>
  <c r="AC1533" i="1"/>
  <c r="AD1533" i="1"/>
  <c r="AE1533" i="1"/>
  <c r="AC1534" i="1"/>
  <c r="AD1534" i="1"/>
  <c r="AE1534" i="1"/>
  <c r="AC1535" i="1"/>
  <c r="AD1535" i="1"/>
  <c r="AE1535" i="1"/>
  <c r="AC1536" i="1"/>
  <c r="AD1536" i="1"/>
  <c r="AE1536" i="1"/>
  <c r="AC1537" i="1"/>
  <c r="AD1537" i="1"/>
  <c r="AE1537" i="1"/>
  <c r="AC1538" i="1"/>
  <c r="AD1538" i="1"/>
  <c r="AE1538" i="1"/>
  <c r="AC1539" i="1"/>
  <c r="AD1539" i="1"/>
  <c r="AE1539" i="1"/>
  <c r="AC1540" i="1"/>
  <c r="AD1540" i="1"/>
  <c r="AE1540" i="1"/>
  <c r="AC1541" i="1"/>
  <c r="AD1541" i="1"/>
  <c r="AE1541" i="1"/>
  <c r="AC1542" i="1"/>
  <c r="AD1542" i="1"/>
  <c r="AE1542" i="1"/>
  <c r="AC1543" i="1"/>
  <c r="AD1543" i="1"/>
  <c r="AE1543" i="1"/>
  <c r="AC1544" i="1"/>
  <c r="AD1544" i="1"/>
  <c r="AE1544" i="1"/>
  <c r="AC3567" i="1"/>
  <c r="AD3567" i="1"/>
  <c r="AE3567" i="1"/>
  <c r="AC3568" i="1"/>
  <c r="AD3568" i="1"/>
  <c r="AE3568" i="1"/>
  <c r="AC3569" i="1"/>
  <c r="AD3569" i="1"/>
  <c r="AE3569" i="1"/>
  <c r="AC1545" i="1"/>
  <c r="AD1545" i="1"/>
  <c r="AE1545" i="1"/>
  <c r="AC1546" i="1"/>
  <c r="AD1546" i="1"/>
  <c r="AE1546" i="1"/>
  <c r="AC1547" i="1"/>
  <c r="AD1547" i="1"/>
  <c r="AE1547" i="1"/>
  <c r="AC1548" i="1"/>
  <c r="AD1548" i="1"/>
  <c r="AE1548" i="1"/>
  <c r="AC3570" i="1"/>
  <c r="AD3570" i="1"/>
  <c r="AE3570" i="1"/>
  <c r="AC1549" i="1"/>
  <c r="AD1549" i="1"/>
  <c r="AE1549" i="1"/>
  <c r="AC1550" i="1"/>
  <c r="AD1550" i="1"/>
  <c r="AE1550" i="1"/>
  <c r="AC1551" i="1"/>
  <c r="AD1551" i="1"/>
  <c r="AE1551" i="1"/>
  <c r="AC1552" i="1"/>
  <c r="AD1552" i="1"/>
  <c r="AE1552" i="1"/>
  <c r="AC1553" i="1"/>
  <c r="AD1553" i="1"/>
  <c r="AE1553" i="1"/>
  <c r="AC1554" i="1"/>
  <c r="AD1554" i="1"/>
  <c r="AE1554" i="1"/>
  <c r="AC1555" i="1"/>
  <c r="AD1555" i="1"/>
  <c r="AE1555" i="1"/>
  <c r="AC1556" i="1"/>
  <c r="AD1556" i="1"/>
  <c r="AE1556" i="1"/>
  <c r="AC3571" i="1"/>
  <c r="AD3571" i="1"/>
  <c r="AE3571" i="1"/>
  <c r="AC1557" i="1"/>
  <c r="AD1557" i="1"/>
  <c r="AE1557" i="1"/>
  <c r="AC1558" i="1"/>
  <c r="AD1558" i="1"/>
  <c r="AE1558" i="1"/>
  <c r="AC1559" i="1"/>
  <c r="AD1559" i="1"/>
  <c r="AE1559" i="1"/>
  <c r="AC1560" i="1"/>
  <c r="AD1560" i="1"/>
  <c r="AE1560" i="1"/>
  <c r="AC1561" i="1"/>
  <c r="AD1561" i="1"/>
  <c r="AE1561" i="1"/>
  <c r="AC1562" i="1"/>
  <c r="AD1562" i="1"/>
  <c r="AE1562" i="1"/>
  <c r="AC3572" i="1"/>
  <c r="AD3572" i="1"/>
  <c r="AE3572" i="1"/>
  <c r="AC1563" i="1"/>
  <c r="AD1563" i="1"/>
  <c r="AE1563" i="1"/>
  <c r="AC1564" i="1"/>
  <c r="AD1564" i="1"/>
  <c r="AE1564" i="1"/>
  <c r="AC1565" i="1"/>
  <c r="AD1565" i="1"/>
  <c r="AE1565" i="1"/>
  <c r="AC1566" i="1"/>
  <c r="AD1566" i="1"/>
  <c r="AE1566" i="1"/>
  <c r="AC1567" i="1"/>
  <c r="AD1567" i="1"/>
  <c r="AE1567" i="1"/>
  <c r="AC1568" i="1"/>
  <c r="AD1568" i="1"/>
  <c r="AE1568" i="1"/>
  <c r="AC1569" i="1"/>
  <c r="AD1569" i="1"/>
  <c r="AE1569" i="1"/>
  <c r="AC1570" i="1"/>
  <c r="AD1570" i="1"/>
  <c r="AE1570" i="1"/>
  <c r="AC1571" i="1"/>
  <c r="AD1571" i="1"/>
  <c r="AE1571" i="1"/>
  <c r="AC3573" i="1"/>
  <c r="AD3573" i="1"/>
  <c r="AE3573" i="1"/>
  <c r="AC1572" i="1"/>
  <c r="AD1572" i="1"/>
  <c r="AE1572" i="1"/>
  <c r="AC1573" i="1"/>
  <c r="AD1573" i="1"/>
  <c r="AE1573" i="1"/>
  <c r="AC3574" i="1"/>
  <c r="AD3574" i="1"/>
  <c r="AE3574" i="1"/>
  <c r="AC1574" i="1"/>
  <c r="AD1574" i="1"/>
  <c r="AE1574" i="1"/>
  <c r="AC1575" i="1"/>
  <c r="AD1575" i="1"/>
  <c r="AE1575" i="1"/>
  <c r="AC3575" i="1"/>
  <c r="AD3575" i="1"/>
  <c r="AE3575" i="1"/>
  <c r="AC3576" i="1"/>
  <c r="AD3576" i="1"/>
  <c r="AE3576" i="1"/>
  <c r="AC1576" i="1"/>
  <c r="AD1576" i="1"/>
  <c r="AE1576" i="1"/>
  <c r="AC3577" i="1"/>
  <c r="AD3577" i="1"/>
  <c r="AE3577" i="1"/>
  <c r="AC1577" i="1"/>
  <c r="AD1577" i="1"/>
  <c r="AE1577" i="1"/>
  <c r="AC3578" i="1"/>
  <c r="AD3578" i="1"/>
  <c r="AE3578" i="1"/>
  <c r="AC3579" i="1"/>
  <c r="AD3579" i="1"/>
  <c r="AE3579" i="1"/>
  <c r="AC1578" i="1"/>
  <c r="AD1578" i="1"/>
  <c r="AE1578" i="1"/>
  <c r="AC1579" i="1"/>
  <c r="AD1579" i="1"/>
  <c r="AE1579" i="1"/>
  <c r="AC1580" i="1"/>
  <c r="AD1580" i="1"/>
  <c r="AE1580" i="1"/>
  <c r="AC1581" i="1"/>
  <c r="AD1581" i="1"/>
  <c r="AE1581" i="1"/>
  <c r="AC1582" i="1"/>
  <c r="AD1582" i="1"/>
  <c r="AE1582" i="1"/>
  <c r="AC1583" i="1"/>
  <c r="AD1583" i="1"/>
  <c r="AE1583" i="1"/>
  <c r="AC1584" i="1"/>
  <c r="AD1584" i="1"/>
  <c r="AE1584" i="1"/>
  <c r="AC1585" i="1"/>
  <c r="AD1585" i="1"/>
  <c r="AE1585" i="1"/>
  <c r="AC1586" i="1"/>
  <c r="AD1586" i="1"/>
  <c r="AE1586" i="1"/>
  <c r="AC1587" i="1"/>
  <c r="AD1587" i="1"/>
  <c r="AE1587" i="1"/>
  <c r="AC1588" i="1"/>
  <c r="AD1588" i="1"/>
  <c r="AE1588" i="1"/>
  <c r="AC3580" i="1"/>
  <c r="AD3580" i="1"/>
  <c r="AE3580" i="1"/>
  <c r="AC1589" i="1"/>
  <c r="AD1589" i="1"/>
  <c r="AE1589" i="1"/>
  <c r="AC3581" i="1"/>
  <c r="AD3581" i="1"/>
  <c r="AE3581" i="1"/>
  <c r="AC1590" i="1"/>
  <c r="AD1590" i="1"/>
  <c r="AE1590" i="1"/>
  <c r="AC3582" i="1"/>
  <c r="AD3582" i="1"/>
  <c r="AE3582" i="1"/>
  <c r="AC3583" i="1"/>
  <c r="AD3583" i="1"/>
  <c r="AE3583" i="1"/>
  <c r="AC1591" i="1"/>
  <c r="AD1591" i="1"/>
  <c r="AE1591" i="1"/>
  <c r="AC3584" i="1"/>
  <c r="AD3584" i="1"/>
  <c r="AE3584" i="1"/>
  <c r="AC1592" i="1"/>
  <c r="AD1592" i="1"/>
  <c r="AE1592" i="1"/>
  <c r="AC1593" i="1"/>
  <c r="AD1593" i="1"/>
  <c r="AE1593" i="1"/>
  <c r="AC1594" i="1"/>
  <c r="AD1594" i="1"/>
  <c r="AE1594" i="1"/>
  <c r="AC1595" i="1"/>
  <c r="AD1595" i="1"/>
  <c r="AE1595" i="1"/>
  <c r="AC1596" i="1"/>
  <c r="AD1596" i="1"/>
  <c r="AE1596" i="1"/>
  <c r="AC1597" i="1"/>
  <c r="AD1597" i="1"/>
  <c r="AE1597" i="1"/>
  <c r="AC1598" i="1"/>
  <c r="AD1598" i="1"/>
  <c r="AE1598" i="1"/>
  <c r="AC1599" i="1"/>
  <c r="AD1599" i="1"/>
  <c r="AE1599" i="1"/>
  <c r="AC1600" i="1"/>
  <c r="AD1600" i="1"/>
  <c r="AE1600" i="1"/>
  <c r="AC1601" i="1"/>
  <c r="AD1601" i="1"/>
  <c r="AE1601" i="1"/>
  <c r="AC1602" i="1"/>
  <c r="AD1602" i="1"/>
  <c r="AE1602" i="1"/>
  <c r="AC1603" i="1"/>
  <c r="AD1603" i="1"/>
  <c r="AE1603" i="1"/>
  <c r="AC3585" i="1"/>
  <c r="AD3585" i="1"/>
  <c r="AE3585" i="1"/>
  <c r="AC3586" i="1"/>
  <c r="AD3586" i="1"/>
  <c r="AE3586" i="1"/>
  <c r="AC3587" i="1"/>
  <c r="AD3587" i="1"/>
  <c r="AE3587" i="1"/>
  <c r="AC1604" i="1"/>
  <c r="AD1604" i="1"/>
  <c r="AE1604" i="1"/>
  <c r="AC3588" i="1"/>
  <c r="AD3588" i="1"/>
  <c r="AE3588" i="1"/>
  <c r="AC1605" i="1"/>
  <c r="AD1605" i="1"/>
  <c r="AE1605" i="1"/>
  <c r="AC3589" i="1"/>
  <c r="AD3589" i="1"/>
  <c r="AE3589" i="1"/>
  <c r="AC3590" i="1"/>
  <c r="AD3590" i="1"/>
  <c r="AE3590" i="1"/>
  <c r="AC3591" i="1"/>
  <c r="AD3591" i="1"/>
  <c r="AE3591" i="1"/>
  <c r="AC3592" i="1"/>
  <c r="AD3592" i="1"/>
  <c r="AE3592" i="1"/>
  <c r="AC3593" i="1"/>
  <c r="AD3593" i="1"/>
  <c r="AE3593" i="1"/>
  <c r="AC3594" i="1"/>
  <c r="AD3594" i="1"/>
  <c r="AE3594" i="1"/>
  <c r="AC3595" i="1"/>
  <c r="AD3595" i="1"/>
  <c r="AE3595" i="1"/>
  <c r="AC3596" i="1"/>
  <c r="AD3596" i="1"/>
  <c r="AE3596" i="1"/>
  <c r="AC3597" i="1"/>
  <c r="AD3597" i="1"/>
  <c r="AE3597" i="1"/>
  <c r="AC3598" i="1"/>
  <c r="AD3598" i="1"/>
  <c r="AE3598" i="1"/>
  <c r="AC3599" i="1"/>
  <c r="AD3599" i="1"/>
  <c r="AE3599" i="1"/>
  <c r="AC3600" i="1"/>
  <c r="AD3600" i="1"/>
  <c r="AE3600" i="1"/>
  <c r="AC3601" i="1"/>
  <c r="AD3601" i="1"/>
  <c r="AE3601" i="1"/>
  <c r="AC1606" i="1"/>
  <c r="AD1606" i="1"/>
  <c r="AE1606" i="1"/>
  <c r="AC1607" i="1"/>
  <c r="AD1607" i="1"/>
  <c r="AE1607" i="1"/>
  <c r="AC3602" i="1"/>
  <c r="AD3602" i="1"/>
  <c r="AE3602" i="1"/>
  <c r="AC3603" i="1"/>
  <c r="AD3603" i="1"/>
  <c r="AE3603" i="1"/>
  <c r="AC3604" i="1"/>
  <c r="AD3604" i="1"/>
  <c r="AE3604" i="1"/>
  <c r="AC1608" i="1"/>
  <c r="AD1608" i="1"/>
  <c r="AE1608" i="1"/>
  <c r="AC3605" i="1"/>
  <c r="AD3605" i="1"/>
  <c r="AE3605" i="1"/>
  <c r="AC3606" i="1"/>
  <c r="AD3606" i="1"/>
  <c r="AE3606" i="1"/>
  <c r="AC3607" i="1"/>
  <c r="AD3607" i="1"/>
  <c r="AE3607" i="1"/>
  <c r="AC3608" i="1"/>
  <c r="AD3608" i="1"/>
  <c r="AE3608" i="1"/>
  <c r="AC3609" i="1"/>
  <c r="AD3609" i="1"/>
  <c r="AE3609" i="1"/>
  <c r="AC3610" i="1"/>
  <c r="AD3610" i="1"/>
  <c r="AE3610" i="1"/>
  <c r="AC3611" i="1"/>
  <c r="AD3611" i="1"/>
  <c r="AE3611" i="1"/>
  <c r="AC1609" i="1"/>
  <c r="AD1609" i="1"/>
  <c r="AE1609" i="1"/>
  <c r="AC1610" i="1"/>
  <c r="AD1610" i="1"/>
  <c r="AE1610" i="1"/>
  <c r="AC1611" i="1"/>
  <c r="AD1611" i="1"/>
  <c r="AE1611" i="1"/>
  <c r="AC3612" i="1"/>
  <c r="AD3612" i="1"/>
  <c r="AE3612" i="1"/>
  <c r="AC1612" i="1"/>
  <c r="AD1612" i="1"/>
  <c r="AE1612" i="1"/>
  <c r="AC1613" i="1"/>
  <c r="AD1613" i="1"/>
  <c r="AE1613" i="1"/>
  <c r="AC1614" i="1"/>
  <c r="AD1614" i="1"/>
  <c r="AE1614" i="1"/>
  <c r="AC1615" i="1"/>
  <c r="AD1615" i="1"/>
  <c r="AE1615" i="1"/>
  <c r="AC1616" i="1"/>
  <c r="AD1616" i="1"/>
  <c r="AE1616" i="1"/>
  <c r="AC3613" i="1"/>
  <c r="AD3613" i="1"/>
  <c r="AE3613" i="1"/>
  <c r="AC3614" i="1"/>
  <c r="AD3614" i="1"/>
  <c r="AE3614" i="1"/>
  <c r="AC1617" i="1"/>
  <c r="AD1617" i="1"/>
  <c r="AE1617" i="1"/>
  <c r="AC1618" i="1"/>
  <c r="AD1618" i="1"/>
  <c r="AE1618" i="1"/>
  <c r="AC1619" i="1"/>
  <c r="AD1619" i="1"/>
  <c r="AE1619" i="1"/>
  <c r="AC1620" i="1"/>
  <c r="AD1620" i="1"/>
  <c r="AE1620" i="1"/>
  <c r="AC3615" i="1"/>
  <c r="AD3615" i="1"/>
  <c r="AE3615" i="1"/>
  <c r="AC3616" i="1"/>
  <c r="AD3616" i="1"/>
  <c r="AE3616" i="1"/>
  <c r="AC3617" i="1"/>
  <c r="AD3617" i="1"/>
  <c r="AE3617" i="1"/>
  <c r="AC3618" i="1"/>
  <c r="AD3618" i="1"/>
  <c r="AE3618" i="1"/>
  <c r="AC3619" i="1"/>
  <c r="AD3619" i="1"/>
  <c r="AE3619" i="1"/>
  <c r="AC3620" i="1"/>
  <c r="AD3620" i="1"/>
  <c r="AE3620" i="1"/>
  <c r="AC3621" i="1"/>
  <c r="AD3621" i="1"/>
  <c r="AE3621" i="1"/>
  <c r="AC3622" i="1"/>
  <c r="AD3622" i="1"/>
  <c r="AE3622" i="1"/>
  <c r="AC3623" i="1"/>
  <c r="AD3623" i="1"/>
  <c r="AE3623" i="1"/>
  <c r="AC1621" i="1"/>
  <c r="AD1621" i="1"/>
  <c r="AE1621" i="1"/>
  <c r="AC3624" i="1"/>
  <c r="AD3624" i="1"/>
  <c r="AE3624" i="1"/>
  <c r="AC1622" i="1"/>
  <c r="AD1622" i="1"/>
  <c r="AE1622" i="1"/>
  <c r="AC3625" i="1"/>
  <c r="AD3625" i="1"/>
  <c r="AE3625" i="1"/>
  <c r="AC3626" i="1"/>
  <c r="AD3626" i="1"/>
  <c r="AE3626" i="1"/>
  <c r="AC3627" i="1"/>
  <c r="AD3627" i="1"/>
  <c r="AE3627" i="1"/>
  <c r="AC1623" i="1"/>
  <c r="AD1623" i="1"/>
  <c r="AE1623" i="1"/>
  <c r="AC3628" i="1"/>
  <c r="AD3628" i="1"/>
  <c r="AE3628" i="1"/>
  <c r="AC1624" i="1"/>
  <c r="AD1624" i="1"/>
  <c r="AE1624" i="1"/>
  <c r="AC3629" i="1"/>
  <c r="AD3629" i="1"/>
  <c r="AE3629" i="1"/>
  <c r="AC3630" i="1"/>
  <c r="AD3630" i="1"/>
  <c r="AE3630" i="1"/>
  <c r="AC3631" i="1"/>
  <c r="AD3631" i="1"/>
  <c r="AE3631" i="1"/>
  <c r="AC3632" i="1"/>
  <c r="AD3632" i="1"/>
  <c r="AE3632" i="1"/>
  <c r="AC3633" i="1"/>
  <c r="AD3633" i="1"/>
  <c r="AE3633" i="1"/>
  <c r="AC3634" i="1"/>
  <c r="AD3634" i="1"/>
  <c r="AE3634" i="1"/>
  <c r="AC3635" i="1"/>
  <c r="AD3635" i="1"/>
  <c r="AE3635" i="1"/>
  <c r="AC3636" i="1"/>
  <c r="AD3636" i="1"/>
  <c r="AE3636" i="1"/>
  <c r="AC3637" i="1"/>
  <c r="AD3637" i="1"/>
  <c r="AE3637" i="1"/>
  <c r="AC1625" i="1"/>
  <c r="AD1625" i="1"/>
  <c r="AE1625" i="1"/>
  <c r="AC1626" i="1"/>
  <c r="AD1626" i="1"/>
  <c r="AE1626" i="1"/>
  <c r="AC1627" i="1"/>
  <c r="AD1627" i="1"/>
  <c r="AE1627" i="1"/>
  <c r="AC3638" i="1"/>
  <c r="AD3638" i="1"/>
  <c r="AE3638" i="1"/>
  <c r="AC3639" i="1"/>
  <c r="AD3639" i="1"/>
  <c r="AE3639" i="1"/>
  <c r="AC1628" i="1"/>
  <c r="AD1628" i="1"/>
  <c r="AE1628" i="1"/>
  <c r="AC3640" i="1"/>
  <c r="AD3640" i="1"/>
  <c r="AE3640" i="1"/>
  <c r="AC3641" i="1"/>
  <c r="AD3641" i="1"/>
  <c r="AE3641" i="1"/>
  <c r="AC3642" i="1"/>
  <c r="AD3642" i="1"/>
  <c r="AE3642" i="1"/>
  <c r="AC1629" i="1"/>
  <c r="AD1629" i="1"/>
  <c r="AE1629" i="1"/>
  <c r="AC3643" i="1"/>
  <c r="AD3643" i="1"/>
  <c r="AE3643" i="1"/>
  <c r="AC1630" i="1"/>
  <c r="AD1630" i="1"/>
  <c r="AE1630" i="1"/>
  <c r="AC3644" i="1"/>
  <c r="AD3644" i="1"/>
  <c r="AE3644" i="1"/>
  <c r="AC3645" i="1"/>
  <c r="AD3645" i="1"/>
  <c r="AE3645" i="1"/>
  <c r="AC3646" i="1"/>
  <c r="AD3646" i="1"/>
  <c r="AE3646" i="1"/>
  <c r="AC3647" i="1"/>
  <c r="AD3647" i="1"/>
  <c r="AE3647" i="1"/>
  <c r="AC1631" i="1"/>
  <c r="AD1631" i="1"/>
  <c r="AE1631" i="1"/>
  <c r="AC3648" i="1"/>
  <c r="AD3648" i="1"/>
  <c r="AE3648" i="1"/>
  <c r="AC1632" i="1"/>
  <c r="AD1632" i="1"/>
  <c r="AE1632" i="1"/>
  <c r="AC1633" i="1"/>
  <c r="AD1633" i="1"/>
  <c r="AE1633" i="1"/>
  <c r="AC3649" i="1"/>
  <c r="AD3649" i="1"/>
  <c r="AE3649" i="1"/>
  <c r="AC3650" i="1"/>
  <c r="AD3650" i="1"/>
  <c r="AE3650" i="1"/>
  <c r="AC1634" i="1"/>
  <c r="AD1634" i="1"/>
  <c r="AE1634" i="1"/>
  <c r="AC1635" i="1"/>
  <c r="AD1635" i="1"/>
  <c r="AE1635" i="1"/>
  <c r="AC1636" i="1"/>
  <c r="AD1636" i="1"/>
  <c r="AE1636" i="1"/>
  <c r="AC1637" i="1"/>
  <c r="AD1637" i="1"/>
  <c r="AE1637" i="1"/>
  <c r="AC1638" i="1"/>
  <c r="AD1638" i="1"/>
  <c r="AE1638" i="1"/>
  <c r="AC3651" i="1"/>
  <c r="AD3651" i="1"/>
  <c r="AE3651" i="1"/>
  <c r="AC1639" i="1"/>
  <c r="AD1639" i="1"/>
  <c r="AE1639" i="1"/>
  <c r="AC1640" i="1"/>
  <c r="AD1640" i="1"/>
  <c r="AE1640" i="1"/>
  <c r="AC1641" i="1"/>
  <c r="AD1641" i="1"/>
  <c r="AE1641" i="1"/>
  <c r="AC1642" i="1"/>
  <c r="AD1642" i="1"/>
  <c r="AE1642" i="1"/>
  <c r="AC3652" i="1"/>
  <c r="AD3652" i="1"/>
  <c r="AE3652" i="1"/>
  <c r="AC3653" i="1"/>
  <c r="AD3653" i="1"/>
  <c r="AE3653" i="1"/>
  <c r="AC1643" i="1"/>
  <c r="AD1643" i="1"/>
  <c r="AE1643" i="1"/>
  <c r="AC1644" i="1"/>
  <c r="AD1644" i="1"/>
  <c r="AE1644" i="1"/>
  <c r="AC3654" i="1"/>
  <c r="AD3654" i="1"/>
  <c r="AE3654" i="1"/>
  <c r="AC3655" i="1"/>
  <c r="AD3655" i="1"/>
  <c r="AE3655" i="1"/>
  <c r="AC3656" i="1"/>
  <c r="AD3656" i="1"/>
  <c r="AE3656" i="1"/>
  <c r="AC1645" i="1"/>
  <c r="AD1645" i="1"/>
  <c r="AE1645" i="1"/>
  <c r="AC1646" i="1"/>
  <c r="AD1646" i="1"/>
  <c r="AE1646" i="1"/>
  <c r="AC3657" i="1"/>
  <c r="AD3657" i="1"/>
  <c r="AE3657" i="1"/>
  <c r="AC3658" i="1"/>
  <c r="AD3658" i="1"/>
  <c r="AE3658" i="1"/>
  <c r="AC3659" i="1"/>
  <c r="AD3659" i="1"/>
  <c r="AE3659" i="1"/>
  <c r="AC1647" i="1"/>
  <c r="AD1647" i="1"/>
  <c r="AE1647" i="1"/>
  <c r="AC3660" i="1"/>
  <c r="AD3660" i="1"/>
  <c r="AE3660" i="1"/>
  <c r="AC3661" i="1"/>
  <c r="AD3661" i="1"/>
  <c r="AE3661" i="1"/>
  <c r="AC3662" i="1"/>
  <c r="AD3662" i="1"/>
  <c r="AE3662" i="1"/>
  <c r="AC3663" i="1"/>
  <c r="AD3663" i="1"/>
  <c r="AE3663" i="1"/>
  <c r="AC3664" i="1"/>
  <c r="AD3664" i="1"/>
  <c r="AE3664" i="1"/>
  <c r="AC1648" i="1"/>
  <c r="AD1648" i="1"/>
  <c r="AE1648" i="1"/>
  <c r="AC3665" i="1"/>
  <c r="AD3665" i="1"/>
  <c r="AE3665" i="1"/>
  <c r="AC1649" i="1"/>
  <c r="AD1649" i="1"/>
  <c r="AE1649" i="1"/>
  <c r="AC3666" i="1"/>
  <c r="AD3666" i="1"/>
  <c r="AE3666" i="1"/>
  <c r="AC3667" i="1"/>
  <c r="AD3667" i="1"/>
  <c r="AE3667" i="1"/>
  <c r="AC3668" i="1"/>
  <c r="AD3668" i="1"/>
  <c r="AE3668" i="1"/>
  <c r="AC3669" i="1"/>
  <c r="AD3669" i="1"/>
  <c r="AE3669" i="1"/>
  <c r="AC1650" i="1"/>
  <c r="AD1650" i="1"/>
  <c r="AE1650" i="1"/>
  <c r="AC1651" i="1"/>
  <c r="AD1651" i="1"/>
  <c r="AE1651" i="1"/>
  <c r="AC3670" i="1"/>
  <c r="AD3670" i="1"/>
  <c r="AE3670" i="1"/>
  <c r="AC3671" i="1"/>
  <c r="AD3671" i="1"/>
  <c r="AE3671" i="1"/>
  <c r="AC1652" i="1"/>
  <c r="AD1652" i="1"/>
  <c r="AE1652" i="1"/>
  <c r="AC3672" i="1"/>
  <c r="AD3672" i="1"/>
  <c r="AE3672" i="1"/>
  <c r="AC3673" i="1"/>
  <c r="AD3673" i="1"/>
  <c r="AE3673" i="1"/>
  <c r="AC3674" i="1"/>
  <c r="AD3674" i="1"/>
  <c r="AE3674" i="1"/>
  <c r="AC3675" i="1"/>
  <c r="AD3675" i="1"/>
  <c r="AE3675" i="1"/>
  <c r="AC3676" i="1"/>
  <c r="AD3676" i="1"/>
  <c r="AE3676" i="1"/>
  <c r="AC3677" i="1"/>
  <c r="AD3677" i="1"/>
  <c r="AE3677" i="1"/>
  <c r="AC3678" i="1"/>
  <c r="AD3678" i="1"/>
  <c r="AE3678" i="1"/>
  <c r="AC1653" i="1"/>
  <c r="AD1653" i="1"/>
  <c r="AE1653" i="1"/>
  <c r="AC187" i="1"/>
  <c r="AD187" i="1"/>
  <c r="AE187" i="1"/>
  <c r="AC188" i="1"/>
  <c r="AD188" i="1"/>
  <c r="AE188" i="1"/>
  <c r="AC189" i="1"/>
  <c r="AD189" i="1"/>
  <c r="AE189" i="1"/>
  <c r="AC1654" i="1"/>
  <c r="AD1654" i="1"/>
  <c r="AE1654" i="1"/>
  <c r="AC190" i="1"/>
  <c r="AD190" i="1"/>
  <c r="AE190" i="1"/>
  <c r="AC191" i="1"/>
  <c r="AD191" i="1"/>
  <c r="AE191" i="1"/>
  <c r="AC192" i="1"/>
  <c r="AD192" i="1"/>
  <c r="AE192" i="1"/>
  <c r="AC193" i="1"/>
  <c r="AD193" i="1"/>
  <c r="AE193" i="1"/>
  <c r="AC3679" i="1"/>
  <c r="AD3679" i="1"/>
  <c r="AE3679" i="1"/>
  <c r="AC194" i="1"/>
  <c r="AD194" i="1"/>
  <c r="AE194" i="1"/>
  <c r="AC195" i="1"/>
  <c r="AD195" i="1"/>
  <c r="AE195" i="1"/>
  <c r="AC3680" i="1"/>
  <c r="AD3680" i="1"/>
  <c r="AE3680" i="1"/>
  <c r="AC1655" i="1"/>
  <c r="AD1655" i="1"/>
  <c r="AE1655" i="1"/>
  <c r="AC196" i="1"/>
  <c r="AD196" i="1"/>
  <c r="AE196" i="1"/>
  <c r="AC3681" i="1"/>
  <c r="AD3681" i="1"/>
  <c r="AE3681" i="1"/>
  <c r="AC3682" i="1"/>
  <c r="AD3682" i="1"/>
  <c r="AE3682" i="1"/>
  <c r="AC3683" i="1"/>
  <c r="AD3683" i="1"/>
  <c r="AE3683" i="1"/>
  <c r="AC1656" i="1"/>
  <c r="AD1656" i="1"/>
  <c r="AE1656" i="1"/>
  <c r="AC3684" i="1"/>
  <c r="AD3684" i="1"/>
  <c r="AE3684" i="1"/>
  <c r="AC3685" i="1"/>
  <c r="AD3685" i="1"/>
  <c r="AE3685" i="1"/>
  <c r="AC3686" i="1"/>
  <c r="AD3686" i="1"/>
  <c r="AE3686" i="1"/>
  <c r="AC3687" i="1"/>
  <c r="AD3687" i="1"/>
  <c r="AE3687" i="1"/>
  <c r="AC3688" i="1"/>
  <c r="AD3688" i="1"/>
  <c r="AE3688" i="1"/>
  <c r="AC3689" i="1"/>
  <c r="AD3689" i="1"/>
  <c r="AE3689" i="1"/>
  <c r="AC3690" i="1"/>
  <c r="AD3690" i="1"/>
  <c r="AE3690" i="1"/>
  <c r="AC3691" i="1"/>
  <c r="AD3691" i="1"/>
  <c r="AE3691" i="1"/>
  <c r="AC3692" i="1"/>
  <c r="AD3692" i="1"/>
  <c r="AE3692" i="1"/>
  <c r="AC3693" i="1"/>
  <c r="AD3693" i="1"/>
  <c r="AE3693" i="1"/>
  <c r="AC3694" i="1"/>
  <c r="AD3694" i="1"/>
  <c r="AE3694" i="1"/>
  <c r="AC3695" i="1"/>
  <c r="AD3695" i="1"/>
  <c r="AE3695" i="1"/>
  <c r="AC3696" i="1"/>
  <c r="AD3696" i="1"/>
  <c r="AE3696" i="1"/>
  <c r="AC3697" i="1"/>
  <c r="AD3697" i="1"/>
  <c r="AE3697" i="1"/>
  <c r="AC3698" i="1"/>
  <c r="AD3698" i="1"/>
  <c r="AE3698" i="1"/>
  <c r="AC3699" i="1"/>
  <c r="AD3699" i="1"/>
  <c r="AE3699" i="1"/>
  <c r="AC3700" i="1"/>
  <c r="AD3700" i="1"/>
  <c r="AE3700" i="1"/>
  <c r="AC3701" i="1"/>
  <c r="AD3701" i="1"/>
  <c r="AE3701" i="1"/>
  <c r="AC3702" i="1"/>
  <c r="AD3702" i="1"/>
  <c r="AE3702" i="1"/>
  <c r="AC3703" i="1"/>
  <c r="AD3703" i="1"/>
  <c r="AE3703" i="1"/>
  <c r="AC3704" i="1"/>
  <c r="AD3704" i="1"/>
  <c r="AE3704" i="1"/>
  <c r="AC1657" i="1"/>
  <c r="AD1657" i="1"/>
  <c r="AE1657" i="1"/>
  <c r="AC3705" i="1"/>
  <c r="AD3705" i="1"/>
  <c r="AE3705" i="1"/>
  <c r="AC3706" i="1"/>
  <c r="AD3706" i="1"/>
  <c r="AE3706" i="1"/>
  <c r="AC1658" i="1"/>
  <c r="AD1658" i="1"/>
  <c r="AE1658" i="1"/>
  <c r="AC3707" i="1"/>
  <c r="AD3707" i="1"/>
  <c r="AE3707" i="1"/>
  <c r="AC3708" i="1"/>
  <c r="AD3708" i="1"/>
  <c r="AE3708" i="1"/>
  <c r="AC3709" i="1"/>
  <c r="AD3709" i="1"/>
  <c r="AE3709" i="1"/>
  <c r="AC3710" i="1"/>
  <c r="AD3710" i="1"/>
  <c r="AE3710" i="1"/>
  <c r="AC3711" i="1"/>
  <c r="AD3711" i="1"/>
  <c r="AE3711" i="1"/>
  <c r="AC3712" i="1"/>
  <c r="AD3712" i="1"/>
  <c r="AE3712" i="1"/>
  <c r="AC3713" i="1"/>
  <c r="AD3713" i="1"/>
  <c r="AE3713" i="1"/>
  <c r="AC3714" i="1"/>
  <c r="AD3714" i="1"/>
  <c r="AE3714" i="1"/>
  <c r="AC3715" i="1"/>
  <c r="AD3715" i="1"/>
  <c r="AE3715" i="1"/>
  <c r="AC3716" i="1"/>
  <c r="AD3716" i="1"/>
  <c r="AE3716" i="1"/>
  <c r="AC3717" i="1"/>
  <c r="AD3717" i="1"/>
  <c r="AE3717" i="1"/>
  <c r="AC3718" i="1"/>
  <c r="AD3718" i="1"/>
  <c r="AE3718" i="1"/>
  <c r="AC3719" i="1"/>
  <c r="AD3719" i="1"/>
  <c r="AE3719" i="1"/>
  <c r="AC3720" i="1"/>
  <c r="AD3720" i="1"/>
  <c r="AE3720" i="1"/>
  <c r="AC3721" i="1"/>
  <c r="AD3721" i="1"/>
  <c r="AE3721" i="1"/>
  <c r="AC3722" i="1"/>
  <c r="AD3722" i="1"/>
  <c r="AE3722" i="1"/>
  <c r="AC3723" i="1"/>
  <c r="AD3723" i="1"/>
  <c r="AE3723" i="1"/>
  <c r="AC3724" i="1"/>
  <c r="AD3724" i="1"/>
  <c r="AE3724" i="1"/>
  <c r="AC3725" i="1"/>
  <c r="AD3725" i="1"/>
  <c r="AE3725" i="1"/>
  <c r="AC3726" i="1"/>
  <c r="AD3726" i="1"/>
  <c r="AE3726" i="1"/>
  <c r="AC3727" i="1"/>
  <c r="AD3727" i="1"/>
  <c r="AE3727" i="1"/>
  <c r="AC1659" i="1"/>
  <c r="AD1659" i="1"/>
  <c r="AE1659" i="1"/>
  <c r="AC3728" i="1"/>
  <c r="AD3728" i="1"/>
  <c r="AE3728" i="1"/>
  <c r="AC3729" i="1"/>
  <c r="AD3729" i="1"/>
  <c r="AE3729" i="1"/>
  <c r="AC3730" i="1"/>
  <c r="AD3730" i="1"/>
  <c r="AE3730" i="1"/>
  <c r="AC3731" i="1"/>
  <c r="AD3731" i="1"/>
  <c r="AE3731" i="1"/>
  <c r="AC3732" i="1"/>
  <c r="AD3732" i="1"/>
  <c r="AE3732" i="1"/>
  <c r="AC1660" i="1"/>
  <c r="AD1660" i="1"/>
  <c r="AE1660" i="1"/>
  <c r="AC3733" i="1"/>
  <c r="AD3733" i="1"/>
  <c r="AE3733" i="1"/>
  <c r="AC3734" i="1"/>
  <c r="AD3734" i="1"/>
  <c r="AE3734" i="1"/>
  <c r="AC3735" i="1"/>
  <c r="AD3735" i="1"/>
  <c r="AE3735" i="1"/>
  <c r="AC1661" i="1"/>
  <c r="AD1661" i="1"/>
  <c r="AE1661" i="1"/>
  <c r="AC3736" i="1"/>
  <c r="AD3736" i="1"/>
  <c r="AE3736" i="1"/>
  <c r="AC3737" i="1"/>
  <c r="AD3737" i="1"/>
  <c r="AE3737" i="1"/>
  <c r="AC3738" i="1"/>
  <c r="AD3738" i="1"/>
  <c r="AE3738" i="1"/>
  <c r="AC3739" i="1"/>
  <c r="AD3739" i="1"/>
  <c r="AE3739" i="1"/>
  <c r="AC1662" i="1"/>
  <c r="AD1662" i="1"/>
  <c r="AE1662" i="1"/>
  <c r="AC3740" i="1"/>
  <c r="AD3740" i="1"/>
  <c r="AE3740" i="1"/>
  <c r="AC3741" i="1"/>
  <c r="AD3741" i="1"/>
  <c r="AE3741" i="1"/>
  <c r="AC3742" i="1"/>
  <c r="AD3742" i="1"/>
  <c r="AE3742" i="1"/>
  <c r="AC1663" i="1"/>
  <c r="AD1663" i="1"/>
  <c r="AE1663" i="1"/>
  <c r="AC3743" i="1"/>
  <c r="AD3743" i="1"/>
  <c r="AE3743" i="1"/>
  <c r="AC3744" i="1"/>
  <c r="AD3744" i="1"/>
  <c r="AE3744" i="1"/>
  <c r="AC3745" i="1"/>
  <c r="AD3745" i="1"/>
  <c r="AE3745" i="1"/>
  <c r="AC3746" i="1"/>
  <c r="AD3746" i="1"/>
  <c r="AE3746" i="1"/>
  <c r="AC1664" i="1"/>
  <c r="AD1664" i="1"/>
  <c r="AE1664" i="1"/>
  <c r="AC3747" i="1"/>
  <c r="AD3747" i="1"/>
  <c r="AE3747" i="1"/>
  <c r="AC3748" i="1"/>
  <c r="AD3748" i="1"/>
  <c r="AE3748" i="1"/>
  <c r="AC3749" i="1"/>
  <c r="AD3749" i="1"/>
  <c r="AE3749" i="1"/>
  <c r="AC3750" i="1"/>
  <c r="AD3750" i="1"/>
  <c r="AE3750" i="1"/>
  <c r="AC3751" i="1"/>
  <c r="AD3751" i="1"/>
  <c r="AE3751" i="1"/>
  <c r="AC3752" i="1"/>
  <c r="AD3752" i="1"/>
  <c r="AE3752" i="1"/>
  <c r="AC3753" i="1"/>
  <c r="AD3753" i="1"/>
  <c r="AE3753" i="1"/>
  <c r="AC3754" i="1"/>
  <c r="AD3754" i="1"/>
  <c r="AE3754" i="1"/>
  <c r="AC3755" i="1"/>
  <c r="AD3755" i="1"/>
  <c r="AE3755" i="1"/>
  <c r="AC3756" i="1"/>
  <c r="AD3756" i="1"/>
  <c r="AE3756" i="1"/>
  <c r="AC3757" i="1"/>
  <c r="AD3757" i="1"/>
  <c r="AE3757" i="1"/>
  <c r="AC1665" i="1"/>
  <c r="AD1665" i="1"/>
  <c r="AE1665" i="1"/>
  <c r="AC1666" i="1"/>
  <c r="AD1666" i="1"/>
  <c r="AE1666" i="1"/>
  <c r="AC3758" i="1"/>
  <c r="AD3758" i="1"/>
  <c r="AE3758" i="1"/>
  <c r="AC1667" i="1"/>
  <c r="AD1667" i="1"/>
  <c r="AE1667" i="1"/>
  <c r="AC1668" i="1"/>
  <c r="AD1668" i="1"/>
  <c r="AE1668" i="1"/>
  <c r="AC1669" i="1"/>
  <c r="AD1669" i="1"/>
  <c r="AE1669" i="1"/>
  <c r="AC3759" i="1"/>
  <c r="AD3759" i="1"/>
  <c r="AE3759" i="1"/>
  <c r="AC3760" i="1"/>
  <c r="AD3760" i="1"/>
  <c r="AE3760" i="1"/>
  <c r="AC3761" i="1"/>
  <c r="AD3761" i="1"/>
  <c r="AE3761" i="1"/>
  <c r="AC1670" i="1"/>
  <c r="AD1670" i="1"/>
  <c r="AE1670" i="1"/>
  <c r="AC3762" i="1"/>
  <c r="AD3762" i="1"/>
  <c r="AE3762" i="1"/>
  <c r="AC3763" i="1"/>
  <c r="AD3763" i="1"/>
  <c r="AE3763" i="1"/>
  <c r="AC1671" i="1"/>
  <c r="AD1671" i="1"/>
  <c r="AE1671" i="1"/>
  <c r="AC1672" i="1"/>
  <c r="AD1672" i="1"/>
  <c r="AE1672" i="1"/>
  <c r="AC1673" i="1"/>
  <c r="AD1673" i="1"/>
  <c r="AE1673" i="1"/>
  <c r="AC1674" i="1"/>
  <c r="AD1674" i="1"/>
  <c r="AE1674" i="1"/>
  <c r="AC3764" i="1"/>
  <c r="AD3764" i="1"/>
  <c r="AE3764" i="1"/>
  <c r="AC1675" i="1"/>
  <c r="AD1675" i="1"/>
  <c r="AE1675" i="1"/>
  <c r="AC3765" i="1"/>
  <c r="AD3765" i="1"/>
  <c r="AE3765" i="1"/>
  <c r="AC1676" i="1"/>
  <c r="AD1676" i="1"/>
  <c r="AE1676" i="1"/>
  <c r="AC3766" i="1"/>
  <c r="AD3766" i="1"/>
  <c r="AE3766" i="1"/>
  <c r="AC3767" i="1"/>
  <c r="AD3767" i="1"/>
  <c r="AE3767" i="1"/>
  <c r="AC3768" i="1"/>
  <c r="AD3768" i="1"/>
  <c r="AE3768" i="1"/>
  <c r="AC3769" i="1"/>
  <c r="AD3769" i="1"/>
  <c r="AE3769" i="1"/>
  <c r="AC3770" i="1"/>
  <c r="AD3770" i="1"/>
  <c r="AE3770" i="1"/>
  <c r="AC1677" i="1"/>
  <c r="AD1677" i="1"/>
  <c r="AE1677" i="1"/>
  <c r="AC3771" i="1"/>
  <c r="AD3771" i="1"/>
  <c r="AE3771" i="1"/>
  <c r="AC3772" i="1"/>
  <c r="AD3772" i="1"/>
  <c r="AE3772" i="1"/>
  <c r="AC3773" i="1"/>
  <c r="AD3773" i="1"/>
  <c r="AE3773" i="1"/>
  <c r="AC3774" i="1"/>
  <c r="AD3774" i="1"/>
  <c r="AE3774" i="1"/>
  <c r="AC1678" i="1"/>
  <c r="AD1678" i="1"/>
  <c r="AE1678" i="1"/>
  <c r="AC3775" i="1"/>
  <c r="AD3775" i="1"/>
  <c r="AE3775" i="1"/>
  <c r="AC3776" i="1"/>
  <c r="AD3776" i="1"/>
  <c r="AE3776" i="1"/>
  <c r="AC1679" i="1"/>
  <c r="AD1679" i="1"/>
  <c r="AE1679" i="1"/>
  <c r="AC1680" i="1"/>
  <c r="AD1680" i="1"/>
  <c r="AE1680" i="1"/>
  <c r="AC3777" i="1"/>
  <c r="AD3777" i="1"/>
  <c r="AE3777" i="1"/>
  <c r="AC3778" i="1"/>
  <c r="AD3778" i="1"/>
  <c r="AE3778" i="1"/>
  <c r="AC1681" i="1"/>
  <c r="AD1681" i="1"/>
  <c r="AE1681" i="1"/>
  <c r="AC1682" i="1"/>
  <c r="AD1682" i="1"/>
  <c r="AE1682" i="1"/>
  <c r="AC1683" i="1"/>
  <c r="AD1683" i="1"/>
  <c r="AE1683" i="1"/>
  <c r="AC1684" i="1"/>
  <c r="AD1684" i="1"/>
  <c r="AE1684" i="1"/>
  <c r="AC1685" i="1"/>
  <c r="AD1685" i="1"/>
  <c r="AE1685" i="1"/>
  <c r="AC3779" i="1"/>
  <c r="AD3779" i="1"/>
  <c r="AE3779" i="1"/>
  <c r="AC1686" i="1"/>
  <c r="AD1686" i="1"/>
  <c r="AE1686" i="1"/>
  <c r="AC1687" i="1"/>
  <c r="AD1687" i="1"/>
  <c r="AE1687" i="1"/>
  <c r="AC1688" i="1"/>
  <c r="AD1688" i="1"/>
  <c r="AE1688" i="1"/>
  <c r="AC1689" i="1"/>
  <c r="AD1689" i="1"/>
  <c r="AE1689" i="1"/>
  <c r="AC1690" i="1"/>
  <c r="AD1690" i="1"/>
  <c r="AE1690" i="1"/>
  <c r="AC1691" i="1"/>
  <c r="AD1691" i="1"/>
  <c r="AE1691" i="1"/>
  <c r="AC1692" i="1"/>
  <c r="AD1692" i="1"/>
  <c r="AE1692" i="1"/>
  <c r="AC3780" i="1"/>
  <c r="AD3780" i="1"/>
  <c r="AE3780" i="1"/>
  <c r="AC1693" i="1"/>
  <c r="AD1693" i="1"/>
  <c r="AE1693" i="1"/>
  <c r="AC3781" i="1"/>
  <c r="AD3781" i="1"/>
  <c r="AE3781" i="1"/>
  <c r="AC3782" i="1"/>
  <c r="AD3782" i="1"/>
  <c r="AE3782" i="1"/>
  <c r="AC1694" i="1"/>
  <c r="AD1694" i="1"/>
  <c r="AE1694" i="1"/>
  <c r="AC1695" i="1"/>
  <c r="AD1695" i="1"/>
  <c r="AE1695" i="1"/>
  <c r="AC3783" i="1"/>
  <c r="AD3783" i="1"/>
  <c r="AE3783" i="1"/>
  <c r="AC1696" i="1"/>
  <c r="AD1696" i="1"/>
  <c r="AE1696" i="1"/>
  <c r="AC1697" i="1"/>
  <c r="AD1697" i="1"/>
  <c r="AE1697" i="1"/>
  <c r="AC1698" i="1"/>
  <c r="AD1698" i="1"/>
  <c r="AE1698" i="1"/>
  <c r="AC1699" i="1"/>
  <c r="AD1699" i="1"/>
  <c r="AE1699" i="1"/>
  <c r="AC3784" i="1"/>
  <c r="AD3784" i="1"/>
  <c r="AE3784" i="1"/>
  <c r="AC1700" i="1"/>
  <c r="AD1700" i="1"/>
  <c r="AE1700" i="1"/>
  <c r="AC3785" i="1"/>
  <c r="AD3785" i="1"/>
  <c r="AE3785" i="1"/>
  <c r="AC3786" i="1"/>
  <c r="AD3786" i="1"/>
  <c r="AE3786" i="1"/>
  <c r="AC1701" i="1"/>
  <c r="AD1701" i="1"/>
  <c r="AE1701" i="1"/>
  <c r="AC1702" i="1"/>
  <c r="AD1702" i="1"/>
  <c r="AE1702" i="1"/>
  <c r="AC1703" i="1"/>
  <c r="AD1703" i="1"/>
  <c r="AE1703" i="1"/>
  <c r="AC1704" i="1"/>
  <c r="AD1704" i="1"/>
  <c r="AE1704" i="1"/>
  <c r="AC1705" i="1"/>
  <c r="AD1705" i="1"/>
  <c r="AE1705" i="1"/>
  <c r="AC1706" i="1"/>
  <c r="AD1706" i="1"/>
  <c r="AE1706" i="1"/>
  <c r="AC1707" i="1"/>
  <c r="AD1707" i="1"/>
  <c r="AE1707" i="1"/>
  <c r="AC1708" i="1"/>
  <c r="AD1708" i="1"/>
  <c r="AE1708" i="1"/>
  <c r="AC1709" i="1"/>
  <c r="AD1709" i="1"/>
  <c r="AE1709" i="1"/>
  <c r="AC1710" i="1"/>
  <c r="AD1710" i="1"/>
  <c r="AE1710" i="1"/>
  <c r="AC3787" i="1"/>
  <c r="AD3787" i="1"/>
  <c r="AE3787" i="1"/>
  <c r="AC1711" i="1"/>
  <c r="AD1711" i="1"/>
  <c r="AE1711" i="1"/>
  <c r="AC1712" i="1"/>
  <c r="AD1712" i="1"/>
  <c r="AE1712" i="1"/>
  <c r="AC1713" i="1"/>
  <c r="AD1713" i="1"/>
  <c r="AE1713" i="1"/>
  <c r="AC3788" i="1"/>
  <c r="AD3788" i="1"/>
  <c r="AE3788" i="1"/>
  <c r="AC1714" i="1"/>
  <c r="AD1714" i="1"/>
  <c r="AE1714" i="1"/>
  <c r="AC1715" i="1"/>
  <c r="AD1715" i="1"/>
  <c r="AE1715" i="1"/>
  <c r="AC1716" i="1"/>
  <c r="AD1716" i="1"/>
  <c r="AE1716" i="1"/>
  <c r="AC1717" i="1"/>
  <c r="AD1717" i="1"/>
  <c r="AE1717" i="1"/>
  <c r="AC1718" i="1"/>
  <c r="AD1718" i="1"/>
  <c r="AE1718" i="1"/>
  <c r="AC1719" i="1"/>
  <c r="AD1719" i="1"/>
  <c r="AE1719" i="1"/>
  <c r="AC1720" i="1"/>
  <c r="AD1720" i="1"/>
  <c r="AE1720" i="1"/>
  <c r="AC1721" i="1"/>
  <c r="AD1721" i="1"/>
  <c r="AE1721" i="1"/>
  <c r="AC1722" i="1"/>
  <c r="AD1722" i="1"/>
  <c r="AE1722" i="1"/>
  <c r="AC3789" i="1"/>
  <c r="AD3789" i="1"/>
  <c r="AE3789" i="1"/>
  <c r="AC1723" i="1"/>
  <c r="AD1723" i="1"/>
  <c r="AE1723" i="1"/>
  <c r="AC3790" i="1"/>
  <c r="AD3790" i="1"/>
  <c r="AE3790" i="1"/>
  <c r="AC1724" i="1"/>
  <c r="AD1724" i="1"/>
  <c r="AE1724" i="1"/>
  <c r="AC3791" i="1"/>
  <c r="AD3791" i="1"/>
  <c r="AE3791" i="1"/>
  <c r="AC1725" i="1"/>
  <c r="AD1725" i="1"/>
  <c r="AE1725" i="1"/>
  <c r="AC3792" i="1"/>
  <c r="AD3792" i="1"/>
  <c r="AE3792" i="1"/>
  <c r="AC1726" i="1"/>
  <c r="AD1726" i="1"/>
  <c r="AE1726" i="1"/>
  <c r="AC1727" i="1"/>
  <c r="AD1727" i="1"/>
  <c r="AE1727" i="1"/>
  <c r="AC3793" i="1"/>
  <c r="AD3793" i="1"/>
  <c r="AE3793" i="1"/>
  <c r="AC1728" i="1"/>
  <c r="AD1728" i="1"/>
  <c r="AE1728" i="1"/>
  <c r="AC1729" i="1"/>
  <c r="AD1729" i="1"/>
  <c r="AE1729" i="1"/>
  <c r="AC3794" i="1"/>
  <c r="AD3794" i="1"/>
  <c r="AE3794" i="1"/>
  <c r="AC1730" i="1"/>
  <c r="AD1730" i="1"/>
  <c r="AE1730" i="1"/>
  <c r="AC1731" i="1"/>
  <c r="AD1731" i="1"/>
  <c r="AE1731" i="1"/>
  <c r="AC1732" i="1"/>
  <c r="AD1732" i="1"/>
  <c r="AE1732" i="1"/>
  <c r="AC3795" i="1"/>
  <c r="AD3795" i="1"/>
  <c r="AE3795" i="1"/>
  <c r="AC3796" i="1"/>
  <c r="AD3796" i="1"/>
  <c r="AE3796" i="1"/>
  <c r="AC3797" i="1"/>
  <c r="AD3797" i="1"/>
  <c r="AE3797" i="1"/>
  <c r="AC1733" i="1"/>
  <c r="AD1733" i="1"/>
  <c r="AE1733" i="1"/>
  <c r="AC1734" i="1"/>
  <c r="AD1734" i="1"/>
  <c r="AE1734" i="1"/>
  <c r="AC1735" i="1"/>
  <c r="AD1735" i="1"/>
  <c r="AE1735" i="1"/>
  <c r="AC1736" i="1"/>
  <c r="AD1736" i="1"/>
  <c r="AE1736" i="1"/>
  <c r="AC3798" i="1"/>
  <c r="AD3798" i="1"/>
  <c r="AE3798" i="1"/>
  <c r="AC1737" i="1"/>
  <c r="AD1737" i="1"/>
  <c r="AE1737" i="1"/>
  <c r="AC3799" i="1"/>
  <c r="AD3799" i="1"/>
  <c r="AE3799" i="1"/>
  <c r="AC1738" i="1"/>
  <c r="AD1738" i="1"/>
  <c r="AE1738" i="1"/>
  <c r="AC1739" i="1"/>
  <c r="AD1739" i="1"/>
  <c r="AE1739" i="1"/>
  <c r="AC1740" i="1"/>
  <c r="AD1740" i="1"/>
  <c r="AE1740" i="1"/>
  <c r="AC1741" i="1"/>
  <c r="AD1741" i="1"/>
  <c r="AE1741" i="1"/>
  <c r="AC1742" i="1"/>
  <c r="AD1742" i="1"/>
  <c r="AE1742" i="1"/>
  <c r="AC1743" i="1"/>
  <c r="AD1743" i="1"/>
  <c r="AE1743" i="1"/>
  <c r="AC1744" i="1"/>
  <c r="AD1744" i="1"/>
  <c r="AE1744" i="1"/>
  <c r="AC3800" i="1"/>
  <c r="AD3800" i="1"/>
  <c r="AE3800" i="1"/>
  <c r="AC1745" i="1"/>
  <c r="AD1745" i="1"/>
  <c r="AE1745" i="1"/>
  <c r="AC3801" i="1"/>
  <c r="AD3801" i="1"/>
  <c r="AE3801" i="1"/>
  <c r="AC1746" i="1"/>
  <c r="AD1746" i="1"/>
  <c r="AE1746" i="1"/>
  <c r="AC1747" i="1"/>
  <c r="AD1747" i="1"/>
  <c r="AE1747" i="1"/>
  <c r="AC1748" i="1"/>
  <c r="AD1748" i="1"/>
  <c r="AE1748" i="1"/>
  <c r="AC1749" i="1"/>
  <c r="AD1749" i="1"/>
  <c r="AE1749" i="1"/>
  <c r="AC1750" i="1"/>
  <c r="AD1750" i="1"/>
  <c r="AE1750" i="1"/>
  <c r="AC1751" i="1"/>
  <c r="AD1751" i="1"/>
  <c r="AE1751" i="1"/>
  <c r="AC1752" i="1"/>
  <c r="AD1752" i="1"/>
  <c r="AE1752" i="1"/>
  <c r="AC1753" i="1"/>
  <c r="AD1753" i="1"/>
  <c r="AE1753" i="1"/>
  <c r="AC1754" i="1"/>
  <c r="AD1754" i="1"/>
  <c r="AE1754" i="1"/>
  <c r="AC1755" i="1"/>
  <c r="AD1755" i="1"/>
  <c r="AE1755" i="1"/>
  <c r="AC1756" i="1"/>
  <c r="AD1756" i="1"/>
  <c r="AE1756" i="1"/>
  <c r="AC1757" i="1"/>
  <c r="AD1757" i="1"/>
  <c r="AE1757" i="1"/>
  <c r="AC1758" i="1"/>
  <c r="AD1758" i="1"/>
  <c r="AE1758" i="1"/>
  <c r="AC3802" i="1"/>
  <c r="AD3802" i="1"/>
  <c r="AE3802" i="1"/>
  <c r="AC1759" i="1"/>
  <c r="AD1759" i="1"/>
  <c r="AE1759" i="1"/>
  <c r="AC1760" i="1"/>
  <c r="AD1760" i="1"/>
  <c r="AE1760" i="1"/>
  <c r="AC1761" i="1"/>
  <c r="AD1761" i="1"/>
  <c r="AE1761" i="1"/>
  <c r="AC1762" i="1"/>
  <c r="AD1762" i="1"/>
  <c r="AE1762" i="1"/>
  <c r="AC1763" i="1"/>
  <c r="AD1763" i="1"/>
  <c r="AE1763" i="1"/>
  <c r="AC1764" i="1"/>
  <c r="AD1764" i="1"/>
  <c r="AE1764" i="1"/>
  <c r="AC1765" i="1"/>
  <c r="AD1765" i="1"/>
  <c r="AE1765" i="1"/>
  <c r="AC1766" i="1"/>
  <c r="AD1766" i="1"/>
  <c r="AE1766" i="1"/>
  <c r="AC1767" i="1"/>
  <c r="AD1767" i="1"/>
  <c r="AE1767" i="1"/>
  <c r="AC3803" i="1"/>
  <c r="AD3803" i="1"/>
  <c r="AE3803" i="1"/>
  <c r="AC3804" i="1"/>
  <c r="AD3804" i="1"/>
  <c r="AE3804" i="1"/>
  <c r="AC1768" i="1"/>
  <c r="AD1768" i="1"/>
  <c r="AE1768" i="1"/>
  <c r="AC1769" i="1"/>
  <c r="AD1769" i="1"/>
  <c r="AE1769" i="1"/>
  <c r="AC1770" i="1"/>
  <c r="AD1770" i="1"/>
  <c r="AE1770" i="1"/>
  <c r="AC1771" i="1"/>
  <c r="AD1771" i="1"/>
  <c r="AE1771" i="1"/>
  <c r="AC3805" i="1"/>
  <c r="AD3805" i="1"/>
  <c r="AE3805" i="1"/>
  <c r="AC1772" i="1"/>
  <c r="AD1772" i="1"/>
  <c r="AE1772" i="1"/>
  <c r="AC1773" i="1"/>
  <c r="AD1773" i="1"/>
  <c r="AE1773" i="1"/>
  <c r="AC3806" i="1"/>
  <c r="AD3806" i="1"/>
  <c r="AE3806" i="1"/>
  <c r="AC3807" i="1"/>
  <c r="AD3807" i="1"/>
  <c r="AE3807" i="1"/>
  <c r="AC1774" i="1"/>
  <c r="AD1774" i="1"/>
  <c r="AE1774" i="1"/>
  <c r="AC3808" i="1"/>
  <c r="AD3808" i="1"/>
  <c r="AE3808" i="1"/>
  <c r="AC1775" i="1"/>
  <c r="AD1775" i="1"/>
  <c r="AE1775" i="1"/>
  <c r="AC1776" i="1"/>
  <c r="AD1776" i="1"/>
  <c r="AE1776" i="1"/>
  <c r="AC1777" i="1"/>
  <c r="AD1777" i="1"/>
  <c r="AE1777" i="1"/>
  <c r="AC3809" i="1"/>
  <c r="AD3809" i="1"/>
  <c r="AE3809" i="1"/>
  <c r="AC1778" i="1"/>
  <c r="AD1778" i="1"/>
  <c r="AE1778" i="1"/>
  <c r="AC1779" i="1"/>
  <c r="AD1779" i="1"/>
  <c r="AE1779" i="1"/>
  <c r="AC1780" i="1"/>
  <c r="AD1780" i="1"/>
  <c r="AE1780" i="1"/>
  <c r="AC1781" i="1"/>
  <c r="AD1781" i="1"/>
  <c r="AE1781" i="1"/>
  <c r="AC1782" i="1"/>
  <c r="AD1782" i="1"/>
  <c r="AE1782" i="1"/>
  <c r="AC1783" i="1"/>
  <c r="AD1783" i="1"/>
  <c r="AE1783" i="1"/>
  <c r="AC1784" i="1"/>
  <c r="AD1784" i="1"/>
  <c r="AE1784" i="1"/>
  <c r="AC1785" i="1"/>
  <c r="AD1785" i="1"/>
  <c r="AE1785" i="1"/>
  <c r="AC3810" i="1"/>
  <c r="AD3810" i="1"/>
  <c r="AE3810" i="1"/>
  <c r="AC3811" i="1"/>
  <c r="AD3811" i="1"/>
  <c r="AE3811" i="1"/>
  <c r="AC3812" i="1"/>
  <c r="AD3812" i="1"/>
  <c r="AE3812" i="1"/>
  <c r="AC3813" i="1"/>
  <c r="AD3813" i="1"/>
  <c r="AE3813" i="1"/>
  <c r="AC1786" i="1"/>
  <c r="AD1786" i="1"/>
  <c r="AE1786" i="1"/>
  <c r="AC3814" i="1"/>
  <c r="AD3814" i="1"/>
  <c r="AE3814" i="1"/>
  <c r="AC3815" i="1"/>
  <c r="AD3815" i="1"/>
  <c r="AE3815" i="1"/>
  <c r="AC3816" i="1"/>
  <c r="AD3816" i="1"/>
  <c r="AE3816" i="1"/>
  <c r="AC3817" i="1"/>
  <c r="AD3817" i="1"/>
  <c r="AE3817" i="1"/>
  <c r="AC1787" i="1"/>
  <c r="AD1787" i="1"/>
  <c r="AE1787" i="1"/>
  <c r="AC3818" i="1"/>
  <c r="AD3818" i="1"/>
  <c r="AE3818" i="1"/>
  <c r="AC3819" i="1"/>
  <c r="AD3819" i="1"/>
  <c r="AE3819" i="1"/>
  <c r="AC3820" i="1"/>
  <c r="AD3820" i="1"/>
  <c r="AE3820" i="1"/>
  <c r="AC3821" i="1"/>
  <c r="AD3821" i="1"/>
  <c r="AE3821" i="1"/>
  <c r="AC3822" i="1"/>
  <c r="AD3822" i="1"/>
  <c r="AE3822" i="1"/>
  <c r="AC3823" i="1"/>
  <c r="AD3823" i="1"/>
  <c r="AE3823" i="1"/>
  <c r="AC3824" i="1"/>
  <c r="AD3824" i="1"/>
  <c r="AE3824" i="1"/>
  <c r="AC3825" i="1"/>
  <c r="AD3825" i="1"/>
  <c r="AE3825" i="1"/>
  <c r="AC1788" i="1"/>
  <c r="AD1788" i="1"/>
  <c r="AE1788" i="1"/>
  <c r="AC3826" i="1"/>
  <c r="AD3826" i="1"/>
  <c r="AE3826" i="1"/>
  <c r="AC3827" i="1"/>
  <c r="AD3827" i="1"/>
  <c r="AE3827" i="1"/>
  <c r="AC3828" i="1"/>
  <c r="AD3828" i="1"/>
  <c r="AE3828" i="1"/>
  <c r="AC3829" i="1"/>
  <c r="AD3829" i="1"/>
  <c r="AE3829" i="1"/>
  <c r="AC1789" i="1"/>
  <c r="AD1789" i="1"/>
  <c r="AE1789" i="1"/>
  <c r="AC3830" i="1"/>
  <c r="AD3830" i="1"/>
  <c r="AE3830" i="1"/>
  <c r="AC3831" i="1"/>
  <c r="AD3831" i="1"/>
  <c r="AE3831" i="1"/>
  <c r="AC3832" i="1"/>
  <c r="AD3832" i="1"/>
  <c r="AE3832" i="1"/>
  <c r="AC3833" i="1"/>
  <c r="AD3833" i="1"/>
  <c r="AE3833" i="1"/>
  <c r="AC3834" i="1"/>
  <c r="AD3834" i="1"/>
  <c r="AE3834" i="1"/>
  <c r="AC3835" i="1"/>
  <c r="AD3835" i="1"/>
  <c r="AE3835" i="1"/>
  <c r="AC1790" i="1"/>
  <c r="AD1790" i="1"/>
  <c r="AE1790" i="1"/>
  <c r="AC3836" i="1"/>
  <c r="AD3836" i="1"/>
  <c r="AE3836" i="1"/>
  <c r="AC3837" i="1"/>
  <c r="AD3837" i="1"/>
  <c r="AE3837" i="1"/>
  <c r="AC3838" i="1"/>
  <c r="AD3838" i="1"/>
  <c r="AE3838" i="1"/>
  <c r="AC3839" i="1"/>
  <c r="AD3839" i="1"/>
  <c r="AE3839" i="1"/>
  <c r="AC1791" i="1"/>
  <c r="AD1791" i="1"/>
  <c r="AE1791" i="1"/>
  <c r="AC3840" i="1"/>
  <c r="AD3840" i="1"/>
  <c r="AE3840" i="1"/>
  <c r="AC1792" i="1"/>
  <c r="AD1792" i="1"/>
  <c r="AE1792" i="1"/>
  <c r="AC3841" i="1"/>
  <c r="AD3841" i="1"/>
  <c r="AE3841" i="1"/>
  <c r="AC3842" i="1"/>
  <c r="AD3842" i="1"/>
  <c r="AE3842" i="1"/>
  <c r="AC3843" i="1"/>
  <c r="AD3843" i="1"/>
  <c r="AE3843" i="1"/>
  <c r="AC3844" i="1"/>
  <c r="AD3844" i="1"/>
  <c r="AE3844" i="1"/>
  <c r="AC3845" i="1"/>
  <c r="AD3845" i="1"/>
  <c r="AE3845" i="1"/>
  <c r="AC3846" i="1"/>
  <c r="AD3846" i="1"/>
  <c r="AE3846" i="1"/>
  <c r="AC3847" i="1"/>
  <c r="AD3847" i="1"/>
  <c r="AE3847" i="1"/>
  <c r="AC3848" i="1"/>
  <c r="AD3848" i="1"/>
  <c r="AE3848" i="1"/>
  <c r="AC3849" i="1"/>
  <c r="AD3849" i="1"/>
  <c r="AE3849" i="1"/>
  <c r="AC3850" i="1"/>
  <c r="AD3850" i="1"/>
  <c r="AE3850" i="1"/>
  <c r="AC1793" i="1"/>
  <c r="AD1793" i="1"/>
  <c r="AE1793" i="1"/>
  <c r="AC3851" i="1"/>
  <c r="AD3851" i="1"/>
  <c r="AE3851" i="1"/>
  <c r="AC1794" i="1"/>
  <c r="AD1794" i="1"/>
  <c r="AE1794" i="1"/>
  <c r="AC3852" i="1"/>
  <c r="AD3852" i="1"/>
  <c r="AE3852" i="1"/>
  <c r="AC3853" i="1"/>
  <c r="AD3853" i="1"/>
  <c r="AE3853" i="1"/>
  <c r="AC3854" i="1"/>
  <c r="AD3854" i="1"/>
  <c r="AE3854" i="1"/>
  <c r="AC3855" i="1"/>
  <c r="AD3855" i="1"/>
  <c r="AE3855" i="1"/>
  <c r="AC3856" i="1"/>
  <c r="AD3856" i="1"/>
  <c r="AE3856" i="1"/>
  <c r="AC3857" i="1"/>
  <c r="AD3857" i="1"/>
  <c r="AE3857" i="1"/>
  <c r="AC3858" i="1"/>
  <c r="AD3858" i="1"/>
  <c r="AE3858" i="1"/>
  <c r="AC3859" i="1"/>
  <c r="AD3859" i="1"/>
  <c r="AE3859" i="1"/>
  <c r="AC1795" i="1"/>
  <c r="AD1795" i="1"/>
  <c r="AE1795" i="1"/>
  <c r="AC1796" i="1"/>
  <c r="AD1796" i="1"/>
  <c r="AE1796" i="1"/>
  <c r="AC1797" i="1"/>
  <c r="AD1797" i="1"/>
  <c r="AE1797" i="1"/>
  <c r="AC3860" i="1"/>
  <c r="AD3860" i="1"/>
  <c r="AE3860" i="1"/>
  <c r="AC1798" i="1"/>
  <c r="AD1798" i="1"/>
  <c r="AE1798" i="1"/>
  <c r="AC3861" i="1"/>
  <c r="AD3861" i="1"/>
  <c r="AE3861" i="1"/>
  <c r="AC3862" i="1"/>
  <c r="AD3862" i="1"/>
  <c r="AE3862" i="1"/>
  <c r="AC3863" i="1"/>
  <c r="AD3863" i="1"/>
  <c r="AE3863" i="1"/>
  <c r="AC3864" i="1"/>
  <c r="AD3864" i="1"/>
  <c r="AE3864" i="1"/>
  <c r="AC3865" i="1"/>
  <c r="AD3865" i="1"/>
  <c r="AE3865" i="1"/>
  <c r="AC1799" i="1"/>
  <c r="AD1799" i="1"/>
  <c r="AE1799" i="1"/>
  <c r="AC1800" i="1"/>
  <c r="AD1800" i="1"/>
  <c r="AE1800" i="1"/>
  <c r="AC3866" i="1"/>
  <c r="AD3866" i="1"/>
  <c r="AE3866" i="1"/>
  <c r="AC3867" i="1"/>
  <c r="AD3867" i="1"/>
  <c r="AE3867" i="1"/>
  <c r="AC3868" i="1"/>
  <c r="AD3868" i="1"/>
  <c r="AE3868" i="1"/>
  <c r="AC1801" i="1"/>
  <c r="AD1801" i="1"/>
  <c r="AE1801" i="1"/>
  <c r="AC1802" i="1"/>
  <c r="AD1802" i="1"/>
  <c r="AE1802" i="1"/>
  <c r="AC1803" i="1"/>
  <c r="AD1803" i="1"/>
  <c r="AE1803" i="1"/>
  <c r="AC1804" i="1"/>
  <c r="AD1804" i="1"/>
  <c r="AE1804" i="1"/>
  <c r="AC1805" i="1"/>
  <c r="AD1805" i="1"/>
  <c r="AE1805" i="1"/>
  <c r="AC1806" i="1"/>
  <c r="AD1806" i="1"/>
  <c r="AE1806" i="1"/>
  <c r="AC3869" i="1"/>
  <c r="AD3869" i="1"/>
  <c r="AE3869" i="1"/>
  <c r="AC1807" i="1"/>
  <c r="AD1807" i="1"/>
  <c r="AE1807" i="1"/>
  <c r="AC1808" i="1"/>
  <c r="AD1808" i="1"/>
  <c r="AE1808" i="1"/>
  <c r="AC1809" i="1"/>
  <c r="AD1809" i="1"/>
  <c r="AE1809" i="1"/>
  <c r="AC1810" i="1"/>
  <c r="AD1810" i="1"/>
  <c r="AE1810" i="1"/>
  <c r="AC3870" i="1"/>
  <c r="AD3870" i="1"/>
  <c r="AE3870" i="1"/>
  <c r="AC1811" i="1"/>
  <c r="AD1811" i="1"/>
  <c r="AE1811" i="1"/>
  <c r="AC3871" i="1"/>
  <c r="AD3871" i="1"/>
  <c r="AE3871" i="1"/>
  <c r="AC3872" i="1"/>
  <c r="AD3872" i="1"/>
  <c r="AE3872" i="1"/>
  <c r="AC1812" i="1"/>
  <c r="AD1812" i="1"/>
  <c r="AE1812" i="1"/>
  <c r="AC3873" i="1"/>
  <c r="AD3873" i="1"/>
  <c r="AE3873" i="1"/>
  <c r="AC1813" i="1"/>
  <c r="AD1813" i="1"/>
  <c r="AE1813" i="1"/>
  <c r="AC3874" i="1"/>
  <c r="AD3874" i="1"/>
  <c r="AE3874" i="1"/>
  <c r="AC3875" i="1"/>
  <c r="AD3875" i="1"/>
  <c r="AE3875" i="1"/>
  <c r="AC3876" i="1"/>
  <c r="AD3876" i="1"/>
  <c r="AE3876" i="1"/>
  <c r="AC1814" i="1"/>
  <c r="AD1814" i="1"/>
  <c r="AE1814" i="1"/>
  <c r="AC3877" i="1"/>
  <c r="AD3877" i="1"/>
  <c r="AE3877" i="1"/>
  <c r="AC3878" i="1"/>
  <c r="AD3878" i="1"/>
  <c r="AE3878" i="1"/>
  <c r="AC3879" i="1"/>
  <c r="AD3879" i="1"/>
  <c r="AE3879" i="1"/>
  <c r="AC3880" i="1"/>
  <c r="AD3880" i="1"/>
  <c r="AE3880" i="1"/>
  <c r="AC3881" i="1"/>
  <c r="AD3881" i="1"/>
  <c r="AE3881" i="1"/>
  <c r="AC3882" i="1"/>
  <c r="AD3882" i="1"/>
  <c r="AE3882" i="1"/>
  <c r="AC3883" i="1"/>
  <c r="AD3883" i="1"/>
  <c r="AE3883" i="1"/>
  <c r="AC1815" i="1"/>
  <c r="AD1815" i="1"/>
  <c r="AE1815" i="1"/>
  <c r="AC1816" i="1"/>
  <c r="AD1816" i="1"/>
  <c r="AE1816" i="1"/>
  <c r="AC3884" i="1"/>
  <c r="AD3884" i="1"/>
  <c r="AE3884" i="1"/>
  <c r="AC1817" i="1"/>
  <c r="AD1817" i="1"/>
  <c r="AE1817" i="1"/>
  <c r="AC1818" i="1"/>
  <c r="AD1818" i="1"/>
  <c r="AE1818" i="1"/>
  <c r="AC1819" i="1"/>
  <c r="AD1819" i="1"/>
  <c r="AE1819" i="1"/>
  <c r="AC1820" i="1"/>
  <c r="AD1820" i="1"/>
  <c r="AE1820" i="1"/>
  <c r="AC1821" i="1"/>
  <c r="AD1821" i="1"/>
  <c r="AE1821" i="1"/>
  <c r="AC1822" i="1"/>
  <c r="AD1822" i="1"/>
  <c r="AE1822" i="1"/>
  <c r="AC1823" i="1"/>
  <c r="AD1823" i="1"/>
  <c r="AE1823" i="1"/>
  <c r="AC3885" i="1"/>
  <c r="AD3885" i="1"/>
  <c r="AE3885" i="1"/>
  <c r="AC1824" i="1"/>
  <c r="AD1824" i="1"/>
  <c r="AE1824" i="1"/>
  <c r="AC1825" i="1"/>
  <c r="AD1825" i="1"/>
  <c r="AE1825" i="1"/>
  <c r="AC1826" i="1"/>
  <c r="AD1826" i="1"/>
  <c r="AE1826" i="1"/>
  <c r="AC1827" i="1"/>
  <c r="AD1827" i="1"/>
  <c r="AE1827" i="1"/>
  <c r="AC1828" i="1"/>
  <c r="AD1828" i="1"/>
  <c r="AE1828" i="1"/>
  <c r="AC1829" i="1"/>
  <c r="AD1829" i="1"/>
  <c r="AE1829" i="1"/>
  <c r="AC1830" i="1"/>
  <c r="AD1830" i="1"/>
  <c r="AE1830" i="1"/>
  <c r="AC3886" i="1"/>
  <c r="AD3886" i="1"/>
  <c r="AE3886" i="1"/>
  <c r="AC1831" i="1"/>
  <c r="AD1831" i="1"/>
  <c r="AE1831" i="1"/>
  <c r="AC1832" i="1"/>
  <c r="AD1832" i="1"/>
  <c r="AE1832" i="1"/>
  <c r="AC1833" i="1"/>
  <c r="AD1833" i="1"/>
  <c r="AE1833" i="1"/>
  <c r="AC1834" i="1"/>
  <c r="AD1834" i="1"/>
  <c r="AE1834" i="1"/>
  <c r="AC3887" i="1"/>
  <c r="AD3887" i="1"/>
  <c r="AE3887" i="1"/>
  <c r="AC1835" i="1"/>
  <c r="AD1835" i="1"/>
  <c r="AE1835" i="1"/>
  <c r="AC1836" i="1"/>
  <c r="AD1836" i="1"/>
  <c r="AE1836" i="1"/>
  <c r="AC3888" i="1"/>
  <c r="AD3888" i="1"/>
  <c r="AE3888" i="1"/>
  <c r="AC1837" i="1"/>
  <c r="AD1837" i="1"/>
  <c r="AE1837" i="1"/>
  <c r="AC3889" i="1"/>
  <c r="AD3889" i="1"/>
  <c r="AE3889" i="1"/>
  <c r="AC3890" i="1"/>
  <c r="AD3890" i="1"/>
  <c r="AE3890" i="1"/>
  <c r="AC1838" i="1"/>
  <c r="AD1838" i="1"/>
  <c r="AE1838" i="1"/>
  <c r="AC3891" i="1"/>
  <c r="AD3891" i="1"/>
  <c r="AE3891" i="1"/>
  <c r="AC1839" i="1"/>
  <c r="AD1839" i="1"/>
  <c r="AE1839" i="1"/>
  <c r="AC1840" i="1"/>
  <c r="AD1840" i="1"/>
  <c r="AE1840" i="1"/>
  <c r="AC1841" i="1"/>
  <c r="AD1841" i="1"/>
  <c r="AE1841" i="1"/>
  <c r="AC3892" i="1"/>
  <c r="AD3892" i="1"/>
  <c r="AE3892" i="1"/>
  <c r="AC3893" i="1"/>
  <c r="AD3893" i="1"/>
  <c r="AE3893" i="1"/>
  <c r="AC3894" i="1"/>
  <c r="AD3894" i="1"/>
  <c r="AE3894" i="1"/>
  <c r="AC3895" i="1"/>
  <c r="AD3895" i="1"/>
  <c r="AE3895" i="1"/>
  <c r="AC1842" i="1"/>
  <c r="AD1842" i="1"/>
  <c r="AE1842" i="1"/>
  <c r="AC3896" i="1"/>
  <c r="AD3896" i="1"/>
  <c r="AE3896" i="1"/>
  <c r="AC1843" i="1"/>
  <c r="AD1843" i="1"/>
  <c r="AE1843" i="1"/>
  <c r="AC3897" i="1"/>
  <c r="AD3897" i="1"/>
  <c r="AE3897" i="1"/>
  <c r="AC3898" i="1"/>
  <c r="AD3898" i="1"/>
  <c r="AE3898" i="1"/>
  <c r="AC1844" i="1"/>
  <c r="AD1844" i="1"/>
  <c r="AE1844" i="1"/>
  <c r="AC1845" i="1"/>
  <c r="AD1845" i="1"/>
  <c r="AE1845" i="1"/>
  <c r="AC1846" i="1"/>
  <c r="AD1846" i="1"/>
  <c r="AE1846" i="1"/>
  <c r="AC3899" i="1"/>
  <c r="AD3899" i="1"/>
  <c r="AE3899" i="1"/>
  <c r="AC3900" i="1"/>
  <c r="AD3900" i="1"/>
  <c r="AE3900" i="1"/>
  <c r="AC1847" i="1"/>
  <c r="AD1847" i="1"/>
  <c r="AE1847" i="1"/>
  <c r="AC3901" i="1"/>
  <c r="AD3901" i="1"/>
  <c r="AE3901" i="1"/>
  <c r="AC3902" i="1"/>
  <c r="AD3902" i="1"/>
  <c r="AE3902" i="1"/>
  <c r="AC3903" i="1"/>
  <c r="AD3903" i="1"/>
  <c r="AE3903" i="1"/>
  <c r="AC3904" i="1"/>
  <c r="AD3904" i="1"/>
  <c r="AE3904" i="1"/>
  <c r="AC3905" i="1"/>
  <c r="AD3905" i="1"/>
  <c r="AE3905" i="1"/>
  <c r="AC1848" i="1"/>
  <c r="AD1848" i="1"/>
  <c r="AE1848" i="1"/>
  <c r="AC1849" i="1"/>
  <c r="AD1849" i="1"/>
  <c r="AE1849" i="1"/>
  <c r="AC3906" i="1"/>
  <c r="AD3906" i="1"/>
  <c r="AE3906" i="1"/>
  <c r="AC3907" i="1"/>
  <c r="AD3907" i="1"/>
  <c r="AE3907" i="1"/>
  <c r="AC3908" i="1"/>
  <c r="AD3908" i="1"/>
  <c r="AE3908" i="1"/>
  <c r="AC1850" i="1"/>
  <c r="AD1850" i="1"/>
  <c r="AE1850" i="1"/>
  <c r="AC1851" i="1"/>
  <c r="AD1851" i="1"/>
  <c r="AE1851" i="1"/>
  <c r="AC3909" i="1"/>
  <c r="AD3909" i="1"/>
  <c r="AE3909" i="1"/>
  <c r="AC3910" i="1"/>
  <c r="AD3910" i="1"/>
  <c r="AE3910" i="1"/>
  <c r="AC3911" i="1"/>
  <c r="AD3911" i="1"/>
  <c r="AE3911" i="1"/>
  <c r="AC1852" i="1"/>
  <c r="AD1852" i="1"/>
  <c r="AE1852" i="1"/>
  <c r="AC3912" i="1"/>
  <c r="AD3912" i="1"/>
  <c r="AE3912" i="1"/>
  <c r="AC3913" i="1"/>
  <c r="AD3913" i="1"/>
  <c r="AE3913" i="1"/>
  <c r="AC1853" i="1"/>
  <c r="AD1853" i="1"/>
  <c r="AE1853" i="1"/>
  <c r="AC3914" i="1"/>
  <c r="AD3914" i="1"/>
  <c r="AE3914" i="1"/>
  <c r="AC1854" i="1"/>
  <c r="AD1854" i="1"/>
  <c r="AE1854" i="1"/>
  <c r="AC3915" i="1"/>
  <c r="AD3915" i="1"/>
  <c r="AE3915" i="1"/>
  <c r="AC1855" i="1"/>
  <c r="AD1855" i="1"/>
  <c r="AE1855" i="1"/>
  <c r="AC3916" i="1"/>
  <c r="AD3916" i="1"/>
  <c r="AE3916" i="1"/>
  <c r="AC3917" i="1"/>
  <c r="AD3917" i="1"/>
  <c r="AE3917" i="1"/>
  <c r="AC1856" i="1"/>
  <c r="AD1856" i="1"/>
  <c r="AE1856" i="1"/>
  <c r="AC3918" i="1"/>
  <c r="AD3918" i="1"/>
  <c r="AE3918" i="1"/>
  <c r="AC3919" i="1"/>
  <c r="AD3919" i="1"/>
  <c r="AE3919" i="1"/>
  <c r="AC3920" i="1"/>
  <c r="AD3920" i="1"/>
  <c r="AE3920" i="1"/>
  <c r="AC3921" i="1"/>
  <c r="AD3921" i="1"/>
  <c r="AE3921" i="1"/>
  <c r="AC3922" i="1"/>
  <c r="AD3922" i="1"/>
  <c r="AE3922" i="1"/>
  <c r="AC3923" i="1"/>
  <c r="AD3923" i="1"/>
  <c r="AE3923" i="1"/>
  <c r="AC3924" i="1"/>
  <c r="AD3924" i="1"/>
  <c r="AE3924" i="1"/>
  <c r="AC3925" i="1"/>
  <c r="AD3925" i="1"/>
  <c r="AE3925" i="1"/>
  <c r="AC3926" i="1"/>
  <c r="AD3926" i="1"/>
  <c r="AE3926" i="1"/>
  <c r="AC3927" i="1"/>
  <c r="AD3927" i="1"/>
  <c r="AE3927" i="1"/>
  <c r="AC3928" i="1"/>
  <c r="AD3928" i="1"/>
  <c r="AE3928" i="1"/>
  <c r="AC3929" i="1"/>
  <c r="AD3929" i="1"/>
  <c r="AE3929" i="1"/>
  <c r="AC3930" i="1"/>
  <c r="AD3930" i="1"/>
  <c r="AE3930" i="1"/>
  <c r="AC3931" i="1"/>
  <c r="AD3931" i="1"/>
  <c r="AE3931" i="1"/>
  <c r="AC3932" i="1"/>
  <c r="AD3932" i="1"/>
  <c r="AE3932" i="1"/>
  <c r="AC3933" i="1"/>
  <c r="AD3933" i="1"/>
  <c r="AE3933" i="1"/>
  <c r="AC3934" i="1"/>
  <c r="AD3934" i="1"/>
  <c r="AE3934" i="1"/>
  <c r="AC3935" i="1"/>
  <c r="AD3935" i="1"/>
  <c r="AE3935" i="1"/>
  <c r="AC3936" i="1"/>
  <c r="AD3936" i="1"/>
  <c r="AE3936" i="1"/>
  <c r="AC3937" i="1"/>
  <c r="AD3937" i="1"/>
  <c r="AE3937" i="1"/>
  <c r="AC3938" i="1"/>
  <c r="AD3938" i="1"/>
  <c r="AE3938" i="1"/>
  <c r="AC197" i="1"/>
  <c r="AD197" i="1"/>
  <c r="AE197" i="1"/>
  <c r="AC1857" i="1"/>
  <c r="AD1857" i="1"/>
  <c r="AE1857" i="1"/>
  <c r="AC198" i="1"/>
  <c r="AD198" i="1"/>
  <c r="AE198" i="1"/>
  <c r="AC199" i="1"/>
  <c r="AD199" i="1"/>
  <c r="AE199" i="1"/>
  <c r="AC200" i="1"/>
  <c r="AD200" i="1"/>
  <c r="AE200" i="1"/>
  <c r="AC201" i="1"/>
  <c r="AD201" i="1"/>
  <c r="AE201" i="1"/>
  <c r="AC1858" i="1"/>
  <c r="AD1858" i="1"/>
  <c r="AE1858" i="1"/>
  <c r="AC202" i="1"/>
  <c r="AD202" i="1"/>
  <c r="AE202" i="1"/>
  <c r="AC3939" i="1"/>
  <c r="AD3939" i="1"/>
  <c r="AE3939" i="1"/>
  <c r="AD1859" i="1"/>
  <c r="AE1859" i="1"/>
  <c r="AC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203" i="1"/>
  <c r="AA203" i="1"/>
  <c r="Z1923" i="1"/>
  <c r="AA1923" i="1"/>
  <c r="Z1924" i="1"/>
  <c r="AA1924" i="1"/>
  <c r="Z204" i="1"/>
  <c r="AA204" i="1"/>
  <c r="Z205" i="1"/>
  <c r="AA205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206" i="1"/>
  <c r="AA206" i="1"/>
  <c r="Z207" i="1"/>
  <c r="AA207" i="1"/>
  <c r="Z1949" i="1"/>
  <c r="AA1949" i="1"/>
  <c r="Z1950" i="1"/>
  <c r="AA1950" i="1"/>
  <c r="Z208" i="1"/>
  <c r="AA208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2" i="1"/>
  <c r="AA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209" i="1"/>
  <c r="AA209" i="1"/>
  <c r="Z210" i="1"/>
  <c r="AA210" i="1"/>
  <c r="Z1960" i="1"/>
  <c r="AA1960" i="1"/>
  <c r="Z1961" i="1"/>
  <c r="AA1961" i="1"/>
  <c r="Z1962" i="1"/>
  <c r="AA1962" i="1"/>
  <c r="Z1963" i="1"/>
  <c r="AA1963" i="1"/>
  <c r="Z1964" i="1"/>
  <c r="AA1964" i="1"/>
  <c r="Z211" i="1"/>
  <c r="AA211" i="1"/>
  <c r="Z212" i="1"/>
  <c r="AA212" i="1"/>
  <c r="Z213" i="1"/>
  <c r="AA213" i="1"/>
  <c r="Z214" i="1"/>
  <c r="AA214" i="1"/>
  <c r="Z12" i="1"/>
  <c r="AA12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215" i="1"/>
  <c r="AA215" i="1"/>
  <c r="Z1974" i="1"/>
  <c r="AA1974" i="1"/>
  <c r="Z13" i="1"/>
  <c r="AA13" i="1"/>
  <c r="Z14" i="1"/>
  <c r="AA14" i="1"/>
  <c r="Z216" i="1"/>
  <c r="AA216" i="1"/>
  <c r="Z217" i="1"/>
  <c r="AA217" i="1"/>
  <c r="Z1975" i="1"/>
  <c r="AA1975" i="1"/>
  <c r="Z218" i="1"/>
  <c r="AA218" i="1"/>
  <c r="Z1976" i="1"/>
  <c r="AA1976" i="1"/>
  <c r="Z1977" i="1"/>
  <c r="AA1977" i="1"/>
  <c r="Z1978" i="1"/>
  <c r="AA1978" i="1"/>
  <c r="Z1979" i="1"/>
  <c r="AA1979" i="1"/>
  <c r="Z219" i="1"/>
  <c r="AA219" i="1"/>
  <c r="Z220" i="1"/>
  <c r="AA220" i="1"/>
  <c r="Z221" i="1"/>
  <c r="AA221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15" i="1"/>
  <c r="AA15" i="1"/>
  <c r="Z222" i="1"/>
  <c r="AA222" i="1"/>
  <c r="Z2000" i="1"/>
  <c r="AA2000" i="1"/>
  <c r="Z2001" i="1"/>
  <c r="AA2001" i="1"/>
  <c r="Z2002" i="1"/>
  <c r="AA2002" i="1"/>
  <c r="Z223" i="1"/>
  <c r="AA223" i="1"/>
  <c r="Z16" i="1"/>
  <c r="AA16" i="1"/>
  <c r="Z17" i="1"/>
  <c r="AA17" i="1"/>
  <c r="Z224" i="1"/>
  <c r="AA224" i="1"/>
  <c r="Z18" i="1"/>
  <c r="AA18" i="1"/>
  <c r="Z19" i="1"/>
  <c r="AA19" i="1"/>
  <c r="Z225" i="1"/>
  <c r="AA225" i="1"/>
  <c r="Z226" i="1"/>
  <c r="AA226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2003" i="1"/>
  <c r="AA2003" i="1"/>
  <c r="Z2004" i="1"/>
  <c r="AA2004" i="1"/>
  <c r="Z227" i="1"/>
  <c r="AA227" i="1"/>
  <c r="Z228" i="1"/>
  <c r="AA228" i="1"/>
  <c r="Z2005" i="1"/>
  <c r="AA2005" i="1"/>
  <c r="Z2006" i="1"/>
  <c r="AA2006" i="1"/>
  <c r="Z229" i="1"/>
  <c r="AA229" i="1"/>
  <c r="Z2007" i="1"/>
  <c r="AA2007" i="1"/>
  <c r="Z230" i="1"/>
  <c r="AA230" i="1"/>
  <c r="Z2008" i="1"/>
  <c r="AA2008" i="1"/>
  <c r="Z231" i="1"/>
  <c r="AA231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32" i="1"/>
  <c r="AA232" i="1"/>
  <c r="Z233" i="1"/>
  <c r="AA233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34" i="1"/>
  <c r="AA234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64" i="1"/>
  <c r="AA64" i="1"/>
  <c r="Z65" i="1"/>
  <c r="AA65" i="1"/>
  <c r="Z2094" i="1"/>
  <c r="AA2094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235" i="1"/>
  <c r="AA235" i="1"/>
  <c r="Z2095" i="1"/>
  <c r="AA2095" i="1"/>
  <c r="Z2096" i="1"/>
  <c r="AA2096" i="1"/>
  <c r="Z2097" i="1"/>
  <c r="AA2097" i="1"/>
  <c r="Z2098" i="1"/>
  <c r="AA2098" i="1"/>
  <c r="Z2099" i="1"/>
  <c r="AA2099" i="1"/>
  <c r="Z236" i="1"/>
  <c r="AA236" i="1"/>
  <c r="Z74" i="1"/>
  <c r="AA74" i="1"/>
  <c r="Z75" i="1"/>
  <c r="AA75" i="1"/>
  <c r="Z76" i="1"/>
  <c r="AA76" i="1"/>
  <c r="Z237" i="1"/>
  <c r="AA237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77" i="1"/>
  <c r="AA77" i="1"/>
  <c r="Z78" i="1"/>
  <c r="AA78" i="1"/>
  <c r="Z2106" i="1"/>
  <c r="AA2106" i="1"/>
  <c r="Z2107" i="1"/>
  <c r="AA2107" i="1"/>
  <c r="Z2108" i="1"/>
  <c r="AA2108" i="1"/>
  <c r="Z2109" i="1"/>
  <c r="AA2109" i="1"/>
  <c r="Z238" i="1"/>
  <c r="AA238" i="1"/>
  <c r="Z239" i="1"/>
  <c r="AA239" i="1"/>
  <c r="Z240" i="1"/>
  <c r="AA240" i="1"/>
  <c r="Z241" i="1"/>
  <c r="AA241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2110" i="1"/>
  <c r="AA2110" i="1"/>
  <c r="Z2111" i="1"/>
  <c r="AA2111" i="1"/>
  <c r="Z2112" i="1"/>
  <c r="AA2112" i="1"/>
  <c r="Z2113" i="1"/>
  <c r="AA2113" i="1"/>
  <c r="Z242" i="1"/>
  <c r="AA242" i="1"/>
  <c r="Z243" i="1"/>
  <c r="AA243" i="1"/>
  <c r="Z2114" i="1"/>
  <c r="AA2114" i="1"/>
  <c r="Z244" i="1"/>
  <c r="AA244" i="1"/>
  <c r="Z2115" i="1"/>
  <c r="AA2115" i="1"/>
  <c r="Z2116" i="1"/>
  <c r="AA2116" i="1"/>
  <c r="Z245" i="1"/>
  <c r="AA245" i="1"/>
  <c r="Z87" i="1"/>
  <c r="AA87" i="1"/>
  <c r="Z88" i="1"/>
  <c r="AA88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46" i="1"/>
  <c r="AA246" i="1"/>
  <c r="Z89" i="1"/>
  <c r="AA89" i="1"/>
  <c r="Z247" i="1"/>
  <c r="AA247" i="1"/>
  <c r="Z248" i="1"/>
  <c r="AA248" i="1"/>
  <c r="Z249" i="1"/>
  <c r="AA249" i="1"/>
  <c r="Z2136" i="1"/>
  <c r="AA2136" i="1"/>
  <c r="Z250" i="1"/>
  <c r="AA250" i="1"/>
  <c r="Z251" i="1"/>
  <c r="AA251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52" i="1"/>
  <c r="AA252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53" i="1"/>
  <c r="AA253" i="1"/>
  <c r="Z254" i="1"/>
  <c r="AA254" i="1"/>
  <c r="Z2165" i="1"/>
  <c r="AA2165" i="1"/>
  <c r="Z255" i="1"/>
  <c r="AA255" i="1"/>
  <c r="Z256" i="1"/>
  <c r="AA256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57" i="1"/>
  <c r="AA257" i="1"/>
  <c r="Z258" i="1"/>
  <c r="AA258" i="1"/>
  <c r="Z2173" i="1"/>
  <c r="AA2173" i="1"/>
  <c r="Z2174" i="1"/>
  <c r="AA2174" i="1"/>
  <c r="Z259" i="1"/>
  <c r="AA259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60" i="1"/>
  <c r="AA260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61" i="1"/>
  <c r="AA261" i="1"/>
  <c r="Z262" i="1"/>
  <c r="AA262" i="1"/>
  <c r="Z263" i="1"/>
  <c r="AA263" i="1"/>
  <c r="Z2204" i="1"/>
  <c r="AA2204" i="1"/>
  <c r="Z2205" i="1"/>
  <c r="AA2205" i="1"/>
  <c r="Z264" i="1"/>
  <c r="AA264" i="1"/>
  <c r="Z265" i="1"/>
  <c r="AA265" i="1"/>
  <c r="Z266" i="1"/>
  <c r="AA266" i="1"/>
  <c r="Z267" i="1"/>
  <c r="AA267" i="1"/>
  <c r="Z268" i="1"/>
  <c r="AA268" i="1"/>
  <c r="Z2206" i="1"/>
  <c r="AA2206" i="1"/>
  <c r="Z2207" i="1"/>
  <c r="AA2207" i="1"/>
  <c r="Z2208" i="1"/>
  <c r="AA2208" i="1"/>
  <c r="Z269" i="1"/>
  <c r="AA269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70" i="1"/>
  <c r="AA270" i="1"/>
  <c r="Z2225" i="1"/>
  <c r="AA2225" i="1"/>
  <c r="Z271" i="1"/>
  <c r="AA271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72" i="1"/>
  <c r="AA272" i="1"/>
  <c r="Z2260" i="1"/>
  <c r="AA2260" i="1"/>
  <c r="Z2261" i="1"/>
  <c r="AA2261" i="1"/>
  <c r="Z2262" i="1"/>
  <c r="AA2262" i="1"/>
  <c r="Z2263" i="1"/>
  <c r="AA2263" i="1"/>
  <c r="Z2264" i="1"/>
  <c r="AA2264" i="1"/>
  <c r="Z273" i="1"/>
  <c r="AA273" i="1"/>
  <c r="Z274" i="1"/>
  <c r="AA274" i="1"/>
  <c r="Z275" i="1"/>
  <c r="AA275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76" i="1"/>
  <c r="AA276" i="1"/>
  <c r="Z2271" i="1"/>
  <c r="AA2271" i="1"/>
  <c r="Z277" i="1"/>
  <c r="AA277" i="1"/>
  <c r="Z2272" i="1"/>
  <c r="AA2272" i="1"/>
  <c r="Z2273" i="1"/>
  <c r="AA2273" i="1"/>
  <c r="Z2274" i="1"/>
  <c r="AA2274" i="1"/>
  <c r="Z2275" i="1"/>
  <c r="AA2275" i="1"/>
  <c r="Z278" i="1"/>
  <c r="AA278" i="1"/>
  <c r="Z279" i="1"/>
  <c r="AA279" i="1"/>
  <c r="Z280" i="1"/>
  <c r="AA280" i="1"/>
  <c r="Z281" i="1"/>
  <c r="AA281" i="1"/>
  <c r="Z282" i="1"/>
  <c r="AA282" i="1"/>
  <c r="Z2276" i="1"/>
  <c r="AA2276" i="1"/>
  <c r="Z2277" i="1"/>
  <c r="AA2277" i="1"/>
  <c r="Z2278" i="1"/>
  <c r="AA2278" i="1"/>
  <c r="Z283" i="1"/>
  <c r="AA283" i="1"/>
  <c r="Z284" i="1"/>
  <c r="AA284" i="1"/>
  <c r="Z285" i="1"/>
  <c r="AA285" i="1"/>
  <c r="Z286" i="1"/>
  <c r="AA286" i="1"/>
  <c r="Z287" i="1"/>
  <c r="AA287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88" i="1"/>
  <c r="AA288" i="1"/>
  <c r="Z289" i="1"/>
  <c r="AA289" i="1"/>
  <c r="Z2288" i="1"/>
  <c r="AA2288" i="1"/>
  <c r="Z290" i="1"/>
  <c r="AA290" i="1"/>
  <c r="Z291" i="1"/>
  <c r="AA291" i="1"/>
  <c r="Z292" i="1"/>
  <c r="AA292" i="1"/>
  <c r="Z2289" i="1"/>
  <c r="AA2289" i="1"/>
  <c r="Z2290" i="1"/>
  <c r="AA2290" i="1"/>
  <c r="Z293" i="1"/>
  <c r="AA293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94" i="1"/>
  <c r="AA294" i="1"/>
  <c r="Z2298" i="1"/>
  <c r="AA2298" i="1"/>
  <c r="Z2299" i="1"/>
  <c r="AA2299" i="1"/>
  <c r="Z295" i="1"/>
  <c r="AA295" i="1"/>
  <c r="Z296" i="1"/>
  <c r="AA296" i="1"/>
  <c r="Z2300" i="1"/>
  <c r="AA2300" i="1"/>
  <c r="Z2301" i="1"/>
  <c r="AA2301" i="1"/>
  <c r="Z2302" i="1"/>
  <c r="AA2302" i="1"/>
  <c r="Z2303" i="1"/>
  <c r="AA2303" i="1"/>
  <c r="Z2304" i="1"/>
  <c r="AA2304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2314" i="1"/>
  <c r="AA2314" i="1"/>
  <c r="Z309" i="1"/>
  <c r="AA309" i="1"/>
  <c r="Z2315" i="1"/>
  <c r="AA2315" i="1"/>
  <c r="Z139" i="1"/>
  <c r="AA139" i="1"/>
  <c r="Z140" i="1"/>
  <c r="AA140" i="1"/>
  <c r="Z141" i="1"/>
  <c r="AA141" i="1"/>
  <c r="Z142" i="1"/>
  <c r="AA142" i="1"/>
  <c r="Z143" i="1"/>
  <c r="AA143" i="1"/>
  <c r="Z310" i="1"/>
  <c r="AA310" i="1"/>
  <c r="Z311" i="1"/>
  <c r="AA311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144" i="1"/>
  <c r="AA144" i="1"/>
  <c r="Z145" i="1"/>
  <c r="AA145" i="1"/>
  <c r="Z146" i="1"/>
  <c r="AA146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312" i="1"/>
  <c r="AA312" i="1"/>
  <c r="Z313" i="1"/>
  <c r="AA313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314" i="1"/>
  <c r="AA314" i="1"/>
  <c r="Z315" i="1"/>
  <c r="AA315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327" i="1"/>
  <c r="AA327" i="1"/>
  <c r="Z2363" i="1"/>
  <c r="AA2363" i="1"/>
  <c r="Z2364" i="1"/>
  <c r="AA2364" i="1"/>
  <c r="Z2365" i="1"/>
  <c r="AA2365" i="1"/>
  <c r="Z328" i="1"/>
  <c r="AA328" i="1"/>
  <c r="Z329" i="1"/>
  <c r="AA329" i="1"/>
  <c r="Z2366" i="1"/>
  <c r="AA2366" i="1"/>
  <c r="Z2367" i="1"/>
  <c r="AA2367" i="1"/>
  <c r="Z2368" i="1"/>
  <c r="AA2368" i="1"/>
  <c r="Z2369" i="1"/>
  <c r="AA2369" i="1"/>
  <c r="Z2370" i="1"/>
  <c r="AA2370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2371" i="1"/>
  <c r="AA2371" i="1"/>
  <c r="Z362" i="1"/>
  <c r="AA362" i="1"/>
  <c r="Z363" i="1"/>
  <c r="AA363" i="1"/>
  <c r="Z364" i="1"/>
  <c r="AA364" i="1"/>
  <c r="Z365" i="1"/>
  <c r="AA365" i="1"/>
  <c r="Z2372" i="1"/>
  <c r="AA2372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2373" i="1"/>
  <c r="AA237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2374" i="1"/>
  <c r="AA2374" i="1"/>
  <c r="Z428" i="1"/>
  <c r="AA428" i="1"/>
  <c r="Z429" i="1"/>
  <c r="AA429" i="1"/>
  <c r="Z430" i="1"/>
  <c r="AA430" i="1"/>
  <c r="Z431" i="1"/>
  <c r="AA431" i="1"/>
  <c r="Z432" i="1"/>
  <c r="AA432" i="1"/>
  <c r="Z156" i="1"/>
  <c r="AA156" i="1"/>
  <c r="Z157" i="1"/>
  <c r="AA157" i="1"/>
  <c r="Z158" i="1"/>
  <c r="AA158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159" i="1"/>
  <c r="AA159" i="1"/>
  <c r="Z160" i="1"/>
  <c r="AA160" i="1"/>
  <c r="Z161" i="1"/>
  <c r="AA161" i="1"/>
  <c r="Z162" i="1"/>
  <c r="AA162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2375" i="1"/>
  <c r="AA2375" i="1"/>
  <c r="Z2376" i="1"/>
  <c r="AA2376" i="1"/>
  <c r="Z2377" i="1"/>
  <c r="AA2377" i="1"/>
  <c r="Z2378" i="1"/>
  <c r="AA2378" i="1"/>
  <c r="Z2379" i="1"/>
  <c r="AA2379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2380" i="1"/>
  <c r="AA238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2381" i="1"/>
  <c r="AA2381" i="1"/>
  <c r="Z2382" i="1"/>
  <c r="AA2382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2383" i="1"/>
  <c r="AA2383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2395" i="1"/>
  <c r="AA2395" i="1"/>
  <c r="Z2396" i="1"/>
  <c r="AA2396" i="1"/>
  <c r="Z2397" i="1"/>
  <c r="AA2397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655" i="1"/>
  <c r="AA655" i="1"/>
  <c r="Z2415" i="1"/>
  <c r="AA2415" i="1"/>
  <c r="Z2416" i="1"/>
  <c r="AA2416" i="1"/>
  <c r="Z2417" i="1"/>
  <c r="AA2417" i="1"/>
  <c r="Z2418" i="1"/>
  <c r="AA2418" i="1"/>
  <c r="Z2419" i="1"/>
  <c r="AA2419" i="1"/>
  <c r="Z656" i="1"/>
  <c r="AA656" i="1"/>
  <c r="Z657" i="1"/>
  <c r="AA657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658" i="1"/>
  <c r="AA658" i="1"/>
  <c r="Z2427" i="1"/>
  <c r="AA2427" i="1"/>
  <c r="Z659" i="1"/>
  <c r="AA659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660" i="1"/>
  <c r="AA660" i="1"/>
  <c r="Z2439" i="1"/>
  <c r="AA2439" i="1"/>
  <c r="Z661" i="1"/>
  <c r="AA661" i="1"/>
  <c r="Z662" i="1"/>
  <c r="AA662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663" i="1"/>
  <c r="AA663" i="1"/>
  <c r="Z2454" i="1"/>
  <c r="AA2454" i="1"/>
  <c r="Z2455" i="1"/>
  <c r="AA2455" i="1"/>
  <c r="Z2456" i="1"/>
  <c r="AA2456" i="1"/>
  <c r="Z2457" i="1"/>
  <c r="AA2457" i="1"/>
  <c r="Z2458" i="1"/>
  <c r="AA2458" i="1"/>
  <c r="Z664" i="1"/>
  <c r="AA664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665" i="1"/>
  <c r="AA665" i="1"/>
  <c r="Z2472" i="1"/>
  <c r="AA2472" i="1"/>
  <c r="Z666" i="1"/>
  <c r="AA666" i="1"/>
  <c r="Z667" i="1"/>
  <c r="AA667" i="1"/>
  <c r="Z668" i="1"/>
  <c r="AA668" i="1"/>
  <c r="Z2473" i="1"/>
  <c r="AA2473" i="1"/>
  <c r="Z2474" i="1"/>
  <c r="AA2474" i="1"/>
  <c r="Z2475" i="1"/>
  <c r="AA2475" i="1"/>
  <c r="Z2476" i="1"/>
  <c r="AA2476" i="1"/>
  <c r="Z2477" i="1"/>
  <c r="AA2477" i="1"/>
  <c r="Z669" i="1"/>
  <c r="AA669" i="1"/>
  <c r="Z670" i="1"/>
  <c r="AA670" i="1"/>
  <c r="Z2478" i="1"/>
  <c r="AA2478" i="1"/>
  <c r="Z671" i="1"/>
  <c r="AA671" i="1"/>
  <c r="Z2479" i="1"/>
  <c r="AA2479" i="1"/>
  <c r="Z2480" i="1"/>
  <c r="AA2480" i="1"/>
  <c r="Z2481" i="1"/>
  <c r="AA2481" i="1"/>
  <c r="Z672" i="1"/>
  <c r="AA672" i="1"/>
  <c r="Z673" i="1"/>
  <c r="AA673" i="1"/>
  <c r="Z2482" i="1"/>
  <c r="AA2482" i="1"/>
  <c r="Z2483" i="1"/>
  <c r="AA2483" i="1"/>
  <c r="Z2484" i="1"/>
  <c r="AA2484" i="1"/>
  <c r="Z674" i="1"/>
  <c r="AA674" i="1"/>
  <c r="Z2485" i="1"/>
  <c r="AA2485" i="1"/>
  <c r="Z2486" i="1"/>
  <c r="AA2486" i="1"/>
  <c r="Z2487" i="1"/>
  <c r="AA2487" i="1"/>
  <c r="Z2488" i="1"/>
  <c r="AA2488" i="1"/>
  <c r="Z675" i="1"/>
  <c r="AA675" i="1"/>
  <c r="Z676" i="1"/>
  <c r="AA676" i="1"/>
  <c r="Z2489" i="1"/>
  <c r="AA2489" i="1"/>
  <c r="Z2490" i="1"/>
  <c r="AA2490" i="1"/>
  <c r="Z677" i="1"/>
  <c r="AA677" i="1"/>
  <c r="Z2491" i="1"/>
  <c r="AA2491" i="1"/>
  <c r="Z2492" i="1"/>
  <c r="AA2492" i="1"/>
  <c r="Z2493" i="1"/>
  <c r="AA2493" i="1"/>
  <c r="Z678" i="1"/>
  <c r="AA678" i="1"/>
  <c r="Z2494" i="1"/>
  <c r="AA2494" i="1"/>
  <c r="Z679" i="1"/>
  <c r="AA679" i="1"/>
  <c r="Z2495" i="1"/>
  <c r="AA2495" i="1"/>
  <c r="Z2496" i="1"/>
  <c r="AA2496" i="1"/>
  <c r="Z2497" i="1"/>
  <c r="AA2497" i="1"/>
  <c r="Z680" i="1"/>
  <c r="AA680" i="1"/>
  <c r="Z681" i="1"/>
  <c r="AA681" i="1"/>
  <c r="Z682" i="1"/>
  <c r="AA682" i="1"/>
  <c r="Z683" i="1"/>
  <c r="AA683" i="1"/>
  <c r="Z684" i="1"/>
  <c r="AA684" i="1"/>
  <c r="Z2498" i="1"/>
  <c r="AA2498" i="1"/>
  <c r="Z685" i="1"/>
  <c r="AA685" i="1"/>
  <c r="Z686" i="1"/>
  <c r="AA686" i="1"/>
  <c r="Z2499" i="1"/>
  <c r="AA2499" i="1"/>
  <c r="Z2500" i="1"/>
  <c r="AA2500" i="1"/>
  <c r="Z2501" i="1"/>
  <c r="AA2501" i="1"/>
  <c r="Z2502" i="1"/>
  <c r="AA2502" i="1"/>
  <c r="Z2503" i="1"/>
  <c r="AA2503" i="1"/>
  <c r="Z687" i="1"/>
  <c r="AA687" i="1"/>
  <c r="Z2504" i="1"/>
  <c r="AA2504" i="1"/>
  <c r="Z2505" i="1"/>
  <c r="AA2505" i="1"/>
  <c r="Z688" i="1"/>
  <c r="AA688" i="1"/>
  <c r="Z2506" i="1"/>
  <c r="AA2506" i="1"/>
  <c r="Z2507" i="1"/>
  <c r="AA2507" i="1"/>
  <c r="Z2508" i="1"/>
  <c r="AA2508" i="1"/>
  <c r="Z2509" i="1"/>
  <c r="AA2509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2510" i="1"/>
  <c r="AA2510" i="1"/>
  <c r="Z695" i="1"/>
  <c r="AA695" i="1"/>
  <c r="Z2511" i="1"/>
  <c r="AA2511" i="1"/>
  <c r="Z696" i="1"/>
  <c r="AA696" i="1"/>
  <c r="Z697" i="1"/>
  <c r="AA697" i="1"/>
  <c r="Z698" i="1"/>
  <c r="AA698" i="1"/>
  <c r="Z2512" i="1"/>
  <c r="AA2512" i="1"/>
  <c r="Z2513" i="1"/>
  <c r="AA2513" i="1"/>
  <c r="Z2514" i="1"/>
  <c r="AA2514" i="1"/>
  <c r="Z2515" i="1"/>
  <c r="AA2515" i="1"/>
  <c r="Z699" i="1"/>
  <c r="AA699" i="1"/>
  <c r="Z700" i="1"/>
  <c r="AA700" i="1"/>
  <c r="Z701" i="1"/>
  <c r="AA701" i="1"/>
  <c r="Z702" i="1"/>
  <c r="AA702" i="1"/>
  <c r="Z2516" i="1"/>
  <c r="AA2516" i="1"/>
  <c r="Z703" i="1"/>
  <c r="AA703" i="1"/>
  <c r="Z704" i="1"/>
  <c r="AA704" i="1"/>
  <c r="Z705" i="1"/>
  <c r="AA705" i="1"/>
  <c r="Z706" i="1"/>
  <c r="AA706" i="1"/>
  <c r="Z707" i="1"/>
  <c r="AA707" i="1"/>
  <c r="Z2517" i="1"/>
  <c r="AA2517" i="1"/>
  <c r="Z708" i="1"/>
  <c r="AA708" i="1"/>
  <c r="Z709" i="1"/>
  <c r="AA709" i="1"/>
  <c r="Z2518" i="1"/>
  <c r="AA2518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2519" i="1"/>
  <c r="AA2519" i="1"/>
  <c r="Z2520" i="1"/>
  <c r="AA2520" i="1"/>
  <c r="Z2521" i="1"/>
  <c r="AA2521" i="1"/>
  <c r="Z2522" i="1"/>
  <c r="AA2522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2523" i="1"/>
  <c r="AA2523" i="1"/>
  <c r="Z2524" i="1"/>
  <c r="AA2524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2525" i="1"/>
  <c r="AA2525" i="1"/>
  <c r="Z744" i="1"/>
  <c r="AA744" i="1"/>
  <c r="Z2526" i="1"/>
  <c r="AA2526" i="1"/>
  <c r="Z2527" i="1"/>
  <c r="AA2527" i="1"/>
  <c r="Z2528" i="1"/>
  <c r="AA2528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2529" i="1"/>
  <c r="AA2529" i="1"/>
  <c r="Z2530" i="1"/>
  <c r="AA2530" i="1"/>
  <c r="Z2531" i="1"/>
  <c r="AA2531" i="1"/>
  <c r="Z2532" i="1"/>
  <c r="AA2532" i="1"/>
  <c r="Z751" i="1"/>
  <c r="AA751" i="1"/>
  <c r="Z752" i="1"/>
  <c r="AA752" i="1"/>
  <c r="Z753" i="1"/>
  <c r="AA753" i="1"/>
  <c r="Z754" i="1"/>
  <c r="AA754" i="1"/>
  <c r="Z755" i="1"/>
  <c r="AA755" i="1"/>
  <c r="Z2533" i="1"/>
  <c r="AA2533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2534" i="1"/>
  <c r="AA2534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2535" i="1"/>
  <c r="AA2535" i="1"/>
  <c r="Z775" i="1"/>
  <c r="AA775" i="1"/>
  <c r="Z2536" i="1"/>
  <c r="AA2536" i="1"/>
  <c r="Z2537" i="1"/>
  <c r="AA2537" i="1"/>
  <c r="Z2538" i="1"/>
  <c r="AA2538" i="1"/>
  <c r="Z2539" i="1"/>
  <c r="AA2539" i="1"/>
  <c r="Z2540" i="1"/>
  <c r="AA2540" i="1"/>
  <c r="Z776" i="1"/>
  <c r="AA776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777" i="1"/>
  <c r="AA777" i="1"/>
  <c r="Z2551" i="1"/>
  <c r="AA2551" i="1"/>
  <c r="Z778" i="1"/>
  <c r="AA778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779" i="1"/>
  <c r="AA779" i="1"/>
  <c r="Z2560" i="1"/>
  <c r="AA2560" i="1"/>
  <c r="Z2561" i="1"/>
  <c r="AA2561" i="1"/>
  <c r="Z2562" i="1"/>
  <c r="AA2562" i="1"/>
  <c r="Z2563" i="1"/>
  <c r="AA2563" i="1"/>
  <c r="Z2564" i="1"/>
  <c r="AA2564" i="1"/>
  <c r="Z780" i="1"/>
  <c r="AA780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781" i="1"/>
  <c r="AA781" i="1"/>
  <c r="Z2573" i="1"/>
  <c r="AA2573" i="1"/>
  <c r="Z2574" i="1"/>
  <c r="AA2574" i="1"/>
  <c r="Z2575" i="1"/>
  <c r="AA2575" i="1"/>
  <c r="Z2576" i="1"/>
  <c r="AA2576" i="1"/>
  <c r="Z782" i="1"/>
  <c r="AA782" i="1"/>
  <c r="Z2577" i="1"/>
  <c r="AA2577" i="1"/>
  <c r="Z2578" i="1"/>
  <c r="AA2578" i="1"/>
  <c r="Z2579" i="1"/>
  <c r="AA2579" i="1"/>
  <c r="Z2580" i="1"/>
  <c r="AA2580" i="1"/>
  <c r="Z783" i="1"/>
  <c r="AA783" i="1"/>
  <c r="Z2581" i="1"/>
  <c r="AA2581" i="1"/>
  <c r="Z784" i="1"/>
  <c r="AA784" i="1"/>
  <c r="Z785" i="1"/>
  <c r="AA785" i="1"/>
  <c r="Z786" i="1"/>
  <c r="AA786" i="1"/>
  <c r="Z2582" i="1"/>
  <c r="AA2582" i="1"/>
  <c r="Z2583" i="1"/>
  <c r="AA2583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2584" i="1"/>
  <c r="AA2584" i="1"/>
  <c r="Z2585" i="1"/>
  <c r="AA2585" i="1"/>
  <c r="Z793" i="1"/>
  <c r="AA793" i="1"/>
  <c r="Z2586" i="1"/>
  <c r="AA2586" i="1"/>
  <c r="Z2587" i="1"/>
  <c r="AA2587" i="1"/>
  <c r="Z794" i="1"/>
  <c r="AA794" i="1"/>
  <c r="Z795" i="1"/>
  <c r="AA795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796" i="1"/>
  <c r="AA796" i="1"/>
  <c r="Z2596" i="1"/>
  <c r="AA2596" i="1"/>
  <c r="Z2597" i="1"/>
  <c r="AA2597" i="1"/>
  <c r="Z2598" i="1"/>
  <c r="AA2598" i="1"/>
  <c r="Z2599" i="1"/>
  <c r="AA2599" i="1"/>
  <c r="Z797" i="1"/>
  <c r="AA797" i="1"/>
  <c r="Z2600" i="1"/>
  <c r="AA2600" i="1"/>
  <c r="Z2601" i="1"/>
  <c r="AA2601" i="1"/>
  <c r="Z2602" i="1"/>
  <c r="AA2602" i="1"/>
  <c r="Z798" i="1"/>
  <c r="AA798" i="1"/>
  <c r="Z2603" i="1"/>
  <c r="AA2603" i="1"/>
  <c r="Z2604" i="1"/>
  <c r="AA2604" i="1"/>
  <c r="Z799" i="1"/>
  <c r="AA799" i="1"/>
  <c r="Z800" i="1"/>
  <c r="AA800" i="1"/>
  <c r="Z2605" i="1"/>
  <c r="AA2605" i="1"/>
  <c r="Z801" i="1"/>
  <c r="AA801" i="1"/>
  <c r="Z802" i="1"/>
  <c r="AA802" i="1"/>
  <c r="Z803" i="1"/>
  <c r="AA803" i="1"/>
  <c r="Z2606" i="1"/>
  <c r="AA2606" i="1"/>
  <c r="Z804" i="1"/>
  <c r="AA804" i="1"/>
  <c r="Z805" i="1"/>
  <c r="AA805" i="1"/>
  <c r="Z2607" i="1"/>
  <c r="AA2607" i="1"/>
  <c r="Z2608" i="1"/>
  <c r="AA2608" i="1"/>
  <c r="Z2609" i="1"/>
  <c r="AA2609" i="1"/>
  <c r="Z806" i="1"/>
  <c r="AA806" i="1"/>
  <c r="Z2610" i="1"/>
  <c r="AA2610" i="1"/>
  <c r="Z2611" i="1"/>
  <c r="AA2611" i="1"/>
  <c r="Z807" i="1"/>
  <c r="AA807" i="1"/>
  <c r="Z2612" i="1"/>
  <c r="AA2612" i="1"/>
  <c r="Z2613" i="1"/>
  <c r="AA2613" i="1"/>
  <c r="Z2614" i="1"/>
  <c r="AA2614" i="1"/>
  <c r="Z2615" i="1"/>
  <c r="AA2615" i="1"/>
  <c r="Z2616" i="1"/>
  <c r="AA2616" i="1"/>
  <c r="Z808" i="1"/>
  <c r="AA808" i="1"/>
  <c r="Z809" i="1"/>
  <c r="AA809" i="1"/>
  <c r="Z2617" i="1"/>
  <c r="AA2617" i="1"/>
  <c r="Z2618" i="1"/>
  <c r="AA2618" i="1"/>
  <c r="Z2619" i="1"/>
  <c r="AA261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2620" i="1"/>
  <c r="AA2620" i="1"/>
  <c r="Z2621" i="1"/>
  <c r="AA2621" i="1"/>
  <c r="Z2622" i="1"/>
  <c r="AA2622" i="1"/>
  <c r="Z823" i="1"/>
  <c r="AA823" i="1"/>
  <c r="Z824" i="1"/>
  <c r="AA824" i="1"/>
  <c r="Z825" i="1"/>
  <c r="AA825" i="1"/>
  <c r="Z826" i="1"/>
  <c r="AA826" i="1"/>
  <c r="Z2623" i="1"/>
  <c r="AA2623" i="1"/>
  <c r="Z827" i="1"/>
  <c r="AA827" i="1"/>
  <c r="Z2624" i="1"/>
  <c r="AA2624" i="1"/>
  <c r="Z2625" i="1"/>
  <c r="AA2625" i="1"/>
  <c r="Z2626" i="1"/>
  <c r="AA2626" i="1"/>
  <c r="Z828" i="1"/>
  <c r="AA828" i="1"/>
  <c r="Z829" i="1"/>
  <c r="AA829" i="1"/>
  <c r="Z2627" i="1"/>
  <c r="AA2627" i="1"/>
  <c r="Z2628" i="1"/>
  <c r="AA2628" i="1"/>
  <c r="Z2629" i="1"/>
  <c r="AA2629" i="1"/>
  <c r="Z830" i="1"/>
  <c r="AA830" i="1"/>
  <c r="Z831" i="1"/>
  <c r="AA831" i="1"/>
  <c r="Z832" i="1"/>
  <c r="AA832" i="1"/>
  <c r="Z833" i="1"/>
  <c r="AA833" i="1"/>
  <c r="Z834" i="1"/>
  <c r="AA834" i="1"/>
  <c r="Z2630" i="1"/>
  <c r="AA2630" i="1"/>
  <c r="Z2631" i="1"/>
  <c r="AA2631" i="1"/>
  <c r="Z835" i="1"/>
  <c r="AA835" i="1"/>
  <c r="Z2632" i="1"/>
  <c r="AA2632" i="1"/>
  <c r="Z836" i="1"/>
  <c r="AA836" i="1"/>
  <c r="Z2633" i="1"/>
  <c r="AA2633" i="1"/>
  <c r="Z2634" i="1"/>
  <c r="AA2634" i="1"/>
  <c r="Z837" i="1"/>
  <c r="AA837" i="1"/>
  <c r="Z2635" i="1"/>
  <c r="AA2635" i="1"/>
  <c r="Z2636" i="1"/>
  <c r="AA2636" i="1"/>
  <c r="Z838" i="1"/>
  <c r="AA838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839" i="1"/>
  <c r="AA839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840" i="1"/>
  <c r="AA840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841" i="1"/>
  <c r="AA841" i="1"/>
  <c r="Z2666" i="1"/>
  <c r="AA2666" i="1"/>
  <c r="Z2667" i="1"/>
  <c r="AA2667" i="1"/>
  <c r="Z2668" i="1"/>
  <c r="AA2668" i="1"/>
  <c r="Z2669" i="1"/>
  <c r="AA2669" i="1"/>
  <c r="Z842" i="1"/>
  <c r="AA842" i="1"/>
  <c r="Z2670" i="1"/>
  <c r="AA2670" i="1"/>
  <c r="Z2671" i="1"/>
  <c r="AA2671" i="1"/>
  <c r="Z843" i="1"/>
  <c r="AA843" i="1"/>
  <c r="Z2672" i="1"/>
  <c r="AA2672" i="1"/>
  <c r="Z2673" i="1"/>
  <c r="AA2673" i="1"/>
  <c r="Z844" i="1"/>
  <c r="AA844" i="1"/>
  <c r="Z2674" i="1"/>
  <c r="AA2674" i="1"/>
  <c r="Z163" i="1"/>
  <c r="AA163" i="1"/>
  <c r="Z164" i="1"/>
  <c r="AA164" i="1"/>
  <c r="Z165" i="1"/>
  <c r="AA165" i="1"/>
  <c r="Z166" i="1"/>
  <c r="AA166" i="1"/>
  <c r="Z2675" i="1"/>
  <c r="AA2675" i="1"/>
  <c r="Z845" i="1"/>
  <c r="AA845" i="1"/>
  <c r="Z167" i="1"/>
  <c r="AA167" i="1"/>
  <c r="Z168" i="1"/>
  <c r="AA168" i="1"/>
  <c r="Z2676" i="1"/>
  <c r="AA2676" i="1"/>
  <c r="Z2677" i="1"/>
  <c r="AA2677" i="1"/>
  <c r="Z846" i="1"/>
  <c r="AA846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847" i="1"/>
  <c r="AA847" i="1"/>
  <c r="Z2689" i="1"/>
  <c r="AA2689" i="1"/>
  <c r="Z2690" i="1"/>
  <c r="AA2690" i="1"/>
  <c r="Z848" i="1"/>
  <c r="AA848" i="1"/>
  <c r="Z2691" i="1"/>
  <c r="AA2691" i="1"/>
  <c r="Z2692" i="1"/>
  <c r="AA2692" i="1"/>
  <c r="Z2693" i="1"/>
  <c r="AA2693" i="1"/>
  <c r="Z2694" i="1"/>
  <c r="AA2694" i="1"/>
  <c r="Z2695" i="1"/>
  <c r="AA2695" i="1"/>
  <c r="Z849" i="1"/>
  <c r="AA849" i="1"/>
  <c r="Z2696" i="1"/>
  <c r="AA2696" i="1"/>
  <c r="Z2697" i="1"/>
  <c r="AA2697" i="1"/>
  <c r="Z2698" i="1"/>
  <c r="AA2698" i="1"/>
  <c r="Z2699" i="1"/>
  <c r="AA2699" i="1"/>
  <c r="Z850" i="1"/>
  <c r="AA850" i="1"/>
  <c r="Z851" i="1"/>
  <c r="AA851" i="1"/>
  <c r="Z852" i="1"/>
  <c r="AA852" i="1"/>
  <c r="Z2700" i="1"/>
  <c r="AA2700" i="1"/>
  <c r="Z2701" i="1"/>
  <c r="AA2701" i="1"/>
  <c r="Z853" i="1"/>
  <c r="AA853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854" i="1"/>
  <c r="AA854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855" i="1"/>
  <c r="AA855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856" i="1"/>
  <c r="AA856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857" i="1"/>
  <c r="AA857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858" i="1"/>
  <c r="AA858" i="1"/>
  <c r="Z2746" i="1"/>
  <c r="AA2746" i="1"/>
  <c r="Z859" i="1"/>
  <c r="AA859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860" i="1"/>
  <c r="AA860" i="1"/>
  <c r="Z2756" i="1"/>
  <c r="AA2756" i="1"/>
  <c r="Z2757" i="1"/>
  <c r="AA2757" i="1"/>
  <c r="Z861" i="1"/>
  <c r="AA861" i="1"/>
  <c r="Z862" i="1"/>
  <c r="AA862" i="1"/>
  <c r="Z2758" i="1"/>
  <c r="AA2758" i="1"/>
  <c r="Z863" i="1"/>
  <c r="AA863" i="1"/>
  <c r="Z864" i="1"/>
  <c r="AA864" i="1"/>
  <c r="Z2759" i="1"/>
  <c r="AA2759" i="1"/>
  <c r="Z2760" i="1"/>
  <c r="AA2760" i="1"/>
  <c r="Z2761" i="1"/>
  <c r="AA2761" i="1"/>
  <c r="Z2762" i="1"/>
  <c r="AA2762" i="1"/>
  <c r="Z2763" i="1"/>
  <c r="AA2763" i="1"/>
  <c r="Z865" i="1"/>
  <c r="AA865" i="1"/>
  <c r="Z866" i="1"/>
  <c r="AA866" i="1"/>
  <c r="Z2764" i="1"/>
  <c r="AA2764" i="1"/>
  <c r="Z2765" i="1"/>
  <c r="AA2765" i="1"/>
  <c r="Z867" i="1"/>
  <c r="AA867" i="1"/>
  <c r="Z868" i="1"/>
  <c r="AA868" i="1"/>
  <c r="Z2766" i="1"/>
  <c r="AA2766" i="1"/>
  <c r="Z2767" i="1"/>
  <c r="AA2767" i="1"/>
  <c r="Z2768" i="1"/>
  <c r="AA2768" i="1"/>
  <c r="Z869" i="1"/>
  <c r="AA869" i="1"/>
  <c r="Z870" i="1"/>
  <c r="AA870" i="1"/>
  <c r="Z2769" i="1"/>
  <c r="AA2769" i="1"/>
  <c r="Z2770" i="1"/>
  <c r="AA2770" i="1"/>
  <c r="Z2771" i="1"/>
  <c r="AA2771" i="1"/>
  <c r="Z2772" i="1"/>
  <c r="AA2772" i="1"/>
  <c r="Z871" i="1"/>
  <c r="AA871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872" i="1"/>
  <c r="AA872" i="1"/>
  <c r="Z2781" i="1"/>
  <c r="AA2781" i="1"/>
  <c r="Z2782" i="1"/>
  <c r="AA2782" i="1"/>
  <c r="Z2783" i="1"/>
  <c r="AA2783" i="1"/>
  <c r="Z873" i="1"/>
  <c r="AA873" i="1"/>
  <c r="Z2784" i="1"/>
  <c r="AA2784" i="1"/>
  <c r="Z2785" i="1"/>
  <c r="AA2785" i="1"/>
  <c r="Z2786" i="1"/>
  <c r="AA2786" i="1"/>
  <c r="Z874" i="1"/>
  <c r="AA874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875" i="1"/>
  <c r="AA875" i="1"/>
  <c r="Z2798" i="1"/>
  <c r="AA2798" i="1"/>
  <c r="Z2799" i="1"/>
  <c r="AA2799" i="1"/>
  <c r="Z876" i="1"/>
  <c r="AA876" i="1"/>
  <c r="Z877" i="1"/>
  <c r="AA877" i="1"/>
  <c r="Z2800" i="1"/>
  <c r="AA2800" i="1"/>
  <c r="Z878" i="1"/>
  <c r="AA878" i="1"/>
  <c r="Z879" i="1"/>
  <c r="AA879" i="1"/>
  <c r="Z2801" i="1"/>
  <c r="AA2801" i="1"/>
  <c r="Z880" i="1"/>
  <c r="AA880" i="1"/>
  <c r="Z881" i="1"/>
  <c r="AA881" i="1"/>
  <c r="Z882" i="1"/>
  <c r="AA882" i="1"/>
  <c r="Z883" i="1"/>
  <c r="AA883" i="1"/>
  <c r="Z2802" i="1"/>
  <c r="AA2802" i="1"/>
  <c r="Z884" i="1"/>
  <c r="AA884" i="1"/>
  <c r="Z885" i="1"/>
  <c r="AA885" i="1"/>
  <c r="Z2803" i="1"/>
  <c r="AA2803" i="1"/>
  <c r="Z886" i="1"/>
  <c r="AA886" i="1"/>
  <c r="Z2804" i="1"/>
  <c r="AA2804" i="1"/>
  <c r="Z887" i="1"/>
  <c r="AA887" i="1"/>
  <c r="Z888" i="1"/>
  <c r="AA888" i="1"/>
  <c r="Z889" i="1"/>
  <c r="AA889" i="1"/>
  <c r="Z2805" i="1"/>
  <c r="AA2805" i="1"/>
  <c r="Z2806" i="1"/>
  <c r="AA2806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2807" i="1"/>
  <c r="AA2807" i="1"/>
  <c r="Z896" i="1"/>
  <c r="AA896" i="1"/>
  <c r="Z2808" i="1"/>
  <c r="AA2808" i="1"/>
  <c r="Z2809" i="1"/>
  <c r="AA2809" i="1"/>
  <c r="Z897" i="1"/>
  <c r="AA897" i="1"/>
  <c r="Z898" i="1"/>
  <c r="AA898" i="1"/>
  <c r="Z899" i="1"/>
  <c r="AA899" i="1"/>
  <c r="Z900" i="1"/>
  <c r="AA900" i="1"/>
  <c r="Z2810" i="1"/>
  <c r="AA281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2811" i="1"/>
  <c r="AA2811" i="1"/>
  <c r="Z2812" i="1"/>
  <c r="AA2812" i="1"/>
  <c r="Z2813" i="1"/>
  <c r="AA2813" i="1"/>
  <c r="Z907" i="1"/>
  <c r="AA907" i="1"/>
  <c r="Z908" i="1"/>
  <c r="AA908" i="1"/>
  <c r="Z909" i="1"/>
  <c r="AA909" i="1"/>
  <c r="Z2814" i="1"/>
  <c r="AA2814" i="1"/>
  <c r="Z2815" i="1"/>
  <c r="AA2815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2816" i="1"/>
  <c r="AA2816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2817" i="1"/>
  <c r="AA2817" i="1"/>
  <c r="Z2818" i="1"/>
  <c r="AA2818" i="1"/>
  <c r="Z935" i="1"/>
  <c r="AA935" i="1"/>
  <c r="Z936" i="1"/>
  <c r="AA936" i="1"/>
  <c r="Z937" i="1"/>
  <c r="AA937" i="1"/>
  <c r="Z938" i="1"/>
  <c r="AA938" i="1"/>
  <c r="Z939" i="1"/>
  <c r="AA939" i="1"/>
  <c r="Z2819" i="1"/>
  <c r="AA2819" i="1"/>
  <c r="Z2820" i="1"/>
  <c r="AA2820" i="1"/>
  <c r="Z2821" i="1"/>
  <c r="AA2821" i="1"/>
  <c r="Z2822" i="1"/>
  <c r="AA2822" i="1"/>
  <c r="Z940" i="1"/>
  <c r="AA940" i="1"/>
  <c r="Z941" i="1"/>
  <c r="AA941" i="1"/>
  <c r="Z942" i="1"/>
  <c r="AA942" i="1"/>
  <c r="Z2823" i="1"/>
  <c r="AA2823" i="1"/>
  <c r="Z2824" i="1"/>
  <c r="AA2824" i="1"/>
  <c r="Z943" i="1"/>
  <c r="AA943" i="1"/>
  <c r="Z2825" i="1"/>
  <c r="AA2825" i="1"/>
  <c r="Z2826" i="1"/>
  <c r="AA2826" i="1"/>
  <c r="Z2827" i="1"/>
  <c r="AA2827" i="1"/>
  <c r="Z2828" i="1"/>
  <c r="AA2828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2829" i="1"/>
  <c r="AA2829" i="1"/>
  <c r="Z2830" i="1"/>
  <c r="AA2830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2831" i="1"/>
  <c r="AA2831" i="1"/>
  <c r="Z2832" i="1"/>
  <c r="AA2832" i="1"/>
  <c r="Z2833" i="1"/>
  <c r="AA2833" i="1"/>
  <c r="Z959" i="1"/>
  <c r="AA959" i="1"/>
  <c r="Z960" i="1"/>
  <c r="AA960" i="1"/>
  <c r="Z961" i="1"/>
  <c r="AA961" i="1"/>
  <c r="Z962" i="1"/>
  <c r="AA962" i="1"/>
  <c r="Z963" i="1"/>
  <c r="AA963" i="1"/>
  <c r="Z2834" i="1"/>
  <c r="AA2834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2835" i="1"/>
  <c r="AA2835" i="1"/>
  <c r="Z2836" i="1"/>
  <c r="AA2836" i="1"/>
  <c r="Z2837" i="1"/>
  <c r="AA2837" i="1"/>
  <c r="Z2838" i="1"/>
  <c r="AA2838" i="1"/>
  <c r="Z980" i="1"/>
  <c r="AA980" i="1"/>
  <c r="Z981" i="1"/>
  <c r="AA981" i="1"/>
  <c r="Z982" i="1"/>
  <c r="AA982" i="1"/>
  <c r="Z983" i="1"/>
  <c r="AA983" i="1"/>
  <c r="Z2839" i="1"/>
  <c r="AA2839" i="1"/>
  <c r="Z984" i="1"/>
  <c r="AA984" i="1"/>
  <c r="Z2840" i="1"/>
  <c r="AA2840" i="1"/>
  <c r="Z2841" i="1"/>
  <c r="AA2841" i="1"/>
  <c r="Z2842" i="1"/>
  <c r="AA2842" i="1"/>
  <c r="Z985" i="1"/>
  <c r="AA985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986" i="1"/>
  <c r="AA986" i="1"/>
  <c r="Z2850" i="1"/>
  <c r="AA2850" i="1"/>
  <c r="Z987" i="1"/>
  <c r="AA987" i="1"/>
  <c r="Z2851" i="1"/>
  <c r="AA2851" i="1"/>
  <c r="Z2852" i="1"/>
  <c r="AA2852" i="1"/>
  <c r="Z2853" i="1"/>
  <c r="AA2853" i="1"/>
  <c r="Z988" i="1"/>
  <c r="AA988" i="1"/>
  <c r="Z989" i="1"/>
  <c r="AA989" i="1"/>
  <c r="Z2854" i="1"/>
  <c r="AA2854" i="1"/>
  <c r="Z2855" i="1"/>
  <c r="AA2855" i="1"/>
  <c r="Z2856" i="1"/>
  <c r="AA2856" i="1"/>
  <c r="Z2857" i="1"/>
  <c r="AA2857" i="1"/>
  <c r="Z2858" i="1"/>
  <c r="AA2858" i="1"/>
  <c r="Z990" i="1"/>
  <c r="AA990" i="1"/>
  <c r="Z2859" i="1"/>
  <c r="AA2859" i="1"/>
  <c r="Z991" i="1"/>
  <c r="AA991" i="1"/>
  <c r="Z2860" i="1"/>
  <c r="AA2860" i="1"/>
  <c r="Z992" i="1"/>
  <c r="AA992" i="1"/>
  <c r="Z2861" i="1"/>
  <c r="AA2861" i="1"/>
  <c r="Z2862" i="1"/>
  <c r="AA2862" i="1"/>
  <c r="Z993" i="1"/>
  <c r="AA993" i="1"/>
  <c r="Z994" i="1"/>
  <c r="AA994" i="1"/>
  <c r="Z2863" i="1"/>
  <c r="AA2863" i="1"/>
  <c r="Z995" i="1"/>
  <c r="AA995" i="1"/>
  <c r="Z2864" i="1"/>
  <c r="AA2864" i="1"/>
  <c r="Z2865" i="1"/>
  <c r="AA2865" i="1"/>
  <c r="Z996" i="1"/>
  <c r="AA996" i="1"/>
  <c r="Z2866" i="1"/>
  <c r="AA2866" i="1"/>
  <c r="Z997" i="1"/>
  <c r="AA997" i="1"/>
  <c r="Z998" i="1"/>
  <c r="AA998" i="1"/>
  <c r="Z999" i="1"/>
  <c r="AA999" i="1"/>
  <c r="Z2867" i="1"/>
  <c r="AA2867" i="1"/>
  <c r="Z1000" i="1"/>
  <c r="AA1000" i="1"/>
  <c r="Z1001" i="1"/>
  <c r="AA1001" i="1"/>
  <c r="Z2868" i="1"/>
  <c r="AA2868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2869" i="1"/>
  <c r="AA2869" i="1"/>
  <c r="Z2870" i="1"/>
  <c r="AA2870" i="1"/>
  <c r="Z2871" i="1"/>
  <c r="AA2871" i="1"/>
  <c r="Z1009" i="1"/>
  <c r="AA1009" i="1"/>
  <c r="Z1010" i="1"/>
  <c r="AA1010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1011" i="1"/>
  <c r="AA1011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1012" i="1"/>
  <c r="AA1012" i="1"/>
  <c r="Z2887" i="1"/>
  <c r="AA2887" i="1"/>
  <c r="Z2888" i="1"/>
  <c r="AA2888" i="1"/>
  <c r="Z1013" i="1"/>
  <c r="AA1013" i="1"/>
  <c r="Z2889" i="1"/>
  <c r="AA2889" i="1"/>
  <c r="Z1014" i="1"/>
  <c r="AA1014" i="1"/>
  <c r="Z2890" i="1"/>
  <c r="AA2890" i="1"/>
  <c r="Z1015" i="1"/>
  <c r="AA1015" i="1"/>
  <c r="Z2891" i="1"/>
  <c r="AA2891" i="1"/>
  <c r="Z1016" i="1"/>
  <c r="AA1016" i="1"/>
  <c r="Z2892" i="1"/>
  <c r="AA2892" i="1"/>
  <c r="Z2893" i="1"/>
  <c r="AA2893" i="1"/>
  <c r="Z1017" i="1"/>
  <c r="AA1017" i="1"/>
  <c r="Z1018" i="1"/>
  <c r="AA1018" i="1"/>
  <c r="Z2894" i="1"/>
  <c r="AA2894" i="1"/>
  <c r="Z1019" i="1"/>
  <c r="AA1019" i="1"/>
  <c r="Z2895" i="1"/>
  <c r="AA2895" i="1"/>
  <c r="Z1020" i="1"/>
  <c r="AA1020" i="1"/>
  <c r="Z1021" i="1"/>
  <c r="AA1021" i="1"/>
  <c r="Z2896" i="1"/>
  <c r="AA2896" i="1"/>
  <c r="Z1022" i="1"/>
  <c r="AA1022" i="1"/>
  <c r="Z2897" i="1"/>
  <c r="AA2897" i="1"/>
  <c r="Z1023" i="1"/>
  <c r="AA1023" i="1"/>
  <c r="Z2898" i="1"/>
  <c r="AA2898" i="1"/>
  <c r="Z2899" i="1"/>
  <c r="AA2899" i="1"/>
  <c r="Z1024" i="1"/>
  <c r="AA1024" i="1"/>
  <c r="Z2900" i="1"/>
  <c r="AA2900" i="1"/>
  <c r="Z1025" i="1"/>
  <c r="AA1025" i="1"/>
  <c r="Z1026" i="1"/>
  <c r="AA1026" i="1"/>
  <c r="Z1027" i="1"/>
  <c r="AA1027" i="1"/>
  <c r="Z1028" i="1"/>
  <c r="AA1028" i="1"/>
  <c r="Z2901" i="1"/>
  <c r="AA2901" i="1"/>
  <c r="Z1029" i="1"/>
  <c r="AA1029" i="1"/>
  <c r="Z1030" i="1"/>
  <c r="AA1030" i="1"/>
  <c r="Z2902" i="1"/>
  <c r="AA2902" i="1"/>
  <c r="Z2903" i="1"/>
  <c r="AA2903" i="1"/>
  <c r="Z1031" i="1"/>
  <c r="AA1031" i="1"/>
  <c r="Z2904" i="1"/>
  <c r="AA2904" i="1"/>
  <c r="Z1032" i="1"/>
  <c r="AA1032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1033" i="1"/>
  <c r="AA1033" i="1"/>
  <c r="Z1034" i="1"/>
  <c r="AA1034" i="1"/>
  <c r="Z1035" i="1"/>
  <c r="AA1035" i="1"/>
  <c r="Z2912" i="1"/>
  <c r="AA2912" i="1"/>
  <c r="Z1036" i="1"/>
  <c r="AA1036" i="1"/>
  <c r="Z169" i="1"/>
  <c r="AA169" i="1"/>
  <c r="Z170" i="1"/>
  <c r="AA170" i="1"/>
  <c r="Z2913" i="1"/>
  <c r="AA2913" i="1"/>
  <c r="Z2914" i="1"/>
  <c r="AA2914" i="1"/>
  <c r="Z171" i="1"/>
  <c r="AA171" i="1"/>
  <c r="Z172" i="1"/>
  <c r="AA172" i="1"/>
  <c r="Z1037" i="1"/>
  <c r="AA1037" i="1"/>
  <c r="Z173" i="1"/>
  <c r="AA173" i="1"/>
  <c r="Z174" i="1"/>
  <c r="AA174" i="1"/>
  <c r="Z2915" i="1"/>
  <c r="AA2915" i="1"/>
  <c r="Z2916" i="1"/>
  <c r="AA2916" i="1"/>
  <c r="Z175" i="1"/>
  <c r="AA175" i="1"/>
  <c r="Z1038" i="1"/>
  <c r="AA1038" i="1"/>
  <c r="Z176" i="1"/>
  <c r="AA176" i="1"/>
  <c r="Z2917" i="1"/>
  <c r="AA2917" i="1"/>
  <c r="Z2918" i="1"/>
  <c r="AA2918" i="1"/>
  <c r="Z1039" i="1"/>
  <c r="AA1039" i="1"/>
  <c r="Z2919" i="1"/>
  <c r="AA2919" i="1"/>
  <c r="Z1040" i="1"/>
  <c r="AA1040" i="1"/>
  <c r="Z1041" i="1"/>
  <c r="AA1041" i="1"/>
  <c r="Z1042" i="1"/>
  <c r="AA1042" i="1"/>
  <c r="Z1043" i="1"/>
  <c r="AA1043" i="1"/>
  <c r="Z1044" i="1"/>
  <c r="AA1044" i="1"/>
  <c r="Z2920" i="1"/>
  <c r="AA2920" i="1"/>
  <c r="Z1045" i="1"/>
  <c r="AA1045" i="1"/>
  <c r="Z1046" i="1"/>
  <c r="AA1046" i="1"/>
  <c r="Z2921" i="1"/>
  <c r="AA2921" i="1"/>
  <c r="Z1047" i="1"/>
  <c r="AA1047" i="1"/>
  <c r="Z2922" i="1"/>
  <c r="AA2922" i="1"/>
  <c r="Z1048" i="1"/>
  <c r="AA1048" i="1"/>
  <c r="Z1049" i="1"/>
  <c r="AA1049" i="1"/>
  <c r="Z1050" i="1"/>
  <c r="AA1050" i="1"/>
  <c r="Z2923" i="1"/>
  <c r="AA2923" i="1"/>
  <c r="Z1051" i="1"/>
  <c r="AA1051" i="1"/>
  <c r="Z2924" i="1"/>
  <c r="AA2924" i="1"/>
  <c r="Z1052" i="1"/>
  <c r="AA1052" i="1"/>
  <c r="Z2925" i="1"/>
  <c r="AA2925" i="1"/>
  <c r="Z1053" i="1"/>
  <c r="AA1053" i="1"/>
  <c r="Z2926" i="1"/>
  <c r="AA2926" i="1"/>
  <c r="Z2927" i="1"/>
  <c r="AA2927" i="1"/>
  <c r="Z2928" i="1"/>
  <c r="AA2928" i="1"/>
  <c r="Z2929" i="1"/>
  <c r="AA2929" i="1"/>
  <c r="Z1054" i="1"/>
  <c r="AA1054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1055" i="1"/>
  <c r="AA1055" i="1"/>
  <c r="Z2936" i="1"/>
  <c r="AA2936" i="1"/>
  <c r="Z1056" i="1"/>
  <c r="AA1056" i="1"/>
  <c r="Z2937" i="1"/>
  <c r="AA2937" i="1"/>
  <c r="Z1057" i="1"/>
  <c r="AA1057" i="1"/>
  <c r="Z1058" i="1"/>
  <c r="AA1058" i="1"/>
  <c r="Z1059" i="1"/>
  <c r="AA1059" i="1"/>
  <c r="Z2938" i="1"/>
  <c r="AA2938" i="1"/>
  <c r="Z2939" i="1"/>
  <c r="AA2939" i="1"/>
  <c r="Z2940" i="1"/>
  <c r="AA2940" i="1"/>
  <c r="Z2941" i="1"/>
  <c r="AA2941" i="1"/>
  <c r="Z1060" i="1"/>
  <c r="AA1060" i="1"/>
  <c r="Z1061" i="1"/>
  <c r="AA1061" i="1"/>
  <c r="Z1062" i="1"/>
  <c r="AA1062" i="1"/>
  <c r="Z2942" i="1"/>
  <c r="AA2942" i="1"/>
  <c r="Z1063" i="1"/>
  <c r="AA1063" i="1"/>
  <c r="Z1064" i="1"/>
  <c r="AA1064" i="1"/>
  <c r="Z1065" i="1"/>
  <c r="AA1065" i="1"/>
  <c r="Z1066" i="1"/>
  <c r="AA1066" i="1"/>
  <c r="Z2943" i="1"/>
  <c r="AA2943" i="1"/>
  <c r="Z1067" i="1"/>
  <c r="AA1067" i="1"/>
  <c r="Z1068" i="1"/>
  <c r="AA1068" i="1"/>
  <c r="Z1069" i="1"/>
  <c r="AA1069" i="1"/>
  <c r="Z1070" i="1"/>
  <c r="AA1070" i="1"/>
  <c r="Z2944" i="1"/>
  <c r="AA2944" i="1"/>
  <c r="Z1071" i="1"/>
  <c r="AA1071" i="1"/>
  <c r="Z1072" i="1"/>
  <c r="AA1072" i="1"/>
  <c r="Z2945" i="1"/>
  <c r="AA2945" i="1"/>
  <c r="Z2946" i="1"/>
  <c r="AA2946" i="1"/>
  <c r="Z1073" i="1"/>
  <c r="AA1073" i="1"/>
  <c r="Z1074" i="1"/>
  <c r="AA1074" i="1"/>
  <c r="Z2947" i="1"/>
  <c r="AA2947" i="1"/>
  <c r="Z2948" i="1"/>
  <c r="AA2948" i="1"/>
  <c r="Z2949" i="1"/>
  <c r="AA2949" i="1"/>
  <c r="Z1075" i="1"/>
  <c r="AA1075" i="1"/>
  <c r="Z2950" i="1"/>
  <c r="AA2950" i="1"/>
  <c r="Z2951" i="1"/>
  <c r="AA2951" i="1"/>
  <c r="Z1076" i="1"/>
  <c r="AA1076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1077" i="1"/>
  <c r="AA1077" i="1"/>
  <c r="Z2958" i="1"/>
  <c r="AA2958" i="1"/>
  <c r="Z1078" i="1"/>
  <c r="AA1078" i="1"/>
  <c r="Z1079" i="1"/>
  <c r="AA1079" i="1"/>
  <c r="Z1080" i="1"/>
  <c r="AA1080" i="1"/>
  <c r="Z2959" i="1"/>
  <c r="AA2959" i="1"/>
  <c r="Z1081" i="1"/>
  <c r="AA1081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1082" i="1"/>
  <c r="AA1082" i="1"/>
  <c r="Z1083" i="1"/>
  <c r="AA1083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1084" i="1"/>
  <c r="AA1084" i="1"/>
  <c r="Z1085" i="1"/>
  <c r="AA1085" i="1"/>
  <c r="Z2979" i="1"/>
  <c r="AA2979" i="1"/>
  <c r="Z2980" i="1"/>
  <c r="AA2980" i="1"/>
  <c r="Z2981" i="1"/>
  <c r="AA2981" i="1"/>
  <c r="Z2982" i="1"/>
  <c r="AA2982" i="1"/>
  <c r="Z2983" i="1"/>
  <c r="AA2983" i="1"/>
  <c r="Z1086" i="1"/>
  <c r="AA1086" i="1"/>
  <c r="Z1087" i="1"/>
  <c r="AA1087" i="1"/>
  <c r="Z1088" i="1"/>
  <c r="AA1088" i="1"/>
  <c r="Z1089" i="1"/>
  <c r="AA1089" i="1"/>
  <c r="Z2984" i="1"/>
  <c r="AA2984" i="1"/>
  <c r="Z2985" i="1"/>
  <c r="AA2985" i="1"/>
  <c r="Z2986" i="1"/>
  <c r="AA2986" i="1"/>
  <c r="Z2987" i="1"/>
  <c r="AA2987" i="1"/>
  <c r="Z2988" i="1"/>
  <c r="AA2988" i="1"/>
  <c r="Z1090" i="1"/>
  <c r="AA1090" i="1"/>
  <c r="Z2989" i="1"/>
  <c r="AA2989" i="1"/>
  <c r="Z2990" i="1"/>
  <c r="AA2990" i="1"/>
  <c r="Z2991" i="1"/>
  <c r="AA2991" i="1"/>
  <c r="Z2992" i="1"/>
  <c r="AA2992" i="1"/>
  <c r="Z1091" i="1"/>
  <c r="AA1091" i="1"/>
  <c r="Z2993" i="1"/>
  <c r="AA2993" i="1"/>
  <c r="Z2994" i="1"/>
  <c r="AA2994" i="1"/>
  <c r="Z2995" i="1"/>
  <c r="AA2995" i="1"/>
  <c r="Z2996" i="1"/>
  <c r="AA2996" i="1"/>
  <c r="Z1092" i="1"/>
  <c r="AA1092" i="1"/>
  <c r="Z1093" i="1"/>
  <c r="AA1093" i="1"/>
  <c r="Z2997" i="1"/>
  <c r="AA2997" i="1"/>
  <c r="Z2998" i="1"/>
  <c r="AA2998" i="1"/>
  <c r="Z1094" i="1"/>
  <c r="AA1094" i="1"/>
  <c r="Z2999" i="1"/>
  <c r="AA2999" i="1"/>
  <c r="Z3000" i="1"/>
  <c r="AA3000" i="1"/>
  <c r="Z3001" i="1"/>
  <c r="AA3001" i="1"/>
  <c r="Z3002" i="1"/>
  <c r="AA3002" i="1"/>
  <c r="Z1095" i="1"/>
  <c r="AA1095" i="1"/>
  <c r="Z1096" i="1"/>
  <c r="AA1096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1097" i="1"/>
  <c r="AA1097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1098" i="1"/>
  <c r="AA1098" i="1"/>
  <c r="Z3021" i="1"/>
  <c r="AA3021" i="1"/>
  <c r="Z3022" i="1"/>
  <c r="AA3022" i="1"/>
  <c r="Z3023" i="1"/>
  <c r="AA3023" i="1"/>
  <c r="Z3024" i="1"/>
  <c r="AA3024" i="1"/>
  <c r="Z1099" i="1"/>
  <c r="AA1099" i="1"/>
  <c r="Z3025" i="1"/>
  <c r="AA3025" i="1"/>
  <c r="Z1100" i="1"/>
  <c r="AA1100" i="1"/>
  <c r="Z1101" i="1"/>
  <c r="AA1101" i="1"/>
  <c r="Z3026" i="1"/>
  <c r="AA3026" i="1"/>
  <c r="Z1102" i="1"/>
  <c r="AA1102" i="1"/>
  <c r="Z3027" i="1"/>
  <c r="AA3027" i="1"/>
  <c r="Z3028" i="1"/>
  <c r="AA3028" i="1"/>
  <c r="Z3029" i="1"/>
  <c r="AA3029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3030" i="1"/>
  <c r="AA3030" i="1"/>
  <c r="Z1109" i="1"/>
  <c r="AA1109" i="1"/>
  <c r="Z3031" i="1"/>
  <c r="AA3031" i="1"/>
  <c r="Z3032" i="1"/>
  <c r="AA3032" i="1"/>
  <c r="Z1110" i="1"/>
  <c r="AA1110" i="1"/>
  <c r="Z3033" i="1"/>
  <c r="AA3033" i="1"/>
  <c r="Z1111" i="1"/>
  <c r="AA1111" i="1"/>
  <c r="Z3034" i="1"/>
  <c r="AA3034" i="1"/>
  <c r="Z3035" i="1"/>
  <c r="AA3035" i="1"/>
  <c r="Z1112" i="1"/>
  <c r="AA1112" i="1"/>
  <c r="Z3036" i="1"/>
  <c r="AA3036" i="1"/>
  <c r="Z3037" i="1"/>
  <c r="AA3037" i="1"/>
  <c r="Z1113" i="1"/>
  <c r="AA1113" i="1"/>
  <c r="Z3038" i="1"/>
  <c r="AA3038" i="1"/>
  <c r="Z1114" i="1"/>
  <c r="AA1114" i="1"/>
  <c r="Z3039" i="1"/>
  <c r="AA3039" i="1"/>
  <c r="Z3040" i="1"/>
  <c r="AA3040" i="1"/>
  <c r="Z3041" i="1"/>
  <c r="AA3041" i="1"/>
  <c r="Z1115" i="1"/>
  <c r="AA1115" i="1"/>
  <c r="Z1116" i="1"/>
  <c r="AA1116" i="1"/>
  <c r="Z3042" i="1"/>
  <c r="AA3042" i="1"/>
  <c r="Z1117" i="1"/>
  <c r="AA1117" i="1"/>
  <c r="Z1118" i="1"/>
  <c r="AA1118" i="1"/>
  <c r="Z1119" i="1"/>
  <c r="AA1119" i="1"/>
  <c r="Z1120" i="1"/>
  <c r="AA1120" i="1"/>
  <c r="Z3043" i="1"/>
  <c r="AA3043" i="1"/>
  <c r="Z1121" i="1"/>
  <c r="AA1121" i="1"/>
  <c r="Z1122" i="1"/>
  <c r="AA1122" i="1"/>
  <c r="Z1123" i="1"/>
  <c r="AA1123" i="1"/>
  <c r="Z1124" i="1"/>
  <c r="AA1124" i="1"/>
  <c r="Z1125" i="1"/>
  <c r="AA1125" i="1"/>
  <c r="Z3044" i="1"/>
  <c r="AA3044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3045" i="1"/>
  <c r="AA3045" i="1"/>
  <c r="Z3046" i="1"/>
  <c r="AA3046" i="1"/>
  <c r="Z1133" i="1"/>
  <c r="AA1133" i="1"/>
  <c r="Z1134" i="1"/>
  <c r="AA1134" i="1"/>
  <c r="Z3047" i="1"/>
  <c r="AA3047" i="1"/>
  <c r="Z3048" i="1"/>
  <c r="AA3048" i="1"/>
  <c r="Z1135" i="1"/>
  <c r="AA1135" i="1"/>
  <c r="Z1136" i="1"/>
  <c r="AA1136" i="1"/>
  <c r="Z3049" i="1"/>
  <c r="AA3049" i="1"/>
  <c r="Z1137" i="1"/>
  <c r="AA1137" i="1"/>
  <c r="Z1138" i="1"/>
  <c r="AA1138" i="1"/>
  <c r="Z1139" i="1"/>
  <c r="AA1139" i="1"/>
  <c r="Z3050" i="1"/>
  <c r="AA3050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3051" i="1"/>
  <c r="AA3051" i="1"/>
  <c r="Z1151" i="1"/>
  <c r="AA1151" i="1"/>
  <c r="Z1152" i="1"/>
  <c r="AA1152" i="1"/>
  <c r="Z1153" i="1"/>
  <c r="AA1153" i="1"/>
  <c r="Z1154" i="1"/>
  <c r="AA1154" i="1"/>
  <c r="Z3052" i="1"/>
  <c r="AA3052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3053" i="1"/>
  <c r="AA3053" i="1"/>
  <c r="Z1163" i="1"/>
  <c r="AA1163" i="1"/>
  <c r="Z1164" i="1"/>
  <c r="AA1164" i="1"/>
  <c r="Z1165" i="1"/>
  <c r="AA1165" i="1"/>
  <c r="Z3054" i="1"/>
  <c r="AA3054" i="1"/>
  <c r="Z3055" i="1"/>
  <c r="AA305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3056" i="1"/>
  <c r="AA3056" i="1"/>
  <c r="Z1175" i="1"/>
  <c r="AA1175" i="1"/>
  <c r="Z1176" i="1"/>
  <c r="AA1176" i="1"/>
  <c r="Z1177" i="1"/>
  <c r="AA1177" i="1"/>
  <c r="Z1178" i="1"/>
  <c r="AA1178" i="1"/>
  <c r="Z1179" i="1"/>
  <c r="AA1179" i="1"/>
  <c r="Z3057" i="1"/>
  <c r="AA3057" i="1"/>
  <c r="Z3058" i="1"/>
  <c r="AA3058" i="1"/>
  <c r="Z3059" i="1"/>
  <c r="AA3059" i="1"/>
  <c r="Z1180" i="1"/>
  <c r="AA1180" i="1"/>
  <c r="Z1181" i="1"/>
  <c r="AA1181" i="1"/>
  <c r="Z1182" i="1"/>
  <c r="AA1182" i="1"/>
  <c r="Z1183" i="1"/>
  <c r="AA1183" i="1"/>
  <c r="Z3060" i="1"/>
  <c r="AA3060" i="1"/>
  <c r="Z1184" i="1"/>
  <c r="AA1184" i="1"/>
  <c r="Z3061" i="1"/>
  <c r="AA3061" i="1"/>
  <c r="Z3062" i="1"/>
  <c r="AA3062" i="1"/>
  <c r="Z3063" i="1"/>
  <c r="AA3063" i="1"/>
  <c r="Z1185" i="1"/>
  <c r="AA1185" i="1"/>
  <c r="Z1186" i="1"/>
  <c r="AA1186" i="1"/>
  <c r="Z3064" i="1"/>
  <c r="AA3064" i="1"/>
  <c r="Z1187" i="1"/>
  <c r="AA1187" i="1"/>
  <c r="Z3065" i="1"/>
  <c r="AA3065" i="1"/>
  <c r="Z1188" i="1"/>
  <c r="AA1188" i="1"/>
  <c r="Z1189" i="1"/>
  <c r="AA1189" i="1"/>
  <c r="Z1190" i="1"/>
  <c r="AA1190" i="1"/>
  <c r="Z1191" i="1"/>
  <c r="AA1191" i="1"/>
  <c r="Z1192" i="1"/>
  <c r="AA1192" i="1"/>
  <c r="Z3066" i="1"/>
  <c r="AA3066" i="1"/>
  <c r="Z1193" i="1"/>
  <c r="AA1193" i="1"/>
  <c r="Z1194" i="1"/>
  <c r="AA1194" i="1"/>
  <c r="Z3067" i="1"/>
  <c r="AA3067" i="1"/>
  <c r="Z3068" i="1"/>
  <c r="AA3068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3069" i="1"/>
  <c r="AA3069" i="1"/>
  <c r="Z1204" i="1"/>
  <c r="AA1204" i="1"/>
  <c r="Z3070" i="1"/>
  <c r="AA3070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3071" i="1"/>
  <c r="AA3071" i="1"/>
  <c r="Z3072" i="1"/>
  <c r="AA3072" i="1"/>
  <c r="Z1213" i="1"/>
  <c r="AA1213" i="1"/>
  <c r="Z3073" i="1"/>
  <c r="AA3073" i="1"/>
  <c r="Z3074" i="1"/>
  <c r="AA3074" i="1"/>
  <c r="Z3075" i="1"/>
  <c r="AA3075" i="1"/>
  <c r="Z1214" i="1"/>
  <c r="AA1214" i="1"/>
  <c r="Z1215" i="1"/>
  <c r="AA1215" i="1"/>
  <c r="Z1216" i="1"/>
  <c r="AA1216" i="1"/>
  <c r="Z1217" i="1"/>
  <c r="AA1217" i="1"/>
  <c r="Z3076" i="1"/>
  <c r="AA3076" i="1"/>
  <c r="Z3077" i="1"/>
  <c r="AA3077" i="1"/>
  <c r="Z1218" i="1"/>
  <c r="AA1218" i="1"/>
  <c r="Z3078" i="1"/>
  <c r="AA3078" i="1"/>
  <c r="Z3079" i="1"/>
  <c r="AA3079" i="1"/>
  <c r="Z1219" i="1"/>
  <c r="AA1219" i="1"/>
  <c r="Z1220" i="1"/>
  <c r="AA1220" i="1"/>
  <c r="Z3080" i="1"/>
  <c r="AA3080" i="1"/>
  <c r="Z3081" i="1"/>
  <c r="AA3081" i="1"/>
  <c r="Z3082" i="1"/>
  <c r="AA3082" i="1"/>
  <c r="Z3083" i="1"/>
  <c r="AA3083" i="1"/>
  <c r="Z1221" i="1"/>
  <c r="AA1221" i="1"/>
  <c r="Z1222" i="1"/>
  <c r="AA1222" i="1"/>
  <c r="Z3084" i="1"/>
  <c r="AA3084" i="1"/>
  <c r="Z3085" i="1"/>
  <c r="AA3085" i="1"/>
  <c r="Z3086" i="1"/>
  <c r="AA3086" i="1"/>
  <c r="Z3087" i="1"/>
  <c r="AA3087" i="1"/>
  <c r="Z1223" i="1"/>
  <c r="AA1223" i="1"/>
  <c r="Z1224" i="1"/>
  <c r="AA1224" i="1"/>
  <c r="Z1225" i="1"/>
  <c r="AA1225" i="1"/>
  <c r="Z3088" i="1"/>
  <c r="AA3088" i="1"/>
  <c r="Z3089" i="1"/>
  <c r="AA3089" i="1"/>
  <c r="Z3090" i="1"/>
  <c r="AA3090" i="1"/>
  <c r="Z1226" i="1"/>
  <c r="AA1226" i="1"/>
  <c r="Z3091" i="1"/>
  <c r="AA3091" i="1"/>
  <c r="Z1227" i="1"/>
  <c r="AA1227" i="1"/>
  <c r="Z1228" i="1"/>
  <c r="AA1228" i="1"/>
  <c r="Z3092" i="1"/>
  <c r="AA3092" i="1"/>
  <c r="Z1229" i="1"/>
  <c r="AA1229" i="1"/>
  <c r="Z1230" i="1"/>
  <c r="AA1230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1231" i="1"/>
  <c r="AA1231" i="1"/>
  <c r="Z3101" i="1"/>
  <c r="AA3101" i="1"/>
  <c r="Z3102" i="1"/>
  <c r="AA3102" i="1"/>
  <c r="Z3103" i="1"/>
  <c r="AA3103" i="1"/>
  <c r="Z1232" i="1"/>
  <c r="AA1232" i="1"/>
  <c r="Z3104" i="1"/>
  <c r="AA3104" i="1"/>
  <c r="Z3105" i="1"/>
  <c r="AA3105" i="1"/>
  <c r="Z1233" i="1"/>
  <c r="AA1233" i="1"/>
  <c r="Z1234" i="1"/>
  <c r="AA1234" i="1"/>
  <c r="Z1235" i="1"/>
  <c r="AA1235" i="1"/>
  <c r="Z3106" i="1"/>
  <c r="AA3106" i="1"/>
  <c r="Z3107" i="1"/>
  <c r="AA3107" i="1"/>
  <c r="Z3108" i="1"/>
  <c r="AA3108" i="1"/>
  <c r="Z3109" i="1"/>
  <c r="AA3109" i="1"/>
  <c r="Z1236" i="1"/>
  <c r="AA1236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1237" i="1"/>
  <c r="AA1237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1238" i="1"/>
  <c r="AA1238" i="1"/>
  <c r="Z3132" i="1"/>
  <c r="AA3132" i="1"/>
  <c r="Z3133" i="1"/>
  <c r="AA3133" i="1"/>
  <c r="Z3134" i="1"/>
  <c r="AA3134" i="1"/>
  <c r="Z3135" i="1"/>
  <c r="AA3135" i="1"/>
  <c r="Z1239" i="1"/>
  <c r="AA1239" i="1"/>
  <c r="Z3136" i="1"/>
  <c r="AA3136" i="1"/>
  <c r="Z3137" i="1"/>
  <c r="AA3137" i="1"/>
  <c r="Z3138" i="1"/>
  <c r="AA3138" i="1"/>
  <c r="Z3139" i="1"/>
  <c r="AA3139" i="1"/>
  <c r="Z1240" i="1"/>
  <c r="AA1240" i="1"/>
  <c r="Z1241" i="1"/>
  <c r="AA1241" i="1"/>
  <c r="Z1242" i="1"/>
  <c r="AA1242" i="1"/>
  <c r="Z1243" i="1"/>
  <c r="AA1243" i="1"/>
  <c r="Z3140" i="1"/>
  <c r="AA3140" i="1"/>
  <c r="Z3141" i="1"/>
  <c r="AA3141" i="1"/>
  <c r="Z3142" i="1"/>
  <c r="AA3142" i="1"/>
  <c r="Z1244" i="1"/>
  <c r="AA1244" i="1"/>
  <c r="Z1245" i="1"/>
  <c r="AA1245" i="1"/>
  <c r="Z3143" i="1"/>
  <c r="AA3143" i="1"/>
  <c r="Z3144" i="1"/>
  <c r="AA3144" i="1"/>
  <c r="Z1246" i="1"/>
  <c r="AA1246" i="1"/>
  <c r="Z1247" i="1"/>
  <c r="AA1247" i="1"/>
  <c r="Z3145" i="1"/>
  <c r="AA3145" i="1"/>
  <c r="Z3146" i="1"/>
  <c r="AA3146" i="1"/>
  <c r="Z1248" i="1"/>
  <c r="AA1248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1249" i="1"/>
  <c r="AA1249" i="1"/>
  <c r="Z3156" i="1"/>
  <c r="AA3156" i="1"/>
  <c r="Z3157" i="1"/>
  <c r="AA3157" i="1"/>
  <c r="Z1250" i="1"/>
  <c r="AA1250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1251" i="1"/>
  <c r="AA1251" i="1"/>
  <c r="Z1252" i="1"/>
  <c r="AA1252" i="1"/>
  <c r="Z3165" i="1"/>
  <c r="AA3165" i="1"/>
  <c r="Z1253" i="1"/>
  <c r="AA1253" i="1"/>
  <c r="Z3166" i="1"/>
  <c r="AA3166" i="1"/>
  <c r="Z3167" i="1"/>
  <c r="AA3167" i="1"/>
  <c r="Z3168" i="1"/>
  <c r="AA3168" i="1"/>
  <c r="Z1254" i="1"/>
  <c r="AA1254" i="1"/>
  <c r="Z177" i="1"/>
  <c r="AA177" i="1"/>
  <c r="Z178" i="1"/>
  <c r="AA178" i="1"/>
  <c r="Z3169" i="1"/>
  <c r="AA3169" i="1"/>
  <c r="Z3170" i="1"/>
  <c r="AA3170" i="1"/>
  <c r="Z3171" i="1"/>
  <c r="AA3171" i="1"/>
  <c r="Z3172" i="1"/>
  <c r="AA3172" i="1"/>
  <c r="Z3173" i="1"/>
  <c r="AA3173" i="1"/>
  <c r="Z179" i="1"/>
  <c r="AA179" i="1"/>
  <c r="Z1255" i="1"/>
  <c r="AA1255" i="1"/>
  <c r="Z1256" i="1"/>
  <c r="AA1256" i="1"/>
  <c r="Z180" i="1"/>
  <c r="AA180" i="1"/>
  <c r="Z3174" i="1"/>
  <c r="AA3174" i="1"/>
  <c r="Z181" i="1"/>
  <c r="AA181" i="1"/>
  <c r="Z3175" i="1"/>
  <c r="AA3175" i="1"/>
  <c r="Z3176" i="1"/>
  <c r="AA3176" i="1"/>
  <c r="Z3177" i="1"/>
  <c r="AA3177" i="1"/>
  <c r="Z3178" i="1"/>
  <c r="AA3178" i="1"/>
  <c r="Z1257" i="1"/>
  <c r="AA1257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1258" i="1"/>
  <c r="AA1258" i="1"/>
  <c r="Z1259" i="1"/>
  <c r="AA1259" i="1"/>
  <c r="Z3194" i="1"/>
  <c r="AA3194" i="1"/>
  <c r="Z3195" i="1"/>
  <c r="AA3195" i="1"/>
  <c r="Z1260" i="1"/>
  <c r="AA1260" i="1"/>
  <c r="Z3196" i="1"/>
  <c r="AA3196" i="1"/>
  <c r="Z3197" i="1"/>
  <c r="AA3197" i="1"/>
  <c r="Z1261" i="1"/>
  <c r="AA1261" i="1"/>
  <c r="Z1262" i="1"/>
  <c r="AA1262" i="1"/>
  <c r="Z3198" i="1"/>
  <c r="AA3198" i="1"/>
  <c r="Z1263" i="1"/>
  <c r="AA1263" i="1"/>
  <c r="Z3199" i="1"/>
  <c r="AA3199" i="1"/>
  <c r="Z1264" i="1"/>
  <c r="AA1264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1265" i="1"/>
  <c r="AA1265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1266" i="1"/>
  <c r="AA1266" i="1"/>
  <c r="Z3247" i="1"/>
  <c r="AA3247" i="1"/>
  <c r="Z1267" i="1"/>
  <c r="AA1267" i="1"/>
  <c r="Z1268" i="1"/>
  <c r="AA1268" i="1"/>
  <c r="Z3248" i="1"/>
  <c r="AA3248" i="1"/>
  <c r="Z3249" i="1"/>
  <c r="AA3249" i="1"/>
  <c r="Z3250" i="1"/>
  <c r="AA3250" i="1"/>
  <c r="Z3251" i="1"/>
  <c r="AA3251" i="1"/>
  <c r="Z3252" i="1"/>
  <c r="AA3252" i="1"/>
  <c r="Z1269" i="1"/>
  <c r="AA1269" i="1"/>
  <c r="Z3253" i="1"/>
  <c r="AA3253" i="1"/>
  <c r="Z1270" i="1"/>
  <c r="AA1270" i="1"/>
  <c r="Z1271" i="1"/>
  <c r="AA1271" i="1"/>
  <c r="Z1272" i="1"/>
  <c r="AA1272" i="1"/>
  <c r="Z1273" i="1"/>
  <c r="AA1273" i="1"/>
  <c r="Z1274" i="1"/>
  <c r="AA1274" i="1"/>
  <c r="Z3254" i="1"/>
  <c r="AA3254" i="1"/>
  <c r="Z3255" i="1"/>
  <c r="AA3255" i="1"/>
  <c r="Z3256" i="1"/>
  <c r="AA3256" i="1"/>
  <c r="Z3257" i="1"/>
  <c r="AA3257" i="1"/>
  <c r="Z3258" i="1"/>
  <c r="AA3258" i="1"/>
  <c r="Z1275" i="1"/>
  <c r="AA1275" i="1"/>
  <c r="Z1276" i="1"/>
  <c r="AA1276" i="1"/>
  <c r="Z3259" i="1"/>
  <c r="AA3259" i="1"/>
  <c r="Z3260" i="1"/>
  <c r="AA3260" i="1"/>
  <c r="Z3261" i="1"/>
  <c r="AA3261" i="1"/>
  <c r="Z1277" i="1"/>
  <c r="AA1277" i="1"/>
  <c r="Z1278" i="1"/>
  <c r="AA1278" i="1"/>
  <c r="Z1279" i="1"/>
  <c r="AA1279" i="1"/>
  <c r="Z1280" i="1"/>
  <c r="AA1280" i="1"/>
  <c r="Z1281" i="1"/>
  <c r="AA1281" i="1"/>
  <c r="Z3262" i="1"/>
  <c r="AA3262" i="1"/>
  <c r="Z3263" i="1"/>
  <c r="AA3263" i="1"/>
  <c r="Z1282" i="1"/>
  <c r="AA1282" i="1"/>
  <c r="Z1283" i="1"/>
  <c r="AA128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1284" i="1"/>
  <c r="AA1284" i="1"/>
  <c r="Z3271" i="1"/>
  <c r="AA3271" i="1"/>
  <c r="Z3272" i="1"/>
  <c r="AA3272" i="1"/>
  <c r="Z3273" i="1"/>
  <c r="AA3273" i="1"/>
  <c r="Z3274" i="1"/>
  <c r="AA3274" i="1"/>
  <c r="Z3275" i="1"/>
  <c r="AA3275" i="1"/>
  <c r="Z1285" i="1"/>
  <c r="AA1285" i="1"/>
  <c r="Z3276" i="1"/>
  <c r="AA3276" i="1"/>
  <c r="Z3277" i="1"/>
  <c r="AA3277" i="1"/>
  <c r="Z3278" i="1"/>
  <c r="AA3278" i="1"/>
  <c r="Z3279" i="1"/>
  <c r="AA3279" i="1"/>
  <c r="Z3280" i="1"/>
  <c r="AA3280" i="1"/>
  <c r="Z1286" i="1"/>
  <c r="AA1286" i="1"/>
  <c r="Z3281" i="1"/>
  <c r="AA3281" i="1"/>
  <c r="Z3282" i="1"/>
  <c r="AA3282" i="1"/>
  <c r="Z3283" i="1"/>
  <c r="AA3283" i="1"/>
  <c r="Z1287" i="1"/>
  <c r="AA1287" i="1"/>
  <c r="Z1288" i="1"/>
  <c r="AA1288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1289" i="1"/>
  <c r="AA1289" i="1"/>
  <c r="Z1290" i="1"/>
  <c r="AA1290" i="1"/>
  <c r="Z3298" i="1"/>
  <c r="AA3298" i="1"/>
  <c r="Z3299" i="1"/>
  <c r="AA3299" i="1"/>
  <c r="Z1291" i="1"/>
  <c r="AA1291" i="1"/>
  <c r="Z3300" i="1"/>
  <c r="AA3300" i="1"/>
  <c r="Z3301" i="1"/>
  <c r="AA3301" i="1"/>
  <c r="Z1292" i="1"/>
  <c r="AA1292" i="1"/>
  <c r="Z1293" i="1"/>
  <c r="AA1293" i="1"/>
  <c r="Z1294" i="1"/>
  <c r="AA1294" i="1"/>
  <c r="Z1295" i="1"/>
  <c r="AA1295" i="1"/>
  <c r="Z3302" i="1"/>
  <c r="AA3302" i="1"/>
  <c r="Z3303" i="1"/>
  <c r="AA3303" i="1"/>
  <c r="Z3304" i="1"/>
  <c r="AA3304" i="1"/>
  <c r="Z1296" i="1"/>
  <c r="AA1296" i="1"/>
  <c r="Z3305" i="1"/>
  <c r="AA3305" i="1"/>
  <c r="Z3306" i="1"/>
  <c r="AA3306" i="1"/>
  <c r="Z1297" i="1"/>
  <c r="AA1297" i="1"/>
  <c r="Z3307" i="1"/>
  <c r="AA3307" i="1"/>
  <c r="Z3308" i="1"/>
  <c r="AA3308" i="1"/>
  <c r="Z1298" i="1"/>
  <c r="AA1298" i="1"/>
  <c r="Z3309" i="1"/>
  <c r="AA3309" i="1"/>
  <c r="Z1299" i="1"/>
  <c r="AA1299" i="1"/>
  <c r="Z1300" i="1"/>
  <c r="AA1300" i="1"/>
  <c r="Z1301" i="1"/>
  <c r="AA1301" i="1"/>
  <c r="Z1302" i="1"/>
  <c r="AA1302" i="1"/>
  <c r="Z1303" i="1"/>
  <c r="AA1303" i="1"/>
  <c r="Z3310" i="1"/>
  <c r="AA3310" i="1"/>
  <c r="Z1304" i="1"/>
  <c r="AA1304" i="1"/>
  <c r="Z1305" i="1"/>
  <c r="AA1305" i="1"/>
  <c r="Z1306" i="1"/>
  <c r="AA1306" i="1"/>
  <c r="Z1307" i="1"/>
  <c r="AA1307" i="1"/>
  <c r="Z3311" i="1"/>
  <c r="AA3311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3312" i="1"/>
  <c r="AA3312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3313" i="1"/>
  <c r="AA3313" i="1"/>
  <c r="Z1325" i="1"/>
  <c r="AA1325" i="1"/>
  <c r="Z3314" i="1"/>
  <c r="AA3314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3315" i="1"/>
  <c r="AA3315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3316" i="1"/>
  <c r="AA3316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3317" i="1"/>
  <c r="AA3317" i="1"/>
  <c r="Z1365" i="1"/>
  <c r="AA1365" i="1"/>
  <c r="Z3318" i="1"/>
  <c r="AA3318" i="1"/>
  <c r="Z1366" i="1"/>
  <c r="AA1366" i="1"/>
  <c r="Z1367" i="1"/>
  <c r="AA1367" i="1"/>
  <c r="Z1368" i="1"/>
  <c r="AA1368" i="1"/>
  <c r="Z3319" i="1"/>
  <c r="AA3319" i="1"/>
  <c r="Z1369" i="1"/>
  <c r="AA1369" i="1"/>
  <c r="Z1370" i="1"/>
  <c r="AA1370" i="1"/>
  <c r="Z3320" i="1"/>
  <c r="AA3320" i="1"/>
  <c r="Z1371" i="1"/>
  <c r="AA1371" i="1"/>
  <c r="Z1372" i="1"/>
  <c r="AA1372" i="1"/>
  <c r="Z3321" i="1"/>
  <c r="AA3321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3322" i="1"/>
  <c r="AA3322" i="1"/>
  <c r="Z1385" i="1"/>
  <c r="AA1385" i="1"/>
  <c r="Z1386" i="1"/>
  <c r="AA1386" i="1"/>
  <c r="Z1387" i="1"/>
  <c r="AA1387" i="1"/>
  <c r="Z3323" i="1"/>
  <c r="AA3323" i="1"/>
  <c r="Z1388" i="1"/>
  <c r="AA1388" i="1"/>
  <c r="Z1389" i="1"/>
  <c r="AA1389" i="1"/>
  <c r="Z1390" i="1"/>
  <c r="AA1390" i="1"/>
  <c r="Z1391" i="1"/>
  <c r="AA1391" i="1"/>
  <c r="Z1392" i="1"/>
  <c r="AA1392" i="1"/>
  <c r="Z3324" i="1"/>
  <c r="AA3324" i="1"/>
  <c r="Z3325" i="1"/>
  <c r="AA3325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3326" i="1"/>
  <c r="AA3326" i="1"/>
  <c r="Z3327" i="1"/>
  <c r="AA3327" i="1"/>
  <c r="Z1399" i="1"/>
  <c r="AA1399" i="1"/>
  <c r="Z1400" i="1"/>
  <c r="AA1400" i="1"/>
  <c r="Z3328" i="1"/>
  <c r="AA3328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3329" i="1"/>
  <c r="AA3329" i="1"/>
  <c r="Z1407" i="1"/>
  <c r="AA1407" i="1"/>
  <c r="Z3330" i="1"/>
  <c r="AA3330" i="1"/>
  <c r="Z3331" i="1"/>
  <c r="AA3331" i="1"/>
  <c r="Z3332" i="1"/>
  <c r="AA3332" i="1"/>
  <c r="Z3333" i="1"/>
  <c r="AA3333" i="1"/>
  <c r="Z3334" i="1"/>
  <c r="AA3334" i="1"/>
  <c r="Z1408" i="1"/>
  <c r="AA1408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1409" i="1"/>
  <c r="AA1409" i="1"/>
  <c r="Z3341" i="1"/>
  <c r="AA3341" i="1"/>
  <c r="Z1410" i="1"/>
  <c r="AA1410" i="1"/>
  <c r="Z3342" i="1"/>
  <c r="AA3342" i="1"/>
  <c r="Z3343" i="1"/>
  <c r="AA3343" i="1"/>
  <c r="Z3344" i="1"/>
  <c r="AA3344" i="1"/>
  <c r="Z1411" i="1"/>
  <c r="AA1411" i="1"/>
  <c r="Z1412" i="1"/>
  <c r="AA1412" i="1"/>
  <c r="Z1413" i="1"/>
  <c r="AA1413" i="1"/>
  <c r="Z3345" i="1"/>
  <c r="AA3345" i="1"/>
  <c r="Z3346" i="1"/>
  <c r="AA3346" i="1"/>
  <c r="Z3347" i="1"/>
  <c r="AA3347" i="1"/>
  <c r="Z3348" i="1"/>
  <c r="AA3348" i="1"/>
  <c r="Z1414" i="1"/>
  <c r="AA1414" i="1"/>
  <c r="Z3349" i="1"/>
  <c r="AA3349" i="1"/>
  <c r="Z1415" i="1"/>
  <c r="AA1415" i="1"/>
  <c r="Z3350" i="1"/>
  <c r="AA3350" i="1"/>
  <c r="Z3351" i="1"/>
  <c r="AA3351" i="1"/>
  <c r="Z1416" i="1"/>
  <c r="AA1416" i="1"/>
  <c r="Z3352" i="1"/>
  <c r="AA3352" i="1"/>
  <c r="Z3353" i="1"/>
  <c r="AA3353" i="1"/>
  <c r="Z1417" i="1"/>
  <c r="AA1417" i="1"/>
  <c r="Z1418" i="1"/>
  <c r="AA1418" i="1"/>
  <c r="Z1419" i="1"/>
  <c r="AA1419" i="1"/>
  <c r="Z1420" i="1"/>
  <c r="AA1420" i="1"/>
  <c r="Z3354" i="1"/>
  <c r="AA3354" i="1"/>
  <c r="Z1421" i="1"/>
  <c r="AA1421" i="1"/>
  <c r="Z1422" i="1"/>
  <c r="AA1422" i="1"/>
  <c r="Z1423" i="1"/>
  <c r="AA1423" i="1"/>
  <c r="Z1424" i="1"/>
  <c r="AA1424" i="1"/>
  <c r="Z1425" i="1"/>
  <c r="AA1425" i="1"/>
  <c r="Z3355" i="1"/>
  <c r="AA3355" i="1"/>
  <c r="Z3356" i="1"/>
  <c r="AA3356" i="1"/>
  <c r="Z3357" i="1"/>
  <c r="AA3357" i="1"/>
  <c r="Z1426" i="1"/>
  <c r="AA1426" i="1"/>
  <c r="Z3358" i="1"/>
  <c r="AA3358" i="1"/>
  <c r="Z3359" i="1"/>
  <c r="AA3359" i="1"/>
  <c r="Z3360" i="1"/>
  <c r="AA3360" i="1"/>
  <c r="Z3361" i="1"/>
  <c r="AA3361" i="1"/>
  <c r="Z3362" i="1"/>
  <c r="AA3362" i="1"/>
  <c r="Z1427" i="1"/>
  <c r="AA1427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1428" i="1"/>
  <c r="AA1428" i="1"/>
  <c r="Z3374" i="1"/>
  <c r="AA3374" i="1"/>
  <c r="Z3375" i="1"/>
  <c r="AA3375" i="1"/>
  <c r="Z3376" i="1"/>
  <c r="AA3376" i="1"/>
  <c r="Z3377" i="1"/>
  <c r="AA3377" i="1"/>
  <c r="Z1429" i="1"/>
  <c r="AA1429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1430" i="1"/>
  <c r="AA1430" i="1"/>
  <c r="Z3384" i="1"/>
  <c r="AA3384" i="1"/>
  <c r="Z3385" i="1"/>
  <c r="AA3385" i="1"/>
  <c r="Z3386" i="1"/>
  <c r="AA3386" i="1"/>
  <c r="Z3387" i="1"/>
  <c r="AA3387" i="1"/>
  <c r="Z3388" i="1"/>
  <c r="AA3388" i="1"/>
  <c r="Z1431" i="1"/>
  <c r="AA1431" i="1"/>
  <c r="Z1432" i="1"/>
  <c r="AA1432" i="1"/>
  <c r="Z1433" i="1"/>
  <c r="AA1433" i="1"/>
  <c r="Z1434" i="1"/>
  <c r="AA1434" i="1"/>
  <c r="Z1435" i="1"/>
  <c r="AA1435" i="1"/>
  <c r="Z3389" i="1"/>
  <c r="AA3389" i="1"/>
  <c r="Z1436" i="1"/>
  <c r="AA1436" i="1"/>
  <c r="Z1437" i="1"/>
  <c r="AA1437" i="1"/>
  <c r="Z1438" i="1"/>
  <c r="AA1438" i="1"/>
  <c r="Z3390" i="1"/>
  <c r="AA3390" i="1"/>
  <c r="Z3391" i="1"/>
  <c r="AA3391" i="1"/>
  <c r="Z3392" i="1"/>
  <c r="AA3392" i="1"/>
  <c r="Z3393" i="1"/>
  <c r="AA3393" i="1"/>
  <c r="Z1439" i="1"/>
  <c r="AA1439" i="1"/>
  <c r="Z1440" i="1"/>
  <c r="AA1440" i="1"/>
  <c r="Z3394" i="1"/>
  <c r="AA3394" i="1"/>
  <c r="Z3395" i="1"/>
  <c r="AA3395" i="1"/>
  <c r="Z1441" i="1"/>
  <c r="AA1441" i="1"/>
  <c r="Z3396" i="1"/>
  <c r="AA3396" i="1"/>
  <c r="Z1442" i="1"/>
  <c r="AA1442" i="1"/>
  <c r="Z3397" i="1"/>
  <c r="AA3397" i="1"/>
  <c r="Z3398" i="1"/>
  <c r="AA3398" i="1"/>
  <c r="Z1443" i="1"/>
  <c r="AA1443" i="1"/>
  <c r="Z1444" i="1"/>
  <c r="AA1444" i="1"/>
  <c r="Z3399" i="1"/>
  <c r="AA3399" i="1"/>
  <c r="Z1445" i="1"/>
  <c r="AA1445" i="1"/>
  <c r="Z1446" i="1"/>
  <c r="AA1446" i="1"/>
  <c r="Z1447" i="1"/>
  <c r="AA1447" i="1"/>
  <c r="Z3400" i="1"/>
  <c r="AA3400" i="1"/>
  <c r="Z3401" i="1"/>
  <c r="AA3401" i="1"/>
  <c r="Z1448" i="1"/>
  <c r="AA1448" i="1"/>
  <c r="Z1449" i="1"/>
  <c r="AA1449" i="1"/>
  <c r="Z3402" i="1"/>
  <c r="AA3402" i="1"/>
  <c r="Z3403" i="1"/>
  <c r="AA3403" i="1"/>
  <c r="Z3404" i="1"/>
  <c r="AA3404" i="1"/>
  <c r="Z3405" i="1"/>
  <c r="AA3405" i="1"/>
  <c r="Z1450" i="1"/>
  <c r="AA1450" i="1"/>
  <c r="Z1451" i="1"/>
  <c r="AA1451" i="1"/>
  <c r="Z3406" i="1"/>
  <c r="AA3406" i="1"/>
  <c r="Z1452" i="1"/>
  <c r="AA1452" i="1"/>
  <c r="Z3407" i="1"/>
  <c r="AA3407" i="1"/>
  <c r="Z1453" i="1"/>
  <c r="AA1453" i="1"/>
  <c r="Z3408" i="1"/>
  <c r="AA3408" i="1"/>
  <c r="Z3409" i="1"/>
  <c r="AA3409" i="1"/>
  <c r="Z1454" i="1"/>
  <c r="AA1454" i="1"/>
  <c r="Z3410" i="1"/>
  <c r="AA3410" i="1"/>
  <c r="Z3411" i="1"/>
  <c r="AA3411" i="1"/>
  <c r="Z3412" i="1"/>
  <c r="AA3412" i="1"/>
  <c r="Z3413" i="1"/>
  <c r="AA3413" i="1"/>
  <c r="Z1455" i="1"/>
  <c r="AA1455" i="1"/>
  <c r="Z3414" i="1"/>
  <c r="AA3414" i="1"/>
  <c r="Z1456" i="1"/>
  <c r="AA1456" i="1"/>
  <c r="Z1457" i="1"/>
  <c r="AA1457" i="1"/>
  <c r="Z3415" i="1"/>
  <c r="AA3415" i="1"/>
  <c r="Z3416" i="1"/>
  <c r="AA3416" i="1"/>
  <c r="Z3417" i="1"/>
  <c r="AA3417" i="1"/>
  <c r="Z1458" i="1"/>
  <c r="AA1458" i="1"/>
  <c r="Z1459" i="1"/>
  <c r="AA1459" i="1"/>
  <c r="Z3418" i="1"/>
  <c r="AA3418" i="1"/>
  <c r="Z3419" i="1"/>
  <c r="AA3419" i="1"/>
  <c r="Z3420" i="1"/>
  <c r="AA3420" i="1"/>
  <c r="Z1460" i="1"/>
  <c r="AA146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1461" i="1"/>
  <c r="AA1461" i="1"/>
  <c r="Z3436" i="1"/>
  <c r="AA3436" i="1"/>
  <c r="Z182" i="1"/>
  <c r="AA182" i="1"/>
  <c r="Z183" i="1"/>
  <c r="AA183" i="1"/>
  <c r="Z1462" i="1"/>
  <c r="AA1462" i="1"/>
  <c r="Z3437" i="1"/>
  <c r="AA3437" i="1"/>
  <c r="Z3438" i="1"/>
  <c r="AA3438" i="1"/>
  <c r="Z184" i="1"/>
  <c r="AA184" i="1"/>
  <c r="Z185" i="1"/>
  <c r="AA185" i="1"/>
  <c r="Z3439" i="1"/>
  <c r="AA3439" i="1"/>
  <c r="Z186" i="1"/>
  <c r="AA186" i="1"/>
  <c r="Z1463" i="1"/>
  <c r="AA1463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1464" i="1"/>
  <c r="AA1464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1465" i="1"/>
  <c r="AA1465" i="1"/>
  <c r="Z3461" i="1"/>
  <c r="AA3461" i="1"/>
  <c r="Z1466" i="1"/>
  <c r="AA1466" i="1"/>
  <c r="Z1467" i="1"/>
  <c r="AA1467" i="1"/>
  <c r="Z3462" i="1"/>
  <c r="AA3462" i="1"/>
  <c r="Z1468" i="1"/>
  <c r="AA1468" i="1"/>
  <c r="Z1469" i="1"/>
  <c r="AA1469" i="1"/>
  <c r="Z1470" i="1"/>
  <c r="AA1470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1471" i="1"/>
  <c r="AA1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1472" i="1"/>
  <c r="AA1472" i="1"/>
  <c r="Z3494" i="1"/>
  <c r="AA3494" i="1"/>
  <c r="Z3495" i="1"/>
  <c r="AA3495" i="1"/>
  <c r="Z3496" i="1"/>
  <c r="AA3496" i="1"/>
  <c r="Z1473" i="1"/>
  <c r="AA1473" i="1"/>
  <c r="Z3497" i="1"/>
  <c r="AA3497" i="1"/>
  <c r="Z3498" i="1"/>
  <c r="AA3498" i="1"/>
  <c r="Z3499" i="1"/>
  <c r="AA3499" i="1"/>
  <c r="Z3500" i="1"/>
  <c r="AA3500" i="1"/>
  <c r="Z3501" i="1"/>
  <c r="AA3501" i="1"/>
  <c r="Z1474" i="1"/>
  <c r="AA1474" i="1"/>
  <c r="Z3502" i="1"/>
  <c r="AA3502" i="1"/>
  <c r="Z3503" i="1"/>
  <c r="AA3503" i="1"/>
  <c r="Z3504" i="1"/>
  <c r="AA3504" i="1"/>
  <c r="Z3505" i="1"/>
  <c r="AA3505" i="1"/>
  <c r="Z3506" i="1"/>
  <c r="AA3506" i="1"/>
  <c r="Z1475" i="1"/>
  <c r="AA1475" i="1"/>
  <c r="Z3507" i="1"/>
  <c r="AA3507" i="1"/>
  <c r="Z3508" i="1"/>
  <c r="AA3508" i="1"/>
  <c r="Z3509" i="1"/>
  <c r="AA3509" i="1"/>
  <c r="Z3510" i="1"/>
  <c r="AA3510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3511" i="1"/>
  <c r="AA3511" i="1"/>
  <c r="Z3512" i="1"/>
  <c r="AA3512" i="1"/>
  <c r="Z1484" i="1"/>
  <c r="AA1484" i="1"/>
  <c r="Z1485" i="1"/>
  <c r="AA1485" i="1"/>
  <c r="Z1486" i="1"/>
  <c r="AA1486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1487" i="1"/>
  <c r="AA1487" i="1"/>
  <c r="Z3520" i="1"/>
  <c r="AA3520" i="1"/>
  <c r="Z3521" i="1"/>
  <c r="AA3521" i="1"/>
  <c r="Z3522" i="1"/>
  <c r="AA3522" i="1"/>
  <c r="Z1488" i="1"/>
  <c r="AA1488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1489" i="1"/>
  <c r="AA1489" i="1"/>
  <c r="Z3536" i="1"/>
  <c r="AA3536" i="1"/>
  <c r="Z1490" i="1"/>
  <c r="AA1490" i="1"/>
  <c r="Z3537" i="1"/>
  <c r="AA3537" i="1"/>
  <c r="Z3538" i="1"/>
  <c r="AA3538" i="1"/>
  <c r="Z3539" i="1"/>
  <c r="AA3539" i="1"/>
  <c r="Z1491" i="1"/>
  <c r="AA1491" i="1"/>
  <c r="Z1492" i="1"/>
  <c r="AA1492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1493" i="1"/>
  <c r="AA1493" i="1"/>
  <c r="Z3547" i="1"/>
  <c r="AA3547" i="1"/>
  <c r="Z1494" i="1"/>
  <c r="AA1494" i="1"/>
  <c r="Z3548" i="1"/>
  <c r="AA3548" i="1"/>
  <c r="Z3549" i="1"/>
  <c r="AA3549" i="1"/>
  <c r="Z3550" i="1"/>
  <c r="AA3550" i="1"/>
  <c r="Z3551" i="1"/>
  <c r="AA3551" i="1"/>
  <c r="Z1495" i="1"/>
  <c r="AA1495" i="1"/>
  <c r="Z1496" i="1"/>
  <c r="AA1496" i="1"/>
  <c r="Z3552" i="1"/>
  <c r="AA3552" i="1"/>
  <c r="Z3553" i="1"/>
  <c r="AA3553" i="1"/>
  <c r="Z1497" i="1"/>
  <c r="AA1497" i="1"/>
  <c r="Z3554" i="1"/>
  <c r="AA3554" i="1"/>
  <c r="Z3555" i="1"/>
  <c r="AA3555" i="1"/>
  <c r="Z3556" i="1"/>
  <c r="AA3556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3557" i="1"/>
  <c r="AA3557" i="1"/>
  <c r="Z1504" i="1"/>
  <c r="AA1504" i="1"/>
  <c r="Z1505" i="1"/>
  <c r="AA1505" i="1"/>
  <c r="Z1506" i="1"/>
  <c r="AA1506" i="1"/>
  <c r="Z3558" i="1"/>
  <c r="AA3558" i="1"/>
  <c r="Z3559" i="1"/>
  <c r="AA3559" i="1"/>
  <c r="Z3560" i="1"/>
  <c r="AA3560" i="1"/>
  <c r="Z3561" i="1"/>
  <c r="AA3561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3562" i="1"/>
  <c r="AA3562" i="1"/>
  <c r="Z3563" i="1"/>
  <c r="AA3563" i="1"/>
  <c r="Z1513" i="1"/>
  <c r="AA1513" i="1"/>
  <c r="Z1514" i="1"/>
  <c r="AA1514" i="1"/>
  <c r="Z1515" i="1"/>
  <c r="AA1515" i="1"/>
  <c r="Z1516" i="1"/>
  <c r="AA1516" i="1"/>
  <c r="Z3564" i="1"/>
  <c r="AA3564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3565" i="1"/>
  <c r="AA3565" i="1"/>
  <c r="Z1523" i="1"/>
  <c r="AA1523" i="1"/>
  <c r="Z3566" i="1"/>
  <c r="AA3566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3567" i="1"/>
  <c r="AA3567" i="1"/>
  <c r="Z3568" i="1"/>
  <c r="AA3568" i="1"/>
  <c r="Z3569" i="1"/>
  <c r="AA3569" i="1"/>
  <c r="Z1545" i="1"/>
  <c r="AA1545" i="1"/>
  <c r="Z1546" i="1"/>
  <c r="AA1546" i="1"/>
  <c r="Z1547" i="1"/>
  <c r="AA1547" i="1"/>
  <c r="Z1548" i="1"/>
  <c r="AA1548" i="1"/>
  <c r="Z3570" i="1"/>
  <c r="AA3570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3571" i="1"/>
  <c r="AA3571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3572" i="1"/>
  <c r="AA357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3573" i="1"/>
  <c r="AA3573" i="1"/>
  <c r="Z1572" i="1"/>
  <c r="AA1572" i="1"/>
  <c r="Z1573" i="1"/>
  <c r="AA1573" i="1"/>
  <c r="Z3574" i="1"/>
  <c r="AA3574" i="1"/>
  <c r="Z1574" i="1"/>
  <c r="AA1574" i="1"/>
  <c r="Z1575" i="1"/>
  <c r="AA1575" i="1"/>
  <c r="Z3575" i="1"/>
  <c r="AA3575" i="1"/>
  <c r="Z3576" i="1"/>
  <c r="AA3576" i="1"/>
  <c r="Z1576" i="1"/>
  <c r="AA1576" i="1"/>
  <c r="Z3577" i="1"/>
  <c r="AA3577" i="1"/>
  <c r="Z1577" i="1"/>
  <c r="AA1577" i="1"/>
  <c r="Z3578" i="1"/>
  <c r="AA3578" i="1"/>
  <c r="Z3579" i="1"/>
  <c r="AA3579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3580" i="1"/>
  <c r="AA3580" i="1"/>
  <c r="Z1589" i="1"/>
  <c r="AA1589" i="1"/>
  <c r="Z3581" i="1"/>
  <c r="AA3581" i="1"/>
  <c r="Z1590" i="1"/>
  <c r="AA1590" i="1"/>
  <c r="Z3582" i="1"/>
  <c r="AA3582" i="1"/>
  <c r="Z3583" i="1"/>
  <c r="AA3583" i="1"/>
  <c r="Z1591" i="1"/>
  <c r="AA1591" i="1"/>
  <c r="Z3584" i="1"/>
  <c r="AA3584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3585" i="1"/>
  <c r="AA3585" i="1"/>
  <c r="Z3586" i="1"/>
  <c r="AA3586" i="1"/>
  <c r="Z3587" i="1"/>
  <c r="AA3587" i="1"/>
  <c r="Z1604" i="1"/>
  <c r="AA1604" i="1"/>
  <c r="Z3588" i="1"/>
  <c r="AA3588" i="1"/>
  <c r="Z1605" i="1"/>
  <c r="AA1605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1606" i="1"/>
  <c r="AA1606" i="1"/>
  <c r="Z1607" i="1"/>
  <c r="AA1607" i="1"/>
  <c r="Z3602" i="1"/>
  <c r="AA3602" i="1"/>
  <c r="Z3603" i="1"/>
  <c r="AA3603" i="1"/>
  <c r="Z3604" i="1"/>
  <c r="AA3604" i="1"/>
  <c r="Z1608" i="1"/>
  <c r="AA1608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1609" i="1"/>
  <c r="AA1609" i="1"/>
  <c r="Z1610" i="1"/>
  <c r="AA1610" i="1"/>
  <c r="Z1611" i="1"/>
  <c r="AA1611" i="1"/>
  <c r="Z3612" i="1"/>
  <c r="AA3612" i="1"/>
  <c r="Z1612" i="1"/>
  <c r="AA1612" i="1"/>
  <c r="Z1613" i="1"/>
  <c r="AA1613" i="1"/>
  <c r="Z1614" i="1"/>
  <c r="AA1614" i="1"/>
  <c r="Z1615" i="1"/>
  <c r="AA1615" i="1"/>
  <c r="Z1616" i="1"/>
  <c r="AA1616" i="1"/>
  <c r="Z3613" i="1"/>
  <c r="AA3613" i="1"/>
  <c r="Z3614" i="1"/>
  <c r="AA3614" i="1"/>
  <c r="Z1617" i="1"/>
  <c r="AA1617" i="1"/>
  <c r="Z1618" i="1"/>
  <c r="AA1618" i="1"/>
  <c r="Z1619" i="1"/>
  <c r="AA1619" i="1"/>
  <c r="Z1620" i="1"/>
  <c r="AA1620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1621" i="1"/>
  <c r="AA1621" i="1"/>
  <c r="Z3624" i="1"/>
  <c r="AA3624" i="1"/>
  <c r="Z1622" i="1"/>
  <c r="AA1622" i="1"/>
  <c r="Z3625" i="1"/>
  <c r="AA3625" i="1"/>
  <c r="Z3626" i="1"/>
  <c r="AA3626" i="1"/>
  <c r="Z3627" i="1"/>
  <c r="AA3627" i="1"/>
  <c r="Z1623" i="1"/>
  <c r="AA1623" i="1"/>
  <c r="Z3628" i="1"/>
  <c r="AA3628" i="1"/>
  <c r="Z1624" i="1"/>
  <c r="AA1624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1625" i="1"/>
  <c r="AA1625" i="1"/>
  <c r="Z1626" i="1"/>
  <c r="AA1626" i="1"/>
  <c r="Z1627" i="1"/>
  <c r="AA1627" i="1"/>
  <c r="Z3638" i="1"/>
  <c r="AA3638" i="1"/>
  <c r="Z3639" i="1"/>
  <c r="AA3639" i="1"/>
  <c r="Z1628" i="1"/>
  <c r="AA1628" i="1"/>
  <c r="Z3640" i="1"/>
  <c r="AA3640" i="1"/>
  <c r="Z3641" i="1"/>
  <c r="AA3641" i="1"/>
  <c r="Z3642" i="1"/>
  <c r="AA3642" i="1"/>
  <c r="Z1629" i="1"/>
  <c r="AA1629" i="1"/>
  <c r="Z3643" i="1"/>
  <c r="AA3643" i="1"/>
  <c r="Z1630" i="1"/>
  <c r="AA1630" i="1"/>
  <c r="Z3644" i="1"/>
  <c r="AA3644" i="1"/>
  <c r="Z3645" i="1"/>
  <c r="AA3645" i="1"/>
  <c r="Z3646" i="1"/>
  <c r="AA3646" i="1"/>
  <c r="Z3647" i="1"/>
  <c r="AA3647" i="1"/>
  <c r="Z1631" i="1"/>
  <c r="AA1631" i="1"/>
  <c r="Z3648" i="1"/>
  <c r="AA3648" i="1"/>
  <c r="Z1632" i="1"/>
  <c r="AA1632" i="1"/>
  <c r="Z1633" i="1"/>
  <c r="AA1633" i="1"/>
  <c r="Z3649" i="1"/>
  <c r="AA3649" i="1"/>
  <c r="Z3650" i="1"/>
  <c r="AA3650" i="1"/>
  <c r="Z1634" i="1"/>
  <c r="AA1634" i="1"/>
  <c r="Z1635" i="1"/>
  <c r="AA1635" i="1"/>
  <c r="Z1636" i="1"/>
  <c r="AA1636" i="1"/>
  <c r="Z1637" i="1"/>
  <c r="AA1637" i="1"/>
  <c r="Z1638" i="1"/>
  <c r="AA1638" i="1"/>
  <c r="Z3651" i="1"/>
  <c r="AA3651" i="1"/>
  <c r="Z1639" i="1"/>
  <c r="AA1639" i="1"/>
  <c r="Z1640" i="1"/>
  <c r="AA1640" i="1"/>
  <c r="Z1641" i="1"/>
  <c r="AA1641" i="1"/>
  <c r="Z1642" i="1"/>
  <c r="AA1642" i="1"/>
  <c r="Z3652" i="1"/>
  <c r="AA3652" i="1"/>
  <c r="Z3653" i="1"/>
  <c r="AA3653" i="1"/>
  <c r="Z1643" i="1"/>
  <c r="AA1643" i="1"/>
  <c r="Z1644" i="1"/>
  <c r="AA1644" i="1"/>
  <c r="Z3654" i="1"/>
  <c r="AA3654" i="1"/>
  <c r="Z3655" i="1"/>
  <c r="AA3655" i="1"/>
  <c r="Z3656" i="1"/>
  <c r="AA3656" i="1"/>
  <c r="Z1645" i="1"/>
  <c r="AA1645" i="1"/>
  <c r="Z1646" i="1"/>
  <c r="AA1646" i="1"/>
  <c r="Z3657" i="1"/>
  <c r="AA3657" i="1"/>
  <c r="Z3658" i="1"/>
  <c r="AA3658" i="1"/>
  <c r="Z3659" i="1"/>
  <c r="AA3659" i="1"/>
  <c r="Z1647" i="1"/>
  <c r="AA1647" i="1"/>
  <c r="Z3660" i="1"/>
  <c r="AA3660" i="1"/>
  <c r="Z3661" i="1"/>
  <c r="AA3661" i="1"/>
  <c r="Z3662" i="1"/>
  <c r="AA3662" i="1"/>
  <c r="Z3663" i="1"/>
  <c r="AA3663" i="1"/>
  <c r="Z3664" i="1"/>
  <c r="AA3664" i="1"/>
  <c r="Z1648" i="1"/>
  <c r="AA1648" i="1"/>
  <c r="Z3665" i="1"/>
  <c r="AA3665" i="1"/>
  <c r="Z1649" i="1"/>
  <c r="AA1649" i="1"/>
  <c r="Z3666" i="1"/>
  <c r="AA3666" i="1"/>
  <c r="Z3667" i="1"/>
  <c r="AA3667" i="1"/>
  <c r="Z3668" i="1"/>
  <c r="AA3668" i="1"/>
  <c r="Z3669" i="1"/>
  <c r="AA3669" i="1"/>
  <c r="Z1650" i="1"/>
  <c r="AA1650" i="1"/>
  <c r="Z1651" i="1"/>
  <c r="AA1651" i="1"/>
  <c r="Z3670" i="1"/>
  <c r="AA3670" i="1"/>
  <c r="Z3671" i="1"/>
  <c r="AA3671" i="1"/>
  <c r="Z1652" i="1"/>
  <c r="AA1652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1653" i="1"/>
  <c r="AA1653" i="1"/>
  <c r="Z187" i="1"/>
  <c r="AA187" i="1"/>
  <c r="Z188" i="1"/>
  <c r="AA188" i="1"/>
  <c r="Z189" i="1"/>
  <c r="AA189" i="1"/>
  <c r="Z1654" i="1"/>
  <c r="AA1654" i="1"/>
  <c r="Z190" i="1"/>
  <c r="AA190" i="1"/>
  <c r="Z191" i="1"/>
  <c r="AA191" i="1"/>
  <c r="Z192" i="1"/>
  <c r="AA192" i="1"/>
  <c r="Z193" i="1"/>
  <c r="AA193" i="1"/>
  <c r="Z3679" i="1"/>
  <c r="AA3679" i="1"/>
  <c r="Z194" i="1"/>
  <c r="AA194" i="1"/>
  <c r="Z195" i="1"/>
  <c r="AA195" i="1"/>
  <c r="Z3680" i="1"/>
  <c r="AA3680" i="1"/>
  <c r="Z1655" i="1"/>
  <c r="AA1655" i="1"/>
  <c r="Z196" i="1"/>
  <c r="AA196" i="1"/>
  <c r="Z3681" i="1"/>
  <c r="AA3681" i="1"/>
  <c r="Z3682" i="1"/>
  <c r="AA3682" i="1"/>
  <c r="Z3683" i="1"/>
  <c r="AA3683" i="1"/>
  <c r="Z1656" i="1"/>
  <c r="AA1656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1657" i="1"/>
  <c r="AA1657" i="1"/>
  <c r="Z3705" i="1"/>
  <c r="AA3705" i="1"/>
  <c r="Z3706" i="1"/>
  <c r="AA3706" i="1"/>
  <c r="Z1658" i="1"/>
  <c r="AA1658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1659" i="1"/>
  <c r="AA1659" i="1"/>
  <c r="Z3728" i="1"/>
  <c r="AA3728" i="1"/>
  <c r="Z3729" i="1"/>
  <c r="AA3729" i="1"/>
  <c r="Z3730" i="1"/>
  <c r="AA3730" i="1"/>
  <c r="Z3731" i="1"/>
  <c r="AA3731" i="1"/>
  <c r="Z3732" i="1"/>
  <c r="AA3732" i="1"/>
  <c r="Z1660" i="1"/>
  <c r="AA1660" i="1"/>
  <c r="Z3733" i="1"/>
  <c r="AA3733" i="1"/>
  <c r="Z3734" i="1"/>
  <c r="AA3734" i="1"/>
  <c r="Z3735" i="1"/>
  <c r="AA3735" i="1"/>
  <c r="Z1661" i="1"/>
  <c r="AA1661" i="1"/>
  <c r="Z3736" i="1"/>
  <c r="AA3736" i="1"/>
  <c r="Z3737" i="1"/>
  <c r="AA3737" i="1"/>
  <c r="Z3738" i="1"/>
  <c r="AA3738" i="1"/>
  <c r="Z3739" i="1"/>
  <c r="AA3739" i="1"/>
  <c r="Z1662" i="1"/>
  <c r="AA1662" i="1"/>
  <c r="Z3740" i="1"/>
  <c r="AA3740" i="1"/>
  <c r="Z3741" i="1"/>
  <c r="AA3741" i="1"/>
  <c r="Z3742" i="1"/>
  <c r="AA3742" i="1"/>
  <c r="Z1663" i="1"/>
  <c r="AA1663" i="1"/>
  <c r="Z3743" i="1"/>
  <c r="AA3743" i="1"/>
  <c r="Z3744" i="1"/>
  <c r="AA3744" i="1"/>
  <c r="Z3745" i="1"/>
  <c r="AA3745" i="1"/>
  <c r="Z3746" i="1"/>
  <c r="AA3746" i="1"/>
  <c r="Z1664" i="1"/>
  <c r="AA1664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1665" i="1"/>
  <c r="AA1665" i="1"/>
  <c r="Z1666" i="1"/>
  <c r="AA1666" i="1"/>
  <c r="Z3758" i="1"/>
  <c r="AA3758" i="1"/>
  <c r="Z1667" i="1"/>
  <c r="AA1667" i="1"/>
  <c r="Z1668" i="1"/>
  <c r="AA1668" i="1"/>
  <c r="Z1669" i="1"/>
  <c r="AA1669" i="1"/>
  <c r="Z3759" i="1"/>
  <c r="AA3759" i="1"/>
  <c r="Z3760" i="1"/>
  <c r="AA3760" i="1"/>
  <c r="Z3761" i="1"/>
  <c r="AA3761" i="1"/>
  <c r="Z1670" i="1"/>
  <c r="AA1670" i="1"/>
  <c r="Z3762" i="1"/>
  <c r="AA3762" i="1"/>
  <c r="Z3763" i="1"/>
  <c r="AA3763" i="1"/>
  <c r="Z1671" i="1"/>
  <c r="AA1671" i="1"/>
  <c r="Z1672" i="1"/>
  <c r="AA1672" i="1"/>
  <c r="Z1673" i="1"/>
  <c r="AA1673" i="1"/>
  <c r="Z1674" i="1"/>
  <c r="AA1674" i="1"/>
  <c r="Z3764" i="1"/>
  <c r="AA3764" i="1"/>
  <c r="Z1675" i="1"/>
  <c r="AA1675" i="1"/>
  <c r="Z3765" i="1"/>
  <c r="AA3765" i="1"/>
  <c r="Z1676" i="1"/>
  <c r="AA1676" i="1"/>
  <c r="Z3766" i="1"/>
  <c r="AA3766" i="1"/>
  <c r="Z3767" i="1"/>
  <c r="AA3767" i="1"/>
  <c r="Z3768" i="1"/>
  <c r="AA3768" i="1"/>
  <c r="Z3769" i="1"/>
  <c r="AA3769" i="1"/>
  <c r="Z3770" i="1"/>
  <c r="AA3770" i="1"/>
  <c r="Z1677" i="1"/>
  <c r="AA1677" i="1"/>
  <c r="Z3771" i="1"/>
  <c r="AA3771" i="1"/>
  <c r="Z3772" i="1"/>
  <c r="AA3772" i="1"/>
  <c r="Z3773" i="1"/>
  <c r="AA3773" i="1"/>
  <c r="Z3774" i="1"/>
  <c r="AA3774" i="1"/>
  <c r="Z1678" i="1"/>
  <c r="AA1678" i="1"/>
  <c r="Z3775" i="1"/>
  <c r="AA3775" i="1"/>
  <c r="Z3776" i="1"/>
  <c r="AA3776" i="1"/>
  <c r="Z1679" i="1"/>
  <c r="AA1679" i="1"/>
  <c r="Z1680" i="1"/>
  <c r="AA1680" i="1"/>
  <c r="Z3777" i="1"/>
  <c r="AA3777" i="1"/>
  <c r="Z3778" i="1"/>
  <c r="AA3778" i="1"/>
  <c r="Z1681" i="1"/>
  <c r="AA1681" i="1"/>
  <c r="Z1682" i="1"/>
  <c r="AA1682" i="1"/>
  <c r="Z1683" i="1"/>
  <c r="AA1683" i="1"/>
  <c r="Z1684" i="1"/>
  <c r="AA1684" i="1"/>
  <c r="Z1685" i="1"/>
  <c r="AA1685" i="1"/>
  <c r="Z3779" i="1"/>
  <c r="AA3779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3780" i="1"/>
  <c r="AA3780" i="1"/>
  <c r="Z1693" i="1"/>
  <c r="AA1693" i="1"/>
  <c r="Z3781" i="1"/>
  <c r="AA3781" i="1"/>
  <c r="Z3782" i="1"/>
  <c r="AA3782" i="1"/>
  <c r="Z1694" i="1"/>
  <c r="AA1694" i="1"/>
  <c r="Z1695" i="1"/>
  <c r="AA1695" i="1"/>
  <c r="Z3783" i="1"/>
  <c r="AA3783" i="1"/>
  <c r="Z1696" i="1"/>
  <c r="AA1696" i="1"/>
  <c r="Z1697" i="1"/>
  <c r="AA1697" i="1"/>
  <c r="Z1698" i="1"/>
  <c r="AA1698" i="1"/>
  <c r="Z1699" i="1"/>
  <c r="AA1699" i="1"/>
  <c r="Z3784" i="1"/>
  <c r="AA3784" i="1"/>
  <c r="Z1700" i="1"/>
  <c r="AA1700" i="1"/>
  <c r="Z3785" i="1"/>
  <c r="AA3785" i="1"/>
  <c r="Z3786" i="1"/>
  <c r="AA3786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3787" i="1"/>
  <c r="AA3787" i="1"/>
  <c r="Z1711" i="1"/>
  <c r="AA1711" i="1"/>
  <c r="Z1712" i="1"/>
  <c r="AA1712" i="1"/>
  <c r="Z1713" i="1"/>
  <c r="AA1713" i="1"/>
  <c r="Z3788" i="1"/>
  <c r="AA3788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3789" i="1"/>
  <c r="AA3789" i="1"/>
  <c r="Z1723" i="1"/>
  <c r="AA1723" i="1"/>
  <c r="Z3790" i="1"/>
  <c r="AA3790" i="1"/>
  <c r="Z1724" i="1"/>
  <c r="AA1724" i="1"/>
  <c r="Z3791" i="1"/>
  <c r="AA3791" i="1"/>
  <c r="Z1725" i="1"/>
  <c r="AA1725" i="1"/>
  <c r="Z3792" i="1"/>
  <c r="AA3792" i="1"/>
  <c r="Z1726" i="1"/>
  <c r="AA1726" i="1"/>
  <c r="Z1727" i="1"/>
  <c r="AA1727" i="1"/>
  <c r="Z3793" i="1"/>
  <c r="AA3793" i="1"/>
  <c r="Z1728" i="1"/>
  <c r="AA1728" i="1"/>
  <c r="Z1729" i="1"/>
  <c r="AA1729" i="1"/>
  <c r="Z3794" i="1"/>
  <c r="AA3794" i="1"/>
  <c r="Z1730" i="1"/>
  <c r="AA1730" i="1"/>
  <c r="Z1731" i="1"/>
  <c r="AA1731" i="1"/>
  <c r="Z1732" i="1"/>
  <c r="AA1732" i="1"/>
  <c r="Z3795" i="1"/>
  <c r="AA3795" i="1"/>
  <c r="Z3796" i="1"/>
  <c r="AA3796" i="1"/>
  <c r="Z3797" i="1"/>
  <c r="AA3797" i="1"/>
  <c r="Z1733" i="1"/>
  <c r="AA1733" i="1"/>
  <c r="Z1734" i="1"/>
  <c r="AA1734" i="1"/>
  <c r="Z1735" i="1"/>
  <c r="AA1735" i="1"/>
  <c r="Z1736" i="1"/>
  <c r="AA1736" i="1"/>
  <c r="Z3798" i="1"/>
  <c r="AA3798" i="1"/>
  <c r="Z1737" i="1"/>
  <c r="AA1737" i="1"/>
  <c r="Z3799" i="1"/>
  <c r="AA3799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3800" i="1"/>
  <c r="AA3800" i="1"/>
  <c r="Z1745" i="1"/>
  <c r="AA1745" i="1"/>
  <c r="Z3801" i="1"/>
  <c r="AA3801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3802" i="1"/>
  <c r="AA3802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3803" i="1"/>
  <c r="AA3803" i="1"/>
  <c r="Z3804" i="1"/>
  <c r="AA3804" i="1"/>
  <c r="Z1768" i="1"/>
  <c r="AA1768" i="1"/>
  <c r="Z1769" i="1"/>
  <c r="AA1769" i="1"/>
  <c r="Z1770" i="1"/>
  <c r="AA1770" i="1"/>
  <c r="Z1771" i="1"/>
  <c r="AA1771" i="1"/>
  <c r="Z3805" i="1"/>
  <c r="AA3805" i="1"/>
  <c r="Z1772" i="1"/>
  <c r="AA1772" i="1"/>
  <c r="Z1773" i="1"/>
  <c r="AA1773" i="1"/>
  <c r="Z3806" i="1"/>
  <c r="AA3806" i="1"/>
  <c r="Z3807" i="1"/>
  <c r="AA3807" i="1"/>
  <c r="Z1774" i="1"/>
  <c r="AA1774" i="1"/>
  <c r="Z3808" i="1"/>
  <c r="AA3808" i="1"/>
  <c r="Z1775" i="1"/>
  <c r="AA1775" i="1"/>
  <c r="Z1776" i="1"/>
  <c r="AA1776" i="1"/>
  <c r="Z1777" i="1"/>
  <c r="AA1777" i="1"/>
  <c r="Z3809" i="1"/>
  <c r="AA3809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3810" i="1"/>
  <c r="AA3810" i="1"/>
  <c r="Z3811" i="1"/>
  <c r="AA3811" i="1"/>
  <c r="Z3812" i="1"/>
  <c r="AA3812" i="1"/>
  <c r="Z3813" i="1"/>
  <c r="AA3813" i="1"/>
  <c r="Z1786" i="1"/>
  <c r="AA1786" i="1"/>
  <c r="Z3814" i="1"/>
  <c r="AA3814" i="1"/>
  <c r="Z3815" i="1"/>
  <c r="AA3815" i="1"/>
  <c r="Z3816" i="1"/>
  <c r="AA3816" i="1"/>
  <c r="Z3817" i="1"/>
  <c r="AA3817" i="1"/>
  <c r="Z1787" i="1"/>
  <c r="AA178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1788" i="1"/>
  <c r="AA1788" i="1"/>
  <c r="Z3826" i="1"/>
  <c r="AA3826" i="1"/>
  <c r="Z3827" i="1"/>
  <c r="AA3827" i="1"/>
  <c r="Z3828" i="1"/>
  <c r="AA3828" i="1"/>
  <c r="Z3829" i="1"/>
  <c r="AA3829" i="1"/>
  <c r="Z1789" i="1"/>
  <c r="AA178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1790" i="1"/>
  <c r="AA1790" i="1"/>
  <c r="Z3836" i="1"/>
  <c r="AA3836" i="1"/>
  <c r="Z3837" i="1"/>
  <c r="AA3837" i="1"/>
  <c r="Z3838" i="1"/>
  <c r="AA3838" i="1"/>
  <c r="Z3839" i="1"/>
  <c r="AA3839" i="1"/>
  <c r="Z1791" i="1"/>
  <c r="AA1791" i="1"/>
  <c r="Z3840" i="1"/>
  <c r="AA3840" i="1"/>
  <c r="Z1792" i="1"/>
  <c r="AA1792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1793" i="1"/>
  <c r="AA1793" i="1"/>
  <c r="Z3851" i="1"/>
  <c r="AA3851" i="1"/>
  <c r="Z1794" i="1"/>
  <c r="AA1794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1795" i="1"/>
  <c r="AA1795" i="1"/>
  <c r="Z1796" i="1"/>
  <c r="AA1796" i="1"/>
  <c r="Z1797" i="1"/>
  <c r="AA1797" i="1"/>
  <c r="Z3860" i="1"/>
  <c r="AA3860" i="1"/>
  <c r="Z1798" i="1"/>
  <c r="AA1798" i="1"/>
  <c r="Z3861" i="1"/>
  <c r="AA3861" i="1"/>
  <c r="Z3862" i="1"/>
  <c r="AA3862" i="1"/>
  <c r="Z3863" i="1"/>
  <c r="AA3863" i="1"/>
  <c r="Z3864" i="1"/>
  <c r="AA3864" i="1"/>
  <c r="Z3865" i="1"/>
  <c r="AA3865" i="1"/>
  <c r="Z1799" i="1"/>
  <c r="AA1799" i="1"/>
  <c r="Z1800" i="1"/>
  <c r="AA1800" i="1"/>
  <c r="Z3866" i="1"/>
  <c r="AA3866" i="1"/>
  <c r="Z3867" i="1"/>
  <c r="AA3867" i="1"/>
  <c r="Z3868" i="1"/>
  <c r="AA3868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3869" i="1"/>
  <c r="AA3869" i="1"/>
  <c r="Z1807" i="1"/>
  <c r="AA1807" i="1"/>
  <c r="Z1808" i="1"/>
  <c r="AA1808" i="1"/>
  <c r="Z1809" i="1"/>
  <c r="AA1809" i="1"/>
  <c r="Z1810" i="1"/>
  <c r="AA1810" i="1"/>
  <c r="Z3870" i="1"/>
  <c r="AA3870" i="1"/>
  <c r="Z1811" i="1"/>
  <c r="AA1811" i="1"/>
  <c r="Z3871" i="1"/>
  <c r="AA3871" i="1"/>
  <c r="Z3872" i="1"/>
  <c r="AA3872" i="1"/>
  <c r="Z1812" i="1"/>
  <c r="AA1812" i="1"/>
  <c r="Z3873" i="1"/>
  <c r="AA3873" i="1"/>
  <c r="Z1813" i="1"/>
  <c r="AA1813" i="1"/>
  <c r="Z3874" i="1"/>
  <c r="AA3874" i="1"/>
  <c r="Z3875" i="1"/>
  <c r="AA3875" i="1"/>
  <c r="Z3876" i="1"/>
  <c r="AA3876" i="1"/>
  <c r="Z1814" i="1"/>
  <c r="AA1814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1815" i="1"/>
  <c r="AA1815" i="1"/>
  <c r="Z1816" i="1"/>
  <c r="AA1816" i="1"/>
  <c r="Z3884" i="1"/>
  <c r="AA3884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3885" i="1"/>
  <c r="AA3885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3886" i="1"/>
  <c r="AA3886" i="1"/>
  <c r="Z1831" i="1"/>
  <c r="AA1831" i="1"/>
  <c r="Z1832" i="1"/>
  <c r="AA1832" i="1"/>
  <c r="Z1833" i="1"/>
  <c r="AA1833" i="1"/>
  <c r="Z1834" i="1"/>
  <c r="AA1834" i="1"/>
  <c r="Z3887" i="1"/>
  <c r="AA3887" i="1"/>
  <c r="Z1835" i="1"/>
  <c r="AA1835" i="1"/>
  <c r="Z1836" i="1"/>
  <c r="AA1836" i="1"/>
  <c r="Z3888" i="1"/>
  <c r="AA3888" i="1"/>
  <c r="Z1837" i="1"/>
  <c r="AA1837" i="1"/>
  <c r="Z3889" i="1"/>
  <c r="AA3889" i="1"/>
  <c r="Z3890" i="1"/>
  <c r="AA3890" i="1"/>
  <c r="Z1838" i="1"/>
  <c r="AA1838" i="1"/>
  <c r="Z3891" i="1"/>
  <c r="AA3891" i="1"/>
  <c r="Z1839" i="1"/>
  <c r="AA1839" i="1"/>
  <c r="Z1840" i="1"/>
  <c r="AA1840" i="1"/>
  <c r="Z1841" i="1"/>
  <c r="AA1841" i="1"/>
  <c r="Z3892" i="1"/>
  <c r="AA3892" i="1"/>
  <c r="Z3893" i="1"/>
  <c r="AA3893" i="1"/>
  <c r="Z3894" i="1"/>
  <c r="AA3894" i="1"/>
  <c r="Z3895" i="1"/>
  <c r="AA3895" i="1"/>
  <c r="Z1842" i="1"/>
  <c r="AA1842" i="1"/>
  <c r="Z3896" i="1"/>
  <c r="AA3896" i="1"/>
  <c r="Z1843" i="1"/>
  <c r="AA1843" i="1"/>
  <c r="Z3897" i="1"/>
  <c r="AA3897" i="1"/>
  <c r="Z3898" i="1"/>
  <c r="AA3898" i="1"/>
  <c r="Z1844" i="1"/>
  <c r="AA1844" i="1"/>
  <c r="Z1845" i="1"/>
  <c r="AA1845" i="1"/>
  <c r="Z1846" i="1"/>
  <c r="AA1846" i="1"/>
  <c r="Z3899" i="1"/>
  <c r="AA3899" i="1"/>
  <c r="Z3900" i="1"/>
  <c r="AA3900" i="1"/>
  <c r="Z1847" i="1"/>
  <c r="AA1847" i="1"/>
  <c r="Z3901" i="1"/>
  <c r="AA3901" i="1"/>
  <c r="Z3902" i="1"/>
  <c r="AA3902" i="1"/>
  <c r="Z3903" i="1"/>
  <c r="AA3903" i="1"/>
  <c r="Z3904" i="1"/>
  <c r="AA3904" i="1"/>
  <c r="Z3905" i="1"/>
  <c r="AA3905" i="1"/>
  <c r="Z1848" i="1"/>
  <c r="AA1848" i="1"/>
  <c r="Z1849" i="1"/>
  <c r="AA1849" i="1"/>
  <c r="Z3906" i="1"/>
  <c r="AA3906" i="1"/>
  <c r="Z3907" i="1"/>
  <c r="AA3907" i="1"/>
  <c r="Z3908" i="1"/>
  <c r="AA3908" i="1"/>
  <c r="Z1850" i="1"/>
  <c r="AA1850" i="1"/>
  <c r="Z1851" i="1"/>
  <c r="AA1851" i="1"/>
  <c r="Z3909" i="1"/>
  <c r="AA3909" i="1"/>
  <c r="Z3910" i="1"/>
  <c r="AA3910" i="1"/>
  <c r="Z3911" i="1"/>
  <c r="AA3911" i="1"/>
  <c r="Z1852" i="1"/>
  <c r="AA1852" i="1"/>
  <c r="Z3912" i="1"/>
  <c r="AA3912" i="1"/>
  <c r="Z3913" i="1"/>
  <c r="AA3913" i="1"/>
  <c r="Z1853" i="1"/>
  <c r="AA1853" i="1"/>
  <c r="Z3914" i="1"/>
  <c r="AA3914" i="1"/>
  <c r="Z1854" i="1"/>
  <c r="AA1854" i="1"/>
  <c r="Z3915" i="1"/>
  <c r="AA3915" i="1"/>
  <c r="Z1855" i="1"/>
  <c r="AA1855" i="1"/>
  <c r="Z3916" i="1"/>
  <c r="AA3916" i="1"/>
  <c r="Z3917" i="1"/>
  <c r="AA3917" i="1"/>
  <c r="Z1856" i="1"/>
  <c r="AA1856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197" i="1"/>
  <c r="AA197" i="1"/>
  <c r="Z1857" i="1"/>
  <c r="AA1857" i="1"/>
  <c r="Z198" i="1"/>
  <c r="AA198" i="1"/>
  <c r="Z199" i="1"/>
  <c r="AA199" i="1"/>
  <c r="Z200" i="1"/>
  <c r="AA200" i="1"/>
  <c r="Z201" i="1"/>
  <c r="AA201" i="1"/>
  <c r="Z1858" i="1"/>
  <c r="AA1858" i="1"/>
  <c r="Z202" i="1"/>
  <c r="AA202" i="1"/>
  <c r="Z3939" i="1"/>
  <c r="AA3939" i="1"/>
  <c r="AA1859" i="1"/>
  <c r="Z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1865" i="1"/>
  <c r="W1865" i="1"/>
  <c r="X1865" i="1"/>
  <c r="V1866" i="1"/>
  <c r="W1866" i="1"/>
  <c r="X1866" i="1"/>
  <c r="V1867" i="1"/>
  <c r="W1867" i="1"/>
  <c r="X1867" i="1"/>
  <c r="V1868" i="1"/>
  <c r="W1868" i="1"/>
  <c r="X1868" i="1"/>
  <c r="V1869" i="1"/>
  <c r="W1869" i="1"/>
  <c r="X1869" i="1"/>
  <c r="V1870" i="1"/>
  <c r="W1870" i="1"/>
  <c r="X1870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1880" i="1"/>
  <c r="W1880" i="1"/>
  <c r="X1880" i="1"/>
  <c r="V1881" i="1"/>
  <c r="W1881" i="1"/>
  <c r="X1881" i="1"/>
  <c r="V1882" i="1"/>
  <c r="W1882" i="1"/>
  <c r="X1882" i="1"/>
  <c r="V1883" i="1"/>
  <c r="W1883" i="1"/>
  <c r="X1883" i="1"/>
  <c r="V1884" i="1"/>
  <c r="W1884" i="1"/>
  <c r="X1884" i="1"/>
  <c r="V1885" i="1"/>
  <c r="W1885" i="1"/>
  <c r="X1885" i="1"/>
  <c r="V1886" i="1"/>
  <c r="W1886" i="1"/>
  <c r="X1886" i="1"/>
  <c r="V1887" i="1"/>
  <c r="W1887" i="1"/>
  <c r="X1887" i="1"/>
  <c r="V1888" i="1"/>
  <c r="W1888" i="1"/>
  <c r="X1888" i="1"/>
  <c r="V1889" i="1"/>
  <c r="W1889" i="1"/>
  <c r="X1889" i="1"/>
  <c r="V1890" i="1"/>
  <c r="W1890" i="1"/>
  <c r="X1890" i="1"/>
  <c r="V1891" i="1"/>
  <c r="W1891" i="1"/>
  <c r="X1891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1898" i="1"/>
  <c r="W1898" i="1"/>
  <c r="X1898" i="1"/>
  <c r="V1899" i="1"/>
  <c r="W1899" i="1"/>
  <c r="X1899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203" i="1"/>
  <c r="W203" i="1"/>
  <c r="X203" i="1"/>
  <c r="V1923" i="1"/>
  <c r="W1923" i="1"/>
  <c r="X1923" i="1"/>
  <c r="V1924" i="1"/>
  <c r="W1924" i="1"/>
  <c r="X1924" i="1"/>
  <c r="V204" i="1"/>
  <c r="W204" i="1"/>
  <c r="X204" i="1"/>
  <c r="V205" i="1"/>
  <c r="W205" i="1"/>
  <c r="X205" i="1"/>
  <c r="V1925" i="1"/>
  <c r="W1925" i="1"/>
  <c r="X1925" i="1"/>
  <c r="V1926" i="1"/>
  <c r="W1926" i="1"/>
  <c r="X1926" i="1"/>
  <c r="V1927" i="1"/>
  <c r="W1927" i="1"/>
  <c r="X1927" i="1"/>
  <c r="V1928" i="1"/>
  <c r="W1928" i="1"/>
  <c r="X1928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206" i="1"/>
  <c r="W206" i="1"/>
  <c r="X206" i="1"/>
  <c r="V207" i="1"/>
  <c r="W207" i="1"/>
  <c r="X207" i="1"/>
  <c r="V1949" i="1"/>
  <c r="W1949" i="1"/>
  <c r="X1949" i="1"/>
  <c r="V1950" i="1"/>
  <c r="W1950" i="1"/>
  <c r="X1950" i="1"/>
  <c r="V208" i="1"/>
  <c r="W208" i="1"/>
  <c r="X208" i="1"/>
  <c r="V1951" i="1"/>
  <c r="W1951" i="1"/>
  <c r="X1951" i="1"/>
  <c r="V1952" i="1"/>
  <c r="W1952" i="1"/>
  <c r="X1952" i="1"/>
  <c r="V1953" i="1"/>
  <c r="W1953" i="1"/>
  <c r="X1953" i="1"/>
  <c r="V1954" i="1"/>
  <c r="W1954" i="1"/>
  <c r="X1954" i="1"/>
  <c r="V1955" i="1"/>
  <c r="W1955" i="1"/>
  <c r="X1955" i="1"/>
  <c r="V1956" i="1"/>
  <c r="W1956" i="1"/>
  <c r="X1956" i="1"/>
  <c r="V1957" i="1"/>
  <c r="W1957" i="1"/>
  <c r="X1957" i="1"/>
  <c r="V1958" i="1"/>
  <c r="W1958" i="1"/>
  <c r="X1958" i="1"/>
  <c r="V1959" i="1"/>
  <c r="W1959" i="1"/>
  <c r="X1959" i="1"/>
  <c r="V2" i="1"/>
  <c r="W2" i="1"/>
  <c r="X2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209" i="1"/>
  <c r="W209" i="1"/>
  <c r="X209" i="1"/>
  <c r="V210" i="1"/>
  <c r="W210" i="1"/>
  <c r="X210" i="1"/>
  <c r="V1960" i="1"/>
  <c r="W1960" i="1"/>
  <c r="X1960" i="1"/>
  <c r="V1961" i="1"/>
  <c r="W1961" i="1"/>
  <c r="X1961" i="1"/>
  <c r="V1962" i="1"/>
  <c r="W1962" i="1"/>
  <c r="X1962" i="1"/>
  <c r="V1963" i="1"/>
  <c r="W1963" i="1"/>
  <c r="X1963" i="1"/>
  <c r="V1964" i="1"/>
  <c r="W1964" i="1"/>
  <c r="X1964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12" i="1"/>
  <c r="W12" i="1"/>
  <c r="X12" i="1"/>
  <c r="V1965" i="1"/>
  <c r="W1965" i="1"/>
  <c r="X1965" i="1"/>
  <c r="V1966" i="1"/>
  <c r="W1966" i="1"/>
  <c r="X1966" i="1"/>
  <c r="V1967" i="1"/>
  <c r="W1967" i="1"/>
  <c r="X1967" i="1"/>
  <c r="V1968" i="1"/>
  <c r="W1968" i="1"/>
  <c r="X1968" i="1"/>
  <c r="V1969" i="1"/>
  <c r="W1969" i="1"/>
  <c r="X1969" i="1"/>
  <c r="V1970" i="1"/>
  <c r="W1970" i="1"/>
  <c r="X1970" i="1"/>
  <c r="V1971" i="1"/>
  <c r="W1971" i="1"/>
  <c r="X1971" i="1"/>
  <c r="V1972" i="1"/>
  <c r="W1972" i="1"/>
  <c r="X1972" i="1"/>
  <c r="V1973" i="1"/>
  <c r="W1973" i="1"/>
  <c r="X1973" i="1"/>
  <c r="V215" i="1"/>
  <c r="W215" i="1"/>
  <c r="X215" i="1"/>
  <c r="V1974" i="1"/>
  <c r="W1974" i="1"/>
  <c r="X1974" i="1"/>
  <c r="V13" i="1"/>
  <c r="W13" i="1"/>
  <c r="X13" i="1"/>
  <c r="V14" i="1"/>
  <c r="W14" i="1"/>
  <c r="X14" i="1"/>
  <c r="V216" i="1"/>
  <c r="W216" i="1"/>
  <c r="X216" i="1"/>
  <c r="V217" i="1"/>
  <c r="W217" i="1"/>
  <c r="X217" i="1"/>
  <c r="V1975" i="1"/>
  <c r="W1975" i="1"/>
  <c r="X1975" i="1"/>
  <c r="V218" i="1"/>
  <c r="W218" i="1"/>
  <c r="X218" i="1"/>
  <c r="V1976" i="1"/>
  <c r="W1976" i="1"/>
  <c r="X1976" i="1"/>
  <c r="V1977" i="1"/>
  <c r="W1977" i="1"/>
  <c r="X1977" i="1"/>
  <c r="V1978" i="1"/>
  <c r="W1978" i="1"/>
  <c r="X1978" i="1"/>
  <c r="V1979" i="1"/>
  <c r="W1979" i="1"/>
  <c r="X1979" i="1"/>
  <c r="V219" i="1"/>
  <c r="W219" i="1"/>
  <c r="X219" i="1"/>
  <c r="V220" i="1"/>
  <c r="W220" i="1"/>
  <c r="X220" i="1"/>
  <c r="V221" i="1"/>
  <c r="W221" i="1"/>
  <c r="X221" i="1"/>
  <c r="V1980" i="1"/>
  <c r="W1980" i="1"/>
  <c r="X1980" i="1"/>
  <c r="V1981" i="1"/>
  <c r="W1981" i="1"/>
  <c r="X1981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1988" i="1"/>
  <c r="W1988" i="1"/>
  <c r="X1988" i="1"/>
  <c r="V1989" i="1"/>
  <c r="W1989" i="1"/>
  <c r="X1989" i="1"/>
  <c r="V1990" i="1"/>
  <c r="W1990" i="1"/>
  <c r="X1990" i="1"/>
  <c r="V1991" i="1"/>
  <c r="W1991" i="1"/>
  <c r="X1991" i="1"/>
  <c r="V1992" i="1"/>
  <c r="W1992" i="1"/>
  <c r="X1992" i="1"/>
  <c r="V1993" i="1"/>
  <c r="W1993" i="1"/>
  <c r="X1993" i="1"/>
  <c r="V1994" i="1"/>
  <c r="W1994" i="1"/>
  <c r="X1994" i="1"/>
  <c r="V1995" i="1"/>
  <c r="W1995" i="1"/>
  <c r="X1995" i="1"/>
  <c r="V1996" i="1"/>
  <c r="W1996" i="1"/>
  <c r="X1996" i="1"/>
  <c r="V1997" i="1"/>
  <c r="W1997" i="1"/>
  <c r="X1997" i="1"/>
  <c r="V1998" i="1"/>
  <c r="W1998" i="1"/>
  <c r="X1998" i="1"/>
  <c r="V1999" i="1"/>
  <c r="W1999" i="1"/>
  <c r="X1999" i="1"/>
  <c r="V15" i="1"/>
  <c r="W15" i="1"/>
  <c r="X15" i="1"/>
  <c r="V222" i="1"/>
  <c r="W222" i="1"/>
  <c r="X222" i="1"/>
  <c r="V2000" i="1"/>
  <c r="W2000" i="1"/>
  <c r="X2000" i="1"/>
  <c r="V2001" i="1"/>
  <c r="W2001" i="1"/>
  <c r="X2001" i="1"/>
  <c r="V2002" i="1"/>
  <c r="W2002" i="1"/>
  <c r="X2002" i="1"/>
  <c r="V223" i="1"/>
  <c r="W223" i="1"/>
  <c r="X223" i="1"/>
  <c r="V16" i="1"/>
  <c r="W16" i="1"/>
  <c r="X16" i="1"/>
  <c r="V17" i="1"/>
  <c r="W17" i="1"/>
  <c r="X17" i="1"/>
  <c r="V224" i="1"/>
  <c r="W224" i="1"/>
  <c r="X224" i="1"/>
  <c r="V18" i="1"/>
  <c r="W18" i="1"/>
  <c r="X18" i="1"/>
  <c r="V19" i="1"/>
  <c r="W19" i="1"/>
  <c r="X19" i="1"/>
  <c r="V225" i="1"/>
  <c r="W225" i="1"/>
  <c r="X225" i="1"/>
  <c r="V226" i="1"/>
  <c r="W226" i="1"/>
  <c r="X226" i="1"/>
  <c r="V20" i="1"/>
  <c r="W20" i="1"/>
  <c r="X20" i="1"/>
  <c r="V21" i="1"/>
  <c r="W21" i="1"/>
  <c r="X21" i="1"/>
  <c r="V22" i="1"/>
  <c r="W22" i="1"/>
  <c r="X22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30" i="1"/>
  <c r="W30" i="1"/>
  <c r="X30" i="1"/>
  <c r="V31" i="1"/>
  <c r="W31" i="1"/>
  <c r="X31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38" i="1"/>
  <c r="W38" i="1"/>
  <c r="X38" i="1"/>
  <c r="V39" i="1"/>
  <c r="W39" i="1"/>
  <c r="X39" i="1"/>
  <c r="V40" i="1"/>
  <c r="W40" i="1"/>
  <c r="X40" i="1"/>
  <c r="V41" i="1"/>
  <c r="W41" i="1"/>
  <c r="X41" i="1"/>
  <c r="V42" i="1"/>
  <c r="W42" i="1"/>
  <c r="X42" i="1"/>
  <c r="V43" i="1"/>
  <c r="W43" i="1"/>
  <c r="X43" i="1"/>
  <c r="V44" i="1"/>
  <c r="W44" i="1"/>
  <c r="X44" i="1"/>
  <c r="V45" i="1"/>
  <c r="W45" i="1"/>
  <c r="X45" i="1"/>
  <c r="V46" i="1"/>
  <c r="W46" i="1"/>
  <c r="X46" i="1"/>
  <c r="V2003" i="1"/>
  <c r="W2003" i="1"/>
  <c r="X2003" i="1"/>
  <c r="V2004" i="1"/>
  <c r="W2004" i="1"/>
  <c r="X2004" i="1"/>
  <c r="V227" i="1"/>
  <c r="W227" i="1"/>
  <c r="X227" i="1"/>
  <c r="V228" i="1"/>
  <c r="W228" i="1"/>
  <c r="X228" i="1"/>
  <c r="V2005" i="1"/>
  <c r="W2005" i="1"/>
  <c r="X2005" i="1"/>
  <c r="V2006" i="1"/>
  <c r="W2006" i="1"/>
  <c r="X2006" i="1"/>
  <c r="V229" i="1"/>
  <c r="W229" i="1"/>
  <c r="X229" i="1"/>
  <c r="V2007" i="1"/>
  <c r="W2007" i="1"/>
  <c r="X2007" i="1"/>
  <c r="V230" i="1"/>
  <c r="W230" i="1"/>
  <c r="X230" i="1"/>
  <c r="V2008" i="1"/>
  <c r="W2008" i="1"/>
  <c r="X2008" i="1"/>
  <c r="V231" i="1"/>
  <c r="W231" i="1"/>
  <c r="X231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32" i="1"/>
  <c r="W232" i="1"/>
  <c r="X232" i="1"/>
  <c r="V233" i="1"/>
  <c r="W233" i="1"/>
  <c r="X233" i="1"/>
  <c r="V2016" i="1"/>
  <c r="W2016" i="1"/>
  <c r="X20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2029" i="1"/>
  <c r="W2029" i="1"/>
  <c r="X2029" i="1"/>
  <c r="V2030" i="1"/>
  <c r="W2030" i="1"/>
  <c r="X2030" i="1"/>
  <c r="V2031" i="1"/>
  <c r="W2031" i="1"/>
  <c r="X2031" i="1"/>
  <c r="V234" i="1"/>
  <c r="W234" i="1"/>
  <c r="X234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2038" i="1"/>
  <c r="W2038" i="1"/>
  <c r="X2038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V2055" i="1"/>
  <c r="W2055" i="1"/>
  <c r="X2055" i="1"/>
  <c r="V2056" i="1"/>
  <c r="W2056" i="1"/>
  <c r="X2056" i="1"/>
  <c r="V2057" i="1"/>
  <c r="W2057" i="1"/>
  <c r="X2057" i="1"/>
  <c r="V2058" i="1"/>
  <c r="W2058" i="1"/>
  <c r="X2058" i="1"/>
  <c r="V2059" i="1"/>
  <c r="W2059" i="1"/>
  <c r="X2059" i="1"/>
  <c r="V2060" i="1"/>
  <c r="W2060" i="1"/>
  <c r="X2060" i="1"/>
  <c r="V2061" i="1"/>
  <c r="W2061" i="1"/>
  <c r="X2061" i="1"/>
  <c r="V2062" i="1"/>
  <c r="W2062" i="1"/>
  <c r="X2062" i="1"/>
  <c r="V2063" i="1"/>
  <c r="W2063" i="1"/>
  <c r="X2063" i="1"/>
  <c r="V2064" i="1"/>
  <c r="W2064" i="1"/>
  <c r="X2064" i="1"/>
  <c r="V2065" i="1"/>
  <c r="W2065" i="1"/>
  <c r="X2065" i="1"/>
  <c r="V2066" i="1"/>
  <c r="W2066" i="1"/>
  <c r="X2066" i="1"/>
  <c r="V2067" i="1"/>
  <c r="W2067" i="1"/>
  <c r="X2067" i="1"/>
  <c r="V2068" i="1"/>
  <c r="W2068" i="1"/>
  <c r="X2068" i="1"/>
  <c r="V2069" i="1"/>
  <c r="W2069" i="1"/>
  <c r="X2069" i="1"/>
  <c r="V2070" i="1"/>
  <c r="W2070" i="1"/>
  <c r="X2070" i="1"/>
  <c r="V2071" i="1"/>
  <c r="W2071" i="1"/>
  <c r="X2071" i="1"/>
  <c r="V2072" i="1"/>
  <c r="W2072" i="1"/>
  <c r="X2072" i="1"/>
  <c r="V2073" i="1"/>
  <c r="W2073" i="1"/>
  <c r="X2073" i="1"/>
  <c r="V2074" i="1"/>
  <c r="W2074" i="1"/>
  <c r="X2074" i="1"/>
  <c r="V2075" i="1"/>
  <c r="W2075" i="1"/>
  <c r="X2075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2076" i="1"/>
  <c r="W2076" i="1"/>
  <c r="X2076" i="1"/>
  <c r="V2077" i="1"/>
  <c r="W2077" i="1"/>
  <c r="X2077" i="1"/>
  <c r="V2078" i="1"/>
  <c r="W2078" i="1"/>
  <c r="X2078" i="1"/>
  <c r="V2079" i="1"/>
  <c r="W2079" i="1"/>
  <c r="X2079" i="1"/>
  <c r="V2080" i="1"/>
  <c r="W2080" i="1"/>
  <c r="X2080" i="1"/>
  <c r="V2081" i="1"/>
  <c r="W2081" i="1"/>
  <c r="X2081" i="1"/>
  <c r="V2082" i="1"/>
  <c r="W2082" i="1"/>
  <c r="X2082" i="1"/>
  <c r="V2083" i="1"/>
  <c r="W2083" i="1"/>
  <c r="X2083" i="1"/>
  <c r="V2084" i="1"/>
  <c r="W2084" i="1"/>
  <c r="X2084" i="1"/>
  <c r="V2085" i="1"/>
  <c r="W2085" i="1"/>
  <c r="X2085" i="1"/>
  <c r="V2086" i="1"/>
  <c r="W2086" i="1"/>
  <c r="X2086" i="1"/>
  <c r="V2087" i="1"/>
  <c r="W2087" i="1"/>
  <c r="X2087" i="1"/>
  <c r="V2088" i="1"/>
  <c r="W2088" i="1"/>
  <c r="X2088" i="1"/>
  <c r="V2089" i="1"/>
  <c r="W2089" i="1"/>
  <c r="X2089" i="1"/>
  <c r="V2090" i="1"/>
  <c r="W2090" i="1"/>
  <c r="X2090" i="1"/>
  <c r="V2091" i="1"/>
  <c r="W2091" i="1"/>
  <c r="X2091" i="1"/>
  <c r="V2092" i="1"/>
  <c r="W2092" i="1"/>
  <c r="X2092" i="1"/>
  <c r="V2093" i="1"/>
  <c r="W2093" i="1"/>
  <c r="X2093" i="1"/>
  <c r="V64" i="1"/>
  <c r="W64" i="1"/>
  <c r="X64" i="1"/>
  <c r="V65" i="1"/>
  <c r="W65" i="1"/>
  <c r="X65" i="1"/>
  <c r="V2094" i="1"/>
  <c r="W2094" i="1"/>
  <c r="X2094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235" i="1"/>
  <c r="W235" i="1"/>
  <c r="X235" i="1"/>
  <c r="V2095" i="1"/>
  <c r="W2095" i="1"/>
  <c r="X2095" i="1"/>
  <c r="V2096" i="1"/>
  <c r="W2096" i="1"/>
  <c r="X2096" i="1"/>
  <c r="V2097" i="1"/>
  <c r="W2097" i="1"/>
  <c r="X2097" i="1"/>
  <c r="V2098" i="1"/>
  <c r="W2098" i="1"/>
  <c r="X2098" i="1"/>
  <c r="V2099" i="1"/>
  <c r="W2099" i="1"/>
  <c r="X2099" i="1"/>
  <c r="V236" i="1"/>
  <c r="W236" i="1"/>
  <c r="X236" i="1"/>
  <c r="V74" i="1"/>
  <c r="W74" i="1"/>
  <c r="X74" i="1"/>
  <c r="V75" i="1"/>
  <c r="W75" i="1"/>
  <c r="X75" i="1"/>
  <c r="V76" i="1"/>
  <c r="W76" i="1"/>
  <c r="X76" i="1"/>
  <c r="V237" i="1"/>
  <c r="W237" i="1"/>
  <c r="X237" i="1"/>
  <c r="V2100" i="1"/>
  <c r="W2100" i="1"/>
  <c r="X2100" i="1"/>
  <c r="V2101" i="1"/>
  <c r="W2101" i="1"/>
  <c r="X2101" i="1"/>
  <c r="V2102" i="1"/>
  <c r="W2102" i="1"/>
  <c r="X2102" i="1"/>
  <c r="V2103" i="1"/>
  <c r="W2103" i="1"/>
  <c r="X2103" i="1"/>
  <c r="V2104" i="1"/>
  <c r="W2104" i="1"/>
  <c r="X2104" i="1"/>
  <c r="V2105" i="1"/>
  <c r="W2105" i="1"/>
  <c r="X2105" i="1"/>
  <c r="V77" i="1"/>
  <c r="W77" i="1"/>
  <c r="X77" i="1"/>
  <c r="V78" i="1"/>
  <c r="W78" i="1"/>
  <c r="X78" i="1"/>
  <c r="V2106" i="1"/>
  <c r="W2106" i="1"/>
  <c r="X2106" i="1"/>
  <c r="V2107" i="1"/>
  <c r="W2107" i="1"/>
  <c r="X2107" i="1"/>
  <c r="V2108" i="1"/>
  <c r="W2108" i="1"/>
  <c r="X2108" i="1"/>
  <c r="V2109" i="1"/>
  <c r="W2109" i="1"/>
  <c r="X2109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2110" i="1"/>
  <c r="W2110" i="1"/>
  <c r="X2110" i="1"/>
  <c r="V2111" i="1"/>
  <c r="W2111" i="1"/>
  <c r="X2111" i="1"/>
  <c r="V2112" i="1"/>
  <c r="W2112" i="1"/>
  <c r="X2112" i="1"/>
  <c r="V2113" i="1"/>
  <c r="W2113" i="1"/>
  <c r="X2113" i="1"/>
  <c r="V242" i="1"/>
  <c r="W242" i="1"/>
  <c r="X242" i="1"/>
  <c r="V243" i="1"/>
  <c r="W243" i="1"/>
  <c r="X243" i="1"/>
  <c r="V2114" i="1"/>
  <c r="W2114" i="1"/>
  <c r="X2114" i="1"/>
  <c r="V244" i="1"/>
  <c r="W244" i="1"/>
  <c r="X244" i="1"/>
  <c r="V2115" i="1"/>
  <c r="W2115" i="1"/>
  <c r="X2115" i="1"/>
  <c r="V2116" i="1"/>
  <c r="W2116" i="1"/>
  <c r="X2116" i="1"/>
  <c r="V245" i="1"/>
  <c r="W245" i="1"/>
  <c r="X245" i="1"/>
  <c r="V87" i="1"/>
  <c r="W87" i="1"/>
  <c r="X87" i="1"/>
  <c r="V88" i="1"/>
  <c r="W88" i="1"/>
  <c r="X88" i="1"/>
  <c r="V2117" i="1"/>
  <c r="W2117" i="1"/>
  <c r="X2117" i="1"/>
  <c r="V2118" i="1"/>
  <c r="W2118" i="1"/>
  <c r="X2118" i="1"/>
  <c r="V2119" i="1"/>
  <c r="W2119" i="1"/>
  <c r="X2119" i="1"/>
  <c r="V2120" i="1"/>
  <c r="W2120" i="1"/>
  <c r="X2120" i="1"/>
  <c r="V2121" i="1"/>
  <c r="W2121" i="1"/>
  <c r="X2121" i="1"/>
  <c r="V2122" i="1"/>
  <c r="W2122" i="1"/>
  <c r="X2122" i="1"/>
  <c r="V2123" i="1"/>
  <c r="W2123" i="1"/>
  <c r="X2123" i="1"/>
  <c r="V2124" i="1"/>
  <c r="W2124" i="1"/>
  <c r="X2124" i="1"/>
  <c r="V2125" i="1"/>
  <c r="W2125" i="1"/>
  <c r="X2125" i="1"/>
  <c r="V2126" i="1"/>
  <c r="W2126" i="1"/>
  <c r="X2126" i="1"/>
  <c r="V2127" i="1"/>
  <c r="W2127" i="1"/>
  <c r="X2127" i="1"/>
  <c r="V2128" i="1"/>
  <c r="W2128" i="1"/>
  <c r="X2128" i="1"/>
  <c r="V2129" i="1"/>
  <c r="W2129" i="1"/>
  <c r="X2129" i="1"/>
  <c r="V2130" i="1"/>
  <c r="W2130" i="1"/>
  <c r="X2130" i="1"/>
  <c r="V2131" i="1"/>
  <c r="W2131" i="1"/>
  <c r="X2131" i="1"/>
  <c r="V2132" i="1"/>
  <c r="W2132" i="1"/>
  <c r="X2132" i="1"/>
  <c r="V2133" i="1"/>
  <c r="W2133" i="1"/>
  <c r="X2133" i="1"/>
  <c r="V2134" i="1"/>
  <c r="W2134" i="1"/>
  <c r="X2134" i="1"/>
  <c r="V2135" i="1"/>
  <c r="W2135" i="1"/>
  <c r="X2135" i="1"/>
  <c r="V246" i="1"/>
  <c r="W246" i="1"/>
  <c r="X246" i="1"/>
  <c r="V89" i="1"/>
  <c r="W89" i="1"/>
  <c r="X89" i="1"/>
  <c r="V247" i="1"/>
  <c r="W247" i="1"/>
  <c r="X247" i="1"/>
  <c r="V248" i="1"/>
  <c r="W248" i="1"/>
  <c r="X248" i="1"/>
  <c r="V249" i="1"/>
  <c r="W249" i="1"/>
  <c r="X249" i="1"/>
  <c r="V2136" i="1"/>
  <c r="W2136" i="1"/>
  <c r="X2136" i="1"/>
  <c r="V250" i="1"/>
  <c r="W250" i="1"/>
  <c r="X250" i="1"/>
  <c r="V251" i="1"/>
  <c r="W251" i="1"/>
  <c r="X251" i="1"/>
  <c r="V2137" i="1"/>
  <c r="W2137" i="1"/>
  <c r="X2137" i="1"/>
  <c r="V2138" i="1"/>
  <c r="W2138" i="1"/>
  <c r="X2138" i="1"/>
  <c r="V2139" i="1"/>
  <c r="W2139" i="1"/>
  <c r="X2139" i="1"/>
  <c r="V2140" i="1"/>
  <c r="W2140" i="1"/>
  <c r="X2140" i="1"/>
  <c r="V2141" i="1"/>
  <c r="W2141" i="1"/>
  <c r="X2141" i="1"/>
  <c r="V2142" i="1"/>
  <c r="W2142" i="1"/>
  <c r="X2142" i="1"/>
  <c r="V2143" i="1"/>
  <c r="W2143" i="1"/>
  <c r="X2143" i="1"/>
  <c r="V2144" i="1"/>
  <c r="W2144" i="1"/>
  <c r="X2144" i="1"/>
  <c r="V2145" i="1"/>
  <c r="W2145" i="1"/>
  <c r="X2145" i="1"/>
  <c r="V2146" i="1"/>
  <c r="W2146" i="1"/>
  <c r="X2146" i="1"/>
  <c r="V2147" i="1"/>
  <c r="W2147" i="1"/>
  <c r="X2147" i="1"/>
  <c r="V252" i="1"/>
  <c r="W252" i="1"/>
  <c r="X252" i="1"/>
  <c r="V2148" i="1"/>
  <c r="W2148" i="1"/>
  <c r="X2148" i="1"/>
  <c r="V2149" i="1"/>
  <c r="W2149" i="1"/>
  <c r="X2149" i="1"/>
  <c r="V2150" i="1"/>
  <c r="W2150" i="1"/>
  <c r="X2150" i="1"/>
  <c r="V2151" i="1"/>
  <c r="W2151" i="1"/>
  <c r="X2151" i="1"/>
  <c r="V2152" i="1"/>
  <c r="W2152" i="1"/>
  <c r="X2152" i="1"/>
  <c r="V2153" i="1"/>
  <c r="W2153" i="1"/>
  <c r="X2153" i="1"/>
  <c r="V2154" i="1"/>
  <c r="W2154" i="1"/>
  <c r="X2154" i="1"/>
  <c r="V2155" i="1"/>
  <c r="W2155" i="1"/>
  <c r="X2155" i="1"/>
  <c r="V2156" i="1"/>
  <c r="W2156" i="1"/>
  <c r="X2156" i="1"/>
  <c r="V2157" i="1"/>
  <c r="W2157" i="1"/>
  <c r="X2157" i="1"/>
  <c r="V2158" i="1"/>
  <c r="W2158" i="1"/>
  <c r="X2158" i="1"/>
  <c r="V2159" i="1"/>
  <c r="W2159" i="1"/>
  <c r="X2159" i="1"/>
  <c r="V2160" i="1"/>
  <c r="W2160" i="1"/>
  <c r="X2160" i="1"/>
  <c r="V2161" i="1"/>
  <c r="W2161" i="1"/>
  <c r="X2161" i="1"/>
  <c r="V2162" i="1"/>
  <c r="W2162" i="1"/>
  <c r="X2162" i="1"/>
  <c r="V2163" i="1"/>
  <c r="W2163" i="1"/>
  <c r="X2163" i="1"/>
  <c r="V2164" i="1"/>
  <c r="W2164" i="1"/>
  <c r="X2164" i="1"/>
  <c r="V253" i="1"/>
  <c r="W253" i="1"/>
  <c r="X253" i="1"/>
  <c r="V254" i="1"/>
  <c r="W254" i="1"/>
  <c r="X254" i="1"/>
  <c r="V2165" i="1"/>
  <c r="W2165" i="1"/>
  <c r="X2165" i="1"/>
  <c r="V255" i="1"/>
  <c r="W255" i="1"/>
  <c r="X255" i="1"/>
  <c r="V256" i="1"/>
  <c r="W256" i="1"/>
  <c r="X256" i="1"/>
  <c r="V2166" i="1"/>
  <c r="W2166" i="1"/>
  <c r="X2166" i="1"/>
  <c r="V2167" i="1"/>
  <c r="W2167" i="1"/>
  <c r="X2167" i="1"/>
  <c r="V2168" i="1"/>
  <c r="W2168" i="1"/>
  <c r="X2168" i="1"/>
  <c r="V2169" i="1"/>
  <c r="W2169" i="1"/>
  <c r="X2169" i="1"/>
  <c r="V2170" i="1"/>
  <c r="W2170" i="1"/>
  <c r="X2170" i="1"/>
  <c r="V2171" i="1"/>
  <c r="W2171" i="1"/>
  <c r="X2171" i="1"/>
  <c r="V2172" i="1"/>
  <c r="W2172" i="1"/>
  <c r="X2172" i="1"/>
  <c r="V257" i="1"/>
  <c r="W257" i="1"/>
  <c r="X257" i="1"/>
  <c r="V258" i="1"/>
  <c r="W258" i="1"/>
  <c r="X258" i="1"/>
  <c r="V2173" i="1"/>
  <c r="W2173" i="1"/>
  <c r="X2173" i="1"/>
  <c r="V2174" i="1"/>
  <c r="W2174" i="1"/>
  <c r="X2174" i="1"/>
  <c r="V259" i="1"/>
  <c r="W259" i="1"/>
  <c r="X259" i="1"/>
  <c r="V2175" i="1"/>
  <c r="W2175" i="1"/>
  <c r="X2175" i="1"/>
  <c r="V2176" i="1"/>
  <c r="W2176" i="1"/>
  <c r="X2176" i="1"/>
  <c r="V2177" i="1"/>
  <c r="W2177" i="1"/>
  <c r="X2177" i="1"/>
  <c r="V2178" i="1"/>
  <c r="W2178" i="1"/>
  <c r="X2178" i="1"/>
  <c r="V2179" i="1"/>
  <c r="W2179" i="1"/>
  <c r="X2179" i="1"/>
  <c r="V2180" i="1"/>
  <c r="W2180" i="1"/>
  <c r="X2180" i="1"/>
  <c r="V2181" i="1"/>
  <c r="W2181" i="1"/>
  <c r="X2181" i="1"/>
  <c r="V2182" i="1"/>
  <c r="W2182" i="1"/>
  <c r="X2182" i="1"/>
  <c r="V2183" i="1"/>
  <c r="W2183" i="1"/>
  <c r="X2183" i="1"/>
  <c r="V2184" i="1"/>
  <c r="W2184" i="1"/>
  <c r="X2184" i="1"/>
  <c r="V2185" i="1"/>
  <c r="W2185" i="1"/>
  <c r="X2185" i="1"/>
  <c r="V2186" i="1"/>
  <c r="W2186" i="1"/>
  <c r="X2186" i="1"/>
  <c r="V2187" i="1"/>
  <c r="W2187" i="1"/>
  <c r="X2187" i="1"/>
  <c r="V2188" i="1"/>
  <c r="W2188" i="1"/>
  <c r="X2188" i="1"/>
  <c r="V2189" i="1"/>
  <c r="W2189" i="1"/>
  <c r="X2189" i="1"/>
  <c r="V2190" i="1"/>
  <c r="W2190" i="1"/>
  <c r="X2190" i="1"/>
  <c r="V2191" i="1"/>
  <c r="W2191" i="1"/>
  <c r="X2191" i="1"/>
  <c r="V2192" i="1"/>
  <c r="W2192" i="1"/>
  <c r="X2192" i="1"/>
  <c r="V2193" i="1"/>
  <c r="W2193" i="1"/>
  <c r="X2193" i="1"/>
  <c r="V260" i="1"/>
  <c r="W260" i="1"/>
  <c r="X260" i="1"/>
  <c r="V2194" i="1"/>
  <c r="W2194" i="1"/>
  <c r="X2194" i="1"/>
  <c r="V2195" i="1"/>
  <c r="W2195" i="1"/>
  <c r="X2195" i="1"/>
  <c r="V2196" i="1"/>
  <c r="W2196" i="1"/>
  <c r="X2196" i="1"/>
  <c r="V2197" i="1"/>
  <c r="W2197" i="1"/>
  <c r="X2197" i="1"/>
  <c r="V2198" i="1"/>
  <c r="W2198" i="1"/>
  <c r="X2198" i="1"/>
  <c r="V2199" i="1"/>
  <c r="W2199" i="1"/>
  <c r="X2199" i="1"/>
  <c r="V2200" i="1"/>
  <c r="W2200" i="1"/>
  <c r="X2200" i="1"/>
  <c r="V2201" i="1"/>
  <c r="W2201" i="1"/>
  <c r="X2201" i="1"/>
  <c r="V2202" i="1"/>
  <c r="W2202" i="1"/>
  <c r="X2202" i="1"/>
  <c r="V2203" i="1"/>
  <c r="W2203" i="1"/>
  <c r="X2203" i="1"/>
  <c r="V261" i="1"/>
  <c r="W261" i="1"/>
  <c r="X261" i="1"/>
  <c r="V262" i="1"/>
  <c r="W262" i="1"/>
  <c r="X262" i="1"/>
  <c r="V263" i="1"/>
  <c r="W263" i="1"/>
  <c r="X263" i="1"/>
  <c r="V2204" i="1"/>
  <c r="W2204" i="1"/>
  <c r="X2204" i="1"/>
  <c r="V2205" i="1"/>
  <c r="W2205" i="1"/>
  <c r="X2205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206" i="1"/>
  <c r="W2206" i="1"/>
  <c r="X2206" i="1"/>
  <c r="V2207" i="1"/>
  <c r="W2207" i="1"/>
  <c r="X2207" i="1"/>
  <c r="V2208" i="1"/>
  <c r="W2208" i="1"/>
  <c r="X2208" i="1"/>
  <c r="V269" i="1"/>
  <c r="W269" i="1"/>
  <c r="X269" i="1"/>
  <c r="V2209" i="1"/>
  <c r="W2209" i="1"/>
  <c r="X2209" i="1"/>
  <c r="V2210" i="1"/>
  <c r="W2210" i="1"/>
  <c r="X2210" i="1"/>
  <c r="V2211" i="1"/>
  <c r="W2211" i="1"/>
  <c r="X2211" i="1"/>
  <c r="V2212" i="1"/>
  <c r="W2212" i="1"/>
  <c r="X2212" i="1"/>
  <c r="V2213" i="1"/>
  <c r="W2213" i="1"/>
  <c r="X2213" i="1"/>
  <c r="V2214" i="1"/>
  <c r="W2214" i="1"/>
  <c r="X2214" i="1"/>
  <c r="V2215" i="1"/>
  <c r="W2215" i="1"/>
  <c r="X2215" i="1"/>
  <c r="V2216" i="1"/>
  <c r="W2216" i="1"/>
  <c r="X2216" i="1"/>
  <c r="V2217" i="1"/>
  <c r="W2217" i="1"/>
  <c r="X2217" i="1"/>
  <c r="V2218" i="1"/>
  <c r="W2218" i="1"/>
  <c r="X2218" i="1"/>
  <c r="V2219" i="1"/>
  <c r="W2219" i="1"/>
  <c r="X2219" i="1"/>
  <c r="V2220" i="1"/>
  <c r="W2220" i="1"/>
  <c r="X2220" i="1"/>
  <c r="V2221" i="1"/>
  <c r="W2221" i="1"/>
  <c r="X2221" i="1"/>
  <c r="V2222" i="1"/>
  <c r="W2222" i="1"/>
  <c r="X2222" i="1"/>
  <c r="V2223" i="1"/>
  <c r="W2223" i="1"/>
  <c r="X2223" i="1"/>
  <c r="V2224" i="1"/>
  <c r="W2224" i="1"/>
  <c r="X2224" i="1"/>
  <c r="V270" i="1"/>
  <c r="W270" i="1"/>
  <c r="X270" i="1"/>
  <c r="V2225" i="1"/>
  <c r="W2225" i="1"/>
  <c r="X2225" i="1"/>
  <c r="V271" i="1"/>
  <c r="W271" i="1"/>
  <c r="X271" i="1"/>
  <c r="V2226" i="1"/>
  <c r="W2226" i="1"/>
  <c r="X2226" i="1"/>
  <c r="V2227" i="1"/>
  <c r="W2227" i="1"/>
  <c r="X2227" i="1"/>
  <c r="V2228" i="1"/>
  <c r="W2228" i="1"/>
  <c r="X2228" i="1"/>
  <c r="V2229" i="1"/>
  <c r="W2229" i="1"/>
  <c r="X2229" i="1"/>
  <c r="V2230" i="1"/>
  <c r="W2230" i="1"/>
  <c r="X2230" i="1"/>
  <c r="V2231" i="1"/>
  <c r="W2231" i="1"/>
  <c r="X2231" i="1"/>
  <c r="V2232" i="1"/>
  <c r="W2232" i="1"/>
  <c r="X2232" i="1"/>
  <c r="V2233" i="1"/>
  <c r="W2233" i="1"/>
  <c r="X2233" i="1"/>
  <c r="V2234" i="1"/>
  <c r="W2234" i="1"/>
  <c r="X2234" i="1"/>
  <c r="V2235" i="1"/>
  <c r="W2235" i="1"/>
  <c r="X2235" i="1"/>
  <c r="V2236" i="1"/>
  <c r="W2236" i="1"/>
  <c r="X2236" i="1"/>
  <c r="V2237" i="1"/>
  <c r="W2237" i="1"/>
  <c r="X2237" i="1"/>
  <c r="V2238" i="1"/>
  <c r="W2238" i="1"/>
  <c r="X2238" i="1"/>
  <c r="V2239" i="1"/>
  <c r="W2239" i="1"/>
  <c r="X2239" i="1"/>
  <c r="V2240" i="1"/>
  <c r="W2240" i="1"/>
  <c r="X2240" i="1"/>
  <c r="V2241" i="1"/>
  <c r="W2241" i="1"/>
  <c r="X2241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2242" i="1"/>
  <c r="W2242" i="1"/>
  <c r="X2242" i="1"/>
  <c r="V2243" i="1"/>
  <c r="W2243" i="1"/>
  <c r="X2243" i="1"/>
  <c r="V2244" i="1"/>
  <c r="W2244" i="1"/>
  <c r="X2244" i="1"/>
  <c r="V2245" i="1"/>
  <c r="W2245" i="1"/>
  <c r="X2245" i="1"/>
  <c r="V2246" i="1"/>
  <c r="W2246" i="1"/>
  <c r="X2246" i="1"/>
  <c r="V2247" i="1"/>
  <c r="W2247" i="1"/>
  <c r="X2247" i="1"/>
  <c r="V2248" i="1"/>
  <c r="W2248" i="1"/>
  <c r="X2248" i="1"/>
  <c r="V2249" i="1"/>
  <c r="W2249" i="1"/>
  <c r="X2249" i="1"/>
  <c r="V2250" i="1"/>
  <c r="W2250" i="1"/>
  <c r="X2250" i="1"/>
  <c r="V2251" i="1"/>
  <c r="W2251" i="1"/>
  <c r="X2251" i="1"/>
  <c r="V2252" i="1"/>
  <c r="W2252" i="1"/>
  <c r="X2252" i="1"/>
  <c r="V2253" i="1"/>
  <c r="W2253" i="1"/>
  <c r="X2253" i="1"/>
  <c r="V2254" i="1"/>
  <c r="W2254" i="1"/>
  <c r="X2254" i="1"/>
  <c r="V2255" i="1"/>
  <c r="W2255" i="1"/>
  <c r="X2255" i="1"/>
  <c r="V2256" i="1"/>
  <c r="W2256" i="1"/>
  <c r="X2256" i="1"/>
  <c r="V2257" i="1"/>
  <c r="W2257" i="1"/>
  <c r="X2257" i="1"/>
  <c r="V2258" i="1"/>
  <c r="W2258" i="1"/>
  <c r="X2258" i="1"/>
  <c r="V2259" i="1"/>
  <c r="W2259" i="1"/>
  <c r="X2259" i="1"/>
  <c r="V272" i="1"/>
  <c r="W272" i="1"/>
  <c r="X272" i="1"/>
  <c r="V2260" i="1"/>
  <c r="W2260" i="1"/>
  <c r="X2260" i="1"/>
  <c r="V2261" i="1"/>
  <c r="W2261" i="1"/>
  <c r="X2261" i="1"/>
  <c r="V2262" i="1"/>
  <c r="W2262" i="1"/>
  <c r="X2262" i="1"/>
  <c r="V2263" i="1"/>
  <c r="W2263" i="1"/>
  <c r="X2263" i="1"/>
  <c r="V2264" i="1"/>
  <c r="W2264" i="1"/>
  <c r="X2264" i="1"/>
  <c r="V273" i="1"/>
  <c r="W273" i="1"/>
  <c r="X273" i="1"/>
  <c r="V274" i="1"/>
  <c r="W274" i="1"/>
  <c r="X274" i="1"/>
  <c r="V275" i="1"/>
  <c r="W275" i="1"/>
  <c r="X275" i="1"/>
  <c r="V2265" i="1"/>
  <c r="W2265" i="1"/>
  <c r="X2265" i="1"/>
  <c r="V2266" i="1"/>
  <c r="W2266" i="1"/>
  <c r="X2266" i="1"/>
  <c r="V2267" i="1"/>
  <c r="W2267" i="1"/>
  <c r="X2267" i="1"/>
  <c r="V2268" i="1"/>
  <c r="W2268" i="1"/>
  <c r="X2268" i="1"/>
  <c r="V2269" i="1"/>
  <c r="W2269" i="1"/>
  <c r="X2269" i="1"/>
  <c r="V2270" i="1"/>
  <c r="W2270" i="1"/>
  <c r="X2270" i="1"/>
  <c r="V276" i="1"/>
  <c r="W276" i="1"/>
  <c r="X276" i="1"/>
  <c r="V2271" i="1"/>
  <c r="W2271" i="1"/>
  <c r="X2271" i="1"/>
  <c r="V277" i="1"/>
  <c r="W277" i="1"/>
  <c r="X277" i="1"/>
  <c r="V2272" i="1"/>
  <c r="W2272" i="1"/>
  <c r="X2272" i="1"/>
  <c r="V2273" i="1"/>
  <c r="W2273" i="1"/>
  <c r="X2273" i="1"/>
  <c r="V2274" i="1"/>
  <c r="W2274" i="1"/>
  <c r="X2274" i="1"/>
  <c r="V2275" i="1"/>
  <c r="W2275" i="1"/>
  <c r="X2275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276" i="1"/>
  <c r="W2276" i="1"/>
  <c r="X2276" i="1"/>
  <c r="V2277" i="1"/>
  <c r="W2277" i="1"/>
  <c r="X2277" i="1"/>
  <c r="V2278" i="1"/>
  <c r="W2278" i="1"/>
  <c r="X2278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279" i="1"/>
  <c r="W2279" i="1"/>
  <c r="X2279" i="1"/>
  <c r="V2280" i="1"/>
  <c r="W2280" i="1"/>
  <c r="X2280" i="1"/>
  <c r="V2281" i="1"/>
  <c r="W2281" i="1"/>
  <c r="X2281" i="1"/>
  <c r="V2282" i="1"/>
  <c r="W2282" i="1"/>
  <c r="X2282" i="1"/>
  <c r="V2283" i="1"/>
  <c r="W2283" i="1"/>
  <c r="X2283" i="1"/>
  <c r="V2284" i="1"/>
  <c r="W2284" i="1"/>
  <c r="X2284" i="1"/>
  <c r="V2285" i="1"/>
  <c r="W2285" i="1"/>
  <c r="X2285" i="1"/>
  <c r="V2286" i="1"/>
  <c r="W2286" i="1"/>
  <c r="X2286" i="1"/>
  <c r="V2287" i="1"/>
  <c r="W2287" i="1"/>
  <c r="X2287" i="1"/>
  <c r="V288" i="1"/>
  <c r="W288" i="1"/>
  <c r="X288" i="1"/>
  <c r="V289" i="1"/>
  <c r="W289" i="1"/>
  <c r="X289" i="1"/>
  <c r="V2288" i="1"/>
  <c r="W2288" i="1"/>
  <c r="X2288" i="1"/>
  <c r="V290" i="1"/>
  <c r="W290" i="1"/>
  <c r="X290" i="1"/>
  <c r="V291" i="1"/>
  <c r="W291" i="1"/>
  <c r="X291" i="1"/>
  <c r="V292" i="1"/>
  <c r="W292" i="1"/>
  <c r="X292" i="1"/>
  <c r="V2289" i="1"/>
  <c r="W2289" i="1"/>
  <c r="X2289" i="1"/>
  <c r="V2290" i="1"/>
  <c r="W2290" i="1"/>
  <c r="X2290" i="1"/>
  <c r="V293" i="1"/>
  <c r="W293" i="1"/>
  <c r="X293" i="1"/>
  <c r="V2291" i="1"/>
  <c r="W2291" i="1"/>
  <c r="X2291" i="1"/>
  <c r="V2292" i="1"/>
  <c r="W2292" i="1"/>
  <c r="X2292" i="1"/>
  <c r="V2293" i="1"/>
  <c r="W2293" i="1"/>
  <c r="X2293" i="1"/>
  <c r="V2294" i="1"/>
  <c r="W2294" i="1"/>
  <c r="X2294" i="1"/>
  <c r="V2295" i="1"/>
  <c r="W2295" i="1"/>
  <c r="X2295" i="1"/>
  <c r="V2296" i="1"/>
  <c r="W2296" i="1"/>
  <c r="X2296" i="1"/>
  <c r="V2297" i="1"/>
  <c r="W2297" i="1"/>
  <c r="X2297" i="1"/>
  <c r="V294" i="1"/>
  <c r="W294" i="1"/>
  <c r="X294" i="1"/>
  <c r="V2298" i="1"/>
  <c r="W2298" i="1"/>
  <c r="X2298" i="1"/>
  <c r="V2299" i="1"/>
  <c r="W2299" i="1"/>
  <c r="X2299" i="1"/>
  <c r="V295" i="1"/>
  <c r="W295" i="1"/>
  <c r="X295" i="1"/>
  <c r="V296" i="1"/>
  <c r="W296" i="1"/>
  <c r="X296" i="1"/>
  <c r="V2300" i="1"/>
  <c r="W2300" i="1"/>
  <c r="X2300" i="1"/>
  <c r="V2301" i="1"/>
  <c r="W2301" i="1"/>
  <c r="X2301" i="1"/>
  <c r="V2302" i="1"/>
  <c r="W2302" i="1"/>
  <c r="X2302" i="1"/>
  <c r="V2303" i="1"/>
  <c r="W2303" i="1"/>
  <c r="X2303" i="1"/>
  <c r="V2304" i="1"/>
  <c r="W2304" i="1"/>
  <c r="X2304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2305" i="1"/>
  <c r="W2305" i="1"/>
  <c r="X2305" i="1"/>
  <c r="V2306" i="1"/>
  <c r="W2306" i="1"/>
  <c r="X2306" i="1"/>
  <c r="V2307" i="1"/>
  <c r="W2307" i="1"/>
  <c r="X2307" i="1"/>
  <c r="V2308" i="1"/>
  <c r="W2308" i="1"/>
  <c r="X2308" i="1"/>
  <c r="V2309" i="1"/>
  <c r="W2309" i="1"/>
  <c r="X2309" i="1"/>
  <c r="V2310" i="1"/>
  <c r="W2310" i="1"/>
  <c r="X2310" i="1"/>
  <c r="V2311" i="1"/>
  <c r="W2311" i="1"/>
  <c r="X2311" i="1"/>
  <c r="V2312" i="1"/>
  <c r="W2312" i="1"/>
  <c r="X2312" i="1"/>
  <c r="V2313" i="1"/>
  <c r="W2313" i="1"/>
  <c r="X2313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2314" i="1"/>
  <c r="W2314" i="1"/>
  <c r="X2314" i="1"/>
  <c r="V309" i="1"/>
  <c r="W309" i="1"/>
  <c r="X309" i="1"/>
  <c r="V2315" i="1"/>
  <c r="W2315" i="1"/>
  <c r="X2315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310" i="1"/>
  <c r="W310" i="1"/>
  <c r="X310" i="1"/>
  <c r="V311" i="1"/>
  <c r="W311" i="1"/>
  <c r="X311" i="1"/>
  <c r="V2316" i="1"/>
  <c r="W2316" i="1"/>
  <c r="X2316" i="1"/>
  <c r="V2317" i="1"/>
  <c r="W2317" i="1"/>
  <c r="X2317" i="1"/>
  <c r="V2318" i="1"/>
  <c r="W2318" i="1"/>
  <c r="X2318" i="1"/>
  <c r="V2319" i="1"/>
  <c r="W2319" i="1"/>
  <c r="X2319" i="1"/>
  <c r="V2320" i="1"/>
  <c r="W2320" i="1"/>
  <c r="X2320" i="1"/>
  <c r="V2321" i="1"/>
  <c r="W2321" i="1"/>
  <c r="X2321" i="1"/>
  <c r="V2322" i="1"/>
  <c r="W2322" i="1"/>
  <c r="X2322" i="1"/>
  <c r="V144" i="1"/>
  <c r="W144" i="1"/>
  <c r="X144" i="1"/>
  <c r="V145" i="1"/>
  <c r="W145" i="1"/>
  <c r="X145" i="1"/>
  <c r="V146" i="1"/>
  <c r="W146" i="1"/>
  <c r="X146" i="1"/>
  <c r="V2323" i="1"/>
  <c r="W2323" i="1"/>
  <c r="X2323" i="1"/>
  <c r="V2324" i="1"/>
  <c r="W2324" i="1"/>
  <c r="X2324" i="1"/>
  <c r="V2325" i="1"/>
  <c r="W2325" i="1"/>
  <c r="X2325" i="1"/>
  <c r="V2326" i="1"/>
  <c r="W2326" i="1"/>
  <c r="X2326" i="1"/>
  <c r="V2327" i="1"/>
  <c r="W2327" i="1"/>
  <c r="X2327" i="1"/>
  <c r="V2328" i="1"/>
  <c r="W2328" i="1"/>
  <c r="X2328" i="1"/>
  <c r="V312" i="1"/>
  <c r="W312" i="1"/>
  <c r="X312" i="1"/>
  <c r="V313" i="1"/>
  <c r="W313" i="1"/>
  <c r="X313" i="1"/>
  <c r="V2329" i="1"/>
  <c r="W2329" i="1"/>
  <c r="X2329" i="1"/>
  <c r="V2330" i="1"/>
  <c r="W2330" i="1"/>
  <c r="X2330" i="1"/>
  <c r="V2331" i="1"/>
  <c r="W2331" i="1"/>
  <c r="X2331" i="1"/>
  <c r="V2332" i="1"/>
  <c r="W2332" i="1"/>
  <c r="X2332" i="1"/>
  <c r="V2333" i="1"/>
  <c r="W2333" i="1"/>
  <c r="X2333" i="1"/>
  <c r="V2334" i="1"/>
  <c r="W2334" i="1"/>
  <c r="X2334" i="1"/>
  <c r="V2335" i="1"/>
  <c r="W2335" i="1"/>
  <c r="X2335" i="1"/>
  <c r="V2336" i="1"/>
  <c r="W2336" i="1"/>
  <c r="X2336" i="1"/>
  <c r="V2337" i="1"/>
  <c r="W2337" i="1"/>
  <c r="X2337" i="1"/>
  <c r="V2338" i="1"/>
  <c r="W2338" i="1"/>
  <c r="X2338" i="1"/>
  <c r="V2339" i="1"/>
  <c r="W2339" i="1"/>
  <c r="X2339" i="1"/>
  <c r="V2340" i="1"/>
  <c r="W2340" i="1"/>
  <c r="X2340" i="1"/>
  <c r="V2341" i="1"/>
  <c r="W2341" i="1"/>
  <c r="X2341" i="1"/>
  <c r="V2342" i="1"/>
  <c r="W2342" i="1"/>
  <c r="X2342" i="1"/>
  <c r="V314" i="1"/>
  <c r="W314" i="1"/>
  <c r="X314" i="1"/>
  <c r="V315" i="1"/>
  <c r="W315" i="1"/>
  <c r="X315" i="1"/>
  <c r="V2343" i="1"/>
  <c r="W2343" i="1"/>
  <c r="X2343" i="1"/>
  <c r="V2344" i="1"/>
  <c r="W2344" i="1"/>
  <c r="X2344" i="1"/>
  <c r="V2345" i="1"/>
  <c r="W2345" i="1"/>
  <c r="X2345" i="1"/>
  <c r="V2346" i="1"/>
  <c r="W2346" i="1"/>
  <c r="X2346" i="1"/>
  <c r="V2347" i="1"/>
  <c r="W2347" i="1"/>
  <c r="X2347" i="1"/>
  <c r="V2348" i="1"/>
  <c r="W2348" i="1"/>
  <c r="X2348" i="1"/>
  <c r="V2349" i="1"/>
  <c r="W2349" i="1"/>
  <c r="X2349" i="1"/>
  <c r="V2350" i="1"/>
  <c r="W2350" i="1"/>
  <c r="X2350" i="1"/>
  <c r="V2351" i="1"/>
  <c r="W2351" i="1"/>
  <c r="X2351" i="1"/>
  <c r="V2352" i="1"/>
  <c r="W2352" i="1"/>
  <c r="X2352" i="1"/>
  <c r="V2353" i="1"/>
  <c r="W2353" i="1"/>
  <c r="X2353" i="1"/>
  <c r="V2354" i="1"/>
  <c r="W2354" i="1"/>
  <c r="X2354" i="1"/>
  <c r="V2355" i="1"/>
  <c r="W2355" i="1"/>
  <c r="X2355" i="1"/>
  <c r="V2356" i="1"/>
  <c r="W2356" i="1"/>
  <c r="X2356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2357" i="1"/>
  <c r="W2357" i="1"/>
  <c r="X2357" i="1"/>
  <c r="V2358" i="1"/>
  <c r="W2358" i="1"/>
  <c r="X2358" i="1"/>
  <c r="V2359" i="1"/>
  <c r="W2359" i="1"/>
  <c r="X2359" i="1"/>
  <c r="V2360" i="1"/>
  <c r="W2360" i="1"/>
  <c r="X2360" i="1"/>
  <c r="V2361" i="1"/>
  <c r="W2361" i="1"/>
  <c r="X2361" i="1"/>
  <c r="V2362" i="1"/>
  <c r="W2362" i="1"/>
  <c r="X2362" i="1"/>
  <c r="V327" i="1"/>
  <c r="W327" i="1"/>
  <c r="X327" i="1"/>
  <c r="V2363" i="1"/>
  <c r="W2363" i="1"/>
  <c r="X2363" i="1"/>
  <c r="V2364" i="1"/>
  <c r="W2364" i="1"/>
  <c r="X2364" i="1"/>
  <c r="V2365" i="1"/>
  <c r="W2365" i="1"/>
  <c r="X2365" i="1"/>
  <c r="V328" i="1"/>
  <c r="W328" i="1"/>
  <c r="X328" i="1"/>
  <c r="V329" i="1"/>
  <c r="W329" i="1"/>
  <c r="X329" i="1"/>
  <c r="V2366" i="1"/>
  <c r="W2366" i="1"/>
  <c r="X2366" i="1"/>
  <c r="V2367" i="1"/>
  <c r="W2367" i="1"/>
  <c r="X2367" i="1"/>
  <c r="V2368" i="1"/>
  <c r="W2368" i="1"/>
  <c r="X2368" i="1"/>
  <c r="V2369" i="1"/>
  <c r="W2369" i="1"/>
  <c r="X2369" i="1"/>
  <c r="V2370" i="1"/>
  <c r="W2370" i="1"/>
  <c r="X2370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2371" i="1"/>
  <c r="W2371" i="1"/>
  <c r="X237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2372" i="1"/>
  <c r="W2372" i="1"/>
  <c r="X2372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2373" i="1"/>
  <c r="W2373" i="1"/>
  <c r="X237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2374" i="1"/>
  <c r="W2374" i="1"/>
  <c r="X2374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156" i="1"/>
  <c r="W156" i="1"/>
  <c r="X156" i="1"/>
  <c r="V157" i="1"/>
  <c r="W157" i="1"/>
  <c r="X157" i="1"/>
  <c r="V158" i="1"/>
  <c r="W158" i="1"/>
  <c r="X158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2375" i="1"/>
  <c r="W2375" i="1"/>
  <c r="X2375" i="1"/>
  <c r="V2376" i="1"/>
  <c r="W2376" i="1"/>
  <c r="X2376" i="1"/>
  <c r="V2377" i="1"/>
  <c r="W2377" i="1"/>
  <c r="X2377" i="1"/>
  <c r="V2378" i="1"/>
  <c r="W2378" i="1"/>
  <c r="X2378" i="1"/>
  <c r="V2379" i="1"/>
  <c r="W2379" i="1"/>
  <c r="X2379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2380" i="1"/>
  <c r="W2380" i="1"/>
  <c r="X238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2381" i="1"/>
  <c r="W2381" i="1"/>
  <c r="X2381" i="1"/>
  <c r="V2382" i="1"/>
  <c r="W2382" i="1"/>
  <c r="X2382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2383" i="1"/>
  <c r="W2383" i="1"/>
  <c r="X2383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2384" i="1"/>
  <c r="W2384" i="1"/>
  <c r="X2384" i="1"/>
  <c r="V2385" i="1"/>
  <c r="W2385" i="1"/>
  <c r="X2385" i="1"/>
  <c r="V2386" i="1"/>
  <c r="W2386" i="1"/>
  <c r="X2386" i="1"/>
  <c r="V2387" i="1"/>
  <c r="W2387" i="1"/>
  <c r="X2387" i="1"/>
  <c r="V2388" i="1"/>
  <c r="W2388" i="1"/>
  <c r="X2388" i="1"/>
  <c r="V2389" i="1"/>
  <c r="W2389" i="1"/>
  <c r="X2389" i="1"/>
  <c r="V2390" i="1"/>
  <c r="W2390" i="1"/>
  <c r="X2390" i="1"/>
  <c r="V2391" i="1"/>
  <c r="W2391" i="1"/>
  <c r="X2391" i="1"/>
  <c r="V2392" i="1"/>
  <c r="W2392" i="1"/>
  <c r="X2392" i="1"/>
  <c r="V2393" i="1"/>
  <c r="W2393" i="1"/>
  <c r="X2393" i="1"/>
  <c r="V2394" i="1"/>
  <c r="W2394" i="1"/>
  <c r="X2394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2395" i="1"/>
  <c r="W2395" i="1"/>
  <c r="X2395" i="1"/>
  <c r="V2396" i="1"/>
  <c r="W2396" i="1"/>
  <c r="X2396" i="1"/>
  <c r="V2397" i="1"/>
  <c r="W2397" i="1"/>
  <c r="X2397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2398" i="1"/>
  <c r="W2398" i="1"/>
  <c r="X2398" i="1"/>
  <c r="V2399" i="1"/>
  <c r="W2399" i="1"/>
  <c r="X2399" i="1"/>
  <c r="V2400" i="1"/>
  <c r="W2400" i="1"/>
  <c r="X2400" i="1"/>
  <c r="V2401" i="1"/>
  <c r="W2401" i="1"/>
  <c r="X2401" i="1"/>
  <c r="V2402" i="1"/>
  <c r="W2402" i="1"/>
  <c r="X2402" i="1"/>
  <c r="V2403" i="1"/>
  <c r="W2403" i="1"/>
  <c r="X2403" i="1"/>
  <c r="V2404" i="1"/>
  <c r="W2404" i="1"/>
  <c r="X2404" i="1"/>
  <c r="V2405" i="1"/>
  <c r="W2405" i="1"/>
  <c r="X2405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2406" i="1"/>
  <c r="W2406" i="1"/>
  <c r="X2406" i="1"/>
  <c r="V2407" i="1"/>
  <c r="W2407" i="1"/>
  <c r="X2407" i="1"/>
  <c r="V2408" i="1"/>
  <c r="W2408" i="1"/>
  <c r="X2408" i="1"/>
  <c r="V2409" i="1"/>
  <c r="W2409" i="1"/>
  <c r="X2409" i="1"/>
  <c r="V2410" i="1"/>
  <c r="W2410" i="1"/>
  <c r="X2410" i="1"/>
  <c r="V2411" i="1"/>
  <c r="W2411" i="1"/>
  <c r="X2411" i="1"/>
  <c r="V2412" i="1"/>
  <c r="W2412" i="1"/>
  <c r="X2412" i="1"/>
  <c r="V2413" i="1"/>
  <c r="W2413" i="1"/>
  <c r="X2413" i="1"/>
  <c r="V2414" i="1"/>
  <c r="W2414" i="1"/>
  <c r="X2414" i="1"/>
  <c r="V655" i="1"/>
  <c r="W655" i="1"/>
  <c r="X655" i="1"/>
  <c r="V2415" i="1"/>
  <c r="W2415" i="1"/>
  <c r="X2415" i="1"/>
  <c r="V2416" i="1"/>
  <c r="W2416" i="1"/>
  <c r="X2416" i="1"/>
  <c r="V2417" i="1"/>
  <c r="W2417" i="1"/>
  <c r="X2417" i="1"/>
  <c r="V2418" i="1"/>
  <c r="W2418" i="1"/>
  <c r="X2418" i="1"/>
  <c r="V2419" i="1"/>
  <c r="W2419" i="1"/>
  <c r="X2419" i="1"/>
  <c r="V656" i="1"/>
  <c r="W656" i="1"/>
  <c r="X656" i="1"/>
  <c r="V657" i="1"/>
  <c r="W657" i="1"/>
  <c r="X657" i="1"/>
  <c r="V2420" i="1"/>
  <c r="W2420" i="1"/>
  <c r="X2420" i="1"/>
  <c r="V2421" i="1"/>
  <c r="W2421" i="1"/>
  <c r="X2421" i="1"/>
  <c r="V2422" i="1"/>
  <c r="W2422" i="1"/>
  <c r="X2422" i="1"/>
  <c r="V2423" i="1"/>
  <c r="W2423" i="1"/>
  <c r="X2423" i="1"/>
  <c r="V2424" i="1"/>
  <c r="W2424" i="1"/>
  <c r="X2424" i="1"/>
  <c r="V2425" i="1"/>
  <c r="W2425" i="1"/>
  <c r="X2425" i="1"/>
  <c r="V2426" i="1"/>
  <c r="W2426" i="1"/>
  <c r="X2426" i="1"/>
  <c r="V658" i="1"/>
  <c r="W658" i="1"/>
  <c r="X658" i="1"/>
  <c r="V2427" i="1"/>
  <c r="W2427" i="1"/>
  <c r="X2427" i="1"/>
  <c r="V659" i="1"/>
  <c r="W659" i="1"/>
  <c r="X659" i="1"/>
  <c r="V2428" i="1"/>
  <c r="W2428" i="1"/>
  <c r="X2428" i="1"/>
  <c r="V2429" i="1"/>
  <c r="W2429" i="1"/>
  <c r="X2429" i="1"/>
  <c r="V2430" i="1"/>
  <c r="W2430" i="1"/>
  <c r="X2430" i="1"/>
  <c r="V2431" i="1"/>
  <c r="W2431" i="1"/>
  <c r="X2431" i="1"/>
  <c r="V2432" i="1"/>
  <c r="W2432" i="1"/>
  <c r="X2432" i="1"/>
  <c r="V2433" i="1"/>
  <c r="W2433" i="1"/>
  <c r="X2433" i="1"/>
  <c r="V2434" i="1"/>
  <c r="W2434" i="1"/>
  <c r="X2434" i="1"/>
  <c r="V2435" i="1"/>
  <c r="W2435" i="1"/>
  <c r="X2435" i="1"/>
  <c r="V2436" i="1"/>
  <c r="W2436" i="1"/>
  <c r="X2436" i="1"/>
  <c r="V2437" i="1"/>
  <c r="W2437" i="1"/>
  <c r="X2437" i="1"/>
  <c r="V2438" i="1"/>
  <c r="W2438" i="1"/>
  <c r="X2438" i="1"/>
  <c r="V660" i="1"/>
  <c r="W660" i="1"/>
  <c r="X660" i="1"/>
  <c r="V2439" i="1"/>
  <c r="W2439" i="1"/>
  <c r="X2439" i="1"/>
  <c r="V661" i="1"/>
  <c r="W661" i="1"/>
  <c r="X661" i="1"/>
  <c r="V662" i="1"/>
  <c r="W662" i="1"/>
  <c r="X662" i="1"/>
  <c r="V2440" i="1"/>
  <c r="W2440" i="1"/>
  <c r="X2440" i="1"/>
  <c r="V2441" i="1"/>
  <c r="W2441" i="1"/>
  <c r="X2441" i="1"/>
  <c r="V2442" i="1"/>
  <c r="W2442" i="1"/>
  <c r="X2442" i="1"/>
  <c r="V2443" i="1"/>
  <c r="W2443" i="1"/>
  <c r="X2443" i="1"/>
  <c r="V2444" i="1"/>
  <c r="W2444" i="1"/>
  <c r="X2444" i="1"/>
  <c r="V2445" i="1"/>
  <c r="W2445" i="1"/>
  <c r="X2445" i="1"/>
  <c r="V2446" i="1"/>
  <c r="W2446" i="1"/>
  <c r="X2446" i="1"/>
  <c r="V2447" i="1"/>
  <c r="W2447" i="1"/>
  <c r="X2447" i="1"/>
  <c r="V2448" i="1"/>
  <c r="W2448" i="1"/>
  <c r="X2448" i="1"/>
  <c r="V2449" i="1"/>
  <c r="W2449" i="1"/>
  <c r="X2449" i="1"/>
  <c r="V2450" i="1"/>
  <c r="W2450" i="1"/>
  <c r="X2450" i="1"/>
  <c r="V2451" i="1"/>
  <c r="W2451" i="1"/>
  <c r="X2451" i="1"/>
  <c r="V2452" i="1"/>
  <c r="W2452" i="1"/>
  <c r="X2452" i="1"/>
  <c r="V2453" i="1"/>
  <c r="W2453" i="1"/>
  <c r="X2453" i="1"/>
  <c r="V663" i="1"/>
  <c r="W663" i="1"/>
  <c r="X663" i="1"/>
  <c r="V2454" i="1"/>
  <c r="W2454" i="1"/>
  <c r="X2454" i="1"/>
  <c r="V2455" i="1"/>
  <c r="W2455" i="1"/>
  <c r="X2455" i="1"/>
  <c r="V2456" i="1"/>
  <c r="W2456" i="1"/>
  <c r="X2456" i="1"/>
  <c r="V2457" i="1"/>
  <c r="W2457" i="1"/>
  <c r="X2457" i="1"/>
  <c r="V2458" i="1"/>
  <c r="W2458" i="1"/>
  <c r="X2458" i="1"/>
  <c r="V664" i="1"/>
  <c r="W664" i="1"/>
  <c r="X664" i="1"/>
  <c r="V2459" i="1"/>
  <c r="W2459" i="1"/>
  <c r="X2459" i="1"/>
  <c r="V2460" i="1"/>
  <c r="W2460" i="1"/>
  <c r="X2460" i="1"/>
  <c r="V2461" i="1"/>
  <c r="W2461" i="1"/>
  <c r="X2461" i="1"/>
  <c r="V2462" i="1"/>
  <c r="W2462" i="1"/>
  <c r="X2462" i="1"/>
  <c r="V2463" i="1"/>
  <c r="W2463" i="1"/>
  <c r="X2463" i="1"/>
  <c r="V2464" i="1"/>
  <c r="W2464" i="1"/>
  <c r="X2464" i="1"/>
  <c r="V2465" i="1"/>
  <c r="W2465" i="1"/>
  <c r="X2465" i="1"/>
  <c r="V2466" i="1"/>
  <c r="W2466" i="1"/>
  <c r="X2466" i="1"/>
  <c r="V2467" i="1"/>
  <c r="W2467" i="1"/>
  <c r="X2467" i="1"/>
  <c r="V2468" i="1"/>
  <c r="W2468" i="1"/>
  <c r="X2468" i="1"/>
  <c r="V2469" i="1"/>
  <c r="W2469" i="1"/>
  <c r="X2469" i="1"/>
  <c r="V2470" i="1"/>
  <c r="W2470" i="1"/>
  <c r="X2470" i="1"/>
  <c r="V2471" i="1"/>
  <c r="W2471" i="1"/>
  <c r="X2471" i="1"/>
  <c r="V665" i="1"/>
  <c r="W665" i="1"/>
  <c r="X665" i="1"/>
  <c r="V2472" i="1"/>
  <c r="W2472" i="1"/>
  <c r="X2472" i="1"/>
  <c r="V666" i="1"/>
  <c r="W666" i="1"/>
  <c r="X666" i="1"/>
  <c r="V667" i="1"/>
  <c r="W667" i="1"/>
  <c r="X667" i="1"/>
  <c r="V668" i="1"/>
  <c r="W668" i="1"/>
  <c r="X668" i="1"/>
  <c r="V2473" i="1"/>
  <c r="W2473" i="1"/>
  <c r="X2473" i="1"/>
  <c r="V2474" i="1"/>
  <c r="W2474" i="1"/>
  <c r="X2474" i="1"/>
  <c r="V2475" i="1"/>
  <c r="W2475" i="1"/>
  <c r="X2475" i="1"/>
  <c r="V2476" i="1"/>
  <c r="W2476" i="1"/>
  <c r="X2476" i="1"/>
  <c r="V2477" i="1"/>
  <c r="W2477" i="1"/>
  <c r="X2477" i="1"/>
  <c r="V669" i="1"/>
  <c r="W669" i="1"/>
  <c r="X669" i="1"/>
  <c r="V670" i="1"/>
  <c r="W670" i="1"/>
  <c r="X670" i="1"/>
  <c r="V2478" i="1"/>
  <c r="W2478" i="1"/>
  <c r="X2478" i="1"/>
  <c r="V671" i="1"/>
  <c r="W671" i="1"/>
  <c r="X671" i="1"/>
  <c r="V2479" i="1"/>
  <c r="W2479" i="1"/>
  <c r="X2479" i="1"/>
  <c r="V2480" i="1"/>
  <c r="W2480" i="1"/>
  <c r="X2480" i="1"/>
  <c r="V2481" i="1"/>
  <c r="W2481" i="1"/>
  <c r="X2481" i="1"/>
  <c r="V672" i="1"/>
  <c r="W672" i="1"/>
  <c r="X672" i="1"/>
  <c r="V673" i="1"/>
  <c r="W673" i="1"/>
  <c r="X673" i="1"/>
  <c r="V2482" i="1"/>
  <c r="W2482" i="1"/>
  <c r="X2482" i="1"/>
  <c r="V2483" i="1"/>
  <c r="W2483" i="1"/>
  <c r="X2483" i="1"/>
  <c r="V2484" i="1"/>
  <c r="W2484" i="1"/>
  <c r="X2484" i="1"/>
  <c r="V674" i="1"/>
  <c r="W674" i="1"/>
  <c r="X674" i="1"/>
  <c r="V2485" i="1"/>
  <c r="W2485" i="1"/>
  <c r="X2485" i="1"/>
  <c r="V2486" i="1"/>
  <c r="W2486" i="1"/>
  <c r="X2486" i="1"/>
  <c r="V2487" i="1"/>
  <c r="W2487" i="1"/>
  <c r="X2487" i="1"/>
  <c r="V2488" i="1"/>
  <c r="W2488" i="1"/>
  <c r="X2488" i="1"/>
  <c r="V675" i="1"/>
  <c r="W675" i="1"/>
  <c r="X675" i="1"/>
  <c r="V676" i="1"/>
  <c r="W676" i="1"/>
  <c r="X676" i="1"/>
  <c r="V2489" i="1"/>
  <c r="W2489" i="1"/>
  <c r="X2489" i="1"/>
  <c r="V2490" i="1"/>
  <c r="W2490" i="1"/>
  <c r="X2490" i="1"/>
  <c r="V677" i="1"/>
  <c r="W677" i="1"/>
  <c r="X677" i="1"/>
  <c r="V2491" i="1"/>
  <c r="W2491" i="1"/>
  <c r="X2491" i="1"/>
  <c r="V2492" i="1"/>
  <c r="W2492" i="1"/>
  <c r="X2492" i="1"/>
  <c r="V2493" i="1"/>
  <c r="W2493" i="1"/>
  <c r="X2493" i="1"/>
  <c r="V678" i="1"/>
  <c r="W678" i="1"/>
  <c r="X678" i="1"/>
  <c r="V2494" i="1"/>
  <c r="W2494" i="1"/>
  <c r="X2494" i="1"/>
  <c r="V679" i="1"/>
  <c r="W679" i="1"/>
  <c r="X679" i="1"/>
  <c r="V2495" i="1"/>
  <c r="W2495" i="1"/>
  <c r="X2495" i="1"/>
  <c r="V2496" i="1"/>
  <c r="W2496" i="1"/>
  <c r="X2496" i="1"/>
  <c r="V2497" i="1"/>
  <c r="W2497" i="1"/>
  <c r="X2497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2498" i="1"/>
  <c r="W2498" i="1"/>
  <c r="X2498" i="1"/>
  <c r="V685" i="1"/>
  <c r="W685" i="1"/>
  <c r="X685" i="1"/>
  <c r="V686" i="1"/>
  <c r="W686" i="1"/>
  <c r="X686" i="1"/>
  <c r="V2499" i="1"/>
  <c r="W2499" i="1"/>
  <c r="X2499" i="1"/>
  <c r="V2500" i="1"/>
  <c r="W2500" i="1"/>
  <c r="X2500" i="1"/>
  <c r="V2501" i="1"/>
  <c r="W2501" i="1"/>
  <c r="X2501" i="1"/>
  <c r="V2502" i="1"/>
  <c r="W2502" i="1"/>
  <c r="X2502" i="1"/>
  <c r="V2503" i="1"/>
  <c r="W2503" i="1"/>
  <c r="X2503" i="1"/>
  <c r="V687" i="1"/>
  <c r="W687" i="1"/>
  <c r="X687" i="1"/>
  <c r="V2504" i="1"/>
  <c r="W2504" i="1"/>
  <c r="X2504" i="1"/>
  <c r="V2505" i="1"/>
  <c r="W2505" i="1"/>
  <c r="X2505" i="1"/>
  <c r="V688" i="1"/>
  <c r="W688" i="1"/>
  <c r="X688" i="1"/>
  <c r="V2506" i="1"/>
  <c r="W2506" i="1"/>
  <c r="X2506" i="1"/>
  <c r="V2507" i="1"/>
  <c r="W2507" i="1"/>
  <c r="X2507" i="1"/>
  <c r="V2508" i="1"/>
  <c r="W2508" i="1"/>
  <c r="X2508" i="1"/>
  <c r="V2509" i="1"/>
  <c r="W2509" i="1"/>
  <c r="X2509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2510" i="1"/>
  <c r="W2510" i="1"/>
  <c r="X2510" i="1"/>
  <c r="V695" i="1"/>
  <c r="W695" i="1"/>
  <c r="X695" i="1"/>
  <c r="V2511" i="1"/>
  <c r="W2511" i="1"/>
  <c r="X2511" i="1"/>
  <c r="V696" i="1"/>
  <c r="W696" i="1"/>
  <c r="X696" i="1"/>
  <c r="V697" i="1"/>
  <c r="W697" i="1"/>
  <c r="X697" i="1"/>
  <c r="V698" i="1"/>
  <c r="W698" i="1"/>
  <c r="X698" i="1"/>
  <c r="V2512" i="1"/>
  <c r="W2512" i="1"/>
  <c r="X2512" i="1"/>
  <c r="V2513" i="1"/>
  <c r="W2513" i="1"/>
  <c r="X2513" i="1"/>
  <c r="V2514" i="1"/>
  <c r="W2514" i="1"/>
  <c r="X2514" i="1"/>
  <c r="V2515" i="1"/>
  <c r="W2515" i="1"/>
  <c r="X2515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2516" i="1"/>
  <c r="W2516" i="1"/>
  <c r="X2516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2517" i="1"/>
  <c r="W2517" i="1"/>
  <c r="X2517" i="1"/>
  <c r="V708" i="1"/>
  <c r="W708" i="1"/>
  <c r="X708" i="1"/>
  <c r="V709" i="1"/>
  <c r="W709" i="1"/>
  <c r="X709" i="1"/>
  <c r="V2518" i="1"/>
  <c r="W2518" i="1"/>
  <c r="X2518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2519" i="1"/>
  <c r="W2519" i="1"/>
  <c r="X2519" i="1"/>
  <c r="V2520" i="1"/>
  <c r="W2520" i="1"/>
  <c r="X2520" i="1"/>
  <c r="V2521" i="1"/>
  <c r="W2521" i="1"/>
  <c r="X2521" i="1"/>
  <c r="V2522" i="1"/>
  <c r="W2522" i="1"/>
  <c r="X2522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2523" i="1"/>
  <c r="W2523" i="1"/>
  <c r="X2523" i="1"/>
  <c r="V2524" i="1"/>
  <c r="W2524" i="1"/>
  <c r="X2524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2525" i="1"/>
  <c r="W2525" i="1"/>
  <c r="X2525" i="1"/>
  <c r="V744" i="1"/>
  <c r="W744" i="1"/>
  <c r="X744" i="1"/>
  <c r="V2526" i="1"/>
  <c r="W2526" i="1"/>
  <c r="X2526" i="1"/>
  <c r="V2527" i="1"/>
  <c r="W2527" i="1"/>
  <c r="X2527" i="1"/>
  <c r="V2528" i="1"/>
  <c r="W2528" i="1"/>
  <c r="X2528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2529" i="1"/>
  <c r="W2529" i="1"/>
  <c r="X2529" i="1"/>
  <c r="V2530" i="1"/>
  <c r="W2530" i="1"/>
  <c r="X2530" i="1"/>
  <c r="V2531" i="1"/>
  <c r="W2531" i="1"/>
  <c r="X2531" i="1"/>
  <c r="V2532" i="1"/>
  <c r="W2532" i="1"/>
  <c r="X2532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2533" i="1"/>
  <c r="W2533" i="1"/>
  <c r="X2533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2534" i="1"/>
  <c r="W2534" i="1"/>
  <c r="X2534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2535" i="1"/>
  <c r="W2535" i="1"/>
  <c r="X2535" i="1"/>
  <c r="V775" i="1"/>
  <c r="W775" i="1"/>
  <c r="X775" i="1"/>
  <c r="V2536" i="1"/>
  <c r="W2536" i="1"/>
  <c r="X2536" i="1"/>
  <c r="V2537" i="1"/>
  <c r="W2537" i="1"/>
  <c r="X2537" i="1"/>
  <c r="V2538" i="1"/>
  <c r="W2538" i="1"/>
  <c r="X2538" i="1"/>
  <c r="V2539" i="1"/>
  <c r="W2539" i="1"/>
  <c r="X2539" i="1"/>
  <c r="V2540" i="1"/>
  <c r="W2540" i="1"/>
  <c r="X2540" i="1"/>
  <c r="V776" i="1"/>
  <c r="W776" i="1"/>
  <c r="X776" i="1"/>
  <c r="V2541" i="1"/>
  <c r="W2541" i="1"/>
  <c r="X2541" i="1"/>
  <c r="V2542" i="1"/>
  <c r="W2542" i="1"/>
  <c r="X2542" i="1"/>
  <c r="V2543" i="1"/>
  <c r="W2543" i="1"/>
  <c r="X2543" i="1"/>
  <c r="V2544" i="1"/>
  <c r="W2544" i="1"/>
  <c r="X2544" i="1"/>
  <c r="V2545" i="1"/>
  <c r="W2545" i="1"/>
  <c r="X2545" i="1"/>
  <c r="V2546" i="1"/>
  <c r="W2546" i="1"/>
  <c r="X2546" i="1"/>
  <c r="V2547" i="1"/>
  <c r="W2547" i="1"/>
  <c r="X2547" i="1"/>
  <c r="V2548" i="1"/>
  <c r="W2548" i="1"/>
  <c r="X2548" i="1"/>
  <c r="V2549" i="1"/>
  <c r="W2549" i="1"/>
  <c r="X2549" i="1"/>
  <c r="V2550" i="1"/>
  <c r="W2550" i="1"/>
  <c r="X2550" i="1"/>
  <c r="V777" i="1"/>
  <c r="W777" i="1"/>
  <c r="X777" i="1"/>
  <c r="V2551" i="1"/>
  <c r="W2551" i="1"/>
  <c r="X2551" i="1"/>
  <c r="V778" i="1"/>
  <c r="W778" i="1"/>
  <c r="X778" i="1"/>
  <c r="V2552" i="1"/>
  <c r="W2552" i="1"/>
  <c r="X2552" i="1"/>
  <c r="V2553" i="1"/>
  <c r="W2553" i="1"/>
  <c r="X2553" i="1"/>
  <c r="V2554" i="1"/>
  <c r="W2554" i="1"/>
  <c r="X2554" i="1"/>
  <c r="V2555" i="1"/>
  <c r="W2555" i="1"/>
  <c r="X2555" i="1"/>
  <c r="V2556" i="1"/>
  <c r="W2556" i="1"/>
  <c r="X2556" i="1"/>
  <c r="V2557" i="1"/>
  <c r="W2557" i="1"/>
  <c r="X2557" i="1"/>
  <c r="V2558" i="1"/>
  <c r="W2558" i="1"/>
  <c r="X2558" i="1"/>
  <c r="V2559" i="1"/>
  <c r="W2559" i="1"/>
  <c r="X2559" i="1"/>
  <c r="V779" i="1"/>
  <c r="W779" i="1"/>
  <c r="X779" i="1"/>
  <c r="V2560" i="1"/>
  <c r="W2560" i="1"/>
  <c r="X2560" i="1"/>
  <c r="V2561" i="1"/>
  <c r="W2561" i="1"/>
  <c r="X2561" i="1"/>
  <c r="V2562" i="1"/>
  <c r="W2562" i="1"/>
  <c r="X2562" i="1"/>
  <c r="V2563" i="1"/>
  <c r="W2563" i="1"/>
  <c r="X2563" i="1"/>
  <c r="V2564" i="1"/>
  <c r="W2564" i="1"/>
  <c r="X2564" i="1"/>
  <c r="V780" i="1"/>
  <c r="W780" i="1"/>
  <c r="X780" i="1"/>
  <c r="V2565" i="1"/>
  <c r="W2565" i="1"/>
  <c r="X2565" i="1"/>
  <c r="V2566" i="1"/>
  <c r="W2566" i="1"/>
  <c r="X2566" i="1"/>
  <c r="V2567" i="1"/>
  <c r="W2567" i="1"/>
  <c r="X2567" i="1"/>
  <c r="V2568" i="1"/>
  <c r="W2568" i="1"/>
  <c r="X2568" i="1"/>
  <c r="V2569" i="1"/>
  <c r="W2569" i="1"/>
  <c r="X2569" i="1"/>
  <c r="V2570" i="1"/>
  <c r="W2570" i="1"/>
  <c r="X2570" i="1"/>
  <c r="V2571" i="1"/>
  <c r="W2571" i="1"/>
  <c r="X2571" i="1"/>
  <c r="V2572" i="1"/>
  <c r="W2572" i="1"/>
  <c r="X2572" i="1"/>
  <c r="V781" i="1"/>
  <c r="W781" i="1"/>
  <c r="X781" i="1"/>
  <c r="V2573" i="1"/>
  <c r="W2573" i="1"/>
  <c r="X2573" i="1"/>
  <c r="V2574" i="1"/>
  <c r="W2574" i="1"/>
  <c r="X2574" i="1"/>
  <c r="V2575" i="1"/>
  <c r="W2575" i="1"/>
  <c r="X2575" i="1"/>
  <c r="V2576" i="1"/>
  <c r="W2576" i="1"/>
  <c r="X2576" i="1"/>
  <c r="V782" i="1"/>
  <c r="W782" i="1"/>
  <c r="X782" i="1"/>
  <c r="V2577" i="1"/>
  <c r="W2577" i="1"/>
  <c r="X2577" i="1"/>
  <c r="V2578" i="1"/>
  <c r="W2578" i="1"/>
  <c r="X2578" i="1"/>
  <c r="V2579" i="1"/>
  <c r="W2579" i="1"/>
  <c r="X2579" i="1"/>
  <c r="V2580" i="1"/>
  <c r="W2580" i="1"/>
  <c r="X2580" i="1"/>
  <c r="V783" i="1"/>
  <c r="W783" i="1"/>
  <c r="X783" i="1"/>
  <c r="V2581" i="1"/>
  <c r="W2581" i="1"/>
  <c r="X2581" i="1"/>
  <c r="V784" i="1"/>
  <c r="W784" i="1"/>
  <c r="X784" i="1"/>
  <c r="V785" i="1"/>
  <c r="W785" i="1"/>
  <c r="X785" i="1"/>
  <c r="V786" i="1"/>
  <c r="W786" i="1"/>
  <c r="X786" i="1"/>
  <c r="V2582" i="1"/>
  <c r="W2582" i="1"/>
  <c r="X2582" i="1"/>
  <c r="V2583" i="1"/>
  <c r="W2583" i="1"/>
  <c r="X2583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2584" i="1"/>
  <c r="W2584" i="1"/>
  <c r="X2584" i="1"/>
  <c r="V2585" i="1"/>
  <c r="W2585" i="1"/>
  <c r="X2585" i="1"/>
  <c r="V793" i="1"/>
  <c r="W793" i="1"/>
  <c r="X793" i="1"/>
  <c r="V2586" i="1"/>
  <c r="W2586" i="1"/>
  <c r="X2586" i="1"/>
  <c r="V2587" i="1"/>
  <c r="W2587" i="1"/>
  <c r="X2587" i="1"/>
  <c r="V794" i="1"/>
  <c r="W794" i="1"/>
  <c r="X794" i="1"/>
  <c r="V795" i="1"/>
  <c r="W795" i="1"/>
  <c r="X795" i="1"/>
  <c r="V2588" i="1"/>
  <c r="W2588" i="1"/>
  <c r="X2588" i="1"/>
  <c r="V2589" i="1"/>
  <c r="W2589" i="1"/>
  <c r="X2589" i="1"/>
  <c r="V2590" i="1"/>
  <c r="W2590" i="1"/>
  <c r="X2590" i="1"/>
  <c r="V2591" i="1"/>
  <c r="W2591" i="1"/>
  <c r="X2591" i="1"/>
  <c r="V2592" i="1"/>
  <c r="W2592" i="1"/>
  <c r="X2592" i="1"/>
  <c r="V2593" i="1"/>
  <c r="W2593" i="1"/>
  <c r="X2593" i="1"/>
  <c r="V2594" i="1"/>
  <c r="W2594" i="1"/>
  <c r="X2594" i="1"/>
  <c r="V2595" i="1"/>
  <c r="W2595" i="1"/>
  <c r="X2595" i="1"/>
  <c r="V796" i="1"/>
  <c r="W796" i="1"/>
  <c r="X796" i="1"/>
  <c r="V2596" i="1"/>
  <c r="W2596" i="1"/>
  <c r="X2596" i="1"/>
  <c r="V2597" i="1"/>
  <c r="W2597" i="1"/>
  <c r="X2597" i="1"/>
  <c r="V2598" i="1"/>
  <c r="W2598" i="1"/>
  <c r="X2598" i="1"/>
  <c r="V2599" i="1"/>
  <c r="W2599" i="1"/>
  <c r="X2599" i="1"/>
  <c r="V797" i="1"/>
  <c r="W797" i="1"/>
  <c r="X797" i="1"/>
  <c r="V2600" i="1"/>
  <c r="W2600" i="1"/>
  <c r="X2600" i="1"/>
  <c r="V2601" i="1"/>
  <c r="W2601" i="1"/>
  <c r="X2601" i="1"/>
  <c r="V2602" i="1"/>
  <c r="W2602" i="1"/>
  <c r="X2602" i="1"/>
  <c r="V798" i="1"/>
  <c r="W798" i="1"/>
  <c r="X798" i="1"/>
  <c r="V2603" i="1"/>
  <c r="W2603" i="1"/>
  <c r="X2603" i="1"/>
  <c r="V2604" i="1"/>
  <c r="W2604" i="1"/>
  <c r="X2604" i="1"/>
  <c r="V799" i="1"/>
  <c r="W799" i="1"/>
  <c r="X799" i="1"/>
  <c r="V800" i="1"/>
  <c r="W800" i="1"/>
  <c r="X800" i="1"/>
  <c r="V2605" i="1"/>
  <c r="W2605" i="1"/>
  <c r="X2605" i="1"/>
  <c r="V801" i="1"/>
  <c r="W801" i="1"/>
  <c r="X801" i="1"/>
  <c r="V802" i="1"/>
  <c r="W802" i="1"/>
  <c r="X802" i="1"/>
  <c r="V803" i="1"/>
  <c r="W803" i="1"/>
  <c r="X803" i="1"/>
  <c r="V2606" i="1"/>
  <c r="W2606" i="1"/>
  <c r="X2606" i="1"/>
  <c r="V804" i="1"/>
  <c r="W804" i="1"/>
  <c r="X804" i="1"/>
  <c r="V805" i="1"/>
  <c r="W805" i="1"/>
  <c r="X805" i="1"/>
  <c r="V2607" i="1"/>
  <c r="W2607" i="1"/>
  <c r="X2607" i="1"/>
  <c r="V2608" i="1"/>
  <c r="W2608" i="1"/>
  <c r="X2608" i="1"/>
  <c r="V2609" i="1"/>
  <c r="W2609" i="1"/>
  <c r="X2609" i="1"/>
  <c r="V806" i="1"/>
  <c r="W806" i="1"/>
  <c r="X806" i="1"/>
  <c r="V2610" i="1"/>
  <c r="W2610" i="1"/>
  <c r="X2610" i="1"/>
  <c r="V2611" i="1"/>
  <c r="W2611" i="1"/>
  <c r="X2611" i="1"/>
  <c r="V807" i="1"/>
  <c r="W807" i="1"/>
  <c r="X807" i="1"/>
  <c r="V2612" i="1"/>
  <c r="W2612" i="1"/>
  <c r="X2612" i="1"/>
  <c r="V2613" i="1"/>
  <c r="W2613" i="1"/>
  <c r="X2613" i="1"/>
  <c r="V2614" i="1"/>
  <c r="W2614" i="1"/>
  <c r="X2614" i="1"/>
  <c r="V2615" i="1"/>
  <c r="W2615" i="1"/>
  <c r="X2615" i="1"/>
  <c r="V2616" i="1"/>
  <c r="W2616" i="1"/>
  <c r="X2616" i="1"/>
  <c r="V808" i="1"/>
  <c r="W808" i="1"/>
  <c r="X808" i="1"/>
  <c r="V809" i="1"/>
  <c r="W809" i="1"/>
  <c r="X809" i="1"/>
  <c r="V2617" i="1"/>
  <c r="W2617" i="1"/>
  <c r="X2617" i="1"/>
  <c r="V2618" i="1"/>
  <c r="W2618" i="1"/>
  <c r="X2618" i="1"/>
  <c r="V2619" i="1"/>
  <c r="W2619" i="1"/>
  <c r="X261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2620" i="1"/>
  <c r="W2620" i="1"/>
  <c r="X2620" i="1"/>
  <c r="V2621" i="1"/>
  <c r="W2621" i="1"/>
  <c r="X2621" i="1"/>
  <c r="V2622" i="1"/>
  <c r="W2622" i="1"/>
  <c r="X26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2623" i="1"/>
  <c r="W2623" i="1"/>
  <c r="X2623" i="1"/>
  <c r="V827" i="1"/>
  <c r="W827" i="1"/>
  <c r="X827" i="1"/>
  <c r="V2624" i="1"/>
  <c r="W2624" i="1"/>
  <c r="X2624" i="1"/>
  <c r="V2625" i="1"/>
  <c r="W2625" i="1"/>
  <c r="X2625" i="1"/>
  <c r="V2626" i="1"/>
  <c r="W2626" i="1"/>
  <c r="X2626" i="1"/>
  <c r="V828" i="1"/>
  <c r="W828" i="1"/>
  <c r="X828" i="1"/>
  <c r="V829" i="1"/>
  <c r="W829" i="1"/>
  <c r="X829" i="1"/>
  <c r="V2627" i="1"/>
  <c r="W2627" i="1"/>
  <c r="X2627" i="1"/>
  <c r="V2628" i="1"/>
  <c r="W2628" i="1"/>
  <c r="X2628" i="1"/>
  <c r="V2629" i="1"/>
  <c r="W2629" i="1"/>
  <c r="X26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2630" i="1"/>
  <c r="W2630" i="1"/>
  <c r="X2630" i="1"/>
  <c r="V2631" i="1"/>
  <c r="W2631" i="1"/>
  <c r="X2631" i="1"/>
  <c r="V835" i="1"/>
  <c r="W835" i="1"/>
  <c r="X835" i="1"/>
  <c r="V2632" i="1"/>
  <c r="W2632" i="1"/>
  <c r="X2632" i="1"/>
  <c r="V836" i="1"/>
  <c r="W836" i="1"/>
  <c r="X836" i="1"/>
  <c r="V2633" i="1"/>
  <c r="W2633" i="1"/>
  <c r="X2633" i="1"/>
  <c r="V2634" i="1"/>
  <c r="W2634" i="1"/>
  <c r="X2634" i="1"/>
  <c r="V837" i="1"/>
  <c r="W837" i="1"/>
  <c r="X837" i="1"/>
  <c r="V2635" i="1"/>
  <c r="W2635" i="1"/>
  <c r="X2635" i="1"/>
  <c r="V2636" i="1"/>
  <c r="W2636" i="1"/>
  <c r="X2636" i="1"/>
  <c r="V838" i="1"/>
  <c r="W838" i="1"/>
  <c r="X838" i="1"/>
  <c r="V2637" i="1"/>
  <c r="W2637" i="1"/>
  <c r="X2637" i="1"/>
  <c r="V2638" i="1"/>
  <c r="W2638" i="1"/>
  <c r="X2638" i="1"/>
  <c r="V2639" i="1"/>
  <c r="W2639" i="1"/>
  <c r="X2639" i="1"/>
  <c r="V2640" i="1"/>
  <c r="W2640" i="1"/>
  <c r="X2640" i="1"/>
  <c r="V2641" i="1"/>
  <c r="W2641" i="1"/>
  <c r="X2641" i="1"/>
  <c r="V2642" i="1"/>
  <c r="W2642" i="1"/>
  <c r="X2642" i="1"/>
  <c r="V2643" i="1"/>
  <c r="W2643" i="1"/>
  <c r="X2643" i="1"/>
  <c r="V2644" i="1"/>
  <c r="W2644" i="1"/>
  <c r="X2644" i="1"/>
  <c r="V2645" i="1"/>
  <c r="W2645" i="1"/>
  <c r="X2645" i="1"/>
  <c r="V2646" i="1"/>
  <c r="W2646" i="1"/>
  <c r="X2646" i="1"/>
  <c r="V839" i="1"/>
  <c r="W839" i="1"/>
  <c r="X839" i="1"/>
  <c r="V2647" i="1"/>
  <c r="W2647" i="1"/>
  <c r="X2647" i="1"/>
  <c r="V2648" i="1"/>
  <c r="W2648" i="1"/>
  <c r="X2648" i="1"/>
  <c r="V2649" i="1"/>
  <c r="W2649" i="1"/>
  <c r="X2649" i="1"/>
  <c r="V2650" i="1"/>
  <c r="W2650" i="1"/>
  <c r="X2650" i="1"/>
  <c r="V2651" i="1"/>
  <c r="W2651" i="1"/>
  <c r="X2651" i="1"/>
  <c r="V2652" i="1"/>
  <c r="W2652" i="1"/>
  <c r="X2652" i="1"/>
  <c r="V2653" i="1"/>
  <c r="W2653" i="1"/>
  <c r="X2653" i="1"/>
  <c r="V840" i="1"/>
  <c r="W840" i="1"/>
  <c r="X840" i="1"/>
  <c r="V2654" i="1"/>
  <c r="W2654" i="1"/>
  <c r="X2654" i="1"/>
  <c r="V2655" i="1"/>
  <c r="W2655" i="1"/>
  <c r="X2655" i="1"/>
  <c r="V2656" i="1"/>
  <c r="W2656" i="1"/>
  <c r="X2656" i="1"/>
  <c r="V2657" i="1"/>
  <c r="W2657" i="1"/>
  <c r="X2657" i="1"/>
  <c r="V2658" i="1"/>
  <c r="W2658" i="1"/>
  <c r="X2658" i="1"/>
  <c r="V2659" i="1"/>
  <c r="W2659" i="1"/>
  <c r="X2659" i="1"/>
  <c r="V2660" i="1"/>
  <c r="W2660" i="1"/>
  <c r="X2660" i="1"/>
  <c r="V2661" i="1"/>
  <c r="W2661" i="1"/>
  <c r="X2661" i="1"/>
  <c r="V2662" i="1"/>
  <c r="W2662" i="1"/>
  <c r="X2662" i="1"/>
  <c r="V2663" i="1"/>
  <c r="W2663" i="1"/>
  <c r="X2663" i="1"/>
  <c r="V2664" i="1"/>
  <c r="W2664" i="1"/>
  <c r="X2664" i="1"/>
  <c r="V2665" i="1"/>
  <c r="W2665" i="1"/>
  <c r="X2665" i="1"/>
  <c r="V841" i="1"/>
  <c r="W841" i="1"/>
  <c r="X841" i="1"/>
  <c r="V2666" i="1"/>
  <c r="W2666" i="1"/>
  <c r="X2666" i="1"/>
  <c r="V2667" i="1"/>
  <c r="W2667" i="1"/>
  <c r="X2667" i="1"/>
  <c r="V2668" i="1"/>
  <c r="W2668" i="1"/>
  <c r="X2668" i="1"/>
  <c r="V2669" i="1"/>
  <c r="W2669" i="1"/>
  <c r="X2669" i="1"/>
  <c r="V842" i="1"/>
  <c r="W842" i="1"/>
  <c r="X842" i="1"/>
  <c r="V2670" i="1"/>
  <c r="W2670" i="1"/>
  <c r="X2670" i="1"/>
  <c r="V2671" i="1"/>
  <c r="W2671" i="1"/>
  <c r="X2671" i="1"/>
  <c r="V843" i="1"/>
  <c r="W843" i="1"/>
  <c r="X843" i="1"/>
  <c r="V2672" i="1"/>
  <c r="W2672" i="1"/>
  <c r="X2672" i="1"/>
  <c r="V2673" i="1"/>
  <c r="W2673" i="1"/>
  <c r="X2673" i="1"/>
  <c r="V844" i="1"/>
  <c r="W844" i="1"/>
  <c r="X844" i="1"/>
  <c r="V2674" i="1"/>
  <c r="W2674" i="1"/>
  <c r="X2674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2675" i="1"/>
  <c r="W2675" i="1"/>
  <c r="X2675" i="1"/>
  <c r="V845" i="1"/>
  <c r="W845" i="1"/>
  <c r="X845" i="1"/>
  <c r="V167" i="1"/>
  <c r="W167" i="1"/>
  <c r="X167" i="1"/>
  <c r="V168" i="1"/>
  <c r="W168" i="1"/>
  <c r="X168" i="1"/>
  <c r="V2676" i="1"/>
  <c r="W2676" i="1"/>
  <c r="X2676" i="1"/>
  <c r="V2677" i="1"/>
  <c r="W2677" i="1"/>
  <c r="X2677" i="1"/>
  <c r="V846" i="1"/>
  <c r="W846" i="1"/>
  <c r="X846" i="1"/>
  <c r="V2678" i="1"/>
  <c r="W2678" i="1"/>
  <c r="X2678" i="1"/>
  <c r="V2679" i="1"/>
  <c r="W2679" i="1"/>
  <c r="X2679" i="1"/>
  <c r="V2680" i="1"/>
  <c r="W2680" i="1"/>
  <c r="X2680" i="1"/>
  <c r="V2681" i="1"/>
  <c r="W2681" i="1"/>
  <c r="X2681" i="1"/>
  <c r="V2682" i="1"/>
  <c r="W2682" i="1"/>
  <c r="X2682" i="1"/>
  <c r="V2683" i="1"/>
  <c r="W2683" i="1"/>
  <c r="X2683" i="1"/>
  <c r="V2684" i="1"/>
  <c r="W2684" i="1"/>
  <c r="X2684" i="1"/>
  <c r="V2685" i="1"/>
  <c r="W2685" i="1"/>
  <c r="X2685" i="1"/>
  <c r="V2686" i="1"/>
  <c r="W2686" i="1"/>
  <c r="X2686" i="1"/>
  <c r="V2687" i="1"/>
  <c r="W2687" i="1"/>
  <c r="X2687" i="1"/>
  <c r="V2688" i="1"/>
  <c r="W2688" i="1"/>
  <c r="X2688" i="1"/>
  <c r="V847" i="1"/>
  <c r="W847" i="1"/>
  <c r="X847" i="1"/>
  <c r="V2689" i="1"/>
  <c r="W2689" i="1"/>
  <c r="X2689" i="1"/>
  <c r="V2690" i="1"/>
  <c r="W2690" i="1"/>
  <c r="X2690" i="1"/>
  <c r="V848" i="1"/>
  <c r="W848" i="1"/>
  <c r="X848" i="1"/>
  <c r="V2691" i="1"/>
  <c r="W2691" i="1"/>
  <c r="X2691" i="1"/>
  <c r="V2692" i="1"/>
  <c r="W2692" i="1"/>
  <c r="X2692" i="1"/>
  <c r="V2693" i="1"/>
  <c r="W2693" i="1"/>
  <c r="X2693" i="1"/>
  <c r="V2694" i="1"/>
  <c r="W2694" i="1"/>
  <c r="X2694" i="1"/>
  <c r="V2695" i="1"/>
  <c r="W2695" i="1"/>
  <c r="X2695" i="1"/>
  <c r="V849" i="1"/>
  <c r="W849" i="1"/>
  <c r="X849" i="1"/>
  <c r="V2696" i="1"/>
  <c r="W2696" i="1"/>
  <c r="X2696" i="1"/>
  <c r="V2697" i="1"/>
  <c r="W2697" i="1"/>
  <c r="X2697" i="1"/>
  <c r="V2698" i="1"/>
  <c r="W2698" i="1"/>
  <c r="X2698" i="1"/>
  <c r="V2699" i="1"/>
  <c r="W2699" i="1"/>
  <c r="X2699" i="1"/>
  <c r="V850" i="1"/>
  <c r="W850" i="1"/>
  <c r="X850" i="1"/>
  <c r="V851" i="1"/>
  <c r="W851" i="1"/>
  <c r="X851" i="1"/>
  <c r="V852" i="1"/>
  <c r="W852" i="1"/>
  <c r="X852" i="1"/>
  <c r="V2700" i="1"/>
  <c r="W2700" i="1"/>
  <c r="X2700" i="1"/>
  <c r="V2701" i="1"/>
  <c r="W2701" i="1"/>
  <c r="X2701" i="1"/>
  <c r="V853" i="1"/>
  <c r="W853" i="1"/>
  <c r="X853" i="1"/>
  <c r="V2702" i="1"/>
  <c r="W2702" i="1"/>
  <c r="X2702" i="1"/>
  <c r="V2703" i="1"/>
  <c r="W2703" i="1"/>
  <c r="X2703" i="1"/>
  <c r="V2704" i="1"/>
  <c r="W2704" i="1"/>
  <c r="X2704" i="1"/>
  <c r="V2705" i="1"/>
  <c r="W2705" i="1"/>
  <c r="X2705" i="1"/>
  <c r="V2706" i="1"/>
  <c r="W2706" i="1"/>
  <c r="X2706" i="1"/>
  <c r="V2707" i="1"/>
  <c r="W2707" i="1"/>
  <c r="X2707" i="1"/>
  <c r="V854" i="1"/>
  <c r="W854" i="1"/>
  <c r="X854" i="1"/>
  <c r="V2708" i="1"/>
  <c r="W2708" i="1"/>
  <c r="X2708" i="1"/>
  <c r="V2709" i="1"/>
  <c r="W2709" i="1"/>
  <c r="X2709" i="1"/>
  <c r="V2710" i="1"/>
  <c r="W2710" i="1"/>
  <c r="X2710" i="1"/>
  <c r="V2711" i="1"/>
  <c r="W2711" i="1"/>
  <c r="X2711" i="1"/>
  <c r="V2712" i="1"/>
  <c r="W2712" i="1"/>
  <c r="X2712" i="1"/>
  <c r="V2713" i="1"/>
  <c r="W2713" i="1"/>
  <c r="X2713" i="1"/>
  <c r="V2714" i="1"/>
  <c r="W2714" i="1"/>
  <c r="X2714" i="1"/>
  <c r="V2715" i="1"/>
  <c r="W2715" i="1"/>
  <c r="X2715" i="1"/>
  <c r="V2716" i="1"/>
  <c r="W2716" i="1"/>
  <c r="X2716" i="1"/>
  <c r="V2717" i="1"/>
  <c r="W2717" i="1"/>
  <c r="X2717" i="1"/>
  <c r="V2718" i="1"/>
  <c r="W2718" i="1"/>
  <c r="X2718" i="1"/>
  <c r="V2719" i="1"/>
  <c r="W2719" i="1"/>
  <c r="X2719" i="1"/>
  <c r="V855" i="1"/>
  <c r="W855" i="1"/>
  <c r="X855" i="1"/>
  <c r="V2720" i="1"/>
  <c r="W2720" i="1"/>
  <c r="X2720" i="1"/>
  <c r="V2721" i="1"/>
  <c r="W2721" i="1"/>
  <c r="X2721" i="1"/>
  <c r="V2722" i="1"/>
  <c r="W2722" i="1"/>
  <c r="X2722" i="1"/>
  <c r="V2723" i="1"/>
  <c r="W2723" i="1"/>
  <c r="X2723" i="1"/>
  <c r="V2724" i="1"/>
  <c r="W2724" i="1"/>
  <c r="X2724" i="1"/>
  <c r="V2725" i="1"/>
  <c r="W2725" i="1"/>
  <c r="X2725" i="1"/>
  <c r="V2726" i="1"/>
  <c r="W2726" i="1"/>
  <c r="X2726" i="1"/>
  <c r="V2727" i="1"/>
  <c r="W2727" i="1"/>
  <c r="X2727" i="1"/>
  <c r="V2728" i="1"/>
  <c r="W2728" i="1"/>
  <c r="X2728" i="1"/>
  <c r="V2729" i="1"/>
  <c r="W2729" i="1"/>
  <c r="X2729" i="1"/>
  <c r="V2730" i="1"/>
  <c r="W2730" i="1"/>
  <c r="X2730" i="1"/>
  <c r="V2731" i="1"/>
  <c r="W2731" i="1"/>
  <c r="X2731" i="1"/>
  <c r="V2732" i="1"/>
  <c r="W2732" i="1"/>
  <c r="X2732" i="1"/>
  <c r="V856" i="1"/>
  <c r="W856" i="1"/>
  <c r="X856" i="1"/>
  <c r="V2733" i="1"/>
  <c r="W2733" i="1"/>
  <c r="X2733" i="1"/>
  <c r="V2734" i="1"/>
  <c r="W2734" i="1"/>
  <c r="X2734" i="1"/>
  <c r="V2735" i="1"/>
  <c r="W2735" i="1"/>
  <c r="X2735" i="1"/>
  <c r="V2736" i="1"/>
  <c r="W2736" i="1"/>
  <c r="X2736" i="1"/>
  <c r="V2737" i="1"/>
  <c r="W2737" i="1"/>
  <c r="X2737" i="1"/>
  <c r="V2738" i="1"/>
  <c r="W2738" i="1"/>
  <c r="X2738" i="1"/>
  <c r="V2739" i="1"/>
  <c r="W2739" i="1"/>
  <c r="X2739" i="1"/>
  <c r="V857" i="1"/>
  <c r="W857" i="1"/>
  <c r="X857" i="1"/>
  <c r="V2740" i="1"/>
  <c r="W2740" i="1"/>
  <c r="X2740" i="1"/>
  <c r="V2741" i="1"/>
  <c r="W2741" i="1"/>
  <c r="X2741" i="1"/>
  <c r="V2742" i="1"/>
  <c r="W2742" i="1"/>
  <c r="X2742" i="1"/>
  <c r="V2743" i="1"/>
  <c r="W2743" i="1"/>
  <c r="X2743" i="1"/>
  <c r="V2744" i="1"/>
  <c r="W2744" i="1"/>
  <c r="X2744" i="1"/>
  <c r="V2745" i="1"/>
  <c r="W2745" i="1"/>
  <c r="X2745" i="1"/>
  <c r="V858" i="1"/>
  <c r="W858" i="1"/>
  <c r="X858" i="1"/>
  <c r="V2746" i="1"/>
  <c r="W2746" i="1"/>
  <c r="X2746" i="1"/>
  <c r="V859" i="1"/>
  <c r="W859" i="1"/>
  <c r="X859" i="1"/>
  <c r="V2747" i="1"/>
  <c r="W2747" i="1"/>
  <c r="X2747" i="1"/>
  <c r="V2748" i="1"/>
  <c r="W2748" i="1"/>
  <c r="X2748" i="1"/>
  <c r="V2749" i="1"/>
  <c r="W2749" i="1"/>
  <c r="X2749" i="1"/>
  <c r="V2750" i="1"/>
  <c r="W2750" i="1"/>
  <c r="X2750" i="1"/>
  <c r="V2751" i="1"/>
  <c r="W2751" i="1"/>
  <c r="X2751" i="1"/>
  <c r="V2752" i="1"/>
  <c r="W2752" i="1"/>
  <c r="X2752" i="1"/>
  <c r="V2753" i="1"/>
  <c r="W2753" i="1"/>
  <c r="X2753" i="1"/>
  <c r="V2754" i="1"/>
  <c r="W2754" i="1"/>
  <c r="X2754" i="1"/>
  <c r="V2755" i="1"/>
  <c r="W2755" i="1"/>
  <c r="X2755" i="1"/>
  <c r="V860" i="1"/>
  <c r="W860" i="1"/>
  <c r="X860" i="1"/>
  <c r="V2756" i="1"/>
  <c r="W2756" i="1"/>
  <c r="X2756" i="1"/>
  <c r="V2757" i="1"/>
  <c r="W2757" i="1"/>
  <c r="X2757" i="1"/>
  <c r="V861" i="1"/>
  <c r="W861" i="1"/>
  <c r="X861" i="1"/>
  <c r="V862" i="1"/>
  <c r="W862" i="1"/>
  <c r="X862" i="1"/>
  <c r="V2758" i="1"/>
  <c r="W2758" i="1"/>
  <c r="X2758" i="1"/>
  <c r="V863" i="1"/>
  <c r="W863" i="1"/>
  <c r="X863" i="1"/>
  <c r="V864" i="1"/>
  <c r="W864" i="1"/>
  <c r="X864" i="1"/>
  <c r="V2759" i="1"/>
  <c r="W2759" i="1"/>
  <c r="X2759" i="1"/>
  <c r="V2760" i="1"/>
  <c r="W2760" i="1"/>
  <c r="X2760" i="1"/>
  <c r="V2761" i="1"/>
  <c r="W2761" i="1"/>
  <c r="X2761" i="1"/>
  <c r="V2762" i="1"/>
  <c r="W2762" i="1"/>
  <c r="X2762" i="1"/>
  <c r="V2763" i="1"/>
  <c r="W2763" i="1"/>
  <c r="X2763" i="1"/>
  <c r="V865" i="1"/>
  <c r="W865" i="1"/>
  <c r="X865" i="1"/>
  <c r="V866" i="1"/>
  <c r="W866" i="1"/>
  <c r="X866" i="1"/>
  <c r="V2764" i="1"/>
  <c r="W2764" i="1"/>
  <c r="X2764" i="1"/>
  <c r="V2765" i="1"/>
  <c r="W2765" i="1"/>
  <c r="X2765" i="1"/>
  <c r="V867" i="1"/>
  <c r="W867" i="1"/>
  <c r="X867" i="1"/>
  <c r="V868" i="1"/>
  <c r="W868" i="1"/>
  <c r="X868" i="1"/>
  <c r="V2766" i="1"/>
  <c r="W2766" i="1"/>
  <c r="X2766" i="1"/>
  <c r="V2767" i="1"/>
  <c r="W2767" i="1"/>
  <c r="X2767" i="1"/>
  <c r="V2768" i="1"/>
  <c r="W2768" i="1"/>
  <c r="X2768" i="1"/>
  <c r="V869" i="1"/>
  <c r="W869" i="1"/>
  <c r="X869" i="1"/>
  <c r="V870" i="1"/>
  <c r="W870" i="1"/>
  <c r="X870" i="1"/>
  <c r="V2769" i="1"/>
  <c r="W2769" i="1"/>
  <c r="X2769" i="1"/>
  <c r="V2770" i="1"/>
  <c r="W2770" i="1"/>
  <c r="X2770" i="1"/>
  <c r="V2771" i="1"/>
  <c r="W2771" i="1"/>
  <c r="X2771" i="1"/>
  <c r="V2772" i="1"/>
  <c r="W2772" i="1"/>
  <c r="X2772" i="1"/>
  <c r="V871" i="1"/>
  <c r="W871" i="1"/>
  <c r="X871" i="1"/>
  <c r="V2773" i="1"/>
  <c r="W2773" i="1"/>
  <c r="X2773" i="1"/>
  <c r="V2774" i="1"/>
  <c r="W2774" i="1"/>
  <c r="X2774" i="1"/>
  <c r="V2775" i="1"/>
  <c r="W2775" i="1"/>
  <c r="X2775" i="1"/>
  <c r="V2776" i="1"/>
  <c r="W2776" i="1"/>
  <c r="X2776" i="1"/>
  <c r="V2777" i="1"/>
  <c r="W2777" i="1"/>
  <c r="X2777" i="1"/>
  <c r="V2778" i="1"/>
  <c r="W2778" i="1"/>
  <c r="X2778" i="1"/>
  <c r="V2779" i="1"/>
  <c r="W2779" i="1"/>
  <c r="X2779" i="1"/>
  <c r="V2780" i="1"/>
  <c r="W2780" i="1"/>
  <c r="X2780" i="1"/>
  <c r="V872" i="1"/>
  <c r="W872" i="1"/>
  <c r="X872" i="1"/>
  <c r="V2781" i="1"/>
  <c r="W2781" i="1"/>
  <c r="X2781" i="1"/>
  <c r="V2782" i="1"/>
  <c r="W2782" i="1"/>
  <c r="X2782" i="1"/>
  <c r="V2783" i="1"/>
  <c r="W2783" i="1"/>
  <c r="X2783" i="1"/>
  <c r="V873" i="1"/>
  <c r="W873" i="1"/>
  <c r="X873" i="1"/>
  <c r="V2784" i="1"/>
  <c r="W2784" i="1"/>
  <c r="X2784" i="1"/>
  <c r="V2785" i="1"/>
  <c r="W2785" i="1"/>
  <c r="X2785" i="1"/>
  <c r="V2786" i="1"/>
  <c r="W2786" i="1"/>
  <c r="X2786" i="1"/>
  <c r="V874" i="1"/>
  <c r="W874" i="1"/>
  <c r="X874" i="1"/>
  <c r="V2787" i="1"/>
  <c r="W2787" i="1"/>
  <c r="X2787" i="1"/>
  <c r="V2788" i="1"/>
  <c r="W2788" i="1"/>
  <c r="X2788" i="1"/>
  <c r="V2789" i="1"/>
  <c r="W2789" i="1"/>
  <c r="X2789" i="1"/>
  <c r="V2790" i="1"/>
  <c r="W2790" i="1"/>
  <c r="X2790" i="1"/>
  <c r="V2791" i="1"/>
  <c r="W2791" i="1"/>
  <c r="X2791" i="1"/>
  <c r="V2792" i="1"/>
  <c r="W2792" i="1"/>
  <c r="X2792" i="1"/>
  <c r="V2793" i="1"/>
  <c r="W2793" i="1"/>
  <c r="X2793" i="1"/>
  <c r="V2794" i="1"/>
  <c r="W2794" i="1"/>
  <c r="X2794" i="1"/>
  <c r="V2795" i="1"/>
  <c r="W2795" i="1"/>
  <c r="X2795" i="1"/>
  <c r="V2796" i="1"/>
  <c r="W2796" i="1"/>
  <c r="X2796" i="1"/>
  <c r="V2797" i="1"/>
  <c r="W2797" i="1"/>
  <c r="X2797" i="1"/>
  <c r="V875" i="1"/>
  <c r="W875" i="1"/>
  <c r="X875" i="1"/>
  <c r="V2798" i="1"/>
  <c r="W2798" i="1"/>
  <c r="X2798" i="1"/>
  <c r="V2799" i="1"/>
  <c r="W2799" i="1"/>
  <c r="X2799" i="1"/>
  <c r="V876" i="1"/>
  <c r="W876" i="1"/>
  <c r="X876" i="1"/>
  <c r="V877" i="1"/>
  <c r="W877" i="1"/>
  <c r="X877" i="1"/>
  <c r="V2800" i="1"/>
  <c r="W2800" i="1"/>
  <c r="X2800" i="1"/>
  <c r="V878" i="1"/>
  <c r="W878" i="1"/>
  <c r="X878" i="1"/>
  <c r="V879" i="1"/>
  <c r="W879" i="1"/>
  <c r="X879" i="1"/>
  <c r="V2801" i="1"/>
  <c r="W2801" i="1"/>
  <c r="X2801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2802" i="1"/>
  <c r="W2802" i="1"/>
  <c r="X2802" i="1"/>
  <c r="V884" i="1"/>
  <c r="W884" i="1"/>
  <c r="X884" i="1"/>
  <c r="V885" i="1"/>
  <c r="W885" i="1"/>
  <c r="X885" i="1"/>
  <c r="V2803" i="1"/>
  <c r="W2803" i="1"/>
  <c r="X2803" i="1"/>
  <c r="V886" i="1"/>
  <c r="W886" i="1"/>
  <c r="X886" i="1"/>
  <c r="V2804" i="1"/>
  <c r="W2804" i="1"/>
  <c r="X2804" i="1"/>
  <c r="V887" i="1"/>
  <c r="W887" i="1"/>
  <c r="X887" i="1"/>
  <c r="V888" i="1"/>
  <c r="W888" i="1"/>
  <c r="X888" i="1"/>
  <c r="V889" i="1"/>
  <c r="W889" i="1"/>
  <c r="X889" i="1"/>
  <c r="V2805" i="1"/>
  <c r="W2805" i="1"/>
  <c r="X2805" i="1"/>
  <c r="V2806" i="1"/>
  <c r="W2806" i="1"/>
  <c r="X2806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2807" i="1"/>
  <c r="W2807" i="1"/>
  <c r="X2807" i="1"/>
  <c r="V896" i="1"/>
  <c r="W896" i="1"/>
  <c r="X896" i="1"/>
  <c r="V2808" i="1"/>
  <c r="W2808" i="1"/>
  <c r="X2808" i="1"/>
  <c r="V2809" i="1"/>
  <c r="W2809" i="1"/>
  <c r="X2809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2810" i="1"/>
  <c r="W2810" i="1"/>
  <c r="X281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2811" i="1"/>
  <c r="W2811" i="1"/>
  <c r="X2811" i="1"/>
  <c r="V2812" i="1"/>
  <c r="W2812" i="1"/>
  <c r="X2812" i="1"/>
  <c r="V2813" i="1"/>
  <c r="W2813" i="1"/>
  <c r="X2813" i="1"/>
  <c r="V907" i="1"/>
  <c r="W907" i="1"/>
  <c r="X907" i="1"/>
  <c r="V908" i="1"/>
  <c r="W908" i="1"/>
  <c r="X908" i="1"/>
  <c r="V909" i="1"/>
  <c r="W909" i="1"/>
  <c r="X909" i="1"/>
  <c r="V2814" i="1"/>
  <c r="W2814" i="1"/>
  <c r="X2814" i="1"/>
  <c r="V2815" i="1"/>
  <c r="W2815" i="1"/>
  <c r="X2815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2816" i="1"/>
  <c r="W2816" i="1"/>
  <c r="X2816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2817" i="1"/>
  <c r="W2817" i="1"/>
  <c r="X2817" i="1"/>
  <c r="V2818" i="1"/>
  <c r="W2818" i="1"/>
  <c r="X2818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2819" i="1"/>
  <c r="W2819" i="1"/>
  <c r="X2819" i="1"/>
  <c r="V2820" i="1"/>
  <c r="W2820" i="1"/>
  <c r="X2820" i="1"/>
  <c r="V2821" i="1"/>
  <c r="W2821" i="1"/>
  <c r="X2821" i="1"/>
  <c r="V2822" i="1"/>
  <c r="W2822" i="1"/>
  <c r="X2822" i="1"/>
  <c r="V940" i="1"/>
  <c r="W940" i="1"/>
  <c r="X940" i="1"/>
  <c r="V941" i="1"/>
  <c r="W941" i="1"/>
  <c r="X941" i="1"/>
  <c r="V942" i="1"/>
  <c r="W942" i="1"/>
  <c r="X942" i="1"/>
  <c r="V2823" i="1"/>
  <c r="W2823" i="1"/>
  <c r="X2823" i="1"/>
  <c r="V2824" i="1"/>
  <c r="W2824" i="1"/>
  <c r="X2824" i="1"/>
  <c r="V943" i="1"/>
  <c r="W943" i="1"/>
  <c r="X943" i="1"/>
  <c r="V2825" i="1"/>
  <c r="W2825" i="1"/>
  <c r="X2825" i="1"/>
  <c r="V2826" i="1"/>
  <c r="W2826" i="1"/>
  <c r="X2826" i="1"/>
  <c r="V2827" i="1"/>
  <c r="W2827" i="1"/>
  <c r="X2827" i="1"/>
  <c r="V2828" i="1"/>
  <c r="W2828" i="1"/>
  <c r="X2828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2829" i="1"/>
  <c r="W2829" i="1"/>
  <c r="X2829" i="1"/>
  <c r="V2830" i="1"/>
  <c r="W2830" i="1"/>
  <c r="X2830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2831" i="1"/>
  <c r="W2831" i="1"/>
  <c r="X2831" i="1"/>
  <c r="V2832" i="1"/>
  <c r="W2832" i="1"/>
  <c r="X2832" i="1"/>
  <c r="V2833" i="1"/>
  <c r="W2833" i="1"/>
  <c r="X2833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2834" i="1"/>
  <c r="W2834" i="1"/>
  <c r="X2834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2835" i="1"/>
  <c r="W2835" i="1"/>
  <c r="X2835" i="1"/>
  <c r="V2836" i="1"/>
  <c r="W2836" i="1"/>
  <c r="X2836" i="1"/>
  <c r="V2837" i="1"/>
  <c r="W2837" i="1"/>
  <c r="X2837" i="1"/>
  <c r="V2838" i="1"/>
  <c r="W2838" i="1"/>
  <c r="X2838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2839" i="1"/>
  <c r="W2839" i="1"/>
  <c r="X2839" i="1"/>
  <c r="V984" i="1"/>
  <c r="W984" i="1"/>
  <c r="X984" i="1"/>
  <c r="V2840" i="1"/>
  <c r="W2840" i="1"/>
  <c r="X2840" i="1"/>
  <c r="V2841" i="1"/>
  <c r="W2841" i="1"/>
  <c r="X2841" i="1"/>
  <c r="V2842" i="1"/>
  <c r="W2842" i="1"/>
  <c r="X2842" i="1"/>
  <c r="V985" i="1"/>
  <c r="W985" i="1"/>
  <c r="X985" i="1"/>
  <c r="V2843" i="1"/>
  <c r="W2843" i="1"/>
  <c r="X2843" i="1"/>
  <c r="V2844" i="1"/>
  <c r="W2844" i="1"/>
  <c r="X2844" i="1"/>
  <c r="V2845" i="1"/>
  <c r="W2845" i="1"/>
  <c r="X2845" i="1"/>
  <c r="V2846" i="1"/>
  <c r="W2846" i="1"/>
  <c r="X2846" i="1"/>
  <c r="V2847" i="1"/>
  <c r="W2847" i="1"/>
  <c r="X2847" i="1"/>
  <c r="V2848" i="1"/>
  <c r="W2848" i="1"/>
  <c r="X2848" i="1"/>
  <c r="V2849" i="1"/>
  <c r="W2849" i="1"/>
  <c r="X2849" i="1"/>
  <c r="V986" i="1"/>
  <c r="W986" i="1"/>
  <c r="X986" i="1"/>
  <c r="V2850" i="1"/>
  <c r="W2850" i="1"/>
  <c r="X2850" i="1"/>
  <c r="V987" i="1"/>
  <c r="W987" i="1"/>
  <c r="X987" i="1"/>
  <c r="V2851" i="1"/>
  <c r="W2851" i="1"/>
  <c r="X2851" i="1"/>
  <c r="V2852" i="1"/>
  <c r="W2852" i="1"/>
  <c r="X2852" i="1"/>
  <c r="V2853" i="1"/>
  <c r="W2853" i="1"/>
  <c r="X2853" i="1"/>
  <c r="V988" i="1"/>
  <c r="W988" i="1"/>
  <c r="X988" i="1"/>
  <c r="V989" i="1"/>
  <c r="W989" i="1"/>
  <c r="X989" i="1"/>
  <c r="V2854" i="1"/>
  <c r="W2854" i="1"/>
  <c r="X2854" i="1"/>
  <c r="V2855" i="1"/>
  <c r="W2855" i="1"/>
  <c r="X2855" i="1"/>
  <c r="V2856" i="1"/>
  <c r="W2856" i="1"/>
  <c r="X2856" i="1"/>
  <c r="V2857" i="1"/>
  <c r="W2857" i="1"/>
  <c r="X2857" i="1"/>
  <c r="V2858" i="1"/>
  <c r="W2858" i="1"/>
  <c r="X2858" i="1"/>
  <c r="V990" i="1"/>
  <c r="W990" i="1"/>
  <c r="X990" i="1"/>
  <c r="V2859" i="1"/>
  <c r="W2859" i="1"/>
  <c r="X2859" i="1"/>
  <c r="V991" i="1"/>
  <c r="W991" i="1"/>
  <c r="X991" i="1"/>
  <c r="V2860" i="1"/>
  <c r="W2860" i="1"/>
  <c r="X2860" i="1"/>
  <c r="V992" i="1"/>
  <c r="W992" i="1"/>
  <c r="X992" i="1"/>
  <c r="V2861" i="1"/>
  <c r="W2861" i="1"/>
  <c r="X2861" i="1"/>
  <c r="V2862" i="1"/>
  <c r="W2862" i="1"/>
  <c r="X2862" i="1"/>
  <c r="V993" i="1"/>
  <c r="W993" i="1"/>
  <c r="X993" i="1"/>
  <c r="V994" i="1"/>
  <c r="W994" i="1"/>
  <c r="X994" i="1"/>
  <c r="V2863" i="1"/>
  <c r="W2863" i="1"/>
  <c r="X2863" i="1"/>
  <c r="V995" i="1"/>
  <c r="W995" i="1"/>
  <c r="X995" i="1"/>
  <c r="V2864" i="1"/>
  <c r="W2864" i="1"/>
  <c r="X2864" i="1"/>
  <c r="V2865" i="1"/>
  <c r="W2865" i="1"/>
  <c r="X2865" i="1"/>
  <c r="V996" i="1"/>
  <c r="W996" i="1"/>
  <c r="X996" i="1"/>
  <c r="V2866" i="1"/>
  <c r="W2866" i="1"/>
  <c r="X2866" i="1"/>
  <c r="V997" i="1"/>
  <c r="W997" i="1"/>
  <c r="X997" i="1"/>
  <c r="V998" i="1"/>
  <c r="W998" i="1"/>
  <c r="X998" i="1"/>
  <c r="V999" i="1"/>
  <c r="W999" i="1"/>
  <c r="X999" i="1"/>
  <c r="V2867" i="1"/>
  <c r="W2867" i="1"/>
  <c r="X2867" i="1"/>
  <c r="V1000" i="1"/>
  <c r="W1000" i="1"/>
  <c r="X1000" i="1"/>
  <c r="V1001" i="1"/>
  <c r="W1001" i="1"/>
  <c r="X1001" i="1"/>
  <c r="V2868" i="1"/>
  <c r="W2868" i="1"/>
  <c r="X2868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2869" i="1"/>
  <c r="W2869" i="1"/>
  <c r="X2869" i="1"/>
  <c r="V2870" i="1"/>
  <c r="W2870" i="1"/>
  <c r="X2870" i="1"/>
  <c r="V2871" i="1"/>
  <c r="W2871" i="1"/>
  <c r="X2871" i="1"/>
  <c r="V1009" i="1"/>
  <c r="W1009" i="1"/>
  <c r="X1009" i="1"/>
  <c r="V1010" i="1"/>
  <c r="W1010" i="1"/>
  <c r="X1010" i="1"/>
  <c r="V2872" i="1"/>
  <c r="W2872" i="1"/>
  <c r="X2872" i="1"/>
  <c r="V2873" i="1"/>
  <c r="W2873" i="1"/>
  <c r="X2873" i="1"/>
  <c r="V2874" i="1"/>
  <c r="W2874" i="1"/>
  <c r="X2874" i="1"/>
  <c r="V2875" i="1"/>
  <c r="W2875" i="1"/>
  <c r="X2875" i="1"/>
  <c r="V2876" i="1"/>
  <c r="W2876" i="1"/>
  <c r="X2876" i="1"/>
  <c r="V2877" i="1"/>
  <c r="W2877" i="1"/>
  <c r="X2877" i="1"/>
  <c r="V2878" i="1"/>
  <c r="W2878" i="1"/>
  <c r="X2878" i="1"/>
  <c r="V2879" i="1"/>
  <c r="W2879" i="1"/>
  <c r="X2879" i="1"/>
  <c r="V2880" i="1"/>
  <c r="W2880" i="1"/>
  <c r="X2880" i="1"/>
  <c r="V1011" i="1"/>
  <c r="W1011" i="1"/>
  <c r="X1011" i="1"/>
  <c r="V2881" i="1"/>
  <c r="W2881" i="1"/>
  <c r="X2881" i="1"/>
  <c r="V2882" i="1"/>
  <c r="W2882" i="1"/>
  <c r="X2882" i="1"/>
  <c r="V2883" i="1"/>
  <c r="W2883" i="1"/>
  <c r="X2883" i="1"/>
  <c r="V2884" i="1"/>
  <c r="W2884" i="1"/>
  <c r="X2884" i="1"/>
  <c r="V2885" i="1"/>
  <c r="W2885" i="1"/>
  <c r="X2885" i="1"/>
  <c r="V2886" i="1"/>
  <c r="W2886" i="1"/>
  <c r="X2886" i="1"/>
  <c r="V1012" i="1"/>
  <c r="W1012" i="1"/>
  <c r="X1012" i="1"/>
  <c r="V2887" i="1"/>
  <c r="W2887" i="1"/>
  <c r="X2887" i="1"/>
  <c r="V2888" i="1"/>
  <c r="W2888" i="1"/>
  <c r="X2888" i="1"/>
  <c r="V1013" i="1"/>
  <c r="W1013" i="1"/>
  <c r="X1013" i="1"/>
  <c r="V2889" i="1"/>
  <c r="W2889" i="1"/>
  <c r="X2889" i="1"/>
  <c r="V1014" i="1"/>
  <c r="W1014" i="1"/>
  <c r="X1014" i="1"/>
  <c r="V2890" i="1"/>
  <c r="W2890" i="1"/>
  <c r="X2890" i="1"/>
  <c r="V1015" i="1"/>
  <c r="W1015" i="1"/>
  <c r="X1015" i="1"/>
  <c r="V2891" i="1"/>
  <c r="W2891" i="1"/>
  <c r="X2891" i="1"/>
  <c r="V1016" i="1"/>
  <c r="W1016" i="1"/>
  <c r="X1016" i="1"/>
  <c r="V2892" i="1"/>
  <c r="W2892" i="1"/>
  <c r="X2892" i="1"/>
  <c r="V2893" i="1"/>
  <c r="W2893" i="1"/>
  <c r="X2893" i="1"/>
  <c r="V1017" i="1"/>
  <c r="W1017" i="1"/>
  <c r="X1017" i="1"/>
  <c r="V1018" i="1"/>
  <c r="W1018" i="1"/>
  <c r="X1018" i="1"/>
  <c r="V2894" i="1"/>
  <c r="W2894" i="1"/>
  <c r="X2894" i="1"/>
  <c r="V1019" i="1"/>
  <c r="W1019" i="1"/>
  <c r="X1019" i="1"/>
  <c r="V2895" i="1"/>
  <c r="W2895" i="1"/>
  <c r="X2895" i="1"/>
  <c r="V1020" i="1"/>
  <c r="W1020" i="1"/>
  <c r="X1020" i="1"/>
  <c r="V1021" i="1"/>
  <c r="W1021" i="1"/>
  <c r="X1021" i="1"/>
  <c r="V2896" i="1"/>
  <c r="W2896" i="1"/>
  <c r="X2896" i="1"/>
  <c r="V1022" i="1"/>
  <c r="W1022" i="1"/>
  <c r="X1022" i="1"/>
  <c r="V2897" i="1"/>
  <c r="W2897" i="1"/>
  <c r="X2897" i="1"/>
  <c r="V1023" i="1"/>
  <c r="W1023" i="1"/>
  <c r="X1023" i="1"/>
  <c r="V2898" i="1"/>
  <c r="W2898" i="1"/>
  <c r="X2898" i="1"/>
  <c r="V2899" i="1"/>
  <c r="W2899" i="1"/>
  <c r="X2899" i="1"/>
  <c r="V1024" i="1"/>
  <c r="W1024" i="1"/>
  <c r="X1024" i="1"/>
  <c r="V2900" i="1"/>
  <c r="W2900" i="1"/>
  <c r="X2900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2901" i="1"/>
  <c r="W2901" i="1"/>
  <c r="X2901" i="1"/>
  <c r="V1029" i="1"/>
  <c r="W1029" i="1"/>
  <c r="X1029" i="1"/>
  <c r="V1030" i="1"/>
  <c r="W1030" i="1"/>
  <c r="X1030" i="1"/>
  <c r="V2902" i="1"/>
  <c r="W2902" i="1"/>
  <c r="X2902" i="1"/>
  <c r="V2903" i="1"/>
  <c r="W2903" i="1"/>
  <c r="X2903" i="1"/>
  <c r="V1031" i="1"/>
  <c r="W1031" i="1"/>
  <c r="X1031" i="1"/>
  <c r="V2904" i="1"/>
  <c r="W2904" i="1"/>
  <c r="X2904" i="1"/>
  <c r="V1032" i="1"/>
  <c r="W1032" i="1"/>
  <c r="X1032" i="1"/>
  <c r="V2905" i="1"/>
  <c r="W2905" i="1"/>
  <c r="X2905" i="1"/>
  <c r="V2906" i="1"/>
  <c r="W2906" i="1"/>
  <c r="X2906" i="1"/>
  <c r="V2907" i="1"/>
  <c r="W2907" i="1"/>
  <c r="X2907" i="1"/>
  <c r="V2908" i="1"/>
  <c r="W2908" i="1"/>
  <c r="X2908" i="1"/>
  <c r="V2909" i="1"/>
  <c r="W2909" i="1"/>
  <c r="X2909" i="1"/>
  <c r="V2910" i="1"/>
  <c r="W2910" i="1"/>
  <c r="X2910" i="1"/>
  <c r="V2911" i="1"/>
  <c r="W2911" i="1"/>
  <c r="X2911" i="1"/>
  <c r="V1033" i="1"/>
  <c r="W1033" i="1"/>
  <c r="X1033" i="1"/>
  <c r="V1034" i="1"/>
  <c r="W1034" i="1"/>
  <c r="X1034" i="1"/>
  <c r="V1035" i="1"/>
  <c r="W1035" i="1"/>
  <c r="X1035" i="1"/>
  <c r="V2912" i="1"/>
  <c r="W2912" i="1"/>
  <c r="X2912" i="1"/>
  <c r="V1036" i="1"/>
  <c r="W1036" i="1"/>
  <c r="X1036" i="1"/>
  <c r="V169" i="1"/>
  <c r="W169" i="1"/>
  <c r="X169" i="1"/>
  <c r="V170" i="1"/>
  <c r="W170" i="1"/>
  <c r="X170" i="1"/>
  <c r="V2913" i="1"/>
  <c r="W2913" i="1"/>
  <c r="X2913" i="1"/>
  <c r="V2914" i="1"/>
  <c r="W2914" i="1"/>
  <c r="X2914" i="1"/>
  <c r="V171" i="1"/>
  <c r="W171" i="1"/>
  <c r="X171" i="1"/>
  <c r="V172" i="1"/>
  <c r="W172" i="1"/>
  <c r="X172" i="1"/>
  <c r="V1037" i="1"/>
  <c r="W1037" i="1"/>
  <c r="X1037" i="1"/>
  <c r="V173" i="1"/>
  <c r="W173" i="1"/>
  <c r="X173" i="1"/>
  <c r="V174" i="1"/>
  <c r="W174" i="1"/>
  <c r="X174" i="1"/>
  <c r="V2915" i="1"/>
  <c r="W2915" i="1"/>
  <c r="X2915" i="1"/>
  <c r="V2916" i="1"/>
  <c r="W2916" i="1"/>
  <c r="X2916" i="1"/>
  <c r="V175" i="1"/>
  <c r="W175" i="1"/>
  <c r="X175" i="1"/>
  <c r="V1038" i="1"/>
  <c r="W1038" i="1"/>
  <c r="X1038" i="1"/>
  <c r="V176" i="1"/>
  <c r="W176" i="1"/>
  <c r="X176" i="1"/>
  <c r="V2917" i="1"/>
  <c r="W2917" i="1"/>
  <c r="X2917" i="1"/>
  <c r="V2918" i="1"/>
  <c r="W2918" i="1"/>
  <c r="X2918" i="1"/>
  <c r="V1039" i="1"/>
  <c r="W1039" i="1"/>
  <c r="X1039" i="1"/>
  <c r="V2919" i="1"/>
  <c r="W2919" i="1"/>
  <c r="X291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2920" i="1"/>
  <c r="W2920" i="1"/>
  <c r="X2920" i="1"/>
  <c r="V1045" i="1"/>
  <c r="W1045" i="1"/>
  <c r="X1045" i="1"/>
  <c r="V1046" i="1"/>
  <c r="W1046" i="1"/>
  <c r="X1046" i="1"/>
  <c r="V2921" i="1"/>
  <c r="W2921" i="1"/>
  <c r="X2921" i="1"/>
  <c r="V1047" i="1"/>
  <c r="W1047" i="1"/>
  <c r="X1047" i="1"/>
  <c r="V2922" i="1"/>
  <c r="W2922" i="1"/>
  <c r="X2922" i="1"/>
  <c r="V1048" i="1"/>
  <c r="W1048" i="1"/>
  <c r="X1048" i="1"/>
  <c r="V1049" i="1"/>
  <c r="W1049" i="1"/>
  <c r="X1049" i="1"/>
  <c r="V1050" i="1"/>
  <c r="W1050" i="1"/>
  <c r="X1050" i="1"/>
  <c r="V2923" i="1"/>
  <c r="W2923" i="1"/>
  <c r="X2923" i="1"/>
  <c r="V1051" i="1"/>
  <c r="W1051" i="1"/>
  <c r="X1051" i="1"/>
  <c r="V2924" i="1"/>
  <c r="W2924" i="1"/>
  <c r="X2924" i="1"/>
  <c r="V1052" i="1"/>
  <c r="W1052" i="1"/>
  <c r="X1052" i="1"/>
  <c r="V2925" i="1"/>
  <c r="W2925" i="1"/>
  <c r="X2925" i="1"/>
  <c r="V1053" i="1"/>
  <c r="W1053" i="1"/>
  <c r="X1053" i="1"/>
  <c r="V2926" i="1"/>
  <c r="W2926" i="1"/>
  <c r="X2926" i="1"/>
  <c r="V2927" i="1"/>
  <c r="W2927" i="1"/>
  <c r="X2927" i="1"/>
  <c r="V2928" i="1"/>
  <c r="W2928" i="1"/>
  <c r="X2928" i="1"/>
  <c r="V2929" i="1"/>
  <c r="W2929" i="1"/>
  <c r="X2929" i="1"/>
  <c r="V1054" i="1"/>
  <c r="W1054" i="1"/>
  <c r="X1054" i="1"/>
  <c r="V2930" i="1"/>
  <c r="W2930" i="1"/>
  <c r="X2930" i="1"/>
  <c r="V2931" i="1"/>
  <c r="W2931" i="1"/>
  <c r="X2931" i="1"/>
  <c r="V2932" i="1"/>
  <c r="W2932" i="1"/>
  <c r="X2932" i="1"/>
  <c r="V2933" i="1"/>
  <c r="W2933" i="1"/>
  <c r="X2933" i="1"/>
  <c r="V2934" i="1"/>
  <c r="W2934" i="1"/>
  <c r="X2934" i="1"/>
  <c r="V2935" i="1"/>
  <c r="W2935" i="1"/>
  <c r="X2935" i="1"/>
  <c r="V1055" i="1"/>
  <c r="W1055" i="1"/>
  <c r="X1055" i="1"/>
  <c r="V2936" i="1"/>
  <c r="W2936" i="1"/>
  <c r="X2936" i="1"/>
  <c r="V1056" i="1"/>
  <c r="W1056" i="1"/>
  <c r="X1056" i="1"/>
  <c r="V2937" i="1"/>
  <c r="W2937" i="1"/>
  <c r="X2937" i="1"/>
  <c r="V1057" i="1"/>
  <c r="W1057" i="1"/>
  <c r="X1057" i="1"/>
  <c r="V1058" i="1"/>
  <c r="W1058" i="1"/>
  <c r="X1058" i="1"/>
  <c r="V1059" i="1"/>
  <c r="W1059" i="1"/>
  <c r="X1059" i="1"/>
  <c r="V2938" i="1"/>
  <c r="W2938" i="1"/>
  <c r="X2938" i="1"/>
  <c r="V2939" i="1"/>
  <c r="W2939" i="1"/>
  <c r="X2939" i="1"/>
  <c r="V2940" i="1"/>
  <c r="W2940" i="1"/>
  <c r="X2940" i="1"/>
  <c r="V2941" i="1"/>
  <c r="W2941" i="1"/>
  <c r="X2941" i="1"/>
  <c r="V1060" i="1"/>
  <c r="W1060" i="1"/>
  <c r="X1060" i="1"/>
  <c r="V1061" i="1"/>
  <c r="W1061" i="1"/>
  <c r="X1061" i="1"/>
  <c r="V1062" i="1"/>
  <c r="W1062" i="1"/>
  <c r="X1062" i="1"/>
  <c r="V2942" i="1"/>
  <c r="W2942" i="1"/>
  <c r="X294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2943" i="1"/>
  <c r="W2943" i="1"/>
  <c r="X2943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2944" i="1"/>
  <c r="W2944" i="1"/>
  <c r="X2944" i="1"/>
  <c r="V1071" i="1"/>
  <c r="W1071" i="1"/>
  <c r="X1071" i="1"/>
  <c r="V1072" i="1"/>
  <c r="W1072" i="1"/>
  <c r="X1072" i="1"/>
  <c r="V2945" i="1"/>
  <c r="W2945" i="1"/>
  <c r="X2945" i="1"/>
  <c r="V2946" i="1"/>
  <c r="W2946" i="1"/>
  <c r="X2946" i="1"/>
  <c r="V1073" i="1"/>
  <c r="W1073" i="1"/>
  <c r="X1073" i="1"/>
  <c r="V1074" i="1"/>
  <c r="W1074" i="1"/>
  <c r="X1074" i="1"/>
  <c r="V2947" i="1"/>
  <c r="W2947" i="1"/>
  <c r="X2947" i="1"/>
  <c r="V2948" i="1"/>
  <c r="W2948" i="1"/>
  <c r="X2948" i="1"/>
  <c r="V2949" i="1"/>
  <c r="W2949" i="1"/>
  <c r="X2949" i="1"/>
  <c r="V1075" i="1"/>
  <c r="W1075" i="1"/>
  <c r="X1075" i="1"/>
  <c r="V2950" i="1"/>
  <c r="W2950" i="1"/>
  <c r="X2950" i="1"/>
  <c r="V2951" i="1"/>
  <c r="W2951" i="1"/>
  <c r="X2951" i="1"/>
  <c r="V1076" i="1"/>
  <c r="W1076" i="1"/>
  <c r="X1076" i="1"/>
  <c r="V2952" i="1"/>
  <c r="W2952" i="1"/>
  <c r="X2952" i="1"/>
  <c r="V2953" i="1"/>
  <c r="W2953" i="1"/>
  <c r="X2953" i="1"/>
  <c r="V2954" i="1"/>
  <c r="W2954" i="1"/>
  <c r="X2954" i="1"/>
  <c r="V2955" i="1"/>
  <c r="W2955" i="1"/>
  <c r="X2955" i="1"/>
  <c r="V2956" i="1"/>
  <c r="W2956" i="1"/>
  <c r="X2956" i="1"/>
  <c r="V2957" i="1"/>
  <c r="W2957" i="1"/>
  <c r="X2957" i="1"/>
  <c r="V1077" i="1"/>
  <c r="W1077" i="1"/>
  <c r="X1077" i="1"/>
  <c r="V2958" i="1"/>
  <c r="W2958" i="1"/>
  <c r="X2958" i="1"/>
  <c r="V1078" i="1"/>
  <c r="W1078" i="1"/>
  <c r="X1078" i="1"/>
  <c r="V1079" i="1"/>
  <c r="W1079" i="1"/>
  <c r="X1079" i="1"/>
  <c r="V1080" i="1"/>
  <c r="W1080" i="1"/>
  <c r="X1080" i="1"/>
  <c r="V2959" i="1"/>
  <c r="W2959" i="1"/>
  <c r="X2959" i="1"/>
  <c r="V1081" i="1"/>
  <c r="W1081" i="1"/>
  <c r="X1081" i="1"/>
  <c r="V2960" i="1"/>
  <c r="W2960" i="1"/>
  <c r="X2960" i="1"/>
  <c r="V2961" i="1"/>
  <c r="W2961" i="1"/>
  <c r="X2961" i="1"/>
  <c r="V2962" i="1"/>
  <c r="W2962" i="1"/>
  <c r="X2962" i="1"/>
  <c r="V2963" i="1"/>
  <c r="W2963" i="1"/>
  <c r="X2963" i="1"/>
  <c r="V2964" i="1"/>
  <c r="W2964" i="1"/>
  <c r="X2964" i="1"/>
  <c r="V2965" i="1"/>
  <c r="W2965" i="1"/>
  <c r="X2965" i="1"/>
  <c r="V2966" i="1"/>
  <c r="W2966" i="1"/>
  <c r="X2966" i="1"/>
  <c r="V2967" i="1"/>
  <c r="W2967" i="1"/>
  <c r="X2967" i="1"/>
  <c r="V2968" i="1"/>
  <c r="W2968" i="1"/>
  <c r="X2968" i="1"/>
  <c r="V2969" i="1"/>
  <c r="W2969" i="1"/>
  <c r="X2969" i="1"/>
  <c r="V1082" i="1"/>
  <c r="W1082" i="1"/>
  <c r="X1082" i="1"/>
  <c r="V1083" i="1"/>
  <c r="W1083" i="1"/>
  <c r="X1083" i="1"/>
  <c r="V2970" i="1"/>
  <c r="W2970" i="1"/>
  <c r="X2970" i="1"/>
  <c r="V2971" i="1"/>
  <c r="W2971" i="1"/>
  <c r="X2971" i="1"/>
  <c r="V2972" i="1"/>
  <c r="W2972" i="1"/>
  <c r="X2972" i="1"/>
  <c r="V2973" i="1"/>
  <c r="W2973" i="1"/>
  <c r="X2973" i="1"/>
  <c r="V2974" i="1"/>
  <c r="W2974" i="1"/>
  <c r="X2974" i="1"/>
  <c r="V2975" i="1"/>
  <c r="W2975" i="1"/>
  <c r="X2975" i="1"/>
  <c r="V2976" i="1"/>
  <c r="W2976" i="1"/>
  <c r="X2976" i="1"/>
  <c r="V2977" i="1"/>
  <c r="W2977" i="1"/>
  <c r="X2977" i="1"/>
  <c r="V2978" i="1"/>
  <c r="W2978" i="1"/>
  <c r="X2978" i="1"/>
  <c r="V1084" i="1"/>
  <c r="W1084" i="1"/>
  <c r="X1084" i="1"/>
  <c r="V1085" i="1"/>
  <c r="W1085" i="1"/>
  <c r="X1085" i="1"/>
  <c r="V2979" i="1"/>
  <c r="W2979" i="1"/>
  <c r="X2979" i="1"/>
  <c r="V2980" i="1"/>
  <c r="W2980" i="1"/>
  <c r="X2980" i="1"/>
  <c r="V2981" i="1"/>
  <c r="W2981" i="1"/>
  <c r="X2981" i="1"/>
  <c r="V2982" i="1"/>
  <c r="W2982" i="1"/>
  <c r="X2982" i="1"/>
  <c r="V2983" i="1"/>
  <c r="W2983" i="1"/>
  <c r="X2983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2984" i="1"/>
  <c r="W2984" i="1"/>
  <c r="X2984" i="1"/>
  <c r="V2985" i="1"/>
  <c r="W2985" i="1"/>
  <c r="X2985" i="1"/>
  <c r="V2986" i="1"/>
  <c r="W2986" i="1"/>
  <c r="X2986" i="1"/>
  <c r="V2987" i="1"/>
  <c r="W2987" i="1"/>
  <c r="X2987" i="1"/>
  <c r="V2988" i="1"/>
  <c r="W2988" i="1"/>
  <c r="X2988" i="1"/>
  <c r="V1090" i="1"/>
  <c r="W1090" i="1"/>
  <c r="X1090" i="1"/>
  <c r="V2989" i="1"/>
  <c r="W2989" i="1"/>
  <c r="X2989" i="1"/>
  <c r="V2990" i="1"/>
  <c r="W2990" i="1"/>
  <c r="X2990" i="1"/>
  <c r="V2991" i="1"/>
  <c r="W2991" i="1"/>
  <c r="X2991" i="1"/>
  <c r="V2992" i="1"/>
  <c r="W2992" i="1"/>
  <c r="X2992" i="1"/>
  <c r="V1091" i="1"/>
  <c r="W1091" i="1"/>
  <c r="X1091" i="1"/>
  <c r="V2993" i="1"/>
  <c r="W2993" i="1"/>
  <c r="X2993" i="1"/>
  <c r="V2994" i="1"/>
  <c r="W2994" i="1"/>
  <c r="X2994" i="1"/>
  <c r="V2995" i="1"/>
  <c r="W2995" i="1"/>
  <c r="X2995" i="1"/>
  <c r="V2996" i="1"/>
  <c r="W2996" i="1"/>
  <c r="X2996" i="1"/>
  <c r="V1092" i="1"/>
  <c r="W1092" i="1"/>
  <c r="X1092" i="1"/>
  <c r="V1093" i="1"/>
  <c r="W1093" i="1"/>
  <c r="X1093" i="1"/>
  <c r="V2997" i="1"/>
  <c r="W2997" i="1"/>
  <c r="X2997" i="1"/>
  <c r="V2998" i="1"/>
  <c r="W2998" i="1"/>
  <c r="X2998" i="1"/>
  <c r="V1094" i="1"/>
  <c r="W1094" i="1"/>
  <c r="X1094" i="1"/>
  <c r="V2999" i="1"/>
  <c r="W2999" i="1"/>
  <c r="X2999" i="1"/>
  <c r="V3000" i="1"/>
  <c r="W3000" i="1"/>
  <c r="X3000" i="1"/>
  <c r="V3001" i="1"/>
  <c r="W3001" i="1"/>
  <c r="X3001" i="1"/>
  <c r="V3002" i="1"/>
  <c r="W3002" i="1"/>
  <c r="X3002" i="1"/>
  <c r="V1095" i="1"/>
  <c r="W1095" i="1"/>
  <c r="X1095" i="1"/>
  <c r="V1096" i="1"/>
  <c r="W1096" i="1"/>
  <c r="X1096" i="1"/>
  <c r="V3003" i="1"/>
  <c r="W3003" i="1"/>
  <c r="X3003" i="1"/>
  <c r="V3004" i="1"/>
  <c r="W3004" i="1"/>
  <c r="X3004" i="1"/>
  <c r="V3005" i="1"/>
  <c r="W3005" i="1"/>
  <c r="X3005" i="1"/>
  <c r="V3006" i="1"/>
  <c r="W3006" i="1"/>
  <c r="X3006" i="1"/>
  <c r="V3007" i="1"/>
  <c r="W3007" i="1"/>
  <c r="X3007" i="1"/>
  <c r="V3008" i="1"/>
  <c r="W3008" i="1"/>
  <c r="X3008" i="1"/>
  <c r="V3009" i="1"/>
  <c r="W3009" i="1"/>
  <c r="X3009" i="1"/>
  <c r="V1097" i="1"/>
  <c r="W1097" i="1"/>
  <c r="X1097" i="1"/>
  <c r="V3010" i="1"/>
  <c r="W3010" i="1"/>
  <c r="X3010" i="1"/>
  <c r="V3011" i="1"/>
  <c r="W3011" i="1"/>
  <c r="X3011" i="1"/>
  <c r="V3012" i="1"/>
  <c r="W3012" i="1"/>
  <c r="X3012" i="1"/>
  <c r="V3013" i="1"/>
  <c r="W3013" i="1"/>
  <c r="X3013" i="1"/>
  <c r="V3014" i="1"/>
  <c r="W3014" i="1"/>
  <c r="X3014" i="1"/>
  <c r="V3015" i="1"/>
  <c r="W3015" i="1"/>
  <c r="X3015" i="1"/>
  <c r="V3016" i="1"/>
  <c r="W3016" i="1"/>
  <c r="X3016" i="1"/>
  <c r="V3017" i="1"/>
  <c r="W3017" i="1"/>
  <c r="X3017" i="1"/>
  <c r="V3018" i="1"/>
  <c r="W3018" i="1"/>
  <c r="X3018" i="1"/>
  <c r="V3019" i="1"/>
  <c r="W3019" i="1"/>
  <c r="X3019" i="1"/>
  <c r="V3020" i="1"/>
  <c r="W3020" i="1"/>
  <c r="X3020" i="1"/>
  <c r="V1098" i="1"/>
  <c r="W1098" i="1"/>
  <c r="X1098" i="1"/>
  <c r="V3021" i="1"/>
  <c r="W3021" i="1"/>
  <c r="X3021" i="1"/>
  <c r="V3022" i="1"/>
  <c r="W3022" i="1"/>
  <c r="X3022" i="1"/>
  <c r="V3023" i="1"/>
  <c r="W3023" i="1"/>
  <c r="X3023" i="1"/>
  <c r="V3024" i="1"/>
  <c r="W3024" i="1"/>
  <c r="X3024" i="1"/>
  <c r="V1099" i="1"/>
  <c r="W1099" i="1"/>
  <c r="X1099" i="1"/>
  <c r="V3025" i="1"/>
  <c r="W3025" i="1"/>
  <c r="X3025" i="1"/>
  <c r="V1100" i="1"/>
  <c r="W1100" i="1"/>
  <c r="X1100" i="1"/>
  <c r="V1101" i="1"/>
  <c r="W1101" i="1"/>
  <c r="X1101" i="1"/>
  <c r="V3026" i="1"/>
  <c r="W3026" i="1"/>
  <c r="X3026" i="1"/>
  <c r="V1102" i="1"/>
  <c r="W1102" i="1"/>
  <c r="X1102" i="1"/>
  <c r="V3027" i="1"/>
  <c r="W3027" i="1"/>
  <c r="X3027" i="1"/>
  <c r="V3028" i="1"/>
  <c r="W3028" i="1"/>
  <c r="X3028" i="1"/>
  <c r="V3029" i="1"/>
  <c r="W3029" i="1"/>
  <c r="X3029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3030" i="1"/>
  <c r="W3030" i="1"/>
  <c r="X3030" i="1"/>
  <c r="V1109" i="1"/>
  <c r="W1109" i="1"/>
  <c r="X1109" i="1"/>
  <c r="V3031" i="1"/>
  <c r="W3031" i="1"/>
  <c r="X3031" i="1"/>
  <c r="V3032" i="1"/>
  <c r="W3032" i="1"/>
  <c r="X3032" i="1"/>
  <c r="V1110" i="1"/>
  <c r="W1110" i="1"/>
  <c r="X1110" i="1"/>
  <c r="V3033" i="1"/>
  <c r="W3033" i="1"/>
  <c r="X3033" i="1"/>
  <c r="V1111" i="1"/>
  <c r="W1111" i="1"/>
  <c r="X1111" i="1"/>
  <c r="V3034" i="1"/>
  <c r="W3034" i="1"/>
  <c r="X3034" i="1"/>
  <c r="V3035" i="1"/>
  <c r="W3035" i="1"/>
  <c r="X3035" i="1"/>
  <c r="V1112" i="1"/>
  <c r="W1112" i="1"/>
  <c r="X1112" i="1"/>
  <c r="V3036" i="1"/>
  <c r="W3036" i="1"/>
  <c r="X3036" i="1"/>
  <c r="V3037" i="1"/>
  <c r="W3037" i="1"/>
  <c r="X3037" i="1"/>
  <c r="V1113" i="1"/>
  <c r="W1113" i="1"/>
  <c r="X1113" i="1"/>
  <c r="V3038" i="1"/>
  <c r="W3038" i="1"/>
  <c r="X3038" i="1"/>
  <c r="V1114" i="1"/>
  <c r="W1114" i="1"/>
  <c r="X1114" i="1"/>
  <c r="V3039" i="1"/>
  <c r="W3039" i="1"/>
  <c r="X3039" i="1"/>
  <c r="V3040" i="1"/>
  <c r="W3040" i="1"/>
  <c r="X3040" i="1"/>
  <c r="V3041" i="1"/>
  <c r="W3041" i="1"/>
  <c r="X3041" i="1"/>
  <c r="V1115" i="1"/>
  <c r="W1115" i="1"/>
  <c r="X1115" i="1"/>
  <c r="V1116" i="1"/>
  <c r="W1116" i="1"/>
  <c r="X1116" i="1"/>
  <c r="V3042" i="1"/>
  <c r="W3042" i="1"/>
  <c r="X3042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3043" i="1"/>
  <c r="W3043" i="1"/>
  <c r="X3043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3044" i="1"/>
  <c r="W3044" i="1"/>
  <c r="X3044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3045" i="1"/>
  <c r="W3045" i="1"/>
  <c r="X3045" i="1"/>
  <c r="V3046" i="1"/>
  <c r="W3046" i="1"/>
  <c r="X3046" i="1"/>
  <c r="V1133" i="1"/>
  <c r="W1133" i="1"/>
  <c r="X1133" i="1"/>
  <c r="V1134" i="1"/>
  <c r="W1134" i="1"/>
  <c r="X1134" i="1"/>
  <c r="V3047" i="1"/>
  <c r="W3047" i="1"/>
  <c r="X3047" i="1"/>
  <c r="V3048" i="1"/>
  <c r="W3048" i="1"/>
  <c r="X3048" i="1"/>
  <c r="V1135" i="1"/>
  <c r="W1135" i="1"/>
  <c r="X1135" i="1"/>
  <c r="V1136" i="1"/>
  <c r="W1136" i="1"/>
  <c r="X1136" i="1"/>
  <c r="V3049" i="1"/>
  <c r="W3049" i="1"/>
  <c r="X3049" i="1"/>
  <c r="V1137" i="1"/>
  <c r="W1137" i="1"/>
  <c r="X1137" i="1"/>
  <c r="V1138" i="1"/>
  <c r="W1138" i="1"/>
  <c r="X1138" i="1"/>
  <c r="V1139" i="1"/>
  <c r="W1139" i="1"/>
  <c r="X1139" i="1"/>
  <c r="V3050" i="1"/>
  <c r="W3050" i="1"/>
  <c r="X3050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3051" i="1"/>
  <c r="W3051" i="1"/>
  <c r="X3051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3052" i="1"/>
  <c r="W3052" i="1"/>
  <c r="X3052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3053" i="1"/>
  <c r="W3053" i="1"/>
  <c r="X3053" i="1"/>
  <c r="V1163" i="1"/>
  <c r="W1163" i="1"/>
  <c r="X1163" i="1"/>
  <c r="V1164" i="1"/>
  <c r="W1164" i="1"/>
  <c r="X1164" i="1"/>
  <c r="V1165" i="1"/>
  <c r="W1165" i="1"/>
  <c r="X1165" i="1"/>
  <c r="V3054" i="1"/>
  <c r="W3054" i="1"/>
  <c r="X3054" i="1"/>
  <c r="V3055" i="1"/>
  <c r="W3055" i="1"/>
  <c r="X305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3056" i="1"/>
  <c r="W3056" i="1"/>
  <c r="X3056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3057" i="1"/>
  <c r="W3057" i="1"/>
  <c r="X3057" i="1"/>
  <c r="V3058" i="1"/>
  <c r="W3058" i="1"/>
  <c r="X3058" i="1"/>
  <c r="V3059" i="1"/>
  <c r="W3059" i="1"/>
  <c r="X305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3060" i="1"/>
  <c r="W3060" i="1"/>
  <c r="X3060" i="1"/>
  <c r="V1184" i="1"/>
  <c r="W1184" i="1"/>
  <c r="X1184" i="1"/>
  <c r="V3061" i="1"/>
  <c r="W3061" i="1"/>
  <c r="X3061" i="1"/>
  <c r="V3062" i="1"/>
  <c r="W3062" i="1"/>
  <c r="X3062" i="1"/>
  <c r="V3063" i="1"/>
  <c r="W3063" i="1"/>
  <c r="X3063" i="1"/>
  <c r="V1185" i="1"/>
  <c r="W1185" i="1"/>
  <c r="X1185" i="1"/>
  <c r="V1186" i="1"/>
  <c r="W1186" i="1"/>
  <c r="X1186" i="1"/>
  <c r="V3064" i="1"/>
  <c r="W3064" i="1"/>
  <c r="X3064" i="1"/>
  <c r="V1187" i="1"/>
  <c r="W1187" i="1"/>
  <c r="X1187" i="1"/>
  <c r="V3065" i="1"/>
  <c r="W3065" i="1"/>
  <c r="X3065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3066" i="1"/>
  <c r="W3066" i="1"/>
  <c r="X3066" i="1"/>
  <c r="V1193" i="1"/>
  <c r="W1193" i="1"/>
  <c r="X1193" i="1"/>
  <c r="V1194" i="1"/>
  <c r="W1194" i="1"/>
  <c r="X1194" i="1"/>
  <c r="V3067" i="1"/>
  <c r="W3067" i="1"/>
  <c r="X3067" i="1"/>
  <c r="V3068" i="1"/>
  <c r="W3068" i="1"/>
  <c r="X3068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3069" i="1"/>
  <c r="W3069" i="1"/>
  <c r="X3069" i="1"/>
  <c r="V1204" i="1"/>
  <c r="W1204" i="1"/>
  <c r="X1204" i="1"/>
  <c r="V3070" i="1"/>
  <c r="W3070" i="1"/>
  <c r="X3070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3071" i="1"/>
  <c r="W3071" i="1"/>
  <c r="X3071" i="1"/>
  <c r="V3072" i="1"/>
  <c r="W3072" i="1"/>
  <c r="X3072" i="1"/>
  <c r="V1213" i="1"/>
  <c r="W1213" i="1"/>
  <c r="X1213" i="1"/>
  <c r="V3073" i="1"/>
  <c r="W3073" i="1"/>
  <c r="X3073" i="1"/>
  <c r="V3074" i="1"/>
  <c r="W3074" i="1"/>
  <c r="X3074" i="1"/>
  <c r="V3075" i="1"/>
  <c r="W3075" i="1"/>
  <c r="X3075" i="1"/>
  <c r="V1214" i="1"/>
  <c r="W1214" i="1"/>
  <c r="X1214" i="1"/>
  <c r="V1215" i="1"/>
  <c r="W1215" i="1"/>
  <c r="X1215" i="1"/>
  <c r="V1216" i="1"/>
  <c r="W1216" i="1"/>
  <c r="X1216" i="1"/>
  <c r="V1217" i="1"/>
  <c r="W1217" i="1"/>
  <c r="X1217" i="1"/>
  <c r="V3076" i="1"/>
  <c r="W3076" i="1"/>
  <c r="X3076" i="1"/>
  <c r="V3077" i="1"/>
  <c r="W3077" i="1"/>
  <c r="X3077" i="1"/>
  <c r="V1218" i="1"/>
  <c r="W1218" i="1"/>
  <c r="X1218" i="1"/>
  <c r="V3078" i="1"/>
  <c r="W3078" i="1"/>
  <c r="X3078" i="1"/>
  <c r="V3079" i="1"/>
  <c r="W3079" i="1"/>
  <c r="X3079" i="1"/>
  <c r="V1219" i="1"/>
  <c r="W1219" i="1"/>
  <c r="X1219" i="1"/>
  <c r="V1220" i="1"/>
  <c r="W1220" i="1"/>
  <c r="X1220" i="1"/>
  <c r="V3080" i="1"/>
  <c r="W3080" i="1"/>
  <c r="X3080" i="1"/>
  <c r="V3081" i="1"/>
  <c r="W3081" i="1"/>
  <c r="X3081" i="1"/>
  <c r="V3082" i="1"/>
  <c r="W3082" i="1"/>
  <c r="X3082" i="1"/>
  <c r="V3083" i="1"/>
  <c r="W3083" i="1"/>
  <c r="X3083" i="1"/>
  <c r="V1221" i="1"/>
  <c r="W1221" i="1"/>
  <c r="X1221" i="1"/>
  <c r="V1222" i="1"/>
  <c r="W1222" i="1"/>
  <c r="X1222" i="1"/>
  <c r="V3084" i="1"/>
  <c r="W3084" i="1"/>
  <c r="X3084" i="1"/>
  <c r="V3085" i="1"/>
  <c r="W3085" i="1"/>
  <c r="X3085" i="1"/>
  <c r="V3086" i="1"/>
  <c r="W3086" i="1"/>
  <c r="X3086" i="1"/>
  <c r="V3087" i="1"/>
  <c r="W3087" i="1"/>
  <c r="X3087" i="1"/>
  <c r="V1223" i="1"/>
  <c r="W1223" i="1"/>
  <c r="X1223" i="1"/>
  <c r="V1224" i="1"/>
  <c r="W1224" i="1"/>
  <c r="X1224" i="1"/>
  <c r="V1225" i="1"/>
  <c r="W1225" i="1"/>
  <c r="X1225" i="1"/>
  <c r="V3088" i="1"/>
  <c r="W3088" i="1"/>
  <c r="X3088" i="1"/>
  <c r="V3089" i="1"/>
  <c r="W3089" i="1"/>
  <c r="X3089" i="1"/>
  <c r="V3090" i="1"/>
  <c r="W3090" i="1"/>
  <c r="X3090" i="1"/>
  <c r="V1226" i="1"/>
  <c r="W1226" i="1"/>
  <c r="X1226" i="1"/>
  <c r="V3091" i="1"/>
  <c r="W3091" i="1"/>
  <c r="X3091" i="1"/>
  <c r="V1227" i="1"/>
  <c r="W1227" i="1"/>
  <c r="X1227" i="1"/>
  <c r="V1228" i="1"/>
  <c r="W1228" i="1"/>
  <c r="X1228" i="1"/>
  <c r="V3092" i="1"/>
  <c r="W3092" i="1"/>
  <c r="X3092" i="1"/>
  <c r="V1229" i="1"/>
  <c r="W1229" i="1"/>
  <c r="X1229" i="1"/>
  <c r="V1230" i="1"/>
  <c r="W1230" i="1"/>
  <c r="X1230" i="1"/>
  <c r="V3093" i="1"/>
  <c r="W3093" i="1"/>
  <c r="X3093" i="1"/>
  <c r="V3094" i="1"/>
  <c r="W3094" i="1"/>
  <c r="X3094" i="1"/>
  <c r="V3095" i="1"/>
  <c r="W3095" i="1"/>
  <c r="X3095" i="1"/>
  <c r="V3096" i="1"/>
  <c r="W3096" i="1"/>
  <c r="X3096" i="1"/>
  <c r="V3097" i="1"/>
  <c r="W3097" i="1"/>
  <c r="X3097" i="1"/>
  <c r="V3098" i="1"/>
  <c r="W3098" i="1"/>
  <c r="X3098" i="1"/>
  <c r="V3099" i="1"/>
  <c r="W3099" i="1"/>
  <c r="X3099" i="1"/>
  <c r="V3100" i="1"/>
  <c r="W3100" i="1"/>
  <c r="X3100" i="1"/>
  <c r="V1231" i="1"/>
  <c r="W1231" i="1"/>
  <c r="X1231" i="1"/>
  <c r="V3101" i="1"/>
  <c r="W3101" i="1"/>
  <c r="X3101" i="1"/>
  <c r="V3102" i="1"/>
  <c r="W3102" i="1"/>
  <c r="X3102" i="1"/>
  <c r="V3103" i="1"/>
  <c r="W3103" i="1"/>
  <c r="X3103" i="1"/>
  <c r="V1232" i="1"/>
  <c r="W1232" i="1"/>
  <c r="X1232" i="1"/>
  <c r="V3104" i="1"/>
  <c r="W3104" i="1"/>
  <c r="X3104" i="1"/>
  <c r="V3105" i="1"/>
  <c r="W3105" i="1"/>
  <c r="X3105" i="1"/>
  <c r="V1233" i="1"/>
  <c r="W1233" i="1"/>
  <c r="X1233" i="1"/>
  <c r="V1234" i="1"/>
  <c r="W1234" i="1"/>
  <c r="X1234" i="1"/>
  <c r="V1235" i="1"/>
  <c r="W1235" i="1"/>
  <c r="X1235" i="1"/>
  <c r="V3106" i="1"/>
  <c r="W3106" i="1"/>
  <c r="X3106" i="1"/>
  <c r="V3107" i="1"/>
  <c r="W3107" i="1"/>
  <c r="X3107" i="1"/>
  <c r="V3108" i="1"/>
  <c r="W3108" i="1"/>
  <c r="X3108" i="1"/>
  <c r="V3109" i="1"/>
  <c r="W3109" i="1"/>
  <c r="X3109" i="1"/>
  <c r="V1236" i="1"/>
  <c r="W1236" i="1"/>
  <c r="X1236" i="1"/>
  <c r="V3110" i="1"/>
  <c r="W3110" i="1"/>
  <c r="X3110" i="1"/>
  <c r="V3111" i="1"/>
  <c r="W3111" i="1"/>
  <c r="X3111" i="1"/>
  <c r="V3112" i="1"/>
  <c r="W3112" i="1"/>
  <c r="X3112" i="1"/>
  <c r="V3113" i="1"/>
  <c r="W3113" i="1"/>
  <c r="X3113" i="1"/>
  <c r="V3114" i="1"/>
  <c r="W3114" i="1"/>
  <c r="X3114" i="1"/>
  <c r="V3115" i="1"/>
  <c r="W3115" i="1"/>
  <c r="X3115" i="1"/>
  <c r="V3116" i="1"/>
  <c r="W3116" i="1"/>
  <c r="X3116" i="1"/>
  <c r="V3117" i="1"/>
  <c r="W3117" i="1"/>
  <c r="X3117" i="1"/>
  <c r="V3118" i="1"/>
  <c r="W3118" i="1"/>
  <c r="X3118" i="1"/>
  <c r="V3119" i="1"/>
  <c r="W3119" i="1"/>
  <c r="X3119" i="1"/>
  <c r="V3120" i="1"/>
  <c r="W3120" i="1"/>
  <c r="X3120" i="1"/>
  <c r="V3121" i="1"/>
  <c r="W3121" i="1"/>
  <c r="X3121" i="1"/>
  <c r="V1237" i="1"/>
  <c r="W1237" i="1"/>
  <c r="X1237" i="1"/>
  <c r="V3122" i="1"/>
  <c r="W3122" i="1"/>
  <c r="X3122" i="1"/>
  <c r="V3123" i="1"/>
  <c r="W3123" i="1"/>
  <c r="X3123" i="1"/>
  <c r="V3124" i="1"/>
  <c r="W3124" i="1"/>
  <c r="X3124" i="1"/>
  <c r="V3125" i="1"/>
  <c r="W3125" i="1"/>
  <c r="X3125" i="1"/>
  <c r="V3126" i="1"/>
  <c r="W3126" i="1"/>
  <c r="X3126" i="1"/>
  <c r="V3127" i="1"/>
  <c r="W3127" i="1"/>
  <c r="X3127" i="1"/>
  <c r="V3128" i="1"/>
  <c r="W3128" i="1"/>
  <c r="X3128" i="1"/>
  <c r="V3129" i="1"/>
  <c r="W3129" i="1"/>
  <c r="X3129" i="1"/>
  <c r="V3130" i="1"/>
  <c r="W3130" i="1"/>
  <c r="X3130" i="1"/>
  <c r="V3131" i="1"/>
  <c r="W3131" i="1"/>
  <c r="X3131" i="1"/>
  <c r="V1238" i="1"/>
  <c r="W1238" i="1"/>
  <c r="X1238" i="1"/>
  <c r="V3132" i="1"/>
  <c r="W3132" i="1"/>
  <c r="X3132" i="1"/>
  <c r="V3133" i="1"/>
  <c r="W3133" i="1"/>
  <c r="X3133" i="1"/>
  <c r="V3134" i="1"/>
  <c r="W3134" i="1"/>
  <c r="X3134" i="1"/>
  <c r="V3135" i="1"/>
  <c r="W3135" i="1"/>
  <c r="X3135" i="1"/>
  <c r="V1239" i="1"/>
  <c r="W1239" i="1"/>
  <c r="X1239" i="1"/>
  <c r="V3136" i="1"/>
  <c r="W3136" i="1"/>
  <c r="X3136" i="1"/>
  <c r="V3137" i="1"/>
  <c r="W3137" i="1"/>
  <c r="X3137" i="1"/>
  <c r="V3138" i="1"/>
  <c r="W3138" i="1"/>
  <c r="X3138" i="1"/>
  <c r="V3139" i="1"/>
  <c r="W3139" i="1"/>
  <c r="X3139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3140" i="1"/>
  <c r="W3140" i="1"/>
  <c r="X3140" i="1"/>
  <c r="V3141" i="1"/>
  <c r="W3141" i="1"/>
  <c r="X3141" i="1"/>
  <c r="V3142" i="1"/>
  <c r="W3142" i="1"/>
  <c r="X3142" i="1"/>
  <c r="V1244" i="1"/>
  <c r="W1244" i="1"/>
  <c r="X1244" i="1"/>
  <c r="V1245" i="1"/>
  <c r="W1245" i="1"/>
  <c r="X1245" i="1"/>
  <c r="V3143" i="1"/>
  <c r="W3143" i="1"/>
  <c r="X3143" i="1"/>
  <c r="V3144" i="1"/>
  <c r="W3144" i="1"/>
  <c r="X3144" i="1"/>
  <c r="V1246" i="1"/>
  <c r="W1246" i="1"/>
  <c r="X1246" i="1"/>
  <c r="V1247" i="1"/>
  <c r="W1247" i="1"/>
  <c r="X1247" i="1"/>
  <c r="V3145" i="1"/>
  <c r="W3145" i="1"/>
  <c r="X3145" i="1"/>
  <c r="V3146" i="1"/>
  <c r="W3146" i="1"/>
  <c r="X3146" i="1"/>
  <c r="V1248" i="1"/>
  <c r="W1248" i="1"/>
  <c r="X1248" i="1"/>
  <c r="V3147" i="1"/>
  <c r="W3147" i="1"/>
  <c r="X3147" i="1"/>
  <c r="V3148" i="1"/>
  <c r="W3148" i="1"/>
  <c r="X3148" i="1"/>
  <c r="V3149" i="1"/>
  <c r="W3149" i="1"/>
  <c r="X3149" i="1"/>
  <c r="V3150" i="1"/>
  <c r="W3150" i="1"/>
  <c r="X3150" i="1"/>
  <c r="V3151" i="1"/>
  <c r="W3151" i="1"/>
  <c r="X3151" i="1"/>
  <c r="V3152" i="1"/>
  <c r="W3152" i="1"/>
  <c r="X3152" i="1"/>
  <c r="V3153" i="1"/>
  <c r="W3153" i="1"/>
  <c r="X3153" i="1"/>
  <c r="V3154" i="1"/>
  <c r="W3154" i="1"/>
  <c r="X3154" i="1"/>
  <c r="V3155" i="1"/>
  <c r="W3155" i="1"/>
  <c r="X3155" i="1"/>
  <c r="V1249" i="1"/>
  <c r="W1249" i="1"/>
  <c r="X1249" i="1"/>
  <c r="V3156" i="1"/>
  <c r="W3156" i="1"/>
  <c r="X3156" i="1"/>
  <c r="V3157" i="1"/>
  <c r="W3157" i="1"/>
  <c r="X3157" i="1"/>
  <c r="V1250" i="1"/>
  <c r="W1250" i="1"/>
  <c r="X1250" i="1"/>
  <c r="V3158" i="1"/>
  <c r="W3158" i="1"/>
  <c r="X3158" i="1"/>
  <c r="V3159" i="1"/>
  <c r="W3159" i="1"/>
  <c r="X3159" i="1"/>
  <c r="V3160" i="1"/>
  <c r="W3160" i="1"/>
  <c r="X3160" i="1"/>
  <c r="V3161" i="1"/>
  <c r="W3161" i="1"/>
  <c r="X3161" i="1"/>
  <c r="V3162" i="1"/>
  <c r="W3162" i="1"/>
  <c r="X3162" i="1"/>
  <c r="V3163" i="1"/>
  <c r="W3163" i="1"/>
  <c r="X3163" i="1"/>
  <c r="V3164" i="1"/>
  <c r="W3164" i="1"/>
  <c r="X3164" i="1"/>
  <c r="V1251" i="1"/>
  <c r="W1251" i="1"/>
  <c r="X1251" i="1"/>
  <c r="V1252" i="1"/>
  <c r="W1252" i="1"/>
  <c r="X1252" i="1"/>
  <c r="V3165" i="1"/>
  <c r="W3165" i="1"/>
  <c r="X3165" i="1"/>
  <c r="V1253" i="1"/>
  <c r="W1253" i="1"/>
  <c r="X1253" i="1"/>
  <c r="V3166" i="1"/>
  <c r="W3166" i="1"/>
  <c r="X3166" i="1"/>
  <c r="V3167" i="1"/>
  <c r="W3167" i="1"/>
  <c r="X3167" i="1"/>
  <c r="V3168" i="1"/>
  <c r="W3168" i="1"/>
  <c r="X3168" i="1"/>
  <c r="V1254" i="1"/>
  <c r="W1254" i="1"/>
  <c r="X1254" i="1"/>
  <c r="V177" i="1"/>
  <c r="W177" i="1"/>
  <c r="X177" i="1"/>
  <c r="V178" i="1"/>
  <c r="W178" i="1"/>
  <c r="X178" i="1"/>
  <c r="V3169" i="1"/>
  <c r="W3169" i="1"/>
  <c r="X3169" i="1"/>
  <c r="V3170" i="1"/>
  <c r="W3170" i="1"/>
  <c r="X3170" i="1"/>
  <c r="V3171" i="1"/>
  <c r="W3171" i="1"/>
  <c r="X3171" i="1"/>
  <c r="V3172" i="1"/>
  <c r="W3172" i="1"/>
  <c r="X3172" i="1"/>
  <c r="V3173" i="1"/>
  <c r="W3173" i="1"/>
  <c r="X3173" i="1"/>
  <c r="V179" i="1"/>
  <c r="W179" i="1"/>
  <c r="X179" i="1"/>
  <c r="V1255" i="1"/>
  <c r="W1255" i="1"/>
  <c r="X1255" i="1"/>
  <c r="V1256" i="1"/>
  <c r="W1256" i="1"/>
  <c r="X1256" i="1"/>
  <c r="V180" i="1"/>
  <c r="W180" i="1"/>
  <c r="X180" i="1"/>
  <c r="V3174" i="1"/>
  <c r="W3174" i="1"/>
  <c r="X3174" i="1"/>
  <c r="V181" i="1"/>
  <c r="W181" i="1"/>
  <c r="X181" i="1"/>
  <c r="V3175" i="1"/>
  <c r="W3175" i="1"/>
  <c r="X3175" i="1"/>
  <c r="V3176" i="1"/>
  <c r="W3176" i="1"/>
  <c r="X3176" i="1"/>
  <c r="V3177" i="1"/>
  <c r="W3177" i="1"/>
  <c r="X3177" i="1"/>
  <c r="V3178" i="1"/>
  <c r="W3178" i="1"/>
  <c r="X3178" i="1"/>
  <c r="V1257" i="1"/>
  <c r="W1257" i="1"/>
  <c r="X1257" i="1"/>
  <c r="V3179" i="1"/>
  <c r="W3179" i="1"/>
  <c r="X3179" i="1"/>
  <c r="V3180" i="1"/>
  <c r="W3180" i="1"/>
  <c r="X3180" i="1"/>
  <c r="V3181" i="1"/>
  <c r="W3181" i="1"/>
  <c r="X3181" i="1"/>
  <c r="V3182" i="1"/>
  <c r="W3182" i="1"/>
  <c r="X3182" i="1"/>
  <c r="V3183" i="1"/>
  <c r="W3183" i="1"/>
  <c r="X3183" i="1"/>
  <c r="V3184" i="1"/>
  <c r="W3184" i="1"/>
  <c r="X3184" i="1"/>
  <c r="V3185" i="1"/>
  <c r="W3185" i="1"/>
  <c r="X3185" i="1"/>
  <c r="V3186" i="1"/>
  <c r="W3186" i="1"/>
  <c r="X3186" i="1"/>
  <c r="V3187" i="1"/>
  <c r="W3187" i="1"/>
  <c r="X3187" i="1"/>
  <c r="V3188" i="1"/>
  <c r="W3188" i="1"/>
  <c r="X3188" i="1"/>
  <c r="V3189" i="1"/>
  <c r="W3189" i="1"/>
  <c r="X3189" i="1"/>
  <c r="V3190" i="1"/>
  <c r="W3190" i="1"/>
  <c r="X3190" i="1"/>
  <c r="V3191" i="1"/>
  <c r="W3191" i="1"/>
  <c r="X3191" i="1"/>
  <c r="V3192" i="1"/>
  <c r="W3192" i="1"/>
  <c r="X3192" i="1"/>
  <c r="V3193" i="1"/>
  <c r="W3193" i="1"/>
  <c r="X3193" i="1"/>
  <c r="V1258" i="1"/>
  <c r="W1258" i="1"/>
  <c r="X1258" i="1"/>
  <c r="V1259" i="1"/>
  <c r="W1259" i="1"/>
  <c r="X1259" i="1"/>
  <c r="V3194" i="1"/>
  <c r="W3194" i="1"/>
  <c r="X3194" i="1"/>
  <c r="V3195" i="1"/>
  <c r="W3195" i="1"/>
  <c r="X3195" i="1"/>
  <c r="V1260" i="1"/>
  <c r="W1260" i="1"/>
  <c r="X1260" i="1"/>
  <c r="V3196" i="1"/>
  <c r="W3196" i="1"/>
  <c r="X3196" i="1"/>
  <c r="V3197" i="1"/>
  <c r="W3197" i="1"/>
  <c r="X3197" i="1"/>
  <c r="V1261" i="1"/>
  <c r="W1261" i="1"/>
  <c r="X1261" i="1"/>
  <c r="V1262" i="1"/>
  <c r="W1262" i="1"/>
  <c r="X1262" i="1"/>
  <c r="V3198" i="1"/>
  <c r="W3198" i="1"/>
  <c r="X3198" i="1"/>
  <c r="V1263" i="1"/>
  <c r="W1263" i="1"/>
  <c r="X1263" i="1"/>
  <c r="V3199" i="1"/>
  <c r="W3199" i="1"/>
  <c r="X3199" i="1"/>
  <c r="V1264" i="1"/>
  <c r="W1264" i="1"/>
  <c r="X1264" i="1"/>
  <c r="V3200" i="1"/>
  <c r="W3200" i="1"/>
  <c r="X3200" i="1"/>
  <c r="V3201" i="1"/>
  <c r="W3201" i="1"/>
  <c r="X3201" i="1"/>
  <c r="V3202" i="1"/>
  <c r="W3202" i="1"/>
  <c r="X3202" i="1"/>
  <c r="V3203" i="1"/>
  <c r="W3203" i="1"/>
  <c r="X3203" i="1"/>
  <c r="V3204" i="1"/>
  <c r="W3204" i="1"/>
  <c r="X3204" i="1"/>
  <c r="V3205" i="1"/>
  <c r="W3205" i="1"/>
  <c r="X3205" i="1"/>
  <c r="V3206" i="1"/>
  <c r="W3206" i="1"/>
  <c r="X3206" i="1"/>
  <c r="V3207" i="1"/>
  <c r="W3207" i="1"/>
  <c r="X3207" i="1"/>
  <c r="V3208" i="1"/>
  <c r="W3208" i="1"/>
  <c r="X3208" i="1"/>
  <c r="V1265" i="1"/>
  <c r="W1265" i="1"/>
  <c r="X1265" i="1"/>
  <c r="V3209" i="1"/>
  <c r="W3209" i="1"/>
  <c r="X3209" i="1"/>
  <c r="V3210" i="1"/>
  <c r="W3210" i="1"/>
  <c r="X3210" i="1"/>
  <c r="V3211" i="1"/>
  <c r="W3211" i="1"/>
  <c r="X3211" i="1"/>
  <c r="V3212" i="1"/>
  <c r="W3212" i="1"/>
  <c r="X3212" i="1"/>
  <c r="V3213" i="1"/>
  <c r="W3213" i="1"/>
  <c r="X3213" i="1"/>
  <c r="V3214" i="1"/>
  <c r="W3214" i="1"/>
  <c r="X3214" i="1"/>
  <c r="V3215" i="1"/>
  <c r="W3215" i="1"/>
  <c r="X3215" i="1"/>
  <c r="V3216" i="1"/>
  <c r="W3216" i="1"/>
  <c r="X3216" i="1"/>
  <c r="V3217" i="1"/>
  <c r="W3217" i="1"/>
  <c r="X3217" i="1"/>
  <c r="V3218" i="1"/>
  <c r="W3218" i="1"/>
  <c r="X3218" i="1"/>
  <c r="V3219" i="1"/>
  <c r="W3219" i="1"/>
  <c r="X3219" i="1"/>
  <c r="V3220" i="1"/>
  <c r="W3220" i="1"/>
  <c r="X3220" i="1"/>
  <c r="V3221" i="1"/>
  <c r="W3221" i="1"/>
  <c r="X3221" i="1"/>
  <c r="V3222" i="1"/>
  <c r="W3222" i="1"/>
  <c r="X3222" i="1"/>
  <c r="V3223" i="1"/>
  <c r="W3223" i="1"/>
  <c r="X3223" i="1"/>
  <c r="V3224" i="1"/>
  <c r="W3224" i="1"/>
  <c r="X3224" i="1"/>
  <c r="V3225" i="1"/>
  <c r="W3225" i="1"/>
  <c r="X3225" i="1"/>
  <c r="V3226" i="1"/>
  <c r="W3226" i="1"/>
  <c r="X3226" i="1"/>
  <c r="V3227" i="1"/>
  <c r="W3227" i="1"/>
  <c r="X3227" i="1"/>
  <c r="V3228" i="1"/>
  <c r="W3228" i="1"/>
  <c r="X3228" i="1"/>
  <c r="V3229" i="1"/>
  <c r="W3229" i="1"/>
  <c r="X3229" i="1"/>
  <c r="V3230" i="1"/>
  <c r="W3230" i="1"/>
  <c r="X3230" i="1"/>
  <c r="V3231" i="1"/>
  <c r="W3231" i="1"/>
  <c r="X3231" i="1"/>
  <c r="V3232" i="1"/>
  <c r="W3232" i="1"/>
  <c r="X3232" i="1"/>
  <c r="V3233" i="1"/>
  <c r="W3233" i="1"/>
  <c r="X3233" i="1"/>
  <c r="V3234" i="1"/>
  <c r="W3234" i="1"/>
  <c r="X3234" i="1"/>
  <c r="V3235" i="1"/>
  <c r="W3235" i="1"/>
  <c r="X3235" i="1"/>
  <c r="V3236" i="1"/>
  <c r="W3236" i="1"/>
  <c r="X3236" i="1"/>
  <c r="V3237" i="1"/>
  <c r="W3237" i="1"/>
  <c r="X3237" i="1"/>
  <c r="V3238" i="1"/>
  <c r="W3238" i="1"/>
  <c r="X3238" i="1"/>
  <c r="V3239" i="1"/>
  <c r="W3239" i="1"/>
  <c r="X3239" i="1"/>
  <c r="V3240" i="1"/>
  <c r="W3240" i="1"/>
  <c r="X3240" i="1"/>
  <c r="V3241" i="1"/>
  <c r="W3241" i="1"/>
  <c r="X3241" i="1"/>
  <c r="V3242" i="1"/>
  <c r="W3242" i="1"/>
  <c r="X3242" i="1"/>
  <c r="V3243" i="1"/>
  <c r="W3243" i="1"/>
  <c r="X3243" i="1"/>
  <c r="V3244" i="1"/>
  <c r="W3244" i="1"/>
  <c r="X3244" i="1"/>
  <c r="V3245" i="1"/>
  <c r="W3245" i="1"/>
  <c r="X3245" i="1"/>
  <c r="V3246" i="1"/>
  <c r="W3246" i="1"/>
  <c r="X3246" i="1"/>
  <c r="V1266" i="1"/>
  <c r="W1266" i="1"/>
  <c r="X1266" i="1"/>
  <c r="V3247" i="1"/>
  <c r="W3247" i="1"/>
  <c r="X3247" i="1"/>
  <c r="V1267" i="1"/>
  <c r="W1267" i="1"/>
  <c r="X1267" i="1"/>
  <c r="V1268" i="1"/>
  <c r="W1268" i="1"/>
  <c r="X1268" i="1"/>
  <c r="V3248" i="1"/>
  <c r="W3248" i="1"/>
  <c r="X3248" i="1"/>
  <c r="V3249" i="1"/>
  <c r="W3249" i="1"/>
  <c r="X3249" i="1"/>
  <c r="V3250" i="1"/>
  <c r="W3250" i="1"/>
  <c r="X3250" i="1"/>
  <c r="V3251" i="1"/>
  <c r="W3251" i="1"/>
  <c r="X3251" i="1"/>
  <c r="V3252" i="1"/>
  <c r="W3252" i="1"/>
  <c r="X3252" i="1"/>
  <c r="V1269" i="1"/>
  <c r="W1269" i="1"/>
  <c r="X1269" i="1"/>
  <c r="V3253" i="1"/>
  <c r="W3253" i="1"/>
  <c r="X3253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3254" i="1"/>
  <c r="W3254" i="1"/>
  <c r="X3254" i="1"/>
  <c r="V3255" i="1"/>
  <c r="W3255" i="1"/>
  <c r="X3255" i="1"/>
  <c r="V3256" i="1"/>
  <c r="W3256" i="1"/>
  <c r="X3256" i="1"/>
  <c r="V3257" i="1"/>
  <c r="W3257" i="1"/>
  <c r="X3257" i="1"/>
  <c r="V3258" i="1"/>
  <c r="W3258" i="1"/>
  <c r="X3258" i="1"/>
  <c r="V1275" i="1"/>
  <c r="W1275" i="1"/>
  <c r="X1275" i="1"/>
  <c r="V1276" i="1"/>
  <c r="W1276" i="1"/>
  <c r="X1276" i="1"/>
  <c r="V3259" i="1"/>
  <c r="W3259" i="1"/>
  <c r="X3259" i="1"/>
  <c r="V3260" i="1"/>
  <c r="W3260" i="1"/>
  <c r="X3260" i="1"/>
  <c r="V3261" i="1"/>
  <c r="W3261" i="1"/>
  <c r="X3261" i="1"/>
  <c r="V1277" i="1"/>
  <c r="W1277" i="1"/>
  <c r="X1277" i="1"/>
  <c r="V1278" i="1"/>
  <c r="W1278" i="1"/>
  <c r="X1278" i="1"/>
  <c r="V1279" i="1"/>
  <c r="W1279" i="1"/>
  <c r="X1279" i="1"/>
  <c r="V1280" i="1"/>
  <c r="W1280" i="1"/>
  <c r="X1280" i="1"/>
  <c r="V1281" i="1"/>
  <c r="W1281" i="1"/>
  <c r="X1281" i="1"/>
  <c r="V3262" i="1"/>
  <c r="W3262" i="1"/>
  <c r="X3262" i="1"/>
  <c r="V3263" i="1"/>
  <c r="W3263" i="1"/>
  <c r="X3263" i="1"/>
  <c r="V1282" i="1"/>
  <c r="W1282" i="1"/>
  <c r="X1282" i="1"/>
  <c r="V1283" i="1"/>
  <c r="W1283" i="1"/>
  <c r="X1283" i="1"/>
  <c r="V3264" i="1"/>
  <c r="W3264" i="1"/>
  <c r="X3264" i="1"/>
  <c r="V3265" i="1"/>
  <c r="W3265" i="1"/>
  <c r="X3265" i="1"/>
  <c r="V3266" i="1"/>
  <c r="W3266" i="1"/>
  <c r="X3266" i="1"/>
  <c r="V3267" i="1"/>
  <c r="W3267" i="1"/>
  <c r="X3267" i="1"/>
  <c r="V3268" i="1"/>
  <c r="W3268" i="1"/>
  <c r="X3268" i="1"/>
  <c r="V3269" i="1"/>
  <c r="W3269" i="1"/>
  <c r="X3269" i="1"/>
  <c r="V3270" i="1"/>
  <c r="W3270" i="1"/>
  <c r="X3270" i="1"/>
  <c r="V1284" i="1"/>
  <c r="W1284" i="1"/>
  <c r="X1284" i="1"/>
  <c r="V3271" i="1"/>
  <c r="W3271" i="1"/>
  <c r="X3271" i="1"/>
  <c r="V3272" i="1"/>
  <c r="W3272" i="1"/>
  <c r="X3272" i="1"/>
  <c r="V3273" i="1"/>
  <c r="W3273" i="1"/>
  <c r="X3273" i="1"/>
  <c r="V3274" i="1"/>
  <c r="W3274" i="1"/>
  <c r="X3274" i="1"/>
  <c r="V3275" i="1"/>
  <c r="W3275" i="1"/>
  <c r="X3275" i="1"/>
  <c r="V1285" i="1"/>
  <c r="W1285" i="1"/>
  <c r="X1285" i="1"/>
  <c r="V3276" i="1"/>
  <c r="W3276" i="1"/>
  <c r="X3276" i="1"/>
  <c r="V3277" i="1"/>
  <c r="W3277" i="1"/>
  <c r="X3277" i="1"/>
  <c r="V3278" i="1"/>
  <c r="W3278" i="1"/>
  <c r="X3278" i="1"/>
  <c r="V3279" i="1"/>
  <c r="W3279" i="1"/>
  <c r="X3279" i="1"/>
  <c r="V3280" i="1"/>
  <c r="W3280" i="1"/>
  <c r="X3280" i="1"/>
  <c r="V1286" i="1"/>
  <c r="W1286" i="1"/>
  <c r="X1286" i="1"/>
  <c r="V3281" i="1"/>
  <c r="W3281" i="1"/>
  <c r="X3281" i="1"/>
  <c r="V3282" i="1"/>
  <c r="W3282" i="1"/>
  <c r="X3282" i="1"/>
  <c r="V3283" i="1"/>
  <c r="W3283" i="1"/>
  <c r="X3283" i="1"/>
  <c r="V1287" i="1"/>
  <c r="W1287" i="1"/>
  <c r="X1287" i="1"/>
  <c r="V1288" i="1"/>
  <c r="W1288" i="1"/>
  <c r="X1288" i="1"/>
  <c r="V3284" i="1"/>
  <c r="W3284" i="1"/>
  <c r="X3284" i="1"/>
  <c r="V3285" i="1"/>
  <c r="W3285" i="1"/>
  <c r="X3285" i="1"/>
  <c r="V3286" i="1"/>
  <c r="W3286" i="1"/>
  <c r="X3286" i="1"/>
  <c r="V3287" i="1"/>
  <c r="W3287" i="1"/>
  <c r="X3287" i="1"/>
  <c r="V3288" i="1"/>
  <c r="W3288" i="1"/>
  <c r="X3288" i="1"/>
  <c r="V3289" i="1"/>
  <c r="W3289" i="1"/>
  <c r="X3289" i="1"/>
  <c r="V3290" i="1"/>
  <c r="W3290" i="1"/>
  <c r="X3290" i="1"/>
  <c r="V3291" i="1"/>
  <c r="W3291" i="1"/>
  <c r="X3291" i="1"/>
  <c r="V3292" i="1"/>
  <c r="W3292" i="1"/>
  <c r="X3292" i="1"/>
  <c r="V3293" i="1"/>
  <c r="W3293" i="1"/>
  <c r="X3293" i="1"/>
  <c r="V3294" i="1"/>
  <c r="W3294" i="1"/>
  <c r="X3294" i="1"/>
  <c r="V3295" i="1"/>
  <c r="W3295" i="1"/>
  <c r="X3295" i="1"/>
  <c r="V3296" i="1"/>
  <c r="W3296" i="1"/>
  <c r="X3296" i="1"/>
  <c r="V3297" i="1"/>
  <c r="W3297" i="1"/>
  <c r="X3297" i="1"/>
  <c r="V1289" i="1"/>
  <c r="W1289" i="1"/>
  <c r="X1289" i="1"/>
  <c r="V1290" i="1"/>
  <c r="W1290" i="1"/>
  <c r="X1290" i="1"/>
  <c r="V3298" i="1"/>
  <c r="W3298" i="1"/>
  <c r="X3298" i="1"/>
  <c r="V3299" i="1"/>
  <c r="W3299" i="1"/>
  <c r="X3299" i="1"/>
  <c r="V1291" i="1"/>
  <c r="W1291" i="1"/>
  <c r="X1291" i="1"/>
  <c r="V3300" i="1"/>
  <c r="W3300" i="1"/>
  <c r="X3300" i="1"/>
  <c r="V3301" i="1"/>
  <c r="W3301" i="1"/>
  <c r="X3301" i="1"/>
  <c r="V1292" i="1"/>
  <c r="W1292" i="1"/>
  <c r="X1292" i="1"/>
  <c r="V1293" i="1"/>
  <c r="W1293" i="1"/>
  <c r="X1293" i="1"/>
  <c r="V1294" i="1"/>
  <c r="W1294" i="1"/>
  <c r="X1294" i="1"/>
  <c r="V1295" i="1"/>
  <c r="W1295" i="1"/>
  <c r="X1295" i="1"/>
  <c r="V3302" i="1"/>
  <c r="W3302" i="1"/>
  <c r="X3302" i="1"/>
  <c r="V3303" i="1"/>
  <c r="W3303" i="1"/>
  <c r="X3303" i="1"/>
  <c r="V3304" i="1"/>
  <c r="W3304" i="1"/>
  <c r="X3304" i="1"/>
  <c r="V1296" i="1"/>
  <c r="W1296" i="1"/>
  <c r="X1296" i="1"/>
  <c r="V3305" i="1"/>
  <c r="W3305" i="1"/>
  <c r="X3305" i="1"/>
  <c r="V3306" i="1"/>
  <c r="W3306" i="1"/>
  <c r="X3306" i="1"/>
  <c r="V1297" i="1"/>
  <c r="W1297" i="1"/>
  <c r="X1297" i="1"/>
  <c r="V3307" i="1"/>
  <c r="W3307" i="1"/>
  <c r="X3307" i="1"/>
  <c r="V3308" i="1"/>
  <c r="W3308" i="1"/>
  <c r="X3308" i="1"/>
  <c r="V1298" i="1"/>
  <c r="W1298" i="1"/>
  <c r="X1298" i="1"/>
  <c r="V3309" i="1"/>
  <c r="W3309" i="1"/>
  <c r="X3309" i="1"/>
  <c r="V1299" i="1"/>
  <c r="W1299" i="1"/>
  <c r="X1299" i="1"/>
  <c r="V1300" i="1"/>
  <c r="W1300" i="1"/>
  <c r="X1300" i="1"/>
  <c r="V1301" i="1"/>
  <c r="W1301" i="1"/>
  <c r="X1301" i="1"/>
  <c r="V1302" i="1"/>
  <c r="W1302" i="1"/>
  <c r="X1302" i="1"/>
  <c r="V1303" i="1"/>
  <c r="W1303" i="1"/>
  <c r="X1303" i="1"/>
  <c r="V3310" i="1"/>
  <c r="W3310" i="1"/>
  <c r="X3310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3311" i="1"/>
  <c r="W3311" i="1"/>
  <c r="X3311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3312" i="1"/>
  <c r="W3312" i="1"/>
  <c r="X3312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1323" i="1"/>
  <c r="W1323" i="1"/>
  <c r="X1323" i="1"/>
  <c r="V1324" i="1"/>
  <c r="W1324" i="1"/>
  <c r="X1324" i="1"/>
  <c r="V3313" i="1"/>
  <c r="W3313" i="1"/>
  <c r="X3313" i="1"/>
  <c r="V1325" i="1"/>
  <c r="W1325" i="1"/>
  <c r="X1325" i="1"/>
  <c r="V3314" i="1"/>
  <c r="W3314" i="1"/>
  <c r="X3314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1337" i="1"/>
  <c r="W1337" i="1"/>
  <c r="X1337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1347" i="1"/>
  <c r="W1347" i="1"/>
  <c r="X1347" i="1"/>
  <c r="V3315" i="1"/>
  <c r="W3315" i="1"/>
  <c r="X3315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1352" i="1"/>
  <c r="W1352" i="1"/>
  <c r="X1352" i="1"/>
  <c r="V1353" i="1"/>
  <c r="W1353" i="1"/>
  <c r="X1353" i="1"/>
  <c r="V1354" i="1"/>
  <c r="W1354" i="1"/>
  <c r="X1354" i="1"/>
  <c r="V3316" i="1"/>
  <c r="W3316" i="1"/>
  <c r="X3316" i="1"/>
  <c r="V1355" i="1"/>
  <c r="W1355" i="1"/>
  <c r="X1355" i="1"/>
  <c r="V1356" i="1"/>
  <c r="W1356" i="1"/>
  <c r="X1356" i="1"/>
  <c r="V1357" i="1"/>
  <c r="W1357" i="1"/>
  <c r="X1357" i="1"/>
  <c r="V1358" i="1"/>
  <c r="W1358" i="1"/>
  <c r="X1358" i="1"/>
  <c r="V1359" i="1"/>
  <c r="W1359" i="1"/>
  <c r="X1359" i="1"/>
  <c r="V1360" i="1"/>
  <c r="W1360" i="1"/>
  <c r="X1360" i="1"/>
  <c r="V1361" i="1"/>
  <c r="W1361" i="1"/>
  <c r="X1361" i="1"/>
  <c r="V1362" i="1"/>
  <c r="W1362" i="1"/>
  <c r="X1362" i="1"/>
  <c r="V1363" i="1"/>
  <c r="W1363" i="1"/>
  <c r="X1363" i="1"/>
  <c r="V1364" i="1"/>
  <c r="W1364" i="1"/>
  <c r="X1364" i="1"/>
  <c r="V3317" i="1"/>
  <c r="W3317" i="1"/>
  <c r="X3317" i="1"/>
  <c r="V1365" i="1"/>
  <c r="W1365" i="1"/>
  <c r="X1365" i="1"/>
  <c r="V3318" i="1"/>
  <c r="W3318" i="1"/>
  <c r="X3318" i="1"/>
  <c r="V1366" i="1"/>
  <c r="W1366" i="1"/>
  <c r="X1366" i="1"/>
  <c r="V1367" i="1"/>
  <c r="W1367" i="1"/>
  <c r="X1367" i="1"/>
  <c r="V1368" i="1"/>
  <c r="W1368" i="1"/>
  <c r="X1368" i="1"/>
  <c r="V3319" i="1"/>
  <c r="W3319" i="1"/>
  <c r="X3319" i="1"/>
  <c r="V1369" i="1"/>
  <c r="W1369" i="1"/>
  <c r="X1369" i="1"/>
  <c r="V1370" i="1"/>
  <c r="W1370" i="1"/>
  <c r="X1370" i="1"/>
  <c r="V3320" i="1"/>
  <c r="W3320" i="1"/>
  <c r="X3320" i="1"/>
  <c r="V1371" i="1"/>
  <c r="W1371" i="1"/>
  <c r="X1371" i="1"/>
  <c r="V1372" i="1"/>
  <c r="W1372" i="1"/>
  <c r="X1372" i="1"/>
  <c r="V3321" i="1"/>
  <c r="W3321" i="1"/>
  <c r="X3321" i="1"/>
  <c r="V1373" i="1"/>
  <c r="W1373" i="1"/>
  <c r="X1373" i="1"/>
  <c r="V1374" i="1"/>
  <c r="W1374" i="1"/>
  <c r="X1374" i="1"/>
  <c r="V1375" i="1"/>
  <c r="W1375" i="1"/>
  <c r="X1375" i="1"/>
  <c r="V1376" i="1"/>
  <c r="W1376" i="1"/>
  <c r="X1376" i="1"/>
  <c r="V1377" i="1"/>
  <c r="W1377" i="1"/>
  <c r="X1377" i="1"/>
  <c r="V1378" i="1"/>
  <c r="W1378" i="1"/>
  <c r="X1378" i="1"/>
  <c r="V1379" i="1"/>
  <c r="W1379" i="1"/>
  <c r="X1379" i="1"/>
  <c r="V1380" i="1"/>
  <c r="W1380" i="1"/>
  <c r="X1380" i="1"/>
  <c r="V1381" i="1"/>
  <c r="W1381" i="1"/>
  <c r="X1381" i="1"/>
  <c r="V1382" i="1"/>
  <c r="W1382" i="1"/>
  <c r="X1382" i="1"/>
  <c r="V1383" i="1"/>
  <c r="W1383" i="1"/>
  <c r="X1383" i="1"/>
  <c r="V1384" i="1"/>
  <c r="W1384" i="1"/>
  <c r="X1384" i="1"/>
  <c r="V3322" i="1"/>
  <c r="W3322" i="1"/>
  <c r="X3322" i="1"/>
  <c r="V1385" i="1"/>
  <c r="W1385" i="1"/>
  <c r="X1385" i="1"/>
  <c r="V1386" i="1"/>
  <c r="W1386" i="1"/>
  <c r="X1386" i="1"/>
  <c r="V1387" i="1"/>
  <c r="W1387" i="1"/>
  <c r="X1387" i="1"/>
  <c r="V3323" i="1"/>
  <c r="W3323" i="1"/>
  <c r="X3323" i="1"/>
  <c r="V1388" i="1"/>
  <c r="W1388" i="1"/>
  <c r="X1388" i="1"/>
  <c r="V1389" i="1"/>
  <c r="W1389" i="1"/>
  <c r="X1389" i="1"/>
  <c r="V1390" i="1"/>
  <c r="W1390" i="1"/>
  <c r="X1390" i="1"/>
  <c r="V1391" i="1"/>
  <c r="W1391" i="1"/>
  <c r="X1391" i="1"/>
  <c r="V1392" i="1"/>
  <c r="W1392" i="1"/>
  <c r="X1392" i="1"/>
  <c r="V3324" i="1"/>
  <c r="W3324" i="1"/>
  <c r="X3324" i="1"/>
  <c r="V3325" i="1"/>
  <c r="W3325" i="1"/>
  <c r="X3325" i="1"/>
  <c r="V1393" i="1"/>
  <c r="W1393" i="1"/>
  <c r="X1393" i="1"/>
  <c r="V1394" i="1"/>
  <c r="W1394" i="1"/>
  <c r="X1394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3326" i="1"/>
  <c r="W3326" i="1"/>
  <c r="X3326" i="1"/>
  <c r="V3327" i="1"/>
  <c r="W3327" i="1"/>
  <c r="X3327" i="1"/>
  <c r="V1399" i="1"/>
  <c r="W1399" i="1"/>
  <c r="X1399" i="1"/>
  <c r="V1400" i="1"/>
  <c r="W1400" i="1"/>
  <c r="X1400" i="1"/>
  <c r="V3328" i="1"/>
  <c r="W3328" i="1"/>
  <c r="X3328" i="1"/>
  <c r="V1401" i="1"/>
  <c r="W1401" i="1"/>
  <c r="X1401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3329" i="1"/>
  <c r="W3329" i="1"/>
  <c r="X3329" i="1"/>
  <c r="V1407" i="1"/>
  <c r="W1407" i="1"/>
  <c r="X1407" i="1"/>
  <c r="V3330" i="1"/>
  <c r="W3330" i="1"/>
  <c r="X3330" i="1"/>
  <c r="V3331" i="1"/>
  <c r="W3331" i="1"/>
  <c r="X3331" i="1"/>
  <c r="V3332" i="1"/>
  <c r="W3332" i="1"/>
  <c r="X3332" i="1"/>
  <c r="V3333" i="1"/>
  <c r="W3333" i="1"/>
  <c r="X3333" i="1"/>
  <c r="V3334" i="1"/>
  <c r="W3334" i="1"/>
  <c r="X3334" i="1"/>
  <c r="V1408" i="1"/>
  <c r="W1408" i="1"/>
  <c r="X1408" i="1"/>
  <c r="V3335" i="1"/>
  <c r="W3335" i="1"/>
  <c r="X3335" i="1"/>
  <c r="V3336" i="1"/>
  <c r="W3336" i="1"/>
  <c r="X3336" i="1"/>
  <c r="V3337" i="1"/>
  <c r="W3337" i="1"/>
  <c r="X3337" i="1"/>
  <c r="V3338" i="1"/>
  <c r="W3338" i="1"/>
  <c r="X3338" i="1"/>
  <c r="V3339" i="1"/>
  <c r="W3339" i="1"/>
  <c r="X3339" i="1"/>
  <c r="V3340" i="1"/>
  <c r="W3340" i="1"/>
  <c r="X3340" i="1"/>
  <c r="V1409" i="1"/>
  <c r="W1409" i="1"/>
  <c r="X1409" i="1"/>
  <c r="V3341" i="1"/>
  <c r="W3341" i="1"/>
  <c r="X3341" i="1"/>
  <c r="V1410" i="1"/>
  <c r="W1410" i="1"/>
  <c r="X1410" i="1"/>
  <c r="V3342" i="1"/>
  <c r="W3342" i="1"/>
  <c r="X3342" i="1"/>
  <c r="V3343" i="1"/>
  <c r="W3343" i="1"/>
  <c r="X3343" i="1"/>
  <c r="V3344" i="1"/>
  <c r="W3344" i="1"/>
  <c r="X3344" i="1"/>
  <c r="V1411" i="1"/>
  <c r="W1411" i="1"/>
  <c r="X1411" i="1"/>
  <c r="V1412" i="1"/>
  <c r="W1412" i="1"/>
  <c r="X1412" i="1"/>
  <c r="V1413" i="1"/>
  <c r="W1413" i="1"/>
  <c r="X1413" i="1"/>
  <c r="V3345" i="1"/>
  <c r="W3345" i="1"/>
  <c r="X3345" i="1"/>
  <c r="V3346" i="1"/>
  <c r="W3346" i="1"/>
  <c r="X3346" i="1"/>
  <c r="V3347" i="1"/>
  <c r="W3347" i="1"/>
  <c r="X3347" i="1"/>
  <c r="V3348" i="1"/>
  <c r="W3348" i="1"/>
  <c r="X3348" i="1"/>
  <c r="V1414" i="1"/>
  <c r="W1414" i="1"/>
  <c r="X1414" i="1"/>
  <c r="V3349" i="1"/>
  <c r="W3349" i="1"/>
  <c r="X3349" i="1"/>
  <c r="V1415" i="1"/>
  <c r="W1415" i="1"/>
  <c r="X1415" i="1"/>
  <c r="V3350" i="1"/>
  <c r="W3350" i="1"/>
  <c r="X3350" i="1"/>
  <c r="V3351" i="1"/>
  <c r="W3351" i="1"/>
  <c r="X3351" i="1"/>
  <c r="V1416" i="1"/>
  <c r="W1416" i="1"/>
  <c r="X1416" i="1"/>
  <c r="V3352" i="1"/>
  <c r="W3352" i="1"/>
  <c r="X3352" i="1"/>
  <c r="V3353" i="1"/>
  <c r="W3353" i="1"/>
  <c r="X3353" i="1"/>
  <c r="V1417" i="1"/>
  <c r="W1417" i="1"/>
  <c r="X1417" i="1"/>
  <c r="V1418" i="1"/>
  <c r="W1418" i="1"/>
  <c r="X1418" i="1"/>
  <c r="V1419" i="1"/>
  <c r="W1419" i="1"/>
  <c r="X1419" i="1"/>
  <c r="V1420" i="1"/>
  <c r="W1420" i="1"/>
  <c r="X1420" i="1"/>
  <c r="V3354" i="1"/>
  <c r="W3354" i="1"/>
  <c r="X3354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3355" i="1"/>
  <c r="W3355" i="1"/>
  <c r="X3355" i="1"/>
  <c r="V3356" i="1"/>
  <c r="W3356" i="1"/>
  <c r="X3356" i="1"/>
  <c r="V3357" i="1"/>
  <c r="W3357" i="1"/>
  <c r="X3357" i="1"/>
  <c r="V1426" i="1"/>
  <c r="W1426" i="1"/>
  <c r="X1426" i="1"/>
  <c r="V3358" i="1"/>
  <c r="W3358" i="1"/>
  <c r="X3358" i="1"/>
  <c r="V3359" i="1"/>
  <c r="W3359" i="1"/>
  <c r="X3359" i="1"/>
  <c r="V3360" i="1"/>
  <c r="W3360" i="1"/>
  <c r="X3360" i="1"/>
  <c r="V3361" i="1"/>
  <c r="W3361" i="1"/>
  <c r="X3361" i="1"/>
  <c r="V3362" i="1"/>
  <c r="W3362" i="1"/>
  <c r="X3362" i="1"/>
  <c r="V1427" i="1"/>
  <c r="W1427" i="1"/>
  <c r="X1427" i="1"/>
  <c r="V3363" i="1"/>
  <c r="W3363" i="1"/>
  <c r="X3363" i="1"/>
  <c r="V3364" i="1"/>
  <c r="W3364" i="1"/>
  <c r="X3364" i="1"/>
  <c r="V3365" i="1"/>
  <c r="W3365" i="1"/>
  <c r="X3365" i="1"/>
  <c r="V3366" i="1"/>
  <c r="W3366" i="1"/>
  <c r="X3366" i="1"/>
  <c r="V3367" i="1"/>
  <c r="W3367" i="1"/>
  <c r="X3367" i="1"/>
  <c r="V3368" i="1"/>
  <c r="W3368" i="1"/>
  <c r="X3368" i="1"/>
  <c r="V3369" i="1"/>
  <c r="W3369" i="1"/>
  <c r="X3369" i="1"/>
  <c r="V3370" i="1"/>
  <c r="W3370" i="1"/>
  <c r="X3370" i="1"/>
  <c r="V3371" i="1"/>
  <c r="W3371" i="1"/>
  <c r="X3371" i="1"/>
  <c r="V3372" i="1"/>
  <c r="W3372" i="1"/>
  <c r="X3372" i="1"/>
  <c r="V3373" i="1"/>
  <c r="W3373" i="1"/>
  <c r="X3373" i="1"/>
  <c r="V1428" i="1"/>
  <c r="W1428" i="1"/>
  <c r="X1428" i="1"/>
  <c r="V3374" i="1"/>
  <c r="W3374" i="1"/>
  <c r="X3374" i="1"/>
  <c r="V3375" i="1"/>
  <c r="W3375" i="1"/>
  <c r="X3375" i="1"/>
  <c r="V3376" i="1"/>
  <c r="W3376" i="1"/>
  <c r="X3376" i="1"/>
  <c r="V3377" i="1"/>
  <c r="W3377" i="1"/>
  <c r="X3377" i="1"/>
  <c r="V1429" i="1"/>
  <c r="W1429" i="1"/>
  <c r="X1429" i="1"/>
  <c r="V3378" i="1"/>
  <c r="W3378" i="1"/>
  <c r="X3378" i="1"/>
  <c r="V3379" i="1"/>
  <c r="W3379" i="1"/>
  <c r="X3379" i="1"/>
  <c r="V3380" i="1"/>
  <c r="W3380" i="1"/>
  <c r="X3380" i="1"/>
  <c r="V3381" i="1"/>
  <c r="W3381" i="1"/>
  <c r="X3381" i="1"/>
  <c r="V3382" i="1"/>
  <c r="W3382" i="1"/>
  <c r="X3382" i="1"/>
  <c r="V3383" i="1"/>
  <c r="W3383" i="1"/>
  <c r="X3383" i="1"/>
  <c r="V1430" i="1"/>
  <c r="W1430" i="1"/>
  <c r="X1430" i="1"/>
  <c r="V3384" i="1"/>
  <c r="W3384" i="1"/>
  <c r="X3384" i="1"/>
  <c r="V3385" i="1"/>
  <c r="W3385" i="1"/>
  <c r="X3385" i="1"/>
  <c r="V3386" i="1"/>
  <c r="W3386" i="1"/>
  <c r="X3386" i="1"/>
  <c r="V3387" i="1"/>
  <c r="W3387" i="1"/>
  <c r="X3387" i="1"/>
  <c r="V3388" i="1"/>
  <c r="W3388" i="1"/>
  <c r="X3388" i="1"/>
  <c r="V1431" i="1"/>
  <c r="W1431" i="1"/>
  <c r="X1431" i="1"/>
  <c r="V1432" i="1"/>
  <c r="W1432" i="1"/>
  <c r="X1432" i="1"/>
  <c r="V1433" i="1"/>
  <c r="W1433" i="1"/>
  <c r="X1433" i="1"/>
  <c r="V1434" i="1"/>
  <c r="W1434" i="1"/>
  <c r="X1434" i="1"/>
  <c r="V1435" i="1"/>
  <c r="W1435" i="1"/>
  <c r="X1435" i="1"/>
  <c r="V3389" i="1"/>
  <c r="W3389" i="1"/>
  <c r="X3389" i="1"/>
  <c r="V1436" i="1"/>
  <c r="W1436" i="1"/>
  <c r="X1436" i="1"/>
  <c r="V1437" i="1"/>
  <c r="W1437" i="1"/>
  <c r="X1437" i="1"/>
  <c r="V1438" i="1"/>
  <c r="W1438" i="1"/>
  <c r="X1438" i="1"/>
  <c r="V3390" i="1"/>
  <c r="W3390" i="1"/>
  <c r="X3390" i="1"/>
  <c r="V3391" i="1"/>
  <c r="W3391" i="1"/>
  <c r="X3391" i="1"/>
  <c r="V3392" i="1"/>
  <c r="W3392" i="1"/>
  <c r="X3392" i="1"/>
  <c r="V3393" i="1"/>
  <c r="W3393" i="1"/>
  <c r="X3393" i="1"/>
  <c r="V1439" i="1"/>
  <c r="W1439" i="1"/>
  <c r="X1439" i="1"/>
  <c r="V1440" i="1"/>
  <c r="W1440" i="1"/>
  <c r="X1440" i="1"/>
  <c r="V3394" i="1"/>
  <c r="W3394" i="1"/>
  <c r="X3394" i="1"/>
  <c r="V3395" i="1"/>
  <c r="W3395" i="1"/>
  <c r="X3395" i="1"/>
  <c r="V1441" i="1"/>
  <c r="W1441" i="1"/>
  <c r="X1441" i="1"/>
  <c r="V3396" i="1"/>
  <c r="W3396" i="1"/>
  <c r="X3396" i="1"/>
  <c r="V1442" i="1"/>
  <c r="W1442" i="1"/>
  <c r="X1442" i="1"/>
  <c r="V3397" i="1"/>
  <c r="W3397" i="1"/>
  <c r="X3397" i="1"/>
  <c r="V3398" i="1"/>
  <c r="W3398" i="1"/>
  <c r="X3398" i="1"/>
  <c r="V1443" i="1"/>
  <c r="W1443" i="1"/>
  <c r="X1443" i="1"/>
  <c r="V1444" i="1"/>
  <c r="W1444" i="1"/>
  <c r="X1444" i="1"/>
  <c r="V3399" i="1"/>
  <c r="W3399" i="1"/>
  <c r="X3399" i="1"/>
  <c r="V1445" i="1"/>
  <c r="W1445" i="1"/>
  <c r="X1445" i="1"/>
  <c r="V1446" i="1"/>
  <c r="W1446" i="1"/>
  <c r="X1446" i="1"/>
  <c r="V1447" i="1"/>
  <c r="W1447" i="1"/>
  <c r="X1447" i="1"/>
  <c r="V3400" i="1"/>
  <c r="W3400" i="1"/>
  <c r="X3400" i="1"/>
  <c r="V3401" i="1"/>
  <c r="W3401" i="1"/>
  <c r="X3401" i="1"/>
  <c r="V1448" i="1"/>
  <c r="W1448" i="1"/>
  <c r="X1448" i="1"/>
  <c r="V1449" i="1"/>
  <c r="W1449" i="1"/>
  <c r="X1449" i="1"/>
  <c r="V3402" i="1"/>
  <c r="W3402" i="1"/>
  <c r="X3402" i="1"/>
  <c r="V3403" i="1"/>
  <c r="W3403" i="1"/>
  <c r="X3403" i="1"/>
  <c r="V3404" i="1"/>
  <c r="W3404" i="1"/>
  <c r="X3404" i="1"/>
  <c r="V3405" i="1"/>
  <c r="W3405" i="1"/>
  <c r="X3405" i="1"/>
  <c r="V1450" i="1"/>
  <c r="W1450" i="1"/>
  <c r="X1450" i="1"/>
  <c r="V1451" i="1"/>
  <c r="W1451" i="1"/>
  <c r="X1451" i="1"/>
  <c r="V3406" i="1"/>
  <c r="W3406" i="1"/>
  <c r="X3406" i="1"/>
  <c r="V1452" i="1"/>
  <c r="W1452" i="1"/>
  <c r="X1452" i="1"/>
  <c r="V3407" i="1"/>
  <c r="W3407" i="1"/>
  <c r="X3407" i="1"/>
  <c r="V1453" i="1"/>
  <c r="W1453" i="1"/>
  <c r="X1453" i="1"/>
  <c r="V3408" i="1"/>
  <c r="W3408" i="1"/>
  <c r="X3408" i="1"/>
  <c r="V3409" i="1"/>
  <c r="W3409" i="1"/>
  <c r="X3409" i="1"/>
  <c r="V1454" i="1"/>
  <c r="W1454" i="1"/>
  <c r="X1454" i="1"/>
  <c r="V3410" i="1"/>
  <c r="W3410" i="1"/>
  <c r="X3410" i="1"/>
  <c r="V3411" i="1"/>
  <c r="W3411" i="1"/>
  <c r="X3411" i="1"/>
  <c r="V3412" i="1"/>
  <c r="W3412" i="1"/>
  <c r="X3412" i="1"/>
  <c r="V3413" i="1"/>
  <c r="W3413" i="1"/>
  <c r="X3413" i="1"/>
  <c r="V1455" i="1"/>
  <c r="W1455" i="1"/>
  <c r="X1455" i="1"/>
  <c r="V3414" i="1"/>
  <c r="W3414" i="1"/>
  <c r="X3414" i="1"/>
  <c r="V1456" i="1"/>
  <c r="W1456" i="1"/>
  <c r="X1456" i="1"/>
  <c r="V1457" i="1"/>
  <c r="W1457" i="1"/>
  <c r="X1457" i="1"/>
  <c r="V3415" i="1"/>
  <c r="W3415" i="1"/>
  <c r="X3415" i="1"/>
  <c r="V3416" i="1"/>
  <c r="W3416" i="1"/>
  <c r="X3416" i="1"/>
  <c r="V3417" i="1"/>
  <c r="W3417" i="1"/>
  <c r="X3417" i="1"/>
  <c r="V1458" i="1"/>
  <c r="W1458" i="1"/>
  <c r="X1458" i="1"/>
  <c r="V1459" i="1"/>
  <c r="W1459" i="1"/>
  <c r="X1459" i="1"/>
  <c r="V3418" i="1"/>
  <c r="W3418" i="1"/>
  <c r="X3418" i="1"/>
  <c r="V3419" i="1"/>
  <c r="W3419" i="1"/>
  <c r="X3419" i="1"/>
  <c r="V3420" i="1"/>
  <c r="W3420" i="1"/>
  <c r="X3420" i="1"/>
  <c r="V1460" i="1"/>
  <c r="W1460" i="1"/>
  <c r="X1460" i="1"/>
  <c r="V3421" i="1"/>
  <c r="W3421" i="1"/>
  <c r="X3421" i="1"/>
  <c r="V3422" i="1"/>
  <c r="W3422" i="1"/>
  <c r="X3422" i="1"/>
  <c r="V3423" i="1"/>
  <c r="W3423" i="1"/>
  <c r="X3423" i="1"/>
  <c r="V3424" i="1"/>
  <c r="W3424" i="1"/>
  <c r="X3424" i="1"/>
  <c r="V3425" i="1"/>
  <c r="W3425" i="1"/>
  <c r="X3425" i="1"/>
  <c r="V3426" i="1"/>
  <c r="W3426" i="1"/>
  <c r="X3426" i="1"/>
  <c r="V3427" i="1"/>
  <c r="W3427" i="1"/>
  <c r="X3427" i="1"/>
  <c r="V3428" i="1"/>
  <c r="W3428" i="1"/>
  <c r="X3428" i="1"/>
  <c r="V3429" i="1"/>
  <c r="W3429" i="1"/>
  <c r="X3429" i="1"/>
  <c r="V3430" i="1"/>
  <c r="W3430" i="1"/>
  <c r="X3430" i="1"/>
  <c r="V3431" i="1"/>
  <c r="W3431" i="1"/>
  <c r="X3431" i="1"/>
  <c r="V3432" i="1"/>
  <c r="W3432" i="1"/>
  <c r="X3432" i="1"/>
  <c r="V3433" i="1"/>
  <c r="W3433" i="1"/>
  <c r="X3433" i="1"/>
  <c r="V3434" i="1"/>
  <c r="W3434" i="1"/>
  <c r="X3434" i="1"/>
  <c r="V3435" i="1"/>
  <c r="W3435" i="1"/>
  <c r="X3435" i="1"/>
  <c r="V1461" i="1"/>
  <c r="W1461" i="1"/>
  <c r="X1461" i="1"/>
  <c r="V3436" i="1"/>
  <c r="W3436" i="1"/>
  <c r="X3436" i="1"/>
  <c r="V182" i="1"/>
  <c r="W182" i="1"/>
  <c r="X182" i="1"/>
  <c r="V183" i="1"/>
  <c r="W183" i="1"/>
  <c r="X183" i="1"/>
  <c r="V1462" i="1"/>
  <c r="W1462" i="1"/>
  <c r="X1462" i="1"/>
  <c r="V3437" i="1"/>
  <c r="W3437" i="1"/>
  <c r="X3437" i="1"/>
  <c r="V3438" i="1"/>
  <c r="W3438" i="1"/>
  <c r="X3438" i="1"/>
  <c r="V184" i="1"/>
  <c r="W184" i="1"/>
  <c r="X184" i="1"/>
  <c r="V185" i="1"/>
  <c r="W185" i="1"/>
  <c r="X185" i="1"/>
  <c r="V3439" i="1"/>
  <c r="W3439" i="1"/>
  <c r="X3439" i="1"/>
  <c r="V186" i="1"/>
  <c r="W186" i="1"/>
  <c r="X186" i="1"/>
  <c r="V1463" i="1"/>
  <c r="W1463" i="1"/>
  <c r="X1463" i="1"/>
  <c r="V3440" i="1"/>
  <c r="W3440" i="1"/>
  <c r="X3440" i="1"/>
  <c r="V3441" i="1"/>
  <c r="W3441" i="1"/>
  <c r="X3441" i="1"/>
  <c r="V3442" i="1"/>
  <c r="W3442" i="1"/>
  <c r="X3442" i="1"/>
  <c r="V3443" i="1"/>
  <c r="W3443" i="1"/>
  <c r="X3443" i="1"/>
  <c r="V3444" i="1"/>
  <c r="W3444" i="1"/>
  <c r="X3444" i="1"/>
  <c r="V3445" i="1"/>
  <c r="W3445" i="1"/>
  <c r="X3445" i="1"/>
  <c r="V3446" i="1"/>
  <c r="W3446" i="1"/>
  <c r="X3446" i="1"/>
  <c r="V3447" i="1"/>
  <c r="W3447" i="1"/>
  <c r="X3447" i="1"/>
  <c r="V3448" i="1"/>
  <c r="W3448" i="1"/>
  <c r="X3448" i="1"/>
  <c r="V1464" i="1"/>
  <c r="W1464" i="1"/>
  <c r="X1464" i="1"/>
  <c r="V3449" i="1"/>
  <c r="W3449" i="1"/>
  <c r="X3449" i="1"/>
  <c r="V3450" i="1"/>
  <c r="W3450" i="1"/>
  <c r="X3450" i="1"/>
  <c r="V3451" i="1"/>
  <c r="W3451" i="1"/>
  <c r="X3451" i="1"/>
  <c r="V3452" i="1"/>
  <c r="W3452" i="1"/>
  <c r="X3452" i="1"/>
  <c r="V3453" i="1"/>
  <c r="W3453" i="1"/>
  <c r="X3453" i="1"/>
  <c r="V3454" i="1"/>
  <c r="W3454" i="1"/>
  <c r="X3454" i="1"/>
  <c r="V3455" i="1"/>
  <c r="W3455" i="1"/>
  <c r="X3455" i="1"/>
  <c r="V3456" i="1"/>
  <c r="W3456" i="1"/>
  <c r="X3456" i="1"/>
  <c r="V3457" i="1"/>
  <c r="W3457" i="1"/>
  <c r="X3457" i="1"/>
  <c r="V3458" i="1"/>
  <c r="W3458" i="1"/>
  <c r="X3458" i="1"/>
  <c r="V3459" i="1"/>
  <c r="W3459" i="1"/>
  <c r="X3459" i="1"/>
  <c r="V3460" i="1"/>
  <c r="W3460" i="1"/>
  <c r="X3460" i="1"/>
  <c r="V1465" i="1"/>
  <c r="W1465" i="1"/>
  <c r="X1465" i="1"/>
  <c r="V3461" i="1"/>
  <c r="W3461" i="1"/>
  <c r="X3461" i="1"/>
  <c r="V1466" i="1"/>
  <c r="W1466" i="1"/>
  <c r="X1466" i="1"/>
  <c r="V1467" i="1"/>
  <c r="W1467" i="1"/>
  <c r="X1467" i="1"/>
  <c r="V3462" i="1"/>
  <c r="W3462" i="1"/>
  <c r="X3462" i="1"/>
  <c r="V1468" i="1"/>
  <c r="W1468" i="1"/>
  <c r="X1468" i="1"/>
  <c r="V1469" i="1"/>
  <c r="W1469" i="1"/>
  <c r="X1469" i="1"/>
  <c r="V1470" i="1"/>
  <c r="W1470" i="1"/>
  <c r="X1470" i="1"/>
  <c r="V3463" i="1"/>
  <c r="W3463" i="1"/>
  <c r="X3463" i="1"/>
  <c r="V3464" i="1"/>
  <c r="W3464" i="1"/>
  <c r="X3464" i="1"/>
  <c r="V3465" i="1"/>
  <c r="W3465" i="1"/>
  <c r="X3465" i="1"/>
  <c r="V3466" i="1"/>
  <c r="W3466" i="1"/>
  <c r="X3466" i="1"/>
  <c r="V3467" i="1"/>
  <c r="W3467" i="1"/>
  <c r="X3467" i="1"/>
  <c r="V3468" i="1"/>
  <c r="W3468" i="1"/>
  <c r="X3468" i="1"/>
  <c r="V3469" i="1"/>
  <c r="W3469" i="1"/>
  <c r="X3469" i="1"/>
  <c r="V3470" i="1"/>
  <c r="W3470" i="1"/>
  <c r="X3470" i="1"/>
  <c r="V3471" i="1"/>
  <c r="W3471" i="1"/>
  <c r="X3471" i="1"/>
  <c r="V1471" i="1"/>
  <c r="W1471" i="1"/>
  <c r="X1471" i="1"/>
  <c r="V3472" i="1"/>
  <c r="W3472" i="1"/>
  <c r="X3472" i="1"/>
  <c r="V3473" i="1"/>
  <c r="W3473" i="1"/>
  <c r="X3473" i="1"/>
  <c r="V3474" i="1"/>
  <c r="W3474" i="1"/>
  <c r="X3474" i="1"/>
  <c r="V3475" i="1"/>
  <c r="W3475" i="1"/>
  <c r="X3475" i="1"/>
  <c r="V3476" i="1"/>
  <c r="W3476" i="1"/>
  <c r="X3476" i="1"/>
  <c r="V3477" i="1"/>
  <c r="W3477" i="1"/>
  <c r="X3477" i="1"/>
  <c r="V3478" i="1"/>
  <c r="W3478" i="1"/>
  <c r="X3478" i="1"/>
  <c r="V3479" i="1"/>
  <c r="W3479" i="1"/>
  <c r="X3479" i="1"/>
  <c r="V3480" i="1"/>
  <c r="W3480" i="1"/>
  <c r="X3480" i="1"/>
  <c r="V3481" i="1"/>
  <c r="W3481" i="1"/>
  <c r="X3481" i="1"/>
  <c r="V3482" i="1"/>
  <c r="W3482" i="1"/>
  <c r="X3482" i="1"/>
  <c r="V3483" i="1"/>
  <c r="W3483" i="1"/>
  <c r="X3483" i="1"/>
  <c r="V3484" i="1"/>
  <c r="W3484" i="1"/>
  <c r="X3484" i="1"/>
  <c r="V3485" i="1"/>
  <c r="W3485" i="1"/>
  <c r="X3485" i="1"/>
  <c r="V3486" i="1"/>
  <c r="W3486" i="1"/>
  <c r="X3486" i="1"/>
  <c r="V3487" i="1"/>
  <c r="W3487" i="1"/>
  <c r="X3487" i="1"/>
  <c r="V3488" i="1"/>
  <c r="W3488" i="1"/>
  <c r="X3488" i="1"/>
  <c r="V3489" i="1"/>
  <c r="W3489" i="1"/>
  <c r="X3489" i="1"/>
  <c r="V3490" i="1"/>
  <c r="W3490" i="1"/>
  <c r="X3490" i="1"/>
  <c r="V3491" i="1"/>
  <c r="W3491" i="1"/>
  <c r="X3491" i="1"/>
  <c r="V3492" i="1"/>
  <c r="W3492" i="1"/>
  <c r="X3492" i="1"/>
  <c r="V3493" i="1"/>
  <c r="W3493" i="1"/>
  <c r="X3493" i="1"/>
  <c r="V1472" i="1"/>
  <c r="W1472" i="1"/>
  <c r="X1472" i="1"/>
  <c r="V3494" i="1"/>
  <c r="W3494" i="1"/>
  <c r="X3494" i="1"/>
  <c r="V3495" i="1"/>
  <c r="W3495" i="1"/>
  <c r="X3495" i="1"/>
  <c r="V3496" i="1"/>
  <c r="W3496" i="1"/>
  <c r="X3496" i="1"/>
  <c r="V1473" i="1"/>
  <c r="W1473" i="1"/>
  <c r="X1473" i="1"/>
  <c r="V3497" i="1"/>
  <c r="W3497" i="1"/>
  <c r="X3497" i="1"/>
  <c r="V3498" i="1"/>
  <c r="W3498" i="1"/>
  <c r="X3498" i="1"/>
  <c r="V3499" i="1"/>
  <c r="W3499" i="1"/>
  <c r="X3499" i="1"/>
  <c r="V3500" i="1"/>
  <c r="W3500" i="1"/>
  <c r="X3500" i="1"/>
  <c r="V3501" i="1"/>
  <c r="W3501" i="1"/>
  <c r="X3501" i="1"/>
  <c r="V1474" i="1"/>
  <c r="W1474" i="1"/>
  <c r="X1474" i="1"/>
  <c r="V3502" i="1"/>
  <c r="W3502" i="1"/>
  <c r="X3502" i="1"/>
  <c r="V3503" i="1"/>
  <c r="W3503" i="1"/>
  <c r="X3503" i="1"/>
  <c r="V3504" i="1"/>
  <c r="W3504" i="1"/>
  <c r="X3504" i="1"/>
  <c r="V3505" i="1"/>
  <c r="W3505" i="1"/>
  <c r="X3505" i="1"/>
  <c r="V3506" i="1"/>
  <c r="W3506" i="1"/>
  <c r="X3506" i="1"/>
  <c r="V1475" i="1"/>
  <c r="W1475" i="1"/>
  <c r="X1475" i="1"/>
  <c r="V3507" i="1"/>
  <c r="W3507" i="1"/>
  <c r="X3507" i="1"/>
  <c r="V3508" i="1"/>
  <c r="W3508" i="1"/>
  <c r="X3508" i="1"/>
  <c r="V3509" i="1"/>
  <c r="W3509" i="1"/>
  <c r="X3509" i="1"/>
  <c r="V3510" i="1"/>
  <c r="W3510" i="1"/>
  <c r="X3510" i="1"/>
  <c r="V1476" i="1"/>
  <c r="W1476" i="1"/>
  <c r="X1476" i="1"/>
  <c r="V1477" i="1"/>
  <c r="W1477" i="1"/>
  <c r="X1477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1483" i="1"/>
  <c r="W1483" i="1"/>
  <c r="X1483" i="1"/>
  <c r="V3511" i="1"/>
  <c r="W3511" i="1"/>
  <c r="X3511" i="1"/>
  <c r="V3512" i="1"/>
  <c r="W3512" i="1"/>
  <c r="X3512" i="1"/>
  <c r="V1484" i="1"/>
  <c r="W1484" i="1"/>
  <c r="X1484" i="1"/>
  <c r="V1485" i="1"/>
  <c r="W1485" i="1"/>
  <c r="X1485" i="1"/>
  <c r="V1486" i="1"/>
  <c r="W1486" i="1"/>
  <c r="X1486" i="1"/>
  <c r="V3513" i="1"/>
  <c r="W3513" i="1"/>
  <c r="X3513" i="1"/>
  <c r="V3514" i="1"/>
  <c r="W3514" i="1"/>
  <c r="X3514" i="1"/>
  <c r="V3515" i="1"/>
  <c r="W3515" i="1"/>
  <c r="X3515" i="1"/>
  <c r="V3516" i="1"/>
  <c r="W3516" i="1"/>
  <c r="X3516" i="1"/>
  <c r="V3517" i="1"/>
  <c r="W3517" i="1"/>
  <c r="X3517" i="1"/>
  <c r="V3518" i="1"/>
  <c r="W3518" i="1"/>
  <c r="X3518" i="1"/>
  <c r="V3519" i="1"/>
  <c r="W3519" i="1"/>
  <c r="X3519" i="1"/>
  <c r="V1487" i="1"/>
  <c r="W1487" i="1"/>
  <c r="X1487" i="1"/>
  <c r="V3520" i="1"/>
  <c r="W3520" i="1"/>
  <c r="X3520" i="1"/>
  <c r="V3521" i="1"/>
  <c r="W3521" i="1"/>
  <c r="X3521" i="1"/>
  <c r="V3522" i="1"/>
  <c r="W3522" i="1"/>
  <c r="X3522" i="1"/>
  <c r="V1488" i="1"/>
  <c r="W1488" i="1"/>
  <c r="X1488" i="1"/>
  <c r="V3523" i="1"/>
  <c r="W3523" i="1"/>
  <c r="X3523" i="1"/>
  <c r="V3524" i="1"/>
  <c r="W3524" i="1"/>
  <c r="X3524" i="1"/>
  <c r="V3525" i="1"/>
  <c r="W3525" i="1"/>
  <c r="X3525" i="1"/>
  <c r="V3526" i="1"/>
  <c r="W3526" i="1"/>
  <c r="X3526" i="1"/>
  <c r="V3527" i="1"/>
  <c r="W3527" i="1"/>
  <c r="X3527" i="1"/>
  <c r="V3528" i="1"/>
  <c r="W3528" i="1"/>
  <c r="X3528" i="1"/>
  <c r="V3529" i="1"/>
  <c r="W3529" i="1"/>
  <c r="X3529" i="1"/>
  <c r="V3530" i="1"/>
  <c r="W3530" i="1"/>
  <c r="X3530" i="1"/>
  <c r="V3531" i="1"/>
  <c r="W3531" i="1"/>
  <c r="X3531" i="1"/>
  <c r="V3532" i="1"/>
  <c r="W3532" i="1"/>
  <c r="X3532" i="1"/>
  <c r="V3533" i="1"/>
  <c r="W3533" i="1"/>
  <c r="X3533" i="1"/>
  <c r="V3534" i="1"/>
  <c r="W3534" i="1"/>
  <c r="X3534" i="1"/>
  <c r="V3535" i="1"/>
  <c r="W3535" i="1"/>
  <c r="X3535" i="1"/>
  <c r="V1489" i="1"/>
  <c r="W1489" i="1"/>
  <c r="X1489" i="1"/>
  <c r="V3536" i="1"/>
  <c r="W3536" i="1"/>
  <c r="X3536" i="1"/>
  <c r="V1490" i="1"/>
  <c r="W1490" i="1"/>
  <c r="X1490" i="1"/>
  <c r="V3537" i="1"/>
  <c r="W3537" i="1"/>
  <c r="X3537" i="1"/>
  <c r="V3538" i="1"/>
  <c r="W3538" i="1"/>
  <c r="X3538" i="1"/>
  <c r="V3539" i="1"/>
  <c r="W3539" i="1"/>
  <c r="X3539" i="1"/>
  <c r="V1491" i="1"/>
  <c r="W1491" i="1"/>
  <c r="X1491" i="1"/>
  <c r="V1492" i="1"/>
  <c r="W1492" i="1"/>
  <c r="X1492" i="1"/>
  <c r="V3540" i="1"/>
  <c r="W3540" i="1"/>
  <c r="X3540" i="1"/>
  <c r="V3541" i="1"/>
  <c r="W3541" i="1"/>
  <c r="X3541" i="1"/>
  <c r="V3542" i="1"/>
  <c r="W3542" i="1"/>
  <c r="X3542" i="1"/>
  <c r="V3543" i="1"/>
  <c r="W3543" i="1"/>
  <c r="X3543" i="1"/>
  <c r="V3544" i="1"/>
  <c r="W3544" i="1"/>
  <c r="X3544" i="1"/>
  <c r="V3545" i="1"/>
  <c r="W3545" i="1"/>
  <c r="X3545" i="1"/>
  <c r="V3546" i="1"/>
  <c r="W3546" i="1"/>
  <c r="X3546" i="1"/>
  <c r="V1493" i="1"/>
  <c r="W1493" i="1"/>
  <c r="X1493" i="1"/>
  <c r="V3547" i="1"/>
  <c r="W3547" i="1"/>
  <c r="X3547" i="1"/>
  <c r="V1494" i="1"/>
  <c r="W1494" i="1"/>
  <c r="X1494" i="1"/>
  <c r="V3548" i="1"/>
  <c r="W3548" i="1"/>
  <c r="X3548" i="1"/>
  <c r="V3549" i="1"/>
  <c r="W3549" i="1"/>
  <c r="X3549" i="1"/>
  <c r="V3550" i="1"/>
  <c r="W3550" i="1"/>
  <c r="X3550" i="1"/>
  <c r="V3551" i="1"/>
  <c r="W3551" i="1"/>
  <c r="X3551" i="1"/>
  <c r="V1495" i="1"/>
  <c r="W1495" i="1"/>
  <c r="X1495" i="1"/>
  <c r="V1496" i="1"/>
  <c r="W1496" i="1"/>
  <c r="X1496" i="1"/>
  <c r="V3552" i="1"/>
  <c r="W3552" i="1"/>
  <c r="X3552" i="1"/>
  <c r="V3553" i="1"/>
  <c r="W3553" i="1"/>
  <c r="X3553" i="1"/>
  <c r="V1497" i="1"/>
  <c r="W1497" i="1"/>
  <c r="X1497" i="1"/>
  <c r="V3554" i="1"/>
  <c r="W3554" i="1"/>
  <c r="X3554" i="1"/>
  <c r="V3555" i="1"/>
  <c r="W3555" i="1"/>
  <c r="X3555" i="1"/>
  <c r="V3556" i="1"/>
  <c r="W3556" i="1"/>
  <c r="X3556" i="1"/>
  <c r="V1498" i="1"/>
  <c r="W1498" i="1"/>
  <c r="X1498" i="1"/>
  <c r="V1499" i="1"/>
  <c r="W1499" i="1"/>
  <c r="X1499" i="1"/>
  <c r="V1500" i="1"/>
  <c r="W1500" i="1"/>
  <c r="X1500" i="1"/>
  <c r="V1501" i="1"/>
  <c r="W1501" i="1"/>
  <c r="X1501" i="1"/>
  <c r="V1502" i="1"/>
  <c r="W1502" i="1"/>
  <c r="X1502" i="1"/>
  <c r="V1503" i="1"/>
  <c r="W1503" i="1"/>
  <c r="X1503" i="1"/>
  <c r="V3557" i="1"/>
  <c r="W3557" i="1"/>
  <c r="X3557" i="1"/>
  <c r="V1504" i="1"/>
  <c r="W1504" i="1"/>
  <c r="X1504" i="1"/>
  <c r="V1505" i="1"/>
  <c r="W1505" i="1"/>
  <c r="X1505" i="1"/>
  <c r="V1506" i="1"/>
  <c r="W1506" i="1"/>
  <c r="X1506" i="1"/>
  <c r="V3558" i="1"/>
  <c r="W3558" i="1"/>
  <c r="X3558" i="1"/>
  <c r="V3559" i="1"/>
  <c r="W3559" i="1"/>
  <c r="X3559" i="1"/>
  <c r="V3560" i="1"/>
  <c r="W3560" i="1"/>
  <c r="X3560" i="1"/>
  <c r="V3561" i="1"/>
  <c r="W3561" i="1"/>
  <c r="X3561" i="1"/>
  <c r="V1507" i="1"/>
  <c r="W1507" i="1"/>
  <c r="X1507" i="1"/>
  <c r="V1508" i="1"/>
  <c r="W1508" i="1"/>
  <c r="X1508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3562" i="1"/>
  <c r="W3562" i="1"/>
  <c r="X3562" i="1"/>
  <c r="V3563" i="1"/>
  <c r="W3563" i="1"/>
  <c r="X3563" i="1"/>
  <c r="V1513" i="1"/>
  <c r="W1513" i="1"/>
  <c r="X1513" i="1"/>
  <c r="V1514" i="1"/>
  <c r="W1514" i="1"/>
  <c r="X1514" i="1"/>
  <c r="V1515" i="1"/>
  <c r="W1515" i="1"/>
  <c r="X1515" i="1"/>
  <c r="V1516" i="1"/>
  <c r="W1516" i="1"/>
  <c r="X1516" i="1"/>
  <c r="V3564" i="1"/>
  <c r="W3564" i="1"/>
  <c r="X3564" i="1"/>
  <c r="V1517" i="1"/>
  <c r="W1517" i="1"/>
  <c r="X1517" i="1"/>
  <c r="V1518" i="1"/>
  <c r="W1518" i="1"/>
  <c r="X1518" i="1"/>
  <c r="V1519" i="1"/>
  <c r="W1519" i="1"/>
  <c r="X1519" i="1"/>
  <c r="V1520" i="1"/>
  <c r="W1520" i="1"/>
  <c r="X1520" i="1"/>
  <c r="V1521" i="1"/>
  <c r="W1521" i="1"/>
  <c r="X1521" i="1"/>
  <c r="V1522" i="1"/>
  <c r="W1522" i="1"/>
  <c r="X1522" i="1"/>
  <c r="V3565" i="1"/>
  <c r="W3565" i="1"/>
  <c r="X3565" i="1"/>
  <c r="V1523" i="1"/>
  <c r="W1523" i="1"/>
  <c r="X1523" i="1"/>
  <c r="V3566" i="1"/>
  <c r="W3566" i="1"/>
  <c r="X3566" i="1"/>
  <c r="V1524" i="1"/>
  <c r="W1524" i="1"/>
  <c r="X1524" i="1"/>
  <c r="V1525" i="1"/>
  <c r="W1525" i="1"/>
  <c r="X1525" i="1"/>
  <c r="V1526" i="1"/>
  <c r="W1526" i="1"/>
  <c r="X1526" i="1"/>
  <c r="V1527" i="1"/>
  <c r="W1527" i="1"/>
  <c r="X1527" i="1"/>
  <c r="V1528" i="1"/>
  <c r="W1528" i="1"/>
  <c r="X1528" i="1"/>
  <c r="V1529" i="1"/>
  <c r="W1529" i="1"/>
  <c r="X1529" i="1"/>
  <c r="V1530" i="1"/>
  <c r="W1530" i="1"/>
  <c r="X1530" i="1"/>
  <c r="V1531" i="1"/>
  <c r="W1531" i="1"/>
  <c r="X1531" i="1"/>
  <c r="V1532" i="1"/>
  <c r="W1532" i="1"/>
  <c r="X1532" i="1"/>
  <c r="V1533" i="1"/>
  <c r="W1533" i="1"/>
  <c r="X1533" i="1"/>
  <c r="V1534" i="1"/>
  <c r="W1534" i="1"/>
  <c r="X1534" i="1"/>
  <c r="V1535" i="1"/>
  <c r="W1535" i="1"/>
  <c r="X1535" i="1"/>
  <c r="V1536" i="1"/>
  <c r="W1536" i="1"/>
  <c r="X1536" i="1"/>
  <c r="V1537" i="1"/>
  <c r="W1537" i="1"/>
  <c r="X1537" i="1"/>
  <c r="V1538" i="1"/>
  <c r="W1538" i="1"/>
  <c r="X1538" i="1"/>
  <c r="V1539" i="1"/>
  <c r="W1539" i="1"/>
  <c r="X1539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3567" i="1"/>
  <c r="W3567" i="1"/>
  <c r="X3567" i="1"/>
  <c r="V3568" i="1"/>
  <c r="W3568" i="1"/>
  <c r="X3568" i="1"/>
  <c r="V3569" i="1"/>
  <c r="W3569" i="1"/>
  <c r="X3569" i="1"/>
  <c r="V1545" i="1"/>
  <c r="W1545" i="1"/>
  <c r="X1545" i="1"/>
  <c r="V1546" i="1"/>
  <c r="W1546" i="1"/>
  <c r="X1546" i="1"/>
  <c r="V1547" i="1"/>
  <c r="W1547" i="1"/>
  <c r="X1547" i="1"/>
  <c r="V1548" i="1"/>
  <c r="W1548" i="1"/>
  <c r="X1548" i="1"/>
  <c r="V3570" i="1"/>
  <c r="W3570" i="1"/>
  <c r="X3570" i="1"/>
  <c r="V1549" i="1"/>
  <c r="W1549" i="1"/>
  <c r="X1549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3571" i="1"/>
  <c r="W3571" i="1"/>
  <c r="X3571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1561" i="1"/>
  <c r="W1561" i="1"/>
  <c r="X1561" i="1"/>
  <c r="V1562" i="1"/>
  <c r="W1562" i="1"/>
  <c r="X1562" i="1"/>
  <c r="V3572" i="1"/>
  <c r="W3572" i="1"/>
  <c r="X357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3573" i="1"/>
  <c r="W3573" i="1"/>
  <c r="X3573" i="1"/>
  <c r="V1572" i="1"/>
  <c r="W1572" i="1"/>
  <c r="X1572" i="1"/>
  <c r="V1573" i="1"/>
  <c r="W1573" i="1"/>
  <c r="X1573" i="1"/>
  <c r="V3574" i="1"/>
  <c r="W3574" i="1"/>
  <c r="X3574" i="1"/>
  <c r="V1574" i="1"/>
  <c r="W1574" i="1"/>
  <c r="X1574" i="1"/>
  <c r="V1575" i="1"/>
  <c r="W1575" i="1"/>
  <c r="X1575" i="1"/>
  <c r="V3575" i="1"/>
  <c r="W3575" i="1"/>
  <c r="X3575" i="1"/>
  <c r="V3576" i="1"/>
  <c r="W3576" i="1"/>
  <c r="X3576" i="1"/>
  <c r="V1576" i="1"/>
  <c r="W1576" i="1"/>
  <c r="X1576" i="1"/>
  <c r="V3577" i="1"/>
  <c r="W3577" i="1"/>
  <c r="X3577" i="1"/>
  <c r="V1577" i="1"/>
  <c r="W1577" i="1"/>
  <c r="X1577" i="1"/>
  <c r="V3578" i="1"/>
  <c r="W3578" i="1"/>
  <c r="X3578" i="1"/>
  <c r="V3579" i="1"/>
  <c r="W3579" i="1"/>
  <c r="X3579" i="1"/>
  <c r="V1578" i="1"/>
  <c r="W1578" i="1"/>
  <c r="X1578" i="1"/>
  <c r="V1579" i="1"/>
  <c r="W1579" i="1"/>
  <c r="X1579" i="1"/>
  <c r="V1580" i="1"/>
  <c r="W1580" i="1"/>
  <c r="X1580" i="1"/>
  <c r="V1581" i="1"/>
  <c r="W1581" i="1"/>
  <c r="X1581" i="1"/>
  <c r="V1582" i="1"/>
  <c r="W1582" i="1"/>
  <c r="X1582" i="1"/>
  <c r="V1583" i="1"/>
  <c r="W1583" i="1"/>
  <c r="X1583" i="1"/>
  <c r="V1584" i="1"/>
  <c r="W1584" i="1"/>
  <c r="X1584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3580" i="1"/>
  <c r="W3580" i="1"/>
  <c r="X3580" i="1"/>
  <c r="V1589" i="1"/>
  <c r="W1589" i="1"/>
  <c r="X1589" i="1"/>
  <c r="V3581" i="1"/>
  <c r="W3581" i="1"/>
  <c r="X3581" i="1"/>
  <c r="V1590" i="1"/>
  <c r="W1590" i="1"/>
  <c r="X1590" i="1"/>
  <c r="V3582" i="1"/>
  <c r="W3582" i="1"/>
  <c r="X3582" i="1"/>
  <c r="V3583" i="1"/>
  <c r="W3583" i="1"/>
  <c r="X3583" i="1"/>
  <c r="V1591" i="1"/>
  <c r="W1591" i="1"/>
  <c r="X1591" i="1"/>
  <c r="V3584" i="1"/>
  <c r="W3584" i="1"/>
  <c r="X3584" i="1"/>
  <c r="V1592" i="1"/>
  <c r="W1592" i="1"/>
  <c r="X1592" i="1"/>
  <c r="V1593" i="1"/>
  <c r="W1593" i="1"/>
  <c r="X1593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1598" i="1"/>
  <c r="W1598" i="1"/>
  <c r="X1598" i="1"/>
  <c r="V1599" i="1"/>
  <c r="W1599" i="1"/>
  <c r="X1599" i="1"/>
  <c r="V1600" i="1"/>
  <c r="W1600" i="1"/>
  <c r="X1600" i="1"/>
  <c r="V1601" i="1"/>
  <c r="W1601" i="1"/>
  <c r="X1601" i="1"/>
  <c r="V1602" i="1"/>
  <c r="W1602" i="1"/>
  <c r="X1602" i="1"/>
  <c r="V1603" i="1"/>
  <c r="W1603" i="1"/>
  <c r="X1603" i="1"/>
  <c r="V3585" i="1"/>
  <c r="W3585" i="1"/>
  <c r="X3585" i="1"/>
  <c r="V3586" i="1"/>
  <c r="W3586" i="1"/>
  <c r="X3586" i="1"/>
  <c r="V3587" i="1"/>
  <c r="W3587" i="1"/>
  <c r="X3587" i="1"/>
  <c r="V1604" i="1"/>
  <c r="W1604" i="1"/>
  <c r="X1604" i="1"/>
  <c r="V3588" i="1"/>
  <c r="W3588" i="1"/>
  <c r="X3588" i="1"/>
  <c r="V1605" i="1"/>
  <c r="W1605" i="1"/>
  <c r="X1605" i="1"/>
  <c r="V3589" i="1"/>
  <c r="W3589" i="1"/>
  <c r="X3589" i="1"/>
  <c r="V3590" i="1"/>
  <c r="W3590" i="1"/>
  <c r="X3590" i="1"/>
  <c r="V3591" i="1"/>
  <c r="W3591" i="1"/>
  <c r="X3591" i="1"/>
  <c r="V3592" i="1"/>
  <c r="W3592" i="1"/>
  <c r="X3592" i="1"/>
  <c r="V3593" i="1"/>
  <c r="W3593" i="1"/>
  <c r="X3593" i="1"/>
  <c r="V3594" i="1"/>
  <c r="W3594" i="1"/>
  <c r="X3594" i="1"/>
  <c r="V3595" i="1"/>
  <c r="W3595" i="1"/>
  <c r="X3595" i="1"/>
  <c r="V3596" i="1"/>
  <c r="W3596" i="1"/>
  <c r="X3596" i="1"/>
  <c r="V3597" i="1"/>
  <c r="W3597" i="1"/>
  <c r="X3597" i="1"/>
  <c r="V3598" i="1"/>
  <c r="W3598" i="1"/>
  <c r="X3598" i="1"/>
  <c r="V3599" i="1"/>
  <c r="W3599" i="1"/>
  <c r="X3599" i="1"/>
  <c r="V3600" i="1"/>
  <c r="W3600" i="1"/>
  <c r="X3600" i="1"/>
  <c r="V3601" i="1"/>
  <c r="W3601" i="1"/>
  <c r="X3601" i="1"/>
  <c r="V1606" i="1"/>
  <c r="W1606" i="1"/>
  <c r="X1606" i="1"/>
  <c r="V1607" i="1"/>
  <c r="W1607" i="1"/>
  <c r="X1607" i="1"/>
  <c r="V3602" i="1"/>
  <c r="W3602" i="1"/>
  <c r="X3602" i="1"/>
  <c r="V3603" i="1"/>
  <c r="W3603" i="1"/>
  <c r="X3603" i="1"/>
  <c r="V3604" i="1"/>
  <c r="W3604" i="1"/>
  <c r="X3604" i="1"/>
  <c r="V1608" i="1"/>
  <c r="W1608" i="1"/>
  <c r="X1608" i="1"/>
  <c r="V3605" i="1"/>
  <c r="W3605" i="1"/>
  <c r="X3605" i="1"/>
  <c r="V3606" i="1"/>
  <c r="W3606" i="1"/>
  <c r="X3606" i="1"/>
  <c r="V3607" i="1"/>
  <c r="W3607" i="1"/>
  <c r="X3607" i="1"/>
  <c r="V3608" i="1"/>
  <c r="W3608" i="1"/>
  <c r="X3608" i="1"/>
  <c r="V3609" i="1"/>
  <c r="W3609" i="1"/>
  <c r="X3609" i="1"/>
  <c r="V3610" i="1"/>
  <c r="W3610" i="1"/>
  <c r="X3610" i="1"/>
  <c r="V3611" i="1"/>
  <c r="W3611" i="1"/>
  <c r="X3611" i="1"/>
  <c r="V1609" i="1"/>
  <c r="W1609" i="1"/>
  <c r="X1609" i="1"/>
  <c r="V1610" i="1"/>
  <c r="W1610" i="1"/>
  <c r="X1610" i="1"/>
  <c r="V1611" i="1"/>
  <c r="W1611" i="1"/>
  <c r="X1611" i="1"/>
  <c r="V3612" i="1"/>
  <c r="W3612" i="1"/>
  <c r="X3612" i="1"/>
  <c r="V1612" i="1"/>
  <c r="W1612" i="1"/>
  <c r="X1612" i="1"/>
  <c r="V1613" i="1"/>
  <c r="W1613" i="1"/>
  <c r="X1613" i="1"/>
  <c r="V1614" i="1"/>
  <c r="W1614" i="1"/>
  <c r="X1614" i="1"/>
  <c r="V1615" i="1"/>
  <c r="W1615" i="1"/>
  <c r="X1615" i="1"/>
  <c r="V1616" i="1"/>
  <c r="W1616" i="1"/>
  <c r="X1616" i="1"/>
  <c r="V3613" i="1"/>
  <c r="W3613" i="1"/>
  <c r="X3613" i="1"/>
  <c r="V3614" i="1"/>
  <c r="W3614" i="1"/>
  <c r="X3614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3615" i="1"/>
  <c r="W3615" i="1"/>
  <c r="X3615" i="1"/>
  <c r="V3616" i="1"/>
  <c r="W3616" i="1"/>
  <c r="X3616" i="1"/>
  <c r="V3617" i="1"/>
  <c r="W3617" i="1"/>
  <c r="X3617" i="1"/>
  <c r="V3618" i="1"/>
  <c r="W3618" i="1"/>
  <c r="X3618" i="1"/>
  <c r="V3619" i="1"/>
  <c r="W3619" i="1"/>
  <c r="X3619" i="1"/>
  <c r="V3620" i="1"/>
  <c r="W3620" i="1"/>
  <c r="X3620" i="1"/>
  <c r="V3621" i="1"/>
  <c r="W3621" i="1"/>
  <c r="X3621" i="1"/>
  <c r="V3622" i="1"/>
  <c r="W3622" i="1"/>
  <c r="X3622" i="1"/>
  <c r="V3623" i="1"/>
  <c r="W3623" i="1"/>
  <c r="X3623" i="1"/>
  <c r="V1621" i="1"/>
  <c r="W1621" i="1"/>
  <c r="X1621" i="1"/>
  <c r="V3624" i="1"/>
  <c r="W3624" i="1"/>
  <c r="X3624" i="1"/>
  <c r="V1622" i="1"/>
  <c r="W1622" i="1"/>
  <c r="X1622" i="1"/>
  <c r="V3625" i="1"/>
  <c r="W3625" i="1"/>
  <c r="X3625" i="1"/>
  <c r="V3626" i="1"/>
  <c r="W3626" i="1"/>
  <c r="X3626" i="1"/>
  <c r="V3627" i="1"/>
  <c r="W3627" i="1"/>
  <c r="X3627" i="1"/>
  <c r="V1623" i="1"/>
  <c r="W1623" i="1"/>
  <c r="X1623" i="1"/>
  <c r="V3628" i="1"/>
  <c r="W3628" i="1"/>
  <c r="X3628" i="1"/>
  <c r="V1624" i="1"/>
  <c r="W1624" i="1"/>
  <c r="X1624" i="1"/>
  <c r="V3629" i="1"/>
  <c r="W3629" i="1"/>
  <c r="X3629" i="1"/>
  <c r="V3630" i="1"/>
  <c r="W3630" i="1"/>
  <c r="X3630" i="1"/>
  <c r="V3631" i="1"/>
  <c r="W3631" i="1"/>
  <c r="X3631" i="1"/>
  <c r="V3632" i="1"/>
  <c r="W3632" i="1"/>
  <c r="X3632" i="1"/>
  <c r="V3633" i="1"/>
  <c r="W3633" i="1"/>
  <c r="X3633" i="1"/>
  <c r="V3634" i="1"/>
  <c r="W3634" i="1"/>
  <c r="X3634" i="1"/>
  <c r="V3635" i="1"/>
  <c r="W3635" i="1"/>
  <c r="X3635" i="1"/>
  <c r="V3636" i="1"/>
  <c r="W3636" i="1"/>
  <c r="X3636" i="1"/>
  <c r="V3637" i="1"/>
  <c r="W3637" i="1"/>
  <c r="X3637" i="1"/>
  <c r="V1625" i="1"/>
  <c r="W1625" i="1"/>
  <c r="X1625" i="1"/>
  <c r="V1626" i="1"/>
  <c r="W1626" i="1"/>
  <c r="X1626" i="1"/>
  <c r="V1627" i="1"/>
  <c r="W1627" i="1"/>
  <c r="X1627" i="1"/>
  <c r="V3638" i="1"/>
  <c r="W3638" i="1"/>
  <c r="X3638" i="1"/>
  <c r="V3639" i="1"/>
  <c r="W3639" i="1"/>
  <c r="X3639" i="1"/>
  <c r="V1628" i="1"/>
  <c r="W1628" i="1"/>
  <c r="X1628" i="1"/>
  <c r="V3640" i="1"/>
  <c r="W3640" i="1"/>
  <c r="X3640" i="1"/>
  <c r="V3641" i="1"/>
  <c r="W3641" i="1"/>
  <c r="X3641" i="1"/>
  <c r="V3642" i="1"/>
  <c r="W3642" i="1"/>
  <c r="X3642" i="1"/>
  <c r="V1629" i="1"/>
  <c r="W1629" i="1"/>
  <c r="X1629" i="1"/>
  <c r="V3643" i="1"/>
  <c r="W3643" i="1"/>
  <c r="X3643" i="1"/>
  <c r="V1630" i="1"/>
  <c r="W1630" i="1"/>
  <c r="X1630" i="1"/>
  <c r="V3644" i="1"/>
  <c r="W3644" i="1"/>
  <c r="X3644" i="1"/>
  <c r="V3645" i="1"/>
  <c r="W3645" i="1"/>
  <c r="X3645" i="1"/>
  <c r="V3646" i="1"/>
  <c r="W3646" i="1"/>
  <c r="X3646" i="1"/>
  <c r="V3647" i="1"/>
  <c r="W3647" i="1"/>
  <c r="X3647" i="1"/>
  <c r="V1631" i="1"/>
  <c r="W1631" i="1"/>
  <c r="X1631" i="1"/>
  <c r="V3648" i="1"/>
  <c r="W3648" i="1"/>
  <c r="X3648" i="1"/>
  <c r="V1632" i="1"/>
  <c r="W1632" i="1"/>
  <c r="X1632" i="1"/>
  <c r="V1633" i="1"/>
  <c r="W1633" i="1"/>
  <c r="X1633" i="1"/>
  <c r="V3649" i="1"/>
  <c r="W3649" i="1"/>
  <c r="X3649" i="1"/>
  <c r="V3650" i="1"/>
  <c r="W3650" i="1"/>
  <c r="X3650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3651" i="1"/>
  <c r="W3651" i="1"/>
  <c r="X3651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3652" i="1"/>
  <c r="W3652" i="1"/>
  <c r="X3652" i="1"/>
  <c r="V3653" i="1"/>
  <c r="W3653" i="1"/>
  <c r="X3653" i="1"/>
  <c r="V1643" i="1"/>
  <c r="W1643" i="1"/>
  <c r="X1643" i="1"/>
  <c r="V1644" i="1"/>
  <c r="W1644" i="1"/>
  <c r="X1644" i="1"/>
  <c r="V3654" i="1"/>
  <c r="W3654" i="1"/>
  <c r="X3654" i="1"/>
  <c r="V3655" i="1"/>
  <c r="W3655" i="1"/>
  <c r="X3655" i="1"/>
  <c r="V3656" i="1"/>
  <c r="W3656" i="1"/>
  <c r="X3656" i="1"/>
  <c r="V1645" i="1"/>
  <c r="W1645" i="1"/>
  <c r="X1645" i="1"/>
  <c r="V1646" i="1"/>
  <c r="W1646" i="1"/>
  <c r="X1646" i="1"/>
  <c r="V3657" i="1"/>
  <c r="W3657" i="1"/>
  <c r="X3657" i="1"/>
  <c r="V3658" i="1"/>
  <c r="W3658" i="1"/>
  <c r="X3658" i="1"/>
  <c r="V3659" i="1"/>
  <c r="W3659" i="1"/>
  <c r="X3659" i="1"/>
  <c r="V1647" i="1"/>
  <c r="W1647" i="1"/>
  <c r="X1647" i="1"/>
  <c r="V3660" i="1"/>
  <c r="W3660" i="1"/>
  <c r="X3660" i="1"/>
  <c r="V3661" i="1"/>
  <c r="W3661" i="1"/>
  <c r="X3661" i="1"/>
  <c r="V3662" i="1"/>
  <c r="W3662" i="1"/>
  <c r="X3662" i="1"/>
  <c r="V3663" i="1"/>
  <c r="W3663" i="1"/>
  <c r="X3663" i="1"/>
  <c r="V3664" i="1"/>
  <c r="W3664" i="1"/>
  <c r="X3664" i="1"/>
  <c r="V1648" i="1"/>
  <c r="W1648" i="1"/>
  <c r="X1648" i="1"/>
  <c r="V3665" i="1"/>
  <c r="W3665" i="1"/>
  <c r="X3665" i="1"/>
  <c r="V1649" i="1"/>
  <c r="W1649" i="1"/>
  <c r="X1649" i="1"/>
  <c r="V3666" i="1"/>
  <c r="W3666" i="1"/>
  <c r="X3666" i="1"/>
  <c r="V3667" i="1"/>
  <c r="W3667" i="1"/>
  <c r="X3667" i="1"/>
  <c r="V3668" i="1"/>
  <c r="W3668" i="1"/>
  <c r="X3668" i="1"/>
  <c r="V3669" i="1"/>
  <c r="W3669" i="1"/>
  <c r="X3669" i="1"/>
  <c r="V1650" i="1"/>
  <c r="W1650" i="1"/>
  <c r="X1650" i="1"/>
  <c r="V1651" i="1"/>
  <c r="W1651" i="1"/>
  <c r="X1651" i="1"/>
  <c r="V3670" i="1"/>
  <c r="W3670" i="1"/>
  <c r="X3670" i="1"/>
  <c r="V3671" i="1"/>
  <c r="W3671" i="1"/>
  <c r="X3671" i="1"/>
  <c r="V1652" i="1"/>
  <c r="W1652" i="1"/>
  <c r="X1652" i="1"/>
  <c r="V3672" i="1"/>
  <c r="W3672" i="1"/>
  <c r="X3672" i="1"/>
  <c r="V3673" i="1"/>
  <c r="W3673" i="1"/>
  <c r="X3673" i="1"/>
  <c r="V3674" i="1"/>
  <c r="W3674" i="1"/>
  <c r="X3674" i="1"/>
  <c r="V3675" i="1"/>
  <c r="W3675" i="1"/>
  <c r="X3675" i="1"/>
  <c r="V3676" i="1"/>
  <c r="W3676" i="1"/>
  <c r="X3676" i="1"/>
  <c r="V3677" i="1"/>
  <c r="W3677" i="1"/>
  <c r="X3677" i="1"/>
  <c r="V3678" i="1"/>
  <c r="W3678" i="1"/>
  <c r="X3678" i="1"/>
  <c r="V1653" i="1"/>
  <c r="W1653" i="1"/>
  <c r="X1653" i="1"/>
  <c r="V187" i="1"/>
  <c r="W187" i="1"/>
  <c r="X187" i="1"/>
  <c r="V188" i="1"/>
  <c r="W188" i="1"/>
  <c r="X188" i="1"/>
  <c r="V189" i="1"/>
  <c r="W189" i="1"/>
  <c r="X189" i="1"/>
  <c r="V1654" i="1"/>
  <c r="W1654" i="1"/>
  <c r="X1654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3679" i="1"/>
  <c r="W3679" i="1"/>
  <c r="X3679" i="1"/>
  <c r="V194" i="1"/>
  <c r="W194" i="1"/>
  <c r="X194" i="1"/>
  <c r="V195" i="1"/>
  <c r="W195" i="1"/>
  <c r="X195" i="1"/>
  <c r="V3680" i="1"/>
  <c r="W3680" i="1"/>
  <c r="X3680" i="1"/>
  <c r="V1655" i="1"/>
  <c r="W1655" i="1"/>
  <c r="X1655" i="1"/>
  <c r="V196" i="1"/>
  <c r="W196" i="1"/>
  <c r="X196" i="1"/>
  <c r="V3681" i="1"/>
  <c r="W3681" i="1"/>
  <c r="X3681" i="1"/>
  <c r="V3682" i="1"/>
  <c r="W3682" i="1"/>
  <c r="X3682" i="1"/>
  <c r="V3683" i="1"/>
  <c r="W3683" i="1"/>
  <c r="X3683" i="1"/>
  <c r="V1656" i="1"/>
  <c r="W1656" i="1"/>
  <c r="X1656" i="1"/>
  <c r="V3684" i="1"/>
  <c r="W3684" i="1"/>
  <c r="X3684" i="1"/>
  <c r="V3685" i="1"/>
  <c r="W3685" i="1"/>
  <c r="X3685" i="1"/>
  <c r="V3686" i="1"/>
  <c r="W3686" i="1"/>
  <c r="X3686" i="1"/>
  <c r="V3687" i="1"/>
  <c r="W3687" i="1"/>
  <c r="X3687" i="1"/>
  <c r="V3688" i="1"/>
  <c r="W3688" i="1"/>
  <c r="X3688" i="1"/>
  <c r="V3689" i="1"/>
  <c r="W3689" i="1"/>
  <c r="X3689" i="1"/>
  <c r="V3690" i="1"/>
  <c r="W3690" i="1"/>
  <c r="X3690" i="1"/>
  <c r="V3691" i="1"/>
  <c r="W3691" i="1"/>
  <c r="X3691" i="1"/>
  <c r="V3692" i="1"/>
  <c r="W3692" i="1"/>
  <c r="X3692" i="1"/>
  <c r="V3693" i="1"/>
  <c r="W3693" i="1"/>
  <c r="X3693" i="1"/>
  <c r="V3694" i="1"/>
  <c r="W3694" i="1"/>
  <c r="X3694" i="1"/>
  <c r="V3695" i="1"/>
  <c r="W3695" i="1"/>
  <c r="X3695" i="1"/>
  <c r="V3696" i="1"/>
  <c r="W3696" i="1"/>
  <c r="X3696" i="1"/>
  <c r="V3697" i="1"/>
  <c r="W3697" i="1"/>
  <c r="X3697" i="1"/>
  <c r="V3698" i="1"/>
  <c r="W3698" i="1"/>
  <c r="X3698" i="1"/>
  <c r="V3699" i="1"/>
  <c r="W3699" i="1"/>
  <c r="X3699" i="1"/>
  <c r="V3700" i="1"/>
  <c r="W3700" i="1"/>
  <c r="X3700" i="1"/>
  <c r="V3701" i="1"/>
  <c r="W3701" i="1"/>
  <c r="X3701" i="1"/>
  <c r="V3702" i="1"/>
  <c r="W3702" i="1"/>
  <c r="X3702" i="1"/>
  <c r="V3703" i="1"/>
  <c r="W3703" i="1"/>
  <c r="X3703" i="1"/>
  <c r="V3704" i="1"/>
  <c r="W3704" i="1"/>
  <c r="X3704" i="1"/>
  <c r="V1657" i="1"/>
  <c r="W1657" i="1"/>
  <c r="X1657" i="1"/>
  <c r="V3705" i="1"/>
  <c r="W3705" i="1"/>
  <c r="X3705" i="1"/>
  <c r="V3706" i="1"/>
  <c r="W3706" i="1"/>
  <c r="X3706" i="1"/>
  <c r="V1658" i="1"/>
  <c r="W1658" i="1"/>
  <c r="X1658" i="1"/>
  <c r="V3707" i="1"/>
  <c r="W3707" i="1"/>
  <c r="X3707" i="1"/>
  <c r="V3708" i="1"/>
  <c r="W3708" i="1"/>
  <c r="X3708" i="1"/>
  <c r="V3709" i="1"/>
  <c r="W3709" i="1"/>
  <c r="X3709" i="1"/>
  <c r="V3710" i="1"/>
  <c r="W3710" i="1"/>
  <c r="X3710" i="1"/>
  <c r="V3711" i="1"/>
  <c r="W3711" i="1"/>
  <c r="X3711" i="1"/>
  <c r="V3712" i="1"/>
  <c r="W3712" i="1"/>
  <c r="X3712" i="1"/>
  <c r="V3713" i="1"/>
  <c r="W3713" i="1"/>
  <c r="X3713" i="1"/>
  <c r="V3714" i="1"/>
  <c r="W3714" i="1"/>
  <c r="X3714" i="1"/>
  <c r="V3715" i="1"/>
  <c r="W3715" i="1"/>
  <c r="X3715" i="1"/>
  <c r="V3716" i="1"/>
  <c r="W3716" i="1"/>
  <c r="X3716" i="1"/>
  <c r="V3717" i="1"/>
  <c r="W3717" i="1"/>
  <c r="X3717" i="1"/>
  <c r="V3718" i="1"/>
  <c r="W3718" i="1"/>
  <c r="X3718" i="1"/>
  <c r="V3719" i="1"/>
  <c r="W3719" i="1"/>
  <c r="X3719" i="1"/>
  <c r="V3720" i="1"/>
  <c r="W3720" i="1"/>
  <c r="X3720" i="1"/>
  <c r="V3721" i="1"/>
  <c r="W3721" i="1"/>
  <c r="X3721" i="1"/>
  <c r="V3722" i="1"/>
  <c r="W3722" i="1"/>
  <c r="X3722" i="1"/>
  <c r="V3723" i="1"/>
  <c r="W3723" i="1"/>
  <c r="X3723" i="1"/>
  <c r="V3724" i="1"/>
  <c r="W3724" i="1"/>
  <c r="X3724" i="1"/>
  <c r="V3725" i="1"/>
  <c r="W3725" i="1"/>
  <c r="X3725" i="1"/>
  <c r="V3726" i="1"/>
  <c r="W3726" i="1"/>
  <c r="X3726" i="1"/>
  <c r="V3727" i="1"/>
  <c r="W3727" i="1"/>
  <c r="X3727" i="1"/>
  <c r="V1659" i="1"/>
  <c r="W1659" i="1"/>
  <c r="X1659" i="1"/>
  <c r="V3728" i="1"/>
  <c r="W3728" i="1"/>
  <c r="X3728" i="1"/>
  <c r="V3729" i="1"/>
  <c r="W3729" i="1"/>
  <c r="X3729" i="1"/>
  <c r="V3730" i="1"/>
  <c r="W3730" i="1"/>
  <c r="X3730" i="1"/>
  <c r="V3731" i="1"/>
  <c r="W3731" i="1"/>
  <c r="X3731" i="1"/>
  <c r="V3732" i="1"/>
  <c r="W3732" i="1"/>
  <c r="X3732" i="1"/>
  <c r="V1660" i="1"/>
  <c r="W1660" i="1"/>
  <c r="X1660" i="1"/>
  <c r="V3733" i="1"/>
  <c r="W3733" i="1"/>
  <c r="X3733" i="1"/>
  <c r="V3734" i="1"/>
  <c r="W3734" i="1"/>
  <c r="X3734" i="1"/>
  <c r="V3735" i="1"/>
  <c r="W3735" i="1"/>
  <c r="X3735" i="1"/>
  <c r="V1661" i="1"/>
  <c r="W1661" i="1"/>
  <c r="X1661" i="1"/>
  <c r="V3736" i="1"/>
  <c r="W3736" i="1"/>
  <c r="X3736" i="1"/>
  <c r="V3737" i="1"/>
  <c r="W3737" i="1"/>
  <c r="X3737" i="1"/>
  <c r="V3738" i="1"/>
  <c r="W3738" i="1"/>
  <c r="X3738" i="1"/>
  <c r="V3739" i="1"/>
  <c r="W3739" i="1"/>
  <c r="X3739" i="1"/>
  <c r="V1662" i="1"/>
  <c r="W1662" i="1"/>
  <c r="X1662" i="1"/>
  <c r="V3740" i="1"/>
  <c r="W3740" i="1"/>
  <c r="X3740" i="1"/>
  <c r="V3741" i="1"/>
  <c r="W3741" i="1"/>
  <c r="X3741" i="1"/>
  <c r="V3742" i="1"/>
  <c r="W3742" i="1"/>
  <c r="X3742" i="1"/>
  <c r="V1663" i="1"/>
  <c r="W1663" i="1"/>
  <c r="X1663" i="1"/>
  <c r="V3743" i="1"/>
  <c r="W3743" i="1"/>
  <c r="X3743" i="1"/>
  <c r="V3744" i="1"/>
  <c r="W3744" i="1"/>
  <c r="X3744" i="1"/>
  <c r="V3745" i="1"/>
  <c r="W3745" i="1"/>
  <c r="X3745" i="1"/>
  <c r="V3746" i="1"/>
  <c r="W3746" i="1"/>
  <c r="X3746" i="1"/>
  <c r="V1664" i="1"/>
  <c r="W1664" i="1"/>
  <c r="X1664" i="1"/>
  <c r="V3747" i="1"/>
  <c r="W3747" i="1"/>
  <c r="X3747" i="1"/>
  <c r="V3748" i="1"/>
  <c r="W3748" i="1"/>
  <c r="X3748" i="1"/>
  <c r="V3749" i="1"/>
  <c r="W3749" i="1"/>
  <c r="X3749" i="1"/>
  <c r="V3750" i="1"/>
  <c r="W3750" i="1"/>
  <c r="X3750" i="1"/>
  <c r="V3751" i="1"/>
  <c r="W3751" i="1"/>
  <c r="X3751" i="1"/>
  <c r="V3752" i="1"/>
  <c r="W3752" i="1"/>
  <c r="X3752" i="1"/>
  <c r="V3753" i="1"/>
  <c r="W3753" i="1"/>
  <c r="X3753" i="1"/>
  <c r="V3754" i="1"/>
  <c r="W3754" i="1"/>
  <c r="X3754" i="1"/>
  <c r="V3755" i="1"/>
  <c r="W3755" i="1"/>
  <c r="X3755" i="1"/>
  <c r="V3756" i="1"/>
  <c r="W3756" i="1"/>
  <c r="X3756" i="1"/>
  <c r="V3757" i="1"/>
  <c r="W3757" i="1"/>
  <c r="X3757" i="1"/>
  <c r="V1665" i="1"/>
  <c r="W1665" i="1"/>
  <c r="X1665" i="1"/>
  <c r="V1666" i="1"/>
  <c r="W1666" i="1"/>
  <c r="X1666" i="1"/>
  <c r="V3758" i="1"/>
  <c r="W3758" i="1"/>
  <c r="X3758" i="1"/>
  <c r="V1667" i="1"/>
  <c r="W1667" i="1"/>
  <c r="X1667" i="1"/>
  <c r="V1668" i="1"/>
  <c r="W1668" i="1"/>
  <c r="X1668" i="1"/>
  <c r="V1669" i="1"/>
  <c r="W1669" i="1"/>
  <c r="X1669" i="1"/>
  <c r="V3759" i="1"/>
  <c r="W3759" i="1"/>
  <c r="X3759" i="1"/>
  <c r="V3760" i="1"/>
  <c r="W3760" i="1"/>
  <c r="X3760" i="1"/>
  <c r="V3761" i="1"/>
  <c r="W3761" i="1"/>
  <c r="X3761" i="1"/>
  <c r="V1670" i="1"/>
  <c r="W1670" i="1"/>
  <c r="X1670" i="1"/>
  <c r="V3762" i="1"/>
  <c r="W3762" i="1"/>
  <c r="X3762" i="1"/>
  <c r="V3763" i="1"/>
  <c r="W3763" i="1"/>
  <c r="X3763" i="1"/>
  <c r="V1671" i="1"/>
  <c r="W1671" i="1"/>
  <c r="X1671" i="1"/>
  <c r="V1672" i="1"/>
  <c r="W1672" i="1"/>
  <c r="X1672" i="1"/>
  <c r="V1673" i="1"/>
  <c r="W1673" i="1"/>
  <c r="X1673" i="1"/>
  <c r="V1674" i="1"/>
  <c r="W1674" i="1"/>
  <c r="X1674" i="1"/>
  <c r="V3764" i="1"/>
  <c r="W3764" i="1"/>
  <c r="X3764" i="1"/>
  <c r="V1675" i="1"/>
  <c r="W1675" i="1"/>
  <c r="X1675" i="1"/>
  <c r="V3765" i="1"/>
  <c r="W3765" i="1"/>
  <c r="X3765" i="1"/>
  <c r="V1676" i="1"/>
  <c r="W1676" i="1"/>
  <c r="X1676" i="1"/>
  <c r="V3766" i="1"/>
  <c r="W3766" i="1"/>
  <c r="X3766" i="1"/>
  <c r="V3767" i="1"/>
  <c r="W3767" i="1"/>
  <c r="X3767" i="1"/>
  <c r="V3768" i="1"/>
  <c r="W3768" i="1"/>
  <c r="X3768" i="1"/>
  <c r="V3769" i="1"/>
  <c r="W3769" i="1"/>
  <c r="X3769" i="1"/>
  <c r="V3770" i="1"/>
  <c r="W3770" i="1"/>
  <c r="X3770" i="1"/>
  <c r="V1677" i="1"/>
  <c r="W1677" i="1"/>
  <c r="X1677" i="1"/>
  <c r="V3771" i="1"/>
  <c r="W3771" i="1"/>
  <c r="X3771" i="1"/>
  <c r="V3772" i="1"/>
  <c r="W3772" i="1"/>
  <c r="X3772" i="1"/>
  <c r="V3773" i="1"/>
  <c r="W3773" i="1"/>
  <c r="X3773" i="1"/>
  <c r="V3774" i="1"/>
  <c r="W3774" i="1"/>
  <c r="X3774" i="1"/>
  <c r="V1678" i="1"/>
  <c r="W1678" i="1"/>
  <c r="X1678" i="1"/>
  <c r="V3775" i="1"/>
  <c r="W3775" i="1"/>
  <c r="X3775" i="1"/>
  <c r="V3776" i="1"/>
  <c r="W3776" i="1"/>
  <c r="X3776" i="1"/>
  <c r="V1679" i="1"/>
  <c r="W1679" i="1"/>
  <c r="X1679" i="1"/>
  <c r="V1680" i="1"/>
  <c r="W1680" i="1"/>
  <c r="X1680" i="1"/>
  <c r="V3777" i="1"/>
  <c r="W3777" i="1"/>
  <c r="X3777" i="1"/>
  <c r="V3778" i="1"/>
  <c r="W3778" i="1"/>
  <c r="X3778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1685" i="1"/>
  <c r="W1685" i="1"/>
  <c r="X1685" i="1"/>
  <c r="V3779" i="1"/>
  <c r="W3779" i="1"/>
  <c r="X3779" i="1"/>
  <c r="V1686" i="1"/>
  <c r="W1686" i="1"/>
  <c r="X1686" i="1"/>
  <c r="V1687" i="1"/>
  <c r="W1687" i="1"/>
  <c r="X1687" i="1"/>
  <c r="V1688" i="1"/>
  <c r="W1688" i="1"/>
  <c r="X1688" i="1"/>
  <c r="V1689" i="1"/>
  <c r="W1689" i="1"/>
  <c r="X1689" i="1"/>
  <c r="V1690" i="1"/>
  <c r="W1690" i="1"/>
  <c r="X1690" i="1"/>
  <c r="V1691" i="1"/>
  <c r="W1691" i="1"/>
  <c r="X1691" i="1"/>
  <c r="V1692" i="1"/>
  <c r="W1692" i="1"/>
  <c r="X1692" i="1"/>
  <c r="V3780" i="1"/>
  <c r="W3780" i="1"/>
  <c r="X3780" i="1"/>
  <c r="V1693" i="1"/>
  <c r="W1693" i="1"/>
  <c r="X1693" i="1"/>
  <c r="V3781" i="1"/>
  <c r="W3781" i="1"/>
  <c r="X3781" i="1"/>
  <c r="V3782" i="1"/>
  <c r="W3782" i="1"/>
  <c r="X3782" i="1"/>
  <c r="V1694" i="1"/>
  <c r="W1694" i="1"/>
  <c r="X1694" i="1"/>
  <c r="V1695" i="1"/>
  <c r="W1695" i="1"/>
  <c r="X1695" i="1"/>
  <c r="V3783" i="1"/>
  <c r="W3783" i="1"/>
  <c r="X3783" i="1"/>
  <c r="V1696" i="1"/>
  <c r="W1696" i="1"/>
  <c r="X1696" i="1"/>
  <c r="V1697" i="1"/>
  <c r="W1697" i="1"/>
  <c r="X1697" i="1"/>
  <c r="V1698" i="1"/>
  <c r="W1698" i="1"/>
  <c r="X1698" i="1"/>
  <c r="V1699" i="1"/>
  <c r="W1699" i="1"/>
  <c r="X1699" i="1"/>
  <c r="V3784" i="1"/>
  <c r="W3784" i="1"/>
  <c r="X3784" i="1"/>
  <c r="V1700" i="1"/>
  <c r="W1700" i="1"/>
  <c r="X1700" i="1"/>
  <c r="V3785" i="1"/>
  <c r="W3785" i="1"/>
  <c r="X3785" i="1"/>
  <c r="V3786" i="1"/>
  <c r="W3786" i="1"/>
  <c r="X3786" i="1"/>
  <c r="V1701" i="1"/>
  <c r="W1701" i="1"/>
  <c r="X1701" i="1"/>
  <c r="V1702" i="1"/>
  <c r="W1702" i="1"/>
  <c r="X1702" i="1"/>
  <c r="V1703" i="1"/>
  <c r="W1703" i="1"/>
  <c r="X1703" i="1"/>
  <c r="V1704" i="1"/>
  <c r="W1704" i="1"/>
  <c r="X1704" i="1"/>
  <c r="V1705" i="1"/>
  <c r="W1705" i="1"/>
  <c r="X1705" i="1"/>
  <c r="V1706" i="1"/>
  <c r="W1706" i="1"/>
  <c r="X1706" i="1"/>
  <c r="V1707" i="1"/>
  <c r="W1707" i="1"/>
  <c r="X1707" i="1"/>
  <c r="V1708" i="1"/>
  <c r="W1708" i="1"/>
  <c r="X1708" i="1"/>
  <c r="V1709" i="1"/>
  <c r="W1709" i="1"/>
  <c r="X1709" i="1"/>
  <c r="V1710" i="1"/>
  <c r="W1710" i="1"/>
  <c r="X1710" i="1"/>
  <c r="V3787" i="1"/>
  <c r="W3787" i="1"/>
  <c r="X3787" i="1"/>
  <c r="V1711" i="1"/>
  <c r="W1711" i="1"/>
  <c r="X1711" i="1"/>
  <c r="V1712" i="1"/>
  <c r="W1712" i="1"/>
  <c r="X1712" i="1"/>
  <c r="V1713" i="1"/>
  <c r="W1713" i="1"/>
  <c r="X1713" i="1"/>
  <c r="V3788" i="1"/>
  <c r="W3788" i="1"/>
  <c r="X3788" i="1"/>
  <c r="V1714" i="1"/>
  <c r="W1714" i="1"/>
  <c r="X1714" i="1"/>
  <c r="V1715" i="1"/>
  <c r="W1715" i="1"/>
  <c r="X1715" i="1"/>
  <c r="V1716" i="1"/>
  <c r="W1716" i="1"/>
  <c r="X1716" i="1"/>
  <c r="V1717" i="1"/>
  <c r="W1717" i="1"/>
  <c r="X1717" i="1"/>
  <c r="V1718" i="1"/>
  <c r="W1718" i="1"/>
  <c r="X1718" i="1"/>
  <c r="V1719" i="1"/>
  <c r="W1719" i="1"/>
  <c r="X1719" i="1"/>
  <c r="V1720" i="1"/>
  <c r="W1720" i="1"/>
  <c r="X1720" i="1"/>
  <c r="V1721" i="1"/>
  <c r="W1721" i="1"/>
  <c r="X1721" i="1"/>
  <c r="V1722" i="1"/>
  <c r="W1722" i="1"/>
  <c r="X1722" i="1"/>
  <c r="V3789" i="1"/>
  <c r="W3789" i="1"/>
  <c r="X3789" i="1"/>
  <c r="V1723" i="1"/>
  <c r="W1723" i="1"/>
  <c r="X1723" i="1"/>
  <c r="V3790" i="1"/>
  <c r="W3790" i="1"/>
  <c r="X3790" i="1"/>
  <c r="V1724" i="1"/>
  <c r="W1724" i="1"/>
  <c r="X1724" i="1"/>
  <c r="V3791" i="1"/>
  <c r="W3791" i="1"/>
  <c r="X3791" i="1"/>
  <c r="V1725" i="1"/>
  <c r="W1725" i="1"/>
  <c r="X1725" i="1"/>
  <c r="V3792" i="1"/>
  <c r="W3792" i="1"/>
  <c r="X3792" i="1"/>
  <c r="V1726" i="1"/>
  <c r="W1726" i="1"/>
  <c r="X1726" i="1"/>
  <c r="V1727" i="1"/>
  <c r="W1727" i="1"/>
  <c r="X1727" i="1"/>
  <c r="V3793" i="1"/>
  <c r="W3793" i="1"/>
  <c r="X3793" i="1"/>
  <c r="V1728" i="1"/>
  <c r="W1728" i="1"/>
  <c r="X1728" i="1"/>
  <c r="V1729" i="1"/>
  <c r="W1729" i="1"/>
  <c r="X1729" i="1"/>
  <c r="V3794" i="1"/>
  <c r="W3794" i="1"/>
  <c r="X3794" i="1"/>
  <c r="V1730" i="1"/>
  <c r="W1730" i="1"/>
  <c r="X1730" i="1"/>
  <c r="V1731" i="1"/>
  <c r="W1731" i="1"/>
  <c r="X1731" i="1"/>
  <c r="V1732" i="1"/>
  <c r="W1732" i="1"/>
  <c r="X1732" i="1"/>
  <c r="V3795" i="1"/>
  <c r="W3795" i="1"/>
  <c r="X3795" i="1"/>
  <c r="V3796" i="1"/>
  <c r="W3796" i="1"/>
  <c r="X3796" i="1"/>
  <c r="V3797" i="1"/>
  <c r="W3797" i="1"/>
  <c r="X3797" i="1"/>
  <c r="V1733" i="1"/>
  <c r="W1733" i="1"/>
  <c r="X1733" i="1"/>
  <c r="V1734" i="1"/>
  <c r="W1734" i="1"/>
  <c r="X1734" i="1"/>
  <c r="V1735" i="1"/>
  <c r="W1735" i="1"/>
  <c r="X1735" i="1"/>
  <c r="V1736" i="1"/>
  <c r="W1736" i="1"/>
  <c r="X1736" i="1"/>
  <c r="V3798" i="1"/>
  <c r="W3798" i="1"/>
  <c r="X3798" i="1"/>
  <c r="V1737" i="1"/>
  <c r="W1737" i="1"/>
  <c r="X1737" i="1"/>
  <c r="V3799" i="1"/>
  <c r="W3799" i="1"/>
  <c r="X3799" i="1"/>
  <c r="V1738" i="1"/>
  <c r="W1738" i="1"/>
  <c r="X1738" i="1"/>
  <c r="V1739" i="1"/>
  <c r="W1739" i="1"/>
  <c r="X1739" i="1"/>
  <c r="V1740" i="1"/>
  <c r="W1740" i="1"/>
  <c r="X1740" i="1"/>
  <c r="V1741" i="1"/>
  <c r="W1741" i="1"/>
  <c r="X1741" i="1"/>
  <c r="V1742" i="1"/>
  <c r="W1742" i="1"/>
  <c r="X1742" i="1"/>
  <c r="V1743" i="1"/>
  <c r="W1743" i="1"/>
  <c r="X1743" i="1"/>
  <c r="V1744" i="1"/>
  <c r="W1744" i="1"/>
  <c r="X1744" i="1"/>
  <c r="V3800" i="1"/>
  <c r="W3800" i="1"/>
  <c r="X3800" i="1"/>
  <c r="V1745" i="1"/>
  <c r="W1745" i="1"/>
  <c r="X1745" i="1"/>
  <c r="V3801" i="1"/>
  <c r="W3801" i="1"/>
  <c r="X3801" i="1"/>
  <c r="V1746" i="1"/>
  <c r="W1746" i="1"/>
  <c r="X1746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3802" i="1"/>
  <c r="W3802" i="1"/>
  <c r="X3802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3803" i="1"/>
  <c r="W3803" i="1"/>
  <c r="X3803" i="1"/>
  <c r="V3804" i="1"/>
  <c r="W3804" i="1"/>
  <c r="X3804" i="1"/>
  <c r="V1768" i="1"/>
  <c r="W1768" i="1"/>
  <c r="X1768" i="1"/>
  <c r="V1769" i="1"/>
  <c r="W1769" i="1"/>
  <c r="X1769" i="1"/>
  <c r="V1770" i="1"/>
  <c r="W1770" i="1"/>
  <c r="X1770" i="1"/>
  <c r="V1771" i="1"/>
  <c r="W1771" i="1"/>
  <c r="X1771" i="1"/>
  <c r="V3805" i="1"/>
  <c r="W3805" i="1"/>
  <c r="X3805" i="1"/>
  <c r="V1772" i="1"/>
  <c r="W1772" i="1"/>
  <c r="X1772" i="1"/>
  <c r="V1773" i="1"/>
  <c r="W1773" i="1"/>
  <c r="X1773" i="1"/>
  <c r="V3806" i="1"/>
  <c r="W3806" i="1"/>
  <c r="X3806" i="1"/>
  <c r="V3807" i="1"/>
  <c r="W3807" i="1"/>
  <c r="X3807" i="1"/>
  <c r="V1774" i="1"/>
  <c r="W1774" i="1"/>
  <c r="X1774" i="1"/>
  <c r="V3808" i="1"/>
  <c r="W3808" i="1"/>
  <c r="X3808" i="1"/>
  <c r="V1775" i="1"/>
  <c r="W1775" i="1"/>
  <c r="X1775" i="1"/>
  <c r="V1776" i="1"/>
  <c r="W1776" i="1"/>
  <c r="X1776" i="1"/>
  <c r="V1777" i="1"/>
  <c r="W1777" i="1"/>
  <c r="X1777" i="1"/>
  <c r="V3809" i="1"/>
  <c r="W3809" i="1"/>
  <c r="X3809" i="1"/>
  <c r="V1778" i="1"/>
  <c r="W1778" i="1"/>
  <c r="X1778" i="1"/>
  <c r="V1779" i="1"/>
  <c r="W1779" i="1"/>
  <c r="X1779" i="1"/>
  <c r="V1780" i="1"/>
  <c r="W1780" i="1"/>
  <c r="X1780" i="1"/>
  <c r="V1781" i="1"/>
  <c r="W1781" i="1"/>
  <c r="X1781" i="1"/>
  <c r="V1782" i="1"/>
  <c r="W1782" i="1"/>
  <c r="X1782" i="1"/>
  <c r="V1783" i="1"/>
  <c r="W1783" i="1"/>
  <c r="X1783" i="1"/>
  <c r="V1784" i="1"/>
  <c r="W1784" i="1"/>
  <c r="X1784" i="1"/>
  <c r="V1785" i="1"/>
  <c r="W1785" i="1"/>
  <c r="X1785" i="1"/>
  <c r="V3810" i="1"/>
  <c r="W3810" i="1"/>
  <c r="X3810" i="1"/>
  <c r="V3811" i="1"/>
  <c r="W3811" i="1"/>
  <c r="X3811" i="1"/>
  <c r="V3812" i="1"/>
  <c r="W3812" i="1"/>
  <c r="X3812" i="1"/>
  <c r="V3813" i="1"/>
  <c r="W3813" i="1"/>
  <c r="X3813" i="1"/>
  <c r="V1786" i="1"/>
  <c r="W1786" i="1"/>
  <c r="X1786" i="1"/>
  <c r="V3814" i="1"/>
  <c r="W3814" i="1"/>
  <c r="X3814" i="1"/>
  <c r="V3815" i="1"/>
  <c r="W3815" i="1"/>
  <c r="X3815" i="1"/>
  <c r="V3816" i="1"/>
  <c r="W3816" i="1"/>
  <c r="X3816" i="1"/>
  <c r="V3817" i="1"/>
  <c r="W3817" i="1"/>
  <c r="X3817" i="1"/>
  <c r="V1787" i="1"/>
  <c r="W1787" i="1"/>
  <c r="X1787" i="1"/>
  <c r="V3818" i="1"/>
  <c r="W3818" i="1"/>
  <c r="X3818" i="1"/>
  <c r="V3819" i="1"/>
  <c r="W3819" i="1"/>
  <c r="X3819" i="1"/>
  <c r="V3820" i="1"/>
  <c r="W3820" i="1"/>
  <c r="X3820" i="1"/>
  <c r="V3821" i="1"/>
  <c r="W3821" i="1"/>
  <c r="X3821" i="1"/>
  <c r="V3822" i="1"/>
  <c r="W3822" i="1"/>
  <c r="X3822" i="1"/>
  <c r="V3823" i="1"/>
  <c r="W3823" i="1"/>
  <c r="X3823" i="1"/>
  <c r="V3824" i="1"/>
  <c r="W3824" i="1"/>
  <c r="X3824" i="1"/>
  <c r="V3825" i="1"/>
  <c r="W3825" i="1"/>
  <c r="X3825" i="1"/>
  <c r="V1788" i="1"/>
  <c r="W1788" i="1"/>
  <c r="X1788" i="1"/>
  <c r="V3826" i="1"/>
  <c r="W3826" i="1"/>
  <c r="X3826" i="1"/>
  <c r="V3827" i="1"/>
  <c r="W3827" i="1"/>
  <c r="X3827" i="1"/>
  <c r="V3828" i="1"/>
  <c r="W3828" i="1"/>
  <c r="X3828" i="1"/>
  <c r="V3829" i="1"/>
  <c r="W3829" i="1"/>
  <c r="X3829" i="1"/>
  <c r="V1789" i="1"/>
  <c r="W1789" i="1"/>
  <c r="X1789" i="1"/>
  <c r="V3830" i="1"/>
  <c r="W3830" i="1"/>
  <c r="X3830" i="1"/>
  <c r="V3831" i="1"/>
  <c r="W3831" i="1"/>
  <c r="X3831" i="1"/>
  <c r="V3832" i="1"/>
  <c r="W3832" i="1"/>
  <c r="X3832" i="1"/>
  <c r="V3833" i="1"/>
  <c r="W3833" i="1"/>
  <c r="X3833" i="1"/>
  <c r="V3834" i="1"/>
  <c r="W3834" i="1"/>
  <c r="X3834" i="1"/>
  <c r="V3835" i="1"/>
  <c r="W3835" i="1"/>
  <c r="X3835" i="1"/>
  <c r="V1790" i="1"/>
  <c r="W1790" i="1"/>
  <c r="X1790" i="1"/>
  <c r="V3836" i="1"/>
  <c r="W3836" i="1"/>
  <c r="X3836" i="1"/>
  <c r="V3837" i="1"/>
  <c r="W3837" i="1"/>
  <c r="X3837" i="1"/>
  <c r="V3838" i="1"/>
  <c r="W3838" i="1"/>
  <c r="X3838" i="1"/>
  <c r="V3839" i="1"/>
  <c r="W3839" i="1"/>
  <c r="X3839" i="1"/>
  <c r="V1791" i="1"/>
  <c r="W1791" i="1"/>
  <c r="X1791" i="1"/>
  <c r="V3840" i="1"/>
  <c r="W3840" i="1"/>
  <c r="X3840" i="1"/>
  <c r="V1792" i="1"/>
  <c r="W1792" i="1"/>
  <c r="X1792" i="1"/>
  <c r="V3841" i="1"/>
  <c r="W3841" i="1"/>
  <c r="X3841" i="1"/>
  <c r="V3842" i="1"/>
  <c r="W3842" i="1"/>
  <c r="X3842" i="1"/>
  <c r="V3843" i="1"/>
  <c r="W3843" i="1"/>
  <c r="X3843" i="1"/>
  <c r="V3844" i="1"/>
  <c r="W3844" i="1"/>
  <c r="X3844" i="1"/>
  <c r="V3845" i="1"/>
  <c r="W3845" i="1"/>
  <c r="X3845" i="1"/>
  <c r="V3846" i="1"/>
  <c r="W3846" i="1"/>
  <c r="X3846" i="1"/>
  <c r="V3847" i="1"/>
  <c r="W3847" i="1"/>
  <c r="X3847" i="1"/>
  <c r="V3848" i="1"/>
  <c r="W3848" i="1"/>
  <c r="X3848" i="1"/>
  <c r="V3849" i="1"/>
  <c r="W3849" i="1"/>
  <c r="X3849" i="1"/>
  <c r="V3850" i="1"/>
  <c r="W3850" i="1"/>
  <c r="X3850" i="1"/>
  <c r="V1793" i="1"/>
  <c r="W1793" i="1"/>
  <c r="X1793" i="1"/>
  <c r="V3851" i="1"/>
  <c r="W3851" i="1"/>
  <c r="X3851" i="1"/>
  <c r="V1794" i="1"/>
  <c r="W1794" i="1"/>
  <c r="X1794" i="1"/>
  <c r="V3852" i="1"/>
  <c r="W3852" i="1"/>
  <c r="X3852" i="1"/>
  <c r="V3853" i="1"/>
  <c r="W3853" i="1"/>
  <c r="X3853" i="1"/>
  <c r="V3854" i="1"/>
  <c r="W3854" i="1"/>
  <c r="X3854" i="1"/>
  <c r="V3855" i="1"/>
  <c r="W3855" i="1"/>
  <c r="X3855" i="1"/>
  <c r="V3856" i="1"/>
  <c r="W3856" i="1"/>
  <c r="X3856" i="1"/>
  <c r="V3857" i="1"/>
  <c r="W3857" i="1"/>
  <c r="X3857" i="1"/>
  <c r="V3858" i="1"/>
  <c r="W3858" i="1"/>
  <c r="X3858" i="1"/>
  <c r="V3859" i="1"/>
  <c r="W3859" i="1"/>
  <c r="X3859" i="1"/>
  <c r="V1795" i="1"/>
  <c r="W1795" i="1"/>
  <c r="X1795" i="1"/>
  <c r="V1796" i="1"/>
  <c r="W1796" i="1"/>
  <c r="X1796" i="1"/>
  <c r="V1797" i="1"/>
  <c r="W1797" i="1"/>
  <c r="X1797" i="1"/>
  <c r="V3860" i="1"/>
  <c r="W3860" i="1"/>
  <c r="X3860" i="1"/>
  <c r="V1798" i="1"/>
  <c r="W1798" i="1"/>
  <c r="X1798" i="1"/>
  <c r="V3861" i="1"/>
  <c r="W3861" i="1"/>
  <c r="X3861" i="1"/>
  <c r="V3862" i="1"/>
  <c r="W3862" i="1"/>
  <c r="X3862" i="1"/>
  <c r="V3863" i="1"/>
  <c r="W3863" i="1"/>
  <c r="X3863" i="1"/>
  <c r="V3864" i="1"/>
  <c r="W3864" i="1"/>
  <c r="X3864" i="1"/>
  <c r="V3865" i="1"/>
  <c r="W3865" i="1"/>
  <c r="X3865" i="1"/>
  <c r="V1799" i="1"/>
  <c r="W1799" i="1"/>
  <c r="X1799" i="1"/>
  <c r="V1800" i="1"/>
  <c r="W1800" i="1"/>
  <c r="X1800" i="1"/>
  <c r="V3866" i="1"/>
  <c r="W3866" i="1"/>
  <c r="X3866" i="1"/>
  <c r="V3867" i="1"/>
  <c r="W3867" i="1"/>
  <c r="X3867" i="1"/>
  <c r="V3868" i="1"/>
  <c r="W3868" i="1"/>
  <c r="X3868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3869" i="1"/>
  <c r="W3869" i="1"/>
  <c r="X3869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3870" i="1"/>
  <c r="W3870" i="1"/>
  <c r="X3870" i="1"/>
  <c r="V1811" i="1"/>
  <c r="W1811" i="1"/>
  <c r="X1811" i="1"/>
  <c r="V3871" i="1"/>
  <c r="W3871" i="1"/>
  <c r="X3871" i="1"/>
  <c r="V3872" i="1"/>
  <c r="W3872" i="1"/>
  <c r="X3872" i="1"/>
  <c r="V1812" i="1"/>
  <c r="W1812" i="1"/>
  <c r="X1812" i="1"/>
  <c r="V3873" i="1"/>
  <c r="W3873" i="1"/>
  <c r="X3873" i="1"/>
  <c r="V1813" i="1"/>
  <c r="W1813" i="1"/>
  <c r="X1813" i="1"/>
  <c r="V3874" i="1"/>
  <c r="W3874" i="1"/>
  <c r="X3874" i="1"/>
  <c r="V3875" i="1"/>
  <c r="W3875" i="1"/>
  <c r="X3875" i="1"/>
  <c r="V3876" i="1"/>
  <c r="W3876" i="1"/>
  <c r="X3876" i="1"/>
  <c r="V1814" i="1"/>
  <c r="W1814" i="1"/>
  <c r="X1814" i="1"/>
  <c r="V3877" i="1"/>
  <c r="W3877" i="1"/>
  <c r="X3877" i="1"/>
  <c r="V3878" i="1"/>
  <c r="W3878" i="1"/>
  <c r="X3878" i="1"/>
  <c r="V3879" i="1"/>
  <c r="W3879" i="1"/>
  <c r="X3879" i="1"/>
  <c r="V3880" i="1"/>
  <c r="W3880" i="1"/>
  <c r="X3880" i="1"/>
  <c r="V3881" i="1"/>
  <c r="W3881" i="1"/>
  <c r="X3881" i="1"/>
  <c r="V3882" i="1"/>
  <c r="W3882" i="1"/>
  <c r="X3882" i="1"/>
  <c r="V3883" i="1"/>
  <c r="W3883" i="1"/>
  <c r="X3883" i="1"/>
  <c r="V1815" i="1"/>
  <c r="W1815" i="1"/>
  <c r="X1815" i="1"/>
  <c r="V1816" i="1"/>
  <c r="W1816" i="1"/>
  <c r="X1816" i="1"/>
  <c r="V3884" i="1"/>
  <c r="W3884" i="1"/>
  <c r="X3884" i="1"/>
  <c r="V1817" i="1"/>
  <c r="W1817" i="1"/>
  <c r="X1817" i="1"/>
  <c r="V1818" i="1"/>
  <c r="W1818" i="1"/>
  <c r="X1818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3885" i="1"/>
  <c r="W3885" i="1"/>
  <c r="X3885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3886" i="1"/>
  <c r="W3886" i="1"/>
  <c r="X3886" i="1"/>
  <c r="V1831" i="1"/>
  <c r="W1831" i="1"/>
  <c r="X1831" i="1"/>
  <c r="V1832" i="1"/>
  <c r="W1832" i="1"/>
  <c r="X1832" i="1"/>
  <c r="V1833" i="1"/>
  <c r="W1833" i="1"/>
  <c r="X1833" i="1"/>
  <c r="V1834" i="1"/>
  <c r="W1834" i="1"/>
  <c r="X1834" i="1"/>
  <c r="V3887" i="1"/>
  <c r="W3887" i="1"/>
  <c r="X3887" i="1"/>
  <c r="V1835" i="1"/>
  <c r="W1835" i="1"/>
  <c r="X1835" i="1"/>
  <c r="V1836" i="1"/>
  <c r="W1836" i="1"/>
  <c r="X1836" i="1"/>
  <c r="V3888" i="1"/>
  <c r="W3888" i="1"/>
  <c r="X3888" i="1"/>
  <c r="V1837" i="1"/>
  <c r="W1837" i="1"/>
  <c r="X1837" i="1"/>
  <c r="V3889" i="1"/>
  <c r="W3889" i="1"/>
  <c r="X3889" i="1"/>
  <c r="V3890" i="1"/>
  <c r="W3890" i="1"/>
  <c r="X3890" i="1"/>
  <c r="V1838" i="1"/>
  <c r="W1838" i="1"/>
  <c r="X1838" i="1"/>
  <c r="V3891" i="1"/>
  <c r="W3891" i="1"/>
  <c r="X3891" i="1"/>
  <c r="V1839" i="1"/>
  <c r="W1839" i="1"/>
  <c r="X1839" i="1"/>
  <c r="V1840" i="1"/>
  <c r="W1840" i="1"/>
  <c r="X1840" i="1"/>
  <c r="V1841" i="1"/>
  <c r="W1841" i="1"/>
  <c r="X1841" i="1"/>
  <c r="V3892" i="1"/>
  <c r="W3892" i="1"/>
  <c r="X3892" i="1"/>
  <c r="V3893" i="1"/>
  <c r="W3893" i="1"/>
  <c r="X3893" i="1"/>
  <c r="V3894" i="1"/>
  <c r="W3894" i="1"/>
  <c r="X3894" i="1"/>
  <c r="V3895" i="1"/>
  <c r="W3895" i="1"/>
  <c r="X3895" i="1"/>
  <c r="V1842" i="1"/>
  <c r="W1842" i="1"/>
  <c r="X1842" i="1"/>
  <c r="V3896" i="1"/>
  <c r="W3896" i="1"/>
  <c r="X3896" i="1"/>
  <c r="V1843" i="1"/>
  <c r="W1843" i="1"/>
  <c r="X1843" i="1"/>
  <c r="V3897" i="1"/>
  <c r="W3897" i="1"/>
  <c r="X3897" i="1"/>
  <c r="V3898" i="1"/>
  <c r="W3898" i="1"/>
  <c r="X3898" i="1"/>
  <c r="V1844" i="1"/>
  <c r="W1844" i="1"/>
  <c r="X1844" i="1"/>
  <c r="V1845" i="1"/>
  <c r="W1845" i="1"/>
  <c r="X1845" i="1"/>
  <c r="V1846" i="1"/>
  <c r="W1846" i="1"/>
  <c r="X1846" i="1"/>
  <c r="V3899" i="1"/>
  <c r="W3899" i="1"/>
  <c r="X3899" i="1"/>
  <c r="V3900" i="1"/>
  <c r="W3900" i="1"/>
  <c r="X3900" i="1"/>
  <c r="V1847" i="1"/>
  <c r="W1847" i="1"/>
  <c r="X1847" i="1"/>
  <c r="V3901" i="1"/>
  <c r="W3901" i="1"/>
  <c r="X3901" i="1"/>
  <c r="V3902" i="1"/>
  <c r="W3902" i="1"/>
  <c r="X3902" i="1"/>
  <c r="V3903" i="1"/>
  <c r="W3903" i="1"/>
  <c r="X3903" i="1"/>
  <c r="V3904" i="1"/>
  <c r="W3904" i="1"/>
  <c r="X3904" i="1"/>
  <c r="V3905" i="1"/>
  <c r="W3905" i="1"/>
  <c r="X3905" i="1"/>
  <c r="V1848" i="1"/>
  <c r="W1848" i="1"/>
  <c r="X1848" i="1"/>
  <c r="V1849" i="1"/>
  <c r="W1849" i="1"/>
  <c r="X1849" i="1"/>
  <c r="V3906" i="1"/>
  <c r="W3906" i="1"/>
  <c r="X3906" i="1"/>
  <c r="V3907" i="1"/>
  <c r="W3907" i="1"/>
  <c r="X3907" i="1"/>
  <c r="V3908" i="1"/>
  <c r="W3908" i="1"/>
  <c r="X3908" i="1"/>
  <c r="V1850" i="1"/>
  <c r="W1850" i="1"/>
  <c r="X1850" i="1"/>
  <c r="V1851" i="1"/>
  <c r="W1851" i="1"/>
  <c r="X1851" i="1"/>
  <c r="V3909" i="1"/>
  <c r="W3909" i="1"/>
  <c r="X3909" i="1"/>
  <c r="V3910" i="1"/>
  <c r="W3910" i="1"/>
  <c r="X3910" i="1"/>
  <c r="V3911" i="1"/>
  <c r="W3911" i="1"/>
  <c r="X3911" i="1"/>
  <c r="V1852" i="1"/>
  <c r="W1852" i="1"/>
  <c r="X1852" i="1"/>
  <c r="V3912" i="1"/>
  <c r="W3912" i="1"/>
  <c r="X3912" i="1"/>
  <c r="V3913" i="1"/>
  <c r="W3913" i="1"/>
  <c r="X3913" i="1"/>
  <c r="V1853" i="1"/>
  <c r="W1853" i="1"/>
  <c r="X1853" i="1"/>
  <c r="V3914" i="1"/>
  <c r="W3914" i="1"/>
  <c r="X3914" i="1"/>
  <c r="V1854" i="1"/>
  <c r="W1854" i="1"/>
  <c r="X1854" i="1"/>
  <c r="V3915" i="1"/>
  <c r="W3915" i="1"/>
  <c r="X3915" i="1"/>
  <c r="V1855" i="1"/>
  <c r="W1855" i="1"/>
  <c r="X1855" i="1"/>
  <c r="V3916" i="1"/>
  <c r="W3916" i="1"/>
  <c r="X3916" i="1"/>
  <c r="V3917" i="1"/>
  <c r="W3917" i="1"/>
  <c r="X3917" i="1"/>
  <c r="V1856" i="1"/>
  <c r="W1856" i="1"/>
  <c r="X1856" i="1"/>
  <c r="V3918" i="1"/>
  <c r="W3918" i="1"/>
  <c r="X3918" i="1"/>
  <c r="V3919" i="1"/>
  <c r="W3919" i="1"/>
  <c r="X3919" i="1"/>
  <c r="V3920" i="1"/>
  <c r="W3920" i="1"/>
  <c r="X3920" i="1"/>
  <c r="V3921" i="1"/>
  <c r="W3921" i="1"/>
  <c r="X3921" i="1"/>
  <c r="V3922" i="1"/>
  <c r="W3922" i="1"/>
  <c r="X3922" i="1"/>
  <c r="V3923" i="1"/>
  <c r="W3923" i="1"/>
  <c r="X3923" i="1"/>
  <c r="V3924" i="1"/>
  <c r="W3924" i="1"/>
  <c r="X3924" i="1"/>
  <c r="V3925" i="1"/>
  <c r="W3925" i="1"/>
  <c r="X3925" i="1"/>
  <c r="V3926" i="1"/>
  <c r="W3926" i="1"/>
  <c r="X3926" i="1"/>
  <c r="V3927" i="1"/>
  <c r="W3927" i="1"/>
  <c r="X3927" i="1"/>
  <c r="V3928" i="1"/>
  <c r="W3928" i="1"/>
  <c r="X3928" i="1"/>
  <c r="V3929" i="1"/>
  <c r="W3929" i="1"/>
  <c r="X3929" i="1"/>
  <c r="V3930" i="1"/>
  <c r="W3930" i="1"/>
  <c r="X3930" i="1"/>
  <c r="V3931" i="1"/>
  <c r="W3931" i="1"/>
  <c r="X3931" i="1"/>
  <c r="V3932" i="1"/>
  <c r="W3932" i="1"/>
  <c r="X3932" i="1"/>
  <c r="V3933" i="1"/>
  <c r="W3933" i="1"/>
  <c r="X3933" i="1"/>
  <c r="V3934" i="1"/>
  <c r="W3934" i="1"/>
  <c r="X3934" i="1"/>
  <c r="V3935" i="1"/>
  <c r="W3935" i="1"/>
  <c r="X3935" i="1"/>
  <c r="V3936" i="1"/>
  <c r="W3936" i="1"/>
  <c r="X3936" i="1"/>
  <c r="V3937" i="1"/>
  <c r="W3937" i="1"/>
  <c r="X3937" i="1"/>
  <c r="V3938" i="1"/>
  <c r="W3938" i="1"/>
  <c r="X3938" i="1"/>
  <c r="V197" i="1"/>
  <c r="W197" i="1"/>
  <c r="X197" i="1"/>
  <c r="V1857" i="1"/>
  <c r="W1857" i="1"/>
  <c r="X185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1858" i="1"/>
  <c r="W1858" i="1"/>
  <c r="X1858" i="1"/>
  <c r="V202" i="1"/>
  <c r="W202" i="1"/>
  <c r="X202" i="1"/>
  <c r="V3939" i="1"/>
  <c r="W3939" i="1"/>
  <c r="X3939" i="1"/>
  <c r="W1859" i="1"/>
  <c r="X1859" i="1"/>
  <c r="V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203" i="1"/>
  <c r="T1923" i="1"/>
  <c r="T1924" i="1"/>
  <c r="T204" i="1"/>
  <c r="T205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206" i="1"/>
  <c r="T207" i="1"/>
  <c r="T1949" i="1"/>
  <c r="T1950" i="1"/>
  <c r="T208" i="1"/>
  <c r="T1951" i="1"/>
  <c r="T1952" i="1"/>
  <c r="T1953" i="1"/>
  <c r="T1954" i="1"/>
  <c r="T1955" i="1"/>
  <c r="T1956" i="1"/>
  <c r="T1957" i="1"/>
  <c r="T1958" i="1"/>
  <c r="T1959" i="1"/>
  <c r="T2" i="1"/>
  <c r="T3" i="1"/>
  <c r="T4" i="1"/>
  <c r="T5" i="1"/>
  <c r="T6" i="1"/>
  <c r="T7" i="1"/>
  <c r="T8" i="1"/>
  <c r="T9" i="1"/>
  <c r="T10" i="1"/>
  <c r="T11" i="1"/>
  <c r="T209" i="1"/>
  <c r="T210" i="1"/>
  <c r="T1960" i="1"/>
  <c r="T1961" i="1"/>
  <c r="T1962" i="1"/>
  <c r="T1963" i="1"/>
  <c r="T1964" i="1"/>
  <c r="T211" i="1"/>
  <c r="T212" i="1"/>
  <c r="T213" i="1"/>
  <c r="T214" i="1"/>
  <c r="T12" i="1"/>
  <c r="T1965" i="1"/>
  <c r="T1966" i="1"/>
  <c r="T1967" i="1"/>
  <c r="T1968" i="1"/>
  <c r="T1969" i="1"/>
  <c r="T1970" i="1"/>
  <c r="T1971" i="1"/>
  <c r="T1972" i="1"/>
  <c r="T1973" i="1"/>
  <c r="T215" i="1"/>
  <c r="T1974" i="1"/>
  <c r="T13" i="1"/>
  <c r="T14" i="1"/>
  <c r="T216" i="1"/>
  <c r="T217" i="1"/>
  <c r="T1975" i="1"/>
  <c r="T218" i="1"/>
  <c r="T1976" i="1"/>
  <c r="T1977" i="1"/>
  <c r="T1978" i="1"/>
  <c r="T1979" i="1"/>
  <c r="T219" i="1"/>
  <c r="T220" i="1"/>
  <c r="T221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15" i="1"/>
  <c r="T222" i="1"/>
  <c r="T2000" i="1"/>
  <c r="T2001" i="1"/>
  <c r="T2002" i="1"/>
  <c r="T223" i="1"/>
  <c r="T16" i="1"/>
  <c r="T17" i="1"/>
  <c r="T224" i="1"/>
  <c r="T18" i="1"/>
  <c r="T19" i="1"/>
  <c r="T225" i="1"/>
  <c r="T226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2003" i="1"/>
  <c r="T2004" i="1"/>
  <c r="T227" i="1"/>
  <c r="T228" i="1"/>
  <c r="T2005" i="1"/>
  <c r="T2006" i="1"/>
  <c r="T229" i="1"/>
  <c r="T2007" i="1"/>
  <c r="T230" i="1"/>
  <c r="T2008" i="1"/>
  <c r="T231" i="1"/>
  <c r="T2009" i="1"/>
  <c r="T2010" i="1"/>
  <c r="T2011" i="1"/>
  <c r="T2012" i="1"/>
  <c r="T2013" i="1"/>
  <c r="T2014" i="1"/>
  <c r="T2015" i="1"/>
  <c r="T232" i="1"/>
  <c r="T233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34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64" i="1"/>
  <c r="T65" i="1"/>
  <c r="T2094" i="1"/>
  <c r="T66" i="1"/>
  <c r="T67" i="1"/>
  <c r="T68" i="1"/>
  <c r="T69" i="1"/>
  <c r="T70" i="1"/>
  <c r="T71" i="1"/>
  <c r="T72" i="1"/>
  <c r="T73" i="1"/>
  <c r="T235" i="1"/>
  <c r="T2095" i="1"/>
  <c r="T2096" i="1"/>
  <c r="T2097" i="1"/>
  <c r="T2098" i="1"/>
  <c r="T2099" i="1"/>
  <c r="T236" i="1"/>
  <c r="T74" i="1"/>
  <c r="T75" i="1"/>
  <c r="T76" i="1"/>
  <c r="T237" i="1"/>
  <c r="T2100" i="1"/>
  <c r="T2101" i="1"/>
  <c r="T2102" i="1"/>
  <c r="T2103" i="1"/>
  <c r="T2104" i="1"/>
  <c r="T2105" i="1"/>
  <c r="T77" i="1"/>
  <c r="T78" i="1"/>
  <c r="T2106" i="1"/>
  <c r="T2107" i="1"/>
  <c r="T2108" i="1"/>
  <c r="T2109" i="1"/>
  <c r="T238" i="1"/>
  <c r="T239" i="1"/>
  <c r="T240" i="1"/>
  <c r="T241" i="1"/>
  <c r="T79" i="1"/>
  <c r="T80" i="1"/>
  <c r="T81" i="1"/>
  <c r="T82" i="1"/>
  <c r="T83" i="1"/>
  <c r="T84" i="1"/>
  <c r="T85" i="1"/>
  <c r="T86" i="1"/>
  <c r="T2110" i="1"/>
  <c r="T2111" i="1"/>
  <c r="T2112" i="1"/>
  <c r="T2113" i="1"/>
  <c r="T242" i="1"/>
  <c r="T243" i="1"/>
  <c r="T2114" i="1"/>
  <c r="T244" i="1"/>
  <c r="T2115" i="1"/>
  <c r="T2116" i="1"/>
  <c r="T245" i="1"/>
  <c r="T87" i="1"/>
  <c r="T88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46" i="1"/>
  <c r="T89" i="1"/>
  <c r="T247" i="1"/>
  <c r="T248" i="1"/>
  <c r="T249" i="1"/>
  <c r="T2136" i="1"/>
  <c r="T250" i="1"/>
  <c r="T251" i="1"/>
  <c r="T2137" i="1"/>
  <c r="T2138" i="1"/>
  <c r="T2139" i="1"/>
  <c r="T2140" i="1"/>
  <c r="T2141" i="1"/>
  <c r="T2142" i="1"/>
  <c r="T2143" i="1"/>
  <c r="T2144" i="1"/>
  <c r="T2145" i="1"/>
  <c r="T2146" i="1"/>
  <c r="T2147" i="1"/>
  <c r="T252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53" i="1"/>
  <c r="T254" i="1"/>
  <c r="T2165" i="1"/>
  <c r="T255" i="1"/>
  <c r="T256" i="1"/>
  <c r="T2166" i="1"/>
  <c r="T2167" i="1"/>
  <c r="T2168" i="1"/>
  <c r="T2169" i="1"/>
  <c r="T2170" i="1"/>
  <c r="T2171" i="1"/>
  <c r="T2172" i="1"/>
  <c r="T257" i="1"/>
  <c r="T258" i="1"/>
  <c r="T2173" i="1"/>
  <c r="T2174" i="1"/>
  <c r="T259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60" i="1"/>
  <c r="T2194" i="1"/>
  <c r="T2195" i="1"/>
  <c r="T2196" i="1"/>
  <c r="T2197" i="1"/>
  <c r="T2198" i="1"/>
  <c r="T2199" i="1"/>
  <c r="T2200" i="1"/>
  <c r="T2201" i="1"/>
  <c r="T2202" i="1"/>
  <c r="T2203" i="1"/>
  <c r="T261" i="1"/>
  <c r="T262" i="1"/>
  <c r="T263" i="1"/>
  <c r="T2204" i="1"/>
  <c r="T2205" i="1"/>
  <c r="T264" i="1"/>
  <c r="T265" i="1"/>
  <c r="T266" i="1"/>
  <c r="T267" i="1"/>
  <c r="T268" i="1"/>
  <c r="T2206" i="1"/>
  <c r="T2207" i="1"/>
  <c r="T2208" i="1"/>
  <c r="T269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70" i="1"/>
  <c r="T2225" i="1"/>
  <c r="T271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72" i="1"/>
  <c r="T2260" i="1"/>
  <c r="T2261" i="1"/>
  <c r="T2262" i="1"/>
  <c r="T2263" i="1"/>
  <c r="T2264" i="1"/>
  <c r="T273" i="1"/>
  <c r="T274" i="1"/>
  <c r="T275" i="1"/>
  <c r="T2265" i="1"/>
  <c r="T2266" i="1"/>
  <c r="T2267" i="1"/>
  <c r="T2268" i="1"/>
  <c r="T2269" i="1"/>
  <c r="T2270" i="1"/>
  <c r="T276" i="1"/>
  <c r="T2271" i="1"/>
  <c r="T277" i="1"/>
  <c r="T2272" i="1"/>
  <c r="T2273" i="1"/>
  <c r="T2274" i="1"/>
  <c r="T2275" i="1"/>
  <c r="T278" i="1"/>
  <c r="T279" i="1"/>
  <c r="T280" i="1"/>
  <c r="T281" i="1"/>
  <c r="T282" i="1"/>
  <c r="T2276" i="1"/>
  <c r="T2277" i="1"/>
  <c r="T2278" i="1"/>
  <c r="T283" i="1"/>
  <c r="T284" i="1"/>
  <c r="T285" i="1"/>
  <c r="T286" i="1"/>
  <c r="T287" i="1"/>
  <c r="T2279" i="1"/>
  <c r="T2280" i="1"/>
  <c r="T2281" i="1"/>
  <c r="T2282" i="1"/>
  <c r="T2283" i="1"/>
  <c r="T2284" i="1"/>
  <c r="T2285" i="1"/>
  <c r="T2286" i="1"/>
  <c r="T2287" i="1"/>
  <c r="T288" i="1"/>
  <c r="T289" i="1"/>
  <c r="T2288" i="1"/>
  <c r="T290" i="1"/>
  <c r="T291" i="1"/>
  <c r="T292" i="1"/>
  <c r="T2289" i="1"/>
  <c r="T2290" i="1"/>
  <c r="T293" i="1"/>
  <c r="T2291" i="1"/>
  <c r="T2292" i="1"/>
  <c r="T2293" i="1"/>
  <c r="T2294" i="1"/>
  <c r="T2295" i="1"/>
  <c r="T2296" i="1"/>
  <c r="T2297" i="1"/>
  <c r="T294" i="1"/>
  <c r="T2298" i="1"/>
  <c r="T2299" i="1"/>
  <c r="T295" i="1"/>
  <c r="T296" i="1"/>
  <c r="T2300" i="1"/>
  <c r="T2301" i="1"/>
  <c r="T2302" i="1"/>
  <c r="T2303" i="1"/>
  <c r="T2304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2305" i="1"/>
  <c r="T2306" i="1"/>
  <c r="T2307" i="1"/>
  <c r="T2308" i="1"/>
  <c r="T2309" i="1"/>
  <c r="T2310" i="1"/>
  <c r="T2311" i="1"/>
  <c r="T2312" i="1"/>
  <c r="T2313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2314" i="1"/>
  <c r="T309" i="1"/>
  <c r="T2315" i="1"/>
  <c r="T139" i="1"/>
  <c r="T140" i="1"/>
  <c r="T141" i="1"/>
  <c r="T142" i="1"/>
  <c r="T143" i="1"/>
  <c r="T310" i="1"/>
  <c r="T311" i="1"/>
  <c r="T2316" i="1"/>
  <c r="T2317" i="1"/>
  <c r="T2318" i="1"/>
  <c r="T2319" i="1"/>
  <c r="T2320" i="1"/>
  <c r="T2321" i="1"/>
  <c r="T2322" i="1"/>
  <c r="T144" i="1"/>
  <c r="T145" i="1"/>
  <c r="T146" i="1"/>
  <c r="T2323" i="1"/>
  <c r="T2324" i="1"/>
  <c r="T2325" i="1"/>
  <c r="T2326" i="1"/>
  <c r="T2327" i="1"/>
  <c r="T2328" i="1"/>
  <c r="T312" i="1"/>
  <c r="T313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314" i="1"/>
  <c r="T315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316" i="1"/>
  <c r="T317" i="1"/>
  <c r="T318" i="1"/>
  <c r="T319" i="1"/>
  <c r="T320" i="1"/>
  <c r="T321" i="1"/>
  <c r="T322" i="1"/>
  <c r="T323" i="1"/>
  <c r="T324" i="1"/>
  <c r="T325" i="1"/>
  <c r="T326" i="1"/>
  <c r="T2357" i="1"/>
  <c r="T2358" i="1"/>
  <c r="T2359" i="1"/>
  <c r="T2360" i="1"/>
  <c r="T2361" i="1"/>
  <c r="T2362" i="1"/>
  <c r="T327" i="1"/>
  <c r="T2363" i="1"/>
  <c r="T2364" i="1"/>
  <c r="T2365" i="1"/>
  <c r="T328" i="1"/>
  <c r="T329" i="1"/>
  <c r="T2366" i="1"/>
  <c r="T2367" i="1"/>
  <c r="T2368" i="1"/>
  <c r="T2369" i="1"/>
  <c r="T2370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2371" i="1"/>
  <c r="T362" i="1"/>
  <c r="T363" i="1"/>
  <c r="T364" i="1"/>
  <c r="T365" i="1"/>
  <c r="T2372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147" i="1"/>
  <c r="T148" i="1"/>
  <c r="T149" i="1"/>
  <c r="T150" i="1"/>
  <c r="T151" i="1"/>
  <c r="T152" i="1"/>
  <c r="T153" i="1"/>
  <c r="T154" i="1"/>
  <c r="T155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237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2374" i="1"/>
  <c r="T428" i="1"/>
  <c r="T429" i="1"/>
  <c r="T430" i="1"/>
  <c r="T431" i="1"/>
  <c r="T432" i="1"/>
  <c r="T156" i="1"/>
  <c r="T157" i="1"/>
  <c r="T158" i="1"/>
  <c r="T433" i="1"/>
  <c r="T434" i="1"/>
  <c r="T435" i="1"/>
  <c r="T436" i="1"/>
  <c r="T437" i="1"/>
  <c r="T438" i="1"/>
  <c r="T439" i="1"/>
  <c r="T159" i="1"/>
  <c r="T160" i="1"/>
  <c r="T161" i="1"/>
  <c r="T162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2375" i="1"/>
  <c r="T2376" i="1"/>
  <c r="T2377" i="1"/>
  <c r="T2378" i="1"/>
  <c r="T2379" i="1"/>
  <c r="T565" i="1"/>
  <c r="T566" i="1"/>
  <c r="T567" i="1"/>
  <c r="T568" i="1"/>
  <c r="T569" i="1"/>
  <c r="T570" i="1"/>
  <c r="T238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2381" i="1"/>
  <c r="T2382" i="1"/>
  <c r="T587" i="1"/>
  <c r="T588" i="1"/>
  <c r="T589" i="1"/>
  <c r="T590" i="1"/>
  <c r="T591" i="1"/>
  <c r="T592" i="1"/>
  <c r="T2383" i="1"/>
  <c r="T593" i="1"/>
  <c r="T594" i="1"/>
  <c r="T595" i="1"/>
  <c r="T596" i="1"/>
  <c r="T597" i="1"/>
  <c r="T598" i="1"/>
  <c r="T599" i="1"/>
  <c r="T2384" i="1"/>
  <c r="T2385" i="1"/>
  <c r="T2386" i="1"/>
  <c r="T2387" i="1"/>
  <c r="T2388" i="1"/>
  <c r="T2389" i="1"/>
  <c r="T2390" i="1"/>
  <c r="T2391" i="1"/>
  <c r="T2392" i="1"/>
  <c r="T2393" i="1"/>
  <c r="T2394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2395" i="1"/>
  <c r="T2396" i="1"/>
  <c r="T2397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2398" i="1"/>
  <c r="T2399" i="1"/>
  <c r="T2400" i="1"/>
  <c r="T2401" i="1"/>
  <c r="T2402" i="1"/>
  <c r="T2403" i="1"/>
  <c r="T2404" i="1"/>
  <c r="T2405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2406" i="1"/>
  <c r="T2407" i="1"/>
  <c r="T2408" i="1"/>
  <c r="T2409" i="1"/>
  <c r="T2410" i="1"/>
  <c r="T2411" i="1"/>
  <c r="T2412" i="1"/>
  <c r="T2413" i="1"/>
  <c r="T2414" i="1"/>
  <c r="T655" i="1"/>
  <c r="T2415" i="1"/>
  <c r="T2416" i="1"/>
  <c r="T2417" i="1"/>
  <c r="T2418" i="1"/>
  <c r="T2419" i="1"/>
  <c r="T656" i="1"/>
  <c r="T657" i="1"/>
  <c r="T2420" i="1"/>
  <c r="T2421" i="1"/>
  <c r="T2422" i="1"/>
  <c r="T2423" i="1"/>
  <c r="T2424" i="1"/>
  <c r="T2425" i="1"/>
  <c r="T2426" i="1"/>
  <c r="T658" i="1"/>
  <c r="T2427" i="1"/>
  <c r="T659" i="1"/>
  <c r="T2428" i="1"/>
  <c r="T2429" i="1"/>
  <c r="T2430" i="1"/>
  <c r="T2431" i="1"/>
  <c r="T2432" i="1"/>
  <c r="T2433" i="1"/>
  <c r="T2434" i="1"/>
  <c r="T2435" i="1"/>
  <c r="T2436" i="1"/>
  <c r="T2437" i="1"/>
  <c r="T2438" i="1"/>
  <c r="T660" i="1"/>
  <c r="T2439" i="1"/>
  <c r="T661" i="1"/>
  <c r="T662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663" i="1"/>
  <c r="T2454" i="1"/>
  <c r="T2455" i="1"/>
  <c r="T2456" i="1"/>
  <c r="T2457" i="1"/>
  <c r="T2458" i="1"/>
  <c r="T664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665" i="1"/>
  <c r="T2472" i="1"/>
  <c r="T666" i="1"/>
  <c r="T667" i="1"/>
  <c r="T668" i="1"/>
  <c r="T2473" i="1"/>
  <c r="T2474" i="1"/>
  <c r="T2475" i="1"/>
  <c r="T2476" i="1"/>
  <c r="T2477" i="1"/>
  <c r="T669" i="1"/>
  <c r="T670" i="1"/>
  <c r="T2478" i="1"/>
  <c r="T671" i="1"/>
  <c r="T2479" i="1"/>
  <c r="T2480" i="1"/>
  <c r="T2481" i="1"/>
  <c r="T672" i="1"/>
  <c r="T673" i="1"/>
  <c r="T2482" i="1"/>
  <c r="T2483" i="1"/>
  <c r="T2484" i="1"/>
  <c r="T674" i="1"/>
  <c r="T2485" i="1"/>
  <c r="T2486" i="1"/>
  <c r="T2487" i="1"/>
  <c r="T2488" i="1"/>
  <c r="T675" i="1"/>
  <c r="T676" i="1"/>
  <c r="T2489" i="1"/>
  <c r="T2490" i="1"/>
  <c r="T677" i="1"/>
  <c r="T2491" i="1"/>
  <c r="T2492" i="1"/>
  <c r="T2493" i="1"/>
  <c r="T678" i="1"/>
  <c r="T2494" i="1"/>
  <c r="T679" i="1"/>
  <c r="T2495" i="1"/>
  <c r="T2496" i="1"/>
  <c r="T2497" i="1"/>
  <c r="T680" i="1"/>
  <c r="T681" i="1"/>
  <c r="T682" i="1"/>
  <c r="T683" i="1"/>
  <c r="T684" i="1"/>
  <c r="T2498" i="1"/>
  <c r="T685" i="1"/>
  <c r="T686" i="1"/>
  <c r="T2499" i="1"/>
  <c r="T2500" i="1"/>
  <c r="T2501" i="1"/>
  <c r="T2502" i="1"/>
  <c r="T2503" i="1"/>
  <c r="T687" i="1"/>
  <c r="T2504" i="1"/>
  <c r="T2505" i="1"/>
  <c r="T688" i="1"/>
  <c r="T2506" i="1"/>
  <c r="T2507" i="1"/>
  <c r="T2508" i="1"/>
  <c r="T2509" i="1"/>
  <c r="T689" i="1"/>
  <c r="T690" i="1"/>
  <c r="T691" i="1"/>
  <c r="T692" i="1"/>
  <c r="T693" i="1"/>
  <c r="T694" i="1"/>
  <c r="T2510" i="1"/>
  <c r="T695" i="1"/>
  <c r="T2511" i="1"/>
  <c r="T696" i="1"/>
  <c r="T697" i="1"/>
  <c r="T698" i="1"/>
  <c r="T2512" i="1"/>
  <c r="T2513" i="1"/>
  <c r="T2514" i="1"/>
  <c r="T2515" i="1"/>
  <c r="T699" i="1"/>
  <c r="T700" i="1"/>
  <c r="T701" i="1"/>
  <c r="T702" i="1"/>
  <c r="T2516" i="1"/>
  <c r="T703" i="1"/>
  <c r="T704" i="1"/>
  <c r="T705" i="1"/>
  <c r="T706" i="1"/>
  <c r="T707" i="1"/>
  <c r="T2517" i="1"/>
  <c r="T708" i="1"/>
  <c r="T709" i="1"/>
  <c r="T2518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2519" i="1"/>
  <c r="T2520" i="1"/>
  <c r="T2521" i="1"/>
  <c r="T2522" i="1"/>
  <c r="T722" i="1"/>
  <c r="T723" i="1"/>
  <c r="T724" i="1"/>
  <c r="T725" i="1"/>
  <c r="T726" i="1"/>
  <c r="T727" i="1"/>
  <c r="T2523" i="1"/>
  <c r="T2524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2525" i="1"/>
  <c r="T744" i="1"/>
  <c r="T2526" i="1"/>
  <c r="T2527" i="1"/>
  <c r="T2528" i="1"/>
  <c r="T745" i="1"/>
  <c r="T746" i="1"/>
  <c r="T747" i="1"/>
  <c r="T748" i="1"/>
  <c r="T749" i="1"/>
  <c r="T750" i="1"/>
  <c r="T2529" i="1"/>
  <c r="T2530" i="1"/>
  <c r="T2531" i="1"/>
  <c r="T2532" i="1"/>
  <c r="T751" i="1"/>
  <c r="T752" i="1"/>
  <c r="T753" i="1"/>
  <c r="T754" i="1"/>
  <c r="T755" i="1"/>
  <c r="T2533" i="1"/>
  <c r="T756" i="1"/>
  <c r="T757" i="1"/>
  <c r="T758" i="1"/>
  <c r="T759" i="1"/>
  <c r="T760" i="1"/>
  <c r="T761" i="1"/>
  <c r="T762" i="1"/>
  <c r="T763" i="1"/>
  <c r="T764" i="1"/>
  <c r="T765" i="1"/>
  <c r="T766" i="1"/>
  <c r="T2534" i="1"/>
  <c r="T767" i="1"/>
  <c r="T768" i="1"/>
  <c r="T769" i="1"/>
  <c r="T770" i="1"/>
  <c r="T771" i="1"/>
  <c r="T772" i="1"/>
  <c r="T773" i="1"/>
  <c r="T774" i="1"/>
  <c r="T2535" i="1"/>
  <c r="T775" i="1"/>
  <c r="T2536" i="1"/>
  <c r="T2537" i="1"/>
  <c r="T2538" i="1"/>
  <c r="T2539" i="1"/>
  <c r="T2540" i="1"/>
  <c r="T776" i="1"/>
  <c r="T2541" i="1"/>
  <c r="T2542" i="1"/>
  <c r="T2543" i="1"/>
  <c r="T2544" i="1"/>
  <c r="T2545" i="1"/>
  <c r="T2546" i="1"/>
  <c r="T2547" i="1"/>
  <c r="T2548" i="1"/>
  <c r="T2549" i="1"/>
  <c r="T2550" i="1"/>
  <c r="T777" i="1"/>
  <c r="T2551" i="1"/>
  <c r="T778" i="1"/>
  <c r="T2552" i="1"/>
  <c r="T2553" i="1"/>
  <c r="T2554" i="1"/>
  <c r="T2555" i="1"/>
  <c r="T2556" i="1"/>
  <c r="T2557" i="1"/>
  <c r="T2558" i="1"/>
  <c r="T2559" i="1"/>
  <c r="T779" i="1"/>
  <c r="T2560" i="1"/>
  <c r="T2561" i="1"/>
  <c r="T2562" i="1"/>
  <c r="T2563" i="1"/>
  <c r="T2564" i="1"/>
  <c r="T780" i="1"/>
  <c r="T2565" i="1"/>
  <c r="T2566" i="1"/>
  <c r="T2567" i="1"/>
  <c r="T2568" i="1"/>
  <c r="T2569" i="1"/>
  <c r="T2570" i="1"/>
  <c r="T2571" i="1"/>
  <c r="T2572" i="1"/>
  <c r="T781" i="1"/>
  <c r="T2573" i="1"/>
  <c r="T2574" i="1"/>
  <c r="T2575" i="1"/>
  <c r="T2576" i="1"/>
  <c r="T782" i="1"/>
  <c r="T2577" i="1"/>
  <c r="T2578" i="1"/>
  <c r="T2579" i="1"/>
  <c r="T2580" i="1"/>
  <c r="T783" i="1"/>
  <c r="T2581" i="1"/>
  <c r="T784" i="1"/>
  <c r="T785" i="1"/>
  <c r="T786" i="1"/>
  <c r="T2582" i="1"/>
  <c r="T2583" i="1"/>
  <c r="T787" i="1"/>
  <c r="T788" i="1"/>
  <c r="T789" i="1"/>
  <c r="T790" i="1"/>
  <c r="T791" i="1"/>
  <c r="T792" i="1"/>
  <c r="T2584" i="1"/>
  <c r="T2585" i="1"/>
  <c r="T793" i="1"/>
  <c r="T2586" i="1"/>
  <c r="T2587" i="1"/>
  <c r="T794" i="1"/>
  <c r="T795" i="1"/>
  <c r="T2588" i="1"/>
  <c r="T2589" i="1"/>
  <c r="T2590" i="1"/>
  <c r="T2591" i="1"/>
  <c r="T2592" i="1"/>
  <c r="T2593" i="1"/>
  <c r="T2594" i="1"/>
  <c r="T2595" i="1"/>
  <c r="T796" i="1"/>
  <c r="T2596" i="1"/>
  <c r="T2597" i="1"/>
  <c r="T2598" i="1"/>
  <c r="T2599" i="1"/>
  <c r="T797" i="1"/>
  <c r="T2600" i="1"/>
  <c r="T2601" i="1"/>
  <c r="T2602" i="1"/>
  <c r="T798" i="1"/>
  <c r="T2603" i="1"/>
  <c r="T2604" i="1"/>
  <c r="T799" i="1"/>
  <c r="T800" i="1"/>
  <c r="T2605" i="1"/>
  <c r="T801" i="1"/>
  <c r="T802" i="1"/>
  <c r="T803" i="1"/>
  <c r="T2606" i="1"/>
  <c r="T804" i="1"/>
  <c r="T805" i="1"/>
  <c r="T2607" i="1"/>
  <c r="T2608" i="1"/>
  <c r="T2609" i="1"/>
  <c r="T806" i="1"/>
  <c r="T2610" i="1"/>
  <c r="T2611" i="1"/>
  <c r="T807" i="1"/>
  <c r="T2612" i="1"/>
  <c r="T2613" i="1"/>
  <c r="T2614" i="1"/>
  <c r="T2615" i="1"/>
  <c r="T2616" i="1"/>
  <c r="T808" i="1"/>
  <c r="T809" i="1"/>
  <c r="T2617" i="1"/>
  <c r="T2618" i="1"/>
  <c r="T261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2620" i="1"/>
  <c r="T2621" i="1"/>
  <c r="T2622" i="1"/>
  <c r="T823" i="1"/>
  <c r="T824" i="1"/>
  <c r="T825" i="1"/>
  <c r="T826" i="1"/>
  <c r="T2623" i="1"/>
  <c r="T827" i="1"/>
  <c r="T2624" i="1"/>
  <c r="T2625" i="1"/>
  <c r="T2626" i="1"/>
  <c r="T828" i="1"/>
  <c r="T829" i="1"/>
  <c r="T2627" i="1"/>
  <c r="T2628" i="1"/>
  <c r="T2629" i="1"/>
  <c r="T830" i="1"/>
  <c r="T831" i="1"/>
  <c r="T832" i="1"/>
  <c r="T833" i="1"/>
  <c r="T834" i="1"/>
  <c r="T2630" i="1"/>
  <c r="T2631" i="1"/>
  <c r="T835" i="1"/>
  <c r="T2632" i="1"/>
  <c r="T836" i="1"/>
  <c r="T2633" i="1"/>
  <c r="T2634" i="1"/>
  <c r="T837" i="1"/>
  <c r="T2635" i="1"/>
  <c r="T2636" i="1"/>
  <c r="T838" i="1"/>
  <c r="T2637" i="1"/>
  <c r="T2638" i="1"/>
  <c r="T2639" i="1"/>
  <c r="T2640" i="1"/>
  <c r="T2641" i="1"/>
  <c r="T2642" i="1"/>
  <c r="T2643" i="1"/>
  <c r="T2644" i="1"/>
  <c r="T2645" i="1"/>
  <c r="T2646" i="1"/>
  <c r="T839" i="1"/>
  <c r="T2647" i="1"/>
  <c r="T2648" i="1"/>
  <c r="T2649" i="1"/>
  <c r="T2650" i="1"/>
  <c r="T2651" i="1"/>
  <c r="T2652" i="1"/>
  <c r="T2653" i="1"/>
  <c r="T840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841" i="1"/>
  <c r="T2666" i="1"/>
  <c r="T2667" i="1"/>
  <c r="T2668" i="1"/>
  <c r="T2669" i="1"/>
  <c r="T842" i="1"/>
  <c r="T2670" i="1"/>
  <c r="T2671" i="1"/>
  <c r="T843" i="1"/>
  <c r="T2672" i="1"/>
  <c r="T2673" i="1"/>
  <c r="T844" i="1"/>
  <c r="T2674" i="1"/>
  <c r="T163" i="1"/>
  <c r="T164" i="1"/>
  <c r="T165" i="1"/>
  <c r="T166" i="1"/>
  <c r="T2675" i="1"/>
  <c r="T845" i="1"/>
  <c r="T167" i="1"/>
  <c r="T168" i="1"/>
  <c r="T2676" i="1"/>
  <c r="T2677" i="1"/>
  <c r="T846" i="1"/>
  <c r="T2678" i="1"/>
  <c r="T2679" i="1"/>
  <c r="T2680" i="1"/>
  <c r="T2681" i="1"/>
  <c r="T2682" i="1"/>
  <c r="T2683" i="1"/>
  <c r="T2684" i="1"/>
  <c r="T2685" i="1"/>
  <c r="T2686" i="1"/>
  <c r="T2687" i="1"/>
  <c r="T2688" i="1"/>
  <c r="T847" i="1"/>
  <c r="T2689" i="1"/>
  <c r="T2690" i="1"/>
  <c r="T848" i="1"/>
  <c r="T2691" i="1"/>
  <c r="T2692" i="1"/>
  <c r="T2693" i="1"/>
  <c r="T2694" i="1"/>
  <c r="T2695" i="1"/>
  <c r="T849" i="1"/>
  <c r="T2696" i="1"/>
  <c r="T2697" i="1"/>
  <c r="T2698" i="1"/>
  <c r="T2699" i="1"/>
  <c r="T850" i="1"/>
  <c r="T851" i="1"/>
  <c r="T852" i="1"/>
  <c r="T2700" i="1"/>
  <c r="T2701" i="1"/>
  <c r="T853" i="1"/>
  <c r="T2702" i="1"/>
  <c r="T2703" i="1"/>
  <c r="T2704" i="1"/>
  <c r="T2705" i="1"/>
  <c r="T2706" i="1"/>
  <c r="T2707" i="1"/>
  <c r="T854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855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856" i="1"/>
  <c r="T2733" i="1"/>
  <c r="T2734" i="1"/>
  <c r="T2735" i="1"/>
  <c r="T2736" i="1"/>
  <c r="T2737" i="1"/>
  <c r="T2738" i="1"/>
  <c r="T2739" i="1"/>
  <c r="T857" i="1"/>
  <c r="T2740" i="1"/>
  <c r="T2741" i="1"/>
  <c r="T2742" i="1"/>
  <c r="T2743" i="1"/>
  <c r="T2744" i="1"/>
  <c r="T2745" i="1"/>
  <c r="T858" i="1"/>
  <c r="T2746" i="1"/>
  <c r="T859" i="1"/>
  <c r="T2747" i="1"/>
  <c r="T2748" i="1"/>
  <c r="T2749" i="1"/>
  <c r="T2750" i="1"/>
  <c r="T2751" i="1"/>
  <c r="T2752" i="1"/>
  <c r="T2753" i="1"/>
  <c r="T2754" i="1"/>
  <c r="T2755" i="1"/>
  <c r="T860" i="1"/>
  <c r="T2756" i="1"/>
  <c r="T2757" i="1"/>
  <c r="T861" i="1"/>
  <c r="T862" i="1"/>
  <c r="T2758" i="1"/>
  <c r="T863" i="1"/>
  <c r="T864" i="1"/>
  <c r="T2759" i="1"/>
  <c r="T2760" i="1"/>
  <c r="T2761" i="1"/>
  <c r="T2762" i="1"/>
  <c r="T2763" i="1"/>
  <c r="T865" i="1"/>
  <c r="T866" i="1"/>
  <c r="T2764" i="1"/>
  <c r="T2765" i="1"/>
  <c r="T867" i="1"/>
  <c r="T868" i="1"/>
  <c r="T2766" i="1"/>
  <c r="T2767" i="1"/>
  <c r="T2768" i="1"/>
  <c r="T869" i="1"/>
  <c r="T870" i="1"/>
  <c r="T2769" i="1"/>
  <c r="T2770" i="1"/>
  <c r="T2771" i="1"/>
  <c r="T2772" i="1"/>
  <c r="T871" i="1"/>
  <c r="T2773" i="1"/>
  <c r="T2774" i="1"/>
  <c r="T2775" i="1"/>
  <c r="T2776" i="1"/>
  <c r="T2777" i="1"/>
  <c r="T2778" i="1"/>
  <c r="T2779" i="1"/>
  <c r="T2780" i="1"/>
  <c r="T872" i="1"/>
  <c r="T2781" i="1"/>
  <c r="T2782" i="1"/>
  <c r="T2783" i="1"/>
  <c r="T873" i="1"/>
  <c r="T2784" i="1"/>
  <c r="T2785" i="1"/>
  <c r="T2786" i="1"/>
  <c r="T874" i="1"/>
  <c r="T2787" i="1"/>
  <c r="T2788" i="1"/>
  <c r="T2789" i="1"/>
  <c r="T2790" i="1"/>
  <c r="T2791" i="1"/>
  <c r="T2792" i="1"/>
  <c r="T2793" i="1"/>
  <c r="T2794" i="1"/>
  <c r="T2795" i="1"/>
  <c r="T2796" i="1"/>
  <c r="T2797" i="1"/>
  <c r="T875" i="1"/>
  <c r="T2798" i="1"/>
  <c r="T2799" i="1"/>
  <c r="T876" i="1"/>
  <c r="T877" i="1"/>
  <c r="T2800" i="1"/>
  <c r="T878" i="1"/>
  <c r="T879" i="1"/>
  <c r="T2801" i="1"/>
  <c r="T880" i="1"/>
  <c r="T881" i="1"/>
  <c r="T882" i="1"/>
  <c r="T883" i="1"/>
  <c r="T2802" i="1"/>
  <c r="T884" i="1"/>
  <c r="T885" i="1"/>
  <c r="T2803" i="1"/>
  <c r="T886" i="1"/>
  <c r="T2804" i="1"/>
  <c r="T887" i="1"/>
  <c r="T888" i="1"/>
  <c r="T889" i="1"/>
  <c r="T2805" i="1"/>
  <c r="T2806" i="1"/>
  <c r="T890" i="1"/>
  <c r="T891" i="1"/>
  <c r="T892" i="1"/>
  <c r="T893" i="1"/>
  <c r="T894" i="1"/>
  <c r="T895" i="1"/>
  <c r="T2807" i="1"/>
  <c r="T896" i="1"/>
  <c r="T2808" i="1"/>
  <c r="T2809" i="1"/>
  <c r="T897" i="1"/>
  <c r="T898" i="1"/>
  <c r="T899" i="1"/>
  <c r="T900" i="1"/>
  <c r="T2810" i="1"/>
  <c r="T901" i="1"/>
  <c r="T902" i="1"/>
  <c r="T903" i="1"/>
  <c r="T904" i="1"/>
  <c r="T905" i="1"/>
  <c r="T906" i="1"/>
  <c r="T2811" i="1"/>
  <c r="T2812" i="1"/>
  <c r="T2813" i="1"/>
  <c r="T907" i="1"/>
  <c r="T908" i="1"/>
  <c r="T909" i="1"/>
  <c r="T2814" i="1"/>
  <c r="T2815" i="1"/>
  <c r="T910" i="1"/>
  <c r="T911" i="1"/>
  <c r="T912" i="1"/>
  <c r="T913" i="1"/>
  <c r="T914" i="1"/>
  <c r="T915" i="1"/>
  <c r="T916" i="1"/>
  <c r="T917" i="1"/>
  <c r="T918" i="1"/>
  <c r="T919" i="1"/>
  <c r="T920" i="1"/>
  <c r="T2816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2817" i="1"/>
  <c r="T2818" i="1"/>
  <c r="T935" i="1"/>
  <c r="T936" i="1"/>
  <c r="T937" i="1"/>
  <c r="T938" i="1"/>
  <c r="T939" i="1"/>
  <c r="T2819" i="1"/>
  <c r="T2820" i="1"/>
  <c r="T2821" i="1"/>
  <c r="T2822" i="1"/>
  <c r="T940" i="1"/>
  <c r="T941" i="1"/>
  <c r="T942" i="1"/>
  <c r="T2823" i="1"/>
  <c r="T2824" i="1"/>
  <c r="T943" i="1"/>
  <c r="T2825" i="1"/>
  <c r="T2826" i="1"/>
  <c r="T2827" i="1"/>
  <c r="T2828" i="1"/>
  <c r="T944" i="1"/>
  <c r="T945" i="1"/>
  <c r="T946" i="1"/>
  <c r="T947" i="1"/>
  <c r="T948" i="1"/>
  <c r="T949" i="1"/>
  <c r="T2829" i="1"/>
  <c r="T2830" i="1"/>
  <c r="T950" i="1"/>
  <c r="T951" i="1"/>
  <c r="T952" i="1"/>
  <c r="T953" i="1"/>
  <c r="T954" i="1"/>
  <c r="T955" i="1"/>
  <c r="T956" i="1"/>
  <c r="T957" i="1"/>
  <c r="T958" i="1"/>
  <c r="T2831" i="1"/>
  <c r="T2832" i="1"/>
  <c r="T2833" i="1"/>
  <c r="T959" i="1"/>
  <c r="T960" i="1"/>
  <c r="T961" i="1"/>
  <c r="T962" i="1"/>
  <c r="T963" i="1"/>
  <c r="T2834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2835" i="1"/>
  <c r="T2836" i="1"/>
  <c r="T2837" i="1"/>
  <c r="T2838" i="1"/>
  <c r="T980" i="1"/>
  <c r="T981" i="1"/>
  <c r="T982" i="1"/>
  <c r="T983" i="1"/>
  <c r="T2839" i="1"/>
  <c r="T984" i="1"/>
  <c r="T2840" i="1"/>
  <c r="T2841" i="1"/>
  <c r="T2842" i="1"/>
  <c r="T985" i="1"/>
  <c r="T2843" i="1"/>
  <c r="T2844" i="1"/>
  <c r="T2845" i="1"/>
  <c r="T2846" i="1"/>
  <c r="T2847" i="1"/>
  <c r="T2848" i="1"/>
  <c r="T2849" i="1"/>
  <c r="T986" i="1"/>
  <c r="T2850" i="1"/>
  <c r="T987" i="1"/>
  <c r="T2851" i="1"/>
  <c r="T2852" i="1"/>
  <c r="T2853" i="1"/>
  <c r="T988" i="1"/>
  <c r="T989" i="1"/>
  <c r="T2854" i="1"/>
  <c r="T2855" i="1"/>
  <c r="T2856" i="1"/>
  <c r="T2857" i="1"/>
  <c r="T2858" i="1"/>
  <c r="T990" i="1"/>
  <c r="T2859" i="1"/>
  <c r="T991" i="1"/>
  <c r="T2860" i="1"/>
  <c r="T992" i="1"/>
  <c r="T2861" i="1"/>
  <c r="T2862" i="1"/>
  <c r="T993" i="1"/>
  <c r="T994" i="1"/>
  <c r="T2863" i="1"/>
  <c r="T995" i="1"/>
  <c r="T2864" i="1"/>
  <c r="T2865" i="1"/>
  <c r="T996" i="1"/>
  <c r="T2866" i="1"/>
  <c r="T997" i="1"/>
  <c r="T998" i="1"/>
  <c r="T999" i="1"/>
  <c r="T2867" i="1"/>
  <c r="T1000" i="1"/>
  <c r="T1001" i="1"/>
  <c r="T2868" i="1"/>
  <c r="T1002" i="1"/>
  <c r="T1003" i="1"/>
  <c r="T1004" i="1"/>
  <c r="T1005" i="1"/>
  <c r="T1006" i="1"/>
  <c r="T1007" i="1"/>
  <c r="T1008" i="1"/>
  <c r="T2869" i="1"/>
  <c r="T2870" i="1"/>
  <c r="T2871" i="1"/>
  <c r="T1009" i="1"/>
  <c r="T1010" i="1"/>
  <c r="T2872" i="1"/>
  <c r="T2873" i="1"/>
  <c r="T2874" i="1"/>
  <c r="T2875" i="1"/>
  <c r="T2876" i="1"/>
  <c r="T2877" i="1"/>
  <c r="T2878" i="1"/>
  <c r="T2879" i="1"/>
  <c r="T2880" i="1"/>
  <c r="T1011" i="1"/>
  <c r="T2881" i="1"/>
  <c r="T2882" i="1"/>
  <c r="T2883" i="1"/>
  <c r="T2884" i="1"/>
  <c r="T2885" i="1"/>
  <c r="T2886" i="1"/>
  <c r="T1012" i="1"/>
  <c r="T2887" i="1"/>
  <c r="T2888" i="1"/>
  <c r="T1013" i="1"/>
  <c r="T2889" i="1"/>
  <c r="T1014" i="1"/>
  <c r="T2890" i="1"/>
  <c r="T1015" i="1"/>
  <c r="T2891" i="1"/>
  <c r="T1016" i="1"/>
  <c r="T2892" i="1"/>
  <c r="T2893" i="1"/>
  <c r="T1017" i="1"/>
  <c r="T1018" i="1"/>
  <c r="T2894" i="1"/>
  <c r="T1019" i="1"/>
  <c r="T2895" i="1"/>
  <c r="T1020" i="1"/>
  <c r="T1021" i="1"/>
  <c r="T2896" i="1"/>
  <c r="T1022" i="1"/>
  <c r="T2897" i="1"/>
  <c r="T1023" i="1"/>
  <c r="T2898" i="1"/>
  <c r="T2899" i="1"/>
  <c r="T1024" i="1"/>
  <c r="T2900" i="1"/>
  <c r="T1025" i="1"/>
  <c r="T1026" i="1"/>
  <c r="T1027" i="1"/>
  <c r="T1028" i="1"/>
  <c r="T2901" i="1"/>
  <c r="T1029" i="1"/>
  <c r="T1030" i="1"/>
  <c r="T2902" i="1"/>
  <c r="T2903" i="1"/>
  <c r="T1031" i="1"/>
  <c r="T2904" i="1"/>
  <c r="T1032" i="1"/>
  <c r="T2905" i="1"/>
  <c r="T2906" i="1"/>
  <c r="T2907" i="1"/>
  <c r="T2908" i="1"/>
  <c r="T2909" i="1"/>
  <c r="T2910" i="1"/>
  <c r="T2911" i="1"/>
  <c r="T1033" i="1"/>
  <c r="T1034" i="1"/>
  <c r="T1035" i="1"/>
  <c r="T2912" i="1"/>
  <c r="T1036" i="1"/>
  <c r="T169" i="1"/>
  <c r="T170" i="1"/>
  <c r="T2913" i="1"/>
  <c r="T2914" i="1"/>
  <c r="T171" i="1"/>
  <c r="T172" i="1"/>
  <c r="T1037" i="1"/>
  <c r="T173" i="1"/>
  <c r="T174" i="1"/>
  <c r="T2915" i="1"/>
  <c r="T2916" i="1"/>
  <c r="T175" i="1"/>
  <c r="T1038" i="1"/>
  <c r="T176" i="1"/>
  <c r="T2917" i="1"/>
  <c r="T2918" i="1"/>
  <c r="T1039" i="1"/>
  <c r="T2919" i="1"/>
  <c r="T1040" i="1"/>
  <c r="T1041" i="1"/>
  <c r="T1042" i="1"/>
  <c r="T1043" i="1"/>
  <c r="T1044" i="1"/>
  <c r="T2920" i="1"/>
  <c r="T1045" i="1"/>
  <c r="T1046" i="1"/>
  <c r="T2921" i="1"/>
  <c r="T1047" i="1"/>
  <c r="T2922" i="1"/>
  <c r="T1048" i="1"/>
  <c r="T1049" i="1"/>
  <c r="T1050" i="1"/>
  <c r="T2923" i="1"/>
  <c r="T1051" i="1"/>
  <c r="T2924" i="1"/>
  <c r="T1052" i="1"/>
  <c r="T2925" i="1"/>
  <c r="T1053" i="1"/>
  <c r="T2926" i="1"/>
  <c r="T2927" i="1"/>
  <c r="T2928" i="1"/>
  <c r="T2929" i="1"/>
  <c r="T1054" i="1"/>
  <c r="T2930" i="1"/>
  <c r="T2931" i="1"/>
  <c r="T2932" i="1"/>
  <c r="T2933" i="1"/>
  <c r="T2934" i="1"/>
  <c r="T2935" i="1"/>
  <c r="T1055" i="1"/>
  <c r="T2936" i="1"/>
  <c r="T1056" i="1"/>
  <c r="T2937" i="1"/>
  <c r="T1057" i="1"/>
  <c r="T1058" i="1"/>
  <c r="T1059" i="1"/>
  <c r="T2938" i="1"/>
  <c r="T2939" i="1"/>
  <c r="T2940" i="1"/>
  <c r="T2941" i="1"/>
  <c r="T1060" i="1"/>
  <c r="T1061" i="1"/>
  <c r="T1062" i="1"/>
  <c r="T2942" i="1"/>
  <c r="T1063" i="1"/>
  <c r="T1064" i="1"/>
  <c r="T1065" i="1"/>
  <c r="T1066" i="1"/>
  <c r="T2943" i="1"/>
  <c r="T1067" i="1"/>
  <c r="T1068" i="1"/>
  <c r="T1069" i="1"/>
  <c r="T1070" i="1"/>
  <c r="T2944" i="1"/>
  <c r="T1071" i="1"/>
  <c r="T1072" i="1"/>
  <c r="T2945" i="1"/>
  <c r="T2946" i="1"/>
  <c r="T1073" i="1"/>
  <c r="T1074" i="1"/>
  <c r="T2947" i="1"/>
  <c r="T2948" i="1"/>
  <c r="T2949" i="1"/>
  <c r="T1075" i="1"/>
  <c r="T2950" i="1"/>
  <c r="T2951" i="1"/>
  <c r="T1076" i="1"/>
  <c r="T2952" i="1"/>
  <c r="T2953" i="1"/>
  <c r="T2954" i="1"/>
  <c r="T2955" i="1"/>
  <c r="T2956" i="1"/>
  <c r="T2957" i="1"/>
  <c r="T1077" i="1"/>
  <c r="T2958" i="1"/>
  <c r="T1078" i="1"/>
  <c r="T1079" i="1"/>
  <c r="T1080" i="1"/>
  <c r="T2959" i="1"/>
  <c r="T1081" i="1"/>
  <c r="T2960" i="1"/>
  <c r="T2961" i="1"/>
  <c r="T2962" i="1"/>
  <c r="T2963" i="1"/>
  <c r="T2964" i="1"/>
  <c r="T2965" i="1"/>
  <c r="T2966" i="1"/>
  <c r="T2967" i="1"/>
  <c r="T2968" i="1"/>
  <c r="T2969" i="1"/>
  <c r="T1082" i="1"/>
  <c r="T1083" i="1"/>
  <c r="T2970" i="1"/>
  <c r="T2971" i="1"/>
  <c r="T2972" i="1"/>
  <c r="T2973" i="1"/>
  <c r="T2974" i="1"/>
  <c r="T2975" i="1"/>
  <c r="T2976" i="1"/>
  <c r="T2977" i="1"/>
  <c r="T2978" i="1"/>
  <c r="T1084" i="1"/>
  <c r="T1085" i="1"/>
  <c r="T2979" i="1"/>
  <c r="T2980" i="1"/>
  <c r="T2981" i="1"/>
  <c r="T2982" i="1"/>
  <c r="T2983" i="1"/>
  <c r="T1086" i="1"/>
  <c r="T1087" i="1"/>
  <c r="T1088" i="1"/>
  <c r="T1089" i="1"/>
  <c r="T2984" i="1"/>
  <c r="T2985" i="1"/>
  <c r="T2986" i="1"/>
  <c r="T2987" i="1"/>
  <c r="T2988" i="1"/>
  <c r="T1090" i="1"/>
  <c r="T2989" i="1"/>
  <c r="T2990" i="1"/>
  <c r="T2991" i="1"/>
  <c r="T2992" i="1"/>
  <c r="T1091" i="1"/>
  <c r="T2993" i="1"/>
  <c r="T2994" i="1"/>
  <c r="T2995" i="1"/>
  <c r="T2996" i="1"/>
  <c r="T1092" i="1"/>
  <c r="T1093" i="1"/>
  <c r="T2997" i="1"/>
  <c r="T2998" i="1"/>
  <c r="T1094" i="1"/>
  <c r="T2999" i="1"/>
  <c r="T3000" i="1"/>
  <c r="T3001" i="1"/>
  <c r="T3002" i="1"/>
  <c r="T1095" i="1"/>
  <c r="T1096" i="1"/>
  <c r="T3003" i="1"/>
  <c r="T3004" i="1"/>
  <c r="T3005" i="1"/>
  <c r="T3006" i="1"/>
  <c r="T3007" i="1"/>
  <c r="T3008" i="1"/>
  <c r="T3009" i="1"/>
  <c r="T1097" i="1"/>
  <c r="T3010" i="1"/>
  <c r="T3011" i="1"/>
  <c r="T3012" i="1"/>
  <c r="T3013" i="1"/>
  <c r="T3014" i="1"/>
  <c r="T3015" i="1"/>
  <c r="T3016" i="1"/>
  <c r="T3017" i="1"/>
  <c r="T3018" i="1"/>
  <c r="T3019" i="1"/>
  <c r="T3020" i="1"/>
  <c r="T1098" i="1"/>
  <c r="T3021" i="1"/>
  <c r="T3022" i="1"/>
  <c r="T3023" i="1"/>
  <c r="T3024" i="1"/>
  <c r="T1099" i="1"/>
  <c r="T3025" i="1"/>
  <c r="T1100" i="1"/>
  <c r="T1101" i="1"/>
  <c r="T3026" i="1"/>
  <c r="T1102" i="1"/>
  <c r="T3027" i="1"/>
  <c r="T3028" i="1"/>
  <c r="T3029" i="1"/>
  <c r="T1103" i="1"/>
  <c r="T1104" i="1"/>
  <c r="T1105" i="1"/>
  <c r="T1106" i="1"/>
  <c r="T1107" i="1"/>
  <c r="T1108" i="1"/>
  <c r="T3030" i="1"/>
  <c r="T1109" i="1"/>
  <c r="T3031" i="1"/>
  <c r="T3032" i="1"/>
  <c r="T1110" i="1"/>
  <c r="T3033" i="1"/>
  <c r="T1111" i="1"/>
  <c r="T3034" i="1"/>
  <c r="T3035" i="1"/>
  <c r="T1112" i="1"/>
  <c r="T3036" i="1"/>
  <c r="T3037" i="1"/>
  <c r="T1113" i="1"/>
  <c r="T3038" i="1"/>
  <c r="T1114" i="1"/>
  <c r="T3039" i="1"/>
  <c r="T3040" i="1"/>
  <c r="T3041" i="1"/>
  <c r="T1115" i="1"/>
  <c r="T1116" i="1"/>
  <c r="T3042" i="1"/>
  <c r="T1117" i="1"/>
  <c r="T1118" i="1"/>
  <c r="T1119" i="1"/>
  <c r="T1120" i="1"/>
  <c r="T3043" i="1"/>
  <c r="T1121" i="1"/>
  <c r="T1122" i="1"/>
  <c r="T1123" i="1"/>
  <c r="T1124" i="1"/>
  <c r="T1125" i="1"/>
  <c r="T3044" i="1"/>
  <c r="T1126" i="1"/>
  <c r="T1127" i="1"/>
  <c r="T1128" i="1"/>
  <c r="T1129" i="1"/>
  <c r="T1130" i="1"/>
  <c r="T1131" i="1"/>
  <c r="T1132" i="1"/>
  <c r="T3045" i="1"/>
  <c r="T3046" i="1"/>
  <c r="T1133" i="1"/>
  <c r="T1134" i="1"/>
  <c r="T3047" i="1"/>
  <c r="T3048" i="1"/>
  <c r="T1135" i="1"/>
  <c r="T1136" i="1"/>
  <c r="T3049" i="1"/>
  <c r="T1137" i="1"/>
  <c r="T1138" i="1"/>
  <c r="T1139" i="1"/>
  <c r="T3050" i="1"/>
  <c r="T1140" i="1"/>
  <c r="T1141" i="1"/>
  <c r="T1142" i="1"/>
  <c r="T1143" i="1"/>
  <c r="T1144" i="1"/>
  <c r="T1145" i="1"/>
  <c r="T1146" i="1"/>
  <c r="T1147" i="1"/>
  <c r="T1148" i="1"/>
  <c r="T1149" i="1"/>
  <c r="T1150" i="1"/>
  <c r="T3051" i="1"/>
  <c r="T1151" i="1"/>
  <c r="T1152" i="1"/>
  <c r="T1153" i="1"/>
  <c r="T1154" i="1"/>
  <c r="T3052" i="1"/>
  <c r="T1155" i="1"/>
  <c r="T1156" i="1"/>
  <c r="T1157" i="1"/>
  <c r="T1158" i="1"/>
  <c r="T1159" i="1"/>
  <c r="T1160" i="1"/>
  <c r="T1161" i="1"/>
  <c r="T1162" i="1"/>
  <c r="T3053" i="1"/>
  <c r="T1163" i="1"/>
  <c r="T1164" i="1"/>
  <c r="T1165" i="1"/>
  <c r="T3054" i="1"/>
  <c r="T3055" i="1"/>
  <c r="T1166" i="1"/>
  <c r="T1167" i="1"/>
  <c r="T1168" i="1"/>
  <c r="T1169" i="1"/>
  <c r="T1170" i="1"/>
  <c r="T1171" i="1"/>
  <c r="T1172" i="1"/>
  <c r="T1173" i="1"/>
  <c r="T1174" i="1"/>
  <c r="T3056" i="1"/>
  <c r="T1175" i="1"/>
  <c r="T1176" i="1"/>
  <c r="T1177" i="1"/>
  <c r="T1178" i="1"/>
  <c r="T1179" i="1"/>
  <c r="T3057" i="1"/>
  <c r="T3058" i="1"/>
  <c r="T3059" i="1"/>
  <c r="T1180" i="1"/>
  <c r="T1181" i="1"/>
  <c r="T1182" i="1"/>
  <c r="T1183" i="1"/>
  <c r="T3060" i="1"/>
  <c r="T1184" i="1"/>
  <c r="T3061" i="1"/>
  <c r="T3062" i="1"/>
  <c r="T3063" i="1"/>
  <c r="T1185" i="1"/>
  <c r="T1186" i="1"/>
  <c r="T3064" i="1"/>
  <c r="T1187" i="1"/>
  <c r="T3065" i="1"/>
  <c r="T1188" i="1"/>
  <c r="T1189" i="1"/>
  <c r="T1190" i="1"/>
  <c r="T1191" i="1"/>
  <c r="T1192" i="1"/>
  <c r="T3066" i="1"/>
  <c r="T1193" i="1"/>
  <c r="T1194" i="1"/>
  <c r="T3067" i="1"/>
  <c r="T3068" i="1"/>
  <c r="T1195" i="1"/>
  <c r="T1196" i="1"/>
  <c r="T1197" i="1"/>
  <c r="T1198" i="1"/>
  <c r="T1199" i="1"/>
  <c r="T1200" i="1"/>
  <c r="T1201" i="1"/>
  <c r="T1202" i="1"/>
  <c r="T1203" i="1"/>
  <c r="T3069" i="1"/>
  <c r="T1204" i="1"/>
  <c r="T3070" i="1"/>
  <c r="T1205" i="1"/>
  <c r="T1206" i="1"/>
  <c r="T1207" i="1"/>
  <c r="T1208" i="1"/>
  <c r="T1209" i="1"/>
  <c r="T1210" i="1"/>
  <c r="T1211" i="1"/>
  <c r="T1212" i="1"/>
  <c r="T3071" i="1"/>
  <c r="T3072" i="1"/>
  <c r="T1213" i="1"/>
  <c r="T3073" i="1"/>
  <c r="T3074" i="1"/>
  <c r="T3075" i="1"/>
  <c r="T1214" i="1"/>
  <c r="T1215" i="1"/>
  <c r="T1216" i="1"/>
  <c r="T1217" i="1"/>
  <c r="T3076" i="1"/>
  <c r="T3077" i="1"/>
  <c r="T1218" i="1"/>
  <c r="T3078" i="1"/>
  <c r="T3079" i="1"/>
  <c r="T1219" i="1"/>
  <c r="T1220" i="1"/>
  <c r="T3080" i="1"/>
  <c r="T3081" i="1"/>
  <c r="T3082" i="1"/>
  <c r="T3083" i="1"/>
  <c r="T1221" i="1"/>
  <c r="T1222" i="1"/>
  <c r="T3084" i="1"/>
  <c r="T3085" i="1"/>
  <c r="T3086" i="1"/>
  <c r="T3087" i="1"/>
  <c r="T1223" i="1"/>
  <c r="T1224" i="1"/>
  <c r="T1225" i="1"/>
  <c r="T3088" i="1"/>
  <c r="T3089" i="1"/>
  <c r="T3090" i="1"/>
  <c r="T1226" i="1"/>
  <c r="T3091" i="1"/>
  <c r="T1227" i="1"/>
  <c r="T1228" i="1"/>
  <c r="T3092" i="1"/>
  <c r="T1229" i="1"/>
  <c r="T1230" i="1"/>
  <c r="T3093" i="1"/>
  <c r="T3094" i="1"/>
  <c r="T3095" i="1"/>
  <c r="T3096" i="1"/>
  <c r="T3097" i="1"/>
  <c r="T3098" i="1"/>
  <c r="T3099" i="1"/>
  <c r="T3100" i="1"/>
  <c r="T1231" i="1"/>
  <c r="T3101" i="1"/>
  <c r="T3102" i="1"/>
  <c r="T3103" i="1"/>
  <c r="T1232" i="1"/>
  <c r="T3104" i="1"/>
  <c r="T3105" i="1"/>
  <c r="T1233" i="1"/>
  <c r="T1234" i="1"/>
  <c r="T1235" i="1"/>
  <c r="T3106" i="1"/>
  <c r="T3107" i="1"/>
  <c r="T3108" i="1"/>
  <c r="T3109" i="1"/>
  <c r="T1236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1237" i="1"/>
  <c r="T3122" i="1"/>
  <c r="T3123" i="1"/>
  <c r="T3124" i="1"/>
  <c r="T3125" i="1"/>
  <c r="T3126" i="1"/>
  <c r="T3127" i="1"/>
  <c r="T3128" i="1"/>
  <c r="T3129" i="1"/>
  <c r="T3130" i="1"/>
  <c r="T3131" i="1"/>
  <c r="T1238" i="1"/>
  <c r="T3132" i="1"/>
  <c r="T3133" i="1"/>
  <c r="T3134" i="1"/>
  <c r="T3135" i="1"/>
  <c r="T1239" i="1"/>
  <c r="T3136" i="1"/>
  <c r="T3137" i="1"/>
  <c r="T3138" i="1"/>
  <c r="T3139" i="1"/>
  <c r="T1240" i="1"/>
  <c r="T1241" i="1"/>
  <c r="T1242" i="1"/>
  <c r="T1243" i="1"/>
  <c r="T3140" i="1"/>
  <c r="T3141" i="1"/>
  <c r="T3142" i="1"/>
  <c r="T1244" i="1"/>
  <c r="T1245" i="1"/>
  <c r="T3143" i="1"/>
  <c r="T3144" i="1"/>
  <c r="T1246" i="1"/>
  <c r="T1247" i="1"/>
  <c r="T3145" i="1"/>
  <c r="T3146" i="1"/>
  <c r="T1248" i="1"/>
  <c r="T3147" i="1"/>
  <c r="T3148" i="1"/>
  <c r="T3149" i="1"/>
  <c r="T3150" i="1"/>
  <c r="T3151" i="1"/>
  <c r="T3152" i="1"/>
  <c r="T3153" i="1"/>
  <c r="T3154" i="1"/>
  <c r="T3155" i="1"/>
  <c r="T1249" i="1"/>
  <c r="T3156" i="1"/>
  <c r="T3157" i="1"/>
  <c r="T1250" i="1"/>
  <c r="T3158" i="1"/>
  <c r="T3159" i="1"/>
  <c r="T3160" i="1"/>
  <c r="T3161" i="1"/>
  <c r="T3162" i="1"/>
  <c r="T3163" i="1"/>
  <c r="T3164" i="1"/>
  <c r="T1251" i="1"/>
  <c r="T1252" i="1"/>
  <c r="T3165" i="1"/>
  <c r="T1253" i="1"/>
  <c r="T3166" i="1"/>
  <c r="T3167" i="1"/>
  <c r="T3168" i="1"/>
  <c r="T1254" i="1"/>
  <c r="T177" i="1"/>
  <c r="T178" i="1"/>
  <c r="T3169" i="1"/>
  <c r="T3170" i="1"/>
  <c r="T3171" i="1"/>
  <c r="T3172" i="1"/>
  <c r="T3173" i="1"/>
  <c r="T179" i="1"/>
  <c r="T1255" i="1"/>
  <c r="T1256" i="1"/>
  <c r="T180" i="1"/>
  <c r="T3174" i="1"/>
  <c r="T181" i="1"/>
  <c r="T3175" i="1"/>
  <c r="T3176" i="1"/>
  <c r="T3177" i="1"/>
  <c r="T3178" i="1"/>
  <c r="T1257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1258" i="1"/>
  <c r="T1259" i="1"/>
  <c r="T3194" i="1"/>
  <c r="T3195" i="1"/>
  <c r="T1260" i="1"/>
  <c r="T3196" i="1"/>
  <c r="T3197" i="1"/>
  <c r="T1261" i="1"/>
  <c r="T1262" i="1"/>
  <c r="T3198" i="1"/>
  <c r="T1263" i="1"/>
  <c r="T3199" i="1"/>
  <c r="T1264" i="1"/>
  <c r="T3200" i="1"/>
  <c r="T3201" i="1"/>
  <c r="T3202" i="1"/>
  <c r="T3203" i="1"/>
  <c r="T3204" i="1"/>
  <c r="T3205" i="1"/>
  <c r="T3206" i="1"/>
  <c r="T3207" i="1"/>
  <c r="T3208" i="1"/>
  <c r="T1265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1266" i="1"/>
  <c r="T3247" i="1"/>
  <c r="T1267" i="1"/>
  <c r="T1268" i="1"/>
  <c r="T3248" i="1"/>
  <c r="T3249" i="1"/>
  <c r="T3250" i="1"/>
  <c r="T3251" i="1"/>
  <c r="T3252" i="1"/>
  <c r="T1269" i="1"/>
  <c r="T3253" i="1"/>
  <c r="T1270" i="1"/>
  <c r="T1271" i="1"/>
  <c r="T1272" i="1"/>
  <c r="T1273" i="1"/>
  <c r="T1274" i="1"/>
  <c r="T3254" i="1"/>
  <c r="T3255" i="1"/>
  <c r="T3256" i="1"/>
  <c r="T3257" i="1"/>
  <c r="T3258" i="1"/>
  <c r="T1275" i="1"/>
  <c r="T1276" i="1"/>
  <c r="T3259" i="1"/>
  <c r="T3260" i="1"/>
  <c r="T3261" i="1"/>
  <c r="T1277" i="1"/>
  <c r="T1278" i="1"/>
  <c r="T1279" i="1"/>
  <c r="T1280" i="1"/>
  <c r="T1281" i="1"/>
  <c r="T3262" i="1"/>
  <c r="T3263" i="1"/>
  <c r="T1282" i="1"/>
  <c r="T1283" i="1"/>
  <c r="T3264" i="1"/>
  <c r="T3265" i="1"/>
  <c r="T3266" i="1"/>
  <c r="T3267" i="1"/>
  <c r="T3268" i="1"/>
  <c r="T3269" i="1"/>
  <c r="T3270" i="1"/>
  <c r="T1284" i="1"/>
  <c r="T3271" i="1"/>
  <c r="T3272" i="1"/>
  <c r="T3273" i="1"/>
  <c r="T3274" i="1"/>
  <c r="T3275" i="1"/>
  <c r="T1285" i="1"/>
  <c r="T3276" i="1"/>
  <c r="T3277" i="1"/>
  <c r="T3278" i="1"/>
  <c r="T3279" i="1"/>
  <c r="T3280" i="1"/>
  <c r="T1286" i="1"/>
  <c r="T3281" i="1"/>
  <c r="T3282" i="1"/>
  <c r="T3283" i="1"/>
  <c r="T1287" i="1"/>
  <c r="T1288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1289" i="1"/>
  <c r="T1290" i="1"/>
  <c r="T3298" i="1"/>
  <c r="T3299" i="1"/>
  <c r="T1291" i="1"/>
  <c r="T3300" i="1"/>
  <c r="T3301" i="1"/>
  <c r="T1292" i="1"/>
  <c r="T1293" i="1"/>
  <c r="T1294" i="1"/>
  <c r="T1295" i="1"/>
  <c r="T3302" i="1"/>
  <c r="T3303" i="1"/>
  <c r="T3304" i="1"/>
  <c r="T1296" i="1"/>
  <c r="T3305" i="1"/>
  <c r="T3306" i="1"/>
  <c r="T1297" i="1"/>
  <c r="T3307" i="1"/>
  <c r="T3308" i="1"/>
  <c r="T1298" i="1"/>
  <c r="T3309" i="1"/>
  <c r="T1299" i="1"/>
  <c r="T1300" i="1"/>
  <c r="T1301" i="1"/>
  <c r="T1302" i="1"/>
  <c r="T1303" i="1"/>
  <c r="T3310" i="1"/>
  <c r="T1304" i="1"/>
  <c r="T1305" i="1"/>
  <c r="T1306" i="1"/>
  <c r="T1307" i="1"/>
  <c r="T3311" i="1"/>
  <c r="T1308" i="1"/>
  <c r="T1309" i="1"/>
  <c r="T1310" i="1"/>
  <c r="T1311" i="1"/>
  <c r="T1312" i="1"/>
  <c r="T1313" i="1"/>
  <c r="T1314" i="1"/>
  <c r="T3312" i="1"/>
  <c r="T1315" i="1"/>
  <c r="T1316" i="1"/>
  <c r="T1317" i="1"/>
  <c r="T1318" i="1"/>
  <c r="T1319" i="1"/>
  <c r="T1320" i="1"/>
  <c r="T1321" i="1"/>
  <c r="T1322" i="1"/>
  <c r="T1323" i="1"/>
  <c r="T1324" i="1"/>
  <c r="T3313" i="1"/>
  <c r="T1325" i="1"/>
  <c r="T3314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3315" i="1"/>
  <c r="T1348" i="1"/>
  <c r="T1349" i="1"/>
  <c r="T1350" i="1"/>
  <c r="T1351" i="1"/>
  <c r="T1352" i="1"/>
  <c r="T1353" i="1"/>
  <c r="T1354" i="1"/>
  <c r="T3316" i="1"/>
  <c r="T1355" i="1"/>
  <c r="T1356" i="1"/>
  <c r="T1357" i="1"/>
  <c r="T1358" i="1"/>
  <c r="T1359" i="1"/>
  <c r="T1360" i="1"/>
  <c r="T1361" i="1"/>
  <c r="T1362" i="1"/>
  <c r="T1363" i="1"/>
  <c r="T1364" i="1"/>
  <c r="T3317" i="1"/>
  <c r="T1365" i="1"/>
  <c r="T3318" i="1"/>
  <c r="T1366" i="1"/>
  <c r="T1367" i="1"/>
  <c r="T1368" i="1"/>
  <c r="T3319" i="1"/>
  <c r="T1369" i="1"/>
  <c r="T1370" i="1"/>
  <c r="T3320" i="1"/>
  <c r="T1371" i="1"/>
  <c r="T1372" i="1"/>
  <c r="T3321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3322" i="1"/>
  <c r="T1385" i="1"/>
  <c r="T1386" i="1"/>
  <c r="T1387" i="1"/>
  <c r="T3323" i="1"/>
  <c r="T1388" i="1"/>
  <c r="T1389" i="1"/>
  <c r="T1390" i="1"/>
  <c r="T1391" i="1"/>
  <c r="T1392" i="1"/>
  <c r="T3324" i="1"/>
  <c r="T3325" i="1"/>
  <c r="T1393" i="1"/>
  <c r="T1394" i="1"/>
  <c r="T1395" i="1"/>
  <c r="T1396" i="1"/>
  <c r="T1397" i="1"/>
  <c r="T1398" i="1"/>
  <c r="T3326" i="1"/>
  <c r="T3327" i="1"/>
  <c r="T1399" i="1"/>
  <c r="T1400" i="1"/>
  <c r="T3328" i="1"/>
  <c r="T1401" i="1"/>
  <c r="T1402" i="1"/>
  <c r="T1403" i="1"/>
  <c r="T1404" i="1"/>
  <c r="T1405" i="1"/>
  <c r="T1406" i="1"/>
  <c r="T3329" i="1"/>
  <c r="T1407" i="1"/>
  <c r="T3330" i="1"/>
  <c r="T3331" i="1"/>
  <c r="T3332" i="1"/>
  <c r="T3333" i="1"/>
  <c r="T3334" i="1"/>
  <c r="T1408" i="1"/>
  <c r="T3335" i="1"/>
  <c r="T3336" i="1"/>
  <c r="T3337" i="1"/>
  <c r="T3338" i="1"/>
  <c r="T3339" i="1"/>
  <c r="T3340" i="1"/>
  <c r="T1409" i="1"/>
  <c r="T3341" i="1"/>
  <c r="T1410" i="1"/>
  <c r="T3342" i="1"/>
  <c r="T3343" i="1"/>
  <c r="T3344" i="1"/>
  <c r="T1411" i="1"/>
  <c r="T1412" i="1"/>
  <c r="T1413" i="1"/>
  <c r="T3345" i="1"/>
  <c r="T3346" i="1"/>
  <c r="T3347" i="1"/>
  <c r="T3348" i="1"/>
  <c r="T1414" i="1"/>
  <c r="T3349" i="1"/>
  <c r="T1415" i="1"/>
  <c r="T3350" i="1"/>
  <c r="T3351" i="1"/>
  <c r="T1416" i="1"/>
  <c r="T3352" i="1"/>
  <c r="T3353" i="1"/>
  <c r="T1417" i="1"/>
  <c r="T1418" i="1"/>
  <c r="T1419" i="1"/>
  <c r="T1420" i="1"/>
  <c r="T3354" i="1"/>
  <c r="T1421" i="1"/>
  <c r="T1422" i="1"/>
  <c r="T1423" i="1"/>
  <c r="T1424" i="1"/>
  <c r="T1425" i="1"/>
  <c r="T3355" i="1"/>
  <c r="T3356" i="1"/>
  <c r="T3357" i="1"/>
  <c r="T1426" i="1"/>
  <c r="T3358" i="1"/>
  <c r="T3359" i="1"/>
  <c r="T3360" i="1"/>
  <c r="T3361" i="1"/>
  <c r="T3362" i="1"/>
  <c r="T1427" i="1"/>
  <c r="T3363" i="1"/>
  <c r="T3364" i="1"/>
  <c r="T3365" i="1"/>
  <c r="T3366" i="1"/>
  <c r="T3367" i="1"/>
  <c r="T3368" i="1"/>
  <c r="T3369" i="1"/>
  <c r="T3370" i="1"/>
  <c r="T3371" i="1"/>
  <c r="T3372" i="1"/>
  <c r="T3373" i="1"/>
  <c r="T1428" i="1"/>
  <c r="T3374" i="1"/>
  <c r="T3375" i="1"/>
  <c r="T3376" i="1"/>
  <c r="T3377" i="1"/>
  <c r="T1429" i="1"/>
  <c r="T3378" i="1"/>
  <c r="T3379" i="1"/>
  <c r="T3380" i="1"/>
  <c r="T3381" i="1"/>
  <c r="T3382" i="1"/>
  <c r="T3383" i="1"/>
  <c r="T1430" i="1"/>
  <c r="T3384" i="1"/>
  <c r="T3385" i="1"/>
  <c r="T3386" i="1"/>
  <c r="T3387" i="1"/>
  <c r="T3388" i="1"/>
  <c r="T1431" i="1"/>
  <c r="T1432" i="1"/>
  <c r="T1433" i="1"/>
  <c r="T1434" i="1"/>
  <c r="T1435" i="1"/>
  <c r="T3389" i="1"/>
  <c r="T1436" i="1"/>
  <c r="T1437" i="1"/>
  <c r="T1438" i="1"/>
  <c r="T3390" i="1"/>
  <c r="T3391" i="1"/>
  <c r="T3392" i="1"/>
  <c r="T3393" i="1"/>
  <c r="T1439" i="1"/>
  <c r="T1440" i="1"/>
  <c r="T3394" i="1"/>
  <c r="T3395" i="1"/>
  <c r="T1441" i="1"/>
  <c r="T3396" i="1"/>
  <c r="T1442" i="1"/>
  <c r="T3397" i="1"/>
  <c r="T3398" i="1"/>
  <c r="T1443" i="1"/>
  <c r="T1444" i="1"/>
  <c r="T3399" i="1"/>
  <c r="T1445" i="1"/>
  <c r="T1446" i="1"/>
  <c r="T1447" i="1"/>
  <c r="T3400" i="1"/>
  <c r="T3401" i="1"/>
  <c r="T1448" i="1"/>
  <c r="T1449" i="1"/>
  <c r="T3402" i="1"/>
  <c r="T3403" i="1"/>
  <c r="T3404" i="1"/>
  <c r="T3405" i="1"/>
  <c r="T1450" i="1"/>
  <c r="T1451" i="1"/>
  <c r="T3406" i="1"/>
  <c r="T1452" i="1"/>
  <c r="T3407" i="1"/>
  <c r="T1453" i="1"/>
  <c r="T3408" i="1"/>
  <c r="T3409" i="1"/>
  <c r="T1454" i="1"/>
  <c r="T3410" i="1"/>
  <c r="T3411" i="1"/>
  <c r="T3412" i="1"/>
  <c r="T3413" i="1"/>
  <c r="T1455" i="1"/>
  <c r="T3414" i="1"/>
  <c r="T1456" i="1"/>
  <c r="T1457" i="1"/>
  <c r="T3415" i="1"/>
  <c r="T3416" i="1"/>
  <c r="T3417" i="1"/>
  <c r="T1458" i="1"/>
  <c r="T1459" i="1"/>
  <c r="T3418" i="1"/>
  <c r="T3419" i="1"/>
  <c r="T3420" i="1"/>
  <c r="T146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1461" i="1"/>
  <c r="T3436" i="1"/>
  <c r="T182" i="1"/>
  <c r="T183" i="1"/>
  <c r="T1462" i="1"/>
  <c r="T3437" i="1"/>
  <c r="T3438" i="1"/>
  <c r="T184" i="1"/>
  <c r="T185" i="1"/>
  <c r="T3439" i="1"/>
  <c r="T186" i="1"/>
  <c r="T1463" i="1"/>
  <c r="T3440" i="1"/>
  <c r="T3441" i="1"/>
  <c r="T3442" i="1"/>
  <c r="T3443" i="1"/>
  <c r="T3444" i="1"/>
  <c r="T3445" i="1"/>
  <c r="T3446" i="1"/>
  <c r="T3447" i="1"/>
  <c r="T3448" i="1"/>
  <c r="T1464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1465" i="1"/>
  <c r="T3461" i="1"/>
  <c r="T1466" i="1"/>
  <c r="T1467" i="1"/>
  <c r="T3462" i="1"/>
  <c r="T1468" i="1"/>
  <c r="T1469" i="1"/>
  <c r="T1470" i="1"/>
  <c r="T3463" i="1"/>
  <c r="T3464" i="1"/>
  <c r="T3465" i="1"/>
  <c r="T3466" i="1"/>
  <c r="T3467" i="1"/>
  <c r="T3468" i="1"/>
  <c r="T3469" i="1"/>
  <c r="T3470" i="1"/>
  <c r="T3471" i="1"/>
  <c r="T1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1472" i="1"/>
  <c r="T3494" i="1"/>
  <c r="T3495" i="1"/>
  <c r="T3496" i="1"/>
  <c r="T1473" i="1"/>
  <c r="T3497" i="1"/>
  <c r="T3498" i="1"/>
  <c r="T3499" i="1"/>
  <c r="T3500" i="1"/>
  <c r="T3501" i="1"/>
  <c r="T1474" i="1"/>
  <c r="T3502" i="1"/>
  <c r="T3503" i="1"/>
  <c r="T3504" i="1"/>
  <c r="T3505" i="1"/>
  <c r="T3506" i="1"/>
  <c r="T1475" i="1"/>
  <c r="T3507" i="1"/>
  <c r="T3508" i="1"/>
  <c r="T3509" i="1"/>
  <c r="T3510" i="1"/>
  <c r="T1476" i="1"/>
  <c r="T1477" i="1"/>
  <c r="T1478" i="1"/>
  <c r="T1479" i="1"/>
  <c r="T1480" i="1"/>
  <c r="T1481" i="1"/>
  <c r="T1482" i="1"/>
  <c r="T1483" i="1"/>
  <c r="T3511" i="1"/>
  <c r="T3512" i="1"/>
  <c r="T1484" i="1"/>
  <c r="T1485" i="1"/>
  <c r="T1486" i="1"/>
  <c r="T3513" i="1"/>
  <c r="T3514" i="1"/>
  <c r="T3515" i="1"/>
  <c r="T3516" i="1"/>
  <c r="T3517" i="1"/>
  <c r="T3518" i="1"/>
  <c r="T3519" i="1"/>
  <c r="T1487" i="1"/>
  <c r="T3520" i="1"/>
  <c r="T3521" i="1"/>
  <c r="T3522" i="1"/>
  <c r="T1488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1489" i="1"/>
  <c r="T3536" i="1"/>
  <c r="T1490" i="1"/>
  <c r="T3537" i="1"/>
  <c r="T3538" i="1"/>
  <c r="T3539" i="1"/>
  <c r="T1491" i="1"/>
  <c r="T1492" i="1"/>
  <c r="T3540" i="1"/>
  <c r="T3541" i="1"/>
  <c r="T3542" i="1"/>
  <c r="T3543" i="1"/>
  <c r="T3544" i="1"/>
  <c r="T3545" i="1"/>
  <c r="T3546" i="1"/>
  <c r="T1493" i="1"/>
  <c r="T3547" i="1"/>
  <c r="T1494" i="1"/>
  <c r="T3548" i="1"/>
  <c r="T3549" i="1"/>
  <c r="T3550" i="1"/>
  <c r="T3551" i="1"/>
  <c r="T1495" i="1"/>
  <c r="T1496" i="1"/>
  <c r="T3552" i="1"/>
  <c r="T3553" i="1"/>
  <c r="T1497" i="1"/>
  <c r="T3554" i="1"/>
  <c r="T3555" i="1"/>
  <c r="T3556" i="1"/>
  <c r="T1498" i="1"/>
  <c r="T1499" i="1"/>
  <c r="T1500" i="1"/>
  <c r="T1501" i="1"/>
  <c r="T1502" i="1"/>
  <c r="T1503" i="1"/>
  <c r="T3557" i="1"/>
  <c r="T1504" i="1"/>
  <c r="T1505" i="1"/>
  <c r="T1506" i="1"/>
  <c r="T3558" i="1"/>
  <c r="T3559" i="1"/>
  <c r="T3560" i="1"/>
  <c r="T3561" i="1"/>
  <c r="T1507" i="1"/>
  <c r="T1508" i="1"/>
  <c r="T1509" i="1"/>
  <c r="T1510" i="1"/>
  <c r="T1511" i="1"/>
  <c r="T1512" i="1"/>
  <c r="T3562" i="1"/>
  <c r="T3563" i="1"/>
  <c r="T1513" i="1"/>
  <c r="T1514" i="1"/>
  <c r="T1515" i="1"/>
  <c r="T1516" i="1"/>
  <c r="T3564" i="1"/>
  <c r="T1517" i="1"/>
  <c r="T1518" i="1"/>
  <c r="T1519" i="1"/>
  <c r="T1520" i="1"/>
  <c r="T1521" i="1"/>
  <c r="T1522" i="1"/>
  <c r="T3565" i="1"/>
  <c r="T1523" i="1"/>
  <c r="T3566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3567" i="1"/>
  <c r="T3568" i="1"/>
  <c r="T3569" i="1"/>
  <c r="T1545" i="1"/>
  <c r="T1546" i="1"/>
  <c r="T1547" i="1"/>
  <c r="T1548" i="1"/>
  <c r="T3570" i="1"/>
  <c r="T1549" i="1"/>
  <c r="T1550" i="1"/>
  <c r="T1551" i="1"/>
  <c r="T1552" i="1"/>
  <c r="T1553" i="1"/>
  <c r="T1554" i="1"/>
  <c r="T1555" i="1"/>
  <c r="T1556" i="1"/>
  <c r="T3571" i="1"/>
  <c r="T1557" i="1"/>
  <c r="T1558" i="1"/>
  <c r="T1559" i="1"/>
  <c r="T1560" i="1"/>
  <c r="T1561" i="1"/>
  <c r="T1562" i="1"/>
  <c r="T3572" i="1"/>
  <c r="T1563" i="1"/>
  <c r="T1564" i="1"/>
  <c r="T1565" i="1"/>
  <c r="T1566" i="1"/>
  <c r="T1567" i="1"/>
  <c r="T1568" i="1"/>
  <c r="T1569" i="1"/>
  <c r="T1570" i="1"/>
  <c r="T1571" i="1"/>
  <c r="T3573" i="1"/>
  <c r="T1572" i="1"/>
  <c r="T1573" i="1"/>
  <c r="T3574" i="1"/>
  <c r="T1574" i="1"/>
  <c r="T1575" i="1"/>
  <c r="T3575" i="1"/>
  <c r="T3576" i="1"/>
  <c r="T1576" i="1"/>
  <c r="T3577" i="1"/>
  <c r="T1577" i="1"/>
  <c r="T3578" i="1"/>
  <c r="T3579" i="1"/>
  <c r="T1578" i="1"/>
  <c r="T1579" i="1"/>
  <c r="T1580" i="1"/>
  <c r="T1581" i="1"/>
  <c r="T1582" i="1"/>
  <c r="T1583" i="1"/>
  <c r="T1584" i="1"/>
  <c r="T1585" i="1"/>
  <c r="T1586" i="1"/>
  <c r="T1587" i="1"/>
  <c r="T1588" i="1"/>
  <c r="T3580" i="1"/>
  <c r="T1589" i="1"/>
  <c r="T3581" i="1"/>
  <c r="T1590" i="1"/>
  <c r="T3582" i="1"/>
  <c r="T3583" i="1"/>
  <c r="T1591" i="1"/>
  <c r="T3584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3585" i="1"/>
  <c r="T3586" i="1"/>
  <c r="T3587" i="1"/>
  <c r="T1604" i="1"/>
  <c r="T3588" i="1"/>
  <c r="T1605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1606" i="1"/>
  <c r="T1607" i="1"/>
  <c r="T3602" i="1"/>
  <c r="T3603" i="1"/>
  <c r="T3604" i="1"/>
  <c r="T1608" i="1"/>
  <c r="T3605" i="1"/>
  <c r="T3606" i="1"/>
  <c r="T3607" i="1"/>
  <c r="T3608" i="1"/>
  <c r="T3609" i="1"/>
  <c r="T3610" i="1"/>
  <c r="T3611" i="1"/>
  <c r="T1609" i="1"/>
  <c r="T1610" i="1"/>
  <c r="T1611" i="1"/>
  <c r="T3612" i="1"/>
  <c r="T1612" i="1"/>
  <c r="T1613" i="1"/>
  <c r="T1614" i="1"/>
  <c r="T1615" i="1"/>
  <c r="T1616" i="1"/>
  <c r="T3613" i="1"/>
  <c r="T3614" i="1"/>
  <c r="T1617" i="1"/>
  <c r="T1618" i="1"/>
  <c r="T1619" i="1"/>
  <c r="T1620" i="1"/>
  <c r="T3615" i="1"/>
  <c r="T3616" i="1"/>
  <c r="T3617" i="1"/>
  <c r="T3618" i="1"/>
  <c r="T3619" i="1"/>
  <c r="T3620" i="1"/>
  <c r="T3621" i="1"/>
  <c r="T3622" i="1"/>
  <c r="T3623" i="1"/>
  <c r="T1621" i="1"/>
  <c r="T3624" i="1"/>
  <c r="T1622" i="1"/>
  <c r="T3625" i="1"/>
  <c r="T3626" i="1"/>
  <c r="T3627" i="1"/>
  <c r="T1623" i="1"/>
  <c r="T3628" i="1"/>
  <c r="T1624" i="1"/>
  <c r="T3629" i="1"/>
  <c r="T3630" i="1"/>
  <c r="T3631" i="1"/>
  <c r="T3632" i="1"/>
  <c r="T3633" i="1"/>
  <c r="T3634" i="1"/>
  <c r="T3635" i="1"/>
  <c r="T3636" i="1"/>
  <c r="T3637" i="1"/>
  <c r="T1625" i="1"/>
  <c r="T1626" i="1"/>
  <c r="T1627" i="1"/>
  <c r="T3638" i="1"/>
  <c r="T3639" i="1"/>
  <c r="T1628" i="1"/>
  <c r="T3640" i="1"/>
  <c r="T3641" i="1"/>
  <c r="T3642" i="1"/>
  <c r="T1629" i="1"/>
  <c r="T3643" i="1"/>
  <c r="T1630" i="1"/>
  <c r="T3644" i="1"/>
  <c r="T3645" i="1"/>
  <c r="T3646" i="1"/>
  <c r="T3647" i="1"/>
  <c r="T1631" i="1"/>
  <c r="T3648" i="1"/>
  <c r="T1632" i="1"/>
  <c r="T1633" i="1"/>
  <c r="T3649" i="1"/>
  <c r="T3650" i="1"/>
  <c r="T1634" i="1"/>
  <c r="T1635" i="1"/>
  <c r="T1636" i="1"/>
  <c r="T1637" i="1"/>
  <c r="T1638" i="1"/>
  <c r="T3651" i="1"/>
  <c r="T1639" i="1"/>
  <c r="T1640" i="1"/>
  <c r="T1641" i="1"/>
  <c r="T1642" i="1"/>
  <c r="T3652" i="1"/>
  <c r="T3653" i="1"/>
  <c r="T1643" i="1"/>
  <c r="T1644" i="1"/>
  <c r="T3654" i="1"/>
  <c r="T3655" i="1"/>
  <c r="T3656" i="1"/>
  <c r="T1645" i="1"/>
  <c r="T1646" i="1"/>
  <c r="T3657" i="1"/>
  <c r="T3658" i="1"/>
  <c r="T3659" i="1"/>
  <c r="T1647" i="1"/>
  <c r="T3660" i="1"/>
  <c r="T3661" i="1"/>
  <c r="T3662" i="1"/>
  <c r="T3663" i="1"/>
  <c r="T3664" i="1"/>
  <c r="T1648" i="1"/>
  <c r="T3665" i="1"/>
  <c r="T1649" i="1"/>
  <c r="T3666" i="1"/>
  <c r="T3667" i="1"/>
  <c r="T3668" i="1"/>
  <c r="T3669" i="1"/>
  <c r="T1650" i="1"/>
  <c r="T1651" i="1"/>
  <c r="T3670" i="1"/>
  <c r="T3671" i="1"/>
  <c r="T1652" i="1"/>
  <c r="T3672" i="1"/>
  <c r="T3673" i="1"/>
  <c r="T3674" i="1"/>
  <c r="T3675" i="1"/>
  <c r="T3676" i="1"/>
  <c r="T3677" i="1"/>
  <c r="T3678" i="1"/>
  <c r="T1653" i="1"/>
  <c r="T187" i="1"/>
  <c r="T188" i="1"/>
  <c r="T189" i="1"/>
  <c r="T1654" i="1"/>
  <c r="T190" i="1"/>
  <c r="T191" i="1"/>
  <c r="T192" i="1"/>
  <c r="T193" i="1"/>
  <c r="T3679" i="1"/>
  <c r="T194" i="1"/>
  <c r="T195" i="1"/>
  <c r="T3680" i="1"/>
  <c r="T1655" i="1"/>
  <c r="T196" i="1"/>
  <c r="T3681" i="1"/>
  <c r="T3682" i="1"/>
  <c r="T3683" i="1"/>
  <c r="T1656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1657" i="1"/>
  <c r="T3705" i="1"/>
  <c r="T3706" i="1"/>
  <c r="T1658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1659" i="1"/>
  <c r="T3728" i="1"/>
  <c r="T3729" i="1"/>
  <c r="T3730" i="1"/>
  <c r="T3731" i="1"/>
  <c r="T3732" i="1"/>
  <c r="T1660" i="1"/>
  <c r="T3733" i="1"/>
  <c r="T3734" i="1"/>
  <c r="T3735" i="1"/>
  <c r="T1661" i="1"/>
  <c r="T3736" i="1"/>
  <c r="T3737" i="1"/>
  <c r="T3738" i="1"/>
  <c r="T3739" i="1"/>
  <c r="T1662" i="1"/>
  <c r="T3740" i="1"/>
  <c r="T3741" i="1"/>
  <c r="T3742" i="1"/>
  <c r="T1663" i="1"/>
  <c r="T3743" i="1"/>
  <c r="T3744" i="1"/>
  <c r="T3745" i="1"/>
  <c r="T3746" i="1"/>
  <c r="T1664" i="1"/>
  <c r="T3747" i="1"/>
  <c r="T3748" i="1"/>
  <c r="T3749" i="1"/>
  <c r="T3750" i="1"/>
  <c r="T3751" i="1"/>
  <c r="T3752" i="1"/>
  <c r="T3753" i="1"/>
  <c r="T3754" i="1"/>
  <c r="T3755" i="1"/>
  <c r="T3756" i="1"/>
  <c r="T3757" i="1"/>
  <c r="T1665" i="1"/>
  <c r="T1666" i="1"/>
  <c r="T3758" i="1"/>
  <c r="T1667" i="1"/>
  <c r="T1668" i="1"/>
  <c r="T1669" i="1"/>
  <c r="T3759" i="1"/>
  <c r="T3760" i="1"/>
  <c r="T3761" i="1"/>
  <c r="T1670" i="1"/>
  <c r="T3762" i="1"/>
  <c r="T3763" i="1"/>
  <c r="T1671" i="1"/>
  <c r="T1672" i="1"/>
  <c r="T1673" i="1"/>
  <c r="T1674" i="1"/>
  <c r="T3764" i="1"/>
  <c r="T1675" i="1"/>
  <c r="T3765" i="1"/>
  <c r="T1676" i="1"/>
  <c r="T3766" i="1"/>
  <c r="T3767" i="1"/>
  <c r="T3768" i="1"/>
  <c r="T3769" i="1"/>
  <c r="T3770" i="1"/>
  <c r="T1677" i="1"/>
  <c r="T3771" i="1"/>
  <c r="T3772" i="1"/>
  <c r="T3773" i="1"/>
  <c r="T3774" i="1"/>
  <c r="T1678" i="1"/>
  <c r="T3775" i="1"/>
  <c r="T3776" i="1"/>
  <c r="T1679" i="1"/>
  <c r="T1680" i="1"/>
  <c r="T3777" i="1"/>
  <c r="T3778" i="1"/>
  <c r="T1681" i="1"/>
  <c r="T1682" i="1"/>
  <c r="T1683" i="1"/>
  <c r="T1684" i="1"/>
  <c r="T1685" i="1"/>
  <c r="T3779" i="1"/>
  <c r="T1686" i="1"/>
  <c r="T1687" i="1"/>
  <c r="T1688" i="1"/>
  <c r="T1689" i="1"/>
  <c r="T1690" i="1"/>
  <c r="T1691" i="1"/>
  <c r="T1692" i="1"/>
  <c r="T3780" i="1"/>
  <c r="T1693" i="1"/>
  <c r="T3781" i="1"/>
  <c r="T3782" i="1"/>
  <c r="T1694" i="1"/>
  <c r="T1695" i="1"/>
  <c r="T3783" i="1"/>
  <c r="T1696" i="1"/>
  <c r="T1697" i="1"/>
  <c r="T1698" i="1"/>
  <c r="T1699" i="1"/>
  <c r="T3784" i="1"/>
  <c r="T1700" i="1"/>
  <c r="T3785" i="1"/>
  <c r="T3786" i="1"/>
  <c r="T1701" i="1"/>
  <c r="T1702" i="1"/>
  <c r="T1703" i="1"/>
  <c r="T1704" i="1"/>
  <c r="T1705" i="1"/>
  <c r="T1706" i="1"/>
  <c r="T1707" i="1"/>
  <c r="T1708" i="1"/>
  <c r="T1709" i="1"/>
  <c r="T1710" i="1"/>
  <c r="T3787" i="1"/>
  <c r="T1711" i="1"/>
  <c r="T1712" i="1"/>
  <c r="T1713" i="1"/>
  <c r="T3788" i="1"/>
  <c r="T1714" i="1"/>
  <c r="T1715" i="1"/>
  <c r="T1716" i="1"/>
  <c r="T1717" i="1"/>
  <c r="T1718" i="1"/>
  <c r="T1719" i="1"/>
  <c r="T1720" i="1"/>
  <c r="T1721" i="1"/>
  <c r="T1722" i="1"/>
  <c r="T3789" i="1"/>
  <c r="T1723" i="1"/>
  <c r="T3790" i="1"/>
  <c r="T1724" i="1"/>
  <c r="T3791" i="1"/>
  <c r="T1725" i="1"/>
  <c r="T3792" i="1"/>
  <c r="T1726" i="1"/>
  <c r="T1727" i="1"/>
  <c r="T3793" i="1"/>
  <c r="T1728" i="1"/>
  <c r="T1729" i="1"/>
  <c r="T3794" i="1"/>
  <c r="T1730" i="1"/>
  <c r="T1731" i="1"/>
  <c r="T1732" i="1"/>
  <c r="T3795" i="1"/>
  <c r="T3796" i="1"/>
  <c r="T3797" i="1"/>
  <c r="T1733" i="1"/>
  <c r="T1734" i="1"/>
  <c r="T1735" i="1"/>
  <c r="T1736" i="1"/>
  <c r="T3798" i="1"/>
  <c r="T1737" i="1"/>
  <c r="T3799" i="1"/>
  <c r="T1738" i="1"/>
  <c r="T1739" i="1"/>
  <c r="T1740" i="1"/>
  <c r="T1741" i="1"/>
  <c r="T1742" i="1"/>
  <c r="T1743" i="1"/>
  <c r="T1744" i="1"/>
  <c r="T3800" i="1"/>
  <c r="T1745" i="1"/>
  <c r="T3801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3802" i="1"/>
  <c r="T1759" i="1"/>
  <c r="T1760" i="1"/>
  <c r="T1761" i="1"/>
  <c r="T1762" i="1"/>
  <c r="T1763" i="1"/>
  <c r="T1764" i="1"/>
  <c r="T1765" i="1"/>
  <c r="T1766" i="1"/>
  <c r="T1767" i="1"/>
  <c r="T3803" i="1"/>
  <c r="T3804" i="1"/>
  <c r="T1768" i="1"/>
  <c r="T1769" i="1"/>
  <c r="T1770" i="1"/>
  <c r="T1771" i="1"/>
  <c r="T3805" i="1"/>
  <c r="T1772" i="1"/>
  <c r="T1773" i="1"/>
  <c r="T3806" i="1"/>
  <c r="T3807" i="1"/>
  <c r="T1774" i="1"/>
  <c r="T3808" i="1"/>
  <c r="T1775" i="1"/>
  <c r="T1776" i="1"/>
  <c r="T1777" i="1"/>
  <c r="T3809" i="1"/>
  <c r="T1778" i="1"/>
  <c r="T1779" i="1"/>
  <c r="T1780" i="1"/>
  <c r="T1781" i="1"/>
  <c r="T1782" i="1"/>
  <c r="T1783" i="1"/>
  <c r="T1784" i="1"/>
  <c r="T1785" i="1"/>
  <c r="T3810" i="1"/>
  <c r="T3811" i="1"/>
  <c r="T3812" i="1"/>
  <c r="T3813" i="1"/>
  <c r="T1786" i="1"/>
  <c r="T3814" i="1"/>
  <c r="T3815" i="1"/>
  <c r="T3816" i="1"/>
  <c r="T3817" i="1"/>
  <c r="T1787" i="1"/>
  <c r="T3818" i="1"/>
  <c r="T3819" i="1"/>
  <c r="T3820" i="1"/>
  <c r="T3821" i="1"/>
  <c r="T3822" i="1"/>
  <c r="T3823" i="1"/>
  <c r="T3824" i="1"/>
  <c r="T3825" i="1"/>
  <c r="T1788" i="1"/>
  <c r="T3826" i="1"/>
  <c r="T3827" i="1"/>
  <c r="T3828" i="1"/>
  <c r="T3829" i="1"/>
  <c r="T1789" i="1"/>
  <c r="T3830" i="1"/>
  <c r="T3831" i="1"/>
  <c r="T3832" i="1"/>
  <c r="T3833" i="1"/>
  <c r="T3834" i="1"/>
  <c r="T3835" i="1"/>
  <c r="T1790" i="1"/>
  <c r="T3836" i="1"/>
  <c r="T3837" i="1"/>
  <c r="T3838" i="1"/>
  <c r="T3839" i="1"/>
  <c r="T1791" i="1"/>
  <c r="T3840" i="1"/>
  <c r="T1792" i="1"/>
  <c r="T3841" i="1"/>
  <c r="T3842" i="1"/>
  <c r="T3843" i="1"/>
  <c r="T3844" i="1"/>
  <c r="T3845" i="1"/>
  <c r="T3846" i="1"/>
  <c r="T3847" i="1"/>
  <c r="T3848" i="1"/>
  <c r="T3849" i="1"/>
  <c r="T3850" i="1"/>
  <c r="T1793" i="1"/>
  <c r="T3851" i="1"/>
  <c r="T1794" i="1"/>
  <c r="T3852" i="1"/>
  <c r="T3853" i="1"/>
  <c r="T3854" i="1"/>
  <c r="T3855" i="1"/>
  <c r="T3856" i="1"/>
  <c r="T3857" i="1"/>
  <c r="T3858" i="1"/>
  <c r="T3859" i="1"/>
  <c r="T1795" i="1"/>
  <c r="T1796" i="1"/>
  <c r="T1797" i="1"/>
  <c r="T3860" i="1"/>
  <c r="T1798" i="1"/>
  <c r="T3861" i="1"/>
  <c r="T3862" i="1"/>
  <c r="T3863" i="1"/>
  <c r="T3864" i="1"/>
  <c r="T3865" i="1"/>
  <c r="T1799" i="1"/>
  <c r="T1800" i="1"/>
  <c r="T3866" i="1"/>
  <c r="T3867" i="1"/>
  <c r="T3868" i="1"/>
  <c r="T1801" i="1"/>
  <c r="T1802" i="1"/>
  <c r="T1803" i="1"/>
  <c r="T1804" i="1"/>
  <c r="T1805" i="1"/>
  <c r="T1806" i="1"/>
  <c r="T3869" i="1"/>
  <c r="T1807" i="1"/>
  <c r="T1808" i="1"/>
  <c r="T1809" i="1"/>
  <c r="T1810" i="1"/>
  <c r="T3870" i="1"/>
  <c r="T1811" i="1"/>
  <c r="T3871" i="1"/>
  <c r="T3872" i="1"/>
  <c r="T1812" i="1"/>
  <c r="T3873" i="1"/>
  <c r="T1813" i="1"/>
  <c r="T3874" i="1"/>
  <c r="T3875" i="1"/>
  <c r="T3876" i="1"/>
  <c r="T1814" i="1"/>
  <c r="T3877" i="1"/>
  <c r="T3878" i="1"/>
  <c r="T3879" i="1"/>
  <c r="T3880" i="1"/>
  <c r="T3881" i="1"/>
  <c r="T3882" i="1"/>
  <c r="T3883" i="1"/>
  <c r="T1815" i="1"/>
  <c r="T1816" i="1"/>
  <c r="T3884" i="1"/>
  <c r="T1817" i="1"/>
  <c r="T1818" i="1"/>
  <c r="T1819" i="1"/>
  <c r="T1820" i="1"/>
  <c r="T1821" i="1"/>
  <c r="T1822" i="1"/>
  <c r="T1823" i="1"/>
  <c r="T3885" i="1"/>
  <c r="T1824" i="1"/>
  <c r="T1825" i="1"/>
  <c r="T1826" i="1"/>
  <c r="T1827" i="1"/>
  <c r="T1828" i="1"/>
  <c r="T1829" i="1"/>
  <c r="T1830" i="1"/>
  <c r="T3886" i="1"/>
  <c r="T1831" i="1"/>
  <c r="T1832" i="1"/>
  <c r="T1833" i="1"/>
  <c r="T1834" i="1"/>
  <c r="T3887" i="1"/>
  <c r="T1835" i="1"/>
  <c r="T1836" i="1"/>
  <c r="T3888" i="1"/>
  <c r="T1837" i="1"/>
  <c r="T3889" i="1"/>
  <c r="T3890" i="1"/>
  <c r="T1838" i="1"/>
  <c r="T3891" i="1"/>
  <c r="T1839" i="1"/>
  <c r="T1840" i="1"/>
  <c r="T1841" i="1"/>
  <c r="T3892" i="1"/>
  <c r="T3893" i="1"/>
  <c r="T3894" i="1"/>
  <c r="T3895" i="1"/>
  <c r="T1842" i="1"/>
  <c r="T3896" i="1"/>
  <c r="T1843" i="1"/>
  <c r="T3897" i="1"/>
  <c r="T3898" i="1"/>
  <c r="T1844" i="1"/>
  <c r="T1845" i="1"/>
  <c r="T1846" i="1"/>
  <c r="T3899" i="1"/>
  <c r="T3900" i="1"/>
  <c r="T1847" i="1"/>
  <c r="T3901" i="1"/>
  <c r="T3902" i="1"/>
  <c r="T3903" i="1"/>
  <c r="T3904" i="1"/>
  <c r="T3905" i="1"/>
  <c r="T1848" i="1"/>
  <c r="T1849" i="1"/>
  <c r="T3906" i="1"/>
  <c r="T3907" i="1"/>
  <c r="T3908" i="1"/>
  <c r="T1850" i="1"/>
  <c r="T1851" i="1"/>
  <c r="T3909" i="1"/>
  <c r="T3910" i="1"/>
  <c r="T3911" i="1"/>
  <c r="T1852" i="1"/>
  <c r="T3912" i="1"/>
  <c r="T3913" i="1"/>
  <c r="T1853" i="1"/>
  <c r="T3914" i="1"/>
  <c r="T1854" i="1"/>
  <c r="T3915" i="1"/>
  <c r="T1855" i="1"/>
  <c r="T3916" i="1"/>
  <c r="T3917" i="1"/>
  <c r="T1856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197" i="1"/>
  <c r="T1857" i="1"/>
  <c r="T198" i="1"/>
  <c r="T199" i="1"/>
  <c r="T200" i="1"/>
  <c r="T201" i="1"/>
  <c r="T1858" i="1"/>
  <c r="T202" i="1"/>
  <c r="T3939" i="1"/>
  <c r="T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203" i="1"/>
  <c r="N203" i="1"/>
  <c r="M1923" i="1"/>
  <c r="N1923" i="1"/>
  <c r="M1924" i="1"/>
  <c r="N1924" i="1"/>
  <c r="M204" i="1"/>
  <c r="N204" i="1"/>
  <c r="M205" i="1"/>
  <c r="N205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206" i="1"/>
  <c r="N206" i="1"/>
  <c r="M207" i="1"/>
  <c r="N207" i="1"/>
  <c r="M1949" i="1"/>
  <c r="N1949" i="1"/>
  <c r="M1950" i="1"/>
  <c r="N1950" i="1"/>
  <c r="M208" i="1"/>
  <c r="N208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2" i="1"/>
  <c r="N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209" i="1"/>
  <c r="N209" i="1"/>
  <c r="M210" i="1"/>
  <c r="N210" i="1"/>
  <c r="M1960" i="1"/>
  <c r="N1960" i="1"/>
  <c r="M1961" i="1"/>
  <c r="N1961" i="1"/>
  <c r="M1962" i="1"/>
  <c r="N1962" i="1"/>
  <c r="M1963" i="1"/>
  <c r="N1963" i="1"/>
  <c r="M1964" i="1"/>
  <c r="N1964" i="1"/>
  <c r="M211" i="1"/>
  <c r="N211" i="1"/>
  <c r="M212" i="1"/>
  <c r="N212" i="1"/>
  <c r="M213" i="1"/>
  <c r="N213" i="1"/>
  <c r="M214" i="1"/>
  <c r="N214" i="1"/>
  <c r="M12" i="1"/>
  <c r="N12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215" i="1"/>
  <c r="N215" i="1"/>
  <c r="M1974" i="1"/>
  <c r="N1974" i="1"/>
  <c r="M13" i="1"/>
  <c r="N13" i="1"/>
  <c r="M14" i="1"/>
  <c r="N14" i="1"/>
  <c r="M216" i="1"/>
  <c r="N216" i="1"/>
  <c r="M217" i="1"/>
  <c r="N217" i="1"/>
  <c r="M1975" i="1"/>
  <c r="N1975" i="1"/>
  <c r="M218" i="1"/>
  <c r="N218" i="1"/>
  <c r="M1976" i="1"/>
  <c r="N1976" i="1"/>
  <c r="M1977" i="1"/>
  <c r="N1977" i="1"/>
  <c r="M1978" i="1"/>
  <c r="N1978" i="1"/>
  <c r="M1979" i="1"/>
  <c r="N1979" i="1"/>
  <c r="M219" i="1"/>
  <c r="N219" i="1"/>
  <c r="M220" i="1"/>
  <c r="N220" i="1"/>
  <c r="M221" i="1"/>
  <c r="N221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15" i="1"/>
  <c r="N15" i="1"/>
  <c r="M222" i="1"/>
  <c r="N222" i="1"/>
  <c r="M2000" i="1"/>
  <c r="N2000" i="1"/>
  <c r="M2001" i="1"/>
  <c r="N2001" i="1"/>
  <c r="M2002" i="1"/>
  <c r="N2002" i="1"/>
  <c r="M223" i="1"/>
  <c r="N223" i="1"/>
  <c r="M16" i="1"/>
  <c r="N16" i="1"/>
  <c r="M17" i="1"/>
  <c r="N17" i="1"/>
  <c r="M224" i="1"/>
  <c r="N224" i="1"/>
  <c r="M18" i="1"/>
  <c r="N18" i="1"/>
  <c r="M19" i="1"/>
  <c r="N19" i="1"/>
  <c r="M225" i="1"/>
  <c r="N225" i="1"/>
  <c r="M226" i="1"/>
  <c r="N226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2003" i="1"/>
  <c r="N2003" i="1"/>
  <c r="M2004" i="1"/>
  <c r="N2004" i="1"/>
  <c r="M227" i="1"/>
  <c r="N227" i="1"/>
  <c r="M228" i="1"/>
  <c r="N228" i="1"/>
  <c r="M2005" i="1"/>
  <c r="N2005" i="1"/>
  <c r="M2006" i="1"/>
  <c r="N2006" i="1"/>
  <c r="M229" i="1"/>
  <c r="N229" i="1"/>
  <c r="M2007" i="1"/>
  <c r="N2007" i="1"/>
  <c r="M230" i="1"/>
  <c r="N230" i="1"/>
  <c r="M2008" i="1"/>
  <c r="N2008" i="1"/>
  <c r="M231" i="1"/>
  <c r="N231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32" i="1"/>
  <c r="N232" i="1"/>
  <c r="M233" i="1"/>
  <c r="N233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34" i="1"/>
  <c r="N234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64" i="1"/>
  <c r="N64" i="1"/>
  <c r="M65" i="1"/>
  <c r="N65" i="1"/>
  <c r="M2094" i="1"/>
  <c r="N2094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235" i="1"/>
  <c r="N235" i="1"/>
  <c r="M2095" i="1"/>
  <c r="N2095" i="1"/>
  <c r="M2096" i="1"/>
  <c r="N2096" i="1"/>
  <c r="M2097" i="1"/>
  <c r="N2097" i="1"/>
  <c r="M2098" i="1"/>
  <c r="N2098" i="1"/>
  <c r="M2099" i="1"/>
  <c r="N2099" i="1"/>
  <c r="M236" i="1"/>
  <c r="N236" i="1"/>
  <c r="M74" i="1"/>
  <c r="N74" i="1"/>
  <c r="M75" i="1"/>
  <c r="N75" i="1"/>
  <c r="M76" i="1"/>
  <c r="N76" i="1"/>
  <c r="M237" i="1"/>
  <c r="N237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77" i="1"/>
  <c r="N77" i="1"/>
  <c r="M78" i="1"/>
  <c r="N78" i="1"/>
  <c r="M2106" i="1"/>
  <c r="N2106" i="1"/>
  <c r="M2107" i="1"/>
  <c r="N2107" i="1"/>
  <c r="M2108" i="1"/>
  <c r="N2108" i="1"/>
  <c r="M2109" i="1"/>
  <c r="N2109" i="1"/>
  <c r="M238" i="1"/>
  <c r="N238" i="1"/>
  <c r="M239" i="1"/>
  <c r="N239" i="1"/>
  <c r="M240" i="1"/>
  <c r="N240" i="1"/>
  <c r="M241" i="1"/>
  <c r="N241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2110" i="1"/>
  <c r="N2110" i="1"/>
  <c r="M2111" i="1"/>
  <c r="N2111" i="1"/>
  <c r="M2112" i="1"/>
  <c r="N2112" i="1"/>
  <c r="M2113" i="1"/>
  <c r="N2113" i="1"/>
  <c r="M242" i="1"/>
  <c r="N242" i="1"/>
  <c r="M243" i="1"/>
  <c r="N243" i="1"/>
  <c r="M2114" i="1"/>
  <c r="N2114" i="1"/>
  <c r="M244" i="1"/>
  <c r="N244" i="1"/>
  <c r="M2115" i="1"/>
  <c r="N2115" i="1"/>
  <c r="M2116" i="1"/>
  <c r="N2116" i="1"/>
  <c r="M245" i="1"/>
  <c r="N245" i="1"/>
  <c r="M87" i="1"/>
  <c r="N87" i="1"/>
  <c r="M88" i="1"/>
  <c r="N88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46" i="1"/>
  <c r="N246" i="1"/>
  <c r="M89" i="1"/>
  <c r="N89" i="1"/>
  <c r="M247" i="1"/>
  <c r="N247" i="1"/>
  <c r="M248" i="1"/>
  <c r="N248" i="1"/>
  <c r="M249" i="1"/>
  <c r="N249" i="1"/>
  <c r="M2136" i="1"/>
  <c r="N2136" i="1"/>
  <c r="M250" i="1"/>
  <c r="N250" i="1"/>
  <c r="M251" i="1"/>
  <c r="N251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52" i="1"/>
  <c r="N252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53" i="1"/>
  <c r="N253" i="1"/>
  <c r="M254" i="1"/>
  <c r="N254" i="1"/>
  <c r="M2165" i="1"/>
  <c r="N2165" i="1"/>
  <c r="M255" i="1"/>
  <c r="N255" i="1"/>
  <c r="M256" i="1"/>
  <c r="N256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57" i="1"/>
  <c r="N257" i="1"/>
  <c r="M258" i="1"/>
  <c r="N258" i="1"/>
  <c r="M2173" i="1"/>
  <c r="N2173" i="1"/>
  <c r="M2174" i="1"/>
  <c r="N2174" i="1"/>
  <c r="M259" i="1"/>
  <c r="N259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60" i="1"/>
  <c r="N260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61" i="1"/>
  <c r="N261" i="1"/>
  <c r="M262" i="1"/>
  <c r="N262" i="1"/>
  <c r="M263" i="1"/>
  <c r="N263" i="1"/>
  <c r="M2204" i="1"/>
  <c r="N2204" i="1"/>
  <c r="M2205" i="1"/>
  <c r="N2205" i="1"/>
  <c r="M264" i="1"/>
  <c r="N264" i="1"/>
  <c r="M265" i="1"/>
  <c r="N265" i="1"/>
  <c r="M266" i="1"/>
  <c r="N266" i="1"/>
  <c r="M267" i="1"/>
  <c r="N267" i="1"/>
  <c r="M268" i="1"/>
  <c r="N268" i="1"/>
  <c r="M2206" i="1"/>
  <c r="N2206" i="1"/>
  <c r="M2207" i="1"/>
  <c r="N2207" i="1"/>
  <c r="M2208" i="1"/>
  <c r="N2208" i="1"/>
  <c r="M269" i="1"/>
  <c r="N269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70" i="1"/>
  <c r="N270" i="1"/>
  <c r="M2225" i="1"/>
  <c r="N2225" i="1"/>
  <c r="M271" i="1"/>
  <c r="N271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72" i="1"/>
  <c r="N272" i="1"/>
  <c r="M2260" i="1"/>
  <c r="N2260" i="1"/>
  <c r="M2261" i="1"/>
  <c r="N2261" i="1"/>
  <c r="M2262" i="1"/>
  <c r="N2262" i="1"/>
  <c r="M2263" i="1"/>
  <c r="N2263" i="1"/>
  <c r="M2264" i="1"/>
  <c r="N2264" i="1"/>
  <c r="M273" i="1"/>
  <c r="N273" i="1"/>
  <c r="M274" i="1"/>
  <c r="N274" i="1"/>
  <c r="M275" i="1"/>
  <c r="N275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76" i="1"/>
  <c r="N276" i="1"/>
  <c r="M2271" i="1"/>
  <c r="N2271" i="1"/>
  <c r="M277" i="1"/>
  <c r="N277" i="1"/>
  <c r="M2272" i="1"/>
  <c r="N2272" i="1"/>
  <c r="M2273" i="1"/>
  <c r="N2273" i="1"/>
  <c r="M2274" i="1"/>
  <c r="N2274" i="1"/>
  <c r="M2275" i="1"/>
  <c r="N2275" i="1"/>
  <c r="M278" i="1"/>
  <c r="N278" i="1"/>
  <c r="M279" i="1"/>
  <c r="N279" i="1"/>
  <c r="M280" i="1"/>
  <c r="N280" i="1"/>
  <c r="M281" i="1"/>
  <c r="N281" i="1"/>
  <c r="M282" i="1"/>
  <c r="N282" i="1"/>
  <c r="M2276" i="1"/>
  <c r="N2276" i="1"/>
  <c r="M2277" i="1"/>
  <c r="N2277" i="1"/>
  <c r="M2278" i="1"/>
  <c r="N2278" i="1"/>
  <c r="M283" i="1"/>
  <c r="N283" i="1"/>
  <c r="M284" i="1"/>
  <c r="N284" i="1"/>
  <c r="M285" i="1"/>
  <c r="N285" i="1"/>
  <c r="M286" i="1"/>
  <c r="N286" i="1"/>
  <c r="M287" i="1"/>
  <c r="N287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88" i="1"/>
  <c r="N288" i="1"/>
  <c r="M289" i="1"/>
  <c r="N289" i="1"/>
  <c r="M2288" i="1"/>
  <c r="N2288" i="1"/>
  <c r="M290" i="1"/>
  <c r="N290" i="1"/>
  <c r="M291" i="1"/>
  <c r="N291" i="1"/>
  <c r="M292" i="1"/>
  <c r="N292" i="1"/>
  <c r="M2289" i="1"/>
  <c r="N2289" i="1"/>
  <c r="M2290" i="1"/>
  <c r="N2290" i="1"/>
  <c r="M293" i="1"/>
  <c r="N293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94" i="1"/>
  <c r="N294" i="1"/>
  <c r="M2298" i="1"/>
  <c r="N2298" i="1"/>
  <c r="M2299" i="1"/>
  <c r="N2299" i="1"/>
  <c r="M295" i="1"/>
  <c r="N295" i="1"/>
  <c r="M296" i="1"/>
  <c r="N296" i="1"/>
  <c r="M2300" i="1"/>
  <c r="N2300" i="1"/>
  <c r="M2301" i="1"/>
  <c r="N2301" i="1"/>
  <c r="M2302" i="1"/>
  <c r="N2302" i="1"/>
  <c r="M2303" i="1"/>
  <c r="N2303" i="1"/>
  <c r="M2304" i="1"/>
  <c r="N2304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2314" i="1"/>
  <c r="N2314" i="1"/>
  <c r="M309" i="1"/>
  <c r="N309" i="1"/>
  <c r="M2315" i="1"/>
  <c r="N2315" i="1"/>
  <c r="M139" i="1"/>
  <c r="N139" i="1"/>
  <c r="M140" i="1"/>
  <c r="N140" i="1"/>
  <c r="M141" i="1"/>
  <c r="N141" i="1"/>
  <c r="M142" i="1"/>
  <c r="N142" i="1"/>
  <c r="M143" i="1"/>
  <c r="N143" i="1"/>
  <c r="M310" i="1"/>
  <c r="N310" i="1"/>
  <c r="M311" i="1"/>
  <c r="N311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144" i="1"/>
  <c r="N144" i="1"/>
  <c r="M145" i="1"/>
  <c r="N145" i="1"/>
  <c r="M146" i="1"/>
  <c r="N146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312" i="1"/>
  <c r="N312" i="1"/>
  <c r="M313" i="1"/>
  <c r="N313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314" i="1"/>
  <c r="N314" i="1"/>
  <c r="M315" i="1"/>
  <c r="N315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327" i="1"/>
  <c r="N327" i="1"/>
  <c r="M2363" i="1"/>
  <c r="N2363" i="1"/>
  <c r="M2364" i="1"/>
  <c r="N2364" i="1"/>
  <c r="M2365" i="1"/>
  <c r="N2365" i="1"/>
  <c r="M328" i="1"/>
  <c r="N328" i="1"/>
  <c r="M329" i="1"/>
  <c r="N329" i="1"/>
  <c r="M2366" i="1"/>
  <c r="N2366" i="1"/>
  <c r="M2367" i="1"/>
  <c r="N2367" i="1"/>
  <c r="M2368" i="1"/>
  <c r="N2368" i="1"/>
  <c r="M2369" i="1"/>
  <c r="N2369" i="1"/>
  <c r="M2370" i="1"/>
  <c r="N2370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2371" i="1"/>
  <c r="N2371" i="1"/>
  <c r="M362" i="1"/>
  <c r="N362" i="1"/>
  <c r="M363" i="1"/>
  <c r="N363" i="1"/>
  <c r="M364" i="1"/>
  <c r="N364" i="1"/>
  <c r="M365" i="1"/>
  <c r="N365" i="1"/>
  <c r="M2372" i="1"/>
  <c r="N2372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2373" i="1"/>
  <c r="N237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2374" i="1"/>
  <c r="N2374" i="1"/>
  <c r="M428" i="1"/>
  <c r="N428" i="1"/>
  <c r="M429" i="1"/>
  <c r="N429" i="1"/>
  <c r="M430" i="1"/>
  <c r="N430" i="1"/>
  <c r="M431" i="1"/>
  <c r="N431" i="1"/>
  <c r="M432" i="1"/>
  <c r="N432" i="1"/>
  <c r="M156" i="1"/>
  <c r="N156" i="1"/>
  <c r="M157" i="1"/>
  <c r="N157" i="1"/>
  <c r="M158" i="1"/>
  <c r="N158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159" i="1"/>
  <c r="N159" i="1"/>
  <c r="M160" i="1"/>
  <c r="N160" i="1"/>
  <c r="M161" i="1"/>
  <c r="N161" i="1"/>
  <c r="M162" i="1"/>
  <c r="N162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2375" i="1"/>
  <c r="N2375" i="1"/>
  <c r="M2376" i="1"/>
  <c r="N2376" i="1"/>
  <c r="M2377" i="1"/>
  <c r="N2377" i="1"/>
  <c r="M2378" i="1"/>
  <c r="N2378" i="1"/>
  <c r="M2379" i="1"/>
  <c r="N2379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2380" i="1"/>
  <c r="N238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2381" i="1"/>
  <c r="N2381" i="1"/>
  <c r="M2382" i="1"/>
  <c r="N2382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2383" i="1"/>
  <c r="N2383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2395" i="1"/>
  <c r="N2395" i="1"/>
  <c r="M2396" i="1"/>
  <c r="N2396" i="1"/>
  <c r="M2397" i="1"/>
  <c r="N2397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655" i="1"/>
  <c r="N655" i="1"/>
  <c r="M2415" i="1"/>
  <c r="N2415" i="1"/>
  <c r="M2416" i="1"/>
  <c r="N2416" i="1"/>
  <c r="M2417" i="1"/>
  <c r="N2417" i="1"/>
  <c r="M2418" i="1"/>
  <c r="N2418" i="1"/>
  <c r="M2419" i="1"/>
  <c r="N2419" i="1"/>
  <c r="M656" i="1"/>
  <c r="N656" i="1"/>
  <c r="M657" i="1"/>
  <c r="N657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658" i="1"/>
  <c r="N658" i="1"/>
  <c r="M2427" i="1"/>
  <c r="N2427" i="1"/>
  <c r="M659" i="1"/>
  <c r="N659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660" i="1"/>
  <c r="N660" i="1"/>
  <c r="M2439" i="1"/>
  <c r="N2439" i="1"/>
  <c r="M661" i="1"/>
  <c r="N661" i="1"/>
  <c r="M662" i="1"/>
  <c r="N662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663" i="1"/>
  <c r="N663" i="1"/>
  <c r="M2454" i="1"/>
  <c r="N2454" i="1"/>
  <c r="M2455" i="1"/>
  <c r="N2455" i="1"/>
  <c r="M2456" i="1"/>
  <c r="N2456" i="1"/>
  <c r="M2457" i="1"/>
  <c r="N2457" i="1"/>
  <c r="M2458" i="1"/>
  <c r="N2458" i="1"/>
  <c r="M664" i="1"/>
  <c r="N664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665" i="1"/>
  <c r="N665" i="1"/>
  <c r="M2472" i="1"/>
  <c r="N2472" i="1"/>
  <c r="M666" i="1"/>
  <c r="N666" i="1"/>
  <c r="M667" i="1"/>
  <c r="N667" i="1"/>
  <c r="M668" i="1"/>
  <c r="N668" i="1"/>
  <c r="M2473" i="1"/>
  <c r="N2473" i="1"/>
  <c r="M2474" i="1"/>
  <c r="N2474" i="1"/>
  <c r="M2475" i="1"/>
  <c r="N2475" i="1"/>
  <c r="M2476" i="1"/>
  <c r="N2476" i="1"/>
  <c r="M2477" i="1"/>
  <c r="N2477" i="1"/>
  <c r="M669" i="1"/>
  <c r="N669" i="1"/>
  <c r="M670" i="1"/>
  <c r="N670" i="1"/>
  <c r="M2478" i="1"/>
  <c r="N2478" i="1"/>
  <c r="M671" i="1"/>
  <c r="N671" i="1"/>
  <c r="M2479" i="1"/>
  <c r="N2479" i="1"/>
  <c r="M2480" i="1"/>
  <c r="N2480" i="1"/>
  <c r="M2481" i="1"/>
  <c r="N2481" i="1"/>
  <c r="M672" i="1"/>
  <c r="N672" i="1"/>
  <c r="M673" i="1"/>
  <c r="N673" i="1"/>
  <c r="M2482" i="1"/>
  <c r="N2482" i="1"/>
  <c r="M2483" i="1"/>
  <c r="N2483" i="1"/>
  <c r="M2484" i="1"/>
  <c r="N2484" i="1"/>
  <c r="M674" i="1"/>
  <c r="N674" i="1"/>
  <c r="M2485" i="1"/>
  <c r="N2485" i="1"/>
  <c r="M2486" i="1"/>
  <c r="N2486" i="1"/>
  <c r="M2487" i="1"/>
  <c r="N2487" i="1"/>
  <c r="M2488" i="1"/>
  <c r="N2488" i="1"/>
  <c r="M675" i="1"/>
  <c r="N675" i="1"/>
  <c r="M676" i="1"/>
  <c r="N676" i="1"/>
  <c r="M2489" i="1"/>
  <c r="N2489" i="1"/>
  <c r="M2490" i="1"/>
  <c r="N2490" i="1"/>
  <c r="M677" i="1"/>
  <c r="N677" i="1"/>
  <c r="M2491" i="1"/>
  <c r="N2491" i="1"/>
  <c r="M2492" i="1"/>
  <c r="N2492" i="1"/>
  <c r="M2493" i="1"/>
  <c r="N2493" i="1"/>
  <c r="M678" i="1"/>
  <c r="N678" i="1"/>
  <c r="M2494" i="1"/>
  <c r="N2494" i="1"/>
  <c r="M679" i="1"/>
  <c r="N679" i="1"/>
  <c r="M2495" i="1"/>
  <c r="N2495" i="1"/>
  <c r="M2496" i="1"/>
  <c r="N2496" i="1"/>
  <c r="M2497" i="1"/>
  <c r="N2497" i="1"/>
  <c r="M680" i="1"/>
  <c r="N680" i="1"/>
  <c r="M681" i="1"/>
  <c r="N681" i="1"/>
  <c r="M682" i="1"/>
  <c r="N682" i="1"/>
  <c r="M683" i="1"/>
  <c r="N683" i="1"/>
  <c r="M684" i="1"/>
  <c r="N684" i="1"/>
  <c r="M2498" i="1"/>
  <c r="N2498" i="1"/>
  <c r="M685" i="1"/>
  <c r="N685" i="1"/>
  <c r="M686" i="1"/>
  <c r="N686" i="1"/>
  <c r="M2499" i="1"/>
  <c r="N2499" i="1"/>
  <c r="M2500" i="1"/>
  <c r="N2500" i="1"/>
  <c r="M2501" i="1"/>
  <c r="N2501" i="1"/>
  <c r="M2502" i="1"/>
  <c r="N2502" i="1"/>
  <c r="M2503" i="1"/>
  <c r="N2503" i="1"/>
  <c r="M687" i="1"/>
  <c r="N687" i="1"/>
  <c r="M2504" i="1"/>
  <c r="N2504" i="1"/>
  <c r="M2505" i="1"/>
  <c r="N2505" i="1"/>
  <c r="M688" i="1"/>
  <c r="N688" i="1"/>
  <c r="M2506" i="1"/>
  <c r="N2506" i="1"/>
  <c r="M2507" i="1"/>
  <c r="N2507" i="1"/>
  <c r="M2508" i="1"/>
  <c r="N2508" i="1"/>
  <c r="M2509" i="1"/>
  <c r="N2509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2510" i="1"/>
  <c r="N2510" i="1"/>
  <c r="M695" i="1"/>
  <c r="N695" i="1"/>
  <c r="M2511" i="1"/>
  <c r="N2511" i="1"/>
  <c r="M696" i="1"/>
  <c r="N696" i="1"/>
  <c r="M697" i="1"/>
  <c r="N697" i="1"/>
  <c r="M698" i="1"/>
  <c r="N698" i="1"/>
  <c r="M2512" i="1"/>
  <c r="N2512" i="1"/>
  <c r="M2513" i="1"/>
  <c r="N2513" i="1"/>
  <c r="M2514" i="1"/>
  <c r="N2514" i="1"/>
  <c r="M2515" i="1"/>
  <c r="N2515" i="1"/>
  <c r="M699" i="1"/>
  <c r="N699" i="1"/>
  <c r="M700" i="1"/>
  <c r="N700" i="1"/>
  <c r="M701" i="1"/>
  <c r="N701" i="1"/>
  <c r="M702" i="1"/>
  <c r="N702" i="1"/>
  <c r="M2516" i="1"/>
  <c r="N2516" i="1"/>
  <c r="M703" i="1"/>
  <c r="N703" i="1"/>
  <c r="M704" i="1"/>
  <c r="N704" i="1"/>
  <c r="M705" i="1"/>
  <c r="N705" i="1"/>
  <c r="M706" i="1"/>
  <c r="N706" i="1"/>
  <c r="M707" i="1"/>
  <c r="N707" i="1"/>
  <c r="M2517" i="1"/>
  <c r="N2517" i="1"/>
  <c r="M708" i="1"/>
  <c r="N708" i="1"/>
  <c r="M709" i="1"/>
  <c r="N709" i="1"/>
  <c r="M2518" i="1"/>
  <c r="N2518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2519" i="1"/>
  <c r="N2519" i="1"/>
  <c r="M2520" i="1"/>
  <c r="N2520" i="1"/>
  <c r="M2521" i="1"/>
  <c r="N2521" i="1"/>
  <c r="M2522" i="1"/>
  <c r="N2522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2523" i="1"/>
  <c r="N2523" i="1"/>
  <c r="M2524" i="1"/>
  <c r="N2524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2525" i="1"/>
  <c r="N2525" i="1"/>
  <c r="M744" i="1"/>
  <c r="N744" i="1"/>
  <c r="M2526" i="1"/>
  <c r="N2526" i="1"/>
  <c r="M2527" i="1"/>
  <c r="N2527" i="1"/>
  <c r="M2528" i="1"/>
  <c r="N2528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2529" i="1"/>
  <c r="N2529" i="1"/>
  <c r="M2530" i="1"/>
  <c r="N2530" i="1"/>
  <c r="M2531" i="1"/>
  <c r="N2531" i="1"/>
  <c r="M2532" i="1"/>
  <c r="N2532" i="1"/>
  <c r="M751" i="1"/>
  <c r="N751" i="1"/>
  <c r="M752" i="1"/>
  <c r="N752" i="1"/>
  <c r="M753" i="1"/>
  <c r="N753" i="1"/>
  <c r="M754" i="1"/>
  <c r="N754" i="1"/>
  <c r="M755" i="1"/>
  <c r="N755" i="1"/>
  <c r="M2533" i="1"/>
  <c r="N2533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2534" i="1"/>
  <c r="N2534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2535" i="1"/>
  <c r="N2535" i="1"/>
  <c r="M775" i="1"/>
  <c r="N775" i="1"/>
  <c r="M2536" i="1"/>
  <c r="N2536" i="1"/>
  <c r="M2537" i="1"/>
  <c r="N2537" i="1"/>
  <c r="M2538" i="1"/>
  <c r="N2538" i="1"/>
  <c r="M2539" i="1"/>
  <c r="N2539" i="1"/>
  <c r="M2540" i="1"/>
  <c r="N2540" i="1"/>
  <c r="M776" i="1"/>
  <c r="N776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777" i="1"/>
  <c r="N777" i="1"/>
  <c r="M2551" i="1"/>
  <c r="N2551" i="1"/>
  <c r="M778" i="1"/>
  <c r="N778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779" i="1"/>
  <c r="N779" i="1"/>
  <c r="M2560" i="1"/>
  <c r="N2560" i="1"/>
  <c r="M2561" i="1"/>
  <c r="N2561" i="1"/>
  <c r="M2562" i="1"/>
  <c r="N2562" i="1"/>
  <c r="M2563" i="1"/>
  <c r="N2563" i="1"/>
  <c r="M2564" i="1"/>
  <c r="N2564" i="1"/>
  <c r="M780" i="1"/>
  <c r="N780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781" i="1"/>
  <c r="N781" i="1"/>
  <c r="M2573" i="1"/>
  <c r="N2573" i="1"/>
  <c r="M2574" i="1"/>
  <c r="N2574" i="1"/>
  <c r="M2575" i="1"/>
  <c r="N2575" i="1"/>
  <c r="M2576" i="1"/>
  <c r="N2576" i="1"/>
  <c r="M782" i="1"/>
  <c r="N782" i="1"/>
  <c r="M2577" i="1"/>
  <c r="N2577" i="1"/>
  <c r="M2578" i="1"/>
  <c r="N2578" i="1"/>
  <c r="M2579" i="1"/>
  <c r="N2579" i="1"/>
  <c r="M2580" i="1"/>
  <c r="N2580" i="1"/>
  <c r="M783" i="1"/>
  <c r="N783" i="1"/>
  <c r="M2581" i="1"/>
  <c r="N2581" i="1"/>
  <c r="M784" i="1"/>
  <c r="N784" i="1"/>
  <c r="M785" i="1"/>
  <c r="N785" i="1"/>
  <c r="M786" i="1"/>
  <c r="N786" i="1"/>
  <c r="M2582" i="1"/>
  <c r="N2582" i="1"/>
  <c r="M2583" i="1"/>
  <c r="N2583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2584" i="1"/>
  <c r="N2584" i="1"/>
  <c r="M2585" i="1"/>
  <c r="N2585" i="1"/>
  <c r="M793" i="1"/>
  <c r="N793" i="1"/>
  <c r="M2586" i="1"/>
  <c r="N2586" i="1"/>
  <c r="M2587" i="1"/>
  <c r="N2587" i="1"/>
  <c r="M794" i="1"/>
  <c r="N794" i="1"/>
  <c r="M795" i="1"/>
  <c r="N795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796" i="1"/>
  <c r="N796" i="1"/>
  <c r="M2596" i="1"/>
  <c r="N2596" i="1"/>
  <c r="M2597" i="1"/>
  <c r="N2597" i="1"/>
  <c r="M2598" i="1"/>
  <c r="N2598" i="1"/>
  <c r="M2599" i="1"/>
  <c r="N2599" i="1"/>
  <c r="M797" i="1"/>
  <c r="N797" i="1"/>
  <c r="M2600" i="1"/>
  <c r="N2600" i="1"/>
  <c r="M2601" i="1"/>
  <c r="N2601" i="1"/>
  <c r="M2602" i="1"/>
  <c r="N2602" i="1"/>
  <c r="M798" i="1"/>
  <c r="N798" i="1"/>
  <c r="M2603" i="1"/>
  <c r="N2603" i="1"/>
  <c r="M2604" i="1"/>
  <c r="N2604" i="1"/>
  <c r="M799" i="1"/>
  <c r="N799" i="1"/>
  <c r="M800" i="1"/>
  <c r="N800" i="1"/>
  <c r="M2605" i="1"/>
  <c r="N2605" i="1"/>
  <c r="M801" i="1"/>
  <c r="N801" i="1"/>
  <c r="M802" i="1"/>
  <c r="N802" i="1"/>
  <c r="M803" i="1"/>
  <c r="N803" i="1"/>
  <c r="M2606" i="1"/>
  <c r="N2606" i="1"/>
  <c r="M804" i="1"/>
  <c r="N804" i="1"/>
  <c r="M805" i="1"/>
  <c r="N805" i="1"/>
  <c r="M2607" i="1"/>
  <c r="N2607" i="1"/>
  <c r="M2608" i="1"/>
  <c r="N2608" i="1"/>
  <c r="M2609" i="1"/>
  <c r="N2609" i="1"/>
  <c r="M806" i="1"/>
  <c r="N806" i="1"/>
  <c r="M2610" i="1"/>
  <c r="N2610" i="1"/>
  <c r="M2611" i="1"/>
  <c r="N2611" i="1"/>
  <c r="M807" i="1"/>
  <c r="N807" i="1"/>
  <c r="M2612" i="1"/>
  <c r="N2612" i="1"/>
  <c r="M2613" i="1"/>
  <c r="N2613" i="1"/>
  <c r="M2614" i="1"/>
  <c r="N2614" i="1"/>
  <c r="M2615" i="1"/>
  <c r="N2615" i="1"/>
  <c r="M2616" i="1"/>
  <c r="N2616" i="1"/>
  <c r="M808" i="1"/>
  <c r="N808" i="1"/>
  <c r="M809" i="1"/>
  <c r="N809" i="1"/>
  <c r="M2617" i="1"/>
  <c r="N2617" i="1"/>
  <c r="M2618" i="1"/>
  <c r="N2618" i="1"/>
  <c r="M2619" i="1"/>
  <c r="N261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2620" i="1"/>
  <c r="N2620" i="1"/>
  <c r="M2621" i="1"/>
  <c r="N2621" i="1"/>
  <c r="M2622" i="1"/>
  <c r="N2622" i="1"/>
  <c r="M823" i="1"/>
  <c r="N823" i="1"/>
  <c r="M824" i="1"/>
  <c r="N824" i="1"/>
  <c r="M825" i="1"/>
  <c r="N825" i="1"/>
  <c r="M826" i="1"/>
  <c r="N826" i="1"/>
  <c r="M2623" i="1"/>
  <c r="N2623" i="1"/>
  <c r="M827" i="1"/>
  <c r="N827" i="1"/>
  <c r="M2624" i="1"/>
  <c r="N2624" i="1"/>
  <c r="M2625" i="1"/>
  <c r="N2625" i="1"/>
  <c r="M2626" i="1"/>
  <c r="N2626" i="1"/>
  <c r="M828" i="1"/>
  <c r="N828" i="1"/>
  <c r="M829" i="1"/>
  <c r="N829" i="1"/>
  <c r="M2627" i="1"/>
  <c r="N2627" i="1"/>
  <c r="M2628" i="1"/>
  <c r="N2628" i="1"/>
  <c r="M2629" i="1"/>
  <c r="N2629" i="1"/>
  <c r="M830" i="1"/>
  <c r="N830" i="1"/>
  <c r="M831" i="1"/>
  <c r="N831" i="1"/>
  <c r="M832" i="1"/>
  <c r="N832" i="1"/>
  <c r="M833" i="1"/>
  <c r="N833" i="1"/>
  <c r="M834" i="1"/>
  <c r="N834" i="1"/>
  <c r="M2630" i="1"/>
  <c r="N2630" i="1"/>
  <c r="M2631" i="1"/>
  <c r="N2631" i="1"/>
  <c r="M835" i="1"/>
  <c r="N835" i="1"/>
  <c r="M2632" i="1"/>
  <c r="N2632" i="1"/>
  <c r="M836" i="1"/>
  <c r="N836" i="1"/>
  <c r="M2633" i="1"/>
  <c r="N2633" i="1"/>
  <c r="M2634" i="1"/>
  <c r="N2634" i="1"/>
  <c r="M837" i="1"/>
  <c r="N837" i="1"/>
  <c r="M2635" i="1"/>
  <c r="N2635" i="1"/>
  <c r="M2636" i="1"/>
  <c r="N2636" i="1"/>
  <c r="M838" i="1"/>
  <c r="N838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839" i="1"/>
  <c r="N839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840" i="1"/>
  <c r="N840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841" i="1"/>
  <c r="N841" i="1"/>
  <c r="M2666" i="1"/>
  <c r="N2666" i="1"/>
  <c r="M2667" i="1"/>
  <c r="N2667" i="1"/>
  <c r="M2668" i="1"/>
  <c r="N2668" i="1"/>
  <c r="M2669" i="1"/>
  <c r="N2669" i="1"/>
  <c r="M842" i="1"/>
  <c r="N842" i="1"/>
  <c r="M2670" i="1"/>
  <c r="N2670" i="1"/>
  <c r="M2671" i="1"/>
  <c r="N2671" i="1"/>
  <c r="M843" i="1"/>
  <c r="N843" i="1"/>
  <c r="M2672" i="1"/>
  <c r="N2672" i="1"/>
  <c r="M2673" i="1"/>
  <c r="N2673" i="1"/>
  <c r="M844" i="1"/>
  <c r="N844" i="1"/>
  <c r="M2674" i="1"/>
  <c r="N2674" i="1"/>
  <c r="M163" i="1"/>
  <c r="N163" i="1"/>
  <c r="M164" i="1"/>
  <c r="N164" i="1"/>
  <c r="M165" i="1"/>
  <c r="N165" i="1"/>
  <c r="M166" i="1"/>
  <c r="N166" i="1"/>
  <c r="M2675" i="1"/>
  <c r="N2675" i="1"/>
  <c r="M845" i="1"/>
  <c r="N845" i="1"/>
  <c r="M167" i="1"/>
  <c r="N167" i="1"/>
  <c r="M168" i="1"/>
  <c r="N168" i="1"/>
  <c r="M2676" i="1"/>
  <c r="N2676" i="1"/>
  <c r="M2677" i="1"/>
  <c r="N2677" i="1"/>
  <c r="M846" i="1"/>
  <c r="N846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847" i="1"/>
  <c r="N847" i="1"/>
  <c r="M2689" i="1"/>
  <c r="N2689" i="1"/>
  <c r="M2690" i="1"/>
  <c r="N2690" i="1"/>
  <c r="M848" i="1"/>
  <c r="N848" i="1"/>
  <c r="M2691" i="1"/>
  <c r="N2691" i="1"/>
  <c r="M2692" i="1"/>
  <c r="N2692" i="1"/>
  <c r="M2693" i="1"/>
  <c r="N2693" i="1"/>
  <c r="M2694" i="1"/>
  <c r="N2694" i="1"/>
  <c r="M2695" i="1"/>
  <c r="N2695" i="1"/>
  <c r="M849" i="1"/>
  <c r="N849" i="1"/>
  <c r="M2696" i="1"/>
  <c r="N2696" i="1"/>
  <c r="M2697" i="1"/>
  <c r="N2697" i="1"/>
  <c r="M2698" i="1"/>
  <c r="N2698" i="1"/>
  <c r="M2699" i="1"/>
  <c r="N2699" i="1"/>
  <c r="M850" i="1"/>
  <c r="N850" i="1"/>
  <c r="M851" i="1"/>
  <c r="N851" i="1"/>
  <c r="M852" i="1"/>
  <c r="N852" i="1"/>
  <c r="M2700" i="1"/>
  <c r="N2700" i="1"/>
  <c r="M2701" i="1"/>
  <c r="N2701" i="1"/>
  <c r="M853" i="1"/>
  <c r="N853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854" i="1"/>
  <c r="N854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855" i="1"/>
  <c r="N855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856" i="1"/>
  <c r="N856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857" i="1"/>
  <c r="N857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858" i="1"/>
  <c r="N858" i="1"/>
  <c r="M2746" i="1"/>
  <c r="N2746" i="1"/>
  <c r="M859" i="1"/>
  <c r="N859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860" i="1"/>
  <c r="N860" i="1"/>
  <c r="M2756" i="1"/>
  <c r="N2756" i="1"/>
  <c r="M2757" i="1"/>
  <c r="N2757" i="1"/>
  <c r="M861" i="1"/>
  <c r="N861" i="1"/>
  <c r="M862" i="1"/>
  <c r="N862" i="1"/>
  <c r="M2758" i="1"/>
  <c r="N2758" i="1"/>
  <c r="M863" i="1"/>
  <c r="N863" i="1"/>
  <c r="M864" i="1"/>
  <c r="N864" i="1"/>
  <c r="M2759" i="1"/>
  <c r="N2759" i="1"/>
  <c r="M2760" i="1"/>
  <c r="N2760" i="1"/>
  <c r="M2761" i="1"/>
  <c r="N2761" i="1"/>
  <c r="M2762" i="1"/>
  <c r="N2762" i="1"/>
  <c r="M2763" i="1"/>
  <c r="N2763" i="1"/>
  <c r="M865" i="1"/>
  <c r="N865" i="1"/>
  <c r="M866" i="1"/>
  <c r="N866" i="1"/>
  <c r="M2764" i="1"/>
  <c r="N2764" i="1"/>
  <c r="M2765" i="1"/>
  <c r="N2765" i="1"/>
  <c r="M867" i="1"/>
  <c r="N867" i="1"/>
  <c r="M868" i="1"/>
  <c r="N868" i="1"/>
  <c r="M2766" i="1"/>
  <c r="N2766" i="1"/>
  <c r="M2767" i="1"/>
  <c r="N2767" i="1"/>
  <c r="M2768" i="1"/>
  <c r="N2768" i="1"/>
  <c r="M869" i="1"/>
  <c r="N869" i="1"/>
  <c r="M870" i="1"/>
  <c r="N870" i="1"/>
  <c r="M2769" i="1"/>
  <c r="N2769" i="1"/>
  <c r="M2770" i="1"/>
  <c r="N2770" i="1"/>
  <c r="M2771" i="1"/>
  <c r="N2771" i="1"/>
  <c r="M2772" i="1"/>
  <c r="N2772" i="1"/>
  <c r="M871" i="1"/>
  <c r="N871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872" i="1"/>
  <c r="N872" i="1"/>
  <c r="M2781" i="1"/>
  <c r="N2781" i="1"/>
  <c r="M2782" i="1"/>
  <c r="N2782" i="1"/>
  <c r="M2783" i="1"/>
  <c r="N2783" i="1"/>
  <c r="M873" i="1"/>
  <c r="N873" i="1"/>
  <c r="M2784" i="1"/>
  <c r="N2784" i="1"/>
  <c r="M2785" i="1"/>
  <c r="N2785" i="1"/>
  <c r="M2786" i="1"/>
  <c r="N2786" i="1"/>
  <c r="M874" i="1"/>
  <c r="N874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875" i="1"/>
  <c r="N875" i="1"/>
  <c r="M2798" i="1"/>
  <c r="N2798" i="1"/>
  <c r="M2799" i="1"/>
  <c r="N2799" i="1"/>
  <c r="M876" i="1"/>
  <c r="N876" i="1"/>
  <c r="M877" i="1"/>
  <c r="N877" i="1"/>
  <c r="M2800" i="1"/>
  <c r="N2800" i="1"/>
  <c r="M878" i="1"/>
  <c r="N878" i="1"/>
  <c r="M879" i="1"/>
  <c r="N879" i="1"/>
  <c r="M2801" i="1"/>
  <c r="N2801" i="1"/>
  <c r="M880" i="1"/>
  <c r="N880" i="1"/>
  <c r="M881" i="1"/>
  <c r="N881" i="1"/>
  <c r="M882" i="1"/>
  <c r="N882" i="1"/>
  <c r="M883" i="1"/>
  <c r="N883" i="1"/>
  <c r="M2802" i="1"/>
  <c r="N2802" i="1"/>
  <c r="M884" i="1"/>
  <c r="N884" i="1"/>
  <c r="M885" i="1"/>
  <c r="N885" i="1"/>
  <c r="M2803" i="1"/>
  <c r="N2803" i="1"/>
  <c r="M886" i="1"/>
  <c r="N886" i="1"/>
  <c r="M2804" i="1"/>
  <c r="N2804" i="1"/>
  <c r="M887" i="1"/>
  <c r="N887" i="1"/>
  <c r="M888" i="1"/>
  <c r="N888" i="1"/>
  <c r="M889" i="1"/>
  <c r="N889" i="1"/>
  <c r="M2805" i="1"/>
  <c r="N2805" i="1"/>
  <c r="M2806" i="1"/>
  <c r="N2806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2807" i="1"/>
  <c r="N2807" i="1"/>
  <c r="M896" i="1"/>
  <c r="N896" i="1"/>
  <c r="M2808" i="1"/>
  <c r="N2808" i="1"/>
  <c r="M2809" i="1"/>
  <c r="N2809" i="1"/>
  <c r="M897" i="1"/>
  <c r="N897" i="1"/>
  <c r="M898" i="1"/>
  <c r="N898" i="1"/>
  <c r="M899" i="1"/>
  <c r="N899" i="1"/>
  <c r="M900" i="1"/>
  <c r="N900" i="1"/>
  <c r="M2810" i="1"/>
  <c r="N281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2811" i="1"/>
  <c r="N2811" i="1"/>
  <c r="M2812" i="1"/>
  <c r="N2812" i="1"/>
  <c r="M2813" i="1"/>
  <c r="N2813" i="1"/>
  <c r="M907" i="1"/>
  <c r="N907" i="1"/>
  <c r="M908" i="1"/>
  <c r="N908" i="1"/>
  <c r="M909" i="1"/>
  <c r="N909" i="1"/>
  <c r="M2814" i="1"/>
  <c r="N2814" i="1"/>
  <c r="M2815" i="1"/>
  <c r="N2815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2816" i="1"/>
  <c r="N2816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2817" i="1"/>
  <c r="N2817" i="1"/>
  <c r="M2818" i="1"/>
  <c r="N2818" i="1"/>
  <c r="M935" i="1"/>
  <c r="N935" i="1"/>
  <c r="M936" i="1"/>
  <c r="N936" i="1"/>
  <c r="M937" i="1"/>
  <c r="N937" i="1"/>
  <c r="M938" i="1"/>
  <c r="N938" i="1"/>
  <c r="M939" i="1"/>
  <c r="N939" i="1"/>
  <c r="M2819" i="1"/>
  <c r="N2819" i="1"/>
  <c r="M2820" i="1"/>
  <c r="N2820" i="1"/>
  <c r="M2821" i="1"/>
  <c r="N2821" i="1"/>
  <c r="M2822" i="1"/>
  <c r="N2822" i="1"/>
  <c r="M940" i="1"/>
  <c r="N940" i="1"/>
  <c r="M941" i="1"/>
  <c r="N941" i="1"/>
  <c r="M942" i="1"/>
  <c r="N942" i="1"/>
  <c r="M2823" i="1"/>
  <c r="N2823" i="1"/>
  <c r="M2824" i="1"/>
  <c r="N2824" i="1"/>
  <c r="M943" i="1"/>
  <c r="N943" i="1"/>
  <c r="M2825" i="1"/>
  <c r="N2825" i="1"/>
  <c r="M2826" i="1"/>
  <c r="N2826" i="1"/>
  <c r="M2827" i="1"/>
  <c r="N2827" i="1"/>
  <c r="M2828" i="1"/>
  <c r="N2828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2829" i="1"/>
  <c r="N2829" i="1"/>
  <c r="M2830" i="1"/>
  <c r="N2830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2831" i="1"/>
  <c r="N2831" i="1"/>
  <c r="M2832" i="1"/>
  <c r="N2832" i="1"/>
  <c r="M2833" i="1"/>
  <c r="N2833" i="1"/>
  <c r="M959" i="1"/>
  <c r="N959" i="1"/>
  <c r="M960" i="1"/>
  <c r="N960" i="1"/>
  <c r="M961" i="1"/>
  <c r="N961" i="1"/>
  <c r="M962" i="1"/>
  <c r="N962" i="1"/>
  <c r="M963" i="1"/>
  <c r="N963" i="1"/>
  <c r="M2834" i="1"/>
  <c r="N2834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2835" i="1"/>
  <c r="N2835" i="1"/>
  <c r="M2836" i="1"/>
  <c r="N2836" i="1"/>
  <c r="M2837" i="1"/>
  <c r="N2837" i="1"/>
  <c r="M2838" i="1"/>
  <c r="N2838" i="1"/>
  <c r="M980" i="1"/>
  <c r="N980" i="1"/>
  <c r="M981" i="1"/>
  <c r="N981" i="1"/>
  <c r="M982" i="1"/>
  <c r="N982" i="1"/>
  <c r="M983" i="1"/>
  <c r="N983" i="1"/>
  <c r="M2839" i="1"/>
  <c r="N2839" i="1"/>
  <c r="M984" i="1"/>
  <c r="N984" i="1"/>
  <c r="M2840" i="1"/>
  <c r="N2840" i="1"/>
  <c r="M2841" i="1"/>
  <c r="N2841" i="1"/>
  <c r="M2842" i="1"/>
  <c r="N2842" i="1"/>
  <c r="M985" i="1"/>
  <c r="N985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986" i="1"/>
  <c r="N986" i="1"/>
  <c r="M2850" i="1"/>
  <c r="N2850" i="1"/>
  <c r="M987" i="1"/>
  <c r="N987" i="1"/>
  <c r="M2851" i="1"/>
  <c r="N2851" i="1"/>
  <c r="M2852" i="1"/>
  <c r="N2852" i="1"/>
  <c r="M2853" i="1"/>
  <c r="N2853" i="1"/>
  <c r="M988" i="1"/>
  <c r="N988" i="1"/>
  <c r="M989" i="1"/>
  <c r="N989" i="1"/>
  <c r="M2854" i="1"/>
  <c r="N2854" i="1"/>
  <c r="M2855" i="1"/>
  <c r="N2855" i="1"/>
  <c r="M2856" i="1"/>
  <c r="N2856" i="1"/>
  <c r="M2857" i="1"/>
  <c r="N2857" i="1"/>
  <c r="M2858" i="1"/>
  <c r="N2858" i="1"/>
  <c r="M990" i="1"/>
  <c r="N990" i="1"/>
  <c r="M2859" i="1"/>
  <c r="N2859" i="1"/>
  <c r="M991" i="1"/>
  <c r="N991" i="1"/>
  <c r="M2860" i="1"/>
  <c r="N2860" i="1"/>
  <c r="M992" i="1"/>
  <c r="N992" i="1"/>
  <c r="M2861" i="1"/>
  <c r="N2861" i="1"/>
  <c r="M2862" i="1"/>
  <c r="N2862" i="1"/>
  <c r="M993" i="1"/>
  <c r="N993" i="1"/>
  <c r="M994" i="1"/>
  <c r="N994" i="1"/>
  <c r="M2863" i="1"/>
  <c r="N2863" i="1"/>
  <c r="M995" i="1"/>
  <c r="N995" i="1"/>
  <c r="M2864" i="1"/>
  <c r="N2864" i="1"/>
  <c r="M2865" i="1"/>
  <c r="N2865" i="1"/>
  <c r="M996" i="1"/>
  <c r="N996" i="1"/>
  <c r="M2866" i="1"/>
  <c r="N2866" i="1"/>
  <c r="M997" i="1"/>
  <c r="N997" i="1"/>
  <c r="M998" i="1"/>
  <c r="N998" i="1"/>
  <c r="M999" i="1"/>
  <c r="N999" i="1"/>
  <c r="M2867" i="1"/>
  <c r="N2867" i="1"/>
  <c r="M1000" i="1"/>
  <c r="N1000" i="1"/>
  <c r="M1001" i="1"/>
  <c r="N1001" i="1"/>
  <c r="M2868" i="1"/>
  <c r="N2868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2869" i="1"/>
  <c r="N2869" i="1"/>
  <c r="M2870" i="1"/>
  <c r="N2870" i="1"/>
  <c r="M2871" i="1"/>
  <c r="N2871" i="1"/>
  <c r="M1009" i="1"/>
  <c r="N1009" i="1"/>
  <c r="M1010" i="1"/>
  <c r="N1010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1011" i="1"/>
  <c r="N1011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1012" i="1"/>
  <c r="N1012" i="1"/>
  <c r="M2887" i="1"/>
  <c r="N2887" i="1"/>
  <c r="M2888" i="1"/>
  <c r="N2888" i="1"/>
  <c r="M1013" i="1"/>
  <c r="N1013" i="1"/>
  <c r="M2889" i="1"/>
  <c r="N2889" i="1"/>
  <c r="M1014" i="1"/>
  <c r="N1014" i="1"/>
  <c r="M2890" i="1"/>
  <c r="N2890" i="1"/>
  <c r="M1015" i="1"/>
  <c r="N1015" i="1"/>
  <c r="M2891" i="1"/>
  <c r="N2891" i="1"/>
  <c r="M1016" i="1"/>
  <c r="N1016" i="1"/>
  <c r="M2892" i="1"/>
  <c r="N2892" i="1"/>
  <c r="M2893" i="1"/>
  <c r="N2893" i="1"/>
  <c r="M1017" i="1"/>
  <c r="N1017" i="1"/>
  <c r="M1018" i="1"/>
  <c r="N1018" i="1"/>
  <c r="M2894" i="1"/>
  <c r="N2894" i="1"/>
  <c r="M1019" i="1"/>
  <c r="N1019" i="1"/>
  <c r="M2895" i="1"/>
  <c r="N2895" i="1"/>
  <c r="M1020" i="1"/>
  <c r="N1020" i="1"/>
  <c r="M1021" i="1"/>
  <c r="N1021" i="1"/>
  <c r="M2896" i="1"/>
  <c r="N2896" i="1"/>
  <c r="M1022" i="1"/>
  <c r="N1022" i="1"/>
  <c r="M2897" i="1"/>
  <c r="N2897" i="1"/>
  <c r="M1023" i="1"/>
  <c r="N1023" i="1"/>
  <c r="M2898" i="1"/>
  <c r="N2898" i="1"/>
  <c r="M2899" i="1"/>
  <c r="N2899" i="1"/>
  <c r="M1024" i="1"/>
  <c r="N1024" i="1"/>
  <c r="M2900" i="1"/>
  <c r="N2900" i="1"/>
  <c r="M1025" i="1"/>
  <c r="N1025" i="1"/>
  <c r="M1026" i="1"/>
  <c r="N1026" i="1"/>
  <c r="M1027" i="1"/>
  <c r="N1027" i="1"/>
  <c r="M1028" i="1"/>
  <c r="N1028" i="1"/>
  <c r="M2901" i="1"/>
  <c r="N2901" i="1"/>
  <c r="M1029" i="1"/>
  <c r="N1029" i="1"/>
  <c r="M1030" i="1"/>
  <c r="N1030" i="1"/>
  <c r="M2902" i="1"/>
  <c r="N2902" i="1"/>
  <c r="M2903" i="1"/>
  <c r="N2903" i="1"/>
  <c r="M1031" i="1"/>
  <c r="N1031" i="1"/>
  <c r="M2904" i="1"/>
  <c r="N2904" i="1"/>
  <c r="M1032" i="1"/>
  <c r="N1032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1033" i="1"/>
  <c r="N1033" i="1"/>
  <c r="M1034" i="1"/>
  <c r="N1034" i="1"/>
  <c r="M1035" i="1"/>
  <c r="N1035" i="1"/>
  <c r="M2912" i="1"/>
  <c r="N2912" i="1"/>
  <c r="M1036" i="1"/>
  <c r="N1036" i="1"/>
  <c r="M169" i="1"/>
  <c r="N169" i="1"/>
  <c r="M170" i="1"/>
  <c r="N170" i="1"/>
  <c r="M2913" i="1"/>
  <c r="N2913" i="1"/>
  <c r="M2914" i="1"/>
  <c r="N2914" i="1"/>
  <c r="M171" i="1"/>
  <c r="N171" i="1"/>
  <c r="M172" i="1"/>
  <c r="N172" i="1"/>
  <c r="M1037" i="1"/>
  <c r="N1037" i="1"/>
  <c r="M173" i="1"/>
  <c r="N173" i="1"/>
  <c r="M174" i="1"/>
  <c r="N174" i="1"/>
  <c r="M2915" i="1"/>
  <c r="N2915" i="1"/>
  <c r="M2916" i="1"/>
  <c r="N2916" i="1"/>
  <c r="M175" i="1"/>
  <c r="N175" i="1"/>
  <c r="M1038" i="1"/>
  <c r="N1038" i="1"/>
  <c r="M176" i="1"/>
  <c r="N176" i="1"/>
  <c r="M2917" i="1"/>
  <c r="N2917" i="1"/>
  <c r="M2918" i="1"/>
  <c r="N2918" i="1"/>
  <c r="M1039" i="1"/>
  <c r="N1039" i="1"/>
  <c r="M2919" i="1"/>
  <c r="N2919" i="1"/>
  <c r="M1040" i="1"/>
  <c r="N1040" i="1"/>
  <c r="M1041" i="1"/>
  <c r="N1041" i="1"/>
  <c r="M1042" i="1"/>
  <c r="N1042" i="1"/>
  <c r="M1043" i="1"/>
  <c r="N1043" i="1"/>
  <c r="M1044" i="1"/>
  <c r="N1044" i="1"/>
  <c r="M2920" i="1"/>
  <c r="N2920" i="1"/>
  <c r="M1045" i="1"/>
  <c r="N1045" i="1"/>
  <c r="M1046" i="1"/>
  <c r="N1046" i="1"/>
  <c r="M2921" i="1"/>
  <c r="N2921" i="1"/>
  <c r="M1047" i="1"/>
  <c r="N1047" i="1"/>
  <c r="M2922" i="1"/>
  <c r="N2922" i="1"/>
  <c r="M1048" i="1"/>
  <c r="N1048" i="1"/>
  <c r="M1049" i="1"/>
  <c r="N1049" i="1"/>
  <c r="M1050" i="1"/>
  <c r="N1050" i="1"/>
  <c r="M2923" i="1"/>
  <c r="N2923" i="1"/>
  <c r="M1051" i="1"/>
  <c r="N1051" i="1"/>
  <c r="M2924" i="1"/>
  <c r="N2924" i="1"/>
  <c r="M1052" i="1"/>
  <c r="N1052" i="1"/>
  <c r="M2925" i="1"/>
  <c r="N2925" i="1"/>
  <c r="M1053" i="1"/>
  <c r="N1053" i="1"/>
  <c r="M2926" i="1"/>
  <c r="N2926" i="1"/>
  <c r="M2927" i="1"/>
  <c r="N2927" i="1"/>
  <c r="M2928" i="1"/>
  <c r="N2928" i="1"/>
  <c r="M2929" i="1"/>
  <c r="N2929" i="1"/>
  <c r="M1054" i="1"/>
  <c r="N1054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1055" i="1"/>
  <c r="N1055" i="1"/>
  <c r="M2936" i="1"/>
  <c r="N2936" i="1"/>
  <c r="M1056" i="1"/>
  <c r="N1056" i="1"/>
  <c r="M2937" i="1"/>
  <c r="N2937" i="1"/>
  <c r="M1057" i="1"/>
  <c r="N1057" i="1"/>
  <c r="M1058" i="1"/>
  <c r="N1058" i="1"/>
  <c r="M1059" i="1"/>
  <c r="N1059" i="1"/>
  <c r="M2938" i="1"/>
  <c r="N2938" i="1"/>
  <c r="M2939" i="1"/>
  <c r="N2939" i="1"/>
  <c r="M2940" i="1"/>
  <c r="N2940" i="1"/>
  <c r="M2941" i="1"/>
  <c r="N2941" i="1"/>
  <c r="M1060" i="1"/>
  <c r="N1060" i="1"/>
  <c r="M1061" i="1"/>
  <c r="N1061" i="1"/>
  <c r="M1062" i="1"/>
  <c r="N1062" i="1"/>
  <c r="M2942" i="1"/>
  <c r="N2942" i="1"/>
  <c r="M1063" i="1"/>
  <c r="N1063" i="1"/>
  <c r="M1064" i="1"/>
  <c r="N1064" i="1"/>
  <c r="M1065" i="1"/>
  <c r="N1065" i="1"/>
  <c r="M1066" i="1"/>
  <c r="N1066" i="1"/>
  <c r="M2943" i="1"/>
  <c r="N2943" i="1"/>
  <c r="M1067" i="1"/>
  <c r="N1067" i="1"/>
  <c r="M1068" i="1"/>
  <c r="N1068" i="1"/>
  <c r="M1069" i="1"/>
  <c r="N1069" i="1"/>
  <c r="M1070" i="1"/>
  <c r="N1070" i="1"/>
  <c r="M2944" i="1"/>
  <c r="N2944" i="1"/>
  <c r="M1071" i="1"/>
  <c r="N1071" i="1"/>
  <c r="M1072" i="1"/>
  <c r="N1072" i="1"/>
  <c r="M2945" i="1"/>
  <c r="N2945" i="1"/>
  <c r="M2946" i="1"/>
  <c r="N2946" i="1"/>
  <c r="M1073" i="1"/>
  <c r="N1073" i="1"/>
  <c r="M1074" i="1"/>
  <c r="N1074" i="1"/>
  <c r="M2947" i="1"/>
  <c r="N2947" i="1"/>
  <c r="M2948" i="1"/>
  <c r="N2948" i="1"/>
  <c r="M2949" i="1"/>
  <c r="N2949" i="1"/>
  <c r="M1075" i="1"/>
  <c r="N1075" i="1"/>
  <c r="M2950" i="1"/>
  <c r="N2950" i="1"/>
  <c r="M2951" i="1"/>
  <c r="N2951" i="1"/>
  <c r="M1076" i="1"/>
  <c r="N1076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1077" i="1"/>
  <c r="N1077" i="1"/>
  <c r="M2958" i="1"/>
  <c r="N2958" i="1"/>
  <c r="M1078" i="1"/>
  <c r="N1078" i="1"/>
  <c r="M1079" i="1"/>
  <c r="N1079" i="1"/>
  <c r="M1080" i="1"/>
  <c r="N1080" i="1"/>
  <c r="M2959" i="1"/>
  <c r="N2959" i="1"/>
  <c r="M1081" i="1"/>
  <c r="N1081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1082" i="1"/>
  <c r="N1082" i="1"/>
  <c r="M1083" i="1"/>
  <c r="N1083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1084" i="1"/>
  <c r="N1084" i="1"/>
  <c r="M1085" i="1"/>
  <c r="N1085" i="1"/>
  <c r="M2979" i="1"/>
  <c r="N2979" i="1"/>
  <c r="M2980" i="1"/>
  <c r="N2980" i="1"/>
  <c r="M2981" i="1"/>
  <c r="N2981" i="1"/>
  <c r="M2982" i="1"/>
  <c r="N2982" i="1"/>
  <c r="M2983" i="1"/>
  <c r="N2983" i="1"/>
  <c r="M1086" i="1"/>
  <c r="N1086" i="1"/>
  <c r="M1087" i="1"/>
  <c r="N1087" i="1"/>
  <c r="M1088" i="1"/>
  <c r="N1088" i="1"/>
  <c r="M1089" i="1"/>
  <c r="N1089" i="1"/>
  <c r="M2984" i="1"/>
  <c r="N2984" i="1"/>
  <c r="M2985" i="1"/>
  <c r="N2985" i="1"/>
  <c r="M2986" i="1"/>
  <c r="N2986" i="1"/>
  <c r="M2987" i="1"/>
  <c r="N2987" i="1"/>
  <c r="M2988" i="1"/>
  <c r="N2988" i="1"/>
  <c r="M1090" i="1"/>
  <c r="N1090" i="1"/>
  <c r="M2989" i="1"/>
  <c r="N2989" i="1"/>
  <c r="M2990" i="1"/>
  <c r="N2990" i="1"/>
  <c r="M2991" i="1"/>
  <c r="N2991" i="1"/>
  <c r="M2992" i="1"/>
  <c r="N2992" i="1"/>
  <c r="M1091" i="1"/>
  <c r="N1091" i="1"/>
  <c r="M2993" i="1"/>
  <c r="N2993" i="1"/>
  <c r="M2994" i="1"/>
  <c r="N2994" i="1"/>
  <c r="M2995" i="1"/>
  <c r="N2995" i="1"/>
  <c r="M2996" i="1"/>
  <c r="N2996" i="1"/>
  <c r="M1092" i="1"/>
  <c r="N1092" i="1"/>
  <c r="M1093" i="1"/>
  <c r="N1093" i="1"/>
  <c r="M2997" i="1"/>
  <c r="N2997" i="1"/>
  <c r="M2998" i="1"/>
  <c r="N2998" i="1"/>
  <c r="M1094" i="1"/>
  <c r="N1094" i="1"/>
  <c r="M2999" i="1"/>
  <c r="N2999" i="1"/>
  <c r="M3000" i="1"/>
  <c r="N3000" i="1"/>
  <c r="M3001" i="1"/>
  <c r="N3001" i="1"/>
  <c r="M3002" i="1"/>
  <c r="N3002" i="1"/>
  <c r="M1095" i="1"/>
  <c r="N1095" i="1"/>
  <c r="M1096" i="1"/>
  <c r="N1096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1097" i="1"/>
  <c r="N1097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1098" i="1"/>
  <c r="N1098" i="1"/>
  <c r="M3021" i="1"/>
  <c r="N3021" i="1"/>
  <c r="M3022" i="1"/>
  <c r="N3022" i="1"/>
  <c r="M3023" i="1"/>
  <c r="N3023" i="1"/>
  <c r="M3024" i="1"/>
  <c r="N3024" i="1"/>
  <c r="M1099" i="1"/>
  <c r="N1099" i="1"/>
  <c r="M3025" i="1"/>
  <c r="N3025" i="1"/>
  <c r="M1100" i="1"/>
  <c r="N1100" i="1"/>
  <c r="M1101" i="1"/>
  <c r="N1101" i="1"/>
  <c r="M3026" i="1"/>
  <c r="N3026" i="1"/>
  <c r="M1102" i="1"/>
  <c r="N1102" i="1"/>
  <c r="M3027" i="1"/>
  <c r="N3027" i="1"/>
  <c r="M3028" i="1"/>
  <c r="N3028" i="1"/>
  <c r="M3029" i="1"/>
  <c r="N3029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3030" i="1"/>
  <c r="N3030" i="1"/>
  <c r="M1109" i="1"/>
  <c r="N1109" i="1"/>
  <c r="M3031" i="1"/>
  <c r="N3031" i="1"/>
  <c r="M3032" i="1"/>
  <c r="N3032" i="1"/>
  <c r="M1110" i="1"/>
  <c r="N1110" i="1"/>
  <c r="M3033" i="1"/>
  <c r="N3033" i="1"/>
  <c r="M1111" i="1"/>
  <c r="N1111" i="1"/>
  <c r="M3034" i="1"/>
  <c r="N3034" i="1"/>
  <c r="M3035" i="1"/>
  <c r="N3035" i="1"/>
  <c r="M1112" i="1"/>
  <c r="N1112" i="1"/>
  <c r="M3036" i="1"/>
  <c r="N3036" i="1"/>
  <c r="M3037" i="1"/>
  <c r="N3037" i="1"/>
  <c r="M1113" i="1"/>
  <c r="N1113" i="1"/>
  <c r="M3038" i="1"/>
  <c r="N3038" i="1"/>
  <c r="M1114" i="1"/>
  <c r="N1114" i="1"/>
  <c r="M3039" i="1"/>
  <c r="N3039" i="1"/>
  <c r="M3040" i="1"/>
  <c r="N3040" i="1"/>
  <c r="M3041" i="1"/>
  <c r="N3041" i="1"/>
  <c r="M1115" i="1"/>
  <c r="N1115" i="1"/>
  <c r="M1116" i="1"/>
  <c r="N1116" i="1"/>
  <c r="M3042" i="1"/>
  <c r="N3042" i="1"/>
  <c r="M1117" i="1"/>
  <c r="N1117" i="1"/>
  <c r="M1118" i="1"/>
  <c r="N1118" i="1"/>
  <c r="M1119" i="1"/>
  <c r="N1119" i="1"/>
  <c r="M1120" i="1"/>
  <c r="N1120" i="1"/>
  <c r="M3043" i="1"/>
  <c r="N3043" i="1"/>
  <c r="M1121" i="1"/>
  <c r="N1121" i="1"/>
  <c r="M1122" i="1"/>
  <c r="N1122" i="1"/>
  <c r="M1123" i="1"/>
  <c r="N1123" i="1"/>
  <c r="M1124" i="1"/>
  <c r="N1124" i="1"/>
  <c r="M1125" i="1"/>
  <c r="N1125" i="1"/>
  <c r="M3044" i="1"/>
  <c r="N3044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3045" i="1"/>
  <c r="N3045" i="1"/>
  <c r="M3046" i="1"/>
  <c r="N3046" i="1"/>
  <c r="M1133" i="1"/>
  <c r="N1133" i="1"/>
  <c r="M1134" i="1"/>
  <c r="N1134" i="1"/>
  <c r="M3047" i="1"/>
  <c r="N3047" i="1"/>
  <c r="M3048" i="1"/>
  <c r="N3048" i="1"/>
  <c r="M1135" i="1"/>
  <c r="N1135" i="1"/>
  <c r="M1136" i="1"/>
  <c r="N1136" i="1"/>
  <c r="M3049" i="1"/>
  <c r="N3049" i="1"/>
  <c r="M1137" i="1"/>
  <c r="N1137" i="1"/>
  <c r="M1138" i="1"/>
  <c r="N1138" i="1"/>
  <c r="M1139" i="1"/>
  <c r="N1139" i="1"/>
  <c r="M3050" i="1"/>
  <c r="N3050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3051" i="1"/>
  <c r="N3051" i="1"/>
  <c r="M1151" i="1"/>
  <c r="N1151" i="1"/>
  <c r="M1152" i="1"/>
  <c r="N1152" i="1"/>
  <c r="M1153" i="1"/>
  <c r="N1153" i="1"/>
  <c r="M1154" i="1"/>
  <c r="N1154" i="1"/>
  <c r="M3052" i="1"/>
  <c r="N3052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3053" i="1"/>
  <c r="N3053" i="1"/>
  <c r="M1163" i="1"/>
  <c r="N1163" i="1"/>
  <c r="M1164" i="1"/>
  <c r="N1164" i="1"/>
  <c r="M1165" i="1"/>
  <c r="N1165" i="1"/>
  <c r="M3054" i="1"/>
  <c r="N3054" i="1"/>
  <c r="M3055" i="1"/>
  <c r="N305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3056" i="1"/>
  <c r="N3056" i="1"/>
  <c r="M1175" i="1"/>
  <c r="N1175" i="1"/>
  <c r="M1176" i="1"/>
  <c r="N1176" i="1"/>
  <c r="M1177" i="1"/>
  <c r="N1177" i="1"/>
  <c r="M1178" i="1"/>
  <c r="N1178" i="1"/>
  <c r="M1179" i="1"/>
  <c r="N1179" i="1"/>
  <c r="M3057" i="1"/>
  <c r="N3057" i="1"/>
  <c r="M3058" i="1"/>
  <c r="N3058" i="1"/>
  <c r="M3059" i="1"/>
  <c r="N3059" i="1"/>
  <c r="M1180" i="1"/>
  <c r="N1180" i="1"/>
  <c r="M1181" i="1"/>
  <c r="N1181" i="1"/>
  <c r="M1182" i="1"/>
  <c r="N1182" i="1"/>
  <c r="M1183" i="1"/>
  <c r="N1183" i="1"/>
  <c r="M3060" i="1"/>
  <c r="N3060" i="1"/>
  <c r="M1184" i="1"/>
  <c r="N1184" i="1"/>
  <c r="M3061" i="1"/>
  <c r="N3061" i="1"/>
  <c r="M3062" i="1"/>
  <c r="N3062" i="1"/>
  <c r="M3063" i="1"/>
  <c r="N3063" i="1"/>
  <c r="M1185" i="1"/>
  <c r="N1185" i="1"/>
  <c r="M1186" i="1"/>
  <c r="N1186" i="1"/>
  <c r="M3064" i="1"/>
  <c r="N3064" i="1"/>
  <c r="M1187" i="1"/>
  <c r="N1187" i="1"/>
  <c r="M3065" i="1"/>
  <c r="N3065" i="1"/>
  <c r="M1188" i="1"/>
  <c r="N1188" i="1"/>
  <c r="M1189" i="1"/>
  <c r="N1189" i="1"/>
  <c r="M1190" i="1"/>
  <c r="N1190" i="1"/>
  <c r="M1191" i="1"/>
  <c r="N1191" i="1"/>
  <c r="M1192" i="1"/>
  <c r="N1192" i="1"/>
  <c r="M3066" i="1"/>
  <c r="N3066" i="1"/>
  <c r="M1193" i="1"/>
  <c r="N1193" i="1"/>
  <c r="M1194" i="1"/>
  <c r="N1194" i="1"/>
  <c r="M3067" i="1"/>
  <c r="N3067" i="1"/>
  <c r="M3068" i="1"/>
  <c r="N3068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3069" i="1"/>
  <c r="N3069" i="1"/>
  <c r="M1204" i="1"/>
  <c r="N1204" i="1"/>
  <c r="M3070" i="1"/>
  <c r="N3070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3071" i="1"/>
  <c r="N3071" i="1"/>
  <c r="M3072" i="1"/>
  <c r="N3072" i="1"/>
  <c r="M1213" i="1"/>
  <c r="N1213" i="1"/>
  <c r="M3073" i="1"/>
  <c r="N3073" i="1"/>
  <c r="M3074" i="1"/>
  <c r="N3074" i="1"/>
  <c r="M3075" i="1"/>
  <c r="N3075" i="1"/>
  <c r="M1214" i="1"/>
  <c r="N1214" i="1"/>
  <c r="M1215" i="1"/>
  <c r="N1215" i="1"/>
  <c r="M1216" i="1"/>
  <c r="N1216" i="1"/>
  <c r="M1217" i="1"/>
  <c r="N1217" i="1"/>
  <c r="M3076" i="1"/>
  <c r="N3076" i="1"/>
  <c r="M3077" i="1"/>
  <c r="N3077" i="1"/>
  <c r="M1218" i="1"/>
  <c r="N1218" i="1"/>
  <c r="M3078" i="1"/>
  <c r="N3078" i="1"/>
  <c r="M3079" i="1"/>
  <c r="N3079" i="1"/>
  <c r="M1219" i="1"/>
  <c r="N1219" i="1"/>
  <c r="M1220" i="1"/>
  <c r="N1220" i="1"/>
  <c r="M3080" i="1"/>
  <c r="N3080" i="1"/>
  <c r="M3081" i="1"/>
  <c r="N3081" i="1"/>
  <c r="M3082" i="1"/>
  <c r="N3082" i="1"/>
  <c r="M3083" i="1"/>
  <c r="N3083" i="1"/>
  <c r="M1221" i="1"/>
  <c r="N1221" i="1"/>
  <c r="M1222" i="1"/>
  <c r="N1222" i="1"/>
  <c r="M3084" i="1"/>
  <c r="N3084" i="1"/>
  <c r="M3085" i="1"/>
  <c r="N3085" i="1"/>
  <c r="M3086" i="1"/>
  <c r="N3086" i="1"/>
  <c r="M3087" i="1"/>
  <c r="N3087" i="1"/>
  <c r="M1223" i="1"/>
  <c r="N1223" i="1"/>
  <c r="M1224" i="1"/>
  <c r="N1224" i="1"/>
  <c r="M1225" i="1"/>
  <c r="N1225" i="1"/>
  <c r="M3088" i="1"/>
  <c r="N3088" i="1"/>
  <c r="M3089" i="1"/>
  <c r="N3089" i="1"/>
  <c r="M3090" i="1"/>
  <c r="N3090" i="1"/>
  <c r="M1226" i="1"/>
  <c r="N1226" i="1"/>
  <c r="M3091" i="1"/>
  <c r="N3091" i="1"/>
  <c r="M1227" i="1"/>
  <c r="N1227" i="1"/>
  <c r="M1228" i="1"/>
  <c r="N1228" i="1"/>
  <c r="M3092" i="1"/>
  <c r="N3092" i="1"/>
  <c r="M1229" i="1"/>
  <c r="N1229" i="1"/>
  <c r="M1230" i="1"/>
  <c r="N1230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1231" i="1"/>
  <c r="N1231" i="1"/>
  <c r="M3101" i="1"/>
  <c r="N3101" i="1"/>
  <c r="M3102" i="1"/>
  <c r="N3102" i="1"/>
  <c r="M3103" i="1"/>
  <c r="N3103" i="1"/>
  <c r="M1232" i="1"/>
  <c r="N1232" i="1"/>
  <c r="M3104" i="1"/>
  <c r="N3104" i="1"/>
  <c r="M3105" i="1"/>
  <c r="N3105" i="1"/>
  <c r="M1233" i="1"/>
  <c r="N1233" i="1"/>
  <c r="M1234" i="1"/>
  <c r="N1234" i="1"/>
  <c r="M1235" i="1"/>
  <c r="N1235" i="1"/>
  <c r="M3106" i="1"/>
  <c r="N3106" i="1"/>
  <c r="M3107" i="1"/>
  <c r="N3107" i="1"/>
  <c r="M3108" i="1"/>
  <c r="N3108" i="1"/>
  <c r="M3109" i="1"/>
  <c r="N3109" i="1"/>
  <c r="M1236" i="1"/>
  <c r="N1236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1237" i="1"/>
  <c r="N1237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1238" i="1"/>
  <c r="N1238" i="1"/>
  <c r="M3132" i="1"/>
  <c r="N3132" i="1"/>
  <c r="M3133" i="1"/>
  <c r="N3133" i="1"/>
  <c r="M3134" i="1"/>
  <c r="N3134" i="1"/>
  <c r="M3135" i="1"/>
  <c r="N3135" i="1"/>
  <c r="M1239" i="1"/>
  <c r="N1239" i="1"/>
  <c r="M3136" i="1"/>
  <c r="N3136" i="1"/>
  <c r="M3137" i="1"/>
  <c r="N3137" i="1"/>
  <c r="M3138" i="1"/>
  <c r="N3138" i="1"/>
  <c r="M3139" i="1"/>
  <c r="N3139" i="1"/>
  <c r="M1240" i="1"/>
  <c r="N1240" i="1"/>
  <c r="M1241" i="1"/>
  <c r="N1241" i="1"/>
  <c r="M1242" i="1"/>
  <c r="N1242" i="1"/>
  <c r="M1243" i="1"/>
  <c r="N1243" i="1"/>
  <c r="M3140" i="1"/>
  <c r="N3140" i="1"/>
  <c r="M3141" i="1"/>
  <c r="N3141" i="1"/>
  <c r="M3142" i="1"/>
  <c r="N3142" i="1"/>
  <c r="M1244" i="1"/>
  <c r="N1244" i="1"/>
  <c r="M1245" i="1"/>
  <c r="N1245" i="1"/>
  <c r="M3143" i="1"/>
  <c r="N3143" i="1"/>
  <c r="M3144" i="1"/>
  <c r="N3144" i="1"/>
  <c r="M1246" i="1"/>
  <c r="N1246" i="1"/>
  <c r="M1247" i="1"/>
  <c r="N1247" i="1"/>
  <c r="M3145" i="1"/>
  <c r="N3145" i="1"/>
  <c r="M3146" i="1"/>
  <c r="N3146" i="1"/>
  <c r="M1248" i="1"/>
  <c r="N1248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1249" i="1"/>
  <c r="N1249" i="1"/>
  <c r="M3156" i="1"/>
  <c r="N3156" i="1"/>
  <c r="M3157" i="1"/>
  <c r="N3157" i="1"/>
  <c r="M1250" i="1"/>
  <c r="N1250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1251" i="1"/>
  <c r="N1251" i="1"/>
  <c r="M1252" i="1"/>
  <c r="N1252" i="1"/>
  <c r="M3165" i="1"/>
  <c r="N3165" i="1"/>
  <c r="M1253" i="1"/>
  <c r="N1253" i="1"/>
  <c r="M3166" i="1"/>
  <c r="N3166" i="1"/>
  <c r="M3167" i="1"/>
  <c r="N3167" i="1"/>
  <c r="M3168" i="1"/>
  <c r="N3168" i="1"/>
  <c r="M1254" i="1"/>
  <c r="N1254" i="1"/>
  <c r="M177" i="1"/>
  <c r="N177" i="1"/>
  <c r="M178" i="1"/>
  <c r="N178" i="1"/>
  <c r="M3169" i="1"/>
  <c r="N3169" i="1"/>
  <c r="M3170" i="1"/>
  <c r="N3170" i="1"/>
  <c r="M3171" i="1"/>
  <c r="N3171" i="1"/>
  <c r="M3172" i="1"/>
  <c r="N3172" i="1"/>
  <c r="M3173" i="1"/>
  <c r="N3173" i="1"/>
  <c r="M179" i="1"/>
  <c r="N179" i="1"/>
  <c r="M1255" i="1"/>
  <c r="N1255" i="1"/>
  <c r="M1256" i="1"/>
  <c r="N1256" i="1"/>
  <c r="M180" i="1"/>
  <c r="N180" i="1"/>
  <c r="M3174" i="1"/>
  <c r="N3174" i="1"/>
  <c r="M181" i="1"/>
  <c r="N181" i="1"/>
  <c r="M3175" i="1"/>
  <c r="N3175" i="1"/>
  <c r="M3176" i="1"/>
  <c r="N3176" i="1"/>
  <c r="M3177" i="1"/>
  <c r="N3177" i="1"/>
  <c r="M3178" i="1"/>
  <c r="N3178" i="1"/>
  <c r="M1257" i="1"/>
  <c r="N1257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1258" i="1"/>
  <c r="N1258" i="1"/>
  <c r="M1259" i="1"/>
  <c r="N1259" i="1"/>
  <c r="M3194" i="1"/>
  <c r="N3194" i="1"/>
  <c r="M3195" i="1"/>
  <c r="N3195" i="1"/>
  <c r="M1260" i="1"/>
  <c r="N1260" i="1"/>
  <c r="M3196" i="1"/>
  <c r="N3196" i="1"/>
  <c r="M3197" i="1"/>
  <c r="N3197" i="1"/>
  <c r="M1261" i="1"/>
  <c r="N1261" i="1"/>
  <c r="M1262" i="1"/>
  <c r="N1262" i="1"/>
  <c r="M3198" i="1"/>
  <c r="N3198" i="1"/>
  <c r="M1263" i="1"/>
  <c r="N1263" i="1"/>
  <c r="M3199" i="1"/>
  <c r="N3199" i="1"/>
  <c r="M1264" i="1"/>
  <c r="N1264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1265" i="1"/>
  <c r="N1265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1266" i="1"/>
  <c r="N1266" i="1"/>
  <c r="M3247" i="1"/>
  <c r="N3247" i="1"/>
  <c r="M1267" i="1"/>
  <c r="N1267" i="1"/>
  <c r="M1268" i="1"/>
  <c r="N1268" i="1"/>
  <c r="M3248" i="1"/>
  <c r="N3248" i="1"/>
  <c r="M3249" i="1"/>
  <c r="N3249" i="1"/>
  <c r="M3250" i="1"/>
  <c r="N3250" i="1"/>
  <c r="M3251" i="1"/>
  <c r="N3251" i="1"/>
  <c r="M3252" i="1"/>
  <c r="N3252" i="1"/>
  <c r="M1269" i="1"/>
  <c r="N1269" i="1"/>
  <c r="M3253" i="1"/>
  <c r="N3253" i="1"/>
  <c r="M1270" i="1"/>
  <c r="N1270" i="1"/>
  <c r="M1271" i="1"/>
  <c r="N1271" i="1"/>
  <c r="M1272" i="1"/>
  <c r="N1272" i="1"/>
  <c r="M1273" i="1"/>
  <c r="N1273" i="1"/>
  <c r="M1274" i="1"/>
  <c r="N1274" i="1"/>
  <c r="M3254" i="1"/>
  <c r="N3254" i="1"/>
  <c r="M3255" i="1"/>
  <c r="N3255" i="1"/>
  <c r="M3256" i="1"/>
  <c r="N3256" i="1"/>
  <c r="M3257" i="1"/>
  <c r="N3257" i="1"/>
  <c r="M3258" i="1"/>
  <c r="N3258" i="1"/>
  <c r="M1275" i="1"/>
  <c r="N1275" i="1"/>
  <c r="M1276" i="1"/>
  <c r="N1276" i="1"/>
  <c r="M3259" i="1"/>
  <c r="N3259" i="1"/>
  <c r="M3260" i="1"/>
  <c r="N3260" i="1"/>
  <c r="M3261" i="1"/>
  <c r="N3261" i="1"/>
  <c r="M1277" i="1"/>
  <c r="N1277" i="1"/>
  <c r="M1278" i="1"/>
  <c r="N1278" i="1"/>
  <c r="M1279" i="1"/>
  <c r="N1279" i="1"/>
  <c r="M1280" i="1"/>
  <c r="N1280" i="1"/>
  <c r="M1281" i="1"/>
  <c r="N1281" i="1"/>
  <c r="M3262" i="1"/>
  <c r="N3262" i="1"/>
  <c r="M3263" i="1"/>
  <c r="N3263" i="1"/>
  <c r="M1282" i="1"/>
  <c r="N1282" i="1"/>
  <c r="M1283" i="1"/>
  <c r="N128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1284" i="1"/>
  <c r="N1284" i="1"/>
  <c r="M3271" i="1"/>
  <c r="N3271" i="1"/>
  <c r="M3272" i="1"/>
  <c r="N3272" i="1"/>
  <c r="M3273" i="1"/>
  <c r="N3273" i="1"/>
  <c r="M3274" i="1"/>
  <c r="N3274" i="1"/>
  <c r="M3275" i="1"/>
  <c r="N3275" i="1"/>
  <c r="M1285" i="1"/>
  <c r="N1285" i="1"/>
  <c r="M3276" i="1"/>
  <c r="N3276" i="1"/>
  <c r="M3277" i="1"/>
  <c r="N3277" i="1"/>
  <c r="M3278" i="1"/>
  <c r="N3278" i="1"/>
  <c r="M3279" i="1"/>
  <c r="N3279" i="1"/>
  <c r="M3280" i="1"/>
  <c r="N3280" i="1"/>
  <c r="M1286" i="1"/>
  <c r="N1286" i="1"/>
  <c r="M3281" i="1"/>
  <c r="N3281" i="1"/>
  <c r="M3282" i="1"/>
  <c r="N3282" i="1"/>
  <c r="M3283" i="1"/>
  <c r="N3283" i="1"/>
  <c r="M1287" i="1"/>
  <c r="N1287" i="1"/>
  <c r="M1288" i="1"/>
  <c r="N1288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1289" i="1"/>
  <c r="N1289" i="1"/>
  <c r="M1290" i="1"/>
  <c r="N1290" i="1"/>
  <c r="M3298" i="1"/>
  <c r="N3298" i="1"/>
  <c r="M3299" i="1"/>
  <c r="N3299" i="1"/>
  <c r="M1291" i="1"/>
  <c r="N1291" i="1"/>
  <c r="M3300" i="1"/>
  <c r="N3300" i="1"/>
  <c r="M3301" i="1"/>
  <c r="N3301" i="1"/>
  <c r="M1292" i="1"/>
  <c r="N1292" i="1"/>
  <c r="M1293" i="1"/>
  <c r="N1293" i="1"/>
  <c r="M1294" i="1"/>
  <c r="N1294" i="1"/>
  <c r="M1295" i="1"/>
  <c r="N1295" i="1"/>
  <c r="M3302" i="1"/>
  <c r="N3302" i="1"/>
  <c r="M3303" i="1"/>
  <c r="N3303" i="1"/>
  <c r="M3304" i="1"/>
  <c r="N3304" i="1"/>
  <c r="M1296" i="1"/>
  <c r="N1296" i="1"/>
  <c r="M3305" i="1"/>
  <c r="N3305" i="1"/>
  <c r="M3306" i="1"/>
  <c r="N3306" i="1"/>
  <c r="M1297" i="1"/>
  <c r="N1297" i="1"/>
  <c r="M3307" i="1"/>
  <c r="N3307" i="1"/>
  <c r="M3308" i="1"/>
  <c r="N3308" i="1"/>
  <c r="M1298" i="1"/>
  <c r="N1298" i="1"/>
  <c r="M3309" i="1"/>
  <c r="N3309" i="1"/>
  <c r="M1299" i="1"/>
  <c r="N1299" i="1"/>
  <c r="M1300" i="1"/>
  <c r="N1300" i="1"/>
  <c r="M1301" i="1"/>
  <c r="N1301" i="1"/>
  <c r="M1302" i="1"/>
  <c r="N1302" i="1"/>
  <c r="M1303" i="1"/>
  <c r="N1303" i="1"/>
  <c r="M3310" i="1"/>
  <c r="N3310" i="1"/>
  <c r="M1304" i="1"/>
  <c r="N1304" i="1"/>
  <c r="M1305" i="1"/>
  <c r="N1305" i="1"/>
  <c r="M1306" i="1"/>
  <c r="N1306" i="1"/>
  <c r="M1307" i="1"/>
  <c r="N1307" i="1"/>
  <c r="M3311" i="1"/>
  <c r="N3311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3312" i="1"/>
  <c r="N3312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3313" i="1"/>
  <c r="N3313" i="1"/>
  <c r="M1325" i="1"/>
  <c r="N1325" i="1"/>
  <c r="M3314" i="1"/>
  <c r="N3314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3315" i="1"/>
  <c r="N3315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3316" i="1"/>
  <c r="N3316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3317" i="1"/>
  <c r="N3317" i="1"/>
  <c r="M1365" i="1"/>
  <c r="N1365" i="1"/>
  <c r="M3318" i="1"/>
  <c r="N3318" i="1"/>
  <c r="M1366" i="1"/>
  <c r="N1366" i="1"/>
  <c r="M1367" i="1"/>
  <c r="N1367" i="1"/>
  <c r="M1368" i="1"/>
  <c r="N1368" i="1"/>
  <c r="M3319" i="1"/>
  <c r="N3319" i="1"/>
  <c r="M1369" i="1"/>
  <c r="N1369" i="1"/>
  <c r="M1370" i="1"/>
  <c r="N1370" i="1"/>
  <c r="M3320" i="1"/>
  <c r="N3320" i="1"/>
  <c r="M1371" i="1"/>
  <c r="N1371" i="1"/>
  <c r="M1372" i="1"/>
  <c r="N1372" i="1"/>
  <c r="M3321" i="1"/>
  <c r="N3321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3322" i="1"/>
  <c r="N3322" i="1"/>
  <c r="M1385" i="1"/>
  <c r="N1385" i="1"/>
  <c r="M1386" i="1"/>
  <c r="N1386" i="1"/>
  <c r="M1387" i="1"/>
  <c r="N1387" i="1"/>
  <c r="M3323" i="1"/>
  <c r="N3323" i="1"/>
  <c r="M1388" i="1"/>
  <c r="N1388" i="1"/>
  <c r="M1389" i="1"/>
  <c r="N1389" i="1"/>
  <c r="M1390" i="1"/>
  <c r="N1390" i="1"/>
  <c r="M1391" i="1"/>
  <c r="N1391" i="1"/>
  <c r="M1392" i="1"/>
  <c r="N1392" i="1"/>
  <c r="M3324" i="1"/>
  <c r="N3324" i="1"/>
  <c r="M3325" i="1"/>
  <c r="N3325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3326" i="1"/>
  <c r="N3326" i="1"/>
  <c r="M3327" i="1"/>
  <c r="N3327" i="1"/>
  <c r="M1399" i="1"/>
  <c r="N1399" i="1"/>
  <c r="M1400" i="1"/>
  <c r="N1400" i="1"/>
  <c r="M3328" i="1"/>
  <c r="N3328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3329" i="1"/>
  <c r="N3329" i="1"/>
  <c r="M1407" i="1"/>
  <c r="N1407" i="1"/>
  <c r="M3330" i="1"/>
  <c r="N3330" i="1"/>
  <c r="M3331" i="1"/>
  <c r="N3331" i="1"/>
  <c r="M3332" i="1"/>
  <c r="N3332" i="1"/>
  <c r="M3333" i="1"/>
  <c r="N3333" i="1"/>
  <c r="M3334" i="1"/>
  <c r="N3334" i="1"/>
  <c r="M1408" i="1"/>
  <c r="N1408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1409" i="1"/>
  <c r="N1409" i="1"/>
  <c r="M3341" i="1"/>
  <c r="N3341" i="1"/>
  <c r="M1410" i="1"/>
  <c r="N1410" i="1"/>
  <c r="M3342" i="1"/>
  <c r="N3342" i="1"/>
  <c r="M3343" i="1"/>
  <c r="N3343" i="1"/>
  <c r="M3344" i="1"/>
  <c r="N3344" i="1"/>
  <c r="M1411" i="1"/>
  <c r="N1411" i="1"/>
  <c r="M1412" i="1"/>
  <c r="N1412" i="1"/>
  <c r="M1413" i="1"/>
  <c r="N1413" i="1"/>
  <c r="M3345" i="1"/>
  <c r="N3345" i="1"/>
  <c r="M3346" i="1"/>
  <c r="N3346" i="1"/>
  <c r="M3347" i="1"/>
  <c r="N3347" i="1"/>
  <c r="M3348" i="1"/>
  <c r="N3348" i="1"/>
  <c r="M1414" i="1"/>
  <c r="N1414" i="1"/>
  <c r="M3349" i="1"/>
  <c r="N3349" i="1"/>
  <c r="M1415" i="1"/>
  <c r="N1415" i="1"/>
  <c r="M3350" i="1"/>
  <c r="N3350" i="1"/>
  <c r="M3351" i="1"/>
  <c r="N3351" i="1"/>
  <c r="M1416" i="1"/>
  <c r="N1416" i="1"/>
  <c r="M3352" i="1"/>
  <c r="N3352" i="1"/>
  <c r="M3353" i="1"/>
  <c r="N3353" i="1"/>
  <c r="M1417" i="1"/>
  <c r="N1417" i="1"/>
  <c r="M1418" i="1"/>
  <c r="N1418" i="1"/>
  <c r="M1419" i="1"/>
  <c r="N1419" i="1"/>
  <c r="M1420" i="1"/>
  <c r="N1420" i="1"/>
  <c r="M3354" i="1"/>
  <c r="N3354" i="1"/>
  <c r="M1421" i="1"/>
  <c r="N1421" i="1"/>
  <c r="M1422" i="1"/>
  <c r="N1422" i="1"/>
  <c r="M1423" i="1"/>
  <c r="N1423" i="1"/>
  <c r="M1424" i="1"/>
  <c r="N1424" i="1"/>
  <c r="M1425" i="1"/>
  <c r="N1425" i="1"/>
  <c r="M3355" i="1"/>
  <c r="N3355" i="1"/>
  <c r="M3356" i="1"/>
  <c r="N3356" i="1"/>
  <c r="M3357" i="1"/>
  <c r="N3357" i="1"/>
  <c r="M1426" i="1"/>
  <c r="N1426" i="1"/>
  <c r="M3358" i="1"/>
  <c r="N3358" i="1"/>
  <c r="M3359" i="1"/>
  <c r="N3359" i="1"/>
  <c r="M3360" i="1"/>
  <c r="N3360" i="1"/>
  <c r="M3361" i="1"/>
  <c r="N3361" i="1"/>
  <c r="M3362" i="1"/>
  <c r="N3362" i="1"/>
  <c r="M1427" i="1"/>
  <c r="N1427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1428" i="1"/>
  <c r="N1428" i="1"/>
  <c r="M3374" i="1"/>
  <c r="N3374" i="1"/>
  <c r="M3375" i="1"/>
  <c r="N3375" i="1"/>
  <c r="M3376" i="1"/>
  <c r="N3376" i="1"/>
  <c r="M3377" i="1"/>
  <c r="N3377" i="1"/>
  <c r="M1429" i="1"/>
  <c r="N1429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1430" i="1"/>
  <c r="N1430" i="1"/>
  <c r="M3384" i="1"/>
  <c r="N3384" i="1"/>
  <c r="M3385" i="1"/>
  <c r="N3385" i="1"/>
  <c r="M3386" i="1"/>
  <c r="N3386" i="1"/>
  <c r="M3387" i="1"/>
  <c r="N3387" i="1"/>
  <c r="M3388" i="1"/>
  <c r="N3388" i="1"/>
  <c r="M1431" i="1"/>
  <c r="N1431" i="1"/>
  <c r="M1432" i="1"/>
  <c r="N1432" i="1"/>
  <c r="M1433" i="1"/>
  <c r="N1433" i="1"/>
  <c r="M1434" i="1"/>
  <c r="N1434" i="1"/>
  <c r="M1435" i="1"/>
  <c r="N1435" i="1"/>
  <c r="M3389" i="1"/>
  <c r="N3389" i="1"/>
  <c r="M1436" i="1"/>
  <c r="N1436" i="1"/>
  <c r="M1437" i="1"/>
  <c r="N1437" i="1"/>
  <c r="M1438" i="1"/>
  <c r="N1438" i="1"/>
  <c r="M3390" i="1"/>
  <c r="N3390" i="1"/>
  <c r="M3391" i="1"/>
  <c r="N3391" i="1"/>
  <c r="M3392" i="1"/>
  <c r="N3392" i="1"/>
  <c r="M3393" i="1"/>
  <c r="N3393" i="1"/>
  <c r="M1439" i="1"/>
  <c r="N1439" i="1"/>
  <c r="M1440" i="1"/>
  <c r="N1440" i="1"/>
  <c r="M3394" i="1"/>
  <c r="N3394" i="1"/>
  <c r="M3395" i="1"/>
  <c r="N3395" i="1"/>
  <c r="M1441" i="1"/>
  <c r="N1441" i="1"/>
  <c r="M3396" i="1"/>
  <c r="N3396" i="1"/>
  <c r="M1442" i="1"/>
  <c r="N1442" i="1"/>
  <c r="M3397" i="1"/>
  <c r="N3397" i="1"/>
  <c r="M3398" i="1"/>
  <c r="N3398" i="1"/>
  <c r="M1443" i="1"/>
  <c r="N1443" i="1"/>
  <c r="M1444" i="1"/>
  <c r="N1444" i="1"/>
  <c r="M3399" i="1"/>
  <c r="N3399" i="1"/>
  <c r="M1445" i="1"/>
  <c r="N1445" i="1"/>
  <c r="M1446" i="1"/>
  <c r="N1446" i="1"/>
  <c r="M1447" i="1"/>
  <c r="N1447" i="1"/>
  <c r="M3400" i="1"/>
  <c r="N3400" i="1"/>
  <c r="M3401" i="1"/>
  <c r="N3401" i="1"/>
  <c r="M1448" i="1"/>
  <c r="N1448" i="1"/>
  <c r="M1449" i="1"/>
  <c r="N1449" i="1"/>
  <c r="M3402" i="1"/>
  <c r="N3402" i="1"/>
  <c r="M3403" i="1"/>
  <c r="N3403" i="1"/>
  <c r="M3404" i="1"/>
  <c r="N3404" i="1"/>
  <c r="M3405" i="1"/>
  <c r="N3405" i="1"/>
  <c r="M1450" i="1"/>
  <c r="N1450" i="1"/>
  <c r="M1451" i="1"/>
  <c r="N1451" i="1"/>
  <c r="M3406" i="1"/>
  <c r="N3406" i="1"/>
  <c r="M1452" i="1"/>
  <c r="N1452" i="1"/>
  <c r="M3407" i="1"/>
  <c r="N3407" i="1"/>
  <c r="M1453" i="1"/>
  <c r="N1453" i="1"/>
  <c r="M3408" i="1"/>
  <c r="N3408" i="1"/>
  <c r="M3409" i="1"/>
  <c r="N3409" i="1"/>
  <c r="M1454" i="1"/>
  <c r="N1454" i="1"/>
  <c r="M3410" i="1"/>
  <c r="N3410" i="1"/>
  <c r="M3411" i="1"/>
  <c r="N3411" i="1"/>
  <c r="M3412" i="1"/>
  <c r="N3412" i="1"/>
  <c r="M3413" i="1"/>
  <c r="N3413" i="1"/>
  <c r="M1455" i="1"/>
  <c r="N1455" i="1"/>
  <c r="M3414" i="1"/>
  <c r="N3414" i="1"/>
  <c r="M1456" i="1"/>
  <c r="N1456" i="1"/>
  <c r="M1457" i="1"/>
  <c r="N1457" i="1"/>
  <c r="M3415" i="1"/>
  <c r="N3415" i="1"/>
  <c r="M3416" i="1"/>
  <c r="N3416" i="1"/>
  <c r="M3417" i="1"/>
  <c r="N3417" i="1"/>
  <c r="M1458" i="1"/>
  <c r="N1458" i="1"/>
  <c r="M1459" i="1"/>
  <c r="N1459" i="1"/>
  <c r="M3418" i="1"/>
  <c r="N3418" i="1"/>
  <c r="M3419" i="1"/>
  <c r="N3419" i="1"/>
  <c r="M3420" i="1"/>
  <c r="N3420" i="1"/>
  <c r="M1460" i="1"/>
  <c r="N146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1461" i="1"/>
  <c r="N1461" i="1"/>
  <c r="M3436" i="1"/>
  <c r="N3436" i="1"/>
  <c r="M182" i="1"/>
  <c r="N182" i="1"/>
  <c r="M183" i="1"/>
  <c r="N183" i="1"/>
  <c r="M1462" i="1"/>
  <c r="N1462" i="1"/>
  <c r="M3437" i="1"/>
  <c r="N3437" i="1"/>
  <c r="M3438" i="1"/>
  <c r="N3438" i="1"/>
  <c r="M184" i="1"/>
  <c r="N184" i="1"/>
  <c r="M185" i="1"/>
  <c r="N185" i="1"/>
  <c r="M3439" i="1"/>
  <c r="N3439" i="1"/>
  <c r="M186" i="1"/>
  <c r="N186" i="1"/>
  <c r="M1463" i="1"/>
  <c r="N1463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1464" i="1"/>
  <c r="N1464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1465" i="1"/>
  <c r="N1465" i="1"/>
  <c r="M3461" i="1"/>
  <c r="N3461" i="1"/>
  <c r="M1466" i="1"/>
  <c r="N1466" i="1"/>
  <c r="M1467" i="1"/>
  <c r="N1467" i="1"/>
  <c r="M3462" i="1"/>
  <c r="N3462" i="1"/>
  <c r="M1468" i="1"/>
  <c r="N1468" i="1"/>
  <c r="M1469" i="1"/>
  <c r="N1469" i="1"/>
  <c r="M1470" i="1"/>
  <c r="N1470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1471" i="1"/>
  <c r="N1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1472" i="1"/>
  <c r="N1472" i="1"/>
  <c r="M3494" i="1"/>
  <c r="N3494" i="1"/>
  <c r="M3495" i="1"/>
  <c r="N3495" i="1"/>
  <c r="M3496" i="1"/>
  <c r="N3496" i="1"/>
  <c r="M1473" i="1"/>
  <c r="N1473" i="1"/>
  <c r="M3497" i="1"/>
  <c r="N3497" i="1"/>
  <c r="M3498" i="1"/>
  <c r="N3498" i="1"/>
  <c r="M3499" i="1"/>
  <c r="N3499" i="1"/>
  <c r="M3500" i="1"/>
  <c r="N3500" i="1"/>
  <c r="M3501" i="1"/>
  <c r="N3501" i="1"/>
  <c r="M1474" i="1"/>
  <c r="N1474" i="1"/>
  <c r="M3502" i="1"/>
  <c r="N3502" i="1"/>
  <c r="M3503" i="1"/>
  <c r="N3503" i="1"/>
  <c r="M3504" i="1"/>
  <c r="N3504" i="1"/>
  <c r="M3505" i="1"/>
  <c r="N3505" i="1"/>
  <c r="M3506" i="1"/>
  <c r="N3506" i="1"/>
  <c r="M1475" i="1"/>
  <c r="N1475" i="1"/>
  <c r="M3507" i="1"/>
  <c r="N3507" i="1"/>
  <c r="M3508" i="1"/>
  <c r="N3508" i="1"/>
  <c r="M3509" i="1"/>
  <c r="N3509" i="1"/>
  <c r="M3510" i="1"/>
  <c r="N3510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3511" i="1"/>
  <c r="N3511" i="1"/>
  <c r="M3512" i="1"/>
  <c r="N3512" i="1"/>
  <c r="M1484" i="1"/>
  <c r="N1484" i="1"/>
  <c r="M1485" i="1"/>
  <c r="N1485" i="1"/>
  <c r="M1486" i="1"/>
  <c r="N1486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1487" i="1"/>
  <c r="N1487" i="1"/>
  <c r="M3520" i="1"/>
  <c r="N3520" i="1"/>
  <c r="M3521" i="1"/>
  <c r="N3521" i="1"/>
  <c r="M3522" i="1"/>
  <c r="N3522" i="1"/>
  <c r="M1488" i="1"/>
  <c r="N1488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1489" i="1"/>
  <c r="N1489" i="1"/>
  <c r="M3536" i="1"/>
  <c r="N3536" i="1"/>
  <c r="M1490" i="1"/>
  <c r="N1490" i="1"/>
  <c r="M3537" i="1"/>
  <c r="N3537" i="1"/>
  <c r="M3538" i="1"/>
  <c r="N3538" i="1"/>
  <c r="M3539" i="1"/>
  <c r="N3539" i="1"/>
  <c r="M1491" i="1"/>
  <c r="N1491" i="1"/>
  <c r="M1492" i="1"/>
  <c r="N1492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1493" i="1"/>
  <c r="N1493" i="1"/>
  <c r="M3547" i="1"/>
  <c r="N3547" i="1"/>
  <c r="M1494" i="1"/>
  <c r="N1494" i="1"/>
  <c r="M3548" i="1"/>
  <c r="N3548" i="1"/>
  <c r="M3549" i="1"/>
  <c r="N3549" i="1"/>
  <c r="M3550" i="1"/>
  <c r="N3550" i="1"/>
  <c r="M3551" i="1"/>
  <c r="N3551" i="1"/>
  <c r="M1495" i="1"/>
  <c r="N1495" i="1"/>
  <c r="M1496" i="1"/>
  <c r="N1496" i="1"/>
  <c r="M3552" i="1"/>
  <c r="N3552" i="1"/>
  <c r="M3553" i="1"/>
  <c r="N3553" i="1"/>
  <c r="M1497" i="1"/>
  <c r="N1497" i="1"/>
  <c r="M3554" i="1"/>
  <c r="N3554" i="1"/>
  <c r="M3555" i="1"/>
  <c r="N3555" i="1"/>
  <c r="M3556" i="1"/>
  <c r="N3556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3557" i="1"/>
  <c r="N3557" i="1"/>
  <c r="M1504" i="1"/>
  <c r="N1504" i="1"/>
  <c r="M1505" i="1"/>
  <c r="N1505" i="1"/>
  <c r="M1506" i="1"/>
  <c r="N1506" i="1"/>
  <c r="M3558" i="1"/>
  <c r="N3558" i="1"/>
  <c r="M3559" i="1"/>
  <c r="N3559" i="1"/>
  <c r="M3560" i="1"/>
  <c r="N3560" i="1"/>
  <c r="M3561" i="1"/>
  <c r="N3561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3562" i="1"/>
  <c r="N3562" i="1"/>
  <c r="M3563" i="1"/>
  <c r="N3563" i="1"/>
  <c r="M1513" i="1"/>
  <c r="N1513" i="1"/>
  <c r="M1514" i="1"/>
  <c r="N1514" i="1"/>
  <c r="M1515" i="1"/>
  <c r="N1515" i="1"/>
  <c r="M1516" i="1"/>
  <c r="N1516" i="1"/>
  <c r="M3564" i="1"/>
  <c r="N3564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3565" i="1"/>
  <c r="N3565" i="1"/>
  <c r="M1523" i="1"/>
  <c r="N1523" i="1"/>
  <c r="M3566" i="1"/>
  <c r="N3566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3567" i="1"/>
  <c r="N3567" i="1"/>
  <c r="M3568" i="1"/>
  <c r="N3568" i="1"/>
  <c r="M3569" i="1"/>
  <c r="N3569" i="1"/>
  <c r="M1545" i="1"/>
  <c r="N1545" i="1"/>
  <c r="M1546" i="1"/>
  <c r="N1546" i="1"/>
  <c r="M1547" i="1"/>
  <c r="N1547" i="1"/>
  <c r="M1548" i="1"/>
  <c r="N1548" i="1"/>
  <c r="M3570" i="1"/>
  <c r="N3570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3571" i="1"/>
  <c r="N3571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3572" i="1"/>
  <c r="N357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3573" i="1"/>
  <c r="N3573" i="1"/>
  <c r="M1572" i="1"/>
  <c r="N1572" i="1"/>
  <c r="M1573" i="1"/>
  <c r="N1573" i="1"/>
  <c r="M3574" i="1"/>
  <c r="N3574" i="1"/>
  <c r="M1574" i="1"/>
  <c r="N1574" i="1"/>
  <c r="M1575" i="1"/>
  <c r="N1575" i="1"/>
  <c r="M3575" i="1"/>
  <c r="N3575" i="1"/>
  <c r="M3576" i="1"/>
  <c r="N3576" i="1"/>
  <c r="M1576" i="1"/>
  <c r="N1576" i="1"/>
  <c r="M3577" i="1"/>
  <c r="N3577" i="1"/>
  <c r="M1577" i="1"/>
  <c r="N1577" i="1"/>
  <c r="M3578" i="1"/>
  <c r="N3578" i="1"/>
  <c r="M3579" i="1"/>
  <c r="N3579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3580" i="1"/>
  <c r="N3580" i="1"/>
  <c r="M1589" i="1"/>
  <c r="N1589" i="1"/>
  <c r="M3581" i="1"/>
  <c r="N3581" i="1"/>
  <c r="M1590" i="1"/>
  <c r="N1590" i="1"/>
  <c r="M3582" i="1"/>
  <c r="N3582" i="1"/>
  <c r="M3583" i="1"/>
  <c r="N3583" i="1"/>
  <c r="M1591" i="1"/>
  <c r="N1591" i="1"/>
  <c r="M3584" i="1"/>
  <c r="N3584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3585" i="1"/>
  <c r="N3585" i="1"/>
  <c r="M3586" i="1"/>
  <c r="N3586" i="1"/>
  <c r="M3587" i="1"/>
  <c r="N3587" i="1"/>
  <c r="M1604" i="1"/>
  <c r="N1604" i="1"/>
  <c r="M3588" i="1"/>
  <c r="N3588" i="1"/>
  <c r="M1605" i="1"/>
  <c r="N1605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1606" i="1"/>
  <c r="N1606" i="1"/>
  <c r="M1607" i="1"/>
  <c r="N1607" i="1"/>
  <c r="M3602" i="1"/>
  <c r="N3602" i="1"/>
  <c r="M3603" i="1"/>
  <c r="N3603" i="1"/>
  <c r="M3604" i="1"/>
  <c r="N3604" i="1"/>
  <c r="M1608" i="1"/>
  <c r="N1608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1609" i="1"/>
  <c r="N1609" i="1"/>
  <c r="M1610" i="1"/>
  <c r="N1610" i="1"/>
  <c r="M1611" i="1"/>
  <c r="N1611" i="1"/>
  <c r="M3612" i="1"/>
  <c r="N3612" i="1"/>
  <c r="M1612" i="1"/>
  <c r="N1612" i="1"/>
  <c r="M1613" i="1"/>
  <c r="N1613" i="1"/>
  <c r="M1614" i="1"/>
  <c r="N1614" i="1"/>
  <c r="M1615" i="1"/>
  <c r="N1615" i="1"/>
  <c r="M1616" i="1"/>
  <c r="N1616" i="1"/>
  <c r="M3613" i="1"/>
  <c r="N3613" i="1"/>
  <c r="M3614" i="1"/>
  <c r="N3614" i="1"/>
  <c r="M1617" i="1"/>
  <c r="N1617" i="1"/>
  <c r="M1618" i="1"/>
  <c r="N1618" i="1"/>
  <c r="M1619" i="1"/>
  <c r="N1619" i="1"/>
  <c r="M1620" i="1"/>
  <c r="N1620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1621" i="1"/>
  <c r="N1621" i="1"/>
  <c r="M3624" i="1"/>
  <c r="N3624" i="1"/>
  <c r="M1622" i="1"/>
  <c r="N1622" i="1"/>
  <c r="M3625" i="1"/>
  <c r="N3625" i="1"/>
  <c r="M3626" i="1"/>
  <c r="N3626" i="1"/>
  <c r="M3627" i="1"/>
  <c r="N3627" i="1"/>
  <c r="M1623" i="1"/>
  <c r="N1623" i="1"/>
  <c r="M3628" i="1"/>
  <c r="N3628" i="1"/>
  <c r="M1624" i="1"/>
  <c r="N1624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1625" i="1"/>
  <c r="N1625" i="1"/>
  <c r="M1626" i="1"/>
  <c r="N1626" i="1"/>
  <c r="M1627" i="1"/>
  <c r="N1627" i="1"/>
  <c r="M3638" i="1"/>
  <c r="N3638" i="1"/>
  <c r="M3639" i="1"/>
  <c r="N3639" i="1"/>
  <c r="M1628" i="1"/>
  <c r="N1628" i="1"/>
  <c r="M3640" i="1"/>
  <c r="N3640" i="1"/>
  <c r="M3641" i="1"/>
  <c r="N3641" i="1"/>
  <c r="M3642" i="1"/>
  <c r="N3642" i="1"/>
  <c r="M1629" i="1"/>
  <c r="N1629" i="1"/>
  <c r="M3643" i="1"/>
  <c r="N3643" i="1"/>
  <c r="M1630" i="1"/>
  <c r="N1630" i="1"/>
  <c r="M3644" i="1"/>
  <c r="N3644" i="1"/>
  <c r="M3645" i="1"/>
  <c r="N3645" i="1"/>
  <c r="M3646" i="1"/>
  <c r="N3646" i="1"/>
  <c r="M3647" i="1"/>
  <c r="N3647" i="1"/>
  <c r="M1631" i="1"/>
  <c r="N1631" i="1"/>
  <c r="M3648" i="1"/>
  <c r="N3648" i="1"/>
  <c r="M1632" i="1"/>
  <c r="N1632" i="1"/>
  <c r="M1633" i="1"/>
  <c r="N1633" i="1"/>
  <c r="M3649" i="1"/>
  <c r="N3649" i="1"/>
  <c r="M3650" i="1"/>
  <c r="N3650" i="1"/>
  <c r="M1634" i="1"/>
  <c r="N1634" i="1"/>
  <c r="M1635" i="1"/>
  <c r="N1635" i="1"/>
  <c r="M1636" i="1"/>
  <c r="N1636" i="1"/>
  <c r="M1637" i="1"/>
  <c r="N1637" i="1"/>
  <c r="M1638" i="1"/>
  <c r="N1638" i="1"/>
  <c r="M3651" i="1"/>
  <c r="N3651" i="1"/>
  <c r="M1639" i="1"/>
  <c r="N1639" i="1"/>
  <c r="M1640" i="1"/>
  <c r="N1640" i="1"/>
  <c r="M1641" i="1"/>
  <c r="N1641" i="1"/>
  <c r="M1642" i="1"/>
  <c r="N1642" i="1"/>
  <c r="M3652" i="1"/>
  <c r="N3652" i="1"/>
  <c r="M3653" i="1"/>
  <c r="N3653" i="1"/>
  <c r="M1643" i="1"/>
  <c r="N1643" i="1"/>
  <c r="M1644" i="1"/>
  <c r="N1644" i="1"/>
  <c r="M3654" i="1"/>
  <c r="N3654" i="1"/>
  <c r="M3655" i="1"/>
  <c r="N3655" i="1"/>
  <c r="M3656" i="1"/>
  <c r="N3656" i="1"/>
  <c r="M1645" i="1"/>
  <c r="N1645" i="1"/>
  <c r="M1646" i="1"/>
  <c r="N1646" i="1"/>
  <c r="M3657" i="1"/>
  <c r="N3657" i="1"/>
  <c r="M3658" i="1"/>
  <c r="N3658" i="1"/>
  <c r="M3659" i="1"/>
  <c r="N3659" i="1"/>
  <c r="M1647" i="1"/>
  <c r="N1647" i="1"/>
  <c r="M3660" i="1"/>
  <c r="N3660" i="1"/>
  <c r="M3661" i="1"/>
  <c r="N3661" i="1"/>
  <c r="M3662" i="1"/>
  <c r="N3662" i="1"/>
  <c r="M3663" i="1"/>
  <c r="N3663" i="1"/>
  <c r="M3664" i="1"/>
  <c r="N3664" i="1"/>
  <c r="M1648" i="1"/>
  <c r="N1648" i="1"/>
  <c r="M3665" i="1"/>
  <c r="N3665" i="1"/>
  <c r="M1649" i="1"/>
  <c r="N1649" i="1"/>
  <c r="M3666" i="1"/>
  <c r="N3666" i="1"/>
  <c r="M3667" i="1"/>
  <c r="N3667" i="1"/>
  <c r="M3668" i="1"/>
  <c r="N3668" i="1"/>
  <c r="M3669" i="1"/>
  <c r="N3669" i="1"/>
  <c r="M1650" i="1"/>
  <c r="N1650" i="1"/>
  <c r="M1651" i="1"/>
  <c r="N1651" i="1"/>
  <c r="M3670" i="1"/>
  <c r="N3670" i="1"/>
  <c r="M3671" i="1"/>
  <c r="N3671" i="1"/>
  <c r="M1652" i="1"/>
  <c r="N1652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1653" i="1"/>
  <c r="N1653" i="1"/>
  <c r="M187" i="1"/>
  <c r="N187" i="1"/>
  <c r="M188" i="1"/>
  <c r="N188" i="1"/>
  <c r="M189" i="1"/>
  <c r="N189" i="1"/>
  <c r="M1654" i="1"/>
  <c r="N1654" i="1"/>
  <c r="M190" i="1"/>
  <c r="N190" i="1"/>
  <c r="M191" i="1"/>
  <c r="N191" i="1"/>
  <c r="M192" i="1"/>
  <c r="N192" i="1"/>
  <c r="M193" i="1"/>
  <c r="N193" i="1"/>
  <c r="M3679" i="1"/>
  <c r="N3679" i="1"/>
  <c r="M194" i="1"/>
  <c r="N194" i="1"/>
  <c r="M195" i="1"/>
  <c r="N195" i="1"/>
  <c r="M3680" i="1"/>
  <c r="N3680" i="1"/>
  <c r="M1655" i="1"/>
  <c r="N1655" i="1"/>
  <c r="M196" i="1"/>
  <c r="N196" i="1"/>
  <c r="M3681" i="1"/>
  <c r="N3681" i="1"/>
  <c r="M3682" i="1"/>
  <c r="N3682" i="1"/>
  <c r="M3683" i="1"/>
  <c r="N3683" i="1"/>
  <c r="M1656" i="1"/>
  <c r="N1656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1657" i="1"/>
  <c r="N1657" i="1"/>
  <c r="M3705" i="1"/>
  <c r="N3705" i="1"/>
  <c r="M3706" i="1"/>
  <c r="N3706" i="1"/>
  <c r="M1658" i="1"/>
  <c r="N1658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1659" i="1"/>
  <c r="N1659" i="1"/>
  <c r="M3728" i="1"/>
  <c r="N3728" i="1"/>
  <c r="M3729" i="1"/>
  <c r="N3729" i="1"/>
  <c r="M3730" i="1"/>
  <c r="N3730" i="1"/>
  <c r="M3731" i="1"/>
  <c r="N3731" i="1"/>
  <c r="M3732" i="1"/>
  <c r="N3732" i="1"/>
  <c r="M1660" i="1"/>
  <c r="N1660" i="1"/>
  <c r="M3733" i="1"/>
  <c r="N3733" i="1"/>
  <c r="M3734" i="1"/>
  <c r="N3734" i="1"/>
  <c r="M3735" i="1"/>
  <c r="N3735" i="1"/>
  <c r="M1661" i="1"/>
  <c r="N1661" i="1"/>
  <c r="M3736" i="1"/>
  <c r="N3736" i="1"/>
  <c r="M3737" i="1"/>
  <c r="N3737" i="1"/>
  <c r="M3738" i="1"/>
  <c r="N3738" i="1"/>
  <c r="M3739" i="1"/>
  <c r="N3739" i="1"/>
  <c r="M1662" i="1"/>
  <c r="N1662" i="1"/>
  <c r="M3740" i="1"/>
  <c r="N3740" i="1"/>
  <c r="M3741" i="1"/>
  <c r="N3741" i="1"/>
  <c r="M3742" i="1"/>
  <c r="N3742" i="1"/>
  <c r="M1663" i="1"/>
  <c r="N1663" i="1"/>
  <c r="M3743" i="1"/>
  <c r="N3743" i="1"/>
  <c r="M3744" i="1"/>
  <c r="N3744" i="1"/>
  <c r="M3745" i="1"/>
  <c r="N3745" i="1"/>
  <c r="M3746" i="1"/>
  <c r="N3746" i="1"/>
  <c r="M1664" i="1"/>
  <c r="N1664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1665" i="1"/>
  <c r="N1665" i="1"/>
  <c r="M1666" i="1"/>
  <c r="N1666" i="1"/>
  <c r="M3758" i="1"/>
  <c r="N3758" i="1"/>
  <c r="M1667" i="1"/>
  <c r="N1667" i="1"/>
  <c r="M1668" i="1"/>
  <c r="N1668" i="1"/>
  <c r="M1669" i="1"/>
  <c r="N1669" i="1"/>
  <c r="M3759" i="1"/>
  <c r="N3759" i="1"/>
  <c r="M3760" i="1"/>
  <c r="N3760" i="1"/>
  <c r="M3761" i="1"/>
  <c r="N3761" i="1"/>
  <c r="M1670" i="1"/>
  <c r="N1670" i="1"/>
  <c r="M3762" i="1"/>
  <c r="N3762" i="1"/>
  <c r="M3763" i="1"/>
  <c r="N3763" i="1"/>
  <c r="M1671" i="1"/>
  <c r="N1671" i="1"/>
  <c r="M1672" i="1"/>
  <c r="N1672" i="1"/>
  <c r="M1673" i="1"/>
  <c r="N1673" i="1"/>
  <c r="M1674" i="1"/>
  <c r="N1674" i="1"/>
  <c r="M3764" i="1"/>
  <c r="N3764" i="1"/>
  <c r="M1675" i="1"/>
  <c r="N1675" i="1"/>
  <c r="M3765" i="1"/>
  <c r="N3765" i="1"/>
  <c r="M1676" i="1"/>
  <c r="N1676" i="1"/>
  <c r="M3766" i="1"/>
  <c r="N3766" i="1"/>
  <c r="M3767" i="1"/>
  <c r="N3767" i="1"/>
  <c r="M3768" i="1"/>
  <c r="N3768" i="1"/>
  <c r="M3769" i="1"/>
  <c r="N3769" i="1"/>
  <c r="M3770" i="1"/>
  <c r="N3770" i="1"/>
  <c r="M1677" i="1"/>
  <c r="N1677" i="1"/>
  <c r="M3771" i="1"/>
  <c r="N3771" i="1"/>
  <c r="M3772" i="1"/>
  <c r="N3772" i="1"/>
  <c r="M3773" i="1"/>
  <c r="N3773" i="1"/>
  <c r="M3774" i="1"/>
  <c r="N3774" i="1"/>
  <c r="M1678" i="1"/>
  <c r="N1678" i="1"/>
  <c r="M3775" i="1"/>
  <c r="N3775" i="1"/>
  <c r="M3776" i="1"/>
  <c r="N3776" i="1"/>
  <c r="M1679" i="1"/>
  <c r="N1679" i="1"/>
  <c r="M1680" i="1"/>
  <c r="N1680" i="1"/>
  <c r="M3777" i="1"/>
  <c r="N3777" i="1"/>
  <c r="M3778" i="1"/>
  <c r="N3778" i="1"/>
  <c r="M1681" i="1"/>
  <c r="N1681" i="1"/>
  <c r="M1682" i="1"/>
  <c r="N1682" i="1"/>
  <c r="M1683" i="1"/>
  <c r="N1683" i="1"/>
  <c r="M1684" i="1"/>
  <c r="N1684" i="1"/>
  <c r="M1685" i="1"/>
  <c r="N1685" i="1"/>
  <c r="M3779" i="1"/>
  <c r="N3779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3780" i="1"/>
  <c r="N3780" i="1"/>
  <c r="M1693" i="1"/>
  <c r="N1693" i="1"/>
  <c r="M3781" i="1"/>
  <c r="N3781" i="1"/>
  <c r="M3782" i="1"/>
  <c r="N3782" i="1"/>
  <c r="M1694" i="1"/>
  <c r="N1694" i="1"/>
  <c r="M1695" i="1"/>
  <c r="N1695" i="1"/>
  <c r="M3783" i="1"/>
  <c r="N3783" i="1"/>
  <c r="M1696" i="1"/>
  <c r="N1696" i="1"/>
  <c r="M1697" i="1"/>
  <c r="N1697" i="1"/>
  <c r="M1698" i="1"/>
  <c r="N1698" i="1"/>
  <c r="M1699" i="1"/>
  <c r="N1699" i="1"/>
  <c r="M3784" i="1"/>
  <c r="N3784" i="1"/>
  <c r="M1700" i="1"/>
  <c r="N1700" i="1"/>
  <c r="M3785" i="1"/>
  <c r="N3785" i="1"/>
  <c r="M3786" i="1"/>
  <c r="N3786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3787" i="1"/>
  <c r="N3787" i="1"/>
  <c r="M1711" i="1"/>
  <c r="N1711" i="1"/>
  <c r="M1712" i="1"/>
  <c r="N1712" i="1"/>
  <c r="M1713" i="1"/>
  <c r="N1713" i="1"/>
  <c r="M3788" i="1"/>
  <c r="N3788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3789" i="1"/>
  <c r="N3789" i="1"/>
  <c r="M1723" i="1"/>
  <c r="N1723" i="1"/>
  <c r="M3790" i="1"/>
  <c r="N3790" i="1"/>
  <c r="M1724" i="1"/>
  <c r="N1724" i="1"/>
  <c r="M3791" i="1"/>
  <c r="N3791" i="1"/>
  <c r="M1725" i="1"/>
  <c r="N1725" i="1"/>
  <c r="M3792" i="1"/>
  <c r="N3792" i="1"/>
  <c r="M1726" i="1"/>
  <c r="N1726" i="1"/>
  <c r="M1727" i="1"/>
  <c r="N1727" i="1"/>
  <c r="M3793" i="1"/>
  <c r="N3793" i="1"/>
  <c r="M1728" i="1"/>
  <c r="N1728" i="1"/>
  <c r="M1729" i="1"/>
  <c r="N1729" i="1"/>
  <c r="M3794" i="1"/>
  <c r="N3794" i="1"/>
  <c r="M1730" i="1"/>
  <c r="N1730" i="1"/>
  <c r="M1731" i="1"/>
  <c r="N1731" i="1"/>
  <c r="M1732" i="1"/>
  <c r="N1732" i="1"/>
  <c r="M3795" i="1"/>
  <c r="N3795" i="1"/>
  <c r="M3796" i="1"/>
  <c r="N3796" i="1"/>
  <c r="M3797" i="1"/>
  <c r="N3797" i="1"/>
  <c r="M1733" i="1"/>
  <c r="N1733" i="1"/>
  <c r="M1734" i="1"/>
  <c r="N1734" i="1"/>
  <c r="M1735" i="1"/>
  <c r="N1735" i="1"/>
  <c r="M1736" i="1"/>
  <c r="N1736" i="1"/>
  <c r="M3798" i="1"/>
  <c r="N3798" i="1"/>
  <c r="M1737" i="1"/>
  <c r="N1737" i="1"/>
  <c r="M3799" i="1"/>
  <c r="N3799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3800" i="1"/>
  <c r="N3800" i="1"/>
  <c r="M1745" i="1"/>
  <c r="N1745" i="1"/>
  <c r="M3801" i="1"/>
  <c r="N3801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3802" i="1"/>
  <c r="N3802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3803" i="1"/>
  <c r="N3803" i="1"/>
  <c r="M3804" i="1"/>
  <c r="N3804" i="1"/>
  <c r="M1768" i="1"/>
  <c r="N1768" i="1"/>
  <c r="M1769" i="1"/>
  <c r="N1769" i="1"/>
  <c r="M1770" i="1"/>
  <c r="N1770" i="1"/>
  <c r="M1771" i="1"/>
  <c r="N1771" i="1"/>
  <c r="M3805" i="1"/>
  <c r="N3805" i="1"/>
  <c r="M1772" i="1"/>
  <c r="N1772" i="1"/>
  <c r="M1773" i="1"/>
  <c r="N1773" i="1"/>
  <c r="M3806" i="1"/>
  <c r="N3806" i="1"/>
  <c r="M3807" i="1"/>
  <c r="N3807" i="1"/>
  <c r="M1774" i="1"/>
  <c r="N1774" i="1"/>
  <c r="M3808" i="1"/>
  <c r="N3808" i="1"/>
  <c r="M1775" i="1"/>
  <c r="N1775" i="1"/>
  <c r="M1776" i="1"/>
  <c r="N1776" i="1"/>
  <c r="M1777" i="1"/>
  <c r="N1777" i="1"/>
  <c r="M3809" i="1"/>
  <c r="N3809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3810" i="1"/>
  <c r="N3810" i="1"/>
  <c r="M3811" i="1"/>
  <c r="N3811" i="1"/>
  <c r="M3812" i="1"/>
  <c r="N3812" i="1"/>
  <c r="M3813" i="1"/>
  <c r="N3813" i="1"/>
  <c r="M1786" i="1"/>
  <c r="N1786" i="1"/>
  <c r="M3814" i="1"/>
  <c r="N3814" i="1"/>
  <c r="M3815" i="1"/>
  <c r="N3815" i="1"/>
  <c r="M3816" i="1"/>
  <c r="N3816" i="1"/>
  <c r="M3817" i="1"/>
  <c r="N3817" i="1"/>
  <c r="M1787" i="1"/>
  <c r="N178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1788" i="1"/>
  <c r="N1788" i="1"/>
  <c r="M3826" i="1"/>
  <c r="N3826" i="1"/>
  <c r="M3827" i="1"/>
  <c r="N3827" i="1"/>
  <c r="M3828" i="1"/>
  <c r="N3828" i="1"/>
  <c r="M3829" i="1"/>
  <c r="N3829" i="1"/>
  <c r="M1789" i="1"/>
  <c r="N178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1790" i="1"/>
  <c r="N1790" i="1"/>
  <c r="M3836" i="1"/>
  <c r="N3836" i="1"/>
  <c r="M3837" i="1"/>
  <c r="N3837" i="1"/>
  <c r="M3838" i="1"/>
  <c r="N3838" i="1"/>
  <c r="M3839" i="1"/>
  <c r="N3839" i="1"/>
  <c r="M1791" i="1"/>
  <c r="N1791" i="1"/>
  <c r="M3840" i="1"/>
  <c r="N3840" i="1"/>
  <c r="M1792" i="1"/>
  <c r="N1792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1793" i="1"/>
  <c r="N1793" i="1"/>
  <c r="M3851" i="1"/>
  <c r="N3851" i="1"/>
  <c r="M1794" i="1"/>
  <c r="N1794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1795" i="1"/>
  <c r="N1795" i="1"/>
  <c r="M1796" i="1"/>
  <c r="N1796" i="1"/>
  <c r="M1797" i="1"/>
  <c r="N1797" i="1"/>
  <c r="M3860" i="1"/>
  <c r="N3860" i="1"/>
  <c r="M1798" i="1"/>
  <c r="N1798" i="1"/>
  <c r="M3861" i="1"/>
  <c r="N3861" i="1"/>
  <c r="M3862" i="1"/>
  <c r="N3862" i="1"/>
  <c r="M3863" i="1"/>
  <c r="N3863" i="1"/>
  <c r="M3864" i="1"/>
  <c r="N3864" i="1"/>
  <c r="M3865" i="1"/>
  <c r="N3865" i="1"/>
  <c r="M1799" i="1"/>
  <c r="N1799" i="1"/>
  <c r="M1800" i="1"/>
  <c r="N1800" i="1"/>
  <c r="M3866" i="1"/>
  <c r="N3866" i="1"/>
  <c r="M3867" i="1"/>
  <c r="N3867" i="1"/>
  <c r="M3868" i="1"/>
  <c r="N3868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3869" i="1"/>
  <c r="N3869" i="1"/>
  <c r="M1807" i="1"/>
  <c r="N1807" i="1"/>
  <c r="M1808" i="1"/>
  <c r="N1808" i="1"/>
  <c r="M1809" i="1"/>
  <c r="N1809" i="1"/>
  <c r="M1810" i="1"/>
  <c r="N1810" i="1"/>
  <c r="M3870" i="1"/>
  <c r="N3870" i="1"/>
  <c r="M1811" i="1"/>
  <c r="N1811" i="1"/>
  <c r="M3871" i="1"/>
  <c r="N3871" i="1"/>
  <c r="M3872" i="1"/>
  <c r="N3872" i="1"/>
  <c r="M1812" i="1"/>
  <c r="N1812" i="1"/>
  <c r="M3873" i="1"/>
  <c r="N3873" i="1"/>
  <c r="M1813" i="1"/>
  <c r="N1813" i="1"/>
  <c r="M3874" i="1"/>
  <c r="N3874" i="1"/>
  <c r="M3875" i="1"/>
  <c r="N3875" i="1"/>
  <c r="M3876" i="1"/>
  <c r="N3876" i="1"/>
  <c r="M1814" i="1"/>
  <c r="N1814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1815" i="1"/>
  <c r="N1815" i="1"/>
  <c r="M1816" i="1"/>
  <c r="N1816" i="1"/>
  <c r="M3884" i="1"/>
  <c r="N3884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3885" i="1"/>
  <c r="N3885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3886" i="1"/>
  <c r="N3886" i="1"/>
  <c r="M1831" i="1"/>
  <c r="N1831" i="1"/>
  <c r="M1832" i="1"/>
  <c r="N1832" i="1"/>
  <c r="M1833" i="1"/>
  <c r="N1833" i="1"/>
  <c r="M1834" i="1"/>
  <c r="N1834" i="1"/>
  <c r="M3887" i="1"/>
  <c r="N3887" i="1"/>
  <c r="M1835" i="1"/>
  <c r="N1835" i="1"/>
  <c r="M1836" i="1"/>
  <c r="N1836" i="1"/>
  <c r="M3888" i="1"/>
  <c r="N3888" i="1"/>
  <c r="M1837" i="1"/>
  <c r="N1837" i="1"/>
  <c r="M3889" i="1"/>
  <c r="N3889" i="1"/>
  <c r="M3890" i="1"/>
  <c r="N3890" i="1"/>
  <c r="M1838" i="1"/>
  <c r="N1838" i="1"/>
  <c r="M3891" i="1"/>
  <c r="N3891" i="1"/>
  <c r="M1839" i="1"/>
  <c r="N1839" i="1"/>
  <c r="M1840" i="1"/>
  <c r="N1840" i="1"/>
  <c r="M1841" i="1"/>
  <c r="N1841" i="1"/>
  <c r="M3892" i="1"/>
  <c r="N3892" i="1"/>
  <c r="M3893" i="1"/>
  <c r="N3893" i="1"/>
  <c r="M3894" i="1"/>
  <c r="N3894" i="1"/>
  <c r="M3895" i="1"/>
  <c r="N3895" i="1"/>
  <c r="M1842" i="1"/>
  <c r="N1842" i="1"/>
  <c r="M3896" i="1"/>
  <c r="N3896" i="1"/>
  <c r="M1843" i="1"/>
  <c r="N1843" i="1"/>
  <c r="M3897" i="1"/>
  <c r="N3897" i="1"/>
  <c r="M3898" i="1"/>
  <c r="N3898" i="1"/>
  <c r="M1844" i="1"/>
  <c r="N1844" i="1"/>
  <c r="M1845" i="1"/>
  <c r="N1845" i="1"/>
  <c r="M1846" i="1"/>
  <c r="N1846" i="1"/>
  <c r="M3899" i="1"/>
  <c r="N3899" i="1"/>
  <c r="M3900" i="1"/>
  <c r="N3900" i="1"/>
  <c r="M1847" i="1"/>
  <c r="N1847" i="1"/>
  <c r="M3901" i="1"/>
  <c r="N3901" i="1"/>
  <c r="M3902" i="1"/>
  <c r="N3902" i="1"/>
  <c r="M3903" i="1"/>
  <c r="N3903" i="1"/>
  <c r="M3904" i="1"/>
  <c r="N3904" i="1"/>
  <c r="M3905" i="1"/>
  <c r="N3905" i="1"/>
  <c r="M1848" i="1"/>
  <c r="N1848" i="1"/>
  <c r="M1849" i="1"/>
  <c r="N1849" i="1"/>
  <c r="M3906" i="1"/>
  <c r="N3906" i="1"/>
  <c r="M3907" i="1"/>
  <c r="N3907" i="1"/>
  <c r="M3908" i="1"/>
  <c r="N3908" i="1"/>
  <c r="M1850" i="1"/>
  <c r="N1850" i="1"/>
  <c r="M1851" i="1"/>
  <c r="N1851" i="1"/>
  <c r="M3909" i="1"/>
  <c r="N3909" i="1"/>
  <c r="M3910" i="1"/>
  <c r="N3910" i="1"/>
  <c r="M3911" i="1"/>
  <c r="N3911" i="1"/>
  <c r="M1852" i="1"/>
  <c r="N1852" i="1"/>
  <c r="M3912" i="1"/>
  <c r="N3912" i="1"/>
  <c r="M3913" i="1"/>
  <c r="N3913" i="1"/>
  <c r="M1853" i="1"/>
  <c r="N1853" i="1"/>
  <c r="M3914" i="1"/>
  <c r="N3914" i="1"/>
  <c r="M1854" i="1"/>
  <c r="N1854" i="1"/>
  <c r="M3915" i="1"/>
  <c r="N3915" i="1"/>
  <c r="M1855" i="1"/>
  <c r="N1855" i="1"/>
  <c r="M3916" i="1"/>
  <c r="N3916" i="1"/>
  <c r="M3917" i="1"/>
  <c r="N3917" i="1"/>
  <c r="M1856" i="1"/>
  <c r="N1856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197" i="1"/>
  <c r="N197" i="1"/>
  <c r="M1857" i="1"/>
  <c r="N1857" i="1"/>
  <c r="M198" i="1"/>
  <c r="N198" i="1"/>
  <c r="M199" i="1"/>
  <c r="N199" i="1"/>
  <c r="M200" i="1"/>
  <c r="N200" i="1"/>
  <c r="M201" i="1"/>
  <c r="N201" i="1"/>
  <c r="M1858" i="1"/>
  <c r="N1858" i="1"/>
  <c r="M202" i="1"/>
  <c r="N202" i="1"/>
  <c r="M3939" i="1"/>
  <c r="N3939" i="1"/>
  <c r="N1859" i="1"/>
  <c r="M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203" i="1"/>
  <c r="K203" i="1"/>
  <c r="J1923" i="1"/>
  <c r="K1923" i="1"/>
  <c r="J1924" i="1"/>
  <c r="K1924" i="1"/>
  <c r="J204" i="1"/>
  <c r="K204" i="1"/>
  <c r="J205" i="1"/>
  <c r="K205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206" i="1"/>
  <c r="K206" i="1"/>
  <c r="J207" i="1"/>
  <c r="K207" i="1"/>
  <c r="J1949" i="1"/>
  <c r="K1949" i="1"/>
  <c r="J1950" i="1"/>
  <c r="K1950" i="1"/>
  <c r="J208" i="1"/>
  <c r="K208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2" i="1"/>
  <c r="K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209" i="1"/>
  <c r="K209" i="1"/>
  <c r="J210" i="1"/>
  <c r="K210" i="1"/>
  <c r="J1960" i="1"/>
  <c r="K1960" i="1"/>
  <c r="J1961" i="1"/>
  <c r="K1961" i="1"/>
  <c r="J1962" i="1"/>
  <c r="K1962" i="1"/>
  <c r="J1963" i="1"/>
  <c r="K1963" i="1"/>
  <c r="J1964" i="1"/>
  <c r="K1964" i="1"/>
  <c r="J211" i="1"/>
  <c r="K211" i="1"/>
  <c r="J212" i="1"/>
  <c r="K212" i="1"/>
  <c r="J213" i="1"/>
  <c r="K213" i="1"/>
  <c r="J214" i="1"/>
  <c r="K214" i="1"/>
  <c r="J12" i="1"/>
  <c r="K12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215" i="1"/>
  <c r="K215" i="1"/>
  <c r="J1974" i="1"/>
  <c r="K1974" i="1"/>
  <c r="J13" i="1"/>
  <c r="K13" i="1"/>
  <c r="J14" i="1"/>
  <c r="K14" i="1"/>
  <c r="J216" i="1"/>
  <c r="K216" i="1"/>
  <c r="J217" i="1"/>
  <c r="K217" i="1"/>
  <c r="J1975" i="1"/>
  <c r="K1975" i="1"/>
  <c r="J218" i="1"/>
  <c r="K218" i="1"/>
  <c r="J1976" i="1"/>
  <c r="K1976" i="1"/>
  <c r="J1977" i="1"/>
  <c r="K1977" i="1"/>
  <c r="J1978" i="1"/>
  <c r="K1978" i="1"/>
  <c r="J1979" i="1"/>
  <c r="K1979" i="1"/>
  <c r="J219" i="1"/>
  <c r="K219" i="1"/>
  <c r="J220" i="1"/>
  <c r="K220" i="1"/>
  <c r="J221" i="1"/>
  <c r="K221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15" i="1"/>
  <c r="K15" i="1"/>
  <c r="J222" i="1"/>
  <c r="K222" i="1"/>
  <c r="J2000" i="1"/>
  <c r="K2000" i="1"/>
  <c r="J2001" i="1"/>
  <c r="K2001" i="1"/>
  <c r="J2002" i="1"/>
  <c r="K2002" i="1"/>
  <c r="J223" i="1"/>
  <c r="K223" i="1"/>
  <c r="J16" i="1"/>
  <c r="K16" i="1"/>
  <c r="J17" i="1"/>
  <c r="K17" i="1"/>
  <c r="J224" i="1"/>
  <c r="K224" i="1"/>
  <c r="J18" i="1"/>
  <c r="K18" i="1"/>
  <c r="J19" i="1"/>
  <c r="K19" i="1"/>
  <c r="J225" i="1"/>
  <c r="K225" i="1"/>
  <c r="J226" i="1"/>
  <c r="K226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2003" i="1"/>
  <c r="K2003" i="1"/>
  <c r="J2004" i="1"/>
  <c r="K2004" i="1"/>
  <c r="J227" i="1"/>
  <c r="K227" i="1"/>
  <c r="J228" i="1"/>
  <c r="K228" i="1"/>
  <c r="J2005" i="1"/>
  <c r="K2005" i="1"/>
  <c r="J2006" i="1"/>
  <c r="K2006" i="1"/>
  <c r="J229" i="1"/>
  <c r="K229" i="1"/>
  <c r="J2007" i="1"/>
  <c r="K2007" i="1"/>
  <c r="J230" i="1"/>
  <c r="K230" i="1"/>
  <c r="J2008" i="1"/>
  <c r="K2008" i="1"/>
  <c r="J231" i="1"/>
  <c r="K231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32" i="1"/>
  <c r="K232" i="1"/>
  <c r="J233" i="1"/>
  <c r="K233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34" i="1"/>
  <c r="K234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64" i="1"/>
  <c r="K64" i="1"/>
  <c r="J65" i="1"/>
  <c r="K65" i="1"/>
  <c r="J2094" i="1"/>
  <c r="K2094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235" i="1"/>
  <c r="K235" i="1"/>
  <c r="J2095" i="1"/>
  <c r="K2095" i="1"/>
  <c r="J2096" i="1"/>
  <c r="K2096" i="1"/>
  <c r="J2097" i="1"/>
  <c r="K2097" i="1"/>
  <c r="J2098" i="1"/>
  <c r="K2098" i="1"/>
  <c r="J2099" i="1"/>
  <c r="K2099" i="1"/>
  <c r="J236" i="1"/>
  <c r="K236" i="1"/>
  <c r="J74" i="1"/>
  <c r="K74" i="1"/>
  <c r="J75" i="1"/>
  <c r="K75" i="1"/>
  <c r="J76" i="1"/>
  <c r="K76" i="1"/>
  <c r="J237" i="1"/>
  <c r="K237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77" i="1"/>
  <c r="K77" i="1"/>
  <c r="J78" i="1"/>
  <c r="K78" i="1"/>
  <c r="J2106" i="1"/>
  <c r="K2106" i="1"/>
  <c r="J2107" i="1"/>
  <c r="K2107" i="1"/>
  <c r="J2108" i="1"/>
  <c r="K2108" i="1"/>
  <c r="J2109" i="1"/>
  <c r="K2109" i="1"/>
  <c r="J238" i="1"/>
  <c r="K238" i="1"/>
  <c r="J239" i="1"/>
  <c r="K239" i="1"/>
  <c r="J240" i="1"/>
  <c r="K240" i="1"/>
  <c r="J241" i="1"/>
  <c r="K241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2110" i="1"/>
  <c r="K2110" i="1"/>
  <c r="J2111" i="1"/>
  <c r="K2111" i="1"/>
  <c r="J2112" i="1"/>
  <c r="K2112" i="1"/>
  <c r="J2113" i="1"/>
  <c r="K2113" i="1"/>
  <c r="J242" i="1"/>
  <c r="K242" i="1"/>
  <c r="J243" i="1"/>
  <c r="K243" i="1"/>
  <c r="J2114" i="1"/>
  <c r="K2114" i="1"/>
  <c r="J244" i="1"/>
  <c r="K244" i="1"/>
  <c r="J2115" i="1"/>
  <c r="K2115" i="1"/>
  <c r="J2116" i="1"/>
  <c r="K2116" i="1"/>
  <c r="J245" i="1"/>
  <c r="K245" i="1"/>
  <c r="J87" i="1"/>
  <c r="K87" i="1"/>
  <c r="J88" i="1"/>
  <c r="K88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46" i="1"/>
  <c r="K246" i="1"/>
  <c r="J89" i="1"/>
  <c r="K89" i="1"/>
  <c r="J247" i="1"/>
  <c r="K247" i="1"/>
  <c r="J248" i="1"/>
  <c r="K248" i="1"/>
  <c r="J249" i="1"/>
  <c r="K249" i="1"/>
  <c r="J2136" i="1"/>
  <c r="K2136" i="1"/>
  <c r="J250" i="1"/>
  <c r="K250" i="1"/>
  <c r="J251" i="1"/>
  <c r="K251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52" i="1"/>
  <c r="K252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53" i="1"/>
  <c r="K253" i="1"/>
  <c r="J254" i="1"/>
  <c r="K254" i="1"/>
  <c r="J2165" i="1"/>
  <c r="K2165" i="1"/>
  <c r="J255" i="1"/>
  <c r="K255" i="1"/>
  <c r="J256" i="1"/>
  <c r="K256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57" i="1"/>
  <c r="K257" i="1"/>
  <c r="J258" i="1"/>
  <c r="K258" i="1"/>
  <c r="J2173" i="1"/>
  <c r="K2173" i="1"/>
  <c r="J2174" i="1"/>
  <c r="K2174" i="1"/>
  <c r="J259" i="1"/>
  <c r="K259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60" i="1"/>
  <c r="K260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61" i="1"/>
  <c r="K261" i="1"/>
  <c r="J262" i="1"/>
  <c r="K262" i="1"/>
  <c r="J263" i="1"/>
  <c r="K263" i="1"/>
  <c r="J2204" i="1"/>
  <c r="K2204" i="1"/>
  <c r="J2205" i="1"/>
  <c r="K2205" i="1"/>
  <c r="J264" i="1"/>
  <c r="K264" i="1"/>
  <c r="J265" i="1"/>
  <c r="K265" i="1"/>
  <c r="J266" i="1"/>
  <c r="K266" i="1"/>
  <c r="J267" i="1"/>
  <c r="K267" i="1"/>
  <c r="J268" i="1"/>
  <c r="K268" i="1"/>
  <c r="J2206" i="1"/>
  <c r="K2206" i="1"/>
  <c r="J2207" i="1"/>
  <c r="K2207" i="1"/>
  <c r="J2208" i="1"/>
  <c r="K2208" i="1"/>
  <c r="J269" i="1"/>
  <c r="K269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70" i="1"/>
  <c r="K270" i="1"/>
  <c r="J2225" i="1"/>
  <c r="K2225" i="1"/>
  <c r="J271" i="1"/>
  <c r="K271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72" i="1"/>
  <c r="K272" i="1"/>
  <c r="J2260" i="1"/>
  <c r="K2260" i="1"/>
  <c r="J2261" i="1"/>
  <c r="K2261" i="1"/>
  <c r="J2262" i="1"/>
  <c r="K2262" i="1"/>
  <c r="J2263" i="1"/>
  <c r="K2263" i="1"/>
  <c r="J2264" i="1"/>
  <c r="K2264" i="1"/>
  <c r="J273" i="1"/>
  <c r="K273" i="1"/>
  <c r="J274" i="1"/>
  <c r="K274" i="1"/>
  <c r="J275" i="1"/>
  <c r="K275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76" i="1"/>
  <c r="K276" i="1"/>
  <c r="J2271" i="1"/>
  <c r="K2271" i="1"/>
  <c r="J277" i="1"/>
  <c r="K277" i="1"/>
  <c r="J2272" i="1"/>
  <c r="K2272" i="1"/>
  <c r="J2273" i="1"/>
  <c r="K2273" i="1"/>
  <c r="J2274" i="1"/>
  <c r="K2274" i="1"/>
  <c r="J2275" i="1"/>
  <c r="K2275" i="1"/>
  <c r="J278" i="1"/>
  <c r="K278" i="1"/>
  <c r="J279" i="1"/>
  <c r="K279" i="1"/>
  <c r="J280" i="1"/>
  <c r="K280" i="1"/>
  <c r="J281" i="1"/>
  <c r="K281" i="1"/>
  <c r="J282" i="1"/>
  <c r="K282" i="1"/>
  <c r="J2276" i="1"/>
  <c r="K2276" i="1"/>
  <c r="J2277" i="1"/>
  <c r="K2277" i="1"/>
  <c r="J2278" i="1"/>
  <c r="K2278" i="1"/>
  <c r="J283" i="1"/>
  <c r="K283" i="1"/>
  <c r="J284" i="1"/>
  <c r="K284" i="1"/>
  <c r="J285" i="1"/>
  <c r="K285" i="1"/>
  <c r="J286" i="1"/>
  <c r="K286" i="1"/>
  <c r="J287" i="1"/>
  <c r="K287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88" i="1"/>
  <c r="K288" i="1"/>
  <c r="J289" i="1"/>
  <c r="K289" i="1"/>
  <c r="J2288" i="1"/>
  <c r="K2288" i="1"/>
  <c r="J290" i="1"/>
  <c r="K290" i="1"/>
  <c r="J291" i="1"/>
  <c r="K291" i="1"/>
  <c r="J292" i="1"/>
  <c r="K292" i="1"/>
  <c r="J2289" i="1"/>
  <c r="K2289" i="1"/>
  <c r="J2290" i="1"/>
  <c r="K2290" i="1"/>
  <c r="J293" i="1"/>
  <c r="K293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94" i="1"/>
  <c r="K294" i="1"/>
  <c r="J2298" i="1"/>
  <c r="K2298" i="1"/>
  <c r="J2299" i="1"/>
  <c r="K2299" i="1"/>
  <c r="J295" i="1"/>
  <c r="K295" i="1"/>
  <c r="J296" i="1"/>
  <c r="K296" i="1"/>
  <c r="J2300" i="1"/>
  <c r="K2300" i="1"/>
  <c r="J2301" i="1"/>
  <c r="K2301" i="1"/>
  <c r="J2302" i="1"/>
  <c r="K2302" i="1"/>
  <c r="J2303" i="1"/>
  <c r="K2303" i="1"/>
  <c r="J2304" i="1"/>
  <c r="K2304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2314" i="1"/>
  <c r="K2314" i="1"/>
  <c r="J309" i="1"/>
  <c r="K309" i="1"/>
  <c r="J2315" i="1"/>
  <c r="K2315" i="1"/>
  <c r="J139" i="1"/>
  <c r="K139" i="1"/>
  <c r="J140" i="1"/>
  <c r="K140" i="1"/>
  <c r="J141" i="1"/>
  <c r="K141" i="1"/>
  <c r="J142" i="1"/>
  <c r="K142" i="1"/>
  <c r="J143" i="1"/>
  <c r="K143" i="1"/>
  <c r="J310" i="1"/>
  <c r="K310" i="1"/>
  <c r="J311" i="1"/>
  <c r="K311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144" i="1"/>
  <c r="K144" i="1"/>
  <c r="J145" i="1"/>
  <c r="K145" i="1"/>
  <c r="J146" i="1"/>
  <c r="K146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312" i="1"/>
  <c r="K312" i="1"/>
  <c r="J313" i="1"/>
  <c r="K313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314" i="1"/>
  <c r="K314" i="1"/>
  <c r="J315" i="1"/>
  <c r="K315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327" i="1"/>
  <c r="K327" i="1"/>
  <c r="J2363" i="1"/>
  <c r="K2363" i="1"/>
  <c r="J2364" i="1"/>
  <c r="K2364" i="1"/>
  <c r="J2365" i="1"/>
  <c r="K2365" i="1"/>
  <c r="J328" i="1"/>
  <c r="K328" i="1"/>
  <c r="J329" i="1"/>
  <c r="K329" i="1"/>
  <c r="J2366" i="1"/>
  <c r="K2366" i="1"/>
  <c r="J2367" i="1"/>
  <c r="K2367" i="1"/>
  <c r="J2368" i="1"/>
  <c r="K2368" i="1"/>
  <c r="J2369" i="1"/>
  <c r="K2369" i="1"/>
  <c r="J2370" i="1"/>
  <c r="K2370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2371" i="1"/>
  <c r="K2371" i="1"/>
  <c r="J362" i="1"/>
  <c r="K362" i="1"/>
  <c r="J363" i="1"/>
  <c r="K363" i="1"/>
  <c r="J364" i="1"/>
  <c r="K364" i="1"/>
  <c r="J365" i="1"/>
  <c r="K365" i="1"/>
  <c r="J2372" i="1"/>
  <c r="K2372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2373" i="1"/>
  <c r="K237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2374" i="1"/>
  <c r="K2374" i="1"/>
  <c r="J428" i="1"/>
  <c r="K428" i="1"/>
  <c r="J429" i="1"/>
  <c r="K429" i="1"/>
  <c r="J430" i="1"/>
  <c r="K430" i="1"/>
  <c r="J431" i="1"/>
  <c r="K431" i="1"/>
  <c r="J432" i="1"/>
  <c r="K432" i="1"/>
  <c r="J156" i="1"/>
  <c r="K156" i="1"/>
  <c r="J157" i="1"/>
  <c r="K157" i="1"/>
  <c r="J158" i="1"/>
  <c r="K158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159" i="1"/>
  <c r="K159" i="1"/>
  <c r="J160" i="1"/>
  <c r="K160" i="1"/>
  <c r="J161" i="1"/>
  <c r="K161" i="1"/>
  <c r="J162" i="1"/>
  <c r="K162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2375" i="1"/>
  <c r="K2375" i="1"/>
  <c r="J2376" i="1"/>
  <c r="K2376" i="1"/>
  <c r="J2377" i="1"/>
  <c r="K2377" i="1"/>
  <c r="J2378" i="1"/>
  <c r="K2378" i="1"/>
  <c r="J2379" i="1"/>
  <c r="K2379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2380" i="1"/>
  <c r="K238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2381" i="1"/>
  <c r="K2381" i="1"/>
  <c r="J2382" i="1"/>
  <c r="K2382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2383" i="1"/>
  <c r="K2383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2395" i="1"/>
  <c r="K2395" i="1"/>
  <c r="J2396" i="1"/>
  <c r="K2396" i="1"/>
  <c r="J2397" i="1"/>
  <c r="K2397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655" i="1"/>
  <c r="K655" i="1"/>
  <c r="J2415" i="1"/>
  <c r="K2415" i="1"/>
  <c r="J2416" i="1"/>
  <c r="K2416" i="1"/>
  <c r="J2417" i="1"/>
  <c r="K2417" i="1"/>
  <c r="J2418" i="1"/>
  <c r="K2418" i="1"/>
  <c r="J2419" i="1"/>
  <c r="K2419" i="1"/>
  <c r="J656" i="1"/>
  <c r="K656" i="1"/>
  <c r="J657" i="1"/>
  <c r="K657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658" i="1"/>
  <c r="K658" i="1"/>
  <c r="J2427" i="1"/>
  <c r="K2427" i="1"/>
  <c r="J659" i="1"/>
  <c r="K659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660" i="1"/>
  <c r="K660" i="1"/>
  <c r="J2439" i="1"/>
  <c r="K2439" i="1"/>
  <c r="J661" i="1"/>
  <c r="K661" i="1"/>
  <c r="J662" i="1"/>
  <c r="K662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663" i="1"/>
  <c r="K663" i="1"/>
  <c r="J2454" i="1"/>
  <c r="K2454" i="1"/>
  <c r="J2455" i="1"/>
  <c r="K2455" i="1"/>
  <c r="J2456" i="1"/>
  <c r="K2456" i="1"/>
  <c r="J2457" i="1"/>
  <c r="K2457" i="1"/>
  <c r="J2458" i="1"/>
  <c r="K2458" i="1"/>
  <c r="J664" i="1"/>
  <c r="K664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665" i="1"/>
  <c r="K665" i="1"/>
  <c r="J2472" i="1"/>
  <c r="K2472" i="1"/>
  <c r="J666" i="1"/>
  <c r="K666" i="1"/>
  <c r="J667" i="1"/>
  <c r="K667" i="1"/>
  <c r="J668" i="1"/>
  <c r="K668" i="1"/>
  <c r="J2473" i="1"/>
  <c r="K2473" i="1"/>
  <c r="J2474" i="1"/>
  <c r="K2474" i="1"/>
  <c r="J2475" i="1"/>
  <c r="K2475" i="1"/>
  <c r="J2476" i="1"/>
  <c r="K2476" i="1"/>
  <c r="J2477" i="1"/>
  <c r="K2477" i="1"/>
  <c r="J669" i="1"/>
  <c r="K669" i="1"/>
  <c r="J670" i="1"/>
  <c r="K670" i="1"/>
  <c r="J2478" i="1"/>
  <c r="K2478" i="1"/>
  <c r="J671" i="1"/>
  <c r="K671" i="1"/>
  <c r="J2479" i="1"/>
  <c r="K2479" i="1"/>
  <c r="J2480" i="1"/>
  <c r="K2480" i="1"/>
  <c r="J2481" i="1"/>
  <c r="K2481" i="1"/>
  <c r="J672" i="1"/>
  <c r="K672" i="1"/>
  <c r="J673" i="1"/>
  <c r="K673" i="1"/>
  <c r="J2482" i="1"/>
  <c r="K2482" i="1"/>
  <c r="J2483" i="1"/>
  <c r="K2483" i="1"/>
  <c r="J2484" i="1"/>
  <c r="K2484" i="1"/>
  <c r="J674" i="1"/>
  <c r="K674" i="1"/>
  <c r="J2485" i="1"/>
  <c r="K2485" i="1"/>
  <c r="J2486" i="1"/>
  <c r="K2486" i="1"/>
  <c r="J2487" i="1"/>
  <c r="K2487" i="1"/>
  <c r="J2488" i="1"/>
  <c r="K2488" i="1"/>
  <c r="J675" i="1"/>
  <c r="K675" i="1"/>
  <c r="J676" i="1"/>
  <c r="K676" i="1"/>
  <c r="J2489" i="1"/>
  <c r="K2489" i="1"/>
  <c r="J2490" i="1"/>
  <c r="K2490" i="1"/>
  <c r="J677" i="1"/>
  <c r="K677" i="1"/>
  <c r="J2491" i="1"/>
  <c r="K2491" i="1"/>
  <c r="J2492" i="1"/>
  <c r="K2492" i="1"/>
  <c r="J2493" i="1"/>
  <c r="K2493" i="1"/>
  <c r="J678" i="1"/>
  <c r="K678" i="1"/>
  <c r="J2494" i="1"/>
  <c r="K2494" i="1"/>
  <c r="J679" i="1"/>
  <c r="K679" i="1"/>
  <c r="J2495" i="1"/>
  <c r="K2495" i="1"/>
  <c r="J2496" i="1"/>
  <c r="K2496" i="1"/>
  <c r="J2497" i="1"/>
  <c r="K2497" i="1"/>
  <c r="J680" i="1"/>
  <c r="K680" i="1"/>
  <c r="J681" i="1"/>
  <c r="K681" i="1"/>
  <c r="J682" i="1"/>
  <c r="K682" i="1"/>
  <c r="J683" i="1"/>
  <c r="K683" i="1"/>
  <c r="J684" i="1"/>
  <c r="K684" i="1"/>
  <c r="J2498" i="1"/>
  <c r="K2498" i="1"/>
  <c r="J685" i="1"/>
  <c r="K685" i="1"/>
  <c r="J686" i="1"/>
  <c r="K686" i="1"/>
  <c r="J2499" i="1"/>
  <c r="K2499" i="1"/>
  <c r="J2500" i="1"/>
  <c r="K2500" i="1"/>
  <c r="J2501" i="1"/>
  <c r="K2501" i="1"/>
  <c r="J2502" i="1"/>
  <c r="K2502" i="1"/>
  <c r="J2503" i="1"/>
  <c r="K2503" i="1"/>
  <c r="J687" i="1"/>
  <c r="K687" i="1"/>
  <c r="J2504" i="1"/>
  <c r="K2504" i="1"/>
  <c r="J2505" i="1"/>
  <c r="K2505" i="1"/>
  <c r="J688" i="1"/>
  <c r="K688" i="1"/>
  <c r="J2506" i="1"/>
  <c r="K2506" i="1"/>
  <c r="J2507" i="1"/>
  <c r="K2507" i="1"/>
  <c r="J2508" i="1"/>
  <c r="K2508" i="1"/>
  <c r="J2509" i="1"/>
  <c r="K2509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2510" i="1"/>
  <c r="K2510" i="1"/>
  <c r="J695" i="1"/>
  <c r="K695" i="1"/>
  <c r="J2511" i="1"/>
  <c r="K2511" i="1"/>
  <c r="J696" i="1"/>
  <c r="K696" i="1"/>
  <c r="J697" i="1"/>
  <c r="K697" i="1"/>
  <c r="J698" i="1"/>
  <c r="K698" i="1"/>
  <c r="J2512" i="1"/>
  <c r="K2512" i="1"/>
  <c r="J2513" i="1"/>
  <c r="K2513" i="1"/>
  <c r="J2514" i="1"/>
  <c r="K2514" i="1"/>
  <c r="J2515" i="1"/>
  <c r="K2515" i="1"/>
  <c r="J699" i="1"/>
  <c r="K699" i="1"/>
  <c r="J700" i="1"/>
  <c r="K700" i="1"/>
  <c r="J701" i="1"/>
  <c r="K701" i="1"/>
  <c r="J702" i="1"/>
  <c r="K702" i="1"/>
  <c r="J2516" i="1"/>
  <c r="K2516" i="1"/>
  <c r="J703" i="1"/>
  <c r="K703" i="1"/>
  <c r="J704" i="1"/>
  <c r="K704" i="1"/>
  <c r="J705" i="1"/>
  <c r="K705" i="1"/>
  <c r="J706" i="1"/>
  <c r="K706" i="1"/>
  <c r="J707" i="1"/>
  <c r="K707" i="1"/>
  <c r="J2517" i="1"/>
  <c r="K2517" i="1"/>
  <c r="J708" i="1"/>
  <c r="K708" i="1"/>
  <c r="J709" i="1"/>
  <c r="K709" i="1"/>
  <c r="J2518" i="1"/>
  <c r="K2518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2519" i="1"/>
  <c r="K2519" i="1"/>
  <c r="J2520" i="1"/>
  <c r="K2520" i="1"/>
  <c r="J2521" i="1"/>
  <c r="K2521" i="1"/>
  <c r="J2522" i="1"/>
  <c r="K2522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2523" i="1"/>
  <c r="K2523" i="1"/>
  <c r="J2524" i="1"/>
  <c r="K2524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2525" i="1"/>
  <c r="K2525" i="1"/>
  <c r="J744" i="1"/>
  <c r="K744" i="1"/>
  <c r="J2526" i="1"/>
  <c r="K2526" i="1"/>
  <c r="J2527" i="1"/>
  <c r="K2527" i="1"/>
  <c r="J2528" i="1"/>
  <c r="K2528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2529" i="1"/>
  <c r="K2529" i="1"/>
  <c r="J2530" i="1"/>
  <c r="K2530" i="1"/>
  <c r="J2531" i="1"/>
  <c r="K2531" i="1"/>
  <c r="J2532" i="1"/>
  <c r="K2532" i="1"/>
  <c r="J751" i="1"/>
  <c r="K751" i="1"/>
  <c r="J752" i="1"/>
  <c r="K752" i="1"/>
  <c r="J753" i="1"/>
  <c r="K753" i="1"/>
  <c r="J754" i="1"/>
  <c r="K754" i="1"/>
  <c r="J755" i="1"/>
  <c r="K755" i="1"/>
  <c r="J2533" i="1"/>
  <c r="K2533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2534" i="1"/>
  <c r="K2534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2535" i="1"/>
  <c r="K2535" i="1"/>
  <c r="J775" i="1"/>
  <c r="K775" i="1"/>
  <c r="J2536" i="1"/>
  <c r="K2536" i="1"/>
  <c r="J2537" i="1"/>
  <c r="K2537" i="1"/>
  <c r="J2538" i="1"/>
  <c r="K2538" i="1"/>
  <c r="J2539" i="1"/>
  <c r="K2539" i="1"/>
  <c r="J2540" i="1"/>
  <c r="K2540" i="1"/>
  <c r="J776" i="1"/>
  <c r="K776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777" i="1"/>
  <c r="K777" i="1"/>
  <c r="J2551" i="1"/>
  <c r="K2551" i="1"/>
  <c r="J778" i="1"/>
  <c r="K778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779" i="1"/>
  <c r="K779" i="1"/>
  <c r="J2560" i="1"/>
  <c r="K2560" i="1"/>
  <c r="J2561" i="1"/>
  <c r="K2561" i="1"/>
  <c r="J2562" i="1"/>
  <c r="K2562" i="1"/>
  <c r="J2563" i="1"/>
  <c r="K2563" i="1"/>
  <c r="J2564" i="1"/>
  <c r="K2564" i="1"/>
  <c r="J780" i="1"/>
  <c r="K780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781" i="1"/>
  <c r="K781" i="1"/>
  <c r="J2573" i="1"/>
  <c r="K2573" i="1"/>
  <c r="J2574" i="1"/>
  <c r="K2574" i="1"/>
  <c r="J2575" i="1"/>
  <c r="K2575" i="1"/>
  <c r="J2576" i="1"/>
  <c r="K2576" i="1"/>
  <c r="J782" i="1"/>
  <c r="K782" i="1"/>
  <c r="J2577" i="1"/>
  <c r="K2577" i="1"/>
  <c r="J2578" i="1"/>
  <c r="K2578" i="1"/>
  <c r="J2579" i="1"/>
  <c r="K2579" i="1"/>
  <c r="J2580" i="1"/>
  <c r="K2580" i="1"/>
  <c r="J783" i="1"/>
  <c r="K783" i="1"/>
  <c r="J2581" i="1"/>
  <c r="K2581" i="1"/>
  <c r="J784" i="1"/>
  <c r="K784" i="1"/>
  <c r="J785" i="1"/>
  <c r="K785" i="1"/>
  <c r="J786" i="1"/>
  <c r="K786" i="1"/>
  <c r="J2582" i="1"/>
  <c r="K2582" i="1"/>
  <c r="J2583" i="1"/>
  <c r="K2583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2584" i="1"/>
  <c r="K2584" i="1"/>
  <c r="J2585" i="1"/>
  <c r="K2585" i="1"/>
  <c r="J793" i="1"/>
  <c r="K793" i="1"/>
  <c r="J2586" i="1"/>
  <c r="K2586" i="1"/>
  <c r="J2587" i="1"/>
  <c r="K2587" i="1"/>
  <c r="J794" i="1"/>
  <c r="K794" i="1"/>
  <c r="J795" i="1"/>
  <c r="K795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796" i="1"/>
  <c r="K796" i="1"/>
  <c r="J2596" i="1"/>
  <c r="K2596" i="1"/>
  <c r="J2597" i="1"/>
  <c r="K2597" i="1"/>
  <c r="J2598" i="1"/>
  <c r="K2598" i="1"/>
  <c r="J2599" i="1"/>
  <c r="K2599" i="1"/>
  <c r="J797" i="1"/>
  <c r="K797" i="1"/>
  <c r="J2600" i="1"/>
  <c r="K2600" i="1"/>
  <c r="J2601" i="1"/>
  <c r="K2601" i="1"/>
  <c r="J2602" i="1"/>
  <c r="K2602" i="1"/>
  <c r="J798" i="1"/>
  <c r="K798" i="1"/>
  <c r="J2603" i="1"/>
  <c r="K2603" i="1"/>
  <c r="J2604" i="1"/>
  <c r="K2604" i="1"/>
  <c r="J799" i="1"/>
  <c r="K799" i="1"/>
  <c r="J800" i="1"/>
  <c r="K800" i="1"/>
  <c r="J2605" i="1"/>
  <c r="K2605" i="1"/>
  <c r="J801" i="1"/>
  <c r="K801" i="1"/>
  <c r="J802" i="1"/>
  <c r="K802" i="1"/>
  <c r="J803" i="1"/>
  <c r="K803" i="1"/>
  <c r="J2606" i="1"/>
  <c r="K2606" i="1"/>
  <c r="J804" i="1"/>
  <c r="K804" i="1"/>
  <c r="J805" i="1"/>
  <c r="K805" i="1"/>
  <c r="J2607" i="1"/>
  <c r="K2607" i="1"/>
  <c r="J2608" i="1"/>
  <c r="K2608" i="1"/>
  <c r="J2609" i="1"/>
  <c r="K2609" i="1"/>
  <c r="J806" i="1"/>
  <c r="K806" i="1"/>
  <c r="J2610" i="1"/>
  <c r="K2610" i="1"/>
  <c r="J2611" i="1"/>
  <c r="K2611" i="1"/>
  <c r="J807" i="1"/>
  <c r="K807" i="1"/>
  <c r="J2612" i="1"/>
  <c r="K2612" i="1"/>
  <c r="J2613" i="1"/>
  <c r="K2613" i="1"/>
  <c r="J2614" i="1"/>
  <c r="K2614" i="1"/>
  <c r="J2615" i="1"/>
  <c r="K2615" i="1"/>
  <c r="J2616" i="1"/>
  <c r="K2616" i="1"/>
  <c r="J808" i="1"/>
  <c r="K808" i="1"/>
  <c r="J809" i="1"/>
  <c r="K809" i="1"/>
  <c r="J2617" i="1"/>
  <c r="K2617" i="1"/>
  <c r="J2618" i="1"/>
  <c r="K2618" i="1"/>
  <c r="J2619" i="1"/>
  <c r="K261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2620" i="1"/>
  <c r="K2620" i="1"/>
  <c r="J2621" i="1"/>
  <c r="K2621" i="1"/>
  <c r="J2622" i="1"/>
  <c r="K2622" i="1"/>
  <c r="J823" i="1"/>
  <c r="K823" i="1"/>
  <c r="J824" i="1"/>
  <c r="K824" i="1"/>
  <c r="J825" i="1"/>
  <c r="K825" i="1"/>
  <c r="J826" i="1"/>
  <c r="K826" i="1"/>
  <c r="J2623" i="1"/>
  <c r="K2623" i="1"/>
  <c r="J827" i="1"/>
  <c r="K827" i="1"/>
  <c r="J2624" i="1"/>
  <c r="K2624" i="1"/>
  <c r="J2625" i="1"/>
  <c r="K2625" i="1"/>
  <c r="J2626" i="1"/>
  <c r="K2626" i="1"/>
  <c r="J828" i="1"/>
  <c r="K828" i="1"/>
  <c r="J829" i="1"/>
  <c r="K829" i="1"/>
  <c r="J2627" i="1"/>
  <c r="K2627" i="1"/>
  <c r="J2628" i="1"/>
  <c r="K2628" i="1"/>
  <c r="J2629" i="1"/>
  <c r="K2629" i="1"/>
  <c r="J830" i="1"/>
  <c r="K830" i="1"/>
  <c r="J831" i="1"/>
  <c r="K831" i="1"/>
  <c r="J832" i="1"/>
  <c r="K832" i="1"/>
  <c r="J833" i="1"/>
  <c r="K833" i="1"/>
  <c r="J834" i="1"/>
  <c r="K834" i="1"/>
  <c r="J2630" i="1"/>
  <c r="K2630" i="1"/>
  <c r="J2631" i="1"/>
  <c r="K2631" i="1"/>
  <c r="J835" i="1"/>
  <c r="K835" i="1"/>
  <c r="J2632" i="1"/>
  <c r="K2632" i="1"/>
  <c r="J836" i="1"/>
  <c r="K836" i="1"/>
  <c r="J2633" i="1"/>
  <c r="K2633" i="1"/>
  <c r="J2634" i="1"/>
  <c r="K2634" i="1"/>
  <c r="J837" i="1"/>
  <c r="K837" i="1"/>
  <c r="J2635" i="1"/>
  <c r="K2635" i="1"/>
  <c r="J2636" i="1"/>
  <c r="K2636" i="1"/>
  <c r="J838" i="1"/>
  <c r="K838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839" i="1"/>
  <c r="K839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840" i="1"/>
  <c r="K840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841" i="1"/>
  <c r="K841" i="1"/>
  <c r="J2666" i="1"/>
  <c r="K2666" i="1"/>
  <c r="J2667" i="1"/>
  <c r="K2667" i="1"/>
  <c r="J2668" i="1"/>
  <c r="K2668" i="1"/>
  <c r="J2669" i="1"/>
  <c r="K2669" i="1"/>
  <c r="J842" i="1"/>
  <c r="K842" i="1"/>
  <c r="J2670" i="1"/>
  <c r="K2670" i="1"/>
  <c r="J2671" i="1"/>
  <c r="K2671" i="1"/>
  <c r="J843" i="1"/>
  <c r="K843" i="1"/>
  <c r="J2672" i="1"/>
  <c r="K2672" i="1"/>
  <c r="J2673" i="1"/>
  <c r="K2673" i="1"/>
  <c r="J844" i="1"/>
  <c r="K844" i="1"/>
  <c r="J2674" i="1"/>
  <c r="K2674" i="1"/>
  <c r="J163" i="1"/>
  <c r="K163" i="1"/>
  <c r="J164" i="1"/>
  <c r="K164" i="1"/>
  <c r="J165" i="1"/>
  <c r="K165" i="1"/>
  <c r="J166" i="1"/>
  <c r="K166" i="1"/>
  <c r="J2675" i="1"/>
  <c r="K2675" i="1"/>
  <c r="J845" i="1"/>
  <c r="K845" i="1"/>
  <c r="J167" i="1"/>
  <c r="K167" i="1"/>
  <c r="J168" i="1"/>
  <c r="K168" i="1"/>
  <c r="J2676" i="1"/>
  <c r="K2676" i="1"/>
  <c r="J2677" i="1"/>
  <c r="K2677" i="1"/>
  <c r="J846" i="1"/>
  <c r="K846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847" i="1"/>
  <c r="K847" i="1"/>
  <c r="J2689" i="1"/>
  <c r="K2689" i="1"/>
  <c r="J2690" i="1"/>
  <c r="K2690" i="1"/>
  <c r="J848" i="1"/>
  <c r="K848" i="1"/>
  <c r="J2691" i="1"/>
  <c r="K2691" i="1"/>
  <c r="J2692" i="1"/>
  <c r="K2692" i="1"/>
  <c r="J2693" i="1"/>
  <c r="K2693" i="1"/>
  <c r="J2694" i="1"/>
  <c r="K2694" i="1"/>
  <c r="J2695" i="1"/>
  <c r="K2695" i="1"/>
  <c r="J849" i="1"/>
  <c r="K849" i="1"/>
  <c r="J2696" i="1"/>
  <c r="K2696" i="1"/>
  <c r="J2697" i="1"/>
  <c r="K2697" i="1"/>
  <c r="J2698" i="1"/>
  <c r="K2698" i="1"/>
  <c r="J2699" i="1"/>
  <c r="K2699" i="1"/>
  <c r="J850" i="1"/>
  <c r="K850" i="1"/>
  <c r="J851" i="1"/>
  <c r="K851" i="1"/>
  <c r="J852" i="1"/>
  <c r="K852" i="1"/>
  <c r="J2700" i="1"/>
  <c r="K2700" i="1"/>
  <c r="J2701" i="1"/>
  <c r="K2701" i="1"/>
  <c r="J853" i="1"/>
  <c r="K853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854" i="1"/>
  <c r="K854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855" i="1"/>
  <c r="K855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856" i="1"/>
  <c r="K856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857" i="1"/>
  <c r="K857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858" i="1"/>
  <c r="K858" i="1"/>
  <c r="J2746" i="1"/>
  <c r="K2746" i="1"/>
  <c r="J859" i="1"/>
  <c r="K859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860" i="1"/>
  <c r="K860" i="1"/>
  <c r="J2756" i="1"/>
  <c r="K2756" i="1"/>
  <c r="J2757" i="1"/>
  <c r="K2757" i="1"/>
  <c r="J861" i="1"/>
  <c r="K861" i="1"/>
  <c r="J862" i="1"/>
  <c r="K862" i="1"/>
  <c r="J2758" i="1"/>
  <c r="K2758" i="1"/>
  <c r="J863" i="1"/>
  <c r="K863" i="1"/>
  <c r="J864" i="1"/>
  <c r="K864" i="1"/>
  <c r="J2759" i="1"/>
  <c r="K2759" i="1"/>
  <c r="J2760" i="1"/>
  <c r="K2760" i="1"/>
  <c r="J2761" i="1"/>
  <c r="K2761" i="1"/>
  <c r="J2762" i="1"/>
  <c r="K2762" i="1"/>
  <c r="J2763" i="1"/>
  <c r="K2763" i="1"/>
  <c r="J865" i="1"/>
  <c r="K865" i="1"/>
  <c r="J866" i="1"/>
  <c r="K866" i="1"/>
  <c r="J2764" i="1"/>
  <c r="K2764" i="1"/>
  <c r="J2765" i="1"/>
  <c r="K2765" i="1"/>
  <c r="J867" i="1"/>
  <c r="K867" i="1"/>
  <c r="J868" i="1"/>
  <c r="K868" i="1"/>
  <c r="J2766" i="1"/>
  <c r="K2766" i="1"/>
  <c r="J2767" i="1"/>
  <c r="K2767" i="1"/>
  <c r="J2768" i="1"/>
  <c r="K2768" i="1"/>
  <c r="J869" i="1"/>
  <c r="K869" i="1"/>
  <c r="J870" i="1"/>
  <c r="K870" i="1"/>
  <c r="J2769" i="1"/>
  <c r="K2769" i="1"/>
  <c r="J2770" i="1"/>
  <c r="K2770" i="1"/>
  <c r="J2771" i="1"/>
  <c r="K2771" i="1"/>
  <c r="J2772" i="1"/>
  <c r="K2772" i="1"/>
  <c r="J871" i="1"/>
  <c r="K871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872" i="1"/>
  <c r="K872" i="1"/>
  <c r="J2781" i="1"/>
  <c r="K2781" i="1"/>
  <c r="J2782" i="1"/>
  <c r="K2782" i="1"/>
  <c r="J2783" i="1"/>
  <c r="K2783" i="1"/>
  <c r="J873" i="1"/>
  <c r="K873" i="1"/>
  <c r="J2784" i="1"/>
  <c r="K2784" i="1"/>
  <c r="J2785" i="1"/>
  <c r="K2785" i="1"/>
  <c r="J2786" i="1"/>
  <c r="K2786" i="1"/>
  <c r="J874" i="1"/>
  <c r="K874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875" i="1"/>
  <c r="K875" i="1"/>
  <c r="J2798" i="1"/>
  <c r="K2798" i="1"/>
  <c r="J2799" i="1"/>
  <c r="K2799" i="1"/>
  <c r="J876" i="1"/>
  <c r="K876" i="1"/>
  <c r="J877" i="1"/>
  <c r="K877" i="1"/>
  <c r="J2800" i="1"/>
  <c r="K2800" i="1"/>
  <c r="J878" i="1"/>
  <c r="K878" i="1"/>
  <c r="J879" i="1"/>
  <c r="K879" i="1"/>
  <c r="J2801" i="1"/>
  <c r="K2801" i="1"/>
  <c r="J880" i="1"/>
  <c r="K880" i="1"/>
  <c r="J881" i="1"/>
  <c r="K881" i="1"/>
  <c r="J882" i="1"/>
  <c r="K882" i="1"/>
  <c r="J883" i="1"/>
  <c r="K883" i="1"/>
  <c r="J2802" i="1"/>
  <c r="K2802" i="1"/>
  <c r="J884" i="1"/>
  <c r="K884" i="1"/>
  <c r="J885" i="1"/>
  <c r="K885" i="1"/>
  <c r="J2803" i="1"/>
  <c r="K2803" i="1"/>
  <c r="J886" i="1"/>
  <c r="K886" i="1"/>
  <c r="J2804" i="1"/>
  <c r="K2804" i="1"/>
  <c r="J887" i="1"/>
  <c r="K887" i="1"/>
  <c r="J888" i="1"/>
  <c r="K888" i="1"/>
  <c r="J889" i="1"/>
  <c r="K889" i="1"/>
  <c r="J2805" i="1"/>
  <c r="K2805" i="1"/>
  <c r="J2806" i="1"/>
  <c r="K2806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2807" i="1"/>
  <c r="K2807" i="1"/>
  <c r="J896" i="1"/>
  <c r="K896" i="1"/>
  <c r="J2808" i="1"/>
  <c r="K2808" i="1"/>
  <c r="J2809" i="1"/>
  <c r="K2809" i="1"/>
  <c r="J897" i="1"/>
  <c r="K897" i="1"/>
  <c r="J898" i="1"/>
  <c r="K898" i="1"/>
  <c r="J899" i="1"/>
  <c r="K899" i="1"/>
  <c r="J900" i="1"/>
  <c r="K900" i="1"/>
  <c r="J2810" i="1"/>
  <c r="K281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2811" i="1"/>
  <c r="K2811" i="1"/>
  <c r="J2812" i="1"/>
  <c r="K2812" i="1"/>
  <c r="J2813" i="1"/>
  <c r="K2813" i="1"/>
  <c r="J907" i="1"/>
  <c r="K907" i="1"/>
  <c r="J908" i="1"/>
  <c r="K908" i="1"/>
  <c r="J909" i="1"/>
  <c r="K909" i="1"/>
  <c r="J2814" i="1"/>
  <c r="K2814" i="1"/>
  <c r="J2815" i="1"/>
  <c r="K2815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2816" i="1"/>
  <c r="K2816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2817" i="1"/>
  <c r="K2817" i="1"/>
  <c r="J2818" i="1"/>
  <c r="K2818" i="1"/>
  <c r="J935" i="1"/>
  <c r="K935" i="1"/>
  <c r="J936" i="1"/>
  <c r="K936" i="1"/>
  <c r="J937" i="1"/>
  <c r="K937" i="1"/>
  <c r="J938" i="1"/>
  <c r="K938" i="1"/>
  <c r="J939" i="1"/>
  <c r="K939" i="1"/>
  <c r="J2819" i="1"/>
  <c r="K2819" i="1"/>
  <c r="J2820" i="1"/>
  <c r="K2820" i="1"/>
  <c r="J2821" i="1"/>
  <c r="K2821" i="1"/>
  <c r="J2822" i="1"/>
  <c r="K2822" i="1"/>
  <c r="J940" i="1"/>
  <c r="K940" i="1"/>
  <c r="J941" i="1"/>
  <c r="K941" i="1"/>
  <c r="J942" i="1"/>
  <c r="K942" i="1"/>
  <c r="J2823" i="1"/>
  <c r="K2823" i="1"/>
  <c r="J2824" i="1"/>
  <c r="K2824" i="1"/>
  <c r="J943" i="1"/>
  <c r="K943" i="1"/>
  <c r="J2825" i="1"/>
  <c r="K2825" i="1"/>
  <c r="J2826" i="1"/>
  <c r="K2826" i="1"/>
  <c r="J2827" i="1"/>
  <c r="K2827" i="1"/>
  <c r="J2828" i="1"/>
  <c r="K2828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2829" i="1"/>
  <c r="K2829" i="1"/>
  <c r="J2830" i="1"/>
  <c r="K2830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2831" i="1"/>
  <c r="K2831" i="1"/>
  <c r="J2832" i="1"/>
  <c r="K2832" i="1"/>
  <c r="J2833" i="1"/>
  <c r="K2833" i="1"/>
  <c r="J959" i="1"/>
  <c r="K959" i="1"/>
  <c r="J960" i="1"/>
  <c r="K960" i="1"/>
  <c r="J961" i="1"/>
  <c r="K961" i="1"/>
  <c r="J962" i="1"/>
  <c r="K962" i="1"/>
  <c r="J963" i="1"/>
  <c r="K963" i="1"/>
  <c r="J2834" i="1"/>
  <c r="K2834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2835" i="1"/>
  <c r="K2835" i="1"/>
  <c r="J2836" i="1"/>
  <c r="K2836" i="1"/>
  <c r="J2837" i="1"/>
  <c r="K2837" i="1"/>
  <c r="J2838" i="1"/>
  <c r="K2838" i="1"/>
  <c r="J980" i="1"/>
  <c r="K980" i="1"/>
  <c r="J981" i="1"/>
  <c r="K981" i="1"/>
  <c r="J982" i="1"/>
  <c r="K982" i="1"/>
  <c r="J983" i="1"/>
  <c r="K983" i="1"/>
  <c r="J2839" i="1"/>
  <c r="K2839" i="1"/>
  <c r="J984" i="1"/>
  <c r="K984" i="1"/>
  <c r="J2840" i="1"/>
  <c r="K2840" i="1"/>
  <c r="J2841" i="1"/>
  <c r="K2841" i="1"/>
  <c r="J2842" i="1"/>
  <c r="K2842" i="1"/>
  <c r="J985" i="1"/>
  <c r="K985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986" i="1"/>
  <c r="K986" i="1"/>
  <c r="J2850" i="1"/>
  <c r="K2850" i="1"/>
  <c r="J987" i="1"/>
  <c r="K987" i="1"/>
  <c r="J2851" i="1"/>
  <c r="K2851" i="1"/>
  <c r="J2852" i="1"/>
  <c r="K2852" i="1"/>
  <c r="J2853" i="1"/>
  <c r="K2853" i="1"/>
  <c r="J988" i="1"/>
  <c r="K988" i="1"/>
  <c r="J989" i="1"/>
  <c r="K989" i="1"/>
  <c r="J2854" i="1"/>
  <c r="K2854" i="1"/>
  <c r="J2855" i="1"/>
  <c r="K2855" i="1"/>
  <c r="J2856" i="1"/>
  <c r="K2856" i="1"/>
  <c r="J2857" i="1"/>
  <c r="K2857" i="1"/>
  <c r="J2858" i="1"/>
  <c r="K2858" i="1"/>
  <c r="J990" i="1"/>
  <c r="K990" i="1"/>
  <c r="J2859" i="1"/>
  <c r="K2859" i="1"/>
  <c r="J991" i="1"/>
  <c r="K991" i="1"/>
  <c r="J2860" i="1"/>
  <c r="K2860" i="1"/>
  <c r="J992" i="1"/>
  <c r="K992" i="1"/>
  <c r="J2861" i="1"/>
  <c r="K2861" i="1"/>
  <c r="J2862" i="1"/>
  <c r="K2862" i="1"/>
  <c r="J993" i="1"/>
  <c r="K993" i="1"/>
  <c r="J994" i="1"/>
  <c r="K994" i="1"/>
  <c r="J2863" i="1"/>
  <c r="K2863" i="1"/>
  <c r="J995" i="1"/>
  <c r="K995" i="1"/>
  <c r="J2864" i="1"/>
  <c r="K2864" i="1"/>
  <c r="J2865" i="1"/>
  <c r="K2865" i="1"/>
  <c r="J996" i="1"/>
  <c r="K996" i="1"/>
  <c r="J2866" i="1"/>
  <c r="K2866" i="1"/>
  <c r="J997" i="1"/>
  <c r="K997" i="1"/>
  <c r="J998" i="1"/>
  <c r="K998" i="1"/>
  <c r="J999" i="1"/>
  <c r="K999" i="1"/>
  <c r="J2867" i="1"/>
  <c r="K2867" i="1"/>
  <c r="J1000" i="1"/>
  <c r="K1000" i="1"/>
  <c r="J1001" i="1"/>
  <c r="K1001" i="1"/>
  <c r="J2868" i="1"/>
  <c r="K2868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2869" i="1"/>
  <c r="K2869" i="1"/>
  <c r="J2870" i="1"/>
  <c r="K2870" i="1"/>
  <c r="J2871" i="1"/>
  <c r="K2871" i="1"/>
  <c r="J1009" i="1"/>
  <c r="K1009" i="1"/>
  <c r="J1010" i="1"/>
  <c r="K1010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1011" i="1"/>
  <c r="K1011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1012" i="1"/>
  <c r="K1012" i="1"/>
  <c r="J2887" i="1"/>
  <c r="K2887" i="1"/>
  <c r="J2888" i="1"/>
  <c r="K2888" i="1"/>
  <c r="J1013" i="1"/>
  <c r="K1013" i="1"/>
  <c r="J2889" i="1"/>
  <c r="K2889" i="1"/>
  <c r="J1014" i="1"/>
  <c r="K1014" i="1"/>
  <c r="J2890" i="1"/>
  <c r="K2890" i="1"/>
  <c r="J1015" i="1"/>
  <c r="K1015" i="1"/>
  <c r="J2891" i="1"/>
  <c r="K2891" i="1"/>
  <c r="J1016" i="1"/>
  <c r="K1016" i="1"/>
  <c r="J2892" i="1"/>
  <c r="K2892" i="1"/>
  <c r="J2893" i="1"/>
  <c r="K2893" i="1"/>
  <c r="J1017" i="1"/>
  <c r="K1017" i="1"/>
  <c r="J1018" i="1"/>
  <c r="K1018" i="1"/>
  <c r="J2894" i="1"/>
  <c r="K2894" i="1"/>
  <c r="J1019" i="1"/>
  <c r="K1019" i="1"/>
  <c r="J2895" i="1"/>
  <c r="K2895" i="1"/>
  <c r="J1020" i="1"/>
  <c r="K1020" i="1"/>
  <c r="J1021" i="1"/>
  <c r="K1021" i="1"/>
  <c r="J2896" i="1"/>
  <c r="K2896" i="1"/>
  <c r="J1022" i="1"/>
  <c r="K1022" i="1"/>
  <c r="J2897" i="1"/>
  <c r="K2897" i="1"/>
  <c r="J1023" i="1"/>
  <c r="K1023" i="1"/>
  <c r="J2898" i="1"/>
  <c r="K2898" i="1"/>
  <c r="J2899" i="1"/>
  <c r="K2899" i="1"/>
  <c r="J1024" i="1"/>
  <c r="K1024" i="1"/>
  <c r="J2900" i="1"/>
  <c r="K2900" i="1"/>
  <c r="J1025" i="1"/>
  <c r="K1025" i="1"/>
  <c r="J1026" i="1"/>
  <c r="K1026" i="1"/>
  <c r="J1027" i="1"/>
  <c r="K1027" i="1"/>
  <c r="J1028" i="1"/>
  <c r="K1028" i="1"/>
  <c r="J2901" i="1"/>
  <c r="K2901" i="1"/>
  <c r="J1029" i="1"/>
  <c r="K1029" i="1"/>
  <c r="J1030" i="1"/>
  <c r="K1030" i="1"/>
  <c r="J2902" i="1"/>
  <c r="K2902" i="1"/>
  <c r="J2903" i="1"/>
  <c r="K2903" i="1"/>
  <c r="J1031" i="1"/>
  <c r="K1031" i="1"/>
  <c r="J2904" i="1"/>
  <c r="K2904" i="1"/>
  <c r="J1032" i="1"/>
  <c r="K1032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1033" i="1"/>
  <c r="K1033" i="1"/>
  <c r="J1034" i="1"/>
  <c r="K1034" i="1"/>
  <c r="J1035" i="1"/>
  <c r="K1035" i="1"/>
  <c r="J2912" i="1"/>
  <c r="K2912" i="1"/>
  <c r="J1036" i="1"/>
  <c r="K1036" i="1"/>
  <c r="J169" i="1"/>
  <c r="K169" i="1"/>
  <c r="J170" i="1"/>
  <c r="K170" i="1"/>
  <c r="J2913" i="1"/>
  <c r="K2913" i="1"/>
  <c r="J2914" i="1"/>
  <c r="K2914" i="1"/>
  <c r="J171" i="1"/>
  <c r="K171" i="1"/>
  <c r="J172" i="1"/>
  <c r="K172" i="1"/>
  <c r="J1037" i="1"/>
  <c r="K1037" i="1"/>
  <c r="J173" i="1"/>
  <c r="K173" i="1"/>
  <c r="J174" i="1"/>
  <c r="K174" i="1"/>
  <c r="J2915" i="1"/>
  <c r="K2915" i="1"/>
  <c r="J2916" i="1"/>
  <c r="K2916" i="1"/>
  <c r="J175" i="1"/>
  <c r="K175" i="1"/>
  <c r="J1038" i="1"/>
  <c r="K1038" i="1"/>
  <c r="J176" i="1"/>
  <c r="K176" i="1"/>
  <c r="J2917" i="1"/>
  <c r="K2917" i="1"/>
  <c r="J2918" i="1"/>
  <c r="K2918" i="1"/>
  <c r="J1039" i="1"/>
  <c r="K1039" i="1"/>
  <c r="J2919" i="1"/>
  <c r="K2919" i="1"/>
  <c r="J1040" i="1"/>
  <c r="K1040" i="1"/>
  <c r="J1041" i="1"/>
  <c r="K1041" i="1"/>
  <c r="J1042" i="1"/>
  <c r="K1042" i="1"/>
  <c r="J1043" i="1"/>
  <c r="K1043" i="1"/>
  <c r="J1044" i="1"/>
  <c r="K1044" i="1"/>
  <c r="J2920" i="1"/>
  <c r="K2920" i="1"/>
  <c r="J1045" i="1"/>
  <c r="K1045" i="1"/>
  <c r="J1046" i="1"/>
  <c r="K1046" i="1"/>
  <c r="J2921" i="1"/>
  <c r="K2921" i="1"/>
  <c r="J1047" i="1"/>
  <c r="K1047" i="1"/>
  <c r="J2922" i="1"/>
  <c r="K2922" i="1"/>
  <c r="J1048" i="1"/>
  <c r="K1048" i="1"/>
  <c r="J1049" i="1"/>
  <c r="K1049" i="1"/>
  <c r="J1050" i="1"/>
  <c r="K1050" i="1"/>
  <c r="J2923" i="1"/>
  <c r="K2923" i="1"/>
  <c r="J1051" i="1"/>
  <c r="K1051" i="1"/>
  <c r="J2924" i="1"/>
  <c r="K2924" i="1"/>
  <c r="J1052" i="1"/>
  <c r="K1052" i="1"/>
  <c r="J2925" i="1"/>
  <c r="K2925" i="1"/>
  <c r="J1053" i="1"/>
  <c r="K1053" i="1"/>
  <c r="J2926" i="1"/>
  <c r="K2926" i="1"/>
  <c r="J2927" i="1"/>
  <c r="K2927" i="1"/>
  <c r="J2928" i="1"/>
  <c r="K2928" i="1"/>
  <c r="J2929" i="1"/>
  <c r="K2929" i="1"/>
  <c r="J1054" i="1"/>
  <c r="K1054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1055" i="1"/>
  <c r="K1055" i="1"/>
  <c r="J2936" i="1"/>
  <c r="K2936" i="1"/>
  <c r="J1056" i="1"/>
  <c r="K1056" i="1"/>
  <c r="J2937" i="1"/>
  <c r="K2937" i="1"/>
  <c r="J1057" i="1"/>
  <c r="K1057" i="1"/>
  <c r="J1058" i="1"/>
  <c r="K1058" i="1"/>
  <c r="J1059" i="1"/>
  <c r="K1059" i="1"/>
  <c r="J2938" i="1"/>
  <c r="K2938" i="1"/>
  <c r="J2939" i="1"/>
  <c r="K2939" i="1"/>
  <c r="J2940" i="1"/>
  <c r="K2940" i="1"/>
  <c r="J2941" i="1"/>
  <c r="K2941" i="1"/>
  <c r="J1060" i="1"/>
  <c r="K1060" i="1"/>
  <c r="J1061" i="1"/>
  <c r="K1061" i="1"/>
  <c r="J1062" i="1"/>
  <c r="K1062" i="1"/>
  <c r="J2942" i="1"/>
  <c r="K2942" i="1"/>
  <c r="J1063" i="1"/>
  <c r="K1063" i="1"/>
  <c r="J1064" i="1"/>
  <c r="K1064" i="1"/>
  <c r="J1065" i="1"/>
  <c r="K1065" i="1"/>
  <c r="J1066" i="1"/>
  <c r="K1066" i="1"/>
  <c r="J2943" i="1"/>
  <c r="K2943" i="1"/>
  <c r="J1067" i="1"/>
  <c r="K1067" i="1"/>
  <c r="J1068" i="1"/>
  <c r="K1068" i="1"/>
  <c r="J1069" i="1"/>
  <c r="K1069" i="1"/>
  <c r="J1070" i="1"/>
  <c r="K1070" i="1"/>
  <c r="J2944" i="1"/>
  <c r="K2944" i="1"/>
  <c r="J1071" i="1"/>
  <c r="K1071" i="1"/>
  <c r="J1072" i="1"/>
  <c r="K1072" i="1"/>
  <c r="J2945" i="1"/>
  <c r="K2945" i="1"/>
  <c r="J2946" i="1"/>
  <c r="K2946" i="1"/>
  <c r="J1073" i="1"/>
  <c r="K1073" i="1"/>
  <c r="J1074" i="1"/>
  <c r="K1074" i="1"/>
  <c r="J2947" i="1"/>
  <c r="K2947" i="1"/>
  <c r="J2948" i="1"/>
  <c r="K2948" i="1"/>
  <c r="J2949" i="1"/>
  <c r="K2949" i="1"/>
  <c r="J1075" i="1"/>
  <c r="K1075" i="1"/>
  <c r="J2950" i="1"/>
  <c r="K2950" i="1"/>
  <c r="J2951" i="1"/>
  <c r="K2951" i="1"/>
  <c r="J1076" i="1"/>
  <c r="K1076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1077" i="1"/>
  <c r="K1077" i="1"/>
  <c r="J2958" i="1"/>
  <c r="K2958" i="1"/>
  <c r="J1078" i="1"/>
  <c r="K1078" i="1"/>
  <c r="J1079" i="1"/>
  <c r="K1079" i="1"/>
  <c r="J1080" i="1"/>
  <c r="K1080" i="1"/>
  <c r="J2959" i="1"/>
  <c r="K2959" i="1"/>
  <c r="J1081" i="1"/>
  <c r="K1081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1082" i="1"/>
  <c r="K1082" i="1"/>
  <c r="J1083" i="1"/>
  <c r="K1083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1084" i="1"/>
  <c r="K1084" i="1"/>
  <c r="J1085" i="1"/>
  <c r="K1085" i="1"/>
  <c r="J2979" i="1"/>
  <c r="K2979" i="1"/>
  <c r="J2980" i="1"/>
  <c r="K2980" i="1"/>
  <c r="J2981" i="1"/>
  <c r="K2981" i="1"/>
  <c r="J2982" i="1"/>
  <c r="K2982" i="1"/>
  <c r="J2983" i="1"/>
  <c r="K2983" i="1"/>
  <c r="J1086" i="1"/>
  <c r="K1086" i="1"/>
  <c r="J1087" i="1"/>
  <c r="K1087" i="1"/>
  <c r="J1088" i="1"/>
  <c r="K1088" i="1"/>
  <c r="J1089" i="1"/>
  <c r="K1089" i="1"/>
  <c r="J2984" i="1"/>
  <c r="K2984" i="1"/>
  <c r="J2985" i="1"/>
  <c r="K2985" i="1"/>
  <c r="J2986" i="1"/>
  <c r="K2986" i="1"/>
  <c r="J2987" i="1"/>
  <c r="K2987" i="1"/>
  <c r="J2988" i="1"/>
  <c r="K2988" i="1"/>
  <c r="J1090" i="1"/>
  <c r="K1090" i="1"/>
  <c r="J2989" i="1"/>
  <c r="K2989" i="1"/>
  <c r="J2990" i="1"/>
  <c r="K2990" i="1"/>
  <c r="J2991" i="1"/>
  <c r="K2991" i="1"/>
  <c r="J2992" i="1"/>
  <c r="K2992" i="1"/>
  <c r="J1091" i="1"/>
  <c r="K1091" i="1"/>
  <c r="J2993" i="1"/>
  <c r="K2993" i="1"/>
  <c r="J2994" i="1"/>
  <c r="K2994" i="1"/>
  <c r="J2995" i="1"/>
  <c r="K2995" i="1"/>
  <c r="J2996" i="1"/>
  <c r="K2996" i="1"/>
  <c r="J1092" i="1"/>
  <c r="K1092" i="1"/>
  <c r="J1093" i="1"/>
  <c r="K1093" i="1"/>
  <c r="J2997" i="1"/>
  <c r="K2997" i="1"/>
  <c r="J2998" i="1"/>
  <c r="K2998" i="1"/>
  <c r="J1094" i="1"/>
  <c r="K1094" i="1"/>
  <c r="J2999" i="1"/>
  <c r="K2999" i="1"/>
  <c r="J3000" i="1"/>
  <c r="K3000" i="1"/>
  <c r="J3001" i="1"/>
  <c r="K3001" i="1"/>
  <c r="J3002" i="1"/>
  <c r="K3002" i="1"/>
  <c r="J1095" i="1"/>
  <c r="K1095" i="1"/>
  <c r="J1096" i="1"/>
  <c r="K1096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1097" i="1"/>
  <c r="K1097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1098" i="1"/>
  <c r="K1098" i="1"/>
  <c r="J3021" i="1"/>
  <c r="K3021" i="1"/>
  <c r="J3022" i="1"/>
  <c r="K3022" i="1"/>
  <c r="J3023" i="1"/>
  <c r="K3023" i="1"/>
  <c r="J3024" i="1"/>
  <c r="K3024" i="1"/>
  <c r="J1099" i="1"/>
  <c r="K1099" i="1"/>
  <c r="J3025" i="1"/>
  <c r="K3025" i="1"/>
  <c r="J1100" i="1"/>
  <c r="K1100" i="1"/>
  <c r="J1101" i="1"/>
  <c r="K1101" i="1"/>
  <c r="J3026" i="1"/>
  <c r="K3026" i="1"/>
  <c r="J1102" i="1"/>
  <c r="K1102" i="1"/>
  <c r="J3027" i="1"/>
  <c r="K3027" i="1"/>
  <c r="J3028" i="1"/>
  <c r="K3028" i="1"/>
  <c r="J3029" i="1"/>
  <c r="K3029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3030" i="1"/>
  <c r="K3030" i="1"/>
  <c r="J1109" i="1"/>
  <c r="K1109" i="1"/>
  <c r="J3031" i="1"/>
  <c r="K3031" i="1"/>
  <c r="J3032" i="1"/>
  <c r="K3032" i="1"/>
  <c r="J1110" i="1"/>
  <c r="K1110" i="1"/>
  <c r="J3033" i="1"/>
  <c r="K3033" i="1"/>
  <c r="J1111" i="1"/>
  <c r="K1111" i="1"/>
  <c r="J3034" i="1"/>
  <c r="K3034" i="1"/>
  <c r="J3035" i="1"/>
  <c r="K3035" i="1"/>
  <c r="J1112" i="1"/>
  <c r="K1112" i="1"/>
  <c r="J3036" i="1"/>
  <c r="K3036" i="1"/>
  <c r="J3037" i="1"/>
  <c r="K3037" i="1"/>
  <c r="J1113" i="1"/>
  <c r="K1113" i="1"/>
  <c r="J3038" i="1"/>
  <c r="K3038" i="1"/>
  <c r="J1114" i="1"/>
  <c r="K1114" i="1"/>
  <c r="J3039" i="1"/>
  <c r="K3039" i="1"/>
  <c r="J3040" i="1"/>
  <c r="K3040" i="1"/>
  <c r="J3041" i="1"/>
  <c r="K3041" i="1"/>
  <c r="J1115" i="1"/>
  <c r="K1115" i="1"/>
  <c r="J1116" i="1"/>
  <c r="K1116" i="1"/>
  <c r="J3042" i="1"/>
  <c r="K3042" i="1"/>
  <c r="J1117" i="1"/>
  <c r="K1117" i="1"/>
  <c r="J1118" i="1"/>
  <c r="K1118" i="1"/>
  <c r="J1119" i="1"/>
  <c r="K1119" i="1"/>
  <c r="J1120" i="1"/>
  <c r="K1120" i="1"/>
  <c r="J3043" i="1"/>
  <c r="K3043" i="1"/>
  <c r="J1121" i="1"/>
  <c r="K1121" i="1"/>
  <c r="J1122" i="1"/>
  <c r="K1122" i="1"/>
  <c r="J1123" i="1"/>
  <c r="K1123" i="1"/>
  <c r="J1124" i="1"/>
  <c r="K1124" i="1"/>
  <c r="J1125" i="1"/>
  <c r="K1125" i="1"/>
  <c r="J3044" i="1"/>
  <c r="K3044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3045" i="1"/>
  <c r="K3045" i="1"/>
  <c r="J3046" i="1"/>
  <c r="K3046" i="1"/>
  <c r="J1133" i="1"/>
  <c r="K1133" i="1"/>
  <c r="J1134" i="1"/>
  <c r="K1134" i="1"/>
  <c r="J3047" i="1"/>
  <c r="K3047" i="1"/>
  <c r="J3048" i="1"/>
  <c r="K3048" i="1"/>
  <c r="J1135" i="1"/>
  <c r="K1135" i="1"/>
  <c r="J1136" i="1"/>
  <c r="K1136" i="1"/>
  <c r="J3049" i="1"/>
  <c r="K3049" i="1"/>
  <c r="J1137" i="1"/>
  <c r="K1137" i="1"/>
  <c r="J1138" i="1"/>
  <c r="K1138" i="1"/>
  <c r="J1139" i="1"/>
  <c r="K1139" i="1"/>
  <c r="J3050" i="1"/>
  <c r="K3050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3051" i="1"/>
  <c r="K3051" i="1"/>
  <c r="J1151" i="1"/>
  <c r="K1151" i="1"/>
  <c r="J1152" i="1"/>
  <c r="K1152" i="1"/>
  <c r="J1153" i="1"/>
  <c r="K1153" i="1"/>
  <c r="J1154" i="1"/>
  <c r="K1154" i="1"/>
  <c r="J3052" i="1"/>
  <c r="K3052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3053" i="1"/>
  <c r="K3053" i="1"/>
  <c r="J1163" i="1"/>
  <c r="K1163" i="1"/>
  <c r="J1164" i="1"/>
  <c r="K1164" i="1"/>
  <c r="J1165" i="1"/>
  <c r="K1165" i="1"/>
  <c r="J3054" i="1"/>
  <c r="K3054" i="1"/>
  <c r="J3055" i="1"/>
  <c r="K305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3056" i="1"/>
  <c r="K3056" i="1"/>
  <c r="J1175" i="1"/>
  <c r="K1175" i="1"/>
  <c r="J1176" i="1"/>
  <c r="K1176" i="1"/>
  <c r="J1177" i="1"/>
  <c r="K1177" i="1"/>
  <c r="J1178" i="1"/>
  <c r="K1178" i="1"/>
  <c r="J1179" i="1"/>
  <c r="K1179" i="1"/>
  <c r="J3057" i="1"/>
  <c r="K3057" i="1"/>
  <c r="J3058" i="1"/>
  <c r="K3058" i="1"/>
  <c r="J3059" i="1"/>
  <c r="K3059" i="1"/>
  <c r="J1180" i="1"/>
  <c r="K1180" i="1"/>
  <c r="J1181" i="1"/>
  <c r="K1181" i="1"/>
  <c r="J1182" i="1"/>
  <c r="K1182" i="1"/>
  <c r="J1183" i="1"/>
  <c r="K1183" i="1"/>
  <c r="J3060" i="1"/>
  <c r="K3060" i="1"/>
  <c r="J1184" i="1"/>
  <c r="K1184" i="1"/>
  <c r="J3061" i="1"/>
  <c r="K3061" i="1"/>
  <c r="J3062" i="1"/>
  <c r="K3062" i="1"/>
  <c r="J3063" i="1"/>
  <c r="K3063" i="1"/>
  <c r="J1185" i="1"/>
  <c r="K1185" i="1"/>
  <c r="J1186" i="1"/>
  <c r="K1186" i="1"/>
  <c r="J3064" i="1"/>
  <c r="K3064" i="1"/>
  <c r="J1187" i="1"/>
  <c r="K1187" i="1"/>
  <c r="J3065" i="1"/>
  <c r="K3065" i="1"/>
  <c r="J1188" i="1"/>
  <c r="K1188" i="1"/>
  <c r="J1189" i="1"/>
  <c r="K1189" i="1"/>
  <c r="J1190" i="1"/>
  <c r="K1190" i="1"/>
  <c r="J1191" i="1"/>
  <c r="K1191" i="1"/>
  <c r="J1192" i="1"/>
  <c r="K1192" i="1"/>
  <c r="J3066" i="1"/>
  <c r="K3066" i="1"/>
  <c r="J1193" i="1"/>
  <c r="K1193" i="1"/>
  <c r="J1194" i="1"/>
  <c r="K1194" i="1"/>
  <c r="J3067" i="1"/>
  <c r="K3067" i="1"/>
  <c r="J3068" i="1"/>
  <c r="K3068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3069" i="1"/>
  <c r="K3069" i="1"/>
  <c r="J1204" i="1"/>
  <c r="K1204" i="1"/>
  <c r="J3070" i="1"/>
  <c r="K3070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3071" i="1"/>
  <c r="K3071" i="1"/>
  <c r="J3072" i="1"/>
  <c r="K3072" i="1"/>
  <c r="J1213" i="1"/>
  <c r="K1213" i="1"/>
  <c r="J3073" i="1"/>
  <c r="K3073" i="1"/>
  <c r="J3074" i="1"/>
  <c r="K3074" i="1"/>
  <c r="J3075" i="1"/>
  <c r="K3075" i="1"/>
  <c r="J1214" i="1"/>
  <c r="K1214" i="1"/>
  <c r="J1215" i="1"/>
  <c r="K1215" i="1"/>
  <c r="J1216" i="1"/>
  <c r="K1216" i="1"/>
  <c r="J1217" i="1"/>
  <c r="K1217" i="1"/>
  <c r="J3076" i="1"/>
  <c r="K3076" i="1"/>
  <c r="J3077" i="1"/>
  <c r="K3077" i="1"/>
  <c r="J1218" i="1"/>
  <c r="K1218" i="1"/>
  <c r="J3078" i="1"/>
  <c r="K3078" i="1"/>
  <c r="J3079" i="1"/>
  <c r="K3079" i="1"/>
  <c r="J1219" i="1"/>
  <c r="K1219" i="1"/>
  <c r="J1220" i="1"/>
  <c r="K1220" i="1"/>
  <c r="J3080" i="1"/>
  <c r="K3080" i="1"/>
  <c r="J3081" i="1"/>
  <c r="K3081" i="1"/>
  <c r="J3082" i="1"/>
  <c r="K3082" i="1"/>
  <c r="J3083" i="1"/>
  <c r="K3083" i="1"/>
  <c r="J1221" i="1"/>
  <c r="K1221" i="1"/>
  <c r="J1222" i="1"/>
  <c r="K1222" i="1"/>
  <c r="J3084" i="1"/>
  <c r="K3084" i="1"/>
  <c r="J3085" i="1"/>
  <c r="K3085" i="1"/>
  <c r="J3086" i="1"/>
  <c r="K3086" i="1"/>
  <c r="J3087" i="1"/>
  <c r="K3087" i="1"/>
  <c r="J1223" i="1"/>
  <c r="K1223" i="1"/>
  <c r="J1224" i="1"/>
  <c r="K1224" i="1"/>
  <c r="J1225" i="1"/>
  <c r="K1225" i="1"/>
  <c r="J3088" i="1"/>
  <c r="K3088" i="1"/>
  <c r="J3089" i="1"/>
  <c r="K3089" i="1"/>
  <c r="J3090" i="1"/>
  <c r="K3090" i="1"/>
  <c r="J1226" i="1"/>
  <c r="K1226" i="1"/>
  <c r="J3091" i="1"/>
  <c r="K3091" i="1"/>
  <c r="J1227" i="1"/>
  <c r="K1227" i="1"/>
  <c r="J1228" i="1"/>
  <c r="K1228" i="1"/>
  <c r="J3092" i="1"/>
  <c r="K3092" i="1"/>
  <c r="J1229" i="1"/>
  <c r="K1229" i="1"/>
  <c r="J1230" i="1"/>
  <c r="K1230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1231" i="1"/>
  <c r="K1231" i="1"/>
  <c r="J3101" i="1"/>
  <c r="K3101" i="1"/>
  <c r="J3102" i="1"/>
  <c r="K3102" i="1"/>
  <c r="J3103" i="1"/>
  <c r="K3103" i="1"/>
  <c r="J1232" i="1"/>
  <c r="K1232" i="1"/>
  <c r="J3104" i="1"/>
  <c r="K3104" i="1"/>
  <c r="J3105" i="1"/>
  <c r="K3105" i="1"/>
  <c r="J1233" i="1"/>
  <c r="K1233" i="1"/>
  <c r="J1234" i="1"/>
  <c r="K1234" i="1"/>
  <c r="J1235" i="1"/>
  <c r="K1235" i="1"/>
  <c r="J3106" i="1"/>
  <c r="K3106" i="1"/>
  <c r="J3107" i="1"/>
  <c r="K3107" i="1"/>
  <c r="J3108" i="1"/>
  <c r="K3108" i="1"/>
  <c r="J3109" i="1"/>
  <c r="K3109" i="1"/>
  <c r="J1236" i="1"/>
  <c r="K1236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1237" i="1"/>
  <c r="K1237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1238" i="1"/>
  <c r="K1238" i="1"/>
  <c r="J3132" i="1"/>
  <c r="K3132" i="1"/>
  <c r="J3133" i="1"/>
  <c r="K3133" i="1"/>
  <c r="J3134" i="1"/>
  <c r="K3134" i="1"/>
  <c r="J3135" i="1"/>
  <c r="K3135" i="1"/>
  <c r="J1239" i="1"/>
  <c r="K1239" i="1"/>
  <c r="J3136" i="1"/>
  <c r="K3136" i="1"/>
  <c r="J3137" i="1"/>
  <c r="K3137" i="1"/>
  <c r="J3138" i="1"/>
  <c r="K3138" i="1"/>
  <c r="J3139" i="1"/>
  <c r="K3139" i="1"/>
  <c r="J1240" i="1"/>
  <c r="K1240" i="1"/>
  <c r="J1241" i="1"/>
  <c r="K1241" i="1"/>
  <c r="J1242" i="1"/>
  <c r="K1242" i="1"/>
  <c r="J1243" i="1"/>
  <c r="K1243" i="1"/>
  <c r="J3140" i="1"/>
  <c r="K3140" i="1"/>
  <c r="J3141" i="1"/>
  <c r="K3141" i="1"/>
  <c r="J3142" i="1"/>
  <c r="K3142" i="1"/>
  <c r="J1244" i="1"/>
  <c r="K1244" i="1"/>
  <c r="J1245" i="1"/>
  <c r="K1245" i="1"/>
  <c r="J3143" i="1"/>
  <c r="K3143" i="1"/>
  <c r="J3144" i="1"/>
  <c r="K3144" i="1"/>
  <c r="J1246" i="1"/>
  <c r="K1246" i="1"/>
  <c r="J1247" i="1"/>
  <c r="K1247" i="1"/>
  <c r="J3145" i="1"/>
  <c r="K3145" i="1"/>
  <c r="J3146" i="1"/>
  <c r="K3146" i="1"/>
  <c r="J1248" i="1"/>
  <c r="K1248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1249" i="1"/>
  <c r="K1249" i="1"/>
  <c r="J3156" i="1"/>
  <c r="K3156" i="1"/>
  <c r="J3157" i="1"/>
  <c r="K3157" i="1"/>
  <c r="J1250" i="1"/>
  <c r="K1250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1251" i="1"/>
  <c r="K1251" i="1"/>
  <c r="J1252" i="1"/>
  <c r="K1252" i="1"/>
  <c r="J3165" i="1"/>
  <c r="K3165" i="1"/>
  <c r="J1253" i="1"/>
  <c r="K1253" i="1"/>
  <c r="J3166" i="1"/>
  <c r="K3166" i="1"/>
  <c r="J3167" i="1"/>
  <c r="K3167" i="1"/>
  <c r="J3168" i="1"/>
  <c r="K3168" i="1"/>
  <c r="J1254" i="1"/>
  <c r="K1254" i="1"/>
  <c r="J177" i="1"/>
  <c r="K177" i="1"/>
  <c r="J178" i="1"/>
  <c r="K178" i="1"/>
  <c r="J3169" i="1"/>
  <c r="K3169" i="1"/>
  <c r="J3170" i="1"/>
  <c r="K3170" i="1"/>
  <c r="J3171" i="1"/>
  <c r="K3171" i="1"/>
  <c r="J3172" i="1"/>
  <c r="K3172" i="1"/>
  <c r="J3173" i="1"/>
  <c r="K3173" i="1"/>
  <c r="J179" i="1"/>
  <c r="K179" i="1"/>
  <c r="J1255" i="1"/>
  <c r="K1255" i="1"/>
  <c r="J1256" i="1"/>
  <c r="K1256" i="1"/>
  <c r="J180" i="1"/>
  <c r="K180" i="1"/>
  <c r="J3174" i="1"/>
  <c r="K3174" i="1"/>
  <c r="J181" i="1"/>
  <c r="K181" i="1"/>
  <c r="J3175" i="1"/>
  <c r="K3175" i="1"/>
  <c r="J3176" i="1"/>
  <c r="K3176" i="1"/>
  <c r="J3177" i="1"/>
  <c r="K3177" i="1"/>
  <c r="J3178" i="1"/>
  <c r="K3178" i="1"/>
  <c r="J1257" i="1"/>
  <c r="K1257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1258" i="1"/>
  <c r="K1258" i="1"/>
  <c r="J1259" i="1"/>
  <c r="K1259" i="1"/>
  <c r="J3194" i="1"/>
  <c r="K3194" i="1"/>
  <c r="J3195" i="1"/>
  <c r="K3195" i="1"/>
  <c r="J1260" i="1"/>
  <c r="K1260" i="1"/>
  <c r="J3196" i="1"/>
  <c r="K3196" i="1"/>
  <c r="J3197" i="1"/>
  <c r="K3197" i="1"/>
  <c r="J1261" i="1"/>
  <c r="K1261" i="1"/>
  <c r="J1262" i="1"/>
  <c r="K1262" i="1"/>
  <c r="J3198" i="1"/>
  <c r="K3198" i="1"/>
  <c r="J1263" i="1"/>
  <c r="K1263" i="1"/>
  <c r="J3199" i="1"/>
  <c r="K3199" i="1"/>
  <c r="J1264" i="1"/>
  <c r="K1264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1265" i="1"/>
  <c r="K1265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1266" i="1"/>
  <c r="K1266" i="1"/>
  <c r="J3247" i="1"/>
  <c r="K3247" i="1"/>
  <c r="J1267" i="1"/>
  <c r="K1267" i="1"/>
  <c r="J1268" i="1"/>
  <c r="K1268" i="1"/>
  <c r="J3248" i="1"/>
  <c r="K3248" i="1"/>
  <c r="J3249" i="1"/>
  <c r="K3249" i="1"/>
  <c r="J3250" i="1"/>
  <c r="K3250" i="1"/>
  <c r="J3251" i="1"/>
  <c r="K3251" i="1"/>
  <c r="J3252" i="1"/>
  <c r="K3252" i="1"/>
  <c r="J1269" i="1"/>
  <c r="K1269" i="1"/>
  <c r="J3253" i="1"/>
  <c r="K3253" i="1"/>
  <c r="J1270" i="1"/>
  <c r="K1270" i="1"/>
  <c r="J1271" i="1"/>
  <c r="K1271" i="1"/>
  <c r="J1272" i="1"/>
  <c r="K1272" i="1"/>
  <c r="J1273" i="1"/>
  <c r="K1273" i="1"/>
  <c r="J1274" i="1"/>
  <c r="K1274" i="1"/>
  <c r="J3254" i="1"/>
  <c r="K3254" i="1"/>
  <c r="J3255" i="1"/>
  <c r="K3255" i="1"/>
  <c r="J3256" i="1"/>
  <c r="K3256" i="1"/>
  <c r="J3257" i="1"/>
  <c r="K3257" i="1"/>
  <c r="J3258" i="1"/>
  <c r="K3258" i="1"/>
  <c r="J1275" i="1"/>
  <c r="K1275" i="1"/>
  <c r="J1276" i="1"/>
  <c r="K1276" i="1"/>
  <c r="J3259" i="1"/>
  <c r="K3259" i="1"/>
  <c r="J3260" i="1"/>
  <c r="K3260" i="1"/>
  <c r="J3261" i="1"/>
  <c r="K3261" i="1"/>
  <c r="J1277" i="1"/>
  <c r="K1277" i="1"/>
  <c r="J1278" i="1"/>
  <c r="K1278" i="1"/>
  <c r="J1279" i="1"/>
  <c r="K1279" i="1"/>
  <c r="J1280" i="1"/>
  <c r="K1280" i="1"/>
  <c r="J1281" i="1"/>
  <c r="K1281" i="1"/>
  <c r="J3262" i="1"/>
  <c r="K3262" i="1"/>
  <c r="J3263" i="1"/>
  <c r="K3263" i="1"/>
  <c r="J1282" i="1"/>
  <c r="K1282" i="1"/>
  <c r="J1283" i="1"/>
  <c r="K128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1284" i="1"/>
  <c r="K1284" i="1"/>
  <c r="J3271" i="1"/>
  <c r="K3271" i="1"/>
  <c r="J3272" i="1"/>
  <c r="K3272" i="1"/>
  <c r="J3273" i="1"/>
  <c r="K3273" i="1"/>
  <c r="J3274" i="1"/>
  <c r="K3274" i="1"/>
  <c r="J3275" i="1"/>
  <c r="K3275" i="1"/>
  <c r="J1285" i="1"/>
  <c r="K1285" i="1"/>
  <c r="J3276" i="1"/>
  <c r="K3276" i="1"/>
  <c r="J3277" i="1"/>
  <c r="K3277" i="1"/>
  <c r="J3278" i="1"/>
  <c r="K3278" i="1"/>
  <c r="J3279" i="1"/>
  <c r="K3279" i="1"/>
  <c r="J3280" i="1"/>
  <c r="K3280" i="1"/>
  <c r="J1286" i="1"/>
  <c r="K1286" i="1"/>
  <c r="J3281" i="1"/>
  <c r="K3281" i="1"/>
  <c r="J3282" i="1"/>
  <c r="K3282" i="1"/>
  <c r="J3283" i="1"/>
  <c r="K3283" i="1"/>
  <c r="J1287" i="1"/>
  <c r="K1287" i="1"/>
  <c r="J1288" i="1"/>
  <c r="K1288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1289" i="1"/>
  <c r="K1289" i="1"/>
  <c r="J1290" i="1"/>
  <c r="K1290" i="1"/>
  <c r="J3298" i="1"/>
  <c r="K3298" i="1"/>
  <c r="J3299" i="1"/>
  <c r="K3299" i="1"/>
  <c r="J1291" i="1"/>
  <c r="K1291" i="1"/>
  <c r="J3300" i="1"/>
  <c r="K3300" i="1"/>
  <c r="J3301" i="1"/>
  <c r="K3301" i="1"/>
  <c r="J1292" i="1"/>
  <c r="K1292" i="1"/>
  <c r="J1293" i="1"/>
  <c r="K1293" i="1"/>
  <c r="J1294" i="1"/>
  <c r="K1294" i="1"/>
  <c r="J1295" i="1"/>
  <c r="K1295" i="1"/>
  <c r="J3302" i="1"/>
  <c r="K3302" i="1"/>
  <c r="J3303" i="1"/>
  <c r="K3303" i="1"/>
  <c r="J3304" i="1"/>
  <c r="K3304" i="1"/>
  <c r="J1296" i="1"/>
  <c r="K1296" i="1"/>
  <c r="J3305" i="1"/>
  <c r="K3305" i="1"/>
  <c r="J3306" i="1"/>
  <c r="K3306" i="1"/>
  <c r="J1297" i="1"/>
  <c r="K1297" i="1"/>
  <c r="J3307" i="1"/>
  <c r="K3307" i="1"/>
  <c r="J3308" i="1"/>
  <c r="K3308" i="1"/>
  <c r="J1298" i="1"/>
  <c r="K1298" i="1"/>
  <c r="J3309" i="1"/>
  <c r="K3309" i="1"/>
  <c r="J1299" i="1"/>
  <c r="K1299" i="1"/>
  <c r="J1300" i="1"/>
  <c r="K1300" i="1"/>
  <c r="J1301" i="1"/>
  <c r="K1301" i="1"/>
  <c r="J1302" i="1"/>
  <c r="K1302" i="1"/>
  <c r="J1303" i="1"/>
  <c r="K1303" i="1"/>
  <c r="J3310" i="1"/>
  <c r="K3310" i="1"/>
  <c r="J1304" i="1"/>
  <c r="K1304" i="1"/>
  <c r="J1305" i="1"/>
  <c r="K1305" i="1"/>
  <c r="J1306" i="1"/>
  <c r="K1306" i="1"/>
  <c r="J1307" i="1"/>
  <c r="K1307" i="1"/>
  <c r="J3311" i="1"/>
  <c r="K3311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3312" i="1"/>
  <c r="K3312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3313" i="1"/>
  <c r="K3313" i="1"/>
  <c r="J1325" i="1"/>
  <c r="K1325" i="1"/>
  <c r="J3314" i="1"/>
  <c r="K3314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3315" i="1"/>
  <c r="K3315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3316" i="1"/>
  <c r="K3316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3317" i="1"/>
  <c r="K3317" i="1"/>
  <c r="J1365" i="1"/>
  <c r="K1365" i="1"/>
  <c r="J3318" i="1"/>
  <c r="K3318" i="1"/>
  <c r="J1366" i="1"/>
  <c r="K1366" i="1"/>
  <c r="J1367" i="1"/>
  <c r="K1367" i="1"/>
  <c r="J1368" i="1"/>
  <c r="K1368" i="1"/>
  <c r="J3319" i="1"/>
  <c r="K3319" i="1"/>
  <c r="J1369" i="1"/>
  <c r="K1369" i="1"/>
  <c r="J1370" i="1"/>
  <c r="K1370" i="1"/>
  <c r="J3320" i="1"/>
  <c r="K3320" i="1"/>
  <c r="J1371" i="1"/>
  <c r="K1371" i="1"/>
  <c r="J1372" i="1"/>
  <c r="K1372" i="1"/>
  <c r="J3321" i="1"/>
  <c r="K3321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3322" i="1"/>
  <c r="K3322" i="1"/>
  <c r="J1385" i="1"/>
  <c r="K1385" i="1"/>
  <c r="J1386" i="1"/>
  <c r="K1386" i="1"/>
  <c r="J1387" i="1"/>
  <c r="K1387" i="1"/>
  <c r="J3323" i="1"/>
  <c r="K3323" i="1"/>
  <c r="J1388" i="1"/>
  <c r="K1388" i="1"/>
  <c r="J1389" i="1"/>
  <c r="K1389" i="1"/>
  <c r="J1390" i="1"/>
  <c r="K1390" i="1"/>
  <c r="J1391" i="1"/>
  <c r="K1391" i="1"/>
  <c r="J1392" i="1"/>
  <c r="K1392" i="1"/>
  <c r="J3324" i="1"/>
  <c r="K3324" i="1"/>
  <c r="J3325" i="1"/>
  <c r="K3325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3326" i="1"/>
  <c r="K3326" i="1"/>
  <c r="J3327" i="1"/>
  <c r="K3327" i="1"/>
  <c r="J1399" i="1"/>
  <c r="K1399" i="1"/>
  <c r="J1400" i="1"/>
  <c r="K1400" i="1"/>
  <c r="J3328" i="1"/>
  <c r="K3328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3329" i="1"/>
  <c r="K3329" i="1"/>
  <c r="J1407" i="1"/>
  <c r="K1407" i="1"/>
  <c r="J3330" i="1"/>
  <c r="K3330" i="1"/>
  <c r="J3331" i="1"/>
  <c r="K3331" i="1"/>
  <c r="J3332" i="1"/>
  <c r="K3332" i="1"/>
  <c r="J3333" i="1"/>
  <c r="K3333" i="1"/>
  <c r="J3334" i="1"/>
  <c r="K3334" i="1"/>
  <c r="J1408" i="1"/>
  <c r="K1408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1409" i="1"/>
  <c r="K1409" i="1"/>
  <c r="J3341" i="1"/>
  <c r="K3341" i="1"/>
  <c r="J1410" i="1"/>
  <c r="K1410" i="1"/>
  <c r="J3342" i="1"/>
  <c r="K3342" i="1"/>
  <c r="J3343" i="1"/>
  <c r="K3343" i="1"/>
  <c r="J3344" i="1"/>
  <c r="K3344" i="1"/>
  <c r="J1411" i="1"/>
  <c r="K1411" i="1"/>
  <c r="J1412" i="1"/>
  <c r="K1412" i="1"/>
  <c r="J1413" i="1"/>
  <c r="K1413" i="1"/>
  <c r="J3345" i="1"/>
  <c r="K3345" i="1"/>
  <c r="J3346" i="1"/>
  <c r="K3346" i="1"/>
  <c r="J3347" i="1"/>
  <c r="K3347" i="1"/>
  <c r="J3348" i="1"/>
  <c r="K3348" i="1"/>
  <c r="J1414" i="1"/>
  <c r="K1414" i="1"/>
  <c r="J3349" i="1"/>
  <c r="K3349" i="1"/>
  <c r="J1415" i="1"/>
  <c r="K1415" i="1"/>
  <c r="J3350" i="1"/>
  <c r="K3350" i="1"/>
  <c r="J3351" i="1"/>
  <c r="K3351" i="1"/>
  <c r="J1416" i="1"/>
  <c r="K1416" i="1"/>
  <c r="J3352" i="1"/>
  <c r="K3352" i="1"/>
  <c r="J3353" i="1"/>
  <c r="K3353" i="1"/>
  <c r="J1417" i="1"/>
  <c r="K1417" i="1"/>
  <c r="J1418" i="1"/>
  <c r="K1418" i="1"/>
  <c r="J1419" i="1"/>
  <c r="K1419" i="1"/>
  <c r="J1420" i="1"/>
  <c r="K1420" i="1"/>
  <c r="J3354" i="1"/>
  <c r="K3354" i="1"/>
  <c r="J1421" i="1"/>
  <c r="K1421" i="1"/>
  <c r="J1422" i="1"/>
  <c r="K1422" i="1"/>
  <c r="J1423" i="1"/>
  <c r="K1423" i="1"/>
  <c r="J1424" i="1"/>
  <c r="K1424" i="1"/>
  <c r="J1425" i="1"/>
  <c r="K1425" i="1"/>
  <c r="J3355" i="1"/>
  <c r="K3355" i="1"/>
  <c r="J3356" i="1"/>
  <c r="K3356" i="1"/>
  <c r="J3357" i="1"/>
  <c r="K3357" i="1"/>
  <c r="J1426" i="1"/>
  <c r="K1426" i="1"/>
  <c r="J3358" i="1"/>
  <c r="K3358" i="1"/>
  <c r="J3359" i="1"/>
  <c r="K3359" i="1"/>
  <c r="J3360" i="1"/>
  <c r="K3360" i="1"/>
  <c r="J3361" i="1"/>
  <c r="K3361" i="1"/>
  <c r="J3362" i="1"/>
  <c r="K3362" i="1"/>
  <c r="J1427" i="1"/>
  <c r="K1427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1428" i="1"/>
  <c r="K1428" i="1"/>
  <c r="J3374" i="1"/>
  <c r="K3374" i="1"/>
  <c r="J3375" i="1"/>
  <c r="K3375" i="1"/>
  <c r="J3376" i="1"/>
  <c r="K3376" i="1"/>
  <c r="J3377" i="1"/>
  <c r="K3377" i="1"/>
  <c r="J1429" i="1"/>
  <c r="K1429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1430" i="1"/>
  <c r="K1430" i="1"/>
  <c r="J3384" i="1"/>
  <c r="K3384" i="1"/>
  <c r="J3385" i="1"/>
  <c r="K3385" i="1"/>
  <c r="J3386" i="1"/>
  <c r="K3386" i="1"/>
  <c r="J3387" i="1"/>
  <c r="K3387" i="1"/>
  <c r="J3388" i="1"/>
  <c r="K3388" i="1"/>
  <c r="J1431" i="1"/>
  <c r="K1431" i="1"/>
  <c r="J1432" i="1"/>
  <c r="K1432" i="1"/>
  <c r="J1433" i="1"/>
  <c r="K1433" i="1"/>
  <c r="J1434" i="1"/>
  <c r="K1434" i="1"/>
  <c r="J1435" i="1"/>
  <c r="K1435" i="1"/>
  <c r="J3389" i="1"/>
  <c r="K3389" i="1"/>
  <c r="J1436" i="1"/>
  <c r="K1436" i="1"/>
  <c r="J1437" i="1"/>
  <c r="K1437" i="1"/>
  <c r="J1438" i="1"/>
  <c r="K1438" i="1"/>
  <c r="J3390" i="1"/>
  <c r="K3390" i="1"/>
  <c r="J3391" i="1"/>
  <c r="K3391" i="1"/>
  <c r="J3392" i="1"/>
  <c r="K3392" i="1"/>
  <c r="J3393" i="1"/>
  <c r="K3393" i="1"/>
  <c r="J1439" i="1"/>
  <c r="K1439" i="1"/>
  <c r="J1440" i="1"/>
  <c r="K1440" i="1"/>
  <c r="J3394" i="1"/>
  <c r="K3394" i="1"/>
  <c r="J3395" i="1"/>
  <c r="K3395" i="1"/>
  <c r="J1441" i="1"/>
  <c r="K1441" i="1"/>
  <c r="J3396" i="1"/>
  <c r="K3396" i="1"/>
  <c r="J1442" i="1"/>
  <c r="K1442" i="1"/>
  <c r="J3397" i="1"/>
  <c r="K3397" i="1"/>
  <c r="J3398" i="1"/>
  <c r="K3398" i="1"/>
  <c r="J1443" i="1"/>
  <c r="K1443" i="1"/>
  <c r="J1444" i="1"/>
  <c r="K1444" i="1"/>
  <c r="J3399" i="1"/>
  <c r="K3399" i="1"/>
  <c r="J1445" i="1"/>
  <c r="K1445" i="1"/>
  <c r="J1446" i="1"/>
  <c r="K1446" i="1"/>
  <c r="J1447" i="1"/>
  <c r="K1447" i="1"/>
  <c r="J3400" i="1"/>
  <c r="K3400" i="1"/>
  <c r="J3401" i="1"/>
  <c r="K3401" i="1"/>
  <c r="J1448" i="1"/>
  <c r="K1448" i="1"/>
  <c r="J1449" i="1"/>
  <c r="K1449" i="1"/>
  <c r="J3402" i="1"/>
  <c r="K3402" i="1"/>
  <c r="J3403" i="1"/>
  <c r="K3403" i="1"/>
  <c r="J3404" i="1"/>
  <c r="K3404" i="1"/>
  <c r="J3405" i="1"/>
  <c r="K3405" i="1"/>
  <c r="J1450" i="1"/>
  <c r="K1450" i="1"/>
  <c r="J1451" i="1"/>
  <c r="K1451" i="1"/>
  <c r="J3406" i="1"/>
  <c r="K3406" i="1"/>
  <c r="J1452" i="1"/>
  <c r="K1452" i="1"/>
  <c r="J3407" i="1"/>
  <c r="K3407" i="1"/>
  <c r="J1453" i="1"/>
  <c r="K1453" i="1"/>
  <c r="J3408" i="1"/>
  <c r="K3408" i="1"/>
  <c r="J3409" i="1"/>
  <c r="K3409" i="1"/>
  <c r="J1454" i="1"/>
  <c r="K1454" i="1"/>
  <c r="J3410" i="1"/>
  <c r="K3410" i="1"/>
  <c r="J3411" i="1"/>
  <c r="K3411" i="1"/>
  <c r="J3412" i="1"/>
  <c r="K3412" i="1"/>
  <c r="J3413" i="1"/>
  <c r="K3413" i="1"/>
  <c r="J1455" i="1"/>
  <c r="K1455" i="1"/>
  <c r="J3414" i="1"/>
  <c r="K3414" i="1"/>
  <c r="J1456" i="1"/>
  <c r="K1456" i="1"/>
  <c r="J1457" i="1"/>
  <c r="K1457" i="1"/>
  <c r="J3415" i="1"/>
  <c r="K3415" i="1"/>
  <c r="J3416" i="1"/>
  <c r="K3416" i="1"/>
  <c r="J3417" i="1"/>
  <c r="K3417" i="1"/>
  <c r="J1458" i="1"/>
  <c r="K1458" i="1"/>
  <c r="J1459" i="1"/>
  <c r="K1459" i="1"/>
  <c r="J3418" i="1"/>
  <c r="K3418" i="1"/>
  <c r="J3419" i="1"/>
  <c r="K3419" i="1"/>
  <c r="J3420" i="1"/>
  <c r="K3420" i="1"/>
  <c r="J1460" i="1"/>
  <c r="K146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1461" i="1"/>
  <c r="K1461" i="1"/>
  <c r="J3436" i="1"/>
  <c r="K3436" i="1"/>
  <c r="J182" i="1"/>
  <c r="K182" i="1"/>
  <c r="J183" i="1"/>
  <c r="K183" i="1"/>
  <c r="J1462" i="1"/>
  <c r="K1462" i="1"/>
  <c r="J3437" i="1"/>
  <c r="K3437" i="1"/>
  <c r="J3438" i="1"/>
  <c r="K3438" i="1"/>
  <c r="J184" i="1"/>
  <c r="K184" i="1"/>
  <c r="J185" i="1"/>
  <c r="K185" i="1"/>
  <c r="J3439" i="1"/>
  <c r="K3439" i="1"/>
  <c r="J186" i="1"/>
  <c r="K186" i="1"/>
  <c r="J1463" i="1"/>
  <c r="K1463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1464" i="1"/>
  <c r="K1464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1465" i="1"/>
  <c r="K1465" i="1"/>
  <c r="J3461" i="1"/>
  <c r="K3461" i="1"/>
  <c r="J1466" i="1"/>
  <c r="K1466" i="1"/>
  <c r="J1467" i="1"/>
  <c r="K1467" i="1"/>
  <c r="J3462" i="1"/>
  <c r="K3462" i="1"/>
  <c r="J1468" i="1"/>
  <c r="K1468" i="1"/>
  <c r="J1469" i="1"/>
  <c r="K1469" i="1"/>
  <c r="J1470" i="1"/>
  <c r="K1470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1471" i="1"/>
  <c r="K1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1472" i="1"/>
  <c r="K1472" i="1"/>
  <c r="J3494" i="1"/>
  <c r="K3494" i="1"/>
  <c r="J3495" i="1"/>
  <c r="K3495" i="1"/>
  <c r="J3496" i="1"/>
  <c r="K3496" i="1"/>
  <c r="J1473" i="1"/>
  <c r="K1473" i="1"/>
  <c r="J3497" i="1"/>
  <c r="K3497" i="1"/>
  <c r="J3498" i="1"/>
  <c r="K3498" i="1"/>
  <c r="J3499" i="1"/>
  <c r="K3499" i="1"/>
  <c r="J3500" i="1"/>
  <c r="K3500" i="1"/>
  <c r="J3501" i="1"/>
  <c r="K3501" i="1"/>
  <c r="J1474" i="1"/>
  <c r="K1474" i="1"/>
  <c r="J3502" i="1"/>
  <c r="K3502" i="1"/>
  <c r="J3503" i="1"/>
  <c r="K3503" i="1"/>
  <c r="J3504" i="1"/>
  <c r="K3504" i="1"/>
  <c r="J3505" i="1"/>
  <c r="K3505" i="1"/>
  <c r="J3506" i="1"/>
  <c r="K3506" i="1"/>
  <c r="J1475" i="1"/>
  <c r="K1475" i="1"/>
  <c r="J3507" i="1"/>
  <c r="K3507" i="1"/>
  <c r="J3508" i="1"/>
  <c r="K3508" i="1"/>
  <c r="J3509" i="1"/>
  <c r="K3509" i="1"/>
  <c r="J3510" i="1"/>
  <c r="K3510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3511" i="1"/>
  <c r="K3511" i="1"/>
  <c r="J3512" i="1"/>
  <c r="K3512" i="1"/>
  <c r="J1484" i="1"/>
  <c r="K1484" i="1"/>
  <c r="J1485" i="1"/>
  <c r="K1485" i="1"/>
  <c r="J1486" i="1"/>
  <c r="K1486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1487" i="1"/>
  <c r="K1487" i="1"/>
  <c r="J3520" i="1"/>
  <c r="K3520" i="1"/>
  <c r="J3521" i="1"/>
  <c r="K3521" i="1"/>
  <c r="J3522" i="1"/>
  <c r="K3522" i="1"/>
  <c r="J1488" i="1"/>
  <c r="K1488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1489" i="1"/>
  <c r="K1489" i="1"/>
  <c r="J3536" i="1"/>
  <c r="K3536" i="1"/>
  <c r="J1490" i="1"/>
  <c r="K1490" i="1"/>
  <c r="J3537" i="1"/>
  <c r="K3537" i="1"/>
  <c r="J3538" i="1"/>
  <c r="K3538" i="1"/>
  <c r="J3539" i="1"/>
  <c r="K3539" i="1"/>
  <c r="J1491" i="1"/>
  <c r="K1491" i="1"/>
  <c r="J1492" i="1"/>
  <c r="K1492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1493" i="1"/>
  <c r="K1493" i="1"/>
  <c r="J3547" i="1"/>
  <c r="K3547" i="1"/>
  <c r="J1494" i="1"/>
  <c r="K1494" i="1"/>
  <c r="J3548" i="1"/>
  <c r="K3548" i="1"/>
  <c r="J3549" i="1"/>
  <c r="K3549" i="1"/>
  <c r="J3550" i="1"/>
  <c r="K3550" i="1"/>
  <c r="J3551" i="1"/>
  <c r="K3551" i="1"/>
  <c r="J1495" i="1"/>
  <c r="K1495" i="1"/>
  <c r="J1496" i="1"/>
  <c r="K1496" i="1"/>
  <c r="J3552" i="1"/>
  <c r="K3552" i="1"/>
  <c r="J3553" i="1"/>
  <c r="K3553" i="1"/>
  <c r="J1497" i="1"/>
  <c r="K1497" i="1"/>
  <c r="J3554" i="1"/>
  <c r="K3554" i="1"/>
  <c r="J3555" i="1"/>
  <c r="K3555" i="1"/>
  <c r="J3556" i="1"/>
  <c r="K3556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3557" i="1"/>
  <c r="K3557" i="1"/>
  <c r="J1504" i="1"/>
  <c r="K1504" i="1"/>
  <c r="J1505" i="1"/>
  <c r="K1505" i="1"/>
  <c r="J1506" i="1"/>
  <c r="K1506" i="1"/>
  <c r="J3558" i="1"/>
  <c r="K3558" i="1"/>
  <c r="J3559" i="1"/>
  <c r="K3559" i="1"/>
  <c r="J3560" i="1"/>
  <c r="K3560" i="1"/>
  <c r="J3561" i="1"/>
  <c r="K3561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3562" i="1"/>
  <c r="K3562" i="1"/>
  <c r="J3563" i="1"/>
  <c r="K3563" i="1"/>
  <c r="J1513" i="1"/>
  <c r="K1513" i="1"/>
  <c r="J1514" i="1"/>
  <c r="K1514" i="1"/>
  <c r="J1515" i="1"/>
  <c r="K1515" i="1"/>
  <c r="J1516" i="1"/>
  <c r="K1516" i="1"/>
  <c r="J3564" i="1"/>
  <c r="K3564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3565" i="1"/>
  <c r="K3565" i="1"/>
  <c r="J1523" i="1"/>
  <c r="K1523" i="1"/>
  <c r="J3566" i="1"/>
  <c r="K3566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3567" i="1"/>
  <c r="K3567" i="1"/>
  <c r="J3568" i="1"/>
  <c r="K3568" i="1"/>
  <c r="J3569" i="1"/>
  <c r="K3569" i="1"/>
  <c r="J1545" i="1"/>
  <c r="K1545" i="1"/>
  <c r="J1546" i="1"/>
  <c r="K1546" i="1"/>
  <c r="J1547" i="1"/>
  <c r="K1547" i="1"/>
  <c r="J1548" i="1"/>
  <c r="K1548" i="1"/>
  <c r="J3570" i="1"/>
  <c r="K3570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3571" i="1"/>
  <c r="K3571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3572" i="1"/>
  <c r="K357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3573" i="1"/>
  <c r="K3573" i="1"/>
  <c r="J1572" i="1"/>
  <c r="K1572" i="1"/>
  <c r="J1573" i="1"/>
  <c r="K1573" i="1"/>
  <c r="J3574" i="1"/>
  <c r="K3574" i="1"/>
  <c r="J1574" i="1"/>
  <c r="K1574" i="1"/>
  <c r="J1575" i="1"/>
  <c r="K1575" i="1"/>
  <c r="J3575" i="1"/>
  <c r="K3575" i="1"/>
  <c r="J3576" i="1"/>
  <c r="K3576" i="1"/>
  <c r="J1576" i="1"/>
  <c r="K1576" i="1"/>
  <c r="J3577" i="1"/>
  <c r="K3577" i="1"/>
  <c r="J1577" i="1"/>
  <c r="K1577" i="1"/>
  <c r="J3578" i="1"/>
  <c r="K3578" i="1"/>
  <c r="J3579" i="1"/>
  <c r="K3579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3580" i="1"/>
  <c r="K3580" i="1"/>
  <c r="J1589" i="1"/>
  <c r="K1589" i="1"/>
  <c r="J3581" i="1"/>
  <c r="K3581" i="1"/>
  <c r="J1590" i="1"/>
  <c r="K1590" i="1"/>
  <c r="J3582" i="1"/>
  <c r="K3582" i="1"/>
  <c r="J3583" i="1"/>
  <c r="K3583" i="1"/>
  <c r="J1591" i="1"/>
  <c r="K1591" i="1"/>
  <c r="J3584" i="1"/>
  <c r="K3584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3585" i="1"/>
  <c r="K3585" i="1"/>
  <c r="J3586" i="1"/>
  <c r="K3586" i="1"/>
  <c r="J3587" i="1"/>
  <c r="K3587" i="1"/>
  <c r="J1604" i="1"/>
  <c r="K1604" i="1"/>
  <c r="J3588" i="1"/>
  <c r="K3588" i="1"/>
  <c r="J1605" i="1"/>
  <c r="K1605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1606" i="1"/>
  <c r="K1606" i="1"/>
  <c r="J1607" i="1"/>
  <c r="K1607" i="1"/>
  <c r="J3602" i="1"/>
  <c r="K3602" i="1"/>
  <c r="J3603" i="1"/>
  <c r="K3603" i="1"/>
  <c r="J3604" i="1"/>
  <c r="K3604" i="1"/>
  <c r="J1608" i="1"/>
  <c r="K1608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1609" i="1"/>
  <c r="K1609" i="1"/>
  <c r="J1610" i="1"/>
  <c r="K1610" i="1"/>
  <c r="J1611" i="1"/>
  <c r="K1611" i="1"/>
  <c r="J3612" i="1"/>
  <c r="K3612" i="1"/>
  <c r="J1612" i="1"/>
  <c r="K1612" i="1"/>
  <c r="J1613" i="1"/>
  <c r="K1613" i="1"/>
  <c r="J1614" i="1"/>
  <c r="K1614" i="1"/>
  <c r="J1615" i="1"/>
  <c r="K1615" i="1"/>
  <c r="J1616" i="1"/>
  <c r="K1616" i="1"/>
  <c r="J3613" i="1"/>
  <c r="K3613" i="1"/>
  <c r="J3614" i="1"/>
  <c r="K3614" i="1"/>
  <c r="J1617" i="1"/>
  <c r="K1617" i="1"/>
  <c r="J1618" i="1"/>
  <c r="K1618" i="1"/>
  <c r="J1619" i="1"/>
  <c r="K1619" i="1"/>
  <c r="J1620" i="1"/>
  <c r="K1620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1621" i="1"/>
  <c r="K1621" i="1"/>
  <c r="J3624" i="1"/>
  <c r="K3624" i="1"/>
  <c r="J1622" i="1"/>
  <c r="K1622" i="1"/>
  <c r="J3625" i="1"/>
  <c r="K3625" i="1"/>
  <c r="J3626" i="1"/>
  <c r="K3626" i="1"/>
  <c r="J3627" i="1"/>
  <c r="K3627" i="1"/>
  <c r="J1623" i="1"/>
  <c r="K1623" i="1"/>
  <c r="J3628" i="1"/>
  <c r="K3628" i="1"/>
  <c r="J1624" i="1"/>
  <c r="K1624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1625" i="1"/>
  <c r="K1625" i="1"/>
  <c r="J1626" i="1"/>
  <c r="K1626" i="1"/>
  <c r="J1627" i="1"/>
  <c r="K1627" i="1"/>
  <c r="J3638" i="1"/>
  <c r="K3638" i="1"/>
  <c r="J3639" i="1"/>
  <c r="K3639" i="1"/>
  <c r="J1628" i="1"/>
  <c r="K1628" i="1"/>
  <c r="J3640" i="1"/>
  <c r="K3640" i="1"/>
  <c r="J3641" i="1"/>
  <c r="K3641" i="1"/>
  <c r="J3642" i="1"/>
  <c r="K3642" i="1"/>
  <c r="J1629" i="1"/>
  <c r="K1629" i="1"/>
  <c r="J3643" i="1"/>
  <c r="K3643" i="1"/>
  <c r="J1630" i="1"/>
  <c r="K1630" i="1"/>
  <c r="J3644" i="1"/>
  <c r="K3644" i="1"/>
  <c r="J3645" i="1"/>
  <c r="K3645" i="1"/>
  <c r="J3646" i="1"/>
  <c r="K3646" i="1"/>
  <c r="J3647" i="1"/>
  <c r="K3647" i="1"/>
  <c r="J1631" i="1"/>
  <c r="K1631" i="1"/>
  <c r="J3648" i="1"/>
  <c r="K3648" i="1"/>
  <c r="J1632" i="1"/>
  <c r="K1632" i="1"/>
  <c r="J1633" i="1"/>
  <c r="K1633" i="1"/>
  <c r="J3649" i="1"/>
  <c r="K3649" i="1"/>
  <c r="J3650" i="1"/>
  <c r="K3650" i="1"/>
  <c r="J1634" i="1"/>
  <c r="K1634" i="1"/>
  <c r="J1635" i="1"/>
  <c r="K1635" i="1"/>
  <c r="J1636" i="1"/>
  <c r="K1636" i="1"/>
  <c r="J1637" i="1"/>
  <c r="K1637" i="1"/>
  <c r="J1638" i="1"/>
  <c r="K1638" i="1"/>
  <c r="J3651" i="1"/>
  <c r="K3651" i="1"/>
  <c r="J1639" i="1"/>
  <c r="K1639" i="1"/>
  <c r="J1640" i="1"/>
  <c r="K1640" i="1"/>
  <c r="J1641" i="1"/>
  <c r="K1641" i="1"/>
  <c r="J1642" i="1"/>
  <c r="K1642" i="1"/>
  <c r="J3652" i="1"/>
  <c r="K3652" i="1"/>
  <c r="J3653" i="1"/>
  <c r="K3653" i="1"/>
  <c r="J1643" i="1"/>
  <c r="K1643" i="1"/>
  <c r="J1644" i="1"/>
  <c r="K1644" i="1"/>
  <c r="J3654" i="1"/>
  <c r="K3654" i="1"/>
  <c r="J3655" i="1"/>
  <c r="K3655" i="1"/>
  <c r="J3656" i="1"/>
  <c r="K3656" i="1"/>
  <c r="J1645" i="1"/>
  <c r="K1645" i="1"/>
  <c r="J1646" i="1"/>
  <c r="K1646" i="1"/>
  <c r="J3657" i="1"/>
  <c r="K3657" i="1"/>
  <c r="J3658" i="1"/>
  <c r="K3658" i="1"/>
  <c r="J3659" i="1"/>
  <c r="K3659" i="1"/>
  <c r="J1647" i="1"/>
  <c r="K1647" i="1"/>
  <c r="J3660" i="1"/>
  <c r="K3660" i="1"/>
  <c r="J3661" i="1"/>
  <c r="K3661" i="1"/>
  <c r="J3662" i="1"/>
  <c r="K3662" i="1"/>
  <c r="J3663" i="1"/>
  <c r="K3663" i="1"/>
  <c r="J3664" i="1"/>
  <c r="K3664" i="1"/>
  <c r="J1648" i="1"/>
  <c r="K1648" i="1"/>
  <c r="J3665" i="1"/>
  <c r="K3665" i="1"/>
  <c r="J1649" i="1"/>
  <c r="K1649" i="1"/>
  <c r="J3666" i="1"/>
  <c r="K3666" i="1"/>
  <c r="J3667" i="1"/>
  <c r="K3667" i="1"/>
  <c r="J3668" i="1"/>
  <c r="K3668" i="1"/>
  <c r="J3669" i="1"/>
  <c r="K3669" i="1"/>
  <c r="J1650" i="1"/>
  <c r="K1650" i="1"/>
  <c r="J1651" i="1"/>
  <c r="K1651" i="1"/>
  <c r="J3670" i="1"/>
  <c r="K3670" i="1"/>
  <c r="J3671" i="1"/>
  <c r="K3671" i="1"/>
  <c r="J1652" i="1"/>
  <c r="K1652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1653" i="1"/>
  <c r="K1653" i="1"/>
  <c r="J187" i="1"/>
  <c r="K187" i="1"/>
  <c r="J188" i="1"/>
  <c r="K188" i="1"/>
  <c r="J189" i="1"/>
  <c r="K189" i="1"/>
  <c r="J1654" i="1"/>
  <c r="K1654" i="1"/>
  <c r="J190" i="1"/>
  <c r="K190" i="1"/>
  <c r="J191" i="1"/>
  <c r="K191" i="1"/>
  <c r="J192" i="1"/>
  <c r="K192" i="1"/>
  <c r="J193" i="1"/>
  <c r="K193" i="1"/>
  <c r="J3679" i="1"/>
  <c r="K3679" i="1"/>
  <c r="J194" i="1"/>
  <c r="K194" i="1"/>
  <c r="J195" i="1"/>
  <c r="K195" i="1"/>
  <c r="J3680" i="1"/>
  <c r="K3680" i="1"/>
  <c r="J1655" i="1"/>
  <c r="K1655" i="1"/>
  <c r="J196" i="1"/>
  <c r="K196" i="1"/>
  <c r="J3681" i="1"/>
  <c r="K3681" i="1"/>
  <c r="J3682" i="1"/>
  <c r="K3682" i="1"/>
  <c r="J3683" i="1"/>
  <c r="K3683" i="1"/>
  <c r="J1656" i="1"/>
  <c r="K1656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1657" i="1"/>
  <c r="K1657" i="1"/>
  <c r="J3705" i="1"/>
  <c r="K3705" i="1"/>
  <c r="J3706" i="1"/>
  <c r="K3706" i="1"/>
  <c r="J1658" i="1"/>
  <c r="K1658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1659" i="1"/>
  <c r="K1659" i="1"/>
  <c r="J3728" i="1"/>
  <c r="K3728" i="1"/>
  <c r="J3729" i="1"/>
  <c r="K3729" i="1"/>
  <c r="J3730" i="1"/>
  <c r="K3730" i="1"/>
  <c r="J3731" i="1"/>
  <c r="K3731" i="1"/>
  <c r="J3732" i="1"/>
  <c r="K3732" i="1"/>
  <c r="J1660" i="1"/>
  <c r="K1660" i="1"/>
  <c r="J3733" i="1"/>
  <c r="K3733" i="1"/>
  <c r="J3734" i="1"/>
  <c r="K3734" i="1"/>
  <c r="J3735" i="1"/>
  <c r="K3735" i="1"/>
  <c r="J1661" i="1"/>
  <c r="K1661" i="1"/>
  <c r="J3736" i="1"/>
  <c r="K3736" i="1"/>
  <c r="J3737" i="1"/>
  <c r="K3737" i="1"/>
  <c r="J3738" i="1"/>
  <c r="K3738" i="1"/>
  <c r="J3739" i="1"/>
  <c r="K3739" i="1"/>
  <c r="J1662" i="1"/>
  <c r="K1662" i="1"/>
  <c r="J3740" i="1"/>
  <c r="K3740" i="1"/>
  <c r="J3741" i="1"/>
  <c r="K3741" i="1"/>
  <c r="J3742" i="1"/>
  <c r="K3742" i="1"/>
  <c r="J1663" i="1"/>
  <c r="K1663" i="1"/>
  <c r="J3743" i="1"/>
  <c r="K3743" i="1"/>
  <c r="J3744" i="1"/>
  <c r="K3744" i="1"/>
  <c r="J3745" i="1"/>
  <c r="K3745" i="1"/>
  <c r="J3746" i="1"/>
  <c r="K3746" i="1"/>
  <c r="J1664" i="1"/>
  <c r="K1664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1665" i="1"/>
  <c r="K1665" i="1"/>
  <c r="J1666" i="1"/>
  <c r="K1666" i="1"/>
  <c r="J3758" i="1"/>
  <c r="K3758" i="1"/>
  <c r="J1667" i="1"/>
  <c r="K1667" i="1"/>
  <c r="J1668" i="1"/>
  <c r="K1668" i="1"/>
  <c r="J1669" i="1"/>
  <c r="K1669" i="1"/>
  <c r="J3759" i="1"/>
  <c r="K3759" i="1"/>
  <c r="J3760" i="1"/>
  <c r="K3760" i="1"/>
  <c r="J3761" i="1"/>
  <c r="K3761" i="1"/>
  <c r="J1670" i="1"/>
  <c r="K1670" i="1"/>
  <c r="J3762" i="1"/>
  <c r="K3762" i="1"/>
  <c r="J3763" i="1"/>
  <c r="K3763" i="1"/>
  <c r="J1671" i="1"/>
  <c r="K1671" i="1"/>
  <c r="J1672" i="1"/>
  <c r="K1672" i="1"/>
  <c r="J1673" i="1"/>
  <c r="K1673" i="1"/>
  <c r="J1674" i="1"/>
  <c r="K1674" i="1"/>
  <c r="J3764" i="1"/>
  <c r="K3764" i="1"/>
  <c r="J1675" i="1"/>
  <c r="K1675" i="1"/>
  <c r="J3765" i="1"/>
  <c r="K3765" i="1"/>
  <c r="J1676" i="1"/>
  <c r="K1676" i="1"/>
  <c r="J3766" i="1"/>
  <c r="K3766" i="1"/>
  <c r="J3767" i="1"/>
  <c r="K3767" i="1"/>
  <c r="J3768" i="1"/>
  <c r="K3768" i="1"/>
  <c r="J3769" i="1"/>
  <c r="K3769" i="1"/>
  <c r="J3770" i="1"/>
  <c r="K3770" i="1"/>
  <c r="J1677" i="1"/>
  <c r="K1677" i="1"/>
  <c r="J3771" i="1"/>
  <c r="K3771" i="1"/>
  <c r="J3772" i="1"/>
  <c r="K3772" i="1"/>
  <c r="J3773" i="1"/>
  <c r="K3773" i="1"/>
  <c r="J3774" i="1"/>
  <c r="K3774" i="1"/>
  <c r="J1678" i="1"/>
  <c r="K1678" i="1"/>
  <c r="J3775" i="1"/>
  <c r="K3775" i="1"/>
  <c r="J3776" i="1"/>
  <c r="K3776" i="1"/>
  <c r="J1679" i="1"/>
  <c r="K1679" i="1"/>
  <c r="J1680" i="1"/>
  <c r="K1680" i="1"/>
  <c r="J3777" i="1"/>
  <c r="K3777" i="1"/>
  <c r="J3778" i="1"/>
  <c r="K3778" i="1"/>
  <c r="J1681" i="1"/>
  <c r="K1681" i="1"/>
  <c r="J1682" i="1"/>
  <c r="K1682" i="1"/>
  <c r="J1683" i="1"/>
  <c r="K1683" i="1"/>
  <c r="J1684" i="1"/>
  <c r="K1684" i="1"/>
  <c r="J1685" i="1"/>
  <c r="K1685" i="1"/>
  <c r="J3779" i="1"/>
  <c r="K3779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3780" i="1"/>
  <c r="K3780" i="1"/>
  <c r="J1693" i="1"/>
  <c r="K1693" i="1"/>
  <c r="J3781" i="1"/>
  <c r="K3781" i="1"/>
  <c r="J3782" i="1"/>
  <c r="K3782" i="1"/>
  <c r="J1694" i="1"/>
  <c r="K1694" i="1"/>
  <c r="J1695" i="1"/>
  <c r="K1695" i="1"/>
  <c r="J3783" i="1"/>
  <c r="K3783" i="1"/>
  <c r="J1696" i="1"/>
  <c r="K1696" i="1"/>
  <c r="J1697" i="1"/>
  <c r="K1697" i="1"/>
  <c r="J1698" i="1"/>
  <c r="K1698" i="1"/>
  <c r="J1699" i="1"/>
  <c r="K1699" i="1"/>
  <c r="J3784" i="1"/>
  <c r="K3784" i="1"/>
  <c r="J1700" i="1"/>
  <c r="K1700" i="1"/>
  <c r="J3785" i="1"/>
  <c r="K3785" i="1"/>
  <c r="J3786" i="1"/>
  <c r="K3786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3787" i="1"/>
  <c r="K3787" i="1"/>
  <c r="J1711" i="1"/>
  <c r="K1711" i="1"/>
  <c r="J1712" i="1"/>
  <c r="K1712" i="1"/>
  <c r="J1713" i="1"/>
  <c r="K1713" i="1"/>
  <c r="J3788" i="1"/>
  <c r="K3788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3789" i="1"/>
  <c r="K3789" i="1"/>
  <c r="J1723" i="1"/>
  <c r="K1723" i="1"/>
  <c r="J3790" i="1"/>
  <c r="K3790" i="1"/>
  <c r="J1724" i="1"/>
  <c r="K1724" i="1"/>
  <c r="J3791" i="1"/>
  <c r="K3791" i="1"/>
  <c r="J1725" i="1"/>
  <c r="K1725" i="1"/>
  <c r="J3792" i="1"/>
  <c r="K3792" i="1"/>
  <c r="J1726" i="1"/>
  <c r="K1726" i="1"/>
  <c r="J1727" i="1"/>
  <c r="K1727" i="1"/>
  <c r="J3793" i="1"/>
  <c r="K3793" i="1"/>
  <c r="J1728" i="1"/>
  <c r="K1728" i="1"/>
  <c r="J1729" i="1"/>
  <c r="K1729" i="1"/>
  <c r="J3794" i="1"/>
  <c r="K3794" i="1"/>
  <c r="J1730" i="1"/>
  <c r="K1730" i="1"/>
  <c r="J1731" i="1"/>
  <c r="K1731" i="1"/>
  <c r="J1732" i="1"/>
  <c r="K1732" i="1"/>
  <c r="J3795" i="1"/>
  <c r="K3795" i="1"/>
  <c r="J3796" i="1"/>
  <c r="K3796" i="1"/>
  <c r="J3797" i="1"/>
  <c r="K3797" i="1"/>
  <c r="J1733" i="1"/>
  <c r="K1733" i="1"/>
  <c r="J1734" i="1"/>
  <c r="K1734" i="1"/>
  <c r="J1735" i="1"/>
  <c r="K1735" i="1"/>
  <c r="J1736" i="1"/>
  <c r="K1736" i="1"/>
  <c r="J3798" i="1"/>
  <c r="K3798" i="1"/>
  <c r="J1737" i="1"/>
  <c r="K1737" i="1"/>
  <c r="J3799" i="1"/>
  <c r="K3799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3800" i="1"/>
  <c r="K3800" i="1"/>
  <c r="J1745" i="1"/>
  <c r="K1745" i="1"/>
  <c r="J3801" i="1"/>
  <c r="K3801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3802" i="1"/>
  <c r="K3802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3803" i="1"/>
  <c r="K3803" i="1"/>
  <c r="J3804" i="1"/>
  <c r="K3804" i="1"/>
  <c r="J1768" i="1"/>
  <c r="K1768" i="1"/>
  <c r="J1769" i="1"/>
  <c r="K1769" i="1"/>
  <c r="J1770" i="1"/>
  <c r="K1770" i="1"/>
  <c r="J1771" i="1"/>
  <c r="K1771" i="1"/>
  <c r="J3805" i="1"/>
  <c r="K3805" i="1"/>
  <c r="J1772" i="1"/>
  <c r="K1772" i="1"/>
  <c r="J1773" i="1"/>
  <c r="K1773" i="1"/>
  <c r="J3806" i="1"/>
  <c r="K3806" i="1"/>
  <c r="J3807" i="1"/>
  <c r="K3807" i="1"/>
  <c r="J1774" i="1"/>
  <c r="K1774" i="1"/>
  <c r="J3808" i="1"/>
  <c r="K3808" i="1"/>
  <c r="J1775" i="1"/>
  <c r="K1775" i="1"/>
  <c r="J1776" i="1"/>
  <c r="K1776" i="1"/>
  <c r="J1777" i="1"/>
  <c r="K1777" i="1"/>
  <c r="J3809" i="1"/>
  <c r="K3809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3810" i="1"/>
  <c r="K3810" i="1"/>
  <c r="J3811" i="1"/>
  <c r="K3811" i="1"/>
  <c r="J3812" i="1"/>
  <c r="K3812" i="1"/>
  <c r="J3813" i="1"/>
  <c r="K3813" i="1"/>
  <c r="J1786" i="1"/>
  <c r="K1786" i="1"/>
  <c r="J3814" i="1"/>
  <c r="K3814" i="1"/>
  <c r="J3815" i="1"/>
  <c r="K3815" i="1"/>
  <c r="J3816" i="1"/>
  <c r="K3816" i="1"/>
  <c r="J3817" i="1"/>
  <c r="K3817" i="1"/>
  <c r="J1787" i="1"/>
  <c r="K178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1788" i="1"/>
  <c r="K1788" i="1"/>
  <c r="J3826" i="1"/>
  <c r="K3826" i="1"/>
  <c r="J3827" i="1"/>
  <c r="K3827" i="1"/>
  <c r="J3828" i="1"/>
  <c r="K3828" i="1"/>
  <c r="J3829" i="1"/>
  <c r="K3829" i="1"/>
  <c r="J1789" i="1"/>
  <c r="K178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1790" i="1"/>
  <c r="K1790" i="1"/>
  <c r="J3836" i="1"/>
  <c r="K3836" i="1"/>
  <c r="J3837" i="1"/>
  <c r="K3837" i="1"/>
  <c r="J3838" i="1"/>
  <c r="K3838" i="1"/>
  <c r="J3839" i="1"/>
  <c r="K3839" i="1"/>
  <c r="J1791" i="1"/>
  <c r="K1791" i="1"/>
  <c r="J3840" i="1"/>
  <c r="K3840" i="1"/>
  <c r="J1792" i="1"/>
  <c r="K1792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1793" i="1"/>
  <c r="K1793" i="1"/>
  <c r="J3851" i="1"/>
  <c r="K3851" i="1"/>
  <c r="J1794" i="1"/>
  <c r="K1794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1795" i="1"/>
  <c r="K1795" i="1"/>
  <c r="J1796" i="1"/>
  <c r="K1796" i="1"/>
  <c r="J1797" i="1"/>
  <c r="K1797" i="1"/>
  <c r="J3860" i="1"/>
  <c r="K3860" i="1"/>
  <c r="J1798" i="1"/>
  <c r="K1798" i="1"/>
  <c r="J3861" i="1"/>
  <c r="K3861" i="1"/>
  <c r="J3862" i="1"/>
  <c r="K3862" i="1"/>
  <c r="J3863" i="1"/>
  <c r="K3863" i="1"/>
  <c r="J3864" i="1"/>
  <c r="K3864" i="1"/>
  <c r="J3865" i="1"/>
  <c r="K3865" i="1"/>
  <c r="J1799" i="1"/>
  <c r="K1799" i="1"/>
  <c r="J1800" i="1"/>
  <c r="K1800" i="1"/>
  <c r="J3866" i="1"/>
  <c r="K3866" i="1"/>
  <c r="J3867" i="1"/>
  <c r="K3867" i="1"/>
  <c r="J3868" i="1"/>
  <c r="K3868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3869" i="1"/>
  <c r="K3869" i="1"/>
  <c r="J1807" i="1"/>
  <c r="K1807" i="1"/>
  <c r="J1808" i="1"/>
  <c r="K1808" i="1"/>
  <c r="J1809" i="1"/>
  <c r="K1809" i="1"/>
  <c r="J1810" i="1"/>
  <c r="K1810" i="1"/>
  <c r="J3870" i="1"/>
  <c r="K3870" i="1"/>
  <c r="J1811" i="1"/>
  <c r="K1811" i="1"/>
  <c r="J3871" i="1"/>
  <c r="K3871" i="1"/>
  <c r="J3872" i="1"/>
  <c r="K3872" i="1"/>
  <c r="J1812" i="1"/>
  <c r="K1812" i="1"/>
  <c r="J3873" i="1"/>
  <c r="K3873" i="1"/>
  <c r="J1813" i="1"/>
  <c r="K1813" i="1"/>
  <c r="J3874" i="1"/>
  <c r="K3874" i="1"/>
  <c r="J3875" i="1"/>
  <c r="K3875" i="1"/>
  <c r="J3876" i="1"/>
  <c r="K3876" i="1"/>
  <c r="J1814" i="1"/>
  <c r="K1814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1815" i="1"/>
  <c r="K1815" i="1"/>
  <c r="J1816" i="1"/>
  <c r="K1816" i="1"/>
  <c r="J3884" i="1"/>
  <c r="K3884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3885" i="1"/>
  <c r="K3885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3886" i="1"/>
  <c r="K3886" i="1"/>
  <c r="J1831" i="1"/>
  <c r="K1831" i="1"/>
  <c r="J1832" i="1"/>
  <c r="K1832" i="1"/>
  <c r="J1833" i="1"/>
  <c r="K1833" i="1"/>
  <c r="J1834" i="1"/>
  <c r="K1834" i="1"/>
  <c r="J3887" i="1"/>
  <c r="K3887" i="1"/>
  <c r="J1835" i="1"/>
  <c r="K1835" i="1"/>
  <c r="J1836" i="1"/>
  <c r="K1836" i="1"/>
  <c r="J3888" i="1"/>
  <c r="K3888" i="1"/>
  <c r="J1837" i="1"/>
  <c r="K1837" i="1"/>
  <c r="J3889" i="1"/>
  <c r="K3889" i="1"/>
  <c r="J3890" i="1"/>
  <c r="K3890" i="1"/>
  <c r="J1838" i="1"/>
  <c r="K1838" i="1"/>
  <c r="J3891" i="1"/>
  <c r="K3891" i="1"/>
  <c r="J1839" i="1"/>
  <c r="K1839" i="1"/>
  <c r="J1840" i="1"/>
  <c r="K1840" i="1"/>
  <c r="J1841" i="1"/>
  <c r="K1841" i="1"/>
  <c r="J3892" i="1"/>
  <c r="K3892" i="1"/>
  <c r="J3893" i="1"/>
  <c r="K3893" i="1"/>
  <c r="J3894" i="1"/>
  <c r="K3894" i="1"/>
  <c r="J3895" i="1"/>
  <c r="K3895" i="1"/>
  <c r="J1842" i="1"/>
  <c r="K1842" i="1"/>
  <c r="J3896" i="1"/>
  <c r="K3896" i="1"/>
  <c r="J1843" i="1"/>
  <c r="K1843" i="1"/>
  <c r="J3897" i="1"/>
  <c r="K3897" i="1"/>
  <c r="J3898" i="1"/>
  <c r="K3898" i="1"/>
  <c r="J1844" i="1"/>
  <c r="K1844" i="1"/>
  <c r="J1845" i="1"/>
  <c r="K1845" i="1"/>
  <c r="J1846" i="1"/>
  <c r="K1846" i="1"/>
  <c r="J3899" i="1"/>
  <c r="K3899" i="1"/>
  <c r="J3900" i="1"/>
  <c r="K3900" i="1"/>
  <c r="J1847" i="1"/>
  <c r="K1847" i="1"/>
  <c r="J3901" i="1"/>
  <c r="K3901" i="1"/>
  <c r="J3902" i="1"/>
  <c r="K3902" i="1"/>
  <c r="J3903" i="1"/>
  <c r="K3903" i="1"/>
  <c r="J3904" i="1"/>
  <c r="K3904" i="1"/>
  <c r="J3905" i="1"/>
  <c r="K3905" i="1"/>
  <c r="J1848" i="1"/>
  <c r="K1848" i="1"/>
  <c r="J1849" i="1"/>
  <c r="K1849" i="1"/>
  <c r="J3906" i="1"/>
  <c r="K3906" i="1"/>
  <c r="J3907" i="1"/>
  <c r="K3907" i="1"/>
  <c r="J3908" i="1"/>
  <c r="K3908" i="1"/>
  <c r="J1850" i="1"/>
  <c r="K1850" i="1"/>
  <c r="J1851" i="1"/>
  <c r="K1851" i="1"/>
  <c r="J3909" i="1"/>
  <c r="K3909" i="1"/>
  <c r="J3910" i="1"/>
  <c r="K3910" i="1"/>
  <c r="J3911" i="1"/>
  <c r="K3911" i="1"/>
  <c r="J1852" i="1"/>
  <c r="K1852" i="1"/>
  <c r="J3912" i="1"/>
  <c r="K3912" i="1"/>
  <c r="J3913" i="1"/>
  <c r="K3913" i="1"/>
  <c r="J1853" i="1"/>
  <c r="K1853" i="1"/>
  <c r="J3914" i="1"/>
  <c r="K3914" i="1"/>
  <c r="J1854" i="1"/>
  <c r="K1854" i="1"/>
  <c r="J3915" i="1"/>
  <c r="K3915" i="1"/>
  <c r="J1855" i="1"/>
  <c r="K1855" i="1"/>
  <c r="J3916" i="1"/>
  <c r="K3916" i="1"/>
  <c r="J3917" i="1"/>
  <c r="K3917" i="1"/>
  <c r="J1856" i="1"/>
  <c r="K1856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197" i="1"/>
  <c r="K197" i="1"/>
  <c r="J1857" i="1"/>
  <c r="K1857" i="1"/>
  <c r="J198" i="1"/>
  <c r="K198" i="1"/>
  <c r="J199" i="1"/>
  <c r="K199" i="1"/>
  <c r="J200" i="1"/>
  <c r="K200" i="1"/>
  <c r="J201" i="1"/>
  <c r="K201" i="1"/>
  <c r="J1858" i="1"/>
  <c r="K1858" i="1"/>
  <c r="J202" i="1"/>
  <c r="K202" i="1"/>
  <c r="J3939" i="1"/>
  <c r="K3939" i="1"/>
  <c r="K1859" i="1"/>
  <c r="J1859" i="1"/>
  <c r="U2" i="3"/>
  <c r="R2" i="3"/>
  <c r="S2" i="3"/>
  <c r="Q2" i="3"/>
  <c r="O2" i="3"/>
  <c r="N2" i="3"/>
  <c r="K2" i="3"/>
  <c r="L2" i="3"/>
  <c r="J2" i="3"/>
  <c r="H2" i="3"/>
  <c r="F2" i="3"/>
  <c r="E2" i="3"/>
  <c r="C2" i="3"/>
  <c r="B2" i="3"/>
</calcChain>
</file>

<file path=xl/sharedStrings.xml><?xml version="1.0" encoding="utf-8"?>
<sst xmlns="http://schemas.openxmlformats.org/spreadsheetml/2006/main" count="27787" uniqueCount="235">
  <si>
    <t>UserId</t>
  </si>
  <si>
    <t>UserRole</t>
  </si>
  <si>
    <t>UserCity</t>
  </si>
  <si>
    <t>UserState</t>
  </si>
  <si>
    <t>UserZip</t>
  </si>
  <si>
    <t>UserCountry</t>
  </si>
  <si>
    <t>MembershipType</t>
  </si>
  <si>
    <t>Bike</t>
  </si>
  <si>
    <t>CheckoutKioskName</t>
  </si>
  <si>
    <t>ReturnKioskName</t>
  </si>
  <si>
    <t>DurationMins</t>
  </si>
  <si>
    <t>UsageFee</t>
  </si>
  <si>
    <t>Distance</t>
  </si>
  <si>
    <t>EstimatedCarbonOffset</t>
  </si>
  <si>
    <t>EstimatedCaloriesBurned</t>
  </si>
  <si>
    <t>CheckoutDateLocal</t>
  </si>
  <si>
    <t>ReturnDateLocal</t>
  </si>
  <si>
    <t>CheckoutTimeLocal</t>
  </si>
  <si>
    <t>ReturnTimeLocal</t>
  </si>
  <si>
    <t>TripRouteCategory</t>
  </si>
  <si>
    <t>RFID Card Member</t>
  </si>
  <si>
    <t>Wauwatosa</t>
  </si>
  <si>
    <t>WI</t>
  </si>
  <si>
    <t>UNITED STATES</t>
  </si>
  <si>
    <t>Annual Pass</t>
  </si>
  <si>
    <t>W. North Ave/N. 83rd Street</t>
  </si>
  <si>
    <t>W. North Ave/Swan Boulevard</t>
  </si>
  <si>
    <t>One Way</t>
  </si>
  <si>
    <t>Milwaukee</t>
  </si>
  <si>
    <t>Red Arrow Park</t>
  </si>
  <si>
    <t>Humboldt/Commerce</t>
  </si>
  <si>
    <t>Public Market</t>
  </si>
  <si>
    <t xml:space="preserve">411 East Wisconsin </t>
  </si>
  <si>
    <t>Intermodal Station</t>
  </si>
  <si>
    <t>Discovery World</t>
  </si>
  <si>
    <t>Round Trip</t>
  </si>
  <si>
    <t>Water/Wisconsin</t>
  </si>
  <si>
    <t>Jefferson/Menomonee</t>
  </si>
  <si>
    <t>Zillman Park</t>
  </si>
  <si>
    <t>Wisconsin Center</t>
  </si>
  <si>
    <t>MIAD</t>
  </si>
  <si>
    <t>Ogden/Jackson</t>
  </si>
  <si>
    <t>Oconomowoc</t>
  </si>
  <si>
    <t>US Bank Center</t>
  </si>
  <si>
    <t>Astor/Juneau</t>
  </si>
  <si>
    <t>Kenilworth</t>
  </si>
  <si>
    <t>IL</t>
  </si>
  <si>
    <t>Schlitz Park</t>
  </si>
  <si>
    <t xml:space="preserve">Water/Pleasant </t>
  </si>
  <si>
    <t>Whitefish Bay</t>
  </si>
  <si>
    <t>Pleasant/Commerce</t>
  </si>
  <si>
    <t>Lakefront Brewery</t>
  </si>
  <si>
    <t>6th/Virginia</t>
  </si>
  <si>
    <t>Chicago</t>
  </si>
  <si>
    <t>Broadway/Knapp</t>
  </si>
  <si>
    <t>W. North Ave/N. 72nd Street</t>
  </si>
  <si>
    <t>City Hall</t>
  </si>
  <si>
    <t>Village South</t>
  </si>
  <si>
    <t>Ludington Triangle</t>
  </si>
  <si>
    <t>W. North Ave/N. 69th Street</t>
  </si>
  <si>
    <t>Downer/Park Place</t>
  </si>
  <si>
    <t>Kenilworth Square</t>
  </si>
  <si>
    <t>Bradford Beach</t>
  </si>
  <si>
    <t>Sandburg Hall</t>
  </si>
  <si>
    <t>Garaged</t>
  </si>
  <si>
    <t xml:space="preserve">Prospect/North </t>
  </si>
  <si>
    <t>North/Lake</t>
  </si>
  <si>
    <t xml:space="preserve">UWM Student Union </t>
  </si>
  <si>
    <t>Burns Commons</t>
  </si>
  <si>
    <t>Ogden/Marshall</t>
  </si>
  <si>
    <t>Brady/Humboldt</t>
  </si>
  <si>
    <t>MLK/North</t>
  </si>
  <si>
    <t xml:space="preserve">S. 2nd/Freshwater </t>
  </si>
  <si>
    <t xml:space="preserve">Public Museum </t>
  </si>
  <si>
    <t>Marquette University Student Union</t>
  </si>
  <si>
    <t>MLK/Brown</t>
  </si>
  <si>
    <t>Oakland/Bradford</t>
  </si>
  <si>
    <t>Oakland/Kenwood</t>
  </si>
  <si>
    <t>North/Cambridge</t>
  </si>
  <si>
    <t>Central Library</t>
  </si>
  <si>
    <t xml:space="preserve">Brady/Prospect </t>
  </si>
  <si>
    <t>Riverview</t>
  </si>
  <si>
    <t>S. 2nd/Virginia</t>
  </si>
  <si>
    <t>Cesar Chavez Drive</t>
  </si>
  <si>
    <t>5th/National</t>
  </si>
  <si>
    <t>Aurora</t>
  </si>
  <si>
    <t xml:space="preserve">6th/Reservoir </t>
  </si>
  <si>
    <t>Golda Meir Library</t>
  </si>
  <si>
    <t>Non-RFID Card Member</t>
  </si>
  <si>
    <t>Single Ride</t>
  </si>
  <si>
    <t>MILWAUKEE</t>
  </si>
  <si>
    <t>Ixonia</t>
  </si>
  <si>
    <t>30-Day Pass</t>
  </si>
  <si>
    <t>Riverside Park</t>
  </si>
  <si>
    <t>Hillside Terrace</t>
  </si>
  <si>
    <t>Waukegan</t>
  </si>
  <si>
    <t>milwaukee</t>
  </si>
  <si>
    <t>Bublr for Organizations</t>
  </si>
  <si>
    <t>Demo Member</t>
  </si>
  <si>
    <t>madison</t>
  </si>
  <si>
    <t xml:space="preserve">Milwaukee </t>
  </si>
  <si>
    <t>Brookfield</t>
  </si>
  <si>
    <t>Shorewood</t>
  </si>
  <si>
    <t>Fort Atkinson</t>
  </si>
  <si>
    <t xml:space="preserve">Elk Grove Village </t>
  </si>
  <si>
    <t>S. 2nd/Washington</t>
  </si>
  <si>
    <t>Elkhorn</t>
  </si>
  <si>
    <t>Waukesha</t>
  </si>
  <si>
    <t>Pay as You Go Pass</t>
  </si>
  <si>
    <t>Racine</t>
  </si>
  <si>
    <t>Appleton</t>
  </si>
  <si>
    <t>Skokie</t>
  </si>
  <si>
    <t>Kenosha</t>
  </si>
  <si>
    <t>Pleasant Prairie</t>
  </si>
  <si>
    <t xml:space="preserve">New Berlin </t>
  </si>
  <si>
    <t>appleton</t>
  </si>
  <si>
    <t>Oregon</t>
  </si>
  <si>
    <t>Burlington</t>
  </si>
  <si>
    <t xml:space="preserve">Rockford </t>
  </si>
  <si>
    <t>Neenah</t>
  </si>
  <si>
    <t>Eau Claire</t>
  </si>
  <si>
    <t>fox point</t>
  </si>
  <si>
    <t>Winneconne</t>
  </si>
  <si>
    <t>Hinsdale</t>
  </si>
  <si>
    <t>Clintonville</t>
  </si>
  <si>
    <t>Dousman</t>
  </si>
  <si>
    <t>Hampshire</t>
  </si>
  <si>
    <t xml:space="preserve">Pleasant prairie </t>
  </si>
  <si>
    <t>Glenview</t>
  </si>
  <si>
    <t>Pewaukee</t>
  </si>
  <si>
    <t>Grafton</t>
  </si>
  <si>
    <t>Wheaton</t>
  </si>
  <si>
    <t>Frankfort</t>
  </si>
  <si>
    <t>Mequon</t>
  </si>
  <si>
    <t xml:space="preserve">milwaukee </t>
  </si>
  <si>
    <t>St. Louis</t>
  </si>
  <si>
    <t>MO</t>
  </si>
  <si>
    <t>Hartford</t>
  </si>
  <si>
    <t>Greenville</t>
  </si>
  <si>
    <t>Watertown</t>
  </si>
  <si>
    <t>waukesha</t>
  </si>
  <si>
    <t>Campbellsport</t>
  </si>
  <si>
    <t>Boxford</t>
  </si>
  <si>
    <t>MA</t>
  </si>
  <si>
    <t>Force Docked</t>
  </si>
  <si>
    <t>mikwaukee</t>
  </si>
  <si>
    <t>baraboo</t>
  </si>
  <si>
    <t>Madison</t>
  </si>
  <si>
    <t>Milwuakee</t>
  </si>
  <si>
    <t>Pingree Grove</t>
  </si>
  <si>
    <t>Waterloo</t>
  </si>
  <si>
    <t>Annual</t>
  </si>
  <si>
    <t>Waupun</t>
  </si>
  <si>
    <t>Newark</t>
  </si>
  <si>
    <t>MKE</t>
  </si>
  <si>
    <t>West Allis</t>
  </si>
  <si>
    <t>Weston</t>
  </si>
  <si>
    <t xml:space="preserve">Wauwatosa </t>
  </si>
  <si>
    <t>Waukeha</t>
  </si>
  <si>
    <t>Deerfield</t>
  </si>
  <si>
    <t>Westmont</t>
  </si>
  <si>
    <t>Green Bay</t>
  </si>
  <si>
    <t>Mount Pleasant</t>
  </si>
  <si>
    <t>MI</t>
  </si>
  <si>
    <t>Long Grove</t>
  </si>
  <si>
    <t>AL</t>
  </si>
  <si>
    <t>Crystal Lake</t>
  </si>
  <si>
    <t>Onalaska</t>
  </si>
  <si>
    <t>Cary</t>
  </si>
  <si>
    <t>Greendale</t>
  </si>
  <si>
    <t>Kewaskum</t>
  </si>
  <si>
    <t>Marinette</t>
  </si>
  <si>
    <t>Verona</t>
  </si>
  <si>
    <t>New berlin</t>
  </si>
  <si>
    <t>Fond du Lac</t>
  </si>
  <si>
    <t xml:space="preserve">Muskego </t>
  </si>
  <si>
    <t xml:space="preserve">MIlwaukee </t>
  </si>
  <si>
    <t>Chippewa Falls</t>
  </si>
  <si>
    <t>Hibbing</t>
  </si>
  <si>
    <t>MN</t>
  </si>
  <si>
    <t>New Berlin</t>
  </si>
  <si>
    <t>wauwatosa</t>
  </si>
  <si>
    <t>Mileaukee</t>
  </si>
  <si>
    <t>OAK CREEK</t>
  </si>
  <si>
    <t>Greenfield</t>
  </si>
  <si>
    <t>Sturgeon Bay</t>
  </si>
  <si>
    <t>BROOKFIELD</t>
  </si>
  <si>
    <t>Sussex</t>
  </si>
  <si>
    <t>Eagan</t>
  </si>
  <si>
    <t>Hales Corners</t>
  </si>
  <si>
    <t>mequon</t>
  </si>
  <si>
    <t>Downers Grove</t>
  </si>
  <si>
    <t>Gurnee</t>
  </si>
  <si>
    <t>Darien</t>
  </si>
  <si>
    <t>Union Grove</t>
  </si>
  <si>
    <t>Franklin</t>
  </si>
  <si>
    <t>West Bend</t>
  </si>
  <si>
    <t>Oshkosh</t>
  </si>
  <si>
    <t>Elk River</t>
  </si>
  <si>
    <t>Houston</t>
  </si>
  <si>
    <t>TX</t>
  </si>
  <si>
    <t>1st/Greenfield</t>
  </si>
  <si>
    <t>Cathedral Square</t>
  </si>
  <si>
    <t>Colectivo/McKinley Marina</t>
  </si>
  <si>
    <t>Lincoln/KK</t>
  </si>
  <si>
    <t>Marsupial Bridge EAST</t>
  </si>
  <si>
    <t>Mason/Milwaukee</t>
  </si>
  <si>
    <t>MATC</t>
  </si>
  <si>
    <t>North/Oakland</t>
  </si>
  <si>
    <t>North/Teutonia</t>
  </si>
  <si>
    <t>Old World Third</t>
  </si>
  <si>
    <t>Superior/Russell</t>
  </si>
  <si>
    <t>Vilet/14th</t>
  </si>
  <si>
    <t>Walker Square</t>
  </si>
  <si>
    <t>Webster/Downer</t>
  </si>
  <si>
    <t>CO Lat</t>
  </si>
  <si>
    <t>CO Long</t>
  </si>
  <si>
    <t>R Lat</t>
  </si>
  <si>
    <t>R Long</t>
  </si>
  <si>
    <t>CO Count</t>
  </si>
  <si>
    <t>Checkout Month</t>
  </si>
  <si>
    <t>CO DoW (data)</t>
  </si>
  <si>
    <t>CO DoW</t>
  </si>
  <si>
    <t>CO Time</t>
  </si>
  <si>
    <t>Return Count</t>
  </si>
  <si>
    <t>Return Month</t>
  </si>
  <si>
    <t>R DoW (data)</t>
  </si>
  <si>
    <t>R DoW</t>
  </si>
  <si>
    <t>Return Time</t>
  </si>
  <si>
    <t>CO Time (nearest hr)</t>
  </si>
  <si>
    <t>Return Time (nearest hr)</t>
  </si>
  <si>
    <t>Row Labels</t>
  </si>
  <si>
    <t>Grand Total</t>
  </si>
  <si>
    <t>Column Labels</t>
  </si>
  <si>
    <t>Sum of Return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</si>
</sst>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;@"/>
    <numFmt numFmtId="165" formatCode="dddd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0" borderId="10" xfId="0" applyFont="1" applyBorder="1" applyAlignment="1">
      <alignment vertical="top"/>
    </xf>
    <xf numFmtId="0" fontId="18" fillId="0" borderId="11" xfId="0" applyFont="1" applyFill="1" applyBorder="1" applyAlignment="1">
      <alignment vertical="top"/>
    </xf>
    <xf numFmtId="0" fontId="18" fillId="0" borderId="10" xfId="42" applyFont="1" applyBorder="1" applyAlignment="1">
      <alignment vertical="top"/>
    </xf>
    <xf numFmtId="0" fontId="0" fillId="0" borderId="0" xfId="0" applyBorder="1"/>
    <xf numFmtId="0" fontId="18" fillId="33" borderId="10" xfId="0" applyFont="1" applyFill="1" applyBorder="1" applyAlignment="1">
      <alignment vertical="top"/>
    </xf>
    <xf numFmtId="0" fontId="18" fillId="0" borderId="0" xfId="0" applyFont="1" applyBorder="1" applyAlignment="1">
      <alignment vertical="top"/>
    </xf>
    <xf numFmtId="0" fontId="0" fillId="0" borderId="10" xfId="0" applyBorder="1"/>
    <xf numFmtId="0" fontId="18" fillId="0" borderId="10" xfId="0" applyFont="1" applyFill="1" applyBorder="1" applyAlignment="1">
      <alignment vertical="top"/>
    </xf>
    <xf numFmtId="0" fontId="18" fillId="0" borderId="12" xfId="42" applyFont="1" applyBorder="1" applyAlignment="1">
      <alignment vertical="top"/>
    </xf>
    <xf numFmtId="0" fontId="18" fillId="0" borderId="13" xfId="0" applyFont="1" applyBorder="1" applyAlignment="1">
      <alignment vertical="top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NumberFormat="1" applyBorder="1"/>
    <xf numFmtId="0" fontId="0" fillId="0" borderId="10" xfId="0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26" formatCode="h:mm:ss"/>
    </dxf>
    <dxf>
      <numFmt numFmtId="26" formatCode="h:mm:ss"/>
    </dxf>
    <dxf>
      <numFmt numFmtId="19" formatCode="m/d/yy"/>
    </dxf>
    <dxf>
      <numFmt numFmtId="165" formatCode="dddd"/>
    </dxf>
    <dxf>
      <numFmt numFmtId="164" formatCode="[$-409]d/mmm/yy;@"/>
    </dxf>
    <dxf>
      <numFmt numFmtId="19" formatCode="m/d/yy"/>
    </dxf>
    <dxf>
      <numFmt numFmtId="26" formatCode="h:mm:ss"/>
    </dxf>
    <dxf>
      <numFmt numFmtId="26" formatCode="h:mm:ss"/>
    </dxf>
    <dxf>
      <numFmt numFmtId="19" formatCode="m/d/yy"/>
    </dxf>
    <dxf>
      <numFmt numFmtId="165" formatCode="dddd"/>
    </dxf>
    <dxf>
      <numFmt numFmtId="164" formatCode="[$-409]d/mmm/yy;@"/>
    </dxf>
    <dxf>
      <numFmt numFmtId="19" formatCode="m/d/yy"/>
    </dxf>
    <dxf>
      <numFmt numFmtId="26" formatCode="h:mm:ss"/>
    </dxf>
    <dxf>
      <numFmt numFmtId="26" formatCode="h:mm:ss"/>
    </dxf>
    <dxf>
      <numFmt numFmtId="166" formatCode="m/d/yyyy"/>
    </dxf>
    <dxf>
      <numFmt numFmtId="165" formatCode="dddd"/>
    </dxf>
    <dxf>
      <numFmt numFmtId="164" formatCode="[$-409]d/mmm/yy;@"/>
    </dxf>
    <dxf>
      <numFmt numFmtId="166" formatCode="m/d/yyyy"/>
    </dxf>
    <dxf>
      <numFmt numFmtId="26" formatCode="h:mm:ss"/>
    </dxf>
    <dxf>
      <numFmt numFmtId="26" formatCode="h:mm:ss"/>
    </dxf>
    <dxf>
      <numFmt numFmtId="166" formatCode="m/d/yyyy"/>
    </dxf>
    <dxf>
      <numFmt numFmtId="165" formatCode="dddd"/>
    </dxf>
    <dxf>
      <numFmt numFmtId="164" formatCode="[$-409]d/mmm/yy;@"/>
    </dxf>
    <dxf>
      <numFmt numFmtId="166" formatCode="m/d/yyyy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ames%20Bublr/Dropbox%20(Midwest%20BikeShare)/Bublr%20James/02%20Operations/Reporting/Trip%20Reporting/2016%20Reports/1612/Dec.-%20Formated%202016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anthers-my.sharepoint.com/personal/zihaojin_uwm_edu/Documents/Documents/CIV790/code/Data/bubblr%20bike/0117%20-%20Trips.Form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_Month_Formated"/>
      <sheetName val="Formulas"/>
      <sheetName val="Time v Usage"/>
      <sheetName val="Member Type"/>
      <sheetName val="Usage$ vs Day&amp;Station"/>
      <sheetName val="Trips vs Day&amp;Station"/>
      <sheetName val="Key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1st/Greenfield</v>
          </cell>
          <cell r="B1">
            <v>43.017038999999997</v>
          </cell>
          <cell r="C1">
            <v>-87.911201000000005</v>
          </cell>
        </row>
        <row r="2">
          <cell r="A2" t="str">
            <v xml:space="preserve">411 East Wisconsin </v>
          </cell>
          <cell r="B2">
            <v>43.038719999999998</v>
          </cell>
          <cell r="C2">
            <v>-87.905339999999995</v>
          </cell>
        </row>
        <row r="3">
          <cell r="A3" t="str">
            <v>5th/National</v>
          </cell>
          <cell r="B3">
            <v>43.024340000000002</v>
          </cell>
          <cell r="C3">
            <v>-87.916753</v>
          </cell>
        </row>
        <row r="4">
          <cell r="A4" t="str">
            <v xml:space="preserve">6th/Reservoir </v>
          </cell>
          <cell r="B4">
            <v>43.054830000000003</v>
          </cell>
          <cell r="C4">
            <v>-87.91874</v>
          </cell>
        </row>
        <row r="5">
          <cell r="A5" t="str">
            <v>6th/Virginia</v>
          </cell>
          <cell r="B5">
            <v>43.026470000000003</v>
          </cell>
          <cell r="C5">
            <v>-87.918040000000005</v>
          </cell>
        </row>
        <row r="6">
          <cell r="A6" t="str">
            <v>Aurora</v>
          </cell>
          <cell r="B6">
            <v>43.041646999999998</v>
          </cell>
          <cell r="C6">
            <v>-87.927257999999995</v>
          </cell>
        </row>
        <row r="7">
          <cell r="A7" t="str">
            <v>Astor/Juneau</v>
          </cell>
          <cell r="B7">
            <v>43.045712999999999</v>
          </cell>
          <cell r="C7">
            <v>-87.899756999999994</v>
          </cell>
        </row>
        <row r="8">
          <cell r="A8" t="str">
            <v>Bradford Beach</v>
          </cell>
          <cell r="B8">
            <v>43.058010000000003</v>
          </cell>
          <cell r="C8">
            <v>-87.877300000000005</v>
          </cell>
        </row>
        <row r="9">
          <cell r="A9" t="str">
            <v>Brady/Humboldt</v>
          </cell>
          <cell r="B9">
            <v>43.053040000000003</v>
          </cell>
          <cell r="C9">
            <v>-87.897660000000002</v>
          </cell>
        </row>
        <row r="10">
          <cell r="A10" t="str">
            <v xml:space="preserve">Brady/Prospect </v>
          </cell>
          <cell r="B10">
            <v>43.052460000000004</v>
          </cell>
          <cell r="C10">
            <v>-87.891000000000005</v>
          </cell>
        </row>
        <row r="11">
          <cell r="A11" t="str">
            <v>Broadway/Knapp</v>
          </cell>
          <cell r="B11">
            <v>43.046570000000003</v>
          </cell>
          <cell r="C11">
            <v>-87.908720000000002</v>
          </cell>
        </row>
        <row r="12">
          <cell r="A12" t="str">
            <v>Burns Commons</v>
          </cell>
          <cell r="B12">
            <v>43.04804</v>
          </cell>
          <cell r="C12">
            <v>-87.896720000000002</v>
          </cell>
        </row>
        <row r="13">
          <cell r="A13" t="str">
            <v>Cathedral Square</v>
          </cell>
          <cell r="B13">
            <v>43.042639999999999</v>
          </cell>
          <cell r="C13">
            <v>-87.905680000000004</v>
          </cell>
        </row>
        <row r="14">
          <cell r="A14" t="str">
            <v>Central Library</v>
          </cell>
          <cell r="B14">
            <v>43.038649999999997</v>
          </cell>
          <cell r="C14">
            <v>-87.921930000000003</v>
          </cell>
        </row>
        <row r="15">
          <cell r="A15" t="str">
            <v>Cesar Chavez Drive</v>
          </cell>
          <cell r="B15">
            <v>43.02017</v>
          </cell>
          <cell r="C15">
            <v>-87.933049999999994</v>
          </cell>
        </row>
        <row r="16">
          <cell r="A16" t="str">
            <v>City Hall</v>
          </cell>
          <cell r="B16">
            <v>43.059550000000002</v>
          </cell>
          <cell r="C16">
            <v>-88.008840000000006</v>
          </cell>
        </row>
        <row r="17">
          <cell r="A17" t="str">
            <v>Colectivo/McKinley Marina</v>
          </cell>
          <cell r="B17">
            <v>43.053659000000003</v>
          </cell>
          <cell r="C17">
            <v>-87.885788000000005</v>
          </cell>
        </row>
        <row r="18">
          <cell r="A18" t="str">
            <v>Discovery World</v>
          </cell>
          <cell r="B18">
            <v>43.036900000000003</v>
          </cell>
          <cell r="C18">
            <v>-87.89667</v>
          </cell>
        </row>
        <row r="19">
          <cell r="A19" t="str">
            <v>Downer/Park Place</v>
          </cell>
          <cell r="B19">
            <v>43.066893999999998</v>
          </cell>
          <cell r="C19">
            <v>-87.877936000000005</v>
          </cell>
        </row>
        <row r="20">
          <cell r="A20" t="str">
            <v>Garaged</v>
          </cell>
          <cell r="B20">
            <v>43.049909999999997</v>
          </cell>
          <cell r="C20">
            <v>-87.914237</v>
          </cell>
        </row>
        <row r="21">
          <cell r="A21" t="str">
            <v>Golda Meir Library</v>
          </cell>
          <cell r="B21">
            <v>43.077359999999999</v>
          </cell>
          <cell r="C21">
            <v>-87.880769999999998</v>
          </cell>
        </row>
        <row r="22">
          <cell r="A22" t="str">
            <v>Hillside Terrace</v>
          </cell>
          <cell r="B22">
            <v>43.051119999999997</v>
          </cell>
          <cell r="C22">
            <v>-87.918819999999997</v>
          </cell>
        </row>
        <row r="23">
          <cell r="A23" t="str">
            <v>Humboldt/Commerce</v>
          </cell>
          <cell r="B23">
            <v>43.05847</v>
          </cell>
          <cell r="C23">
            <v>-87.898079999999993</v>
          </cell>
        </row>
        <row r="24">
          <cell r="A24" t="str">
            <v>Intermodal Station</v>
          </cell>
          <cell r="B24">
            <v>43.034619999999997</v>
          </cell>
          <cell r="C24">
            <v>-87.917500000000004</v>
          </cell>
        </row>
        <row r="25">
          <cell r="A25" t="str">
            <v>Jefferson/Menomonee</v>
          </cell>
          <cell r="B25">
            <v>43.031320000000001</v>
          </cell>
          <cell r="C25">
            <v>-87.904259999999994</v>
          </cell>
        </row>
        <row r="26">
          <cell r="A26" t="str">
            <v>Kenilworth Square</v>
          </cell>
          <cell r="B26">
            <v>43.058619999999998</v>
          </cell>
          <cell r="C26">
            <v>-87.885319999999993</v>
          </cell>
        </row>
        <row r="27">
          <cell r="A27" t="str">
            <v>Lakefront Brewery</v>
          </cell>
          <cell r="B27">
            <v>43.05536</v>
          </cell>
          <cell r="C27">
            <v>-87.90504</v>
          </cell>
        </row>
        <row r="28">
          <cell r="A28" t="str">
            <v>Lincoln/KK</v>
          </cell>
          <cell r="B28">
            <v>43.00291</v>
          </cell>
          <cell r="C28">
            <v>-87.903713999999994</v>
          </cell>
        </row>
        <row r="29">
          <cell r="A29" t="str">
            <v>Ludington Triangle</v>
          </cell>
          <cell r="B29">
            <v>43.052630000000001</v>
          </cell>
          <cell r="C29">
            <v>-88.016319999999993</v>
          </cell>
        </row>
        <row r="30">
          <cell r="A30" t="str">
            <v>Marquette University Student Union</v>
          </cell>
          <cell r="B30">
            <v>43.040154000000001</v>
          </cell>
          <cell r="C30">
            <v>-87.932113000000001</v>
          </cell>
        </row>
        <row r="31">
          <cell r="A31" t="str">
            <v>Marsupial Bridge EAST</v>
          </cell>
          <cell r="B31">
            <v>43.053879999999999</v>
          </cell>
          <cell r="C31">
            <v>-87.903379999999999</v>
          </cell>
        </row>
        <row r="32">
          <cell r="A32" t="str">
            <v>Mason/Milwaukee</v>
          </cell>
          <cell r="B32">
            <v>43.039997</v>
          </cell>
          <cell r="C32">
            <v>-87.906671000000003</v>
          </cell>
        </row>
        <row r="33">
          <cell r="A33" t="str">
            <v>MATC</v>
          </cell>
          <cell r="B33">
            <v>43.04307</v>
          </cell>
          <cell r="C33">
            <v>-87.920339999999996</v>
          </cell>
        </row>
        <row r="34">
          <cell r="A34" t="str">
            <v>MIAD</v>
          </cell>
          <cell r="B34">
            <v>43.031480000000002</v>
          </cell>
          <cell r="C34">
            <v>-87.908169999999998</v>
          </cell>
        </row>
        <row r="35">
          <cell r="A35" t="str">
            <v>MLK/Brown</v>
          </cell>
          <cell r="B35">
            <v>43.056539999999998</v>
          </cell>
          <cell r="C35">
            <v>-87.914370000000005</v>
          </cell>
        </row>
        <row r="36">
          <cell r="A36" t="str">
            <v>MLK/North</v>
          </cell>
          <cell r="B36">
            <v>43.060296999999998</v>
          </cell>
          <cell r="C36">
            <v>-87.913150000000002</v>
          </cell>
        </row>
        <row r="37">
          <cell r="A37" t="str">
            <v>North/Cambridge</v>
          </cell>
          <cell r="B37">
            <v>43.060250000000003</v>
          </cell>
          <cell r="C37">
            <v>-87.892169999999993</v>
          </cell>
        </row>
        <row r="38">
          <cell r="A38" t="str">
            <v>North/Lake</v>
          </cell>
          <cell r="B38">
            <v>43.060155999999999</v>
          </cell>
          <cell r="C38">
            <v>-87.881258000000003</v>
          </cell>
        </row>
        <row r="39">
          <cell r="A39" t="str">
            <v>North/Oakland</v>
          </cell>
          <cell r="B39">
            <v>43.060167999999997</v>
          </cell>
          <cell r="C39">
            <v>-87.887604999999994</v>
          </cell>
        </row>
        <row r="40">
          <cell r="A40" t="str">
            <v>North/Teutonia</v>
          </cell>
          <cell r="B40">
            <v>43.060400000000001</v>
          </cell>
          <cell r="C40">
            <v>-87.928039999999996</v>
          </cell>
        </row>
        <row r="41">
          <cell r="A41" t="str">
            <v>Oakland/Bradford</v>
          </cell>
          <cell r="B41">
            <v>43.063749000000001</v>
          </cell>
          <cell r="C41">
            <v>-87.887962999999999</v>
          </cell>
        </row>
        <row r="42">
          <cell r="A42" t="str">
            <v>Oakland/Kenwood</v>
          </cell>
          <cell r="B42">
            <v>43.074655999999997</v>
          </cell>
          <cell r="C42">
            <v>-87.889011999999994</v>
          </cell>
        </row>
        <row r="43">
          <cell r="A43" t="str">
            <v>Ogden/Jackson</v>
          </cell>
          <cell r="B43">
            <v>43.04824</v>
          </cell>
          <cell r="C43">
            <v>-87.904970000000006</v>
          </cell>
        </row>
        <row r="44">
          <cell r="A44" t="str">
            <v>Ogden/Marshall</v>
          </cell>
          <cell r="B44">
            <v>43.048200000000001</v>
          </cell>
          <cell r="C44">
            <v>-87.900859999999994</v>
          </cell>
        </row>
        <row r="45">
          <cell r="A45" t="str">
            <v>Old World Third</v>
          </cell>
          <cell r="B45">
            <v>43.044359999999998</v>
          </cell>
          <cell r="C45">
            <v>-87.914230000000003</v>
          </cell>
        </row>
        <row r="46">
          <cell r="A46" t="str">
            <v>Pleasant/Commerce</v>
          </cell>
          <cell r="B46">
            <v>43.052549999999997</v>
          </cell>
          <cell r="C46">
            <v>-87.909329999999997</v>
          </cell>
        </row>
        <row r="47">
          <cell r="A47" t="str">
            <v xml:space="preserve">Prospect/North </v>
          </cell>
          <cell r="B47">
            <v>43.060786</v>
          </cell>
          <cell r="C47">
            <v>-87.883825999999999</v>
          </cell>
        </row>
        <row r="48">
          <cell r="A48" t="str">
            <v>Public Market</v>
          </cell>
          <cell r="B48">
            <v>43.03519</v>
          </cell>
          <cell r="C48">
            <v>-87.907390000000007</v>
          </cell>
        </row>
        <row r="49">
          <cell r="A49" t="str">
            <v xml:space="preserve">Public Museum </v>
          </cell>
          <cell r="B49">
            <v>43.040349999999997</v>
          </cell>
          <cell r="C49">
            <v>-87.920760000000001</v>
          </cell>
        </row>
        <row r="50">
          <cell r="A50" t="str">
            <v>Red Arrow Park</v>
          </cell>
          <cell r="B50">
            <v>43.042490000000001</v>
          </cell>
          <cell r="C50">
            <v>-87.909959999999998</v>
          </cell>
        </row>
        <row r="51">
          <cell r="A51" t="str">
            <v>Riverside Park</v>
          </cell>
          <cell r="B51">
            <v>43.069021999999997</v>
          </cell>
          <cell r="C51">
            <v>-87.887940999999998</v>
          </cell>
        </row>
        <row r="52">
          <cell r="A52" t="str">
            <v>Riverview</v>
          </cell>
          <cell r="B52">
            <v>43.06033</v>
          </cell>
          <cell r="C52">
            <v>-87.89546</v>
          </cell>
        </row>
        <row r="53">
          <cell r="A53" t="str">
            <v xml:space="preserve">S. 2nd/Freshwater </v>
          </cell>
          <cell r="B53">
            <v>43.02948</v>
          </cell>
          <cell r="C53">
            <v>-87.912819999999996</v>
          </cell>
        </row>
        <row r="54">
          <cell r="A54" t="str">
            <v>S. 2nd/Virginia</v>
          </cell>
          <cell r="B54">
            <v>43.026229999999998</v>
          </cell>
          <cell r="C54">
            <v>-87.912809999999993</v>
          </cell>
        </row>
        <row r="55">
          <cell r="A55" t="str">
            <v>S. 2nd/Washington</v>
          </cell>
          <cell r="B55">
            <v>43.020020000000002</v>
          </cell>
          <cell r="C55">
            <v>-87.912540000000007</v>
          </cell>
        </row>
        <row r="56">
          <cell r="A56" t="str">
            <v>Sandburg Hall</v>
          </cell>
          <cell r="B56">
            <v>43.078530000000001</v>
          </cell>
          <cell r="C56">
            <v>-87.882620000000003</v>
          </cell>
        </row>
        <row r="57">
          <cell r="A57" t="str">
            <v>Schlitz Park</v>
          </cell>
          <cell r="B57">
            <v>43.049230000000001</v>
          </cell>
          <cell r="C57">
            <v>-87.911940000000001</v>
          </cell>
        </row>
        <row r="58">
          <cell r="A58" t="str">
            <v>Superior/Russell</v>
          </cell>
          <cell r="B58">
            <v>42.999212999999997</v>
          </cell>
          <cell r="C58">
            <v>-87.889716000000007</v>
          </cell>
        </row>
        <row r="59">
          <cell r="A59" t="str">
            <v>US Bank Center</v>
          </cell>
          <cell r="B59">
            <v>43.03886</v>
          </cell>
          <cell r="C59">
            <v>-87.902720000000002</v>
          </cell>
        </row>
        <row r="60">
          <cell r="A60" t="str">
            <v xml:space="preserve">UWM Student Union </v>
          </cell>
          <cell r="B60">
            <v>43.074890000000003</v>
          </cell>
          <cell r="C60">
            <v>-87.882810000000006</v>
          </cell>
        </row>
        <row r="61">
          <cell r="A61" t="str">
            <v>Vilet/14th</v>
          </cell>
          <cell r="B61">
            <v>43.048430000000003</v>
          </cell>
          <cell r="C61">
            <v>-87.930189999999996</v>
          </cell>
        </row>
        <row r="62">
          <cell r="A62" t="str">
            <v>Village South</v>
          </cell>
          <cell r="B62">
            <v>43.048609999999996</v>
          </cell>
          <cell r="C62">
            <v>-88.008480000000006</v>
          </cell>
        </row>
        <row r="63">
          <cell r="A63" t="str">
            <v>W. North Ave/N. 69th Street</v>
          </cell>
          <cell r="B63">
            <v>43.060580000000002</v>
          </cell>
          <cell r="C63">
            <v>-87.998589999999993</v>
          </cell>
        </row>
        <row r="64">
          <cell r="A64" t="str">
            <v>W. North Ave/N. 72nd Street</v>
          </cell>
          <cell r="B64">
            <v>43.060839999999999</v>
          </cell>
          <cell r="C64">
            <v>-88.001940000000005</v>
          </cell>
        </row>
        <row r="65">
          <cell r="A65" t="str">
            <v>W. North Ave/N. 83rd Street</v>
          </cell>
          <cell r="B65">
            <v>43.06044</v>
          </cell>
          <cell r="C65">
            <v>-88.016239999999996</v>
          </cell>
        </row>
        <row r="66">
          <cell r="A66" t="str">
            <v>W. North Ave/Swan Boulevard</v>
          </cell>
          <cell r="B66">
            <v>43.060079999999999</v>
          </cell>
          <cell r="C66">
            <v>-88.027349999999998</v>
          </cell>
        </row>
        <row r="67">
          <cell r="A67" t="str">
            <v>Walker Square</v>
          </cell>
          <cell r="B67">
            <v>43.020130000000002</v>
          </cell>
          <cell r="C67">
            <v>-87.922499999999999</v>
          </cell>
        </row>
        <row r="68">
          <cell r="A68" t="str">
            <v xml:space="preserve">Water/Pleasant </v>
          </cell>
          <cell r="B68">
            <v>43.05097</v>
          </cell>
          <cell r="C68">
            <v>-87.906440000000003</v>
          </cell>
        </row>
        <row r="69">
          <cell r="A69" t="str">
            <v>Water/Wisconsin</v>
          </cell>
          <cell r="B69">
            <v>43.038580000000003</v>
          </cell>
          <cell r="C69">
            <v>-87.90934</v>
          </cell>
        </row>
        <row r="70">
          <cell r="A70" t="str">
            <v>Webster/Downer</v>
          </cell>
          <cell r="B70">
            <v>43.064901999999996</v>
          </cell>
          <cell r="C70">
            <v>-87.878107999999997</v>
          </cell>
        </row>
        <row r="71">
          <cell r="A71" t="str">
            <v>Wisconsin Center</v>
          </cell>
          <cell r="B71">
            <v>43.03913</v>
          </cell>
          <cell r="C71">
            <v>-87.916150000000002</v>
          </cell>
        </row>
        <row r="72">
          <cell r="A72" t="str">
            <v>Zillman Park</v>
          </cell>
          <cell r="B72">
            <v>43.004728999999998</v>
          </cell>
          <cell r="C72">
            <v>-87.905463999999995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_Month_Formated"/>
      <sheetName val="Formulas"/>
      <sheetName val="Key"/>
    </sheetNames>
    <sheetDataSet>
      <sheetData sheetId="0"/>
      <sheetData sheetId="1"/>
      <sheetData sheetId="2">
        <row r="1">
          <cell r="A1" t="str">
            <v>1st/Greenfield</v>
          </cell>
          <cell r="B1">
            <v>43.017038999999997</v>
          </cell>
          <cell r="C1">
            <v>-87.911201000000005</v>
          </cell>
        </row>
        <row r="2">
          <cell r="A2" t="str">
            <v xml:space="preserve">411 East Wisconsin </v>
          </cell>
          <cell r="B2">
            <v>43.038719999999998</v>
          </cell>
          <cell r="C2">
            <v>-87.905339999999995</v>
          </cell>
        </row>
        <row r="3">
          <cell r="A3" t="str">
            <v>5th/National</v>
          </cell>
          <cell r="B3">
            <v>43.024340000000002</v>
          </cell>
          <cell r="C3">
            <v>-87.916753</v>
          </cell>
        </row>
        <row r="4">
          <cell r="A4" t="str">
            <v xml:space="preserve">6th/Reservoir </v>
          </cell>
          <cell r="B4">
            <v>43.054830000000003</v>
          </cell>
          <cell r="C4">
            <v>-87.91874</v>
          </cell>
        </row>
        <row r="5">
          <cell r="A5" t="str">
            <v>6th/Virginia</v>
          </cell>
          <cell r="B5">
            <v>43.026470000000003</v>
          </cell>
          <cell r="C5">
            <v>-87.918040000000005</v>
          </cell>
        </row>
        <row r="6">
          <cell r="A6" t="str">
            <v>Aurora</v>
          </cell>
          <cell r="B6">
            <v>43.041646999999998</v>
          </cell>
          <cell r="C6">
            <v>-87.927257999999995</v>
          </cell>
        </row>
        <row r="7">
          <cell r="A7" t="str">
            <v>Astor/Juneau</v>
          </cell>
          <cell r="B7">
            <v>43.045712999999999</v>
          </cell>
          <cell r="C7">
            <v>-87.899756999999994</v>
          </cell>
        </row>
        <row r="8">
          <cell r="A8" t="str">
            <v>Bradford Beach</v>
          </cell>
          <cell r="B8">
            <v>43.058010000000003</v>
          </cell>
          <cell r="C8">
            <v>-87.877300000000005</v>
          </cell>
        </row>
        <row r="9">
          <cell r="A9" t="str">
            <v>Brady/Humboldt</v>
          </cell>
          <cell r="B9">
            <v>43.053040000000003</v>
          </cell>
          <cell r="C9">
            <v>-87.897660000000002</v>
          </cell>
        </row>
        <row r="10">
          <cell r="A10" t="str">
            <v xml:space="preserve">Brady/Prospect </v>
          </cell>
          <cell r="B10">
            <v>43.052460000000004</v>
          </cell>
          <cell r="C10">
            <v>-87.891000000000005</v>
          </cell>
        </row>
        <row r="11">
          <cell r="A11" t="str">
            <v>Broadway/Knapp</v>
          </cell>
          <cell r="B11">
            <v>43.046570000000003</v>
          </cell>
          <cell r="C11">
            <v>-87.908720000000002</v>
          </cell>
        </row>
        <row r="12">
          <cell r="A12" t="str">
            <v>Burns Commons</v>
          </cell>
          <cell r="B12">
            <v>43.04804</v>
          </cell>
          <cell r="C12">
            <v>-87.896720000000002</v>
          </cell>
        </row>
        <row r="13">
          <cell r="A13" t="str">
            <v>Cathedral Square</v>
          </cell>
          <cell r="B13">
            <v>43.042639999999999</v>
          </cell>
          <cell r="C13">
            <v>-87.905680000000004</v>
          </cell>
        </row>
        <row r="14">
          <cell r="A14" t="str">
            <v>Central Library</v>
          </cell>
          <cell r="B14">
            <v>43.038649999999997</v>
          </cell>
          <cell r="C14">
            <v>-87.921930000000003</v>
          </cell>
        </row>
        <row r="15">
          <cell r="A15" t="str">
            <v>Cesar Chavez Drive</v>
          </cell>
          <cell r="B15">
            <v>43.02017</v>
          </cell>
          <cell r="C15">
            <v>-87.933049999999994</v>
          </cell>
        </row>
        <row r="16">
          <cell r="A16" t="str">
            <v>City Hall</v>
          </cell>
          <cell r="B16">
            <v>43.059550000000002</v>
          </cell>
          <cell r="C16">
            <v>-88.008840000000006</v>
          </cell>
        </row>
        <row r="17">
          <cell r="A17" t="str">
            <v>Colectivo/McKinley Marina</v>
          </cell>
          <cell r="B17">
            <v>43.053659000000003</v>
          </cell>
          <cell r="C17">
            <v>-87.885788000000005</v>
          </cell>
        </row>
        <row r="18">
          <cell r="A18" t="str">
            <v>Discovery World</v>
          </cell>
          <cell r="B18">
            <v>43.036900000000003</v>
          </cell>
          <cell r="C18">
            <v>-87.89667</v>
          </cell>
        </row>
        <row r="19">
          <cell r="A19" t="str">
            <v>Downer/Park Place</v>
          </cell>
          <cell r="B19">
            <v>43.066893999999998</v>
          </cell>
          <cell r="C19">
            <v>-87.877936000000005</v>
          </cell>
        </row>
        <row r="20">
          <cell r="A20" t="str">
            <v>Garaged</v>
          </cell>
          <cell r="B20">
            <v>43.049909999999997</v>
          </cell>
          <cell r="C20">
            <v>-87.914237</v>
          </cell>
        </row>
        <row r="21">
          <cell r="A21" t="str">
            <v>Golda Meir Library</v>
          </cell>
          <cell r="B21">
            <v>43.077359999999999</v>
          </cell>
          <cell r="C21">
            <v>-87.880769999999998</v>
          </cell>
        </row>
        <row r="22">
          <cell r="A22" t="str">
            <v>Hillside Terrace</v>
          </cell>
          <cell r="B22">
            <v>43.051119999999997</v>
          </cell>
          <cell r="C22">
            <v>-87.918819999999997</v>
          </cell>
        </row>
        <row r="23">
          <cell r="A23" t="str">
            <v>Humboldt/Commerce</v>
          </cell>
          <cell r="B23">
            <v>43.05847</v>
          </cell>
          <cell r="C23">
            <v>-87.898079999999993</v>
          </cell>
        </row>
        <row r="24">
          <cell r="A24" t="str">
            <v>Intermodal Station</v>
          </cell>
          <cell r="B24">
            <v>43.034619999999997</v>
          </cell>
          <cell r="C24">
            <v>-87.917500000000004</v>
          </cell>
        </row>
        <row r="25">
          <cell r="A25" t="str">
            <v>Jefferson/Menomonee</v>
          </cell>
          <cell r="B25">
            <v>43.031320000000001</v>
          </cell>
          <cell r="C25">
            <v>-87.904259999999994</v>
          </cell>
        </row>
        <row r="26">
          <cell r="A26" t="str">
            <v>Kenilworth Square</v>
          </cell>
          <cell r="B26">
            <v>43.058619999999998</v>
          </cell>
          <cell r="C26">
            <v>-87.885319999999993</v>
          </cell>
        </row>
        <row r="27">
          <cell r="A27" t="str">
            <v>Lakefront Brewery</v>
          </cell>
          <cell r="B27">
            <v>43.05536</v>
          </cell>
          <cell r="C27">
            <v>-87.90504</v>
          </cell>
        </row>
        <row r="28">
          <cell r="A28" t="str">
            <v>Lincoln/KK</v>
          </cell>
          <cell r="B28">
            <v>43.00291</v>
          </cell>
          <cell r="C28">
            <v>-87.903713999999994</v>
          </cell>
        </row>
        <row r="29">
          <cell r="A29" t="str">
            <v>Ludington Triangle</v>
          </cell>
          <cell r="B29">
            <v>43.052630000000001</v>
          </cell>
          <cell r="C29">
            <v>-88.016319999999993</v>
          </cell>
        </row>
        <row r="30">
          <cell r="A30" t="str">
            <v>Marquette University Student Union</v>
          </cell>
          <cell r="B30">
            <v>43.040154000000001</v>
          </cell>
          <cell r="C30">
            <v>-87.932113000000001</v>
          </cell>
        </row>
        <row r="31">
          <cell r="A31" t="str">
            <v>Marsupial Bridge EAST</v>
          </cell>
          <cell r="B31">
            <v>43.053879999999999</v>
          </cell>
          <cell r="C31">
            <v>-87.903379999999999</v>
          </cell>
        </row>
        <row r="32">
          <cell r="A32" t="str">
            <v>Mason/Milwaukee</v>
          </cell>
          <cell r="B32">
            <v>43.039997</v>
          </cell>
          <cell r="C32">
            <v>-87.906671000000003</v>
          </cell>
        </row>
        <row r="33">
          <cell r="A33" t="str">
            <v>MATC</v>
          </cell>
          <cell r="B33">
            <v>43.04307</v>
          </cell>
          <cell r="C33">
            <v>-87.920339999999996</v>
          </cell>
        </row>
        <row r="34">
          <cell r="A34" t="str">
            <v>MIAD</v>
          </cell>
          <cell r="B34">
            <v>43.031480000000002</v>
          </cell>
          <cell r="C34">
            <v>-87.908169999999998</v>
          </cell>
        </row>
        <row r="35">
          <cell r="A35" t="str">
            <v>MLK/Brown</v>
          </cell>
          <cell r="B35">
            <v>43.056539999999998</v>
          </cell>
          <cell r="C35">
            <v>-87.914370000000005</v>
          </cell>
        </row>
        <row r="36">
          <cell r="A36" t="str">
            <v>MLK/North</v>
          </cell>
          <cell r="B36">
            <v>43.060296999999998</v>
          </cell>
          <cell r="C36">
            <v>-87.913150000000002</v>
          </cell>
        </row>
        <row r="37">
          <cell r="A37" t="str">
            <v>North/Cambridge</v>
          </cell>
          <cell r="B37">
            <v>43.060250000000003</v>
          </cell>
          <cell r="C37">
            <v>-87.892169999999993</v>
          </cell>
        </row>
        <row r="38">
          <cell r="A38" t="str">
            <v>North/Lake</v>
          </cell>
          <cell r="B38">
            <v>43.060155999999999</v>
          </cell>
          <cell r="C38">
            <v>-87.881258000000003</v>
          </cell>
        </row>
        <row r="39">
          <cell r="A39" t="str">
            <v>North/Oakland</v>
          </cell>
          <cell r="B39">
            <v>43.060167999999997</v>
          </cell>
          <cell r="C39">
            <v>-87.887604999999994</v>
          </cell>
        </row>
        <row r="40">
          <cell r="A40" t="str">
            <v>North/Teutonia</v>
          </cell>
          <cell r="B40">
            <v>43.060400000000001</v>
          </cell>
          <cell r="C40">
            <v>-87.928039999999996</v>
          </cell>
        </row>
        <row r="41">
          <cell r="A41" t="str">
            <v>Oakland/Bradford</v>
          </cell>
          <cell r="B41">
            <v>43.063749000000001</v>
          </cell>
          <cell r="C41">
            <v>-87.887962999999999</v>
          </cell>
        </row>
        <row r="42">
          <cell r="A42" t="str">
            <v>Oakland/Kenwood</v>
          </cell>
          <cell r="B42">
            <v>43.074655999999997</v>
          </cell>
          <cell r="C42">
            <v>-87.889011999999994</v>
          </cell>
        </row>
        <row r="43">
          <cell r="A43" t="str">
            <v>Ogden/Jackson</v>
          </cell>
          <cell r="B43">
            <v>43.04824</v>
          </cell>
          <cell r="C43">
            <v>-87.904970000000006</v>
          </cell>
        </row>
        <row r="44">
          <cell r="A44" t="str">
            <v>Ogden/Marshall</v>
          </cell>
          <cell r="B44">
            <v>43.048200000000001</v>
          </cell>
          <cell r="C44">
            <v>-87.900859999999994</v>
          </cell>
        </row>
        <row r="45">
          <cell r="A45" t="str">
            <v>Old World Third</v>
          </cell>
          <cell r="B45">
            <v>43.044359999999998</v>
          </cell>
          <cell r="C45">
            <v>-87.914230000000003</v>
          </cell>
        </row>
        <row r="46">
          <cell r="A46" t="str">
            <v>Pleasant/Commerce</v>
          </cell>
          <cell r="B46">
            <v>43.052549999999997</v>
          </cell>
          <cell r="C46">
            <v>-87.909329999999997</v>
          </cell>
        </row>
        <row r="47">
          <cell r="A47" t="str">
            <v xml:space="preserve">Prospect/North </v>
          </cell>
          <cell r="B47">
            <v>43.060786</v>
          </cell>
          <cell r="C47">
            <v>-87.883825999999999</v>
          </cell>
        </row>
        <row r="48">
          <cell r="A48" t="str">
            <v>Public Market</v>
          </cell>
          <cell r="B48">
            <v>43.03519</v>
          </cell>
          <cell r="C48">
            <v>-87.907390000000007</v>
          </cell>
        </row>
        <row r="49">
          <cell r="A49" t="str">
            <v xml:space="preserve">Public Museum </v>
          </cell>
          <cell r="B49">
            <v>43.040349999999997</v>
          </cell>
          <cell r="C49">
            <v>-87.920760000000001</v>
          </cell>
        </row>
        <row r="50">
          <cell r="A50" t="str">
            <v>Red Arrow Park</v>
          </cell>
          <cell r="B50">
            <v>43.042490000000001</v>
          </cell>
          <cell r="C50">
            <v>-87.909959999999998</v>
          </cell>
        </row>
        <row r="51">
          <cell r="A51" t="str">
            <v>Riverside Park</v>
          </cell>
          <cell r="B51">
            <v>43.069021999999997</v>
          </cell>
          <cell r="C51">
            <v>-87.887940999999998</v>
          </cell>
        </row>
        <row r="52">
          <cell r="A52" t="str">
            <v>Riverview</v>
          </cell>
          <cell r="B52">
            <v>43.06033</v>
          </cell>
          <cell r="C52">
            <v>-87.89546</v>
          </cell>
        </row>
        <row r="53">
          <cell r="A53" t="str">
            <v xml:space="preserve">S. 2nd/Freshwater </v>
          </cell>
          <cell r="B53">
            <v>43.02948</v>
          </cell>
          <cell r="C53">
            <v>-87.912819999999996</v>
          </cell>
        </row>
        <row r="54">
          <cell r="A54" t="str">
            <v>S. 2nd/Virginia</v>
          </cell>
          <cell r="B54">
            <v>43.026229999999998</v>
          </cell>
          <cell r="C54">
            <v>-87.912809999999993</v>
          </cell>
        </row>
        <row r="55">
          <cell r="A55" t="str">
            <v>S. 2nd/Washington</v>
          </cell>
          <cell r="B55">
            <v>43.020020000000002</v>
          </cell>
          <cell r="C55">
            <v>-87.912540000000007</v>
          </cell>
        </row>
        <row r="56">
          <cell r="A56" t="str">
            <v>Sandburg Hall</v>
          </cell>
          <cell r="B56">
            <v>43.078530000000001</v>
          </cell>
          <cell r="C56">
            <v>-87.882620000000003</v>
          </cell>
        </row>
        <row r="57">
          <cell r="A57" t="str">
            <v>Schlitz Park</v>
          </cell>
          <cell r="B57">
            <v>43.049230000000001</v>
          </cell>
          <cell r="C57">
            <v>-87.911940000000001</v>
          </cell>
        </row>
        <row r="58">
          <cell r="A58" t="str">
            <v>Superior/Russell</v>
          </cell>
          <cell r="B58">
            <v>42.999212999999997</v>
          </cell>
          <cell r="C58">
            <v>-87.889716000000007</v>
          </cell>
        </row>
        <row r="59">
          <cell r="A59" t="str">
            <v>US Bank Center</v>
          </cell>
          <cell r="B59">
            <v>43.03886</v>
          </cell>
          <cell r="C59">
            <v>-87.902720000000002</v>
          </cell>
        </row>
        <row r="60">
          <cell r="A60" t="str">
            <v xml:space="preserve">UWM Student Union </v>
          </cell>
          <cell r="B60">
            <v>43.074890000000003</v>
          </cell>
          <cell r="C60">
            <v>-87.882810000000006</v>
          </cell>
        </row>
        <row r="61">
          <cell r="A61" t="str">
            <v>Vilet/14th</v>
          </cell>
          <cell r="B61">
            <v>43.048430000000003</v>
          </cell>
          <cell r="C61">
            <v>-87.930189999999996</v>
          </cell>
        </row>
        <row r="62">
          <cell r="A62" t="str">
            <v>Village South</v>
          </cell>
          <cell r="B62">
            <v>43.048609999999996</v>
          </cell>
          <cell r="C62">
            <v>-88.008480000000006</v>
          </cell>
        </row>
        <row r="63">
          <cell r="A63" t="str">
            <v>W. North Ave/N. 69th Street</v>
          </cell>
          <cell r="B63">
            <v>43.060580000000002</v>
          </cell>
          <cell r="C63">
            <v>-87.998589999999993</v>
          </cell>
        </row>
        <row r="64">
          <cell r="A64" t="str">
            <v>W. North Ave/N. 72nd Street</v>
          </cell>
          <cell r="B64">
            <v>43.060839999999999</v>
          </cell>
          <cell r="C64">
            <v>-88.001940000000005</v>
          </cell>
        </row>
        <row r="65">
          <cell r="A65" t="str">
            <v>W. North Ave/N. 83rd Street</v>
          </cell>
          <cell r="B65">
            <v>43.06044</v>
          </cell>
          <cell r="C65">
            <v>-88.016239999999996</v>
          </cell>
        </row>
        <row r="66">
          <cell r="A66" t="str">
            <v>W. North Ave/Swan Boulevard</v>
          </cell>
          <cell r="B66">
            <v>43.060079999999999</v>
          </cell>
          <cell r="C66">
            <v>-88.027349999999998</v>
          </cell>
        </row>
        <row r="67">
          <cell r="A67" t="str">
            <v>Walker Square</v>
          </cell>
          <cell r="B67">
            <v>43.020130000000002</v>
          </cell>
          <cell r="C67">
            <v>-87.922499999999999</v>
          </cell>
        </row>
        <row r="68">
          <cell r="A68" t="str">
            <v xml:space="preserve">Water/Pleasant </v>
          </cell>
          <cell r="B68">
            <v>43.05097</v>
          </cell>
          <cell r="C68">
            <v>-87.906440000000003</v>
          </cell>
        </row>
        <row r="69">
          <cell r="A69" t="str">
            <v>Water/Wisconsin</v>
          </cell>
          <cell r="B69">
            <v>43.038580000000003</v>
          </cell>
          <cell r="C69">
            <v>-87.90934</v>
          </cell>
        </row>
        <row r="70">
          <cell r="A70" t="str">
            <v>Webster/Downer</v>
          </cell>
          <cell r="B70">
            <v>43.064901999999996</v>
          </cell>
          <cell r="C70">
            <v>-87.878107999999997</v>
          </cell>
        </row>
        <row r="71">
          <cell r="A71" t="str">
            <v>Wisconsin Center</v>
          </cell>
          <cell r="B71">
            <v>43.03913</v>
          </cell>
          <cell r="C71">
            <v>-87.916150000000002</v>
          </cell>
        </row>
        <row r="72">
          <cell r="A72" t="str">
            <v>Zillman Park</v>
          </cell>
          <cell r="B72">
            <v>43.004728999999998</v>
          </cell>
          <cell r="C72">
            <v>-87.905463999999995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avies" refreshedDate="42997.408415740741" createdVersion="6" refreshedVersion="6" minRefreshableVersion="3" recordCount="3938" xr:uid="{8887611D-56F9-46DE-B0C1-A0E759B2BF20}">
  <cacheSource type="worksheet">
    <worksheetSource name="Table1"/>
  </cacheSource>
  <cacheFields count="34">
    <cacheField name="UserId" numFmtId="0">
      <sharedItems containsSemiMixedTypes="0" containsString="0" containsNumber="1" containsInteger="1" minValue="531246" maxValue="1523390"/>
    </cacheField>
    <cacheField name="UserRole" numFmtId="0">
      <sharedItems/>
    </cacheField>
    <cacheField name="UserCity" numFmtId="0">
      <sharedItems containsBlank="1"/>
    </cacheField>
    <cacheField name="UserState" numFmtId="0">
      <sharedItems containsBlank="1"/>
    </cacheField>
    <cacheField name="UserZip" numFmtId="0">
      <sharedItems containsString="0" containsBlank="1" containsNumber="1" containsInteger="1" minValue="100" maxValue="99999"/>
    </cacheField>
    <cacheField name="UserCountry" numFmtId="0">
      <sharedItems/>
    </cacheField>
    <cacheField name="MembershipType" numFmtId="0">
      <sharedItems containsBlank="1"/>
    </cacheField>
    <cacheField name="Bike" numFmtId="0">
      <sharedItems containsSemiMixedTypes="0" containsString="0" containsNumber="1" containsInteger="1" minValue="1" maxValue="11169"/>
    </cacheField>
    <cacheField name="CheckoutKioskName" numFmtId="0">
      <sharedItems count="57">
        <s v="US Bank Center"/>
        <s v="Ogden/Marshall"/>
        <s v="Public Market"/>
        <s v="Red Arrow Park"/>
        <s v="Sandburg Hall"/>
        <s v="Jefferson/Menomonee"/>
        <s v="Schlitz Park"/>
        <s v="UWM Student Union "/>
        <s v="Burns Commons"/>
        <s v="Downer/Park Place"/>
        <s v="Brady/Prospect "/>
        <s v="Ogden/Jackson"/>
        <s v="411 East Wisconsin "/>
        <s v="Kenilworth Square"/>
        <s v="Astor/Juneau"/>
        <s v="Central Library"/>
        <s v="Wisconsin Center"/>
        <s v="MLK/Brown"/>
        <s v="6th/Reservoir "/>
        <s v="Riverside Park"/>
        <s v="Intermodal Station"/>
        <s v="Riverview"/>
        <s v="Brady/Humboldt"/>
        <s v="Public Museum "/>
        <s v="Water/Pleasant "/>
        <s v="Discovery World"/>
        <s v="Prospect/North "/>
        <s v="Water/Wisconsin"/>
        <s v="North/Cambridge"/>
        <s v="Humboldt/Commerce"/>
        <s v="MIAD"/>
        <s v="Bradford Beach"/>
        <s v="Golda Meir Library"/>
        <s v="Oakland/Bradford"/>
        <s v="Hillside Terrace"/>
        <s v="Marquette University Student Union"/>
        <s v="S. 2nd/Freshwater "/>
        <s v="Aurora"/>
        <s v="W. North Ave/N. 69th Street"/>
        <s v="5th/National"/>
        <s v="Village South"/>
        <s v="Zillman Park"/>
        <s v="Ludington Triangle"/>
        <s v="Lakefront Brewery"/>
        <s v="Oakland/Kenwood"/>
        <s v="6th/Virginia"/>
        <s v="North/Lake"/>
        <s v="W. North Ave/N. 83rd Street"/>
        <s v="W. North Ave/N. 72nd Street"/>
        <s v="S. 2nd/Washington"/>
        <s v="S. 2nd/Virginia"/>
        <s v="Broadway/Knapp"/>
        <s v="W. North Ave/Swan Boulevard"/>
        <s v="Pleasant/Commerce"/>
        <s v="MLK/North"/>
        <s v="City Hall"/>
        <s v="Cesar Chavez Drive"/>
      </sharedItems>
    </cacheField>
    <cacheField name="CO Lat" numFmtId="0">
      <sharedItems containsSemiMixedTypes="0" containsString="0" containsNumber="1" minValue="43.004728999999998" maxValue="43.078530000000001"/>
    </cacheField>
    <cacheField name="CO Long" numFmtId="0">
      <sharedItems containsSemiMixedTypes="0" containsString="0" containsNumber="1" minValue="-88.027349999999998" maxValue="-87.877300000000005"/>
    </cacheField>
    <cacheField name="ReturnKioskName" numFmtId="0">
      <sharedItems count="59">
        <s v="Ogden/Marshall"/>
        <s v="US Bank Center"/>
        <s v="Public Market"/>
        <s v="Kenilworth Square"/>
        <s v="Wisconsin Center"/>
        <s v="MIAD"/>
        <s v="Jefferson/Menomonee"/>
        <s v="Schlitz Park"/>
        <s v="Water/Wisconsin"/>
        <s v="Oakland/Kenwood"/>
        <s v="Brady/Prospect "/>
        <s v="Prospect/North "/>
        <s v="411 East Wisconsin "/>
        <s v="Ogden/Jackson"/>
        <s v="S. 2nd/Washington"/>
        <s v="Riverview"/>
        <s v="Intermodal Station"/>
        <s v="Red Arrow Park"/>
        <s v="Astor/Juneau"/>
        <s v="Public Museum "/>
        <s v="Central Library"/>
        <s v="Marquette University Student Union"/>
        <s v="S. 2nd/Freshwater "/>
        <s v="6th/Reservoir "/>
        <s v="Discovery World"/>
        <s v="Downer/Park Place"/>
        <s v="Golda Meir Library"/>
        <s v="Garaged"/>
        <s v="Humboldt/Commerce"/>
        <s v="Brady/Humboldt"/>
        <s v="Water/Pleasant "/>
        <s v="North/Cambridge"/>
        <s v="Bradford Beach"/>
        <s v="North/Lake"/>
        <s v="Oakland/Bradford"/>
        <s v="Hillside Terrace"/>
        <s v="Pleasant/Commerce"/>
        <s v="Riverside Park"/>
        <s v="UWM Student Union "/>
        <s v="Burns Commons"/>
        <s v="Aurora"/>
        <s v="Sandburg Hall"/>
        <s v="S. 2nd/Virginia"/>
        <s v="Village South"/>
        <s v="5th/National"/>
        <s v="W. North Ave/Swan Boulevard"/>
        <s v="Ludington Triangle"/>
        <s v="Lakefront Brewery"/>
        <s v="Zillman Park"/>
        <s v="W. North Ave/N. 72nd Street"/>
        <s v="MLK/North"/>
        <s v="Force Docked"/>
        <s v="6th/Virginia"/>
        <s v="W. North Ave/N. 83rd Street"/>
        <s v="Broadway/Knapp"/>
        <s v="MLK/Brown"/>
        <s v="Cesar Chavez Drive"/>
        <s v="W. North Ave/N. 69th Street"/>
        <s v="City Hall"/>
      </sharedItems>
    </cacheField>
    <cacheField name="R Lat" numFmtId="0">
      <sharedItems containsMixedTypes="1" containsNumber="1" minValue="43.004728999999998" maxValue="43.078530000000001"/>
    </cacheField>
    <cacheField name="R Long" numFmtId="0">
      <sharedItems containsMixedTypes="1" containsNumber="1" minValue="-88.027349999999998" maxValue="-87.877300000000005"/>
    </cacheField>
    <cacheField name="DurationMins" numFmtId="0">
      <sharedItems containsSemiMixedTypes="0" containsString="0" containsNumber="1" containsInteger="1" minValue="0" maxValue="4052"/>
    </cacheField>
    <cacheField name="UsageFee" numFmtId="0">
      <sharedItems containsSemiMixedTypes="0" containsString="0" containsNumber="1" containsInteger="1" minValue="0" maxValue="105"/>
    </cacheField>
    <cacheField name="Distance" numFmtId="0">
      <sharedItems containsSemiMixedTypes="0" containsString="0" containsNumber="1" minValue="0" maxValue="18"/>
    </cacheField>
    <cacheField name="EstimatedCarbonOffset" numFmtId="0">
      <sharedItems containsSemiMixedTypes="0" containsString="0" containsNumber="1" minValue="0" maxValue="17.100000000000001"/>
    </cacheField>
    <cacheField name="EstimatedCaloriesBurned" numFmtId="0">
      <sharedItems containsSemiMixedTypes="0" containsString="0" containsNumber="1" containsInteger="1" minValue="0" maxValue="720"/>
    </cacheField>
    <cacheField name="CO Count" numFmtId="0">
      <sharedItems containsSemiMixedTypes="0" containsString="0" containsNumber="1" containsInteger="1" minValue="-1" maxValue="-1"/>
    </cacheField>
    <cacheField name="CheckoutDateLocal" numFmtId="14">
      <sharedItems containsSemiMixedTypes="0" containsNonDate="0" containsDate="1" containsString="0" minDate="2017-02-01T00:00:00" maxDate="2017-03-01T00:00:00"/>
    </cacheField>
    <cacheField name="Checkout Month" numFmtId="164">
      <sharedItems containsSemiMixedTypes="0" containsNonDate="0" containsDate="1" containsString="0" minDate="2017-02-01T00:00:00" maxDate="2017-02-02T00:00:00"/>
    </cacheField>
    <cacheField name="CO DoW (data)" numFmtId="165">
      <sharedItems containsSemiMixedTypes="0" containsNonDate="0" containsDate="1" containsString="0" minDate="2017-02-01T00:00:00" maxDate="2017-03-01T00:00:00"/>
    </cacheField>
    <cacheField name="CO DoW" numFmtId="14">
      <sharedItems/>
    </cacheField>
    <cacheField name="CheckoutTimeLocal" numFmtId="21">
      <sharedItems containsSemiMixedTypes="0" containsNonDate="0" containsDate="1" containsString="0" minDate="1899-12-30T00:05:20" maxDate="1899-12-30T23:57:04"/>
    </cacheField>
    <cacheField name="CO Time (nearest hr)" numFmtId="21">
      <sharedItems containsSemiMixedTypes="0" containsNonDate="0" containsDate="1" containsString="0" minDate="1899-12-30T00:00:00" maxDate="1900-01-01T00:00:00"/>
    </cacheField>
    <cacheField name="Return Count" numFmtId="0">
      <sharedItems containsSemiMixedTypes="0" containsString="0" containsNumber="1" containsInteger="1" minValue="1" maxValue="1"/>
    </cacheField>
    <cacheField name="ReturnDateLocal" numFmtId="14">
      <sharedItems containsSemiMixedTypes="0" containsNonDate="0" containsDate="1" containsString="0" minDate="2017-02-01T00:00:00" maxDate="2017-03-01T00:00:00"/>
    </cacheField>
    <cacheField name="Return Month" numFmtId="164">
      <sharedItems containsSemiMixedTypes="0" containsNonDate="0" containsDate="1" containsString="0" minDate="2017-02-01T00:00:00" maxDate="2017-02-02T00:00:00"/>
    </cacheField>
    <cacheField name="R DoW (data)" numFmtId="165">
      <sharedItems containsSemiMixedTypes="0" containsNonDate="0" containsDate="1" containsString="0" minDate="2017-02-01T00:00:00" maxDate="2017-03-01T00:00:00"/>
    </cacheField>
    <cacheField name="R DoW" numFmtId="14">
      <sharedItems/>
    </cacheField>
    <cacheField name="ReturnTimeLocal" numFmtId="21">
      <sharedItems containsSemiMixedTypes="0" containsNonDate="0" containsDate="1" containsString="0" minDate="1899-12-30T00:00:44" maxDate="1899-12-30T23:59:50"/>
    </cacheField>
    <cacheField name="Return Time (nearest hr)" numFmtId="21">
      <sharedItems containsSemiMixedTypes="0" containsNonDate="0" containsDate="1" containsString="0" minDate="1899-12-30T00:00:00" maxDate="1900-01-01T00:00:00"/>
    </cacheField>
    <cacheField name="TripRoute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38">
  <r>
    <n v="1095886"/>
    <s v="Demo Member"/>
    <m/>
    <m/>
    <m/>
    <s v="UNITED STATES"/>
    <m/>
    <n v="5419"/>
    <x v="0"/>
    <n v="43.03886"/>
    <n v="-87.902720000000002"/>
    <x v="0"/>
    <n v="43.048200000000001"/>
    <n v="-87.900859999999994"/>
    <n v="6"/>
    <n v="0"/>
    <n v="0.9"/>
    <n v="0.9"/>
    <n v="36"/>
    <n v="-1"/>
    <d v="2017-02-23T00:00:00"/>
    <d v="2017-02-01T00:00:00"/>
    <d v="2017-02-23T00:00:00"/>
    <s v="Thursday"/>
    <d v="1899-12-30T16:52:57"/>
    <d v="1899-12-30T17:00:00"/>
    <n v="1"/>
    <d v="2017-02-23T00:00:00"/>
    <d v="2017-02-01T00:00:00"/>
    <d v="2017-02-23T00:00:00"/>
    <s v="Thursday"/>
    <d v="1899-12-30T16:58:18"/>
    <d v="1899-12-30T17:00:00"/>
    <s v="One Way"/>
  </r>
  <r>
    <n v="1095886"/>
    <s v="Demo Member"/>
    <m/>
    <m/>
    <m/>
    <s v="UNITED STATES"/>
    <m/>
    <n v="5583"/>
    <x v="1"/>
    <n v="43.048200000000001"/>
    <n v="-87.900859999999994"/>
    <x v="1"/>
    <n v="43.03886"/>
    <n v="-87.902720000000002"/>
    <n v="5"/>
    <n v="0"/>
    <n v="0.8"/>
    <n v="0.7"/>
    <n v="30"/>
    <n v="-1"/>
    <d v="2017-02-23T00:00:00"/>
    <d v="2017-02-01T00:00:00"/>
    <d v="2017-02-23T00:00:00"/>
    <s v="Thursday"/>
    <d v="1899-12-30T13:31:36"/>
    <d v="1899-12-30T14:00:00"/>
    <n v="1"/>
    <d v="2017-02-23T00:00:00"/>
    <d v="2017-02-01T00:00:00"/>
    <d v="2017-02-23T00:00:00"/>
    <s v="Thursday"/>
    <d v="1899-12-30T13:36:51"/>
    <d v="1899-12-30T14:00:00"/>
    <s v="One Way"/>
  </r>
  <r>
    <n v="1095886"/>
    <s v="Demo Member"/>
    <m/>
    <m/>
    <m/>
    <s v="UNITED STATES"/>
    <m/>
    <n v="11125"/>
    <x v="0"/>
    <n v="43.03886"/>
    <n v="-87.902720000000002"/>
    <x v="2"/>
    <n v="43.03519"/>
    <n v="-87.907390000000007"/>
    <n v="28"/>
    <n v="0"/>
    <n v="4.2"/>
    <n v="4"/>
    <n v="168"/>
    <n v="-1"/>
    <d v="2017-02-07T00:00:00"/>
    <d v="2017-02-01T00:00:00"/>
    <d v="2017-02-07T00:00:00"/>
    <s v="Tuesday"/>
    <d v="1899-12-30T13:24:47"/>
    <d v="1899-12-30T13:00:00"/>
    <n v="1"/>
    <d v="2017-02-07T00:00:00"/>
    <d v="2017-02-01T00:00:00"/>
    <d v="2017-02-07T00:00:00"/>
    <s v="Tuesday"/>
    <d v="1899-12-30T13:52:04"/>
    <d v="1899-12-30T14:00:00"/>
    <s v="One Way"/>
  </r>
  <r>
    <n v="1095886"/>
    <s v="Demo Member"/>
    <m/>
    <m/>
    <m/>
    <s v="UNITED STATES"/>
    <m/>
    <n v="5526"/>
    <x v="1"/>
    <n v="43.048200000000001"/>
    <n v="-87.900859999999994"/>
    <x v="1"/>
    <n v="43.03886"/>
    <n v="-87.902720000000002"/>
    <n v="5"/>
    <n v="0"/>
    <n v="0.8"/>
    <n v="0.7"/>
    <n v="30"/>
    <n v="-1"/>
    <d v="2017-02-16T00:00:00"/>
    <d v="2017-02-01T00:00:00"/>
    <d v="2017-02-16T00:00:00"/>
    <s v="Thursday"/>
    <d v="1899-12-30T10:28:06"/>
    <d v="1899-12-30T10:00:00"/>
    <n v="1"/>
    <d v="2017-02-16T00:00:00"/>
    <d v="2017-02-01T00:00:00"/>
    <d v="2017-02-16T00:00:00"/>
    <s v="Thursday"/>
    <d v="1899-12-30T10:33:08"/>
    <d v="1899-12-30T11:00:00"/>
    <s v="One Way"/>
  </r>
  <r>
    <n v="1095886"/>
    <s v="Demo Member"/>
    <m/>
    <m/>
    <m/>
    <s v="UNITED STATES"/>
    <m/>
    <n v="11149"/>
    <x v="0"/>
    <n v="43.03886"/>
    <n v="-87.902720000000002"/>
    <x v="0"/>
    <n v="43.048200000000001"/>
    <n v="-87.900859999999994"/>
    <n v="6"/>
    <n v="0"/>
    <n v="0.9"/>
    <n v="0.9"/>
    <n v="36"/>
    <n v="-1"/>
    <d v="2017-02-16T00:00:00"/>
    <d v="2017-02-01T00:00:00"/>
    <d v="2017-02-16T00:00:00"/>
    <s v="Thursday"/>
    <d v="1899-12-30T16:40:13"/>
    <d v="1899-12-30T17:00:00"/>
    <n v="1"/>
    <d v="2017-02-16T00:00:00"/>
    <d v="2017-02-01T00:00:00"/>
    <d v="2017-02-16T00:00:00"/>
    <s v="Thursday"/>
    <d v="1899-12-30T16:46:01"/>
    <d v="1899-12-30T17:00:00"/>
    <s v="One Way"/>
  </r>
  <r>
    <n v="1095886"/>
    <s v="Demo Member"/>
    <m/>
    <m/>
    <m/>
    <s v="UNITED STATES"/>
    <m/>
    <n v="5544"/>
    <x v="1"/>
    <n v="43.048200000000001"/>
    <n v="-87.900859999999994"/>
    <x v="1"/>
    <n v="43.03886"/>
    <n v="-87.902720000000002"/>
    <n v="5"/>
    <n v="0"/>
    <n v="0.8"/>
    <n v="0.7"/>
    <n v="30"/>
    <n v="-1"/>
    <d v="2017-02-28T00:00:00"/>
    <d v="2017-02-01T00:00:00"/>
    <d v="2017-02-28T00:00:00"/>
    <s v="Tuesday"/>
    <d v="1899-12-30T11:39:03"/>
    <d v="1899-12-30T12:00:00"/>
    <n v="1"/>
    <d v="2017-02-28T00:00:00"/>
    <d v="2017-02-01T00:00:00"/>
    <d v="2017-02-28T00:00:00"/>
    <s v="Tuesday"/>
    <d v="1899-12-30T11:44:17"/>
    <d v="1899-12-30T12:00:00"/>
    <s v="One Way"/>
  </r>
  <r>
    <n v="1095890"/>
    <s v="Demo Member"/>
    <m/>
    <m/>
    <m/>
    <s v="UNITED STATES"/>
    <m/>
    <n v="5545"/>
    <x v="2"/>
    <n v="43.03519"/>
    <n v="-87.907390000000007"/>
    <x v="2"/>
    <n v="43.03519"/>
    <n v="-87.907390000000007"/>
    <n v="1"/>
    <n v="0"/>
    <n v="0.2"/>
    <n v="0.1"/>
    <n v="6"/>
    <n v="-1"/>
    <d v="2017-02-21T00:00:00"/>
    <d v="2017-02-01T00:00:00"/>
    <d v="2017-02-21T00:00:00"/>
    <s v="Tuesday"/>
    <d v="1899-12-30T18:02:03"/>
    <d v="1899-12-30T18:00:00"/>
    <n v="1"/>
    <d v="2017-02-21T00:00:00"/>
    <d v="2017-02-01T00:00:00"/>
    <d v="2017-02-21T00:00:00"/>
    <s v="Tuesday"/>
    <d v="1899-12-30T18:03:18"/>
    <d v="1899-12-30T18:00:00"/>
    <s v="Round Trip"/>
  </r>
  <r>
    <n v="1095890"/>
    <s v="Demo Member"/>
    <m/>
    <m/>
    <m/>
    <s v="UNITED STATES"/>
    <m/>
    <n v="5573"/>
    <x v="2"/>
    <n v="43.03519"/>
    <n v="-87.907390000000007"/>
    <x v="1"/>
    <n v="43.03886"/>
    <n v="-87.902720000000002"/>
    <n v="4"/>
    <n v="0"/>
    <n v="0.6"/>
    <n v="0.6"/>
    <n v="24"/>
    <n v="-1"/>
    <d v="2017-02-21T00:00:00"/>
    <d v="2017-02-01T00:00:00"/>
    <d v="2017-02-21T00:00:00"/>
    <s v="Tuesday"/>
    <d v="1899-12-30T18:03:33"/>
    <d v="1899-12-30T18:00:00"/>
    <n v="1"/>
    <d v="2017-02-21T00:00:00"/>
    <d v="2017-02-01T00:00:00"/>
    <d v="2017-02-21T00:00:00"/>
    <s v="Tuesday"/>
    <d v="1899-12-30T18:07:54"/>
    <d v="1899-12-30T18:00:00"/>
    <s v="One Way"/>
  </r>
  <r>
    <n v="1095890"/>
    <s v="Demo Member"/>
    <m/>
    <m/>
    <m/>
    <s v="UNITED STATES"/>
    <m/>
    <n v="5422"/>
    <x v="0"/>
    <n v="43.03886"/>
    <n v="-87.902720000000002"/>
    <x v="3"/>
    <n v="43.058619999999998"/>
    <n v="-87.885319999999993"/>
    <n v="10"/>
    <n v="0"/>
    <n v="1.5"/>
    <n v="1.4"/>
    <n v="60"/>
    <n v="-1"/>
    <d v="2017-02-21T00:00:00"/>
    <d v="2017-02-01T00:00:00"/>
    <d v="2017-02-21T00:00:00"/>
    <s v="Tuesday"/>
    <d v="1899-12-30T18:08:33"/>
    <d v="1899-12-30T18:00:00"/>
    <n v="1"/>
    <d v="2017-02-21T00:00:00"/>
    <d v="2017-02-01T00:00:00"/>
    <d v="2017-02-21T00:00:00"/>
    <s v="Tuesday"/>
    <d v="1899-12-30T18:18:32"/>
    <d v="1899-12-30T18:00:00"/>
    <s v="One Way"/>
  </r>
  <r>
    <n v="1095898"/>
    <s v="Demo Member"/>
    <m/>
    <m/>
    <m/>
    <s v="UNITED STATES"/>
    <m/>
    <n v="5470"/>
    <x v="3"/>
    <n v="43.042490000000001"/>
    <n v="-87.909959999999998"/>
    <x v="4"/>
    <n v="43.03913"/>
    <n v="-87.916150000000002"/>
    <n v="5"/>
    <n v="0"/>
    <n v="0.8"/>
    <n v="0.7"/>
    <n v="30"/>
    <n v="-1"/>
    <d v="2017-02-21T00:00:00"/>
    <d v="2017-02-01T00:00:00"/>
    <d v="2017-02-21T00:00:00"/>
    <s v="Tuesday"/>
    <d v="1899-12-30T12:02:41"/>
    <d v="1899-12-30T12:00:00"/>
    <n v="1"/>
    <d v="2017-02-21T00:00:00"/>
    <d v="2017-02-01T00:00:00"/>
    <d v="2017-02-21T00:00:00"/>
    <s v="Tuesday"/>
    <d v="1899-12-30T12:07:34"/>
    <d v="1899-12-30T12:00:00"/>
    <s v="One Way"/>
  </r>
  <r>
    <n v="1120943"/>
    <s v="Demo Member"/>
    <m/>
    <m/>
    <m/>
    <s v="UNITED STATES"/>
    <m/>
    <n v="11074"/>
    <x v="4"/>
    <n v="43.078530000000001"/>
    <n v="-87.882620000000003"/>
    <x v="5"/>
    <n v="43.031480000000002"/>
    <n v="-87.908169999999998"/>
    <n v="65"/>
    <n v="0"/>
    <n v="9.8000000000000007"/>
    <n v="9.3000000000000007"/>
    <n v="390"/>
    <n v="-1"/>
    <d v="2017-02-18T00:00:00"/>
    <d v="2017-02-01T00:00:00"/>
    <d v="2017-02-18T00:00:00"/>
    <s v="Saturday"/>
    <d v="1899-12-30T15:24:40"/>
    <d v="1899-12-30T15:00:00"/>
    <n v="1"/>
    <d v="2017-02-18T00:00:00"/>
    <d v="2017-02-01T00:00:00"/>
    <d v="2017-02-18T00:00:00"/>
    <s v="Saturday"/>
    <d v="1899-12-30T16:29:01"/>
    <d v="1899-12-30T16:00:00"/>
    <s v="One Way"/>
  </r>
  <r>
    <n v="1144239"/>
    <s v="Demo Member"/>
    <m/>
    <m/>
    <m/>
    <s v="UNITED STATES"/>
    <m/>
    <n v="319"/>
    <x v="5"/>
    <n v="43.031320000000001"/>
    <n v="-87.904259999999994"/>
    <x v="6"/>
    <n v="43.031320000000001"/>
    <n v="-87.904259999999994"/>
    <n v="21"/>
    <n v="0"/>
    <n v="3.2"/>
    <n v="3"/>
    <n v="126"/>
    <n v="-1"/>
    <d v="2017-02-13T00:00:00"/>
    <d v="2017-02-01T00:00:00"/>
    <d v="2017-02-13T00:00:00"/>
    <s v="Monday"/>
    <d v="1899-12-30T14:26:46"/>
    <d v="1899-12-30T14:00:00"/>
    <n v="1"/>
    <d v="2017-02-13T00:00:00"/>
    <d v="2017-02-01T00:00:00"/>
    <d v="2017-02-13T00:00:00"/>
    <s v="Monday"/>
    <d v="1899-12-30T14:47:23"/>
    <d v="1899-12-30T15:00:00"/>
    <s v="Round Trip"/>
  </r>
  <r>
    <n v="1144239"/>
    <s v="Demo Member"/>
    <m/>
    <m/>
    <m/>
    <s v="UNITED STATES"/>
    <m/>
    <n v="5476"/>
    <x v="5"/>
    <n v="43.031320000000001"/>
    <n v="-87.904259999999994"/>
    <x v="6"/>
    <n v="43.031320000000001"/>
    <n v="-87.904259999999994"/>
    <n v="62"/>
    <n v="0"/>
    <n v="9.3000000000000007"/>
    <n v="8.8000000000000007"/>
    <n v="372"/>
    <n v="-1"/>
    <d v="2017-02-17T00:00:00"/>
    <d v="2017-02-01T00:00:00"/>
    <d v="2017-02-17T00:00:00"/>
    <s v="Friday"/>
    <d v="1899-12-30T12:42:37"/>
    <d v="1899-12-30T13:00:00"/>
    <n v="1"/>
    <d v="2017-02-17T00:00:00"/>
    <d v="2017-02-01T00:00:00"/>
    <d v="2017-02-17T00:00:00"/>
    <s v="Friday"/>
    <d v="1899-12-30T13:44:26"/>
    <d v="1899-12-30T14:00:00"/>
    <s v="Round Trip"/>
  </r>
  <r>
    <n v="1171974"/>
    <s v="Demo Member"/>
    <m/>
    <m/>
    <m/>
    <s v="UNITED STATES"/>
    <m/>
    <n v="5589"/>
    <x v="3"/>
    <n v="43.042490000000001"/>
    <n v="-87.909959999999998"/>
    <x v="7"/>
    <n v="43.049230000000001"/>
    <n v="-87.911940000000001"/>
    <n v="3"/>
    <n v="0"/>
    <n v="0.5"/>
    <n v="0.4"/>
    <n v="18"/>
    <n v="-1"/>
    <d v="2017-02-21T00:00:00"/>
    <d v="2017-02-01T00:00:00"/>
    <d v="2017-02-21T00:00:00"/>
    <s v="Tuesday"/>
    <d v="1899-12-30T09:54:05"/>
    <d v="1899-12-30T10:00:00"/>
    <n v="1"/>
    <d v="2017-02-21T00:00:00"/>
    <d v="2017-02-01T00:00:00"/>
    <d v="2017-02-21T00:00:00"/>
    <s v="Tuesday"/>
    <d v="1899-12-30T09:57:16"/>
    <d v="1899-12-30T10:00:00"/>
    <s v="One Way"/>
  </r>
  <r>
    <n v="1197976"/>
    <s v="Demo Member"/>
    <m/>
    <m/>
    <m/>
    <s v="UNITED STATES"/>
    <m/>
    <n v="11110"/>
    <x v="6"/>
    <n v="43.049230000000001"/>
    <n v="-87.911940000000001"/>
    <x v="8"/>
    <n v="43.038580000000003"/>
    <n v="-87.90934"/>
    <n v="7"/>
    <n v="0"/>
    <n v="1.1000000000000001"/>
    <n v="1"/>
    <n v="42"/>
    <n v="-1"/>
    <d v="2017-02-02T00:00:00"/>
    <d v="2017-02-01T00:00:00"/>
    <d v="2017-02-02T00:00:00"/>
    <s v="Thursday"/>
    <d v="1899-12-30T13:17:13"/>
    <d v="1899-12-30T13:00:00"/>
    <n v="1"/>
    <d v="2017-02-02T00:00:00"/>
    <d v="2017-02-01T00:00:00"/>
    <d v="2017-02-02T00:00:00"/>
    <s v="Thursday"/>
    <d v="1899-12-30T13:24:46"/>
    <d v="1899-12-30T13:00:00"/>
    <s v="One Way"/>
  </r>
  <r>
    <n v="1197977"/>
    <s v="Demo Member"/>
    <m/>
    <m/>
    <m/>
    <s v="UNITED STATES"/>
    <m/>
    <n v="27"/>
    <x v="7"/>
    <n v="43.074890000000003"/>
    <n v="-87.882810000000006"/>
    <x v="9"/>
    <n v="43.074655999999997"/>
    <n v="-87.889011999999994"/>
    <n v="2"/>
    <n v="0"/>
    <n v="0.3"/>
    <n v="0.3"/>
    <n v="12"/>
    <n v="-1"/>
    <d v="2017-02-13T00:00:00"/>
    <d v="2017-02-01T00:00:00"/>
    <d v="2017-02-13T00:00:00"/>
    <s v="Monday"/>
    <d v="1899-12-30T14:56:21"/>
    <d v="1899-12-30T15:00:00"/>
    <n v="1"/>
    <d v="2017-02-13T00:00:00"/>
    <d v="2017-02-01T00:00:00"/>
    <d v="2017-02-13T00:00:00"/>
    <s v="Monday"/>
    <d v="1899-12-30T14:58:47"/>
    <d v="1899-12-30T15:00:00"/>
    <s v="One Way"/>
  </r>
  <r>
    <n v="1198388"/>
    <s v="Demo Member"/>
    <m/>
    <m/>
    <m/>
    <s v="UNITED STATES"/>
    <m/>
    <n v="11119"/>
    <x v="8"/>
    <n v="43.04804"/>
    <n v="-87.896720000000002"/>
    <x v="8"/>
    <n v="43.038580000000003"/>
    <n v="-87.90934"/>
    <n v="12"/>
    <n v="0"/>
    <n v="1.8"/>
    <n v="1.7"/>
    <n v="72"/>
    <n v="-1"/>
    <d v="2017-02-04T00:00:00"/>
    <d v="2017-02-01T00:00:00"/>
    <d v="2017-02-04T00:00:00"/>
    <s v="Saturday"/>
    <d v="1899-12-30T19:44:50"/>
    <d v="1899-12-30T20:00:00"/>
    <n v="1"/>
    <d v="2017-02-04T00:00:00"/>
    <d v="2017-02-01T00:00:00"/>
    <d v="2017-02-04T00:00:00"/>
    <s v="Saturday"/>
    <d v="1899-12-30T19:56:24"/>
    <d v="1899-12-30T20:00:00"/>
    <s v="One Way"/>
  </r>
  <r>
    <n v="1198388"/>
    <s v="Demo Member"/>
    <m/>
    <m/>
    <m/>
    <s v="UNITED STATES"/>
    <m/>
    <n v="11049"/>
    <x v="8"/>
    <n v="43.04804"/>
    <n v="-87.896720000000002"/>
    <x v="3"/>
    <n v="43.058619999999998"/>
    <n v="-87.885319999999993"/>
    <n v="6"/>
    <n v="0"/>
    <n v="0.9"/>
    <n v="0.9"/>
    <n v="36"/>
    <n v="-1"/>
    <d v="2017-02-11T00:00:00"/>
    <d v="2017-02-01T00:00:00"/>
    <d v="2017-02-11T00:00:00"/>
    <s v="Saturday"/>
    <d v="1899-12-30T15:37:12"/>
    <d v="1899-12-30T16:00:00"/>
    <n v="1"/>
    <d v="2017-02-11T00:00:00"/>
    <d v="2017-02-01T00:00:00"/>
    <d v="2017-02-11T00:00:00"/>
    <s v="Saturday"/>
    <d v="1899-12-30T15:43:05"/>
    <d v="1899-12-30T16:00:00"/>
    <s v="One Way"/>
  </r>
  <r>
    <n v="1200585"/>
    <s v="Demo Member"/>
    <m/>
    <m/>
    <m/>
    <s v="UNITED STATES"/>
    <m/>
    <n v="5437"/>
    <x v="9"/>
    <n v="43.066893999999998"/>
    <n v="-87.877936000000005"/>
    <x v="10"/>
    <n v="43.052460000000004"/>
    <n v="-87.891000000000005"/>
    <n v="9"/>
    <n v="0"/>
    <n v="1.4"/>
    <n v="1.3"/>
    <n v="54"/>
    <n v="-1"/>
    <d v="2017-02-20T00:00:00"/>
    <d v="2017-02-01T00:00:00"/>
    <d v="2017-02-20T00:00:00"/>
    <s v="Monday"/>
    <d v="1899-12-30T15:13:26"/>
    <d v="1899-12-30T15:00:00"/>
    <n v="1"/>
    <d v="2017-02-20T00:00:00"/>
    <d v="2017-02-01T00:00:00"/>
    <d v="2017-02-20T00:00:00"/>
    <s v="Monday"/>
    <d v="1899-12-30T15:22:22"/>
    <d v="1899-12-30T15:00:00"/>
    <s v="One Way"/>
  </r>
  <r>
    <n v="1200585"/>
    <s v="Demo Member"/>
    <m/>
    <m/>
    <m/>
    <s v="UNITED STATES"/>
    <m/>
    <n v="186"/>
    <x v="10"/>
    <n v="43.052460000000004"/>
    <n v="-87.891000000000005"/>
    <x v="11"/>
    <n v="43.060786"/>
    <n v="-87.883825999999999"/>
    <n v="5"/>
    <n v="0"/>
    <n v="0.8"/>
    <n v="0.7"/>
    <n v="30"/>
    <n v="-1"/>
    <d v="2017-02-21T00:00:00"/>
    <d v="2017-02-01T00:00:00"/>
    <d v="2017-02-21T00:00:00"/>
    <s v="Tuesday"/>
    <d v="1899-12-30T13:04:03"/>
    <d v="1899-12-30T13:00:00"/>
    <n v="1"/>
    <d v="2017-02-21T00:00:00"/>
    <d v="2017-02-01T00:00:00"/>
    <d v="2017-02-21T00:00:00"/>
    <s v="Tuesday"/>
    <d v="1899-12-30T13:09:31"/>
    <d v="1899-12-30T13:00:00"/>
    <s v="One Way"/>
  </r>
  <r>
    <n v="1200585"/>
    <s v="Demo Member"/>
    <m/>
    <m/>
    <m/>
    <s v="UNITED STATES"/>
    <m/>
    <n v="5447"/>
    <x v="10"/>
    <n v="43.052460000000004"/>
    <n v="-87.891000000000005"/>
    <x v="12"/>
    <n v="43.038719999999998"/>
    <n v="-87.905339999999995"/>
    <n v="8"/>
    <n v="0"/>
    <n v="1.2"/>
    <n v="1.1000000000000001"/>
    <n v="48"/>
    <n v="-1"/>
    <d v="2017-02-23T00:00:00"/>
    <d v="2017-02-01T00:00:00"/>
    <d v="2017-02-23T00:00:00"/>
    <s v="Thursday"/>
    <d v="1899-12-30T11:40:39"/>
    <d v="1899-12-30T12:00:00"/>
    <n v="1"/>
    <d v="2017-02-23T00:00:00"/>
    <d v="2017-02-01T00:00:00"/>
    <d v="2017-02-23T00:00:00"/>
    <s v="Thursday"/>
    <d v="1899-12-30T11:48:30"/>
    <d v="1899-12-30T12:00:00"/>
    <s v="One Way"/>
  </r>
  <r>
    <n v="1200585"/>
    <s v="Demo Member"/>
    <m/>
    <m/>
    <m/>
    <s v="UNITED STATES"/>
    <m/>
    <n v="5514"/>
    <x v="10"/>
    <n v="43.052460000000004"/>
    <n v="-87.891000000000005"/>
    <x v="7"/>
    <n v="43.049230000000001"/>
    <n v="-87.911940000000001"/>
    <n v="8"/>
    <n v="0"/>
    <n v="1.2"/>
    <n v="1.1000000000000001"/>
    <n v="48"/>
    <n v="-1"/>
    <d v="2017-02-24T00:00:00"/>
    <d v="2017-02-01T00:00:00"/>
    <d v="2017-02-24T00:00:00"/>
    <s v="Friday"/>
    <d v="1899-12-30T09:48:38"/>
    <d v="1899-12-30T10:00:00"/>
    <n v="1"/>
    <d v="2017-02-24T00:00:00"/>
    <d v="2017-02-01T00:00:00"/>
    <d v="2017-02-24T00:00:00"/>
    <s v="Friday"/>
    <d v="1899-12-30T09:56:55"/>
    <d v="1899-12-30T10:00:00"/>
    <s v="One Way"/>
  </r>
  <r>
    <n v="1200585"/>
    <s v="Demo Member"/>
    <m/>
    <m/>
    <m/>
    <s v="UNITED STATES"/>
    <m/>
    <n v="216"/>
    <x v="10"/>
    <n v="43.052460000000004"/>
    <n v="-87.891000000000005"/>
    <x v="11"/>
    <n v="43.060786"/>
    <n v="-87.883825999999999"/>
    <n v="6"/>
    <n v="0"/>
    <n v="0.9"/>
    <n v="0.9"/>
    <n v="36"/>
    <n v="-1"/>
    <d v="2017-02-27T00:00:00"/>
    <d v="2017-02-01T00:00:00"/>
    <d v="2017-02-27T00:00:00"/>
    <s v="Monday"/>
    <d v="1899-12-30T18:17:40"/>
    <d v="1899-12-30T18:00:00"/>
    <n v="1"/>
    <d v="2017-02-27T00:00:00"/>
    <d v="2017-02-01T00:00:00"/>
    <d v="2017-02-27T00:00:00"/>
    <s v="Monday"/>
    <d v="1899-12-30T18:23:02"/>
    <d v="1899-12-30T18:00:00"/>
    <s v="One Way"/>
  </r>
  <r>
    <n v="1200585"/>
    <s v="Demo Member"/>
    <m/>
    <m/>
    <m/>
    <s v="UNITED STATES"/>
    <m/>
    <n v="5422"/>
    <x v="10"/>
    <n v="43.052460000000004"/>
    <n v="-87.891000000000005"/>
    <x v="11"/>
    <n v="43.060786"/>
    <n v="-87.883825999999999"/>
    <n v="5"/>
    <n v="0"/>
    <n v="0.8"/>
    <n v="0.7"/>
    <n v="30"/>
    <n v="-1"/>
    <d v="2017-02-26T00:00:00"/>
    <d v="2017-02-01T00:00:00"/>
    <d v="2017-02-26T00:00:00"/>
    <s v="Sunday"/>
    <d v="1899-12-30T17:57:34"/>
    <d v="1899-12-30T18:00:00"/>
    <n v="1"/>
    <d v="2017-02-26T00:00:00"/>
    <d v="2017-02-01T00:00:00"/>
    <d v="2017-02-26T00:00:00"/>
    <s v="Sunday"/>
    <d v="1899-12-30T18:02:56"/>
    <d v="1899-12-30T18:00:00"/>
    <s v="One Way"/>
  </r>
  <r>
    <n v="1200585"/>
    <s v="Demo Member"/>
    <m/>
    <m/>
    <m/>
    <s v="UNITED STATES"/>
    <m/>
    <n v="5524"/>
    <x v="10"/>
    <n v="43.052460000000004"/>
    <n v="-87.891000000000005"/>
    <x v="12"/>
    <n v="43.038719999999998"/>
    <n v="-87.905339999999995"/>
    <n v="12"/>
    <n v="0"/>
    <n v="1.8"/>
    <n v="1.7"/>
    <n v="72"/>
    <n v="-1"/>
    <d v="2017-02-25T00:00:00"/>
    <d v="2017-02-01T00:00:00"/>
    <d v="2017-02-25T00:00:00"/>
    <s v="Saturday"/>
    <d v="1899-12-30T10:50:40"/>
    <d v="1899-12-30T11:00:00"/>
    <n v="1"/>
    <d v="2017-02-25T00:00:00"/>
    <d v="2017-02-01T00:00:00"/>
    <d v="2017-02-25T00:00:00"/>
    <s v="Saturday"/>
    <d v="1899-12-30T11:02:55"/>
    <d v="1899-12-30T11:00:00"/>
    <s v="One Way"/>
  </r>
  <r>
    <n v="1200585"/>
    <s v="Demo Member"/>
    <m/>
    <m/>
    <m/>
    <s v="UNITED STATES"/>
    <m/>
    <n v="127"/>
    <x v="11"/>
    <n v="43.04824"/>
    <n v="-87.904970000000006"/>
    <x v="10"/>
    <n v="43.052460000000004"/>
    <n v="-87.891000000000005"/>
    <n v="7"/>
    <n v="0"/>
    <n v="1.1000000000000001"/>
    <n v="1"/>
    <n v="42"/>
    <n v="-1"/>
    <d v="2017-02-22T00:00:00"/>
    <d v="2017-02-01T00:00:00"/>
    <d v="2017-02-22T00:00:00"/>
    <s v="Wednesday"/>
    <d v="1899-12-30T16:53:14"/>
    <d v="1899-12-30T17:00:00"/>
    <n v="1"/>
    <d v="2017-02-22T00:00:00"/>
    <d v="2017-02-01T00:00:00"/>
    <d v="2017-02-22T00:00:00"/>
    <s v="Wednesday"/>
    <d v="1899-12-30T17:00:33"/>
    <d v="1899-12-30T17:00:00"/>
    <s v="One Way"/>
  </r>
  <r>
    <n v="1200585"/>
    <s v="Demo Member"/>
    <m/>
    <m/>
    <m/>
    <s v="UNITED STATES"/>
    <m/>
    <n v="5438"/>
    <x v="10"/>
    <n v="43.052460000000004"/>
    <n v="-87.891000000000005"/>
    <x v="12"/>
    <n v="43.038719999999998"/>
    <n v="-87.905339999999995"/>
    <n v="9"/>
    <n v="0"/>
    <n v="1.4"/>
    <n v="1.3"/>
    <n v="54"/>
    <n v="-1"/>
    <d v="2017-02-11T00:00:00"/>
    <d v="2017-02-01T00:00:00"/>
    <d v="2017-02-11T00:00:00"/>
    <s v="Saturday"/>
    <d v="1899-12-30T11:05:29"/>
    <d v="1899-12-30T11:00:00"/>
    <n v="1"/>
    <d v="2017-02-11T00:00:00"/>
    <d v="2017-02-01T00:00:00"/>
    <d v="2017-02-11T00:00:00"/>
    <s v="Saturday"/>
    <d v="1899-12-30T11:14:40"/>
    <d v="1899-12-30T11:00:00"/>
    <s v="One Way"/>
  </r>
  <r>
    <n v="1200585"/>
    <s v="Demo Member"/>
    <m/>
    <m/>
    <m/>
    <s v="UNITED STATES"/>
    <m/>
    <n v="11114"/>
    <x v="10"/>
    <n v="43.052460000000004"/>
    <n v="-87.891000000000005"/>
    <x v="12"/>
    <n v="43.038719999999998"/>
    <n v="-87.905339999999995"/>
    <n v="11"/>
    <n v="0"/>
    <n v="1.7"/>
    <n v="1.6"/>
    <n v="66"/>
    <n v="-1"/>
    <d v="2017-02-10T00:00:00"/>
    <d v="2017-02-01T00:00:00"/>
    <d v="2017-02-10T00:00:00"/>
    <s v="Friday"/>
    <d v="1899-12-30T11:11:06"/>
    <d v="1899-12-30T11:00:00"/>
    <n v="1"/>
    <d v="2017-02-10T00:00:00"/>
    <d v="2017-02-01T00:00:00"/>
    <d v="2017-02-10T00:00:00"/>
    <s v="Friday"/>
    <d v="1899-12-30T11:22:37"/>
    <d v="1899-12-30T11:00:00"/>
    <s v="One Way"/>
  </r>
  <r>
    <n v="1200585"/>
    <s v="Demo Member"/>
    <m/>
    <m/>
    <m/>
    <s v="UNITED STATES"/>
    <m/>
    <n v="199"/>
    <x v="12"/>
    <n v="43.038719999999998"/>
    <n v="-87.905339999999995"/>
    <x v="13"/>
    <n v="43.04824"/>
    <n v="-87.904970000000006"/>
    <n v="7"/>
    <n v="0"/>
    <n v="1.1000000000000001"/>
    <n v="1"/>
    <n v="42"/>
    <n v="-1"/>
    <d v="2017-02-08T00:00:00"/>
    <d v="2017-02-01T00:00:00"/>
    <d v="2017-02-08T00:00:00"/>
    <s v="Wednesday"/>
    <d v="1899-12-30T13:39:58"/>
    <d v="1899-12-30T14:00:00"/>
    <n v="1"/>
    <d v="2017-02-08T00:00:00"/>
    <d v="2017-02-01T00:00:00"/>
    <d v="2017-02-08T00:00:00"/>
    <s v="Wednesday"/>
    <d v="1899-12-30T13:46:40"/>
    <d v="1899-12-30T14:00:00"/>
    <s v="One Way"/>
  </r>
  <r>
    <n v="1200585"/>
    <s v="Demo Member"/>
    <m/>
    <m/>
    <m/>
    <s v="UNITED STATES"/>
    <m/>
    <n v="47"/>
    <x v="10"/>
    <n v="43.052460000000004"/>
    <n v="-87.891000000000005"/>
    <x v="13"/>
    <n v="43.04824"/>
    <n v="-87.904970000000006"/>
    <n v="424"/>
    <n v="0"/>
    <n v="18"/>
    <n v="17.100000000000001"/>
    <n v="720"/>
    <n v="-1"/>
    <d v="2017-02-09T00:00:00"/>
    <d v="2017-02-01T00:00:00"/>
    <d v="2017-02-09T00:00:00"/>
    <s v="Thursday"/>
    <d v="1899-12-30T11:47:59"/>
    <d v="1899-12-30T12:00:00"/>
    <n v="1"/>
    <d v="2017-02-09T00:00:00"/>
    <d v="2017-02-01T00:00:00"/>
    <d v="2017-02-09T00:00:00"/>
    <s v="Thursday"/>
    <d v="1899-12-30T18:51:58"/>
    <d v="1899-12-30T19:00:00"/>
    <s v="One Way"/>
  </r>
  <r>
    <n v="1200585"/>
    <s v="Demo Member"/>
    <m/>
    <m/>
    <m/>
    <s v="UNITED STATES"/>
    <m/>
    <n v="1"/>
    <x v="11"/>
    <n v="43.04824"/>
    <n v="-87.904970000000006"/>
    <x v="10"/>
    <n v="43.052460000000004"/>
    <n v="-87.891000000000005"/>
    <n v="8"/>
    <n v="0"/>
    <n v="1.2"/>
    <n v="1.1000000000000001"/>
    <n v="48"/>
    <n v="-1"/>
    <d v="2017-02-04T00:00:00"/>
    <d v="2017-02-01T00:00:00"/>
    <d v="2017-02-04T00:00:00"/>
    <s v="Saturday"/>
    <d v="1899-12-30T16:45:58"/>
    <d v="1899-12-30T17:00:00"/>
    <n v="1"/>
    <d v="2017-02-04T00:00:00"/>
    <d v="2017-02-01T00:00:00"/>
    <d v="2017-02-04T00:00:00"/>
    <s v="Saturday"/>
    <d v="1899-12-30T16:53:24"/>
    <d v="1899-12-30T17:00:00"/>
    <s v="One Way"/>
  </r>
  <r>
    <n v="1200585"/>
    <s v="Demo Member"/>
    <m/>
    <m/>
    <m/>
    <s v="UNITED STATES"/>
    <m/>
    <n v="47"/>
    <x v="10"/>
    <n v="43.052460000000004"/>
    <n v="-87.891000000000005"/>
    <x v="12"/>
    <n v="43.038719999999998"/>
    <n v="-87.905339999999995"/>
    <n v="12"/>
    <n v="0"/>
    <n v="1.8"/>
    <n v="1.7"/>
    <n v="72"/>
    <n v="-1"/>
    <d v="2017-02-06T00:00:00"/>
    <d v="2017-02-01T00:00:00"/>
    <d v="2017-02-06T00:00:00"/>
    <s v="Monday"/>
    <d v="1899-12-30T11:45:21"/>
    <d v="1899-12-30T12:00:00"/>
    <n v="1"/>
    <d v="2017-02-06T00:00:00"/>
    <d v="2017-02-01T00:00:00"/>
    <d v="2017-02-06T00:00:00"/>
    <s v="Monday"/>
    <d v="1899-12-30T11:57:16"/>
    <d v="1899-12-30T12:00:00"/>
    <s v="One Way"/>
  </r>
  <r>
    <n v="1200585"/>
    <s v="Demo Member"/>
    <m/>
    <m/>
    <m/>
    <s v="UNITED STATES"/>
    <m/>
    <n v="46"/>
    <x v="12"/>
    <n v="43.038719999999998"/>
    <n v="-87.905339999999995"/>
    <x v="14"/>
    <n v="43.020020000000002"/>
    <n v="-87.912540000000007"/>
    <n v="12"/>
    <n v="0"/>
    <n v="1.8"/>
    <n v="1.7"/>
    <n v="72"/>
    <n v="-1"/>
    <d v="2017-02-02T00:00:00"/>
    <d v="2017-02-01T00:00:00"/>
    <d v="2017-02-02T00:00:00"/>
    <s v="Thursday"/>
    <d v="1899-12-30T16:53:19"/>
    <d v="1899-12-30T17:00:00"/>
    <n v="1"/>
    <d v="2017-02-02T00:00:00"/>
    <d v="2017-02-01T00:00:00"/>
    <d v="2017-02-02T00:00:00"/>
    <s v="Thursday"/>
    <d v="1899-12-30T17:05:00"/>
    <d v="1899-12-30T17:00:00"/>
    <s v="One Way"/>
  </r>
  <r>
    <n v="1200585"/>
    <s v="Demo Member"/>
    <m/>
    <m/>
    <m/>
    <s v="UNITED STATES"/>
    <m/>
    <n v="247"/>
    <x v="10"/>
    <n v="43.052460000000004"/>
    <n v="-87.891000000000005"/>
    <x v="2"/>
    <n v="43.03519"/>
    <n v="-87.907390000000007"/>
    <n v="12"/>
    <n v="0"/>
    <n v="1.8"/>
    <n v="1.7"/>
    <n v="72"/>
    <n v="-1"/>
    <d v="2017-02-03T00:00:00"/>
    <d v="2017-02-01T00:00:00"/>
    <d v="2017-02-03T00:00:00"/>
    <s v="Friday"/>
    <d v="1899-12-30T08:22:27"/>
    <d v="1899-12-30T08:00:00"/>
    <n v="1"/>
    <d v="2017-02-03T00:00:00"/>
    <d v="2017-02-01T00:00:00"/>
    <d v="2017-02-03T00:00:00"/>
    <s v="Friday"/>
    <d v="1899-12-30T08:34:56"/>
    <d v="1899-12-30T09:00:00"/>
    <s v="One Way"/>
  </r>
  <r>
    <n v="1200585"/>
    <s v="Demo Member"/>
    <m/>
    <m/>
    <m/>
    <s v="UNITED STATES"/>
    <m/>
    <n v="46"/>
    <x v="10"/>
    <n v="43.052460000000004"/>
    <n v="-87.891000000000005"/>
    <x v="12"/>
    <n v="43.038719999999998"/>
    <n v="-87.905339999999995"/>
    <n v="9"/>
    <n v="0"/>
    <n v="1.4"/>
    <n v="1.3"/>
    <n v="54"/>
    <n v="-1"/>
    <d v="2017-02-01T00:00:00"/>
    <d v="2017-02-01T00:00:00"/>
    <d v="2017-02-01T00:00:00"/>
    <s v="Wednesday"/>
    <d v="1899-12-30T08:54:56"/>
    <d v="1899-12-30T09:00:00"/>
    <n v="1"/>
    <d v="2017-02-01T00:00:00"/>
    <d v="2017-02-01T00:00:00"/>
    <d v="2017-02-01T00:00:00"/>
    <s v="Wednesday"/>
    <d v="1899-12-30T09:03:43"/>
    <d v="1899-12-30T09:00:00"/>
    <s v="One Way"/>
  </r>
  <r>
    <n v="1200585"/>
    <s v="Demo Member"/>
    <m/>
    <m/>
    <m/>
    <s v="UNITED STATES"/>
    <m/>
    <n v="5494"/>
    <x v="13"/>
    <n v="43.058619999999998"/>
    <n v="-87.885319999999993"/>
    <x v="15"/>
    <n v="43.06033"/>
    <n v="-87.89546"/>
    <n v="6"/>
    <n v="0"/>
    <n v="0.9"/>
    <n v="0.9"/>
    <n v="36"/>
    <n v="-1"/>
    <d v="2017-02-17T00:00:00"/>
    <d v="2017-02-01T00:00:00"/>
    <d v="2017-02-17T00:00:00"/>
    <s v="Friday"/>
    <d v="1899-12-30T18:47:29"/>
    <d v="1899-12-30T19:00:00"/>
    <n v="1"/>
    <d v="2017-02-17T00:00:00"/>
    <d v="2017-02-01T00:00:00"/>
    <d v="2017-02-17T00:00:00"/>
    <s v="Friday"/>
    <d v="1899-12-30T18:53:04"/>
    <d v="1899-12-30T19:00:00"/>
    <s v="One Way"/>
  </r>
  <r>
    <n v="1200585"/>
    <s v="Demo Member"/>
    <m/>
    <m/>
    <m/>
    <s v="UNITED STATES"/>
    <m/>
    <n v="11146"/>
    <x v="14"/>
    <n v="43.045712999999999"/>
    <n v="-87.899756999999994"/>
    <x v="10"/>
    <n v="43.052460000000004"/>
    <n v="-87.891000000000005"/>
    <n v="5"/>
    <n v="0"/>
    <n v="0.8"/>
    <n v="0.7"/>
    <n v="30"/>
    <n v="-1"/>
    <d v="2017-02-14T00:00:00"/>
    <d v="2017-02-01T00:00:00"/>
    <d v="2017-02-14T00:00:00"/>
    <s v="Tuesday"/>
    <d v="1899-12-30T17:08:12"/>
    <d v="1899-12-30T17:00:00"/>
    <n v="1"/>
    <d v="2017-02-14T00:00:00"/>
    <d v="2017-02-01T00:00:00"/>
    <d v="2017-02-14T00:00:00"/>
    <s v="Tuesday"/>
    <d v="1899-12-30T17:13:36"/>
    <d v="1899-12-30T17:00:00"/>
    <s v="One Way"/>
  </r>
  <r>
    <n v="1200585"/>
    <s v="Demo Member"/>
    <m/>
    <m/>
    <m/>
    <s v="UNITED STATES"/>
    <m/>
    <n v="5513"/>
    <x v="12"/>
    <n v="43.038719999999998"/>
    <n v="-87.905339999999995"/>
    <x v="16"/>
    <n v="43.034619999999997"/>
    <n v="-87.917500000000004"/>
    <n v="10"/>
    <n v="0"/>
    <n v="1.5"/>
    <n v="1.4"/>
    <n v="60"/>
    <n v="-1"/>
    <d v="2017-02-14T00:00:00"/>
    <d v="2017-02-01T00:00:00"/>
    <d v="2017-02-14T00:00:00"/>
    <s v="Tuesday"/>
    <d v="1899-12-30T09:46:21"/>
    <d v="1899-12-30T10:00:00"/>
    <n v="1"/>
    <d v="2017-02-14T00:00:00"/>
    <d v="2017-02-01T00:00:00"/>
    <d v="2017-02-14T00:00:00"/>
    <s v="Tuesday"/>
    <d v="1899-12-30T09:56:10"/>
    <d v="1899-12-30T10:00:00"/>
    <s v="One Way"/>
  </r>
  <r>
    <n v="1200585"/>
    <s v="Demo Member"/>
    <m/>
    <m/>
    <m/>
    <s v="UNITED STATES"/>
    <m/>
    <n v="5436"/>
    <x v="10"/>
    <n v="43.052460000000004"/>
    <n v="-87.891000000000005"/>
    <x v="17"/>
    <n v="43.042490000000001"/>
    <n v="-87.909959999999998"/>
    <n v="9"/>
    <n v="0"/>
    <n v="1.4"/>
    <n v="1.3"/>
    <n v="54"/>
    <n v="-1"/>
    <d v="2017-02-17T00:00:00"/>
    <d v="2017-02-01T00:00:00"/>
    <d v="2017-02-17T00:00:00"/>
    <s v="Friday"/>
    <d v="1899-12-30T08:56:26"/>
    <d v="1899-12-30T09:00:00"/>
    <n v="1"/>
    <d v="2017-02-17T00:00:00"/>
    <d v="2017-02-01T00:00:00"/>
    <d v="2017-02-17T00:00:00"/>
    <s v="Friday"/>
    <d v="1899-12-30T09:05:33"/>
    <d v="1899-12-30T09:00:00"/>
    <s v="One Way"/>
  </r>
  <r>
    <n v="1200585"/>
    <s v="Demo Member"/>
    <m/>
    <m/>
    <m/>
    <s v="UNITED STATES"/>
    <m/>
    <n v="5569"/>
    <x v="10"/>
    <n v="43.052460000000004"/>
    <n v="-87.891000000000005"/>
    <x v="13"/>
    <n v="43.04824"/>
    <n v="-87.904970000000006"/>
    <n v="12"/>
    <n v="0"/>
    <n v="1.8"/>
    <n v="1.7"/>
    <n v="72"/>
    <n v="-1"/>
    <d v="2017-02-16T00:00:00"/>
    <d v="2017-02-01T00:00:00"/>
    <d v="2017-02-16T00:00:00"/>
    <s v="Thursday"/>
    <d v="1899-12-30T10:03:36"/>
    <d v="1899-12-30T10:00:00"/>
    <n v="1"/>
    <d v="2017-02-16T00:00:00"/>
    <d v="2017-02-01T00:00:00"/>
    <d v="2017-02-16T00:00:00"/>
    <s v="Thursday"/>
    <d v="1899-12-30T10:15:26"/>
    <d v="1899-12-30T10:00:00"/>
    <s v="One Way"/>
  </r>
  <r>
    <n v="1200585"/>
    <s v="Demo Member"/>
    <m/>
    <m/>
    <m/>
    <s v="UNITED STATES"/>
    <m/>
    <n v="5712"/>
    <x v="12"/>
    <n v="43.038719999999998"/>
    <n v="-87.905339999999995"/>
    <x v="10"/>
    <n v="43.052460000000004"/>
    <n v="-87.891000000000005"/>
    <n v="9"/>
    <n v="0"/>
    <n v="1.4"/>
    <n v="1.3"/>
    <n v="54"/>
    <n v="-1"/>
    <d v="2017-02-28T00:00:00"/>
    <d v="2017-02-01T00:00:00"/>
    <d v="2017-02-28T00:00:00"/>
    <s v="Tuesday"/>
    <d v="1899-12-30T18:01:00"/>
    <d v="1899-12-30T18:00:00"/>
    <n v="1"/>
    <d v="2017-02-28T00:00:00"/>
    <d v="2017-02-01T00:00:00"/>
    <d v="2017-02-28T00:00:00"/>
    <s v="Tuesday"/>
    <d v="1899-12-30T18:10:25"/>
    <d v="1899-12-30T18:00:00"/>
    <s v="One Way"/>
  </r>
  <r>
    <n v="1200594"/>
    <s v="Demo Member"/>
    <m/>
    <m/>
    <m/>
    <s v="UNITED STATES"/>
    <m/>
    <n v="5"/>
    <x v="14"/>
    <n v="43.045712999999999"/>
    <n v="-87.899756999999994"/>
    <x v="18"/>
    <n v="43.045712999999999"/>
    <n v="-87.899756999999994"/>
    <n v="1"/>
    <n v="0"/>
    <n v="0.2"/>
    <n v="0.1"/>
    <n v="6"/>
    <n v="-1"/>
    <d v="2017-02-14T00:00:00"/>
    <d v="2017-02-01T00:00:00"/>
    <d v="2017-02-14T00:00:00"/>
    <s v="Tuesday"/>
    <d v="1899-12-30T17:07:36"/>
    <d v="1899-12-30T17:00:00"/>
    <n v="1"/>
    <d v="2017-02-14T00:00:00"/>
    <d v="2017-02-01T00:00:00"/>
    <d v="2017-02-14T00:00:00"/>
    <s v="Tuesday"/>
    <d v="1899-12-30T17:08:10"/>
    <d v="1899-12-30T17:00:00"/>
    <s v="Round Trip"/>
  </r>
  <r>
    <n v="1200594"/>
    <s v="Demo Member"/>
    <m/>
    <m/>
    <m/>
    <s v="UNITED STATES"/>
    <m/>
    <n v="11057"/>
    <x v="14"/>
    <n v="43.045712999999999"/>
    <n v="-87.899756999999994"/>
    <x v="10"/>
    <n v="43.052460000000004"/>
    <n v="-87.891000000000005"/>
    <n v="5"/>
    <n v="0"/>
    <n v="0.8"/>
    <n v="0.7"/>
    <n v="30"/>
    <n v="-1"/>
    <d v="2017-02-14T00:00:00"/>
    <d v="2017-02-01T00:00:00"/>
    <d v="2017-02-14T00:00:00"/>
    <s v="Tuesday"/>
    <d v="1899-12-30T17:08:08"/>
    <d v="1899-12-30T17:00:00"/>
    <n v="1"/>
    <d v="2017-02-14T00:00:00"/>
    <d v="2017-02-01T00:00:00"/>
    <d v="2017-02-14T00:00:00"/>
    <s v="Tuesday"/>
    <d v="1899-12-30T17:13:39"/>
    <d v="1899-12-30T17:00:00"/>
    <s v="One Way"/>
  </r>
  <r>
    <n v="1200594"/>
    <s v="Demo Member"/>
    <m/>
    <m/>
    <m/>
    <s v="UNITED STATES"/>
    <m/>
    <n v="5502"/>
    <x v="8"/>
    <n v="43.04804"/>
    <n v="-87.896720000000002"/>
    <x v="10"/>
    <n v="43.052460000000004"/>
    <n v="-87.891000000000005"/>
    <n v="13"/>
    <n v="0"/>
    <n v="2"/>
    <n v="1.9"/>
    <n v="78"/>
    <n v="-1"/>
    <d v="2017-02-05T00:00:00"/>
    <d v="2017-02-01T00:00:00"/>
    <d v="2017-02-05T00:00:00"/>
    <s v="Sunday"/>
    <d v="1899-12-30T16:15:30"/>
    <d v="1899-12-30T16:00:00"/>
    <n v="1"/>
    <d v="2017-02-05T00:00:00"/>
    <d v="2017-02-01T00:00:00"/>
    <d v="2017-02-05T00:00:00"/>
    <s v="Sunday"/>
    <d v="1899-12-30T16:28:19"/>
    <d v="1899-12-30T16:00:00"/>
    <s v="One Way"/>
  </r>
  <r>
    <n v="1200594"/>
    <s v="Demo Member"/>
    <m/>
    <m/>
    <m/>
    <s v="UNITED STATES"/>
    <m/>
    <n v="5428"/>
    <x v="10"/>
    <n v="43.052460000000004"/>
    <n v="-87.891000000000005"/>
    <x v="16"/>
    <n v="43.034619999999997"/>
    <n v="-87.917500000000004"/>
    <n v="20"/>
    <n v="0"/>
    <n v="3"/>
    <n v="2.9"/>
    <n v="120"/>
    <n v="-1"/>
    <d v="2017-02-19T00:00:00"/>
    <d v="2017-02-01T00:00:00"/>
    <d v="2017-02-19T00:00:00"/>
    <s v="Sunday"/>
    <d v="1899-12-30T07:25:53"/>
    <d v="1899-12-30T07:00:00"/>
    <n v="1"/>
    <d v="2017-02-19T00:00:00"/>
    <d v="2017-02-01T00:00:00"/>
    <d v="2017-02-19T00:00:00"/>
    <s v="Sunday"/>
    <d v="1899-12-30T07:45:40"/>
    <d v="1899-12-30T08:00:00"/>
    <s v="One Way"/>
  </r>
  <r>
    <n v="1257611"/>
    <s v="Demo Member"/>
    <m/>
    <m/>
    <m/>
    <s v="UNITED STATES"/>
    <m/>
    <n v="11105"/>
    <x v="15"/>
    <n v="43.038649999999997"/>
    <n v="-87.921930000000003"/>
    <x v="17"/>
    <n v="43.042490000000001"/>
    <n v="-87.909959999999998"/>
    <n v="7"/>
    <n v="0"/>
    <n v="1.1000000000000001"/>
    <n v="1"/>
    <n v="42"/>
    <n v="-1"/>
    <d v="2017-02-08T00:00:00"/>
    <d v="2017-02-01T00:00:00"/>
    <d v="2017-02-08T00:00:00"/>
    <s v="Wednesday"/>
    <d v="1899-12-30T07:12:30"/>
    <d v="1899-12-30T07:00:00"/>
    <n v="1"/>
    <d v="2017-02-08T00:00:00"/>
    <d v="2017-02-01T00:00:00"/>
    <d v="2017-02-08T00:00:00"/>
    <s v="Wednesday"/>
    <d v="1899-12-30T07:19:11"/>
    <d v="1899-12-30T07:00:00"/>
    <s v="One Way"/>
  </r>
  <r>
    <n v="1257611"/>
    <s v="Demo Member"/>
    <m/>
    <m/>
    <m/>
    <s v="UNITED STATES"/>
    <m/>
    <n v="11142"/>
    <x v="3"/>
    <n v="43.042490000000001"/>
    <n v="-87.909959999999998"/>
    <x v="19"/>
    <n v="43.040349999999997"/>
    <n v="-87.920760000000001"/>
    <n v="8"/>
    <n v="0"/>
    <n v="1.2"/>
    <n v="1.1000000000000001"/>
    <n v="48"/>
    <n v="-1"/>
    <d v="2017-02-03T00:00:00"/>
    <d v="2017-02-01T00:00:00"/>
    <d v="2017-02-03T00:00:00"/>
    <s v="Friday"/>
    <d v="1899-12-30T17:07:43"/>
    <d v="1899-12-30T17:00:00"/>
    <n v="1"/>
    <d v="2017-02-03T00:00:00"/>
    <d v="2017-02-01T00:00:00"/>
    <d v="2017-02-03T00:00:00"/>
    <s v="Friday"/>
    <d v="1899-12-30T17:15:00"/>
    <d v="1899-12-30T17:00:00"/>
    <s v="One Way"/>
  </r>
  <r>
    <n v="1257611"/>
    <s v="Demo Member"/>
    <m/>
    <m/>
    <m/>
    <s v="UNITED STATES"/>
    <m/>
    <n v="5479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3T00:00:00"/>
    <d v="2017-02-01T00:00:00"/>
    <d v="2017-02-03T00:00:00"/>
    <s v="Friday"/>
    <d v="1899-12-30T07:39:14"/>
    <d v="1899-12-30T08:00:00"/>
    <n v="1"/>
    <d v="2017-02-03T00:00:00"/>
    <d v="2017-02-01T00:00:00"/>
    <d v="2017-02-03T00:00:00"/>
    <s v="Friday"/>
    <d v="1899-12-30T07:47:36"/>
    <d v="1899-12-30T08:00:00"/>
    <s v="One Way"/>
  </r>
  <r>
    <n v="1257611"/>
    <s v="Demo Member"/>
    <m/>
    <m/>
    <m/>
    <s v="UNITED STATES"/>
    <m/>
    <n v="5479"/>
    <x v="3"/>
    <n v="43.042490000000001"/>
    <n v="-87.909959999999998"/>
    <x v="20"/>
    <n v="43.038649999999997"/>
    <n v="-87.921930000000003"/>
    <n v="8"/>
    <n v="0"/>
    <n v="1.2"/>
    <n v="1.1000000000000001"/>
    <n v="48"/>
    <n v="-1"/>
    <d v="2017-02-02T00:00:00"/>
    <d v="2017-02-01T00:00:00"/>
    <d v="2017-02-02T00:00:00"/>
    <s v="Thursday"/>
    <d v="1899-12-30T17:23:39"/>
    <d v="1899-12-30T17:00:00"/>
    <n v="1"/>
    <d v="2017-02-02T00:00:00"/>
    <d v="2017-02-01T00:00:00"/>
    <d v="2017-02-02T00:00:00"/>
    <s v="Thursday"/>
    <d v="1899-12-30T17:31:16"/>
    <d v="1899-12-30T18:00:00"/>
    <s v="One Way"/>
  </r>
  <r>
    <n v="1257611"/>
    <s v="Demo Member"/>
    <m/>
    <m/>
    <m/>
    <s v="UNITED STATES"/>
    <m/>
    <n v="11142"/>
    <x v="3"/>
    <n v="43.042490000000001"/>
    <n v="-87.909959999999998"/>
    <x v="20"/>
    <n v="43.038649999999997"/>
    <n v="-87.921930000000003"/>
    <n v="9"/>
    <n v="0"/>
    <n v="1.4"/>
    <n v="1.3"/>
    <n v="54"/>
    <n v="-1"/>
    <d v="2017-02-02T00:00:00"/>
    <d v="2017-02-01T00:00:00"/>
    <d v="2017-02-02T00:00:00"/>
    <s v="Thursday"/>
    <d v="1899-12-30T10:59:38"/>
    <d v="1899-12-30T11:00:00"/>
    <n v="1"/>
    <d v="2017-02-02T00:00:00"/>
    <d v="2017-02-01T00:00:00"/>
    <d v="2017-02-02T00:00:00"/>
    <s v="Thursday"/>
    <d v="1899-12-30T11:08:29"/>
    <d v="1899-12-30T11:00:00"/>
    <s v="One Way"/>
  </r>
  <r>
    <n v="1257611"/>
    <s v="Demo Member"/>
    <m/>
    <m/>
    <m/>
    <s v="UNITED STATES"/>
    <m/>
    <n v="11142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2T00:00:00"/>
    <d v="2017-02-01T00:00:00"/>
    <d v="2017-02-02T00:00:00"/>
    <s v="Thursday"/>
    <d v="1899-12-30T13:07:09"/>
    <d v="1899-12-30T13:00:00"/>
    <n v="1"/>
    <d v="2017-02-02T00:00:00"/>
    <d v="2017-02-01T00:00:00"/>
    <d v="2017-02-02T00:00:00"/>
    <s v="Thursday"/>
    <d v="1899-12-30T13:15:03"/>
    <d v="1899-12-30T13:00:00"/>
    <s v="One Way"/>
  </r>
  <r>
    <n v="1257611"/>
    <s v="Demo Member"/>
    <m/>
    <m/>
    <m/>
    <s v="UNITED STATES"/>
    <m/>
    <n v="11142"/>
    <x v="3"/>
    <n v="43.042490000000001"/>
    <n v="-87.909959999999998"/>
    <x v="20"/>
    <n v="43.038649999999997"/>
    <n v="-87.921930000000003"/>
    <n v="8"/>
    <n v="0"/>
    <n v="1.2"/>
    <n v="1.1000000000000001"/>
    <n v="48"/>
    <n v="-1"/>
    <d v="2017-02-01T00:00:00"/>
    <d v="2017-02-01T00:00:00"/>
    <d v="2017-02-01T00:00:00"/>
    <s v="Wednesday"/>
    <d v="1899-12-30T17:06:45"/>
    <d v="1899-12-30T17:00:00"/>
    <n v="1"/>
    <d v="2017-02-01T00:00:00"/>
    <d v="2017-02-01T00:00:00"/>
    <d v="2017-02-01T00:00:00"/>
    <s v="Wednesday"/>
    <d v="1899-12-30T17:14:39"/>
    <d v="1899-12-30T17:00:00"/>
    <s v="One Way"/>
  </r>
  <r>
    <n v="1257611"/>
    <s v="Demo Member"/>
    <m/>
    <m/>
    <m/>
    <s v="UNITED STATES"/>
    <m/>
    <n v="5479"/>
    <x v="15"/>
    <n v="43.038649999999997"/>
    <n v="-87.921930000000003"/>
    <x v="17"/>
    <n v="43.042490000000001"/>
    <n v="-87.909959999999998"/>
    <n v="6"/>
    <n v="0"/>
    <n v="0.9"/>
    <n v="0.9"/>
    <n v="36"/>
    <n v="-1"/>
    <d v="2017-02-13T00:00:00"/>
    <d v="2017-02-01T00:00:00"/>
    <d v="2017-02-13T00:00:00"/>
    <s v="Monday"/>
    <d v="1899-12-30T07:24:14"/>
    <d v="1899-12-30T07:00:00"/>
    <n v="1"/>
    <d v="2017-02-13T00:00:00"/>
    <d v="2017-02-01T00:00:00"/>
    <d v="2017-02-13T00:00:00"/>
    <s v="Monday"/>
    <d v="1899-12-30T07:30:38"/>
    <d v="1899-12-30T08:00:00"/>
    <s v="One Way"/>
  </r>
  <r>
    <n v="1257611"/>
    <s v="Demo Member"/>
    <m/>
    <m/>
    <m/>
    <s v="UNITED STATES"/>
    <m/>
    <n v="11113"/>
    <x v="15"/>
    <n v="43.038649999999997"/>
    <n v="-87.921930000000003"/>
    <x v="4"/>
    <n v="43.03913"/>
    <n v="-87.916150000000002"/>
    <n v="23"/>
    <n v="0"/>
    <n v="3.5"/>
    <n v="3.3"/>
    <n v="138"/>
    <n v="-1"/>
    <d v="2017-02-12T00:00:00"/>
    <d v="2017-02-01T00:00:00"/>
    <d v="2017-02-12T00:00:00"/>
    <s v="Sunday"/>
    <d v="1899-12-30T09:57:27"/>
    <d v="1899-12-30T10:00:00"/>
    <n v="1"/>
    <d v="2017-02-12T00:00:00"/>
    <d v="2017-02-01T00:00:00"/>
    <d v="2017-02-12T00:00:00"/>
    <s v="Sunday"/>
    <d v="1899-12-30T10:20:12"/>
    <d v="1899-12-30T10:00:00"/>
    <s v="One Way"/>
  </r>
  <r>
    <n v="1257611"/>
    <s v="Demo Member"/>
    <m/>
    <m/>
    <m/>
    <s v="UNITED STATES"/>
    <m/>
    <n v="11108"/>
    <x v="16"/>
    <n v="43.03913"/>
    <n v="-87.916150000000002"/>
    <x v="4"/>
    <n v="43.03913"/>
    <n v="-87.916150000000002"/>
    <n v="2"/>
    <n v="0"/>
    <n v="0.3"/>
    <n v="0.3"/>
    <n v="12"/>
    <n v="-1"/>
    <d v="2017-02-12T00:00:00"/>
    <d v="2017-02-01T00:00:00"/>
    <d v="2017-02-12T00:00:00"/>
    <s v="Sunday"/>
    <d v="1899-12-30T10:20:37"/>
    <d v="1899-12-30T10:00:00"/>
    <n v="1"/>
    <d v="2017-02-12T00:00:00"/>
    <d v="2017-02-01T00:00:00"/>
    <d v="2017-02-12T00:00:00"/>
    <s v="Sunday"/>
    <d v="1899-12-30T10:22:14"/>
    <d v="1899-12-30T10:00:00"/>
    <s v="Round Trip"/>
  </r>
  <r>
    <n v="1257611"/>
    <s v="Demo Member"/>
    <m/>
    <m/>
    <m/>
    <s v="UNITED STATES"/>
    <m/>
    <n v="5479"/>
    <x v="3"/>
    <n v="43.042490000000001"/>
    <n v="-87.909959999999998"/>
    <x v="20"/>
    <n v="43.038649999999997"/>
    <n v="-87.921930000000003"/>
    <n v="9"/>
    <n v="0"/>
    <n v="1.4"/>
    <n v="1.3"/>
    <n v="54"/>
    <n v="-1"/>
    <d v="2017-02-09T00:00:00"/>
    <d v="2017-02-01T00:00:00"/>
    <d v="2017-02-09T00:00:00"/>
    <s v="Thursday"/>
    <d v="1899-12-30T16:59:50"/>
    <d v="1899-12-30T17:00:00"/>
    <n v="1"/>
    <d v="2017-02-09T00:00:00"/>
    <d v="2017-02-01T00:00:00"/>
    <d v="2017-02-09T00:00:00"/>
    <s v="Thursday"/>
    <d v="1899-12-30T17:08:35"/>
    <d v="1899-12-30T17:00:00"/>
    <s v="One Way"/>
  </r>
  <r>
    <n v="1257611"/>
    <s v="Demo Member"/>
    <m/>
    <m/>
    <m/>
    <s v="UNITED STATES"/>
    <m/>
    <n v="5474"/>
    <x v="15"/>
    <n v="43.038649999999997"/>
    <n v="-87.921930000000003"/>
    <x v="4"/>
    <n v="43.03913"/>
    <n v="-87.916150000000002"/>
    <n v="3"/>
    <n v="0"/>
    <n v="0.5"/>
    <n v="0.4"/>
    <n v="18"/>
    <n v="-1"/>
    <d v="2017-02-09T00:00:00"/>
    <d v="2017-02-01T00:00:00"/>
    <d v="2017-02-09T00:00:00"/>
    <s v="Thursday"/>
    <d v="1899-12-30T12:20:52"/>
    <d v="1899-12-30T12:00:00"/>
    <n v="1"/>
    <d v="2017-02-09T00:00:00"/>
    <d v="2017-02-01T00:00:00"/>
    <d v="2017-02-09T00:00:00"/>
    <s v="Thursday"/>
    <d v="1899-12-30T12:23:34"/>
    <d v="1899-12-30T12:00:00"/>
    <s v="One Way"/>
  </r>
  <r>
    <n v="1257611"/>
    <s v="Demo Member"/>
    <m/>
    <m/>
    <m/>
    <s v="UNITED STATES"/>
    <m/>
    <n v="5474"/>
    <x v="3"/>
    <n v="43.042490000000001"/>
    <n v="-87.909959999999998"/>
    <x v="20"/>
    <n v="43.038649999999997"/>
    <n v="-87.921930000000003"/>
    <n v="9"/>
    <n v="0"/>
    <n v="1.4"/>
    <n v="1.3"/>
    <n v="54"/>
    <n v="-1"/>
    <d v="2017-02-08T00:00:00"/>
    <d v="2017-02-01T00:00:00"/>
    <d v="2017-02-08T00:00:00"/>
    <s v="Wednesday"/>
    <d v="1899-12-30T16:49:51"/>
    <d v="1899-12-30T17:00:00"/>
    <n v="1"/>
    <d v="2017-02-08T00:00:00"/>
    <d v="2017-02-01T00:00:00"/>
    <d v="2017-02-08T00:00:00"/>
    <s v="Wednesday"/>
    <d v="1899-12-30T16:58:24"/>
    <d v="1899-12-30T17:00:00"/>
    <s v="One Way"/>
  </r>
  <r>
    <n v="1257611"/>
    <s v="Demo Member"/>
    <m/>
    <m/>
    <m/>
    <s v="UNITED STATES"/>
    <m/>
    <n v="5479"/>
    <x v="3"/>
    <n v="43.042490000000001"/>
    <n v="-87.909959999999998"/>
    <x v="20"/>
    <n v="43.038649999999997"/>
    <n v="-87.921930000000003"/>
    <n v="8"/>
    <n v="0"/>
    <n v="1.2"/>
    <n v="1.1000000000000001"/>
    <n v="48"/>
    <n v="-1"/>
    <d v="2017-02-10T00:00:00"/>
    <d v="2017-02-01T00:00:00"/>
    <d v="2017-02-10T00:00:00"/>
    <s v="Friday"/>
    <d v="1899-12-30T16:56:40"/>
    <d v="1899-12-30T17:00:00"/>
    <n v="1"/>
    <d v="2017-02-10T00:00:00"/>
    <d v="2017-02-01T00:00:00"/>
    <d v="2017-02-10T00:00:00"/>
    <s v="Friday"/>
    <d v="1899-12-30T17:04:05"/>
    <d v="1899-12-30T17:00:00"/>
    <s v="One Way"/>
  </r>
  <r>
    <n v="1257611"/>
    <s v="Demo Member"/>
    <m/>
    <m/>
    <m/>
    <s v="UNITED STATES"/>
    <m/>
    <n v="5479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10T00:00:00"/>
    <d v="2017-02-01T00:00:00"/>
    <d v="2017-02-10T00:00:00"/>
    <s v="Friday"/>
    <d v="1899-12-30T07:47:02"/>
    <d v="1899-12-30T08:00:00"/>
    <n v="1"/>
    <d v="2017-02-10T00:00:00"/>
    <d v="2017-02-01T00:00:00"/>
    <d v="2017-02-10T00:00:00"/>
    <s v="Friday"/>
    <d v="1899-12-30T07:55:01"/>
    <d v="1899-12-30T08:00:00"/>
    <s v="One Way"/>
  </r>
  <r>
    <n v="1257611"/>
    <s v="Demo Member"/>
    <m/>
    <m/>
    <m/>
    <s v="UNITED STATES"/>
    <m/>
    <n v="11130"/>
    <x v="15"/>
    <n v="43.038649999999997"/>
    <n v="-87.921930000000003"/>
    <x v="21"/>
    <n v="43.040154000000001"/>
    <n v="-87.932113000000001"/>
    <n v="6"/>
    <n v="0"/>
    <n v="0.9"/>
    <n v="0.9"/>
    <n v="36"/>
    <n v="-1"/>
    <d v="2017-02-13T00:00:00"/>
    <d v="2017-02-01T00:00:00"/>
    <d v="2017-02-13T00:00:00"/>
    <s v="Monday"/>
    <d v="1899-12-30T18:36:16"/>
    <d v="1899-12-30T19:00:00"/>
    <n v="1"/>
    <d v="2017-02-13T00:00:00"/>
    <d v="2017-02-01T00:00:00"/>
    <d v="2017-02-13T00:00:00"/>
    <s v="Monday"/>
    <d v="1899-12-30T18:42:38"/>
    <d v="1899-12-30T19:00:00"/>
    <s v="One Way"/>
  </r>
  <r>
    <n v="1257611"/>
    <s v="Demo Member"/>
    <m/>
    <m/>
    <m/>
    <s v="UNITED STATES"/>
    <m/>
    <n v="5479"/>
    <x v="3"/>
    <n v="43.042490000000001"/>
    <n v="-87.909959999999998"/>
    <x v="22"/>
    <n v="43.02948"/>
    <n v="-87.912819999999996"/>
    <n v="8"/>
    <n v="0"/>
    <n v="1.2"/>
    <n v="1.1000000000000001"/>
    <n v="48"/>
    <n v="-1"/>
    <d v="2017-02-14T00:00:00"/>
    <d v="2017-02-01T00:00:00"/>
    <d v="2017-02-14T00:00:00"/>
    <s v="Tuesday"/>
    <d v="1899-12-30T17:01:07"/>
    <d v="1899-12-30T17:00:00"/>
    <n v="1"/>
    <d v="2017-02-14T00:00:00"/>
    <d v="2017-02-01T00:00:00"/>
    <d v="2017-02-14T00:00:00"/>
    <s v="Tuesday"/>
    <d v="1899-12-30T17:09:33"/>
    <d v="1899-12-30T17:00:00"/>
    <s v="One Way"/>
  </r>
  <r>
    <n v="1261333"/>
    <s v="Demo Member"/>
    <m/>
    <m/>
    <m/>
    <s v="UNITED STATES"/>
    <m/>
    <n v="333"/>
    <x v="17"/>
    <n v="43.056539999999998"/>
    <n v="-87.914370000000005"/>
    <x v="23"/>
    <n v="43.054830000000003"/>
    <n v="-87.91874"/>
    <n v="4"/>
    <n v="0"/>
    <n v="0.6"/>
    <n v="0.6"/>
    <n v="24"/>
    <n v="-1"/>
    <d v="2017-02-21T00:00:00"/>
    <d v="2017-02-01T00:00:00"/>
    <d v="2017-02-21T00:00:00"/>
    <s v="Tuesday"/>
    <d v="1899-12-30T13:45:55"/>
    <d v="1899-12-30T14:00:00"/>
    <n v="1"/>
    <d v="2017-02-21T00:00:00"/>
    <d v="2017-02-01T00:00:00"/>
    <d v="2017-02-21T00:00:00"/>
    <s v="Tuesday"/>
    <d v="1899-12-30T13:49:26"/>
    <d v="1899-12-30T14:00:00"/>
    <s v="One Way"/>
  </r>
  <r>
    <n v="1261333"/>
    <s v="Demo Member"/>
    <m/>
    <m/>
    <m/>
    <s v="UNITED STATES"/>
    <m/>
    <n v="333"/>
    <x v="18"/>
    <n v="43.054830000000003"/>
    <n v="-87.91874"/>
    <x v="23"/>
    <n v="43.054830000000003"/>
    <n v="-87.91874"/>
    <n v="40"/>
    <n v="0"/>
    <n v="6"/>
    <n v="5.7"/>
    <n v="240"/>
    <n v="-1"/>
    <d v="2017-02-22T00:00:00"/>
    <d v="2017-02-01T00:00:00"/>
    <d v="2017-02-22T00:00:00"/>
    <s v="Wednesday"/>
    <d v="1899-12-30T18:28:12"/>
    <d v="1899-12-30T18:00:00"/>
    <n v="1"/>
    <d v="2017-02-22T00:00:00"/>
    <d v="2017-02-01T00:00:00"/>
    <d v="2017-02-22T00:00:00"/>
    <s v="Wednesday"/>
    <d v="1899-12-30T19:08:24"/>
    <d v="1899-12-30T19:00:00"/>
    <s v="Round Trip"/>
  </r>
  <r>
    <n v="1265200"/>
    <s v="Demo Member"/>
    <m/>
    <m/>
    <m/>
    <s v="UNITED STATES"/>
    <m/>
    <n v="11081"/>
    <x v="6"/>
    <n v="43.049230000000001"/>
    <n v="-87.911940000000001"/>
    <x v="4"/>
    <n v="43.03913"/>
    <n v="-87.916150000000002"/>
    <n v="7"/>
    <n v="0"/>
    <n v="1.1000000000000001"/>
    <n v="1"/>
    <n v="42"/>
    <n v="-1"/>
    <d v="2017-02-10T00:00:00"/>
    <d v="2017-02-01T00:00:00"/>
    <d v="2017-02-10T00:00:00"/>
    <s v="Friday"/>
    <d v="1899-12-30T14:55:58"/>
    <d v="1899-12-30T15:00:00"/>
    <n v="1"/>
    <d v="2017-02-10T00:00:00"/>
    <d v="2017-02-01T00:00:00"/>
    <d v="2017-02-10T00:00:00"/>
    <s v="Friday"/>
    <d v="1899-12-30T15:02:44"/>
    <d v="1899-12-30T15:00:00"/>
    <s v="One Way"/>
  </r>
  <r>
    <n v="1265200"/>
    <s v="Demo Member"/>
    <m/>
    <m/>
    <m/>
    <s v="UNITED STATES"/>
    <m/>
    <n v="11090"/>
    <x v="6"/>
    <n v="43.049230000000001"/>
    <n v="-87.911940000000001"/>
    <x v="4"/>
    <n v="43.03913"/>
    <n v="-87.916150000000002"/>
    <n v="9"/>
    <n v="0"/>
    <n v="1.4"/>
    <n v="1.3"/>
    <n v="54"/>
    <n v="-1"/>
    <d v="2017-02-01T00:00:00"/>
    <d v="2017-02-01T00:00:00"/>
    <d v="2017-02-01T00:00:00"/>
    <s v="Wednesday"/>
    <d v="1899-12-30T15:59:19"/>
    <d v="1899-12-30T16:00:00"/>
    <n v="1"/>
    <d v="2017-02-01T00:00:00"/>
    <d v="2017-02-01T00:00:00"/>
    <d v="2017-02-01T00:00:00"/>
    <s v="Wednesday"/>
    <d v="1899-12-30T16:08:03"/>
    <d v="1899-12-30T16:00:00"/>
    <s v="One Way"/>
  </r>
  <r>
    <n v="1265200"/>
    <s v="Demo Member"/>
    <m/>
    <m/>
    <m/>
    <s v="UNITED STATES"/>
    <m/>
    <n v="5453"/>
    <x v="16"/>
    <n v="43.03913"/>
    <n v="-87.916150000000002"/>
    <x v="7"/>
    <n v="43.049230000000001"/>
    <n v="-87.911940000000001"/>
    <n v="8"/>
    <n v="0"/>
    <n v="1.2"/>
    <n v="1.1000000000000001"/>
    <n v="48"/>
    <n v="-1"/>
    <d v="2017-02-07T00:00:00"/>
    <d v="2017-02-01T00:00:00"/>
    <d v="2017-02-07T00:00:00"/>
    <s v="Tuesday"/>
    <d v="1899-12-30T19:12:02"/>
    <d v="1899-12-30T19:00:00"/>
    <n v="1"/>
    <d v="2017-02-07T00:00:00"/>
    <d v="2017-02-01T00:00:00"/>
    <d v="2017-02-07T00:00:00"/>
    <s v="Tuesday"/>
    <d v="1899-12-30T19:20:49"/>
    <d v="1899-12-30T19:00:00"/>
    <s v="One Way"/>
  </r>
  <r>
    <n v="1265200"/>
    <s v="Demo Member"/>
    <m/>
    <m/>
    <m/>
    <s v="UNITED STATES"/>
    <m/>
    <n v="11050"/>
    <x v="6"/>
    <n v="43.049230000000001"/>
    <n v="-87.911940000000001"/>
    <x v="4"/>
    <n v="43.03913"/>
    <n v="-87.916150000000002"/>
    <n v="8"/>
    <n v="0"/>
    <n v="1.2"/>
    <n v="1.1000000000000001"/>
    <n v="48"/>
    <n v="-1"/>
    <d v="2017-02-07T00:00:00"/>
    <d v="2017-02-01T00:00:00"/>
    <d v="2017-02-07T00:00:00"/>
    <s v="Tuesday"/>
    <d v="1899-12-30T14:54:59"/>
    <d v="1899-12-30T15:00:00"/>
    <n v="1"/>
    <d v="2017-02-07T00:00:00"/>
    <d v="2017-02-01T00:00:00"/>
    <d v="2017-02-07T00:00:00"/>
    <s v="Tuesday"/>
    <d v="1899-12-30T15:02:28"/>
    <d v="1899-12-30T15:00:00"/>
    <s v="One Way"/>
  </r>
  <r>
    <n v="1265200"/>
    <s v="Demo Member"/>
    <m/>
    <m/>
    <m/>
    <s v="UNITED STATES"/>
    <m/>
    <n v="255"/>
    <x v="6"/>
    <n v="43.049230000000001"/>
    <n v="-87.911940000000001"/>
    <x v="4"/>
    <n v="43.03913"/>
    <n v="-87.916150000000002"/>
    <n v="8"/>
    <n v="0"/>
    <n v="1.2"/>
    <n v="1.1000000000000001"/>
    <n v="48"/>
    <n v="-1"/>
    <d v="2017-02-17T00:00:00"/>
    <d v="2017-02-01T00:00:00"/>
    <d v="2017-02-17T00:00:00"/>
    <s v="Friday"/>
    <d v="1899-12-30T14:53:59"/>
    <d v="1899-12-30T15:00:00"/>
    <n v="1"/>
    <d v="2017-02-17T00:00:00"/>
    <d v="2017-02-01T00:00:00"/>
    <d v="2017-02-17T00:00:00"/>
    <s v="Friday"/>
    <d v="1899-12-30T15:01:18"/>
    <d v="1899-12-30T15:00:00"/>
    <s v="One Way"/>
  </r>
  <r>
    <n v="1265200"/>
    <s v="Demo Member"/>
    <m/>
    <m/>
    <m/>
    <s v="UNITED STATES"/>
    <m/>
    <n v="5438"/>
    <x v="16"/>
    <n v="43.03913"/>
    <n v="-87.916150000000002"/>
    <x v="7"/>
    <n v="43.049230000000001"/>
    <n v="-87.911940000000001"/>
    <n v="7"/>
    <n v="0"/>
    <n v="1.1000000000000001"/>
    <n v="1"/>
    <n v="42"/>
    <n v="-1"/>
    <d v="2017-02-20T00:00:00"/>
    <d v="2017-02-01T00:00:00"/>
    <d v="2017-02-20T00:00:00"/>
    <s v="Monday"/>
    <d v="1899-12-30T18:33:08"/>
    <d v="1899-12-30T19:00:00"/>
    <n v="1"/>
    <d v="2017-02-20T00:00:00"/>
    <d v="2017-02-01T00:00:00"/>
    <d v="2017-02-20T00:00:00"/>
    <s v="Monday"/>
    <d v="1899-12-30T18:40:52"/>
    <d v="1899-12-30T19:00:00"/>
    <s v="One Way"/>
  </r>
  <r>
    <n v="1265200"/>
    <s v="Demo Member"/>
    <m/>
    <m/>
    <m/>
    <s v="UNITED STATES"/>
    <m/>
    <n v="5516"/>
    <x v="6"/>
    <n v="43.049230000000001"/>
    <n v="-87.911940000000001"/>
    <x v="4"/>
    <n v="43.03913"/>
    <n v="-87.916150000000002"/>
    <n v="6"/>
    <n v="0"/>
    <n v="0.9"/>
    <n v="0.9"/>
    <n v="36"/>
    <n v="-1"/>
    <d v="2017-02-21T00:00:00"/>
    <d v="2017-02-01T00:00:00"/>
    <d v="2017-02-21T00:00:00"/>
    <s v="Tuesday"/>
    <d v="1899-12-30T14:55:01"/>
    <d v="1899-12-30T15:00:00"/>
    <n v="1"/>
    <d v="2017-02-21T00:00:00"/>
    <d v="2017-02-01T00:00:00"/>
    <d v="2017-02-21T00:00:00"/>
    <s v="Tuesday"/>
    <d v="1899-12-30T15:01:49"/>
    <d v="1899-12-30T15:00:00"/>
    <s v="One Way"/>
  </r>
  <r>
    <n v="1265200"/>
    <s v="Demo Member"/>
    <m/>
    <m/>
    <m/>
    <s v="UNITED STATES"/>
    <m/>
    <n v="5587"/>
    <x v="16"/>
    <n v="43.03913"/>
    <n v="-87.916150000000002"/>
    <x v="7"/>
    <n v="43.049230000000001"/>
    <n v="-87.911940000000001"/>
    <n v="7"/>
    <n v="0"/>
    <n v="1.1000000000000001"/>
    <n v="1"/>
    <n v="42"/>
    <n v="-1"/>
    <d v="2017-02-21T00:00:00"/>
    <d v="2017-02-01T00:00:00"/>
    <d v="2017-02-21T00:00:00"/>
    <s v="Tuesday"/>
    <d v="1899-12-30T18:14:56"/>
    <d v="1899-12-30T18:00:00"/>
    <n v="1"/>
    <d v="2017-02-21T00:00:00"/>
    <d v="2017-02-01T00:00:00"/>
    <d v="2017-02-21T00:00:00"/>
    <s v="Tuesday"/>
    <d v="1899-12-30T18:21:36"/>
    <d v="1899-12-30T18:00:00"/>
    <s v="One Way"/>
  </r>
  <r>
    <n v="1272850"/>
    <s v="Demo Member"/>
    <m/>
    <m/>
    <m/>
    <s v="UNITED STATES"/>
    <m/>
    <n v="5453"/>
    <x v="3"/>
    <n v="43.042490000000001"/>
    <n v="-87.909959999999998"/>
    <x v="4"/>
    <n v="43.03913"/>
    <n v="-87.916150000000002"/>
    <n v="4"/>
    <n v="0"/>
    <n v="0.6"/>
    <n v="0.6"/>
    <n v="24"/>
    <n v="-1"/>
    <d v="2017-02-06T00:00:00"/>
    <d v="2017-02-01T00:00:00"/>
    <d v="2017-02-06T00:00:00"/>
    <s v="Monday"/>
    <d v="1899-12-30T12:38:54"/>
    <d v="1899-12-30T13:00:00"/>
    <n v="1"/>
    <d v="2017-02-06T00:00:00"/>
    <d v="2017-02-01T00:00:00"/>
    <d v="2017-02-06T00:00:00"/>
    <s v="Monday"/>
    <d v="1899-12-30T12:42:24"/>
    <d v="1899-12-30T13:00:00"/>
    <s v="One Way"/>
  </r>
  <r>
    <n v="1273080"/>
    <s v="Demo Member"/>
    <m/>
    <m/>
    <m/>
    <s v="UNITED STATES"/>
    <m/>
    <n v="5508"/>
    <x v="10"/>
    <n v="43.052460000000004"/>
    <n v="-87.891000000000005"/>
    <x v="24"/>
    <n v="43.036900000000003"/>
    <n v="-87.89667"/>
    <n v="10"/>
    <n v="0"/>
    <n v="1.5"/>
    <n v="1.4"/>
    <n v="60"/>
    <n v="-1"/>
    <d v="2017-02-18T00:00:00"/>
    <d v="2017-02-01T00:00:00"/>
    <d v="2017-02-18T00:00:00"/>
    <s v="Saturday"/>
    <d v="1899-12-30T10:42:54"/>
    <d v="1899-12-30T11:00:00"/>
    <n v="1"/>
    <d v="2017-02-18T00:00:00"/>
    <d v="2017-02-01T00:00:00"/>
    <d v="2017-02-18T00:00:00"/>
    <s v="Saturday"/>
    <d v="1899-12-30T10:52:29"/>
    <d v="1899-12-30T11:00:00"/>
    <s v="One Way"/>
  </r>
  <r>
    <n v="1273085"/>
    <s v="Demo Member"/>
    <m/>
    <m/>
    <m/>
    <s v="UNITED STATES"/>
    <m/>
    <n v="5512"/>
    <x v="19"/>
    <n v="43.069021999999997"/>
    <n v="-87.887940999999998"/>
    <x v="25"/>
    <n v="43.066893999999998"/>
    <n v="-87.877936000000005"/>
    <n v="10"/>
    <n v="0"/>
    <n v="1.5"/>
    <n v="1.4"/>
    <n v="60"/>
    <n v="-1"/>
    <d v="2017-02-18T00:00:00"/>
    <d v="2017-02-01T00:00:00"/>
    <d v="2017-02-18T00:00:00"/>
    <s v="Saturday"/>
    <d v="1899-12-30T09:28:35"/>
    <d v="1899-12-30T09:00:00"/>
    <n v="1"/>
    <d v="2017-02-18T00:00:00"/>
    <d v="2017-02-01T00:00:00"/>
    <d v="2017-02-18T00:00:00"/>
    <s v="Saturday"/>
    <d v="1899-12-30T09:38:20"/>
    <d v="1899-12-30T10:00:00"/>
    <s v="One Way"/>
  </r>
  <r>
    <n v="1279123"/>
    <s v="Demo Member"/>
    <m/>
    <m/>
    <m/>
    <s v="UNITED STATES"/>
    <m/>
    <n v="199"/>
    <x v="0"/>
    <n v="43.03886"/>
    <n v="-87.902720000000002"/>
    <x v="2"/>
    <n v="43.03519"/>
    <n v="-87.907390000000007"/>
    <n v="3"/>
    <n v="0"/>
    <n v="0.5"/>
    <n v="0.4"/>
    <n v="18"/>
    <n v="-1"/>
    <d v="2017-02-03T00:00:00"/>
    <d v="2017-02-01T00:00:00"/>
    <d v="2017-02-03T00:00:00"/>
    <s v="Friday"/>
    <d v="1899-12-30T10:12:30"/>
    <d v="1899-12-30T10:00:00"/>
    <n v="1"/>
    <d v="2017-02-03T00:00:00"/>
    <d v="2017-02-01T00:00:00"/>
    <d v="2017-02-03T00:00:00"/>
    <s v="Friday"/>
    <d v="1899-12-30T10:15:44"/>
    <d v="1899-12-30T10:00:00"/>
    <s v="One Way"/>
  </r>
  <r>
    <n v="1279123"/>
    <s v="Demo Member"/>
    <m/>
    <m/>
    <m/>
    <s v="UNITED STATES"/>
    <m/>
    <n v="5543"/>
    <x v="2"/>
    <n v="43.03519"/>
    <n v="-87.907390000000007"/>
    <x v="1"/>
    <n v="43.03886"/>
    <n v="-87.902720000000002"/>
    <n v="3"/>
    <n v="0"/>
    <n v="0.5"/>
    <n v="0.4"/>
    <n v="18"/>
    <n v="-1"/>
    <d v="2017-02-03T00:00:00"/>
    <d v="2017-02-01T00:00:00"/>
    <d v="2017-02-03T00:00:00"/>
    <s v="Friday"/>
    <d v="1899-12-30T10:57:02"/>
    <d v="1899-12-30T11:00:00"/>
    <n v="1"/>
    <d v="2017-02-03T00:00:00"/>
    <d v="2017-02-01T00:00:00"/>
    <d v="2017-02-03T00:00:00"/>
    <s v="Friday"/>
    <d v="1899-12-30T11:00:48"/>
    <d v="1899-12-30T11:00:00"/>
    <s v="One Way"/>
  </r>
  <r>
    <n v="1290458"/>
    <s v="Demo Member"/>
    <m/>
    <m/>
    <m/>
    <s v="UNITED STATES"/>
    <m/>
    <n v="5470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5T00:00:00"/>
    <d v="2017-02-01T00:00:00"/>
    <d v="2017-02-15T00:00:00"/>
    <s v="Wednesday"/>
    <d v="1899-12-30T21:23:55"/>
    <d v="1899-12-30T21:00:00"/>
    <n v="1"/>
    <d v="2017-02-15T00:00:00"/>
    <d v="2017-02-01T00:00:00"/>
    <d v="2017-02-15T00:00:00"/>
    <s v="Wednesday"/>
    <d v="1899-12-30T21:29:24"/>
    <d v="1899-12-30T21:00:00"/>
    <s v="One Way"/>
  </r>
  <r>
    <n v="1290637"/>
    <s v="Demo Member"/>
    <m/>
    <m/>
    <m/>
    <s v="UNITED STATES"/>
    <m/>
    <n v="255"/>
    <x v="16"/>
    <n v="43.03913"/>
    <n v="-87.916150000000002"/>
    <x v="16"/>
    <n v="43.034619999999997"/>
    <n v="-87.917500000000004"/>
    <n v="9"/>
    <n v="0"/>
    <n v="1.4"/>
    <n v="1.3"/>
    <n v="54"/>
    <n v="-1"/>
    <d v="2017-02-17T00:00:00"/>
    <d v="2017-02-01T00:00:00"/>
    <d v="2017-02-17T00:00:00"/>
    <s v="Friday"/>
    <d v="1899-12-30T21:56:20"/>
    <d v="1899-12-30T22:00:00"/>
    <n v="1"/>
    <d v="2017-02-17T00:00:00"/>
    <d v="2017-02-01T00:00:00"/>
    <d v="2017-02-17T00:00:00"/>
    <s v="Friday"/>
    <d v="1899-12-30T22:05:41"/>
    <d v="1899-12-30T22:00:00"/>
    <s v="One Way"/>
  </r>
  <r>
    <n v="1290637"/>
    <s v="Demo Member"/>
    <m/>
    <m/>
    <m/>
    <s v="UNITED STATES"/>
    <m/>
    <n v="315"/>
    <x v="20"/>
    <n v="43.034619999999997"/>
    <n v="-87.917500000000004"/>
    <x v="27"/>
    <n v="43.049909999999997"/>
    <n v="-87.914237"/>
    <n v="6"/>
    <n v="0"/>
    <n v="0.9"/>
    <n v="0.9"/>
    <n v="36"/>
    <n v="-1"/>
    <d v="2017-02-02T00:00:00"/>
    <d v="2017-02-01T00:00:00"/>
    <d v="2017-02-02T00:00:00"/>
    <s v="Thursday"/>
    <d v="1899-12-30T09:46:01"/>
    <d v="1899-12-30T10:00:00"/>
    <n v="1"/>
    <d v="2017-02-02T00:00:00"/>
    <d v="2017-02-01T00:00:00"/>
    <d v="2017-02-02T00:00:00"/>
    <s v="Thursday"/>
    <d v="1899-12-30T09:52:51"/>
    <d v="1899-12-30T10:00:00"/>
    <s v="One Way"/>
  </r>
  <r>
    <n v="1290637"/>
    <s v="Demo Member"/>
    <m/>
    <m/>
    <m/>
    <s v="UNITED STATES"/>
    <m/>
    <n v="11075"/>
    <x v="20"/>
    <n v="43.034619999999997"/>
    <n v="-87.917500000000004"/>
    <x v="27"/>
    <n v="43.049909999999997"/>
    <n v="-87.914237"/>
    <n v="8"/>
    <n v="0"/>
    <n v="1.2"/>
    <n v="1.1000000000000001"/>
    <n v="48"/>
    <n v="-1"/>
    <d v="2017-02-01T00:00:00"/>
    <d v="2017-02-01T00:00:00"/>
    <d v="2017-02-01T00:00:00"/>
    <s v="Wednesday"/>
    <d v="1899-12-30T09:33:31"/>
    <d v="1899-12-30T10:00:00"/>
    <n v="1"/>
    <d v="2017-02-01T00:00:00"/>
    <d v="2017-02-01T00:00:00"/>
    <d v="2017-02-01T00:00:00"/>
    <s v="Wednesday"/>
    <d v="1899-12-30T09:41:57"/>
    <d v="1899-12-30T10:00:00"/>
    <s v="One Way"/>
  </r>
  <r>
    <n v="1290637"/>
    <s v="Demo Member"/>
    <m/>
    <m/>
    <m/>
    <s v="UNITED STATES"/>
    <m/>
    <n v="362"/>
    <x v="20"/>
    <n v="43.034619999999997"/>
    <n v="-87.917500000000004"/>
    <x v="27"/>
    <n v="43.049909999999997"/>
    <n v="-87.914237"/>
    <n v="33"/>
    <n v="0"/>
    <n v="5"/>
    <n v="4.7"/>
    <n v="198"/>
    <n v="-1"/>
    <d v="2017-02-23T00:00:00"/>
    <d v="2017-02-01T00:00:00"/>
    <d v="2017-02-23T00:00:00"/>
    <s v="Thursday"/>
    <d v="1899-12-30T08:34:55"/>
    <d v="1899-12-30T09:00:00"/>
    <n v="1"/>
    <d v="2017-02-23T00:00:00"/>
    <d v="2017-02-01T00:00:00"/>
    <d v="2017-02-23T00:00:00"/>
    <s v="Thursday"/>
    <d v="1899-12-30T09:07:07"/>
    <d v="1899-12-30T09:00:00"/>
    <s v="One Way"/>
  </r>
  <r>
    <n v="1290637"/>
    <s v="Demo Member"/>
    <m/>
    <m/>
    <m/>
    <s v="UNITED STATES"/>
    <m/>
    <n v="5474"/>
    <x v="20"/>
    <n v="43.034619999999997"/>
    <n v="-87.917500000000004"/>
    <x v="27"/>
    <n v="43.049909999999997"/>
    <n v="-87.914237"/>
    <n v="200"/>
    <n v="0"/>
    <n v="18"/>
    <n v="17.100000000000001"/>
    <n v="720"/>
    <n v="-1"/>
    <d v="2017-02-22T00:00:00"/>
    <d v="2017-02-01T00:00:00"/>
    <d v="2017-02-22T00:00:00"/>
    <s v="Wednesday"/>
    <d v="1899-12-30T08:44:40"/>
    <d v="1899-12-30T09:00:00"/>
    <n v="1"/>
    <d v="2017-02-22T00:00:00"/>
    <d v="2017-02-01T00:00:00"/>
    <d v="2017-02-22T00:00:00"/>
    <s v="Wednesday"/>
    <d v="1899-12-30T12:04:51"/>
    <d v="1899-12-30T12:00:00"/>
    <s v="One Way"/>
  </r>
  <r>
    <n v="1290637"/>
    <s v="Demo Member"/>
    <m/>
    <m/>
    <m/>
    <s v="UNITED STATES"/>
    <m/>
    <n v="11139"/>
    <x v="16"/>
    <n v="43.03913"/>
    <n v="-87.916150000000002"/>
    <x v="16"/>
    <n v="43.034619999999997"/>
    <n v="-87.917500000000004"/>
    <n v="7"/>
    <n v="0"/>
    <n v="1.1000000000000001"/>
    <n v="1"/>
    <n v="42"/>
    <n v="-1"/>
    <d v="2017-02-22T00:00:00"/>
    <d v="2017-02-01T00:00:00"/>
    <d v="2017-02-22T00:00:00"/>
    <s v="Wednesday"/>
    <d v="1899-12-30T15:51:27"/>
    <d v="1899-12-30T16:00:00"/>
    <n v="1"/>
    <d v="2017-02-22T00:00:00"/>
    <d v="2017-02-01T00:00:00"/>
    <d v="2017-02-22T00:00:00"/>
    <s v="Wednesday"/>
    <d v="1899-12-30T15:58:02"/>
    <d v="1899-12-30T16:00:00"/>
    <s v="One Way"/>
  </r>
  <r>
    <n v="1290637"/>
    <s v="Demo Member"/>
    <m/>
    <m/>
    <m/>
    <s v="UNITED STATES"/>
    <m/>
    <n v="11147"/>
    <x v="21"/>
    <n v="43.06033"/>
    <n v="-87.89546"/>
    <x v="16"/>
    <n v="43.034619999999997"/>
    <n v="-87.917500000000004"/>
    <n v="22"/>
    <n v="0"/>
    <n v="3.3"/>
    <n v="3.1"/>
    <n v="132"/>
    <n v="-1"/>
    <d v="2017-02-28T00:00:00"/>
    <d v="2017-02-01T00:00:00"/>
    <d v="2017-02-28T00:00:00"/>
    <s v="Tuesday"/>
    <d v="1899-12-30T18:51:31"/>
    <d v="1899-12-30T19:00:00"/>
    <n v="1"/>
    <d v="2017-02-28T00:00:00"/>
    <d v="2017-02-01T00:00:00"/>
    <d v="2017-02-28T00:00:00"/>
    <s v="Tuesday"/>
    <d v="1899-12-30T19:13:18"/>
    <d v="1899-12-30T19:00:00"/>
    <s v="One Way"/>
  </r>
  <r>
    <n v="1318595"/>
    <s v="Demo Member"/>
    <m/>
    <m/>
    <m/>
    <s v="UNITED STATES"/>
    <m/>
    <n v="11143"/>
    <x v="18"/>
    <n v="43.054830000000003"/>
    <n v="-87.91874"/>
    <x v="17"/>
    <n v="43.042490000000001"/>
    <n v="-87.909959999999998"/>
    <n v="14"/>
    <n v="0"/>
    <n v="2.1"/>
    <n v="2"/>
    <n v="84"/>
    <n v="-1"/>
    <d v="2017-02-22T00:00:00"/>
    <d v="2017-02-01T00:00:00"/>
    <d v="2017-02-22T00:00:00"/>
    <s v="Wednesday"/>
    <d v="1899-12-30T08:36:29"/>
    <d v="1899-12-30T09:00:00"/>
    <n v="1"/>
    <d v="2017-02-22T00:00:00"/>
    <d v="2017-02-01T00:00:00"/>
    <d v="2017-02-22T00:00:00"/>
    <s v="Wednesday"/>
    <d v="1899-12-30T08:50:44"/>
    <d v="1899-12-30T09:00:00"/>
    <s v="One Way"/>
  </r>
  <r>
    <n v="1318595"/>
    <s v="Demo Member"/>
    <m/>
    <m/>
    <m/>
    <s v="UNITED STATES"/>
    <m/>
    <n v="5568"/>
    <x v="18"/>
    <n v="43.054830000000003"/>
    <n v="-87.91874"/>
    <x v="23"/>
    <n v="43.054830000000003"/>
    <n v="-87.91874"/>
    <n v="99"/>
    <n v="0"/>
    <n v="14.9"/>
    <n v="14.1"/>
    <n v="594"/>
    <n v="-1"/>
    <d v="2017-02-18T00:00:00"/>
    <d v="2017-02-01T00:00:00"/>
    <d v="2017-02-18T00:00:00"/>
    <s v="Saturday"/>
    <d v="1899-12-30T12:12:05"/>
    <d v="1899-12-30T12:00:00"/>
    <n v="1"/>
    <d v="2017-02-18T00:00:00"/>
    <d v="2017-02-01T00:00:00"/>
    <d v="2017-02-18T00:00:00"/>
    <s v="Saturday"/>
    <d v="1899-12-30T13:51:46"/>
    <d v="1899-12-30T14:00:00"/>
    <s v="Round Trip"/>
  </r>
  <r>
    <n v="1331191"/>
    <s v="Demo Member"/>
    <m/>
    <m/>
    <m/>
    <s v="UNITED STATES"/>
    <m/>
    <n v="11058"/>
    <x v="7"/>
    <n v="43.074890000000003"/>
    <n v="-87.882810000000006"/>
    <x v="26"/>
    <n v="43.077359999999999"/>
    <n v="-87.880769999999998"/>
    <n v="7"/>
    <n v="0"/>
    <n v="1.1000000000000001"/>
    <n v="1"/>
    <n v="42"/>
    <n v="-1"/>
    <d v="2017-02-21T00:00:00"/>
    <d v="2017-02-01T00:00:00"/>
    <d v="2017-02-21T00:00:00"/>
    <s v="Tuesday"/>
    <d v="1899-12-30T17:08:07"/>
    <d v="1899-12-30T17:00:00"/>
    <n v="1"/>
    <d v="2017-02-21T00:00:00"/>
    <d v="2017-02-01T00:00:00"/>
    <d v="2017-02-21T00:00:00"/>
    <s v="Tuesday"/>
    <d v="1899-12-30T17:15:57"/>
    <d v="1899-12-30T17:00:00"/>
    <s v="One Way"/>
  </r>
  <r>
    <n v="1386813"/>
    <s v="Demo Member"/>
    <m/>
    <m/>
    <m/>
    <s v="UNITED STATES"/>
    <m/>
    <n v="11053"/>
    <x v="22"/>
    <n v="43.053040000000003"/>
    <n v="-87.897660000000002"/>
    <x v="19"/>
    <n v="43.040349999999997"/>
    <n v="-87.920760000000001"/>
    <n v="18"/>
    <n v="0"/>
    <n v="2.7"/>
    <n v="2.6"/>
    <n v="108"/>
    <n v="-1"/>
    <d v="2017-02-10T00:00:00"/>
    <d v="2017-02-01T00:00:00"/>
    <d v="2017-02-10T00:00:00"/>
    <s v="Friday"/>
    <d v="1899-12-30T07:47:54"/>
    <d v="1899-12-30T08:00:00"/>
    <n v="1"/>
    <d v="2017-02-10T00:00:00"/>
    <d v="2017-02-01T00:00:00"/>
    <d v="2017-02-10T00:00:00"/>
    <s v="Friday"/>
    <d v="1899-12-30T08:05:43"/>
    <d v="1899-12-30T08:00:00"/>
    <s v="One Way"/>
  </r>
  <r>
    <n v="1386813"/>
    <s v="Demo Member"/>
    <m/>
    <m/>
    <m/>
    <s v="UNITED STATES"/>
    <m/>
    <n v="5541"/>
    <x v="22"/>
    <n v="43.053040000000003"/>
    <n v="-87.897660000000002"/>
    <x v="28"/>
    <n v="43.05847"/>
    <n v="-87.898079999999993"/>
    <n v="3"/>
    <n v="0"/>
    <n v="0.5"/>
    <n v="0.4"/>
    <n v="18"/>
    <n v="-1"/>
    <d v="2017-02-10T00:00:00"/>
    <d v="2017-02-01T00:00:00"/>
    <d v="2017-02-10T00:00:00"/>
    <s v="Friday"/>
    <d v="1899-12-30T14:05:57"/>
    <d v="1899-12-30T14:00:00"/>
    <n v="1"/>
    <d v="2017-02-10T00:00:00"/>
    <d v="2017-02-01T00:00:00"/>
    <d v="2017-02-10T00:00:00"/>
    <s v="Friday"/>
    <d v="1899-12-30T14:08:28"/>
    <d v="1899-12-30T14:00:00"/>
    <s v="One Way"/>
  </r>
  <r>
    <n v="1386813"/>
    <s v="Demo Member"/>
    <m/>
    <m/>
    <m/>
    <s v="UNITED STATES"/>
    <m/>
    <n v="6"/>
    <x v="23"/>
    <n v="43.040349999999997"/>
    <n v="-87.920760000000001"/>
    <x v="20"/>
    <n v="43.038649999999997"/>
    <n v="-87.921930000000003"/>
    <n v="2"/>
    <n v="0"/>
    <n v="0.3"/>
    <n v="0.3"/>
    <n v="12"/>
    <n v="-1"/>
    <d v="2017-02-10T00:00:00"/>
    <d v="2017-02-01T00:00:00"/>
    <d v="2017-02-10T00:00:00"/>
    <s v="Friday"/>
    <d v="1899-12-30T12:51:03"/>
    <d v="1899-12-30T13:00:00"/>
    <n v="1"/>
    <d v="2017-02-10T00:00:00"/>
    <d v="2017-02-01T00:00:00"/>
    <d v="2017-02-10T00:00:00"/>
    <s v="Friday"/>
    <d v="1899-12-30T12:53:30"/>
    <d v="1899-12-30T13:00:00"/>
    <s v="One Way"/>
  </r>
  <r>
    <n v="1386813"/>
    <s v="Demo Member"/>
    <m/>
    <m/>
    <m/>
    <s v="UNITED STATES"/>
    <m/>
    <n v="5458"/>
    <x v="23"/>
    <n v="43.040349999999997"/>
    <n v="-87.920760000000001"/>
    <x v="20"/>
    <n v="43.038649999999997"/>
    <n v="-87.921930000000003"/>
    <n v="3"/>
    <n v="0"/>
    <n v="0.5"/>
    <n v="0.4"/>
    <n v="18"/>
    <n v="-1"/>
    <d v="2017-02-08T00:00:00"/>
    <d v="2017-02-01T00:00:00"/>
    <d v="2017-02-08T00:00:00"/>
    <s v="Wednesday"/>
    <d v="1899-12-30T13:10:30"/>
    <d v="1899-12-30T13:00:00"/>
    <n v="1"/>
    <d v="2017-02-08T00:00:00"/>
    <d v="2017-02-01T00:00:00"/>
    <d v="2017-02-08T00:00:00"/>
    <s v="Wednesday"/>
    <d v="1899-12-30T13:13:01"/>
    <d v="1899-12-30T13:00:00"/>
    <s v="One Way"/>
  </r>
  <r>
    <n v="1386813"/>
    <s v="Demo Member"/>
    <m/>
    <m/>
    <m/>
    <s v="UNITED STATES"/>
    <m/>
    <n v="172"/>
    <x v="24"/>
    <n v="43.05097"/>
    <n v="-87.906440000000003"/>
    <x v="29"/>
    <n v="43.053040000000003"/>
    <n v="-87.897660000000002"/>
    <n v="8"/>
    <n v="0"/>
    <n v="1.2"/>
    <n v="1.1000000000000001"/>
    <n v="48"/>
    <n v="-1"/>
    <d v="2017-02-08T00:00:00"/>
    <d v="2017-02-01T00:00:00"/>
    <d v="2017-02-08T00:00:00"/>
    <s v="Wednesday"/>
    <d v="1899-12-30T15:32:09"/>
    <d v="1899-12-30T16:00:00"/>
    <n v="1"/>
    <d v="2017-02-08T00:00:00"/>
    <d v="2017-02-01T00:00:00"/>
    <d v="2017-02-08T00:00:00"/>
    <s v="Wednesday"/>
    <d v="1899-12-30T15:40:11"/>
    <d v="1899-12-30T16:00:00"/>
    <s v="One Way"/>
  </r>
  <r>
    <n v="1386813"/>
    <s v="Demo Member"/>
    <m/>
    <m/>
    <m/>
    <s v="UNITED STATES"/>
    <m/>
    <n v="19"/>
    <x v="22"/>
    <n v="43.053040000000003"/>
    <n v="-87.897660000000002"/>
    <x v="29"/>
    <n v="43.053040000000003"/>
    <n v="-87.897660000000002"/>
    <n v="26"/>
    <n v="0"/>
    <n v="3.9"/>
    <n v="3.7"/>
    <n v="156"/>
    <n v="-1"/>
    <d v="2017-02-08T00:00:00"/>
    <d v="2017-02-01T00:00:00"/>
    <d v="2017-02-08T00:00:00"/>
    <s v="Wednesday"/>
    <d v="1899-12-30T15:40:36"/>
    <d v="1899-12-30T16:00:00"/>
    <n v="1"/>
    <d v="2017-02-08T00:00:00"/>
    <d v="2017-02-01T00:00:00"/>
    <d v="2017-02-08T00:00:00"/>
    <s v="Wednesday"/>
    <d v="1899-12-30T16:06:33"/>
    <d v="1899-12-30T16:00:00"/>
    <s v="Round Trip"/>
  </r>
  <r>
    <n v="1386813"/>
    <s v="Demo Member"/>
    <m/>
    <m/>
    <m/>
    <s v="UNITED STATES"/>
    <m/>
    <n v="19"/>
    <x v="22"/>
    <n v="43.053040000000003"/>
    <n v="-87.897660000000002"/>
    <x v="19"/>
    <n v="43.040349999999997"/>
    <n v="-87.920760000000001"/>
    <n v="14"/>
    <n v="0"/>
    <n v="2.1"/>
    <n v="2"/>
    <n v="84"/>
    <n v="-1"/>
    <d v="2017-02-09T00:00:00"/>
    <d v="2017-02-01T00:00:00"/>
    <d v="2017-02-09T00:00:00"/>
    <s v="Thursday"/>
    <d v="1899-12-30T07:25:38"/>
    <d v="1899-12-30T07:00:00"/>
    <n v="1"/>
    <d v="2017-02-09T00:00:00"/>
    <d v="2017-02-01T00:00:00"/>
    <d v="2017-02-09T00:00:00"/>
    <s v="Thursday"/>
    <d v="1899-12-30T07:39:44"/>
    <d v="1899-12-30T08:00:00"/>
    <s v="One Way"/>
  </r>
  <r>
    <n v="1386813"/>
    <s v="Demo Member"/>
    <m/>
    <m/>
    <m/>
    <s v="UNITED STATES"/>
    <m/>
    <n v="19"/>
    <x v="23"/>
    <n v="43.040349999999997"/>
    <n v="-87.920760000000001"/>
    <x v="13"/>
    <n v="43.04824"/>
    <n v="-87.904970000000006"/>
    <n v="11"/>
    <n v="0"/>
    <n v="1.7"/>
    <n v="1.6"/>
    <n v="66"/>
    <n v="-1"/>
    <d v="2017-02-09T00:00:00"/>
    <d v="2017-02-01T00:00:00"/>
    <d v="2017-02-09T00:00:00"/>
    <s v="Thursday"/>
    <d v="1899-12-30T12:50:16"/>
    <d v="1899-12-30T13:00:00"/>
    <n v="1"/>
    <d v="2017-02-09T00:00:00"/>
    <d v="2017-02-01T00:00:00"/>
    <d v="2017-02-09T00:00:00"/>
    <s v="Thursday"/>
    <d v="1899-12-30T13:01:12"/>
    <d v="1899-12-30T13:00:00"/>
    <s v="One Way"/>
  </r>
  <r>
    <n v="1386813"/>
    <s v="Demo Member"/>
    <m/>
    <m/>
    <m/>
    <s v="UNITED STATES"/>
    <m/>
    <n v="199"/>
    <x v="11"/>
    <n v="43.04824"/>
    <n v="-87.904970000000006"/>
    <x v="29"/>
    <n v="43.053040000000003"/>
    <n v="-87.897660000000002"/>
    <n v="20"/>
    <n v="0"/>
    <n v="3"/>
    <n v="2.9"/>
    <n v="120"/>
    <n v="-1"/>
    <d v="2017-02-09T00:00:00"/>
    <d v="2017-02-01T00:00:00"/>
    <d v="2017-02-09T00:00:00"/>
    <s v="Thursday"/>
    <d v="1899-12-30T13:02:23"/>
    <d v="1899-12-30T13:00:00"/>
    <n v="1"/>
    <d v="2017-02-09T00:00:00"/>
    <d v="2017-02-01T00:00:00"/>
    <d v="2017-02-09T00:00:00"/>
    <s v="Thursday"/>
    <d v="1899-12-30T13:22:39"/>
    <d v="1899-12-30T13:00:00"/>
    <s v="One Way"/>
  </r>
  <r>
    <n v="1386813"/>
    <s v="Demo Member"/>
    <m/>
    <m/>
    <m/>
    <s v="UNITED STATES"/>
    <m/>
    <n v="6"/>
    <x v="23"/>
    <n v="43.040349999999997"/>
    <n v="-87.920760000000001"/>
    <x v="29"/>
    <n v="43.053040000000003"/>
    <n v="-87.897660000000002"/>
    <n v="14"/>
    <n v="0"/>
    <n v="2.1"/>
    <n v="2"/>
    <n v="84"/>
    <n v="-1"/>
    <d v="2017-02-11T00:00:00"/>
    <d v="2017-02-01T00:00:00"/>
    <d v="2017-02-11T00:00:00"/>
    <s v="Saturday"/>
    <d v="1899-12-30T16:01:07"/>
    <d v="1899-12-30T16:00:00"/>
    <n v="1"/>
    <d v="2017-02-11T00:00:00"/>
    <d v="2017-02-01T00:00:00"/>
    <d v="2017-02-11T00:00:00"/>
    <s v="Saturday"/>
    <d v="1899-12-30T16:15:45"/>
    <d v="1899-12-30T16:00:00"/>
    <s v="One Way"/>
  </r>
  <r>
    <n v="1386813"/>
    <s v="Demo Member"/>
    <m/>
    <m/>
    <m/>
    <s v="UNITED STATES"/>
    <m/>
    <n v="11162"/>
    <x v="22"/>
    <n v="43.053040000000003"/>
    <n v="-87.897660000000002"/>
    <x v="20"/>
    <n v="43.038649999999997"/>
    <n v="-87.921930000000003"/>
    <n v="38"/>
    <n v="0"/>
    <n v="5.7"/>
    <n v="5.4"/>
    <n v="228"/>
    <n v="-1"/>
    <d v="2017-02-11T00:00:00"/>
    <d v="2017-02-01T00:00:00"/>
    <d v="2017-02-11T00:00:00"/>
    <s v="Saturday"/>
    <d v="1899-12-30T07:57:29"/>
    <d v="1899-12-30T08:00:00"/>
    <n v="1"/>
    <d v="2017-02-11T00:00:00"/>
    <d v="2017-02-01T00:00:00"/>
    <d v="2017-02-11T00:00:00"/>
    <s v="Saturday"/>
    <d v="1899-12-30T08:35:19"/>
    <d v="1899-12-30T09:00:00"/>
    <s v="One Way"/>
  </r>
  <r>
    <n v="1386813"/>
    <s v="Demo Member"/>
    <m/>
    <m/>
    <m/>
    <s v="UNITED STATES"/>
    <m/>
    <n v="13"/>
    <x v="25"/>
    <n v="43.036900000000003"/>
    <n v="-87.89667"/>
    <x v="30"/>
    <n v="43.05097"/>
    <n v="-87.906440000000003"/>
    <n v="24"/>
    <n v="0"/>
    <n v="3.6"/>
    <n v="3.4"/>
    <n v="144"/>
    <n v="-1"/>
    <d v="2017-02-12T00:00:00"/>
    <d v="2017-02-01T00:00:00"/>
    <d v="2017-02-12T00:00:00"/>
    <s v="Sunday"/>
    <d v="1899-12-30T17:32:16"/>
    <d v="1899-12-30T18:00:00"/>
    <n v="1"/>
    <d v="2017-02-12T00:00:00"/>
    <d v="2017-02-01T00:00:00"/>
    <d v="2017-02-12T00:00:00"/>
    <s v="Sunday"/>
    <d v="1899-12-30T17:56:19"/>
    <d v="1899-12-30T18:00:00"/>
    <s v="One Way"/>
  </r>
  <r>
    <n v="1386813"/>
    <s v="Demo Member"/>
    <m/>
    <m/>
    <m/>
    <s v="UNITED STATES"/>
    <m/>
    <n v="5469"/>
    <x v="10"/>
    <n v="43.052460000000004"/>
    <n v="-87.891000000000005"/>
    <x v="24"/>
    <n v="43.036900000000003"/>
    <n v="-87.89667"/>
    <n v="37"/>
    <n v="0"/>
    <n v="5.6"/>
    <n v="5.3"/>
    <n v="222"/>
    <n v="-1"/>
    <d v="2017-02-12T00:00:00"/>
    <d v="2017-02-01T00:00:00"/>
    <d v="2017-02-12T00:00:00"/>
    <s v="Sunday"/>
    <d v="1899-12-30T16:54:46"/>
    <d v="1899-12-30T17:00:00"/>
    <n v="1"/>
    <d v="2017-02-12T00:00:00"/>
    <d v="2017-02-01T00:00:00"/>
    <d v="2017-02-12T00:00:00"/>
    <s v="Sunday"/>
    <d v="1899-12-30T17:31:54"/>
    <d v="1899-12-30T18:00:00"/>
    <s v="One Way"/>
  </r>
  <r>
    <n v="1386813"/>
    <s v="Demo Member"/>
    <m/>
    <m/>
    <m/>
    <s v="UNITED STATES"/>
    <m/>
    <n v="19"/>
    <x v="26"/>
    <n v="43.060786"/>
    <n v="-87.883825999999999"/>
    <x v="28"/>
    <n v="43.05847"/>
    <n v="-87.898079999999993"/>
    <n v="33"/>
    <n v="0"/>
    <n v="5"/>
    <n v="4.7"/>
    <n v="198"/>
    <n v="-1"/>
    <d v="2017-02-03T00:00:00"/>
    <d v="2017-02-01T00:00:00"/>
    <d v="2017-02-03T00:00:00"/>
    <s v="Friday"/>
    <d v="1899-12-30T11:22:38"/>
    <d v="1899-12-30T11:00:00"/>
    <n v="1"/>
    <d v="2017-02-03T00:00:00"/>
    <d v="2017-02-01T00:00:00"/>
    <d v="2017-02-03T00:00:00"/>
    <s v="Friday"/>
    <d v="1899-12-30T11:55:30"/>
    <d v="1899-12-30T12:00:00"/>
    <s v="One Way"/>
  </r>
  <r>
    <n v="1386813"/>
    <s v="Demo Member"/>
    <m/>
    <m/>
    <m/>
    <s v="UNITED STATES"/>
    <m/>
    <n v="11060"/>
    <x v="22"/>
    <n v="43.053040000000003"/>
    <n v="-87.897660000000002"/>
    <x v="20"/>
    <n v="43.038649999999997"/>
    <n v="-87.921930000000003"/>
    <n v="49"/>
    <n v="0"/>
    <n v="7.4"/>
    <n v="7"/>
    <n v="294"/>
    <n v="-1"/>
    <d v="2017-02-03T00:00:00"/>
    <d v="2017-02-01T00:00:00"/>
    <d v="2017-02-03T00:00:00"/>
    <s v="Friday"/>
    <d v="1899-12-30T07:50:08"/>
    <d v="1899-12-30T08:00:00"/>
    <n v="1"/>
    <d v="2017-02-03T00:00:00"/>
    <d v="2017-02-01T00:00:00"/>
    <d v="2017-02-03T00:00:00"/>
    <s v="Friday"/>
    <d v="1899-12-30T08:39:18"/>
    <d v="1899-12-30T09:00:00"/>
    <s v="One Way"/>
  </r>
  <r>
    <n v="1386813"/>
    <s v="Demo Member"/>
    <m/>
    <m/>
    <m/>
    <s v="UNITED STATES"/>
    <m/>
    <n v="997"/>
    <x v="27"/>
    <n v="43.038580000000003"/>
    <n v="-87.90934"/>
    <x v="19"/>
    <n v="43.040349999999997"/>
    <n v="-87.920760000000001"/>
    <n v="8"/>
    <n v="0"/>
    <n v="1.2"/>
    <n v="1.1000000000000001"/>
    <n v="48"/>
    <n v="-1"/>
    <d v="2017-02-02T00:00:00"/>
    <d v="2017-02-01T00:00:00"/>
    <d v="2017-02-02T00:00:00"/>
    <s v="Thursday"/>
    <d v="1899-12-30T09:25:50"/>
    <d v="1899-12-30T09:00:00"/>
    <n v="1"/>
    <d v="2017-02-02T00:00:00"/>
    <d v="2017-02-01T00:00:00"/>
    <d v="2017-02-02T00:00:00"/>
    <s v="Thursday"/>
    <d v="1899-12-30T09:33:06"/>
    <d v="1899-12-30T10:00:00"/>
    <s v="One Way"/>
  </r>
  <r>
    <n v="1386813"/>
    <s v="Demo Member"/>
    <m/>
    <m/>
    <m/>
    <s v="UNITED STATES"/>
    <m/>
    <n v="104"/>
    <x v="22"/>
    <n v="43.053040000000003"/>
    <n v="-87.897660000000002"/>
    <x v="8"/>
    <n v="43.038580000000003"/>
    <n v="-87.90934"/>
    <n v="13"/>
    <n v="0"/>
    <n v="2"/>
    <n v="1.9"/>
    <n v="78"/>
    <n v="-1"/>
    <d v="2017-02-02T00:00:00"/>
    <d v="2017-02-01T00:00:00"/>
    <d v="2017-02-02T00:00:00"/>
    <s v="Thursday"/>
    <d v="1899-12-30T09:00:04"/>
    <d v="1899-12-30T09:00:00"/>
    <n v="1"/>
    <d v="2017-02-02T00:00:00"/>
    <d v="2017-02-01T00:00:00"/>
    <d v="2017-02-02T00:00:00"/>
    <s v="Thursday"/>
    <d v="1899-12-30T09:13:12"/>
    <d v="1899-12-30T09:00:00"/>
    <s v="One Way"/>
  </r>
  <r>
    <n v="1386813"/>
    <s v="Demo Member"/>
    <m/>
    <m/>
    <m/>
    <s v="UNITED STATES"/>
    <m/>
    <n v="172"/>
    <x v="23"/>
    <n v="43.040349999999997"/>
    <n v="-87.920760000000001"/>
    <x v="30"/>
    <n v="43.05097"/>
    <n v="-87.906440000000003"/>
    <n v="13"/>
    <n v="0"/>
    <n v="2"/>
    <n v="1.9"/>
    <n v="78"/>
    <n v="-1"/>
    <d v="2017-02-01T00:00:00"/>
    <d v="2017-02-01T00:00:00"/>
    <d v="2017-02-01T00:00:00"/>
    <s v="Wednesday"/>
    <d v="1899-12-30T16:39:21"/>
    <d v="1899-12-30T17:00:00"/>
    <n v="1"/>
    <d v="2017-02-01T00:00:00"/>
    <d v="2017-02-01T00:00:00"/>
    <d v="2017-02-01T00:00:00"/>
    <s v="Wednesday"/>
    <d v="1899-12-30T16:52:18"/>
    <d v="1899-12-30T17:00:00"/>
    <s v="One Way"/>
  </r>
  <r>
    <n v="1386813"/>
    <s v="Demo Member"/>
    <m/>
    <m/>
    <m/>
    <s v="UNITED STATES"/>
    <m/>
    <n v="172"/>
    <x v="24"/>
    <n v="43.05097"/>
    <n v="-87.906440000000003"/>
    <x v="28"/>
    <n v="43.05847"/>
    <n v="-87.898079999999993"/>
    <n v="7"/>
    <n v="0"/>
    <n v="1.1000000000000001"/>
    <n v="1"/>
    <n v="42"/>
    <n v="-1"/>
    <d v="2017-02-01T00:00:00"/>
    <d v="2017-02-01T00:00:00"/>
    <d v="2017-02-01T00:00:00"/>
    <s v="Wednesday"/>
    <d v="1899-12-30T16:59:42"/>
    <d v="1899-12-30T17:00:00"/>
    <n v="1"/>
    <d v="2017-02-01T00:00:00"/>
    <d v="2017-02-01T00:00:00"/>
    <d v="2017-02-01T00:00:00"/>
    <s v="Wednesday"/>
    <d v="1899-12-30T17:06:03"/>
    <d v="1899-12-30T17:00:00"/>
    <s v="One Way"/>
  </r>
  <r>
    <n v="1386813"/>
    <s v="Demo Member"/>
    <m/>
    <m/>
    <m/>
    <s v="UNITED STATES"/>
    <m/>
    <n v="19"/>
    <x v="22"/>
    <n v="43.053040000000003"/>
    <n v="-87.897660000000002"/>
    <x v="19"/>
    <n v="43.040349999999997"/>
    <n v="-87.920760000000001"/>
    <n v="12"/>
    <n v="0"/>
    <n v="1.8"/>
    <n v="1.7"/>
    <n v="72"/>
    <n v="-1"/>
    <d v="2017-02-07T00:00:00"/>
    <d v="2017-02-01T00:00:00"/>
    <d v="2017-02-07T00:00:00"/>
    <s v="Tuesday"/>
    <d v="1899-12-30T09:05:29"/>
    <d v="1899-12-30T09:00:00"/>
    <n v="1"/>
    <d v="2017-02-07T00:00:00"/>
    <d v="2017-02-01T00:00:00"/>
    <d v="2017-02-07T00:00:00"/>
    <s v="Tuesday"/>
    <d v="1899-12-30T09:17:23"/>
    <d v="1899-12-30T09:00:00"/>
    <s v="One Way"/>
  </r>
  <r>
    <n v="1386813"/>
    <s v="Demo Member"/>
    <m/>
    <m/>
    <m/>
    <s v="UNITED STATES"/>
    <m/>
    <n v="19"/>
    <x v="24"/>
    <n v="43.05097"/>
    <n v="-87.906440000000003"/>
    <x v="29"/>
    <n v="43.053040000000003"/>
    <n v="-87.897660000000002"/>
    <n v="6"/>
    <n v="0"/>
    <n v="0.9"/>
    <n v="0.9"/>
    <n v="36"/>
    <n v="-1"/>
    <d v="2017-02-07T00:00:00"/>
    <d v="2017-02-01T00:00:00"/>
    <d v="2017-02-07T00:00:00"/>
    <s v="Tuesday"/>
    <d v="1899-12-30T15:57:45"/>
    <d v="1899-12-30T16:00:00"/>
    <n v="1"/>
    <d v="2017-02-07T00:00:00"/>
    <d v="2017-02-01T00:00:00"/>
    <d v="2017-02-07T00:00:00"/>
    <s v="Tuesday"/>
    <d v="1899-12-30T16:03:48"/>
    <d v="1899-12-30T16:00:00"/>
    <s v="One Way"/>
  </r>
  <r>
    <n v="1386813"/>
    <s v="Demo Member"/>
    <m/>
    <m/>
    <m/>
    <s v="UNITED STATES"/>
    <m/>
    <n v="997"/>
    <x v="22"/>
    <n v="43.053040000000003"/>
    <n v="-87.897660000000002"/>
    <x v="19"/>
    <n v="43.040349999999997"/>
    <n v="-87.920760000000001"/>
    <n v="13"/>
    <n v="0"/>
    <n v="2"/>
    <n v="1.9"/>
    <n v="78"/>
    <n v="-1"/>
    <d v="2017-02-08T00:00:00"/>
    <d v="2017-02-01T00:00:00"/>
    <d v="2017-02-08T00:00:00"/>
    <s v="Wednesday"/>
    <d v="1899-12-30T06:46:10"/>
    <d v="1899-12-30T07:00:00"/>
    <n v="1"/>
    <d v="2017-02-08T00:00:00"/>
    <d v="2017-02-01T00:00:00"/>
    <d v="2017-02-08T00:00:00"/>
    <s v="Wednesday"/>
    <d v="1899-12-30T06:59:52"/>
    <d v="1899-12-30T07:00:00"/>
    <s v="One Way"/>
  </r>
  <r>
    <n v="1386813"/>
    <s v="Demo Member"/>
    <m/>
    <m/>
    <m/>
    <s v="UNITED STATES"/>
    <m/>
    <n v="3"/>
    <x v="23"/>
    <n v="43.040349999999997"/>
    <n v="-87.920760000000001"/>
    <x v="10"/>
    <n v="43.052460000000004"/>
    <n v="-87.891000000000005"/>
    <n v="51"/>
    <n v="0"/>
    <n v="7.7"/>
    <n v="7.3"/>
    <n v="306"/>
    <n v="-1"/>
    <d v="2017-02-06T00:00:00"/>
    <d v="2017-02-01T00:00:00"/>
    <d v="2017-02-06T00:00:00"/>
    <s v="Monday"/>
    <d v="1899-12-30T14:46:40"/>
    <d v="1899-12-30T15:00:00"/>
    <n v="1"/>
    <d v="2017-02-06T00:00:00"/>
    <d v="2017-02-01T00:00:00"/>
    <d v="2017-02-06T00:00:00"/>
    <s v="Monday"/>
    <d v="1899-12-30T15:37:29"/>
    <d v="1899-12-30T16:00:00"/>
    <s v="One Way"/>
  </r>
  <r>
    <n v="1386813"/>
    <s v="Demo Member"/>
    <m/>
    <m/>
    <m/>
    <s v="UNITED STATES"/>
    <m/>
    <n v="5468"/>
    <x v="28"/>
    <n v="43.060250000000003"/>
    <n v="-87.892169999999993"/>
    <x v="31"/>
    <n v="43.060250000000003"/>
    <n v="-87.892169999999993"/>
    <n v="8"/>
    <n v="0"/>
    <n v="1.2"/>
    <n v="1.1000000000000001"/>
    <n v="48"/>
    <n v="-1"/>
    <d v="2017-02-07T00:00:00"/>
    <d v="2017-02-01T00:00:00"/>
    <d v="2017-02-07T00:00:00"/>
    <s v="Tuesday"/>
    <d v="1899-12-30T06:43:32"/>
    <d v="1899-12-30T07:00:00"/>
    <n v="1"/>
    <d v="2017-02-07T00:00:00"/>
    <d v="2017-02-01T00:00:00"/>
    <d v="2017-02-07T00:00:00"/>
    <s v="Tuesday"/>
    <d v="1899-12-30T06:51:41"/>
    <d v="1899-12-30T07:00:00"/>
    <s v="Round Trip"/>
  </r>
  <r>
    <n v="1386813"/>
    <s v="Demo Member"/>
    <m/>
    <m/>
    <m/>
    <s v="UNITED STATES"/>
    <m/>
    <n v="19"/>
    <x v="29"/>
    <n v="43.05847"/>
    <n v="-87.898079999999993"/>
    <x v="30"/>
    <n v="43.05097"/>
    <n v="-87.906440000000003"/>
    <n v="5"/>
    <n v="0"/>
    <n v="0.8"/>
    <n v="0.7"/>
    <n v="30"/>
    <n v="-1"/>
    <d v="2017-02-05T00:00:00"/>
    <d v="2017-02-01T00:00:00"/>
    <d v="2017-02-05T00:00:00"/>
    <s v="Sunday"/>
    <d v="1899-12-30T07:40:27"/>
    <d v="1899-12-30T08:00:00"/>
    <n v="1"/>
    <d v="2017-02-05T00:00:00"/>
    <d v="2017-02-01T00:00:00"/>
    <d v="2017-02-05T00:00:00"/>
    <s v="Sunday"/>
    <d v="1899-12-30T07:45:30"/>
    <d v="1899-12-30T08:00:00"/>
    <s v="One Way"/>
  </r>
  <r>
    <n v="1386813"/>
    <s v="Demo Member"/>
    <m/>
    <m/>
    <m/>
    <s v="UNITED STATES"/>
    <m/>
    <n v="19"/>
    <x v="24"/>
    <n v="43.05097"/>
    <n v="-87.906440000000003"/>
    <x v="29"/>
    <n v="43.053040000000003"/>
    <n v="-87.897660000000002"/>
    <n v="5"/>
    <n v="0"/>
    <n v="0.8"/>
    <n v="0.7"/>
    <n v="30"/>
    <n v="-1"/>
    <d v="2017-02-05T00:00:00"/>
    <d v="2017-02-01T00:00:00"/>
    <d v="2017-02-05T00:00:00"/>
    <s v="Sunday"/>
    <d v="1899-12-30T07:54:48"/>
    <d v="1899-12-30T08:00:00"/>
    <n v="1"/>
    <d v="2017-02-05T00:00:00"/>
    <d v="2017-02-01T00:00:00"/>
    <d v="2017-02-05T00:00:00"/>
    <s v="Sunday"/>
    <d v="1899-12-30T07:59:59"/>
    <d v="1899-12-30T08:00:00"/>
    <s v="One Way"/>
  </r>
  <r>
    <n v="1386813"/>
    <s v="Demo Member"/>
    <m/>
    <m/>
    <m/>
    <s v="UNITED STATES"/>
    <m/>
    <n v="173"/>
    <x v="28"/>
    <n v="43.060250000000003"/>
    <n v="-87.892169999999993"/>
    <x v="28"/>
    <n v="43.05847"/>
    <n v="-87.898079999999993"/>
    <n v="41"/>
    <n v="0"/>
    <n v="6.2"/>
    <n v="5.8"/>
    <n v="246"/>
    <n v="-1"/>
    <d v="2017-02-05T00:00:00"/>
    <d v="2017-02-01T00:00:00"/>
    <d v="2017-02-05T00:00:00"/>
    <s v="Sunday"/>
    <d v="1899-12-30T06:59:52"/>
    <d v="1899-12-30T07:00:00"/>
    <n v="1"/>
    <d v="2017-02-05T00:00:00"/>
    <d v="2017-02-01T00:00:00"/>
    <d v="2017-02-05T00:00:00"/>
    <s v="Sunday"/>
    <d v="1899-12-30T07:40:10"/>
    <d v="1899-12-30T08:00:00"/>
    <s v="One Way"/>
  </r>
  <r>
    <n v="1386813"/>
    <s v="Demo Member"/>
    <m/>
    <m/>
    <m/>
    <s v="UNITED STATES"/>
    <m/>
    <n v="997"/>
    <x v="18"/>
    <n v="43.054830000000003"/>
    <n v="-87.91874"/>
    <x v="28"/>
    <n v="43.05847"/>
    <n v="-87.898079999999993"/>
    <n v="23"/>
    <n v="0"/>
    <n v="3.5"/>
    <n v="3.3"/>
    <n v="138"/>
    <n v="-1"/>
    <d v="2017-02-04T00:00:00"/>
    <d v="2017-02-01T00:00:00"/>
    <d v="2017-02-04T00:00:00"/>
    <s v="Saturday"/>
    <d v="1899-12-30T18:37:51"/>
    <d v="1899-12-30T19:00:00"/>
    <n v="1"/>
    <d v="2017-02-04T00:00:00"/>
    <d v="2017-02-01T00:00:00"/>
    <d v="2017-02-04T00:00:00"/>
    <s v="Saturday"/>
    <d v="1899-12-30T19:00:03"/>
    <d v="1899-12-30T19:00:00"/>
    <s v="One Way"/>
  </r>
  <r>
    <n v="1386813"/>
    <s v="Demo Member"/>
    <m/>
    <m/>
    <m/>
    <s v="UNITED STATES"/>
    <m/>
    <n v="3"/>
    <x v="22"/>
    <n v="43.053040000000003"/>
    <n v="-87.897660000000002"/>
    <x v="19"/>
    <n v="43.040349999999997"/>
    <n v="-87.920760000000001"/>
    <n v="17"/>
    <n v="0"/>
    <n v="2.6"/>
    <n v="2.4"/>
    <n v="102"/>
    <n v="-1"/>
    <d v="2017-02-04T00:00:00"/>
    <d v="2017-02-01T00:00:00"/>
    <d v="2017-02-04T00:00:00"/>
    <s v="Saturday"/>
    <d v="1899-12-30T07:53:12"/>
    <d v="1899-12-30T08:00:00"/>
    <n v="1"/>
    <d v="2017-02-04T00:00:00"/>
    <d v="2017-02-01T00:00:00"/>
    <d v="2017-02-04T00:00:00"/>
    <s v="Saturday"/>
    <d v="1899-12-30T08:10:01"/>
    <d v="1899-12-30T08:00:00"/>
    <s v="One Way"/>
  </r>
  <r>
    <n v="1386813"/>
    <s v="Demo Member"/>
    <m/>
    <m/>
    <m/>
    <s v="UNITED STATES"/>
    <m/>
    <n v="43"/>
    <x v="15"/>
    <n v="43.038649999999997"/>
    <n v="-87.921930000000003"/>
    <x v="29"/>
    <n v="43.053040000000003"/>
    <n v="-87.897660000000002"/>
    <n v="45"/>
    <n v="0"/>
    <n v="6.8"/>
    <n v="6.4"/>
    <n v="270"/>
    <n v="-1"/>
    <d v="2017-02-13T00:00:00"/>
    <d v="2017-02-01T00:00:00"/>
    <d v="2017-02-13T00:00:00"/>
    <s v="Monday"/>
    <d v="1899-12-30T15:44:29"/>
    <d v="1899-12-30T16:00:00"/>
    <n v="1"/>
    <d v="2017-02-13T00:00:00"/>
    <d v="2017-02-01T00:00:00"/>
    <d v="2017-02-13T00:00:00"/>
    <s v="Monday"/>
    <d v="1899-12-30T16:29:48"/>
    <d v="1899-12-30T16:00:00"/>
    <s v="One Way"/>
  </r>
  <r>
    <n v="1386813"/>
    <s v="Demo Member"/>
    <m/>
    <m/>
    <m/>
    <s v="UNITED STATES"/>
    <m/>
    <n v="11072"/>
    <x v="28"/>
    <n v="43.060250000000003"/>
    <n v="-87.892169999999993"/>
    <x v="24"/>
    <n v="43.036900000000003"/>
    <n v="-87.89667"/>
    <n v="52"/>
    <n v="0"/>
    <n v="7.8"/>
    <n v="7.4"/>
    <n v="312"/>
    <n v="-1"/>
    <d v="2017-02-14T00:00:00"/>
    <d v="2017-02-01T00:00:00"/>
    <d v="2017-02-14T00:00:00"/>
    <s v="Tuesday"/>
    <d v="1899-12-30T07:06:07"/>
    <d v="1899-12-30T07:00:00"/>
    <n v="1"/>
    <d v="2017-02-14T00:00:00"/>
    <d v="2017-02-01T00:00:00"/>
    <d v="2017-02-14T00:00:00"/>
    <s v="Tuesday"/>
    <d v="1899-12-30T07:58:09"/>
    <d v="1899-12-30T08:00:00"/>
    <s v="One Way"/>
  </r>
  <r>
    <n v="1386813"/>
    <s v="Demo Member"/>
    <m/>
    <m/>
    <m/>
    <s v="UNITED STATES"/>
    <m/>
    <n v="5469"/>
    <x v="25"/>
    <n v="43.036900000000003"/>
    <n v="-87.89667"/>
    <x v="5"/>
    <n v="43.031480000000002"/>
    <n v="-87.908169999999998"/>
    <n v="17"/>
    <n v="0"/>
    <n v="2.6"/>
    <n v="2.4"/>
    <n v="102"/>
    <n v="-1"/>
    <d v="2017-02-14T00:00:00"/>
    <d v="2017-02-01T00:00:00"/>
    <d v="2017-02-14T00:00:00"/>
    <s v="Tuesday"/>
    <d v="1899-12-30T07:58:21"/>
    <d v="1899-12-30T08:00:00"/>
    <n v="1"/>
    <d v="2017-02-14T00:00:00"/>
    <d v="2017-02-01T00:00:00"/>
    <d v="2017-02-14T00:00:00"/>
    <s v="Tuesday"/>
    <d v="1899-12-30T08:15:50"/>
    <d v="1899-12-30T08:00:00"/>
    <s v="One Way"/>
  </r>
  <r>
    <n v="1386813"/>
    <s v="Demo Member"/>
    <m/>
    <m/>
    <m/>
    <s v="UNITED STATES"/>
    <m/>
    <n v="5585"/>
    <x v="28"/>
    <n v="43.060250000000003"/>
    <n v="-87.892169999999993"/>
    <x v="29"/>
    <n v="43.053040000000003"/>
    <n v="-87.897660000000002"/>
    <n v="69"/>
    <n v="0"/>
    <n v="10.4"/>
    <n v="9.8000000000000007"/>
    <n v="414"/>
    <n v="-1"/>
    <d v="2017-02-14T00:00:00"/>
    <d v="2017-02-01T00:00:00"/>
    <d v="2017-02-14T00:00:00"/>
    <s v="Tuesday"/>
    <d v="1899-12-30T13:33:04"/>
    <d v="1899-12-30T14:00:00"/>
    <n v="1"/>
    <d v="2017-02-14T00:00:00"/>
    <d v="2017-02-01T00:00:00"/>
    <d v="2017-02-14T00:00:00"/>
    <s v="Tuesday"/>
    <d v="1899-12-30T14:42:16"/>
    <d v="1899-12-30T15:00:00"/>
    <s v="One Way"/>
  </r>
  <r>
    <n v="1386813"/>
    <s v="Demo Member"/>
    <m/>
    <m/>
    <m/>
    <s v="UNITED STATES"/>
    <m/>
    <n v="19"/>
    <x v="30"/>
    <n v="43.031480000000002"/>
    <n v="-87.908169999999998"/>
    <x v="29"/>
    <n v="43.053040000000003"/>
    <n v="-87.897660000000002"/>
    <n v="20"/>
    <n v="0"/>
    <n v="3"/>
    <n v="2.9"/>
    <n v="120"/>
    <n v="-1"/>
    <d v="2017-02-14T00:00:00"/>
    <d v="2017-02-01T00:00:00"/>
    <d v="2017-02-14T00:00:00"/>
    <s v="Tuesday"/>
    <d v="1899-12-30T08:16:44"/>
    <d v="1899-12-30T08:00:00"/>
    <n v="1"/>
    <d v="2017-02-14T00:00:00"/>
    <d v="2017-02-01T00:00:00"/>
    <d v="2017-02-14T00:00:00"/>
    <s v="Tuesday"/>
    <d v="1899-12-30T08:36:30"/>
    <d v="1899-12-30T09:00:00"/>
    <s v="One Way"/>
  </r>
  <r>
    <n v="1386813"/>
    <s v="Demo Member"/>
    <m/>
    <m/>
    <m/>
    <s v="UNITED STATES"/>
    <m/>
    <n v="11147"/>
    <x v="28"/>
    <n v="43.060250000000003"/>
    <n v="-87.892169999999993"/>
    <x v="11"/>
    <n v="43.060786"/>
    <n v="-87.883825999999999"/>
    <n v="313"/>
    <n v="0"/>
    <n v="18"/>
    <n v="17.100000000000001"/>
    <n v="720"/>
    <n v="-1"/>
    <d v="2017-02-15T00:00:00"/>
    <d v="2017-02-01T00:00:00"/>
    <d v="2017-02-15T00:00:00"/>
    <s v="Wednesday"/>
    <d v="1899-12-30T03:54:43"/>
    <d v="1899-12-30T04:00:00"/>
    <n v="1"/>
    <d v="2017-02-15T00:00:00"/>
    <d v="2017-02-01T00:00:00"/>
    <d v="2017-02-15T00:00:00"/>
    <s v="Wednesday"/>
    <d v="1899-12-30T09:07:01"/>
    <d v="1899-12-30T09:00:00"/>
    <s v="One Way"/>
  </r>
  <r>
    <n v="1468435"/>
    <s v="Demo Member"/>
    <m/>
    <m/>
    <m/>
    <s v="UNITED STATES"/>
    <m/>
    <n v="5574"/>
    <x v="9"/>
    <n v="43.066893999999998"/>
    <n v="-87.877936000000005"/>
    <x v="26"/>
    <n v="43.077359999999999"/>
    <n v="-87.880769999999998"/>
    <n v="9"/>
    <n v="0"/>
    <n v="1.4"/>
    <n v="1.3"/>
    <n v="54"/>
    <n v="-1"/>
    <d v="2017-02-22T00:00:00"/>
    <d v="2017-02-01T00:00:00"/>
    <d v="2017-02-22T00:00:00"/>
    <s v="Wednesday"/>
    <d v="1899-12-30T14:53:09"/>
    <d v="1899-12-30T15:00:00"/>
    <n v="1"/>
    <d v="2017-02-22T00:00:00"/>
    <d v="2017-02-01T00:00:00"/>
    <d v="2017-02-22T00:00:00"/>
    <s v="Wednesday"/>
    <d v="1899-12-30T15:02:40"/>
    <d v="1899-12-30T15:00:00"/>
    <s v="One Way"/>
  </r>
  <r>
    <n v="1468435"/>
    <s v="Demo Member"/>
    <m/>
    <m/>
    <m/>
    <s v="UNITED STATES"/>
    <m/>
    <n v="11087"/>
    <x v="22"/>
    <n v="43.053040000000003"/>
    <n v="-87.897660000000002"/>
    <x v="29"/>
    <n v="43.053040000000003"/>
    <n v="-87.897660000000002"/>
    <n v="23"/>
    <n v="0"/>
    <n v="3.5"/>
    <n v="3.3"/>
    <n v="138"/>
    <n v="-1"/>
    <d v="2017-02-21T00:00:00"/>
    <d v="2017-02-01T00:00:00"/>
    <d v="2017-02-21T00:00:00"/>
    <s v="Tuesday"/>
    <d v="1899-12-30T14:06:32"/>
    <d v="1899-12-30T14:00:00"/>
    <n v="1"/>
    <d v="2017-02-21T00:00:00"/>
    <d v="2017-02-01T00:00:00"/>
    <d v="2017-02-21T00:00:00"/>
    <s v="Tuesday"/>
    <d v="1899-12-30T14:29:00"/>
    <d v="1899-12-30T14:00:00"/>
    <s v="Round Trip"/>
  </r>
  <r>
    <n v="1468435"/>
    <s v="Demo Member"/>
    <m/>
    <m/>
    <m/>
    <s v="UNITED STATES"/>
    <m/>
    <n v="5541"/>
    <x v="28"/>
    <n v="43.060250000000003"/>
    <n v="-87.892169999999993"/>
    <x v="11"/>
    <n v="43.060786"/>
    <n v="-87.883825999999999"/>
    <n v="5"/>
    <n v="0"/>
    <n v="0.8"/>
    <n v="0.7"/>
    <n v="30"/>
    <n v="-1"/>
    <d v="2017-02-19T00:00:00"/>
    <d v="2017-02-01T00:00:00"/>
    <d v="2017-02-19T00:00:00"/>
    <s v="Sunday"/>
    <d v="1899-12-30T11:12:39"/>
    <d v="1899-12-30T11:00:00"/>
    <n v="1"/>
    <d v="2017-02-19T00:00:00"/>
    <d v="2017-02-01T00:00:00"/>
    <d v="2017-02-19T00:00:00"/>
    <s v="Sunday"/>
    <d v="1899-12-30T11:17:59"/>
    <d v="1899-12-30T11:00:00"/>
    <s v="One Way"/>
  </r>
  <r>
    <n v="1468435"/>
    <s v="Demo Member"/>
    <m/>
    <m/>
    <m/>
    <s v="UNITED STATES"/>
    <m/>
    <n v="5541"/>
    <x v="25"/>
    <n v="43.036900000000003"/>
    <n v="-87.89667"/>
    <x v="24"/>
    <n v="43.036900000000003"/>
    <n v="-87.89667"/>
    <n v="29"/>
    <n v="0"/>
    <n v="4.4000000000000004"/>
    <n v="4.0999999999999996"/>
    <n v="174"/>
    <n v="-1"/>
    <d v="2017-02-19T00:00:00"/>
    <d v="2017-02-01T00:00:00"/>
    <d v="2017-02-19T00:00:00"/>
    <s v="Sunday"/>
    <d v="1899-12-30T12:14:15"/>
    <d v="1899-12-30T12:00:00"/>
    <n v="1"/>
    <d v="2017-02-19T00:00:00"/>
    <d v="2017-02-01T00:00:00"/>
    <d v="2017-02-19T00:00:00"/>
    <s v="Sunday"/>
    <d v="1899-12-30T12:43:38"/>
    <d v="1899-12-30T13:00:00"/>
    <s v="Round Trip"/>
  </r>
  <r>
    <n v="1468435"/>
    <s v="Demo Member"/>
    <m/>
    <m/>
    <m/>
    <s v="UNITED STATES"/>
    <m/>
    <n v="5541"/>
    <x v="31"/>
    <n v="43.058010000000003"/>
    <n v="-87.877300000000005"/>
    <x v="24"/>
    <n v="43.036900000000003"/>
    <n v="-87.89667"/>
    <n v="26"/>
    <n v="0"/>
    <n v="3.9"/>
    <n v="3.7"/>
    <n v="156"/>
    <n v="-1"/>
    <d v="2017-02-19T00:00:00"/>
    <d v="2017-02-01T00:00:00"/>
    <d v="2017-02-19T00:00:00"/>
    <s v="Sunday"/>
    <d v="1899-12-30T11:48:55"/>
    <d v="1899-12-30T12:00:00"/>
    <n v="1"/>
    <d v="2017-02-19T00:00:00"/>
    <d v="2017-02-01T00:00:00"/>
    <d v="2017-02-19T00:00:00"/>
    <s v="Sunday"/>
    <d v="1899-12-30T12:14:00"/>
    <d v="1899-12-30T12:00:00"/>
    <s v="One Way"/>
  </r>
  <r>
    <n v="1468435"/>
    <s v="Demo Member"/>
    <m/>
    <m/>
    <m/>
    <s v="UNITED STATES"/>
    <m/>
    <n v="5541"/>
    <x v="25"/>
    <n v="43.036900000000003"/>
    <n v="-87.89667"/>
    <x v="32"/>
    <n v="43.058010000000003"/>
    <n v="-87.877300000000005"/>
    <n v="30"/>
    <n v="0"/>
    <n v="4.5"/>
    <n v="4.3"/>
    <n v="180"/>
    <n v="-1"/>
    <d v="2017-02-19T00:00:00"/>
    <d v="2017-02-01T00:00:00"/>
    <d v="2017-02-19T00:00:00"/>
    <s v="Sunday"/>
    <d v="1899-12-30T12:49:19"/>
    <d v="1899-12-30T13:00:00"/>
    <n v="1"/>
    <d v="2017-02-19T00:00:00"/>
    <d v="2017-02-01T00:00:00"/>
    <d v="2017-02-19T00:00:00"/>
    <s v="Sunday"/>
    <d v="1899-12-30T13:19:26"/>
    <d v="1899-12-30T13:00:00"/>
    <s v="One Way"/>
  </r>
  <r>
    <n v="1468435"/>
    <s v="Demo Member"/>
    <m/>
    <m/>
    <m/>
    <s v="UNITED STATES"/>
    <m/>
    <n v="157"/>
    <x v="21"/>
    <n v="43.06033"/>
    <n v="-87.89546"/>
    <x v="15"/>
    <n v="43.06033"/>
    <n v="-87.89546"/>
    <n v="0"/>
    <n v="0"/>
    <n v="0"/>
    <n v="0"/>
    <n v="0"/>
    <n v="-1"/>
    <d v="2017-02-14T00:00:00"/>
    <d v="2017-02-01T00:00:00"/>
    <d v="2017-02-14T00:00:00"/>
    <s v="Tuesday"/>
    <d v="1899-12-30T11:40:36"/>
    <d v="1899-12-30T12:00:00"/>
    <n v="1"/>
    <d v="2017-02-14T00:00:00"/>
    <d v="2017-02-01T00:00:00"/>
    <d v="2017-02-14T00:00:00"/>
    <s v="Tuesday"/>
    <d v="1899-12-30T11:40:59"/>
    <d v="1899-12-30T12:00:00"/>
    <s v="Round Trip"/>
  </r>
  <r>
    <n v="1468435"/>
    <s v="Demo Member"/>
    <m/>
    <m/>
    <m/>
    <s v="UNITED STATES"/>
    <m/>
    <n v="91"/>
    <x v="21"/>
    <n v="43.06033"/>
    <n v="-87.89546"/>
    <x v="15"/>
    <n v="43.06033"/>
    <n v="-87.89546"/>
    <n v="0"/>
    <n v="0"/>
    <n v="0"/>
    <n v="0"/>
    <n v="0"/>
    <n v="-1"/>
    <d v="2017-02-14T00:00:00"/>
    <d v="2017-02-01T00:00:00"/>
    <d v="2017-02-14T00:00:00"/>
    <s v="Tuesday"/>
    <d v="1899-12-30T11:41:00"/>
    <d v="1899-12-30T12:00:00"/>
    <n v="1"/>
    <d v="2017-02-14T00:00:00"/>
    <d v="2017-02-01T00:00:00"/>
    <d v="2017-02-14T00:00:00"/>
    <s v="Tuesday"/>
    <d v="1899-12-30T11:41:25"/>
    <d v="1899-12-30T12:00:00"/>
    <s v="Round Trip"/>
  </r>
  <r>
    <n v="1468435"/>
    <s v="Demo Member"/>
    <m/>
    <m/>
    <m/>
    <s v="UNITED STATES"/>
    <m/>
    <n v="91"/>
    <x v="9"/>
    <n v="43.066893999999998"/>
    <n v="-87.877936000000005"/>
    <x v="26"/>
    <n v="43.077359999999999"/>
    <n v="-87.880769999999998"/>
    <n v="9"/>
    <n v="0"/>
    <n v="1.4"/>
    <n v="1.3"/>
    <n v="54"/>
    <n v="-1"/>
    <d v="2017-02-16T00:00:00"/>
    <d v="2017-02-01T00:00:00"/>
    <d v="2017-02-16T00:00:00"/>
    <s v="Thursday"/>
    <d v="1899-12-30T12:49:52"/>
    <d v="1899-12-30T13:00:00"/>
    <n v="1"/>
    <d v="2017-02-16T00:00:00"/>
    <d v="2017-02-01T00:00:00"/>
    <d v="2017-02-16T00:00:00"/>
    <s v="Thursday"/>
    <d v="1899-12-30T12:58:43"/>
    <d v="1899-12-30T13:00:00"/>
    <s v="One Way"/>
  </r>
  <r>
    <n v="1468435"/>
    <s v="Demo Member"/>
    <m/>
    <m/>
    <m/>
    <s v="UNITED STATES"/>
    <m/>
    <n v="5470"/>
    <x v="32"/>
    <n v="43.077359999999999"/>
    <n v="-87.880769999999998"/>
    <x v="26"/>
    <n v="43.077359999999999"/>
    <n v="-87.880769999999998"/>
    <n v="47"/>
    <n v="0"/>
    <n v="7.1"/>
    <n v="6.7"/>
    <n v="282"/>
    <n v="-1"/>
    <d v="2017-02-16T00:00:00"/>
    <d v="2017-02-01T00:00:00"/>
    <d v="2017-02-16T00:00:00"/>
    <s v="Thursday"/>
    <d v="1899-12-30T13:20:24"/>
    <d v="1899-12-30T13:00:00"/>
    <n v="1"/>
    <d v="2017-02-16T00:00:00"/>
    <d v="2017-02-01T00:00:00"/>
    <d v="2017-02-16T00:00:00"/>
    <s v="Thursday"/>
    <d v="1899-12-30T14:07:11"/>
    <d v="1899-12-30T14:00:00"/>
    <s v="Round Trip"/>
  </r>
  <r>
    <n v="1468435"/>
    <s v="Demo Member"/>
    <m/>
    <m/>
    <m/>
    <s v="UNITED STATES"/>
    <m/>
    <n v="11161"/>
    <x v="9"/>
    <n v="43.066893999999998"/>
    <n v="-87.877936000000005"/>
    <x v="33"/>
    <n v="43.060155999999999"/>
    <n v="-87.881258000000003"/>
    <n v="6"/>
    <n v="0"/>
    <n v="0.9"/>
    <n v="0.9"/>
    <n v="36"/>
    <n v="-1"/>
    <d v="2017-02-17T00:00:00"/>
    <d v="2017-02-01T00:00:00"/>
    <d v="2017-02-17T00:00:00"/>
    <s v="Friday"/>
    <d v="1899-12-30T15:07:52"/>
    <d v="1899-12-30T15:00:00"/>
    <n v="1"/>
    <d v="2017-02-17T00:00:00"/>
    <d v="2017-02-01T00:00:00"/>
    <d v="2017-02-17T00:00:00"/>
    <s v="Friday"/>
    <d v="1899-12-30T15:13:58"/>
    <d v="1899-12-30T15:00:00"/>
    <s v="One Way"/>
  </r>
  <r>
    <n v="1468435"/>
    <s v="Demo Member"/>
    <m/>
    <m/>
    <m/>
    <s v="UNITED STATES"/>
    <m/>
    <n v="11161"/>
    <x v="32"/>
    <n v="43.077359999999999"/>
    <n v="-87.880769999999998"/>
    <x v="25"/>
    <n v="43.066893999999998"/>
    <n v="-87.877936000000005"/>
    <n v="9"/>
    <n v="0"/>
    <n v="1.4"/>
    <n v="1.3"/>
    <n v="54"/>
    <n v="-1"/>
    <d v="2017-02-17T00:00:00"/>
    <d v="2017-02-01T00:00:00"/>
    <d v="2017-02-17T00:00:00"/>
    <s v="Friday"/>
    <d v="1899-12-30T14:54:00"/>
    <d v="1899-12-30T15:00:00"/>
    <n v="1"/>
    <d v="2017-02-17T00:00:00"/>
    <d v="2017-02-01T00:00:00"/>
    <d v="2017-02-17T00:00:00"/>
    <s v="Friday"/>
    <d v="1899-12-30T15:03:48"/>
    <d v="1899-12-30T15:00:00"/>
    <s v="One Way"/>
  </r>
  <r>
    <n v="1468435"/>
    <s v="Demo Member"/>
    <m/>
    <m/>
    <m/>
    <s v="UNITED STATES"/>
    <m/>
    <n v="11057"/>
    <x v="28"/>
    <n v="43.060250000000003"/>
    <n v="-87.892169999999993"/>
    <x v="32"/>
    <n v="43.058010000000003"/>
    <n v="-87.877300000000005"/>
    <n v="32"/>
    <n v="0"/>
    <n v="4.8"/>
    <n v="4.5999999999999996"/>
    <n v="192"/>
    <n v="-1"/>
    <d v="2017-02-18T00:00:00"/>
    <d v="2017-02-01T00:00:00"/>
    <d v="2017-02-18T00:00:00"/>
    <s v="Saturday"/>
    <d v="1899-12-30T10:26:49"/>
    <d v="1899-12-30T10:00:00"/>
    <n v="1"/>
    <d v="2017-02-18T00:00:00"/>
    <d v="2017-02-01T00:00:00"/>
    <d v="2017-02-18T00:00:00"/>
    <s v="Saturday"/>
    <d v="1899-12-30T10:58:50"/>
    <d v="1899-12-30T11:00:00"/>
    <s v="One Way"/>
  </r>
  <r>
    <n v="1469429"/>
    <s v="Demo Member"/>
    <m/>
    <m/>
    <m/>
    <s v="UNITED STATES"/>
    <m/>
    <n v="5451"/>
    <x v="33"/>
    <n v="43.063749000000001"/>
    <n v="-87.887962999999999"/>
    <x v="34"/>
    <n v="43.063749000000001"/>
    <n v="-87.887962999999999"/>
    <n v="1"/>
    <n v="0"/>
    <n v="0.2"/>
    <n v="0.1"/>
    <n v="6"/>
    <n v="-1"/>
    <d v="2017-02-06T00:00:00"/>
    <d v="2017-02-01T00:00:00"/>
    <d v="2017-02-06T00:00:00"/>
    <s v="Monday"/>
    <d v="1899-12-30T08:09:51"/>
    <d v="1899-12-30T08:00:00"/>
    <n v="1"/>
    <d v="2017-02-06T00:00:00"/>
    <d v="2017-02-01T00:00:00"/>
    <d v="2017-02-06T00:00:00"/>
    <s v="Monday"/>
    <d v="1899-12-30T08:10:19"/>
    <d v="1899-12-30T08:00:00"/>
    <s v="Round Trip"/>
  </r>
  <r>
    <n v="1475059"/>
    <s v="Demo Member"/>
    <m/>
    <m/>
    <m/>
    <s v="UNITED STATES"/>
    <m/>
    <n v="5497"/>
    <x v="34"/>
    <n v="43.051119999999997"/>
    <n v="-87.918819999999997"/>
    <x v="35"/>
    <n v="43.051119999999997"/>
    <n v="-87.918819999999997"/>
    <n v="0"/>
    <n v="0"/>
    <n v="0"/>
    <n v="0"/>
    <n v="0"/>
    <n v="-1"/>
    <d v="2017-02-21T00:00:00"/>
    <d v="2017-02-01T00:00:00"/>
    <d v="2017-02-21T00:00:00"/>
    <s v="Tuesday"/>
    <d v="1899-12-30T17:35:11"/>
    <d v="1899-12-30T18:00:00"/>
    <n v="1"/>
    <d v="2017-02-21T00:00:00"/>
    <d v="2017-02-01T00:00:00"/>
    <d v="2017-02-21T00:00:00"/>
    <s v="Tuesday"/>
    <d v="1899-12-30T17:35:17"/>
    <d v="1899-12-30T18:00:00"/>
    <s v="Round Trip"/>
  </r>
  <r>
    <n v="1475059"/>
    <s v="Demo Member"/>
    <m/>
    <m/>
    <m/>
    <s v="UNITED STATES"/>
    <m/>
    <n v="5433"/>
    <x v="16"/>
    <n v="43.03913"/>
    <n v="-87.916150000000002"/>
    <x v="28"/>
    <n v="43.05847"/>
    <n v="-87.898079999999993"/>
    <n v="16"/>
    <n v="0"/>
    <n v="2.4"/>
    <n v="2.2999999999999998"/>
    <n v="96"/>
    <n v="-1"/>
    <d v="2017-02-20T00:00:00"/>
    <d v="2017-02-01T00:00:00"/>
    <d v="2017-02-20T00:00:00"/>
    <s v="Monday"/>
    <d v="1899-12-30T18:33:15"/>
    <d v="1899-12-30T19:00:00"/>
    <n v="1"/>
    <d v="2017-02-20T00:00:00"/>
    <d v="2017-02-01T00:00:00"/>
    <d v="2017-02-20T00:00:00"/>
    <s v="Monday"/>
    <d v="1899-12-30T18:49:17"/>
    <d v="1899-12-30T19:00:00"/>
    <s v="One Way"/>
  </r>
  <r>
    <n v="1475059"/>
    <s v="Demo Member"/>
    <m/>
    <m/>
    <m/>
    <s v="UNITED STATES"/>
    <m/>
    <n v="361"/>
    <x v="0"/>
    <n v="43.03886"/>
    <n v="-87.902720000000002"/>
    <x v="18"/>
    <n v="43.045712999999999"/>
    <n v="-87.899756999999994"/>
    <n v="6"/>
    <n v="0"/>
    <n v="0.9"/>
    <n v="0.9"/>
    <n v="36"/>
    <n v="-1"/>
    <d v="2017-02-02T00:00:00"/>
    <d v="2017-02-01T00:00:00"/>
    <d v="2017-02-02T00:00:00"/>
    <s v="Thursday"/>
    <d v="1899-12-30T09:21:57"/>
    <d v="1899-12-30T09:00:00"/>
    <n v="1"/>
    <d v="2017-02-02T00:00:00"/>
    <d v="2017-02-01T00:00:00"/>
    <d v="2017-02-02T00:00:00"/>
    <s v="Thursday"/>
    <d v="1899-12-30T09:27:24"/>
    <d v="1899-12-30T09:00:00"/>
    <s v="One Way"/>
  </r>
  <r>
    <n v="1475059"/>
    <s v="Demo Member"/>
    <m/>
    <m/>
    <m/>
    <s v="UNITED STATES"/>
    <m/>
    <n v="11120"/>
    <x v="22"/>
    <n v="43.053040000000003"/>
    <n v="-87.897660000000002"/>
    <x v="28"/>
    <n v="43.05847"/>
    <n v="-87.898079999999993"/>
    <n v="3"/>
    <n v="0"/>
    <n v="0.5"/>
    <n v="0.4"/>
    <n v="18"/>
    <n v="-1"/>
    <d v="2017-02-12T00:00:00"/>
    <d v="2017-02-01T00:00:00"/>
    <d v="2017-02-12T00:00:00"/>
    <s v="Sunday"/>
    <d v="1899-12-30T09:08:32"/>
    <d v="1899-12-30T09:00:00"/>
    <n v="1"/>
    <d v="2017-02-12T00:00:00"/>
    <d v="2017-02-01T00:00:00"/>
    <d v="2017-02-12T00:00:00"/>
    <s v="Sunday"/>
    <d v="1899-12-30T09:11:01"/>
    <d v="1899-12-30T09:00:00"/>
    <s v="One Way"/>
  </r>
  <r>
    <n v="1475059"/>
    <s v="Demo Member"/>
    <m/>
    <m/>
    <m/>
    <s v="UNITED STATES"/>
    <m/>
    <n v="5555"/>
    <x v="16"/>
    <n v="43.03913"/>
    <n v="-87.916150000000002"/>
    <x v="36"/>
    <n v="43.052549999999997"/>
    <n v="-87.909329999999997"/>
    <n v="8"/>
    <n v="0"/>
    <n v="1.2"/>
    <n v="1.1000000000000001"/>
    <n v="48"/>
    <n v="-1"/>
    <d v="2017-02-14T00:00:00"/>
    <d v="2017-02-01T00:00:00"/>
    <d v="2017-02-14T00:00:00"/>
    <s v="Tuesday"/>
    <d v="1899-12-30T17:18:56"/>
    <d v="1899-12-30T17:00:00"/>
    <n v="1"/>
    <d v="2017-02-14T00:00:00"/>
    <d v="2017-02-01T00:00:00"/>
    <d v="2017-02-14T00:00:00"/>
    <s v="Tuesday"/>
    <d v="1899-12-30T17:26:36"/>
    <d v="1899-12-30T17:00:00"/>
    <s v="One Way"/>
  </r>
  <r>
    <n v="1482508"/>
    <s v="Demo Member"/>
    <m/>
    <m/>
    <m/>
    <s v="UNITED STATES"/>
    <m/>
    <n v="5471"/>
    <x v="1"/>
    <n v="43.048200000000001"/>
    <n v="-87.900859999999994"/>
    <x v="27"/>
    <n v="43.049909999999997"/>
    <n v="-87.914237"/>
    <n v="437"/>
    <n v="0"/>
    <n v="18"/>
    <n v="17.100000000000001"/>
    <n v="720"/>
    <n v="-1"/>
    <d v="2017-02-18T00:00:00"/>
    <d v="2017-02-01T00:00:00"/>
    <d v="2017-02-18T00:00:00"/>
    <s v="Saturday"/>
    <d v="1899-12-30T12:35:20"/>
    <d v="1899-12-30T13:00:00"/>
    <n v="1"/>
    <d v="2017-02-18T00:00:00"/>
    <d v="2017-02-01T00:00:00"/>
    <d v="2017-02-18T00:00:00"/>
    <s v="Saturday"/>
    <d v="1899-12-30T19:52:03"/>
    <d v="1899-12-30T20:00:00"/>
    <s v="One Way"/>
  </r>
  <r>
    <n v="1482508"/>
    <s v="Demo Member"/>
    <m/>
    <m/>
    <m/>
    <s v="UNITED STATES"/>
    <m/>
    <n v="11107"/>
    <x v="27"/>
    <n v="43.038580000000003"/>
    <n v="-87.90934"/>
    <x v="0"/>
    <n v="43.048200000000001"/>
    <n v="-87.900859999999994"/>
    <n v="8"/>
    <n v="0"/>
    <n v="1.2"/>
    <n v="1.1000000000000001"/>
    <n v="48"/>
    <n v="-1"/>
    <d v="2017-02-22T00:00:00"/>
    <d v="2017-02-01T00:00:00"/>
    <d v="2017-02-22T00:00:00"/>
    <s v="Wednesday"/>
    <d v="1899-12-30T19:31:39"/>
    <d v="1899-12-30T20:00:00"/>
    <n v="1"/>
    <d v="2017-02-22T00:00:00"/>
    <d v="2017-02-01T00:00:00"/>
    <d v="2017-02-22T00:00:00"/>
    <s v="Wednesday"/>
    <d v="1899-12-30T19:39:08"/>
    <d v="1899-12-30T20:00:00"/>
    <s v="One Way"/>
  </r>
  <r>
    <n v="1482508"/>
    <s v="Demo Member"/>
    <m/>
    <m/>
    <m/>
    <s v="UNITED STATES"/>
    <m/>
    <n v="11141"/>
    <x v="26"/>
    <n v="43.060786"/>
    <n v="-87.883825999999999"/>
    <x v="37"/>
    <n v="43.069021999999997"/>
    <n v="-87.887940999999998"/>
    <n v="8"/>
    <n v="0"/>
    <n v="1.2"/>
    <n v="1.1000000000000001"/>
    <n v="48"/>
    <n v="-1"/>
    <d v="2017-02-19T00:00:00"/>
    <d v="2017-02-01T00:00:00"/>
    <d v="2017-02-19T00:00:00"/>
    <s v="Sunday"/>
    <d v="1899-12-30T00:30:50"/>
    <d v="1899-12-30T01:00:00"/>
    <n v="1"/>
    <d v="2017-02-19T00:00:00"/>
    <d v="2017-02-01T00:00:00"/>
    <d v="2017-02-19T00:00:00"/>
    <s v="Sunday"/>
    <d v="1899-12-30T00:38:07"/>
    <d v="1899-12-30T01:00:00"/>
    <s v="One Way"/>
  </r>
  <r>
    <n v="1509856"/>
    <s v="Demo Member"/>
    <m/>
    <m/>
    <m/>
    <s v="UNITED STATES"/>
    <m/>
    <n v="5468"/>
    <x v="14"/>
    <n v="43.045712999999999"/>
    <n v="-87.899756999999994"/>
    <x v="16"/>
    <n v="43.034619999999997"/>
    <n v="-87.917500000000004"/>
    <n v="26"/>
    <n v="0"/>
    <n v="3.9"/>
    <n v="3.7"/>
    <n v="156"/>
    <n v="-1"/>
    <d v="2017-02-19T00:00:00"/>
    <d v="2017-02-01T00:00:00"/>
    <d v="2017-02-19T00:00:00"/>
    <s v="Sunday"/>
    <d v="1899-12-30T11:45:41"/>
    <d v="1899-12-30T12:00:00"/>
    <n v="1"/>
    <d v="2017-02-19T00:00:00"/>
    <d v="2017-02-01T00:00:00"/>
    <d v="2017-02-19T00:00:00"/>
    <s v="Sunday"/>
    <d v="1899-12-30T12:11:54"/>
    <d v="1899-12-30T12:00:00"/>
    <s v="One Way"/>
  </r>
  <r>
    <n v="1509856"/>
    <s v="Demo Member"/>
    <m/>
    <m/>
    <m/>
    <s v="UNITED STATES"/>
    <m/>
    <n v="5468"/>
    <x v="14"/>
    <n v="43.045712999999999"/>
    <n v="-87.899756999999994"/>
    <x v="18"/>
    <n v="43.045712999999999"/>
    <n v="-87.899756999999994"/>
    <n v="0"/>
    <n v="0"/>
    <n v="0"/>
    <n v="0"/>
    <n v="0"/>
    <n v="-1"/>
    <d v="2017-02-19T00:00:00"/>
    <d v="2017-02-01T00:00:00"/>
    <d v="2017-02-19T00:00:00"/>
    <s v="Sunday"/>
    <d v="1899-12-30T11:16:22"/>
    <d v="1899-12-30T11:00:00"/>
    <n v="1"/>
    <d v="2017-02-19T00:00:00"/>
    <d v="2017-02-01T00:00:00"/>
    <d v="2017-02-19T00:00:00"/>
    <s v="Sunday"/>
    <d v="1899-12-30T11:16:39"/>
    <d v="1899-12-30T11:00:00"/>
    <s v="Round Trip"/>
  </r>
  <r>
    <n v="1509856"/>
    <s v="Demo Member"/>
    <m/>
    <m/>
    <m/>
    <s v="UNITED STATES"/>
    <m/>
    <n v="11113"/>
    <x v="20"/>
    <n v="43.034619999999997"/>
    <n v="-87.917500000000004"/>
    <x v="2"/>
    <n v="43.03519"/>
    <n v="-87.907390000000007"/>
    <n v="6"/>
    <n v="0"/>
    <n v="0.9"/>
    <n v="0.9"/>
    <n v="36"/>
    <n v="-1"/>
    <d v="2017-02-19T00:00:00"/>
    <d v="2017-02-01T00:00:00"/>
    <d v="2017-02-19T00:00:00"/>
    <s v="Sunday"/>
    <d v="1899-12-30T12:49:37"/>
    <d v="1899-12-30T13:00:00"/>
    <n v="1"/>
    <d v="2017-02-19T00:00:00"/>
    <d v="2017-02-01T00:00:00"/>
    <d v="2017-02-19T00:00:00"/>
    <s v="Sunday"/>
    <d v="1899-12-30T12:55:06"/>
    <d v="1899-12-30T13:00:00"/>
    <s v="One Way"/>
  </r>
  <r>
    <n v="1509856"/>
    <s v="Demo Member"/>
    <m/>
    <m/>
    <m/>
    <s v="UNITED STATES"/>
    <m/>
    <n v="5556"/>
    <x v="14"/>
    <n v="43.045712999999999"/>
    <n v="-87.899756999999994"/>
    <x v="3"/>
    <n v="43.058619999999998"/>
    <n v="-87.885319999999993"/>
    <n v="9"/>
    <n v="0"/>
    <n v="1.4"/>
    <n v="1.3"/>
    <n v="54"/>
    <n v="-1"/>
    <d v="2017-02-20T00:00:00"/>
    <d v="2017-02-01T00:00:00"/>
    <d v="2017-02-20T00:00:00"/>
    <s v="Monday"/>
    <d v="1899-12-30T08:33:13"/>
    <d v="1899-12-30T09:00:00"/>
    <n v="1"/>
    <d v="2017-02-20T00:00:00"/>
    <d v="2017-02-01T00:00:00"/>
    <d v="2017-02-20T00:00:00"/>
    <s v="Monday"/>
    <d v="1899-12-30T08:42:43"/>
    <d v="1899-12-30T09:00:00"/>
    <s v="One Way"/>
  </r>
  <r>
    <n v="1509856"/>
    <s v="Demo Member"/>
    <m/>
    <m/>
    <m/>
    <s v="UNITED STATES"/>
    <m/>
    <n v="5565"/>
    <x v="14"/>
    <n v="43.045712999999999"/>
    <n v="-87.899756999999994"/>
    <x v="10"/>
    <n v="43.052460000000004"/>
    <n v="-87.891000000000005"/>
    <n v="6"/>
    <n v="0"/>
    <n v="0.9"/>
    <n v="0.9"/>
    <n v="36"/>
    <n v="-1"/>
    <d v="2017-02-19T00:00:00"/>
    <d v="2017-02-01T00:00:00"/>
    <d v="2017-02-19T00:00:00"/>
    <s v="Sunday"/>
    <d v="1899-12-30T14:51:20"/>
    <d v="1899-12-30T15:00:00"/>
    <n v="1"/>
    <d v="2017-02-19T00:00:00"/>
    <d v="2017-02-01T00:00:00"/>
    <d v="2017-02-19T00:00:00"/>
    <s v="Sunday"/>
    <d v="1899-12-30T14:57:58"/>
    <d v="1899-12-30T15:00:00"/>
    <s v="One Way"/>
  </r>
  <r>
    <n v="1509856"/>
    <s v="Demo Member"/>
    <m/>
    <m/>
    <m/>
    <s v="UNITED STATES"/>
    <m/>
    <n v="5454"/>
    <x v="13"/>
    <n v="43.058619999999998"/>
    <n v="-87.885319999999993"/>
    <x v="38"/>
    <n v="43.074890000000003"/>
    <n v="-87.882810000000006"/>
    <n v="8"/>
    <n v="0"/>
    <n v="1.2"/>
    <n v="1.1000000000000001"/>
    <n v="48"/>
    <n v="-1"/>
    <d v="2017-02-20T00:00:00"/>
    <d v="2017-02-01T00:00:00"/>
    <d v="2017-02-20T00:00:00"/>
    <s v="Monday"/>
    <d v="1899-12-30T08:52:23"/>
    <d v="1899-12-30T09:00:00"/>
    <n v="1"/>
    <d v="2017-02-20T00:00:00"/>
    <d v="2017-02-01T00:00:00"/>
    <d v="2017-02-20T00:00:00"/>
    <s v="Monday"/>
    <d v="1899-12-30T09:00:00"/>
    <d v="1899-12-30T09:00:00"/>
    <s v="One Way"/>
  </r>
  <r>
    <n v="1509856"/>
    <s v="Demo Member"/>
    <m/>
    <m/>
    <m/>
    <s v="UNITED STATES"/>
    <m/>
    <n v="11075"/>
    <x v="19"/>
    <n v="43.069021999999997"/>
    <n v="-87.887940999999998"/>
    <x v="18"/>
    <n v="43.045712999999999"/>
    <n v="-87.899756999999994"/>
    <n v="12"/>
    <n v="0"/>
    <n v="1.8"/>
    <n v="1.7"/>
    <n v="72"/>
    <n v="-1"/>
    <d v="2017-02-20T00:00:00"/>
    <d v="2017-02-01T00:00:00"/>
    <d v="2017-02-20T00:00:00"/>
    <s v="Monday"/>
    <d v="1899-12-30T19:38:37"/>
    <d v="1899-12-30T20:00:00"/>
    <n v="1"/>
    <d v="2017-02-20T00:00:00"/>
    <d v="2017-02-01T00:00:00"/>
    <d v="2017-02-20T00:00:00"/>
    <s v="Monday"/>
    <d v="1899-12-30T19:50:46"/>
    <d v="1899-12-30T20:00:00"/>
    <s v="One Way"/>
  </r>
  <r>
    <n v="1509856"/>
    <s v="Demo Member"/>
    <m/>
    <m/>
    <m/>
    <s v="UNITED STATES"/>
    <m/>
    <n v="11075"/>
    <x v="14"/>
    <n v="43.045712999999999"/>
    <n v="-87.899756999999994"/>
    <x v="3"/>
    <n v="43.058619999999998"/>
    <n v="-87.885319999999993"/>
    <n v="8"/>
    <n v="0"/>
    <n v="1.2"/>
    <n v="1.1000000000000001"/>
    <n v="48"/>
    <n v="-1"/>
    <d v="2017-02-21T00:00:00"/>
    <d v="2017-02-01T00:00:00"/>
    <d v="2017-02-21T00:00:00"/>
    <s v="Tuesday"/>
    <d v="1899-12-30T08:50:20"/>
    <d v="1899-12-30T09:00:00"/>
    <n v="1"/>
    <d v="2017-02-21T00:00:00"/>
    <d v="2017-02-01T00:00:00"/>
    <d v="2017-02-21T00:00:00"/>
    <s v="Tuesday"/>
    <d v="1899-12-30T08:58:22"/>
    <d v="1899-12-30T09:00:00"/>
    <s v="One Way"/>
  </r>
  <r>
    <n v="1509856"/>
    <s v="Demo Member"/>
    <m/>
    <m/>
    <m/>
    <s v="UNITED STATES"/>
    <m/>
    <n v="42"/>
    <x v="13"/>
    <n v="43.058619999999998"/>
    <n v="-87.885319999999993"/>
    <x v="3"/>
    <n v="43.058619999999998"/>
    <n v="-87.885319999999993"/>
    <n v="1"/>
    <n v="0"/>
    <n v="0.2"/>
    <n v="0.1"/>
    <n v="6"/>
    <n v="-1"/>
    <d v="2017-02-21T00:00:00"/>
    <d v="2017-02-01T00:00:00"/>
    <d v="2017-02-21T00:00:00"/>
    <s v="Tuesday"/>
    <d v="1899-12-30T08:58:37"/>
    <d v="1899-12-30T09:00:00"/>
    <n v="1"/>
    <d v="2017-02-21T00:00:00"/>
    <d v="2017-02-01T00:00:00"/>
    <d v="2017-02-21T00:00:00"/>
    <s v="Tuesday"/>
    <d v="1899-12-30T08:59:46"/>
    <d v="1899-12-30T09:00:00"/>
    <s v="Round Trip"/>
  </r>
  <r>
    <n v="1511624"/>
    <s v="Demo Member"/>
    <m/>
    <m/>
    <m/>
    <s v="UNITED STATES"/>
    <m/>
    <n v="263"/>
    <x v="14"/>
    <n v="43.045712999999999"/>
    <n v="-87.899756999999994"/>
    <x v="18"/>
    <n v="43.045712999999999"/>
    <n v="-87.899756999999994"/>
    <n v="23"/>
    <n v="0"/>
    <n v="3.5"/>
    <n v="3.3"/>
    <n v="138"/>
    <n v="-1"/>
    <d v="2017-02-19T00:00:00"/>
    <d v="2017-02-01T00:00:00"/>
    <d v="2017-02-19T00:00:00"/>
    <s v="Sunday"/>
    <d v="1899-12-30T01:19:40"/>
    <d v="1899-12-30T01:00:00"/>
    <n v="1"/>
    <d v="2017-02-19T00:00:00"/>
    <d v="2017-02-01T00:00:00"/>
    <d v="2017-02-19T00:00:00"/>
    <s v="Sunday"/>
    <d v="1899-12-30T01:42:08"/>
    <d v="1899-12-30T02:00:00"/>
    <s v="Round Trip"/>
  </r>
  <r>
    <n v="1511624"/>
    <s v="Demo Member"/>
    <m/>
    <m/>
    <m/>
    <s v="UNITED STATES"/>
    <m/>
    <n v="5505"/>
    <x v="14"/>
    <n v="43.045712999999999"/>
    <n v="-87.899756999999994"/>
    <x v="18"/>
    <n v="43.045712999999999"/>
    <n v="-87.899756999999994"/>
    <n v="21"/>
    <n v="0"/>
    <n v="3.2"/>
    <n v="3"/>
    <n v="126"/>
    <n v="-1"/>
    <d v="2017-02-19T00:00:00"/>
    <d v="2017-02-01T00:00:00"/>
    <d v="2017-02-19T00:00:00"/>
    <s v="Sunday"/>
    <d v="1899-12-30T20:38:26"/>
    <d v="1899-12-30T21:00:00"/>
    <n v="1"/>
    <d v="2017-02-19T00:00:00"/>
    <d v="2017-02-01T00:00:00"/>
    <d v="2017-02-19T00:00:00"/>
    <s v="Sunday"/>
    <d v="1899-12-30T20:59:44"/>
    <d v="1899-12-30T21:00:00"/>
    <s v="Round Trip"/>
  </r>
  <r>
    <n v="1511624"/>
    <s v="Demo Member"/>
    <m/>
    <m/>
    <m/>
    <s v="UNITED STATES"/>
    <m/>
    <n v="5556"/>
    <x v="14"/>
    <n v="43.045712999999999"/>
    <n v="-87.899756999999994"/>
    <x v="18"/>
    <n v="43.045712999999999"/>
    <n v="-87.899756999999994"/>
    <n v="1"/>
    <n v="0"/>
    <n v="0.2"/>
    <n v="0.1"/>
    <n v="6"/>
    <n v="-1"/>
    <d v="2017-02-19T00:00:00"/>
    <d v="2017-02-01T00:00:00"/>
    <d v="2017-02-19T00:00:00"/>
    <s v="Sunday"/>
    <d v="1899-12-30T17:12:12"/>
    <d v="1899-12-30T17:00:00"/>
    <n v="1"/>
    <d v="2017-02-19T00:00:00"/>
    <d v="2017-02-01T00:00:00"/>
    <d v="2017-02-19T00:00:00"/>
    <s v="Sunday"/>
    <d v="1899-12-30T17:13:37"/>
    <d v="1899-12-30T17:00:00"/>
    <s v="Round Trip"/>
  </r>
  <r>
    <n v="1511702"/>
    <s v="Demo Member"/>
    <m/>
    <m/>
    <m/>
    <s v="UNITED STATES"/>
    <m/>
    <n v="5585"/>
    <x v="14"/>
    <n v="43.045712999999999"/>
    <n v="-87.899756999999994"/>
    <x v="18"/>
    <n v="43.045712999999999"/>
    <n v="-87.899756999999994"/>
    <n v="29"/>
    <n v="0"/>
    <n v="4.4000000000000004"/>
    <n v="4.0999999999999996"/>
    <n v="174"/>
    <n v="-1"/>
    <d v="2017-02-19T00:00:00"/>
    <d v="2017-02-01T00:00:00"/>
    <d v="2017-02-19T00:00:00"/>
    <s v="Sunday"/>
    <d v="1899-12-30T17:17:13"/>
    <d v="1899-12-30T17:00:00"/>
    <n v="1"/>
    <d v="2017-02-19T00:00:00"/>
    <d v="2017-02-01T00:00:00"/>
    <d v="2017-02-19T00:00:00"/>
    <s v="Sunday"/>
    <d v="1899-12-30T17:46:51"/>
    <d v="1899-12-30T18:00:00"/>
    <s v="Round Trip"/>
  </r>
  <r>
    <n v="1511702"/>
    <s v="Demo Member"/>
    <m/>
    <m/>
    <m/>
    <s v="UNITED STATES"/>
    <m/>
    <n v="5585"/>
    <x v="14"/>
    <n v="43.045712999999999"/>
    <n v="-87.899756999999994"/>
    <x v="18"/>
    <n v="43.045712999999999"/>
    <n v="-87.899756999999994"/>
    <n v="20"/>
    <n v="0"/>
    <n v="3"/>
    <n v="2.9"/>
    <n v="120"/>
    <n v="-1"/>
    <d v="2017-02-19T00:00:00"/>
    <d v="2017-02-01T00:00:00"/>
    <d v="2017-02-19T00:00:00"/>
    <s v="Sunday"/>
    <d v="1899-12-30T20:39:23"/>
    <d v="1899-12-30T21:00:00"/>
    <n v="1"/>
    <d v="2017-02-19T00:00:00"/>
    <d v="2017-02-01T00:00:00"/>
    <d v="2017-02-19T00:00:00"/>
    <s v="Sunday"/>
    <d v="1899-12-30T20:59:42"/>
    <d v="1899-12-30T21:00:00"/>
    <s v="Round Trip"/>
  </r>
  <r>
    <n v="1511702"/>
    <s v="Demo Member"/>
    <m/>
    <m/>
    <m/>
    <s v="UNITED STATES"/>
    <m/>
    <n v="5503"/>
    <x v="14"/>
    <n v="43.045712999999999"/>
    <n v="-87.899756999999994"/>
    <x v="18"/>
    <n v="43.045712999999999"/>
    <n v="-87.899756999999994"/>
    <n v="33"/>
    <n v="0"/>
    <n v="5"/>
    <n v="4.7"/>
    <n v="198"/>
    <n v="-1"/>
    <d v="2017-02-20T00:00:00"/>
    <d v="2017-02-01T00:00:00"/>
    <d v="2017-02-20T00:00:00"/>
    <s v="Monday"/>
    <d v="1899-12-30T14:36:21"/>
    <d v="1899-12-30T15:00:00"/>
    <n v="1"/>
    <d v="2017-02-20T00:00:00"/>
    <d v="2017-02-01T00:00:00"/>
    <d v="2017-02-20T00:00:00"/>
    <s v="Monday"/>
    <d v="1899-12-30T15:09:15"/>
    <d v="1899-12-30T15:00:00"/>
    <s v="Round Trip"/>
  </r>
  <r>
    <n v="1511702"/>
    <s v="Demo Member"/>
    <m/>
    <m/>
    <m/>
    <s v="UNITED STATES"/>
    <m/>
    <n v="5503"/>
    <x v="14"/>
    <n v="43.045712999999999"/>
    <n v="-87.899756999999994"/>
    <x v="18"/>
    <n v="43.045712999999999"/>
    <n v="-87.899756999999994"/>
    <n v="18"/>
    <n v="0"/>
    <n v="2.7"/>
    <n v="2.6"/>
    <n v="108"/>
    <n v="-1"/>
    <d v="2017-02-21T00:00:00"/>
    <d v="2017-02-01T00:00:00"/>
    <d v="2017-02-21T00:00:00"/>
    <s v="Tuesday"/>
    <d v="1899-12-30T13:57:59"/>
    <d v="1899-12-30T14:00:00"/>
    <n v="1"/>
    <d v="2017-02-21T00:00:00"/>
    <d v="2017-02-01T00:00:00"/>
    <d v="2017-02-21T00:00:00"/>
    <s v="Tuesday"/>
    <d v="1899-12-30T14:15:09"/>
    <d v="1899-12-30T14:00:00"/>
    <s v="Round Trip"/>
  </r>
  <r>
    <n v="1468435"/>
    <s v="Demo Member"/>
    <m/>
    <m/>
    <m/>
    <s v="UNITED STATES"/>
    <m/>
    <n v="5541"/>
    <x v="26"/>
    <n v="43.060786"/>
    <n v="-87.883825999999999"/>
    <x v="32"/>
    <n v="43.058010000000003"/>
    <n v="-87.877300000000005"/>
    <n v="26"/>
    <n v="0"/>
    <n v="3.9"/>
    <n v="3.7"/>
    <n v="156"/>
    <n v="-1"/>
    <d v="2017-02-19T00:00:00"/>
    <d v="2017-02-01T00:00:00"/>
    <d v="2017-02-19T00:00:00"/>
    <s v="Sunday"/>
    <d v="1899-12-30T11:22:21"/>
    <d v="1899-12-30T11:00:00"/>
    <n v="1"/>
    <d v="2017-02-19T00:00:00"/>
    <d v="2017-02-01T00:00:00"/>
    <d v="2017-02-19T00:00:00"/>
    <s v="Sunday"/>
    <d v="1899-12-30T11:48:40"/>
    <d v="1899-12-30T12:00:00"/>
    <s v="One Way"/>
  </r>
  <r>
    <n v="1511624"/>
    <s v="Demo Member"/>
    <m/>
    <m/>
    <m/>
    <s v="UNITED STATES"/>
    <m/>
    <n v="5432"/>
    <x v="14"/>
    <n v="43.045712999999999"/>
    <n v="-87.899756999999994"/>
    <x v="18"/>
    <n v="43.045712999999999"/>
    <n v="-87.899756999999994"/>
    <n v="64"/>
    <n v="0"/>
    <n v="9.6"/>
    <n v="9.1"/>
    <n v="384"/>
    <n v="-1"/>
    <d v="2017-02-27T00:00:00"/>
    <d v="2017-02-01T00:00:00"/>
    <d v="2017-02-27T00:00:00"/>
    <s v="Monday"/>
    <d v="1899-12-30T12:12:47"/>
    <d v="1899-12-30T12:00:00"/>
    <n v="1"/>
    <d v="2017-02-27T00:00:00"/>
    <d v="2017-02-01T00:00:00"/>
    <d v="2017-02-27T00:00:00"/>
    <s v="Monday"/>
    <d v="1899-12-30T13:16:11"/>
    <d v="1899-12-30T13:00:00"/>
    <s v="Round Trip"/>
  </r>
  <r>
    <n v="1468435"/>
    <s v="Demo Member"/>
    <m/>
    <m/>
    <m/>
    <s v="UNITED STATES"/>
    <m/>
    <n v="11066"/>
    <x v="26"/>
    <n v="43.060786"/>
    <n v="-87.883825999999999"/>
    <x v="32"/>
    <n v="43.058010000000003"/>
    <n v="-87.877300000000005"/>
    <n v="65"/>
    <n v="0"/>
    <n v="9.8000000000000007"/>
    <n v="9.3000000000000007"/>
    <n v="390"/>
    <n v="-1"/>
    <d v="2017-02-18T00:00:00"/>
    <d v="2017-02-01T00:00:00"/>
    <d v="2017-02-18T00:00:00"/>
    <s v="Saturday"/>
    <d v="1899-12-30T13:46:31"/>
    <d v="1899-12-30T14:00:00"/>
    <n v="1"/>
    <d v="2017-02-18T00:00:00"/>
    <d v="2017-02-01T00:00:00"/>
    <d v="2017-02-18T00:00:00"/>
    <s v="Saturday"/>
    <d v="1899-12-30T14:51:29"/>
    <d v="1899-12-30T15:00:00"/>
    <s v="One Way"/>
  </r>
  <r>
    <n v="1171974"/>
    <s v="Demo Member"/>
    <m/>
    <m/>
    <m/>
    <s v="UNITED STATES"/>
    <m/>
    <n v="5589"/>
    <x v="6"/>
    <n v="43.049230000000001"/>
    <n v="-87.911940000000001"/>
    <x v="17"/>
    <n v="43.042490000000001"/>
    <n v="-87.909959999999998"/>
    <n v="3"/>
    <n v="0"/>
    <n v="0.5"/>
    <n v="0.4"/>
    <n v="18"/>
    <n v="-1"/>
    <d v="2017-02-21T00:00:00"/>
    <d v="2017-02-01T00:00:00"/>
    <d v="2017-02-21T00:00:00"/>
    <s v="Tuesday"/>
    <d v="1899-12-30T10:21:26"/>
    <d v="1899-12-30T10:00:00"/>
    <n v="1"/>
    <d v="2017-02-21T00:00:00"/>
    <d v="2017-02-01T00:00:00"/>
    <d v="2017-02-21T00:00:00"/>
    <s v="Tuesday"/>
    <d v="1899-12-30T10:24:28"/>
    <d v="1899-12-30T10:00:00"/>
    <s v="One Way"/>
  </r>
  <r>
    <n v="1198388"/>
    <s v="Demo Member"/>
    <m/>
    <m/>
    <m/>
    <s v="UNITED STATES"/>
    <m/>
    <n v="11149"/>
    <x v="13"/>
    <n v="43.058619999999998"/>
    <n v="-87.885319999999993"/>
    <x v="39"/>
    <n v="43.04804"/>
    <n v="-87.896720000000002"/>
    <n v="10"/>
    <n v="0"/>
    <n v="1.5"/>
    <n v="1.4"/>
    <n v="60"/>
    <n v="-1"/>
    <d v="2017-02-11T00:00:00"/>
    <d v="2017-02-01T00:00:00"/>
    <d v="2017-02-11T00:00:00"/>
    <s v="Saturday"/>
    <d v="1899-12-30T23:53:46"/>
    <d v="1899-12-31T00:00:00"/>
    <n v="1"/>
    <d v="2017-02-12T00:00:00"/>
    <d v="2017-02-01T00:00:00"/>
    <d v="2017-02-12T00:00:00"/>
    <s v="Sunday"/>
    <d v="1899-12-30T00:03:01"/>
    <d v="1899-12-30T00:00:00"/>
    <s v="One Way"/>
  </r>
  <r>
    <n v="1386813"/>
    <s v="Demo Member"/>
    <m/>
    <m/>
    <m/>
    <s v="UNITED STATES"/>
    <m/>
    <n v="19"/>
    <x v="23"/>
    <n v="43.040349999999997"/>
    <n v="-87.920760000000001"/>
    <x v="30"/>
    <n v="43.05097"/>
    <n v="-87.906440000000003"/>
    <n v="11"/>
    <n v="0"/>
    <n v="1.7"/>
    <n v="1.6"/>
    <n v="66"/>
    <n v="-1"/>
    <d v="2017-02-07T00:00:00"/>
    <d v="2017-02-01T00:00:00"/>
    <d v="2017-02-07T00:00:00"/>
    <s v="Tuesday"/>
    <d v="1899-12-30T15:36:06"/>
    <d v="1899-12-30T16:00:00"/>
    <n v="1"/>
    <d v="2017-02-07T00:00:00"/>
    <d v="2017-02-01T00:00:00"/>
    <d v="2017-02-07T00:00:00"/>
    <s v="Tuesday"/>
    <d v="1899-12-30T15:47:26"/>
    <d v="1899-12-30T16:00:00"/>
    <s v="One Way"/>
  </r>
  <r>
    <n v="1468435"/>
    <s v="Demo Member"/>
    <m/>
    <m/>
    <m/>
    <s v="UNITED STATES"/>
    <m/>
    <n v="11147"/>
    <x v="32"/>
    <n v="43.077359999999999"/>
    <n v="-87.880769999999998"/>
    <x v="11"/>
    <n v="43.060786"/>
    <n v="-87.883825999999999"/>
    <n v="16"/>
    <n v="0"/>
    <n v="2.4"/>
    <n v="2.2999999999999998"/>
    <n v="96"/>
    <n v="-1"/>
    <d v="2017-02-16T00:00:00"/>
    <d v="2017-02-01T00:00:00"/>
    <d v="2017-02-16T00:00:00"/>
    <s v="Thursday"/>
    <d v="1899-12-30T11:57:50"/>
    <d v="1899-12-30T12:00:00"/>
    <n v="1"/>
    <d v="2017-02-16T00:00:00"/>
    <d v="2017-02-01T00:00:00"/>
    <d v="2017-02-16T00:00:00"/>
    <s v="Thursday"/>
    <d v="1899-12-30T12:13:41"/>
    <d v="1899-12-30T12:00:00"/>
    <s v="One Way"/>
  </r>
  <r>
    <n v="1257611"/>
    <s v="Demo Member"/>
    <m/>
    <m/>
    <m/>
    <s v="UNITED STATES"/>
    <m/>
    <n v="11125"/>
    <x v="15"/>
    <n v="43.038649999999997"/>
    <n v="-87.921930000000003"/>
    <x v="17"/>
    <n v="43.042490000000001"/>
    <n v="-87.909959999999998"/>
    <n v="4"/>
    <n v="0"/>
    <n v="0.6"/>
    <n v="0.6"/>
    <n v="24"/>
    <n v="-1"/>
    <d v="2017-02-14T00:00:00"/>
    <d v="2017-02-01T00:00:00"/>
    <d v="2017-02-14T00:00:00"/>
    <s v="Tuesday"/>
    <d v="1899-12-30T07:21:19"/>
    <d v="1899-12-30T07:00:00"/>
    <n v="1"/>
    <d v="2017-02-14T00:00:00"/>
    <d v="2017-02-01T00:00:00"/>
    <d v="2017-02-14T00:00:00"/>
    <s v="Tuesday"/>
    <d v="1899-12-30T07:25:55"/>
    <d v="1899-12-30T07:00:00"/>
    <s v="One Way"/>
  </r>
  <r>
    <n v="1482508"/>
    <s v="Demo Member"/>
    <m/>
    <m/>
    <m/>
    <s v="UNITED STATES"/>
    <m/>
    <n v="11068"/>
    <x v="1"/>
    <n v="43.048200000000001"/>
    <n v="-87.900859999999994"/>
    <x v="27"/>
    <n v="43.049909999999997"/>
    <n v="-87.914237"/>
    <n v="169"/>
    <n v="0"/>
    <n v="18"/>
    <n v="17.100000000000001"/>
    <n v="720"/>
    <n v="-1"/>
    <d v="2017-02-22T00:00:00"/>
    <d v="2017-02-01T00:00:00"/>
    <d v="2017-02-22T00:00:00"/>
    <s v="Wednesday"/>
    <d v="1899-12-30T16:21:51"/>
    <d v="1899-12-30T16:00:00"/>
    <n v="1"/>
    <d v="2017-02-22T00:00:00"/>
    <d v="2017-02-01T00:00:00"/>
    <d v="2017-02-22T00:00:00"/>
    <s v="Wednesday"/>
    <d v="1899-12-30T19:10:18"/>
    <d v="1899-12-30T19:00:00"/>
    <s v="One Way"/>
  </r>
  <r>
    <n v="1257611"/>
    <s v="Demo Member"/>
    <m/>
    <m/>
    <m/>
    <s v="UNITED STATES"/>
    <m/>
    <n v="11142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2T00:00:00"/>
    <d v="2017-02-01T00:00:00"/>
    <d v="2017-02-02T00:00:00"/>
    <s v="Thursday"/>
    <d v="1899-12-30T07:24:07"/>
    <d v="1899-12-30T07:00:00"/>
    <n v="1"/>
    <d v="2017-02-02T00:00:00"/>
    <d v="2017-02-01T00:00:00"/>
    <d v="2017-02-02T00:00:00"/>
    <s v="Thursday"/>
    <d v="1899-12-30T07:32:39"/>
    <d v="1899-12-30T08:00:00"/>
    <s v="One Way"/>
  </r>
  <r>
    <n v="1200585"/>
    <s v="Demo Member"/>
    <m/>
    <m/>
    <m/>
    <s v="UNITED STATES"/>
    <m/>
    <n v="5473"/>
    <x v="10"/>
    <n v="43.052460000000004"/>
    <n v="-87.891000000000005"/>
    <x v="2"/>
    <n v="43.03519"/>
    <n v="-87.907390000000007"/>
    <n v="10"/>
    <n v="0"/>
    <n v="1.5"/>
    <n v="1.4"/>
    <n v="60"/>
    <n v="-1"/>
    <d v="2017-02-18T00:00:00"/>
    <d v="2017-02-01T00:00:00"/>
    <d v="2017-02-18T00:00:00"/>
    <s v="Saturday"/>
    <d v="1899-12-30T12:15:03"/>
    <d v="1899-12-30T12:00:00"/>
    <n v="1"/>
    <d v="2017-02-18T00:00:00"/>
    <d v="2017-02-01T00:00:00"/>
    <d v="2017-02-18T00:00:00"/>
    <s v="Saturday"/>
    <d v="1899-12-30T12:25:51"/>
    <d v="1899-12-30T12:00:00"/>
    <s v="One Way"/>
  </r>
  <r>
    <n v="1200594"/>
    <s v="Demo Member"/>
    <m/>
    <m/>
    <m/>
    <s v="UNITED STATES"/>
    <m/>
    <n v="5496"/>
    <x v="13"/>
    <n v="43.058619999999998"/>
    <n v="-87.885319999999993"/>
    <x v="15"/>
    <n v="43.06033"/>
    <n v="-87.89546"/>
    <n v="6"/>
    <n v="0"/>
    <n v="0.9"/>
    <n v="0.9"/>
    <n v="36"/>
    <n v="-1"/>
    <d v="2017-02-17T00:00:00"/>
    <d v="2017-02-01T00:00:00"/>
    <d v="2017-02-17T00:00:00"/>
    <s v="Friday"/>
    <d v="1899-12-30T18:47:37"/>
    <d v="1899-12-30T19:00:00"/>
    <n v="1"/>
    <d v="2017-02-17T00:00:00"/>
    <d v="2017-02-01T00:00:00"/>
    <d v="2017-02-17T00:00:00"/>
    <s v="Friday"/>
    <d v="1899-12-30T18:53:16"/>
    <d v="1899-12-30T19:00:00"/>
    <s v="One Way"/>
  </r>
  <r>
    <n v="1257611"/>
    <s v="Demo Member"/>
    <m/>
    <m/>
    <m/>
    <s v="UNITED STATES"/>
    <m/>
    <n v="11125"/>
    <x v="35"/>
    <n v="43.040154000000001"/>
    <n v="-87.932113000000001"/>
    <x v="20"/>
    <n v="43.038649999999997"/>
    <n v="-87.921930000000003"/>
    <n v="16"/>
    <n v="0"/>
    <n v="2.4"/>
    <n v="2.2999999999999998"/>
    <n v="96"/>
    <n v="-1"/>
    <d v="2017-02-13T00:00:00"/>
    <d v="2017-02-01T00:00:00"/>
    <d v="2017-02-13T00:00:00"/>
    <s v="Monday"/>
    <d v="1899-12-30T21:27:12"/>
    <d v="1899-12-30T21:00:00"/>
    <n v="1"/>
    <d v="2017-02-13T00:00:00"/>
    <d v="2017-02-01T00:00:00"/>
    <d v="2017-02-13T00:00:00"/>
    <s v="Monday"/>
    <d v="1899-12-30T21:43:50"/>
    <d v="1899-12-30T22:00:00"/>
    <s v="One Way"/>
  </r>
  <r>
    <n v="1511702"/>
    <s v="Demo Member"/>
    <m/>
    <m/>
    <m/>
    <s v="UNITED STATES"/>
    <m/>
    <n v="5433"/>
    <x v="14"/>
    <n v="43.045712999999999"/>
    <n v="-87.899756999999994"/>
    <x v="18"/>
    <n v="43.045712999999999"/>
    <n v="-87.899756999999994"/>
    <n v="23"/>
    <n v="0"/>
    <n v="3.5"/>
    <n v="3.3"/>
    <n v="138"/>
    <n v="-1"/>
    <d v="2017-02-19T00:00:00"/>
    <d v="2017-02-01T00:00:00"/>
    <d v="2017-02-19T00:00:00"/>
    <s v="Sunday"/>
    <d v="1899-12-30T01:17:34"/>
    <d v="1899-12-30T01:00:00"/>
    <n v="1"/>
    <d v="2017-02-19T00:00:00"/>
    <d v="2017-02-01T00:00:00"/>
    <d v="2017-02-19T00:00:00"/>
    <s v="Sunday"/>
    <d v="1899-12-30T01:40:52"/>
    <d v="1899-12-30T02:00:00"/>
    <s v="Round Trip"/>
  </r>
  <r>
    <n v="1509856"/>
    <s v="Demo Member"/>
    <m/>
    <m/>
    <m/>
    <s v="UNITED STATES"/>
    <m/>
    <n v="46"/>
    <x v="13"/>
    <n v="43.058619999999998"/>
    <n v="-87.885319999999993"/>
    <x v="18"/>
    <n v="43.045712999999999"/>
    <n v="-87.899756999999994"/>
    <n v="501"/>
    <n v="0"/>
    <n v="18"/>
    <n v="17.100000000000001"/>
    <n v="720"/>
    <n v="-1"/>
    <d v="2017-02-21T00:00:00"/>
    <d v="2017-02-01T00:00:00"/>
    <d v="2017-02-21T00:00:00"/>
    <s v="Tuesday"/>
    <d v="1899-12-30T08:59:57"/>
    <d v="1899-12-30T09:00:00"/>
    <n v="1"/>
    <d v="2017-02-21T00:00:00"/>
    <d v="2017-02-01T00:00:00"/>
    <d v="2017-02-21T00:00:00"/>
    <s v="Tuesday"/>
    <d v="1899-12-30T17:20:03"/>
    <d v="1899-12-30T17:00:00"/>
    <s v="One Way"/>
  </r>
  <r>
    <n v="1200585"/>
    <s v="Demo Member"/>
    <m/>
    <m/>
    <m/>
    <s v="UNITED STATES"/>
    <m/>
    <n v="11146"/>
    <x v="10"/>
    <n v="43.052460000000004"/>
    <n v="-87.891000000000005"/>
    <x v="12"/>
    <n v="43.038719999999998"/>
    <n v="-87.905339999999995"/>
    <n v="12"/>
    <n v="0"/>
    <n v="1.8"/>
    <n v="1.7"/>
    <n v="72"/>
    <n v="-1"/>
    <d v="2017-02-15T00:00:00"/>
    <d v="2017-02-01T00:00:00"/>
    <d v="2017-02-15T00:00:00"/>
    <s v="Wednesday"/>
    <d v="1899-12-30T09:59:35"/>
    <d v="1899-12-30T10:00:00"/>
    <n v="1"/>
    <d v="2017-02-15T00:00:00"/>
    <d v="2017-02-01T00:00:00"/>
    <d v="2017-02-15T00:00:00"/>
    <s v="Wednesday"/>
    <d v="1899-12-30T10:11:35"/>
    <d v="1899-12-30T10:00:00"/>
    <s v="One Way"/>
  </r>
  <r>
    <n v="1386813"/>
    <s v="Demo Member"/>
    <m/>
    <m/>
    <m/>
    <s v="UNITED STATES"/>
    <m/>
    <n v="11088"/>
    <x v="24"/>
    <n v="43.05097"/>
    <n v="-87.906440000000003"/>
    <x v="30"/>
    <n v="43.05097"/>
    <n v="-87.906440000000003"/>
    <n v="24"/>
    <n v="0"/>
    <n v="3.6"/>
    <n v="3.4"/>
    <n v="144"/>
    <n v="-1"/>
    <d v="2017-02-08T00:00:00"/>
    <d v="2017-02-01T00:00:00"/>
    <d v="2017-02-08T00:00:00"/>
    <s v="Wednesday"/>
    <d v="1899-12-30T15:02:00"/>
    <d v="1899-12-30T15:00:00"/>
    <n v="1"/>
    <d v="2017-02-08T00:00:00"/>
    <d v="2017-02-01T00:00:00"/>
    <d v="2017-02-08T00:00:00"/>
    <s v="Wednesday"/>
    <d v="1899-12-30T15:26:37"/>
    <d v="1899-12-30T15:00:00"/>
    <s v="Round Trip"/>
  </r>
  <r>
    <n v="1095886"/>
    <s v="Demo Member"/>
    <m/>
    <m/>
    <m/>
    <s v="UNITED STATES"/>
    <m/>
    <n v="5544"/>
    <x v="0"/>
    <n v="43.03886"/>
    <n v="-87.902720000000002"/>
    <x v="0"/>
    <n v="43.048200000000001"/>
    <n v="-87.900859999999994"/>
    <n v="6"/>
    <n v="0"/>
    <n v="0.9"/>
    <n v="0.9"/>
    <n v="36"/>
    <n v="-1"/>
    <d v="2017-02-28T00:00:00"/>
    <d v="2017-02-01T00:00:00"/>
    <d v="2017-02-28T00:00:00"/>
    <s v="Tuesday"/>
    <d v="1899-12-30T17:20:14"/>
    <d v="1899-12-30T17:00:00"/>
    <n v="1"/>
    <d v="2017-02-28T00:00:00"/>
    <d v="2017-02-01T00:00:00"/>
    <d v="2017-02-28T00:00:00"/>
    <s v="Tuesday"/>
    <d v="1899-12-30T17:26:22"/>
    <d v="1899-12-30T17:00:00"/>
    <s v="One Way"/>
  </r>
  <r>
    <n v="1200585"/>
    <s v="Demo Member"/>
    <m/>
    <m/>
    <m/>
    <s v="UNITED STATES"/>
    <m/>
    <n v="5516"/>
    <x v="10"/>
    <n v="43.052460000000004"/>
    <n v="-87.891000000000005"/>
    <x v="12"/>
    <n v="43.038719999999998"/>
    <n v="-87.905339999999995"/>
    <n v="9"/>
    <n v="0"/>
    <n v="1.4"/>
    <n v="1.3"/>
    <n v="54"/>
    <n v="-1"/>
    <d v="2017-02-13T00:00:00"/>
    <d v="2017-02-01T00:00:00"/>
    <d v="2017-02-13T00:00:00"/>
    <s v="Monday"/>
    <d v="1899-12-30T08:47:10"/>
    <d v="1899-12-30T09:00:00"/>
    <n v="1"/>
    <d v="2017-02-13T00:00:00"/>
    <d v="2017-02-01T00:00:00"/>
    <d v="2017-02-13T00:00:00"/>
    <s v="Monday"/>
    <d v="1899-12-30T08:56:23"/>
    <d v="1899-12-30T09:00:00"/>
    <s v="One Way"/>
  </r>
  <r>
    <n v="1386813"/>
    <s v="Demo Member"/>
    <m/>
    <m/>
    <m/>
    <s v="UNITED STATES"/>
    <m/>
    <n v="6"/>
    <x v="15"/>
    <n v="43.038649999999997"/>
    <n v="-87.921930000000003"/>
    <x v="19"/>
    <n v="43.040349999999997"/>
    <n v="-87.920760000000001"/>
    <n v="2"/>
    <n v="0"/>
    <n v="0.3"/>
    <n v="0.3"/>
    <n v="12"/>
    <n v="-1"/>
    <d v="2017-02-11T00:00:00"/>
    <d v="2017-02-01T00:00:00"/>
    <d v="2017-02-11T00:00:00"/>
    <s v="Saturday"/>
    <d v="1899-12-30T12:50:43"/>
    <d v="1899-12-30T13:00:00"/>
    <n v="1"/>
    <d v="2017-02-11T00:00:00"/>
    <d v="2017-02-01T00:00:00"/>
    <d v="2017-02-11T00:00:00"/>
    <s v="Saturday"/>
    <d v="1899-12-30T12:52:36"/>
    <d v="1899-12-30T13:00:00"/>
    <s v="One Way"/>
  </r>
  <r>
    <n v="1265200"/>
    <s v="Demo Member"/>
    <m/>
    <m/>
    <m/>
    <s v="UNITED STATES"/>
    <m/>
    <n v="11139"/>
    <x v="6"/>
    <n v="43.049230000000001"/>
    <n v="-87.911940000000001"/>
    <x v="4"/>
    <n v="43.03913"/>
    <n v="-87.916150000000002"/>
    <n v="7"/>
    <n v="0"/>
    <n v="1.1000000000000001"/>
    <n v="1"/>
    <n v="42"/>
    <n v="-1"/>
    <d v="2017-02-27T00:00:00"/>
    <d v="2017-02-01T00:00:00"/>
    <d v="2017-02-27T00:00:00"/>
    <s v="Monday"/>
    <d v="1899-12-30T14:54:10"/>
    <d v="1899-12-30T15:00:00"/>
    <n v="1"/>
    <d v="2017-02-27T00:00:00"/>
    <d v="2017-02-01T00:00:00"/>
    <d v="2017-02-27T00:00:00"/>
    <s v="Monday"/>
    <d v="1899-12-30T15:01:12"/>
    <d v="1899-12-30T15:00:00"/>
    <s v="One Way"/>
  </r>
  <r>
    <n v="1200585"/>
    <s v="Demo Member"/>
    <m/>
    <m/>
    <m/>
    <s v="UNITED STATES"/>
    <m/>
    <n v="47"/>
    <x v="8"/>
    <n v="43.04804"/>
    <n v="-87.896720000000002"/>
    <x v="10"/>
    <n v="43.052460000000004"/>
    <n v="-87.891000000000005"/>
    <n v="13"/>
    <n v="0"/>
    <n v="2"/>
    <n v="1.9"/>
    <n v="78"/>
    <n v="-1"/>
    <d v="2017-02-05T00:00:00"/>
    <d v="2017-02-01T00:00:00"/>
    <d v="2017-02-05T00:00:00"/>
    <s v="Sunday"/>
    <d v="1899-12-30T16:15:42"/>
    <d v="1899-12-30T16:00:00"/>
    <n v="1"/>
    <d v="2017-02-05T00:00:00"/>
    <d v="2017-02-01T00:00:00"/>
    <d v="2017-02-05T00:00:00"/>
    <s v="Sunday"/>
    <d v="1899-12-30T16:28:14"/>
    <d v="1899-12-30T16:00:00"/>
    <s v="One Way"/>
  </r>
  <r>
    <n v="1257611"/>
    <s v="Demo Member"/>
    <m/>
    <m/>
    <m/>
    <s v="UNITED STATES"/>
    <m/>
    <n v="11142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1T00:00:00"/>
    <d v="2017-02-01T00:00:00"/>
    <d v="2017-02-01T00:00:00"/>
    <s v="Wednesday"/>
    <d v="1899-12-30T07:18:58"/>
    <d v="1899-12-30T07:00:00"/>
    <n v="1"/>
    <d v="2017-02-01T00:00:00"/>
    <d v="2017-02-01T00:00:00"/>
    <d v="2017-02-01T00:00:00"/>
    <s v="Wednesday"/>
    <d v="1899-12-30T07:26:45"/>
    <d v="1899-12-30T07:00:00"/>
    <s v="One Way"/>
  </r>
  <r>
    <n v="1200585"/>
    <s v="Demo Member"/>
    <m/>
    <m/>
    <m/>
    <s v="UNITED STATES"/>
    <m/>
    <n v="362"/>
    <x v="10"/>
    <n v="43.052460000000004"/>
    <n v="-87.891000000000005"/>
    <x v="16"/>
    <n v="43.034619999999997"/>
    <n v="-87.917500000000004"/>
    <n v="21"/>
    <n v="0"/>
    <n v="3.2"/>
    <n v="3"/>
    <n v="126"/>
    <n v="-1"/>
    <d v="2017-02-19T00:00:00"/>
    <d v="2017-02-01T00:00:00"/>
    <d v="2017-02-19T00:00:00"/>
    <s v="Sunday"/>
    <d v="1899-12-30T07:25:59"/>
    <d v="1899-12-30T07:00:00"/>
    <n v="1"/>
    <d v="2017-02-19T00:00:00"/>
    <d v="2017-02-01T00:00:00"/>
    <d v="2017-02-19T00:00:00"/>
    <s v="Sunday"/>
    <d v="1899-12-30T07:46:15"/>
    <d v="1899-12-30T08:00:00"/>
    <s v="One Way"/>
  </r>
  <r>
    <n v="1200585"/>
    <s v="Demo Member"/>
    <m/>
    <m/>
    <m/>
    <s v="UNITED STATES"/>
    <m/>
    <n v="5435"/>
    <x v="10"/>
    <n v="43.052460000000004"/>
    <n v="-87.891000000000005"/>
    <x v="11"/>
    <n v="43.060786"/>
    <n v="-87.883825999999999"/>
    <n v="6"/>
    <n v="0"/>
    <n v="0.9"/>
    <n v="0.9"/>
    <n v="36"/>
    <n v="-1"/>
    <d v="2017-02-12T00:00:00"/>
    <d v="2017-02-01T00:00:00"/>
    <d v="2017-02-12T00:00:00"/>
    <s v="Sunday"/>
    <d v="1899-12-30T17:31:10"/>
    <d v="1899-12-30T18:00:00"/>
    <n v="1"/>
    <d v="2017-02-12T00:00:00"/>
    <d v="2017-02-01T00:00:00"/>
    <d v="2017-02-12T00:00:00"/>
    <s v="Sunday"/>
    <d v="1899-12-30T17:37:28"/>
    <d v="1899-12-30T18:00:00"/>
    <s v="One Way"/>
  </r>
  <r>
    <n v="1482508"/>
    <s v="Demo Member"/>
    <m/>
    <m/>
    <m/>
    <s v="UNITED STATES"/>
    <m/>
    <n v="274"/>
    <x v="1"/>
    <n v="43.048200000000001"/>
    <n v="-87.900859999999994"/>
    <x v="0"/>
    <n v="43.048200000000001"/>
    <n v="-87.900859999999994"/>
    <n v="429"/>
    <n v="0"/>
    <n v="18"/>
    <n v="17.100000000000001"/>
    <n v="720"/>
    <n v="-1"/>
    <d v="2017-02-19T00:00:00"/>
    <d v="2017-02-01T00:00:00"/>
    <d v="2017-02-19T00:00:00"/>
    <s v="Sunday"/>
    <d v="1899-12-30T10:55:21"/>
    <d v="1899-12-30T11:00:00"/>
    <n v="1"/>
    <d v="2017-02-19T00:00:00"/>
    <d v="2017-02-01T00:00:00"/>
    <d v="2017-02-19T00:00:00"/>
    <s v="Sunday"/>
    <d v="1899-12-30T18:04:05"/>
    <d v="1899-12-30T18:00:00"/>
    <s v="Round Trip"/>
  </r>
  <r>
    <n v="1290637"/>
    <s v="Demo Member"/>
    <m/>
    <m/>
    <m/>
    <s v="UNITED STATES"/>
    <m/>
    <n v="5486"/>
    <x v="20"/>
    <n v="43.034619999999997"/>
    <n v="-87.917500000000004"/>
    <x v="27"/>
    <n v="43.049909999999997"/>
    <n v="-87.914237"/>
    <n v="1507"/>
    <n v="0"/>
    <n v="18"/>
    <n v="17.100000000000001"/>
    <n v="720"/>
    <n v="-1"/>
    <d v="2017-02-24T00:00:00"/>
    <d v="2017-02-01T00:00:00"/>
    <d v="2017-02-24T00:00:00"/>
    <s v="Friday"/>
    <d v="1899-12-30T09:53:59"/>
    <d v="1899-12-30T10:00:00"/>
    <n v="1"/>
    <d v="2017-02-25T00:00:00"/>
    <d v="2017-02-01T00:00:00"/>
    <d v="2017-02-25T00:00:00"/>
    <s v="Saturday"/>
    <d v="1899-12-30T11:00:30"/>
    <d v="1899-12-30T11:00:00"/>
    <s v="One Way"/>
  </r>
  <r>
    <n v="1095886"/>
    <s v="Demo Member"/>
    <m/>
    <m/>
    <m/>
    <s v="UNITED STATES"/>
    <m/>
    <n v="11105"/>
    <x v="3"/>
    <n v="43.042490000000001"/>
    <n v="-87.909959999999998"/>
    <x v="26"/>
    <n v="43.077359999999999"/>
    <n v="-87.880769999999998"/>
    <n v="24"/>
    <n v="0"/>
    <n v="3.6"/>
    <n v="3.4"/>
    <n v="144"/>
    <n v="-1"/>
    <d v="2017-02-10T00:00:00"/>
    <d v="2017-02-01T00:00:00"/>
    <d v="2017-02-10T00:00:00"/>
    <s v="Friday"/>
    <d v="1899-12-30T16:32:30"/>
    <d v="1899-12-30T17:00:00"/>
    <n v="1"/>
    <d v="2017-02-10T00:00:00"/>
    <d v="2017-02-01T00:00:00"/>
    <d v="2017-02-10T00:00:00"/>
    <s v="Friday"/>
    <d v="1899-12-30T16:56:44"/>
    <d v="1899-12-30T17:00:00"/>
    <s v="One Way"/>
  </r>
  <r>
    <n v="1095890"/>
    <s v="Demo Member"/>
    <m/>
    <m/>
    <m/>
    <s v="UNITED STATES"/>
    <m/>
    <n v="11118"/>
    <x v="2"/>
    <n v="43.03519"/>
    <n v="-87.907390000000007"/>
    <x v="4"/>
    <n v="43.03913"/>
    <n v="-87.916150000000002"/>
    <n v="6"/>
    <n v="0"/>
    <n v="0.9"/>
    <n v="0.9"/>
    <n v="36"/>
    <n v="-1"/>
    <d v="2017-02-21T00:00:00"/>
    <d v="2017-02-01T00:00:00"/>
    <d v="2017-02-21T00:00:00"/>
    <s v="Tuesday"/>
    <d v="1899-12-30T11:37:21"/>
    <d v="1899-12-30T12:00:00"/>
    <n v="1"/>
    <d v="2017-02-21T00:00:00"/>
    <d v="2017-02-01T00:00:00"/>
    <d v="2017-02-21T00:00:00"/>
    <s v="Tuesday"/>
    <d v="1899-12-30T11:43:05"/>
    <d v="1899-12-30T12:00:00"/>
    <s v="One Way"/>
  </r>
  <r>
    <n v="1200585"/>
    <s v="Demo Member"/>
    <m/>
    <m/>
    <m/>
    <s v="UNITED STATES"/>
    <m/>
    <n v="47"/>
    <x v="12"/>
    <n v="43.038719999999998"/>
    <n v="-87.905339999999995"/>
    <x v="10"/>
    <n v="43.052460000000004"/>
    <n v="-87.891000000000005"/>
    <n v="10"/>
    <n v="0"/>
    <n v="1.5"/>
    <n v="1.4"/>
    <n v="60"/>
    <n v="-1"/>
    <d v="2017-02-07T00:00:00"/>
    <d v="2017-02-01T00:00:00"/>
    <d v="2017-02-07T00:00:00"/>
    <s v="Tuesday"/>
    <d v="1899-12-30T18:27:17"/>
    <d v="1899-12-30T18:00:00"/>
    <n v="1"/>
    <d v="2017-02-07T00:00:00"/>
    <d v="2017-02-01T00:00:00"/>
    <d v="2017-02-07T00:00:00"/>
    <s v="Tuesday"/>
    <d v="1899-12-30T18:37:23"/>
    <d v="1899-12-30T19:00:00"/>
    <s v="One Way"/>
  </r>
  <r>
    <n v="1197977"/>
    <s v="Demo Member"/>
    <m/>
    <m/>
    <m/>
    <s v="UNITED STATES"/>
    <m/>
    <n v="78"/>
    <x v="20"/>
    <n v="43.034619999999997"/>
    <n v="-87.917500000000004"/>
    <x v="2"/>
    <n v="43.03519"/>
    <n v="-87.907390000000007"/>
    <n v="7"/>
    <n v="0"/>
    <n v="1.1000000000000001"/>
    <n v="1"/>
    <n v="42"/>
    <n v="-1"/>
    <d v="2017-02-17T00:00:00"/>
    <d v="2017-02-01T00:00:00"/>
    <d v="2017-02-17T00:00:00"/>
    <s v="Friday"/>
    <d v="1899-12-30T15:33:18"/>
    <d v="1899-12-30T16:00:00"/>
    <n v="1"/>
    <d v="2017-02-17T00:00:00"/>
    <d v="2017-02-01T00:00:00"/>
    <d v="2017-02-17T00:00:00"/>
    <s v="Friday"/>
    <d v="1899-12-30T15:40:19"/>
    <d v="1899-12-30T16:00:00"/>
    <s v="One Way"/>
  </r>
  <r>
    <n v="1386813"/>
    <s v="Demo Member"/>
    <m/>
    <m/>
    <m/>
    <s v="UNITED STATES"/>
    <m/>
    <n v="997"/>
    <x v="23"/>
    <n v="43.040349999999997"/>
    <n v="-87.920760000000001"/>
    <x v="23"/>
    <n v="43.054830000000003"/>
    <n v="-87.91874"/>
    <n v="8"/>
    <n v="0"/>
    <n v="1.2"/>
    <n v="1.1000000000000001"/>
    <n v="48"/>
    <n v="-1"/>
    <d v="2017-02-04T00:00:00"/>
    <d v="2017-02-01T00:00:00"/>
    <d v="2017-02-04T00:00:00"/>
    <s v="Saturday"/>
    <d v="1899-12-30T11:00:02"/>
    <d v="1899-12-30T11:00:00"/>
    <n v="1"/>
    <d v="2017-02-04T00:00:00"/>
    <d v="2017-02-01T00:00:00"/>
    <d v="2017-02-04T00:00:00"/>
    <s v="Saturday"/>
    <d v="1899-12-30T11:08:48"/>
    <d v="1899-12-30T11:00:00"/>
    <s v="One Way"/>
  </r>
  <r>
    <n v="1290637"/>
    <s v="Demo Member"/>
    <m/>
    <m/>
    <m/>
    <s v="UNITED STATES"/>
    <m/>
    <n v="11150"/>
    <x v="20"/>
    <n v="43.034619999999997"/>
    <n v="-87.917500000000004"/>
    <x v="16"/>
    <n v="43.034619999999997"/>
    <n v="-87.917500000000004"/>
    <n v="221"/>
    <n v="0"/>
    <n v="18"/>
    <n v="17.100000000000001"/>
    <n v="720"/>
    <n v="-1"/>
    <d v="2017-02-28T00:00:00"/>
    <d v="2017-02-01T00:00:00"/>
    <d v="2017-02-28T00:00:00"/>
    <s v="Tuesday"/>
    <d v="1899-12-30T09:54:31"/>
    <d v="1899-12-30T10:00:00"/>
    <n v="1"/>
    <d v="2017-02-28T00:00:00"/>
    <d v="2017-02-01T00:00:00"/>
    <d v="2017-02-28T00:00:00"/>
    <s v="Tuesday"/>
    <d v="1899-12-30T13:35:46"/>
    <d v="1899-12-30T14:00:00"/>
    <s v="Round Trip"/>
  </r>
  <r>
    <n v="1095890"/>
    <s v="Demo Member"/>
    <m/>
    <m/>
    <m/>
    <s v="UNITED STATES"/>
    <m/>
    <n v="11118"/>
    <x v="16"/>
    <n v="43.03913"/>
    <n v="-87.916150000000002"/>
    <x v="2"/>
    <n v="43.03519"/>
    <n v="-87.907390000000007"/>
    <n v="7"/>
    <n v="0"/>
    <n v="1.1000000000000001"/>
    <n v="1"/>
    <n v="42"/>
    <n v="-1"/>
    <d v="2017-02-21T00:00:00"/>
    <d v="2017-02-01T00:00:00"/>
    <d v="2017-02-21T00:00:00"/>
    <s v="Tuesday"/>
    <d v="1899-12-30T13:22:56"/>
    <d v="1899-12-30T13:00:00"/>
    <n v="1"/>
    <d v="2017-02-21T00:00:00"/>
    <d v="2017-02-01T00:00:00"/>
    <d v="2017-02-21T00:00:00"/>
    <s v="Tuesday"/>
    <d v="1899-12-30T13:29:37"/>
    <d v="1899-12-30T13:00:00"/>
    <s v="One Way"/>
  </r>
  <r>
    <n v="1273080"/>
    <s v="Demo Member"/>
    <m/>
    <m/>
    <m/>
    <s v="UNITED STATES"/>
    <m/>
    <n v="5472"/>
    <x v="10"/>
    <n v="43.052460000000004"/>
    <n v="-87.891000000000005"/>
    <x v="16"/>
    <n v="43.034619999999997"/>
    <n v="-87.917500000000004"/>
    <n v="17"/>
    <n v="0"/>
    <n v="2.6"/>
    <n v="2.4"/>
    <n v="102"/>
    <n v="-1"/>
    <d v="2017-02-11T00:00:00"/>
    <d v="2017-02-01T00:00:00"/>
    <d v="2017-02-11T00:00:00"/>
    <s v="Saturday"/>
    <d v="1899-12-30T07:56:00"/>
    <d v="1899-12-30T08:00:00"/>
    <n v="1"/>
    <d v="2017-02-11T00:00:00"/>
    <d v="2017-02-01T00:00:00"/>
    <d v="2017-02-11T00:00:00"/>
    <s v="Saturday"/>
    <d v="1899-12-30T08:13:14"/>
    <d v="1899-12-30T08:00:00"/>
    <s v="One Way"/>
  </r>
  <r>
    <n v="1200585"/>
    <s v="Demo Member"/>
    <m/>
    <m/>
    <m/>
    <s v="UNITED STATES"/>
    <m/>
    <n v="5544"/>
    <x v="14"/>
    <n v="43.045712999999999"/>
    <n v="-87.899756999999994"/>
    <x v="10"/>
    <n v="43.052460000000004"/>
    <n v="-87.891000000000005"/>
    <n v="7"/>
    <n v="0"/>
    <n v="1.1000000000000001"/>
    <n v="1"/>
    <n v="42"/>
    <n v="-1"/>
    <d v="2017-02-15T00:00:00"/>
    <d v="2017-02-01T00:00:00"/>
    <d v="2017-02-15T00:00:00"/>
    <s v="Wednesday"/>
    <d v="1899-12-30T18:34:08"/>
    <d v="1899-12-30T19:00:00"/>
    <n v="1"/>
    <d v="2017-02-15T00:00:00"/>
    <d v="2017-02-01T00:00:00"/>
    <d v="2017-02-15T00:00:00"/>
    <s v="Wednesday"/>
    <d v="1899-12-30T18:41:05"/>
    <d v="1899-12-30T19:00:00"/>
    <s v="One Way"/>
  </r>
  <r>
    <n v="1482508"/>
    <s v="Demo Member"/>
    <m/>
    <m/>
    <m/>
    <s v="UNITED STATES"/>
    <m/>
    <n v="5492"/>
    <x v="27"/>
    <n v="43.038580000000003"/>
    <n v="-87.90934"/>
    <x v="0"/>
    <n v="43.048200000000001"/>
    <n v="-87.900859999999994"/>
    <n v="9"/>
    <n v="0"/>
    <n v="1.4"/>
    <n v="1.3"/>
    <n v="54"/>
    <n v="-1"/>
    <d v="2017-02-17T00:00:00"/>
    <d v="2017-02-01T00:00:00"/>
    <d v="2017-02-17T00:00:00"/>
    <s v="Friday"/>
    <d v="1899-12-30T20:21:19"/>
    <d v="1899-12-30T20:00:00"/>
    <n v="1"/>
    <d v="2017-02-17T00:00:00"/>
    <d v="2017-02-01T00:00:00"/>
    <d v="2017-02-17T00:00:00"/>
    <s v="Friday"/>
    <d v="1899-12-30T20:30:21"/>
    <d v="1899-12-30T21:00:00"/>
    <s v="One Way"/>
  </r>
  <r>
    <n v="1386813"/>
    <s v="Demo Member"/>
    <m/>
    <m/>
    <m/>
    <s v="UNITED STATES"/>
    <m/>
    <n v="13"/>
    <x v="24"/>
    <n v="43.05097"/>
    <n v="-87.906440000000003"/>
    <x v="29"/>
    <n v="43.053040000000003"/>
    <n v="-87.897660000000002"/>
    <n v="5"/>
    <n v="0"/>
    <n v="0.8"/>
    <n v="0.7"/>
    <n v="30"/>
    <n v="-1"/>
    <d v="2017-02-12T00:00:00"/>
    <d v="2017-02-01T00:00:00"/>
    <d v="2017-02-12T00:00:00"/>
    <s v="Sunday"/>
    <d v="1899-12-30T18:09:18"/>
    <d v="1899-12-30T18:00:00"/>
    <n v="1"/>
    <d v="2017-02-12T00:00:00"/>
    <d v="2017-02-01T00:00:00"/>
    <d v="2017-02-12T00:00:00"/>
    <s v="Sunday"/>
    <d v="1899-12-30T18:14:33"/>
    <d v="1899-12-30T18:00:00"/>
    <s v="One Way"/>
  </r>
  <r>
    <n v="1468435"/>
    <s v="Demo Member"/>
    <m/>
    <m/>
    <m/>
    <s v="UNITED STATES"/>
    <m/>
    <n v="11141"/>
    <x v="31"/>
    <n v="43.058010000000003"/>
    <n v="-87.877300000000005"/>
    <x v="32"/>
    <n v="43.058010000000003"/>
    <n v="-87.877300000000005"/>
    <n v="82"/>
    <n v="0"/>
    <n v="12.3"/>
    <n v="11.7"/>
    <n v="492"/>
    <n v="-1"/>
    <d v="2017-02-18T00:00:00"/>
    <d v="2017-02-01T00:00:00"/>
    <d v="2017-02-18T00:00:00"/>
    <s v="Saturday"/>
    <d v="1899-12-30T10:59:15"/>
    <d v="1899-12-30T11:00:00"/>
    <n v="1"/>
    <d v="2017-02-18T00:00:00"/>
    <d v="2017-02-01T00:00:00"/>
    <d v="2017-02-18T00:00:00"/>
    <s v="Saturday"/>
    <d v="1899-12-30T12:21:05"/>
    <d v="1899-12-30T12:00:00"/>
    <s v="Round Trip"/>
  </r>
  <r>
    <n v="1273085"/>
    <s v="Demo Member"/>
    <m/>
    <m/>
    <m/>
    <s v="UNITED STATES"/>
    <m/>
    <n v="5512"/>
    <x v="9"/>
    <n v="43.066893999999998"/>
    <n v="-87.877936000000005"/>
    <x v="15"/>
    <n v="43.06033"/>
    <n v="-87.89546"/>
    <n v="13"/>
    <n v="0"/>
    <n v="2"/>
    <n v="1.9"/>
    <n v="78"/>
    <n v="-1"/>
    <d v="2017-02-18T00:00:00"/>
    <d v="2017-02-01T00:00:00"/>
    <d v="2017-02-18T00:00:00"/>
    <s v="Saturday"/>
    <d v="1899-12-30T10:54:08"/>
    <d v="1899-12-30T11:00:00"/>
    <n v="1"/>
    <d v="2017-02-18T00:00:00"/>
    <d v="2017-02-01T00:00:00"/>
    <d v="2017-02-18T00:00:00"/>
    <s v="Saturday"/>
    <d v="1899-12-30T11:07:47"/>
    <d v="1899-12-30T11:00:00"/>
    <s v="One Way"/>
  </r>
  <r>
    <n v="915224"/>
    <s v="Non-RFID Card Member"/>
    <m/>
    <m/>
    <n v="53204"/>
    <s v="UNITED STATES"/>
    <s v="Single Ride"/>
    <n v="5486"/>
    <x v="36"/>
    <n v="43.02948"/>
    <n v="-87.912819999999996"/>
    <x v="22"/>
    <n v="43.02948"/>
    <n v="-87.912819999999996"/>
    <n v="40"/>
    <n v="6"/>
    <n v="6"/>
    <n v="5.7"/>
    <n v="240"/>
    <n v="-1"/>
    <d v="2017-02-22T00:00:00"/>
    <d v="2017-02-01T00:00:00"/>
    <d v="2017-02-22T00:00:00"/>
    <s v="Wednesday"/>
    <d v="1899-12-30T20:06:47"/>
    <d v="1899-12-30T20:00:00"/>
    <n v="1"/>
    <d v="2017-02-22T00:00:00"/>
    <d v="2017-02-01T00:00:00"/>
    <d v="2017-02-22T00:00:00"/>
    <s v="Wednesday"/>
    <d v="1899-12-30T20:46:32"/>
    <d v="1899-12-30T21:00:00"/>
    <s v="Round Trip"/>
  </r>
  <r>
    <n v="928575"/>
    <s v="Non-RFID Card Member"/>
    <m/>
    <m/>
    <n v="53179"/>
    <s v="UNITED STATES"/>
    <s v="Single Ride"/>
    <n v="344"/>
    <x v="30"/>
    <n v="43.031480000000002"/>
    <n v="-87.908169999999998"/>
    <x v="24"/>
    <n v="43.036900000000003"/>
    <n v="-87.89667"/>
    <n v="21"/>
    <n v="3"/>
    <n v="3.2"/>
    <n v="3"/>
    <n v="126"/>
    <n v="-1"/>
    <d v="2017-02-21T00:00:00"/>
    <d v="2017-02-01T00:00:00"/>
    <d v="2017-02-21T00:00:00"/>
    <s v="Tuesday"/>
    <d v="1899-12-30T12:32:02"/>
    <d v="1899-12-30T13:00:00"/>
    <n v="1"/>
    <d v="2017-02-21T00:00:00"/>
    <d v="2017-02-01T00:00:00"/>
    <d v="2017-02-21T00:00:00"/>
    <s v="Tuesday"/>
    <d v="1899-12-30T12:53:35"/>
    <d v="1899-12-30T13:00:00"/>
    <s v="One Way"/>
  </r>
  <r>
    <n v="928575"/>
    <s v="Non-RFID Card Member"/>
    <m/>
    <m/>
    <n v="53179"/>
    <s v="UNITED STATES"/>
    <s v="Single Ride"/>
    <n v="168"/>
    <x v="30"/>
    <n v="43.031480000000002"/>
    <n v="-87.908169999999998"/>
    <x v="8"/>
    <n v="43.038580000000003"/>
    <n v="-87.90934"/>
    <n v="4"/>
    <n v="0"/>
    <n v="0.6"/>
    <n v="0.6"/>
    <n v="24"/>
    <n v="-1"/>
    <d v="2017-02-08T00:00:00"/>
    <d v="2017-02-01T00:00:00"/>
    <d v="2017-02-08T00:00:00"/>
    <s v="Wednesday"/>
    <d v="1899-12-30T19:26:08"/>
    <d v="1899-12-30T19:00:00"/>
    <n v="1"/>
    <d v="2017-02-08T00:00:00"/>
    <d v="2017-02-01T00:00:00"/>
    <d v="2017-02-08T00:00:00"/>
    <s v="Wednesday"/>
    <d v="1899-12-30T19:30:22"/>
    <d v="1899-12-30T20:00:00"/>
    <s v="One Way"/>
  </r>
  <r>
    <n v="1020877"/>
    <s v="Non-RFID Card Member"/>
    <m/>
    <m/>
    <n v="53202"/>
    <s v="UNITED STATES"/>
    <s v="Single Ride"/>
    <n v="11092"/>
    <x v="2"/>
    <n v="43.03519"/>
    <n v="-87.907390000000007"/>
    <x v="10"/>
    <n v="43.052460000000004"/>
    <n v="-87.891000000000005"/>
    <n v="45"/>
    <n v="0"/>
    <n v="6.8"/>
    <n v="6.4"/>
    <n v="270"/>
    <n v="-1"/>
    <d v="2017-02-06T00:00:00"/>
    <d v="2017-02-01T00:00:00"/>
    <d v="2017-02-06T00:00:00"/>
    <s v="Monday"/>
    <d v="1899-12-30T14:06:37"/>
    <d v="1899-12-30T14:00:00"/>
    <n v="1"/>
    <d v="2017-02-06T00:00:00"/>
    <d v="2017-02-01T00:00:00"/>
    <d v="2017-02-06T00:00:00"/>
    <s v="Monday"/>
    <d v="1899-12-30T14:51:12"/>
    <d v="1899-12-30T15:00:00"/>
    <s v="One Way"/>
  </r>
  <r>
    <n v="1020877"/>
    <s v="Non-RFID Card Member"/>
    <m/>
    <m/>
    <n v="53202"/>
    <s v="UNITED STATES"/>
    <s v="Single Ride"/>
    <n v="5498"/>
    <x v="2"/>
    <n v="43.03519"/>
    <n v="-87.907390000000007"/>
    <x v="10"/>
    <n v="43.052460000000004"/>
    <n v="-87.891000000000005"/>
    <n v="46"/>
    <n v="0"/>
    <n v="6.9"/>
    <n v="6.6"/>
    <n v="276"/>
    <n v="-1"/>
    <d v="2017-02-06T00:00:00"/>
    <d v="2017-02-01T00:00:00"/>
    <d v="2017-02-06T00:00:00"/>
    <s v="Monday"/>
    <d v="1899-12-30T14:05:17"/>
    <d v="1899-12-30T14:00:00"/>
    <n v="1"/>
    <d v="2017-02-06T00:00:00"/>
    <d v="2017-02-01T00:00:00"/>
    <d v="2017-02-06T00:00:00"/>
    <s v="Monday"/>
    <d v="1899-12-30T14:51:16"/>
    <d v="1899-12-30T15:00:00"/>
    <s v="One Way"/>
  </r>
  <r>
    <n v="1058576"/>
    <s v="Non-RFID Card Member"/>
    <m/>
    <m/>
    <n v="53202"/>
    <s v="UNITED STATES"/>
    <s v="Single Ride"/>
    <n v="135"/>
    <x v="30"/>
    <n v="43.031480000000002"/>
    <n v="-87.908169999999998"/>
    <x v="24"/>
    <n v="43.036900000000003"/>
    <n v="-87.89667"/>
    <n v="22"/>
    <n v="0"/>
    <n v="3.3"/>
    <n v="3.1"/>
    <n v="132"/>
    <n v="-1"/>
    <d v="2017-02-21T00:00:00"/>
    <d v="2017-02-01T00:00:00"/>
    <d v="2017-02-21T00:00:00"/>
    <s v="Tuesday"/>
    <d v="1899-12-30T12:31:31"/>
    <d v="1899-12-30T13:00:00"/>
    <n v="1"/>
    <d v="2017-02-21T00:00:00"/>
    <d v="2017-02-01T00:00:00"/>
    <d v="2017-02-21T00:00:00"/>
    <s v="Tuesday"/>
    <d v="1899-12-30T12:53:34"/>
    <d v="1899-12-30T13:00:00"/>
    <s v="One Way"/>
  </r>
  <r>
    <n v="1101256"/>
    <s v="Non-RFID Card Member"/>
    <m/>
    <m/>
    <n v="53202"/>
    <s v="UNITED STATES"/>
    <s v="Single Ride"/>
    <n v="11084"/>
    <x v="22"/>
    <n v="43.053040000000003"/>
    <n v="-87.897660000000002"/>
    <x v="2"/>
    <n v="43.03519"/>
    <n v="-87.907390000000007"/>
    <n v="12"/>
    <n v="3"/>
    <n v="1.8"/>
    <n v="1.7"/>
    <n v="72"/>
    <n v="-1"/>
    <d v="2017-02-23T00:00:00"/>
    <d v="2017-02-01T00:00:00"/>
    <d v="2017-02-23T00:00:00"/>
    <s v="Thursday"/>
    <d v="1899-12-30T10:11:00"/>
    <d v="1899-12-30T10:00:00"/>
    <n v="1"/>
    <d v="2017-02-23T00:00:00"/>
    <d v="2017-02-01T00:00:00"/>
    <d v="2017-02-23T00:00:00"/>
    <s v="Thursday"/>
    <d v="1899-12-30T10:23:28"/>
    <d v="1899-12-30T10:00:00"/>
    <s v="One Way"/>
  </r>
  <r>
    <n v="1101256"/>
    <s v="Non-RFID Card Member"/>
    <m/>
    <m/>
    <n v="53202"/>
    <s v="UNITED STATES"/>
    <s v="Single Ride"/>
    <n v="5418"/>
    <x v="27"/>
    <n v="43.038580000000003"/>
    <n v="-87.90934"/>
    <x v="29"/>
    <n v="43.053040000000003"/>
    <n v="-87.897660000000002"/>
    <n v="24"/>
    <n v="3"/>
    <n v="3.6"/>
    <n v="3.4"/>
    <n v="144"/>
    <n v="-1"/>
    <d v="2017-02-22T00:00:00"/>
    <d v="2017-02-01T00:00:00"/>
    <d v="2017-02-22T00:00:00"/>
    <s v="Wednesday"/>
    <d v="1899-12-30T18:37:29"/>
    <d v="1899-12-30T19:00:00"/>
    <n v="1"/>
    <d v="2017-02-22T00:00:00"/>
    <d v="2017-02-01T00:00:00"/>
    <d v="2017-02-22T00:00:00"/>
    <s v="Wednesday"/>
    <d v="1899-12-30T19:01:40"/>
    <d v="1899-12-30T19:00:00"/>
    <s v="One Way"/>
  </r>
  <r>
    <n v="1102291"/>
    <s v="Non-RFID Card Member"/>
    <m/>
    <m/>
    <n v="53204"/>
    <s v="UNITED STATES"/>
    <s v="Single Ride"/>
    <n v="5555"/>
    <x v="36"/>
    <n v="43.02948"/>
    <n v="-87.912819999999996"/>
    <x v="4"/>
    <n v="43.03913"/>
    <n v="-87.916150000000002"/>
    <n v="6"/>
    <n v="0"/>
    <n v="0.9"/>
    <n v="0.9"/>
    <n v="36"/>
    <n v="-1"/>
    <d v="2017-02-19T00:00:00"/>
    <d v="2017-02-01T00:00:00"/>
    <d v="2017-02-19T00:00:00"/>
    <s v="Sunday"/>
    <d v="1899-12-30T15:44:38"/>
    <d v="1899-12-30T16:00:00"/>
    <n v="1"/>
    <d v="2017-02-19T00:00:00"/>
    <d v="2017-02-01T00:00:00"/>
    <d v="2017-02-19T00:00:00"/>
    <s v="Sunday"/>
    <d v="1899-12-30T15:50:35"/>
    <d v="1899-12-30T16:00:00"/>
    <s v="One Way"/>
  </r>
  <r>
    <n v="1102363"/>
    <s v="Non-RFID Card Member"/>
    <m/>
    <m/>
    <n v="53204"/>
    <s v="UNITED STATES"/>
    <s v="Single Ride"/>
    <n v="5458"/>
    <x v="24"/>
    <n v="43.05097"/>
    <n v="-87.906440000000003"/>
    <x v="22"/>
    <n v="43.02948"/>
    <n v="-87.912819999999996"/>
    <n v="12"/>
    <n v="0"/>
    <n v="1.8"/>
    <n v="1.7"/>
    <n v="72"/>
    <n v="-1"/>
    <d v="2017-02-19T00:00:00"/>
    <d v="2017-02-01T00:00:00"/>
    <d v="2017-02-19T00:00:00"/>
    <s v="Sunday"/>
    <d v="1899-12-30T18:14:02"/>
    <d v="1899-12-30T18:00:00"/>
    <n v="1"/>
    <d v="2017-02-19T00:00:00"/>
    <d v="2017-02-01T00:00:00"/>
    <d v="2017-02-19T00:00:00"/>
    <s v="Sunday"/>
    <d v="1899-12-30T18:26:33"/>
    <d v="1899-12-30T18:00:00"/>
    <s v="One Way"/>
  </r>
  <r>
    <n v="1106532"/>
    <s v="Non-RFID Card Member"/>
    <m/>
    <m/>
    <n v="53233"/>
    <s v="UNITED STATES"/>
    <s v="Single Ride"/>
    <n v="11071"/>
    <x v="35"/>
    <n v="43.040154000000001"/>
    <n v="-87.932113000000001"/>
    <x v="21"/>
    <n v="43.040154000000001"/>
    <n v="-87.932113000000001"/>
    <n v="91"/>
    <n v="0"/>
    <n v="13.7"/>
    <n v="13"/>
    <n v="546"/>
    <n v="-1"/>
    <d v="2017-02-17T00:00:00"/>
    <d v="2017-02-01T00:00:00"/>
    <d v="2017-02-17T00:00:00"/>
    <s v="Friday"/>
    <d v="1899-12-30T14:54:11"/>
    <d v="1899-12-30T15:00:00"/>
    <n v="1"/>
    <d v="2017-02-17T00:00:00"/>
    <d v="2017-02-01T00:00:00"/>
    <d v="2017-02-17T00:00:00"/>
    <s v="Friday"/>
    <d v="1899-12-30T16:25:31"/>
    <d v="1899-12-30T16:00:00"/>
    <s v="Round Trip"/>
  </r>
  <r>
    <n v="1118876"/>
    <s v="Non-RFID Card Member"/>
    <m/>
    <m/>
    <n v="53214"/>
    <s v="UNITED STATES"/>
    <s v="Single Ride"/>
    <n v="5448"/>
    <x v="0"/>
    <n v="43.03886"/>
    <n v="-87.902720000000002"/>
    <x v="1"/>
    <n v="43.03886"/>
    <n v="-87.902720000000002"/>
    <n v="10"/>
    <n v="3"/>
    <n v="1.5"/>
    <n v="1.4"/>
    <n v="60"/>
    <n v="-1"/>
    <d v="2017-02-15T00:00:00"/>
    <d v="2017-02-01T00:00:00"/>
    <d v="2017-02-15T00:00:00"/>
    <s v="Wednesday"/>
    <d v="1899-12-30T22:11:37"/>
    <d v="1899-12-30T22:00:00"/>
    <n v="1"/>
    <d v="2017-02-15T00:00:00"/>
    <d v="2017-02-01T00:00:00"/>
    <d v="2017-02-15T00:00:00"/>
    <s v="Wednesday"/>
    <d v="1899-12-30T22:21:40"/>
    <d v="1899-12-30T22:00:00"/>
    <s v="Round Trip"/>
  </r>
  <r>
    <n v="1137978"/>
    <s v="Non-RFID Card Member"/>
    <m/>
    <m/>
    <n v="60654"/>
    <s v="UNITED STATES"/>
    <s v="Single Ride"/>
    <n v="5424"/>
    <x v="20"/>
    <n v="43.034619999999997"/>
    <n v="-87.917500000000004"/>
    <x v="1"/>
    <n v="43.03886"/>
    <n v="-87.902720000000002"/>
    <n v="8"/>
    <n v="3"/>
    <n v="1.2"/>
    <n v="1.1000000000000001"/>
    <n v="48"/>
    <n v="-1"/>
    <d v="2017-02-17T00:00:00"/>
    <d v="2017-02-01T00:00:00"/>
    <d v="2017-02-17T00:00:00"/>
    <s v="Friday"/>
    <d v="1899-12-30T11:49:35"/>
    <d v="1899-12-30T12:00:00"/>
    <n v="1"/>
    <d v="2017-02-17T00:00:00"/>
    <d v="2017-02-01T00:00:00"/>
    <d v="2017-02-17T00:00:00"/>
    <s v="Friday"/>
    <d v="1899-12-30T11:57:57"/>
    <d v="1899-12-30T12:00:00"/>
    <s v="One Way"/>
  </r>
  <r>
    <n v="1146428"/>
    <s v="Non-RFID Card Member"/>
    <m/>
    <m/>
    <n v="53217"/>
    <s v="UNITED STATES"/>
    <s v="Single Ride"/>
    <n v="263"/>
    <x v="22"/>
    <n v="43.053040000000003"/>
    <n v="-87.897660000000002"/>
    <x v="40"/>
    <n v="43.041646999999998"/>
    <n v="-87.927257999999995"/>
    <n v="16"/>
    <n v="0"/>
    <n v="2.4"/>
    <n v="2.2999999999999998"/>
    <n v="96"/>
    <n v="-1"/>
    <d v="2017-02-26T00:00:00"/>
    <d v="2017-02-01T00:00:00"/>
    <d v="2017-02-26T00:00:00"/>
    <s v="Sunday"/>
    <d v="1899-12-30T01:44:11"/>
    <d v="1899-12-30T02:00:00"/>
    <n v="1"/>
    <d v="2017-02-26T00:00:00"/>
    <d v="2017-02-01T00:00:00"/>
    <d v="2017-02-26T00:00:00"/>
    <s v="Sunday"/>
    <d v="1899-12-30T02:00:34"/>
    <d v="1899-12-30T02:00:00"/>
    <s v="One Way"/>
  </r>
  <r>
    <n v="1147177"/>
    <s v="Non-RFID Card Member"/>
    <m/>
    <m/>
    <n v="53212"/>
    <s v="UNITED STATES"/>
    <s v="Single Ride"/>
    <n v="13"/>
    <x v="6"/>
    <n v="43.049230000000001"/>
    <n v="-87.911940000000001"/>
    <x v="37"/>
    <n v="43.069021999999997"/>
    <n v="-87.887940999999998"/>
    <n v="22"/>
    <n v="3"/>
    <n v="3.3"/>
    <n v="3.1"/>
    <n v="132"/>
    <n v="-1"/>
    <d v="2017-02-19T00:00:00"/>
    <d v="2017-02-01T00:00:00"/>
    <d v="2017-02-19T00:00:00"/>
    <s v="Sunday"/>
    <d v="1899-12-30T03:28:28"/>
    <d v="1899-12-30T03:00:00"/>
    <n v="1"/>
    <d v="2017-02-19T00:00:00"/>
    <d v="2017-02-01T00:00:00"/>
    <d v="2017-02-19T00:00:00"/>
    <s v="Sunday"/>
    <d v="1899-12-30T03:50:10"/>
    <d v="1899-12-30T04:00:00"/>
    <s v="One Way"/>
  </r>
  <r>
    <n v="1148372"/>
    <s v="Non-RFID Card Member"/>
    <m/>
    <m/>
    <n v="60102"/>
    <s v="UNITED STATES"/>
    <s v="Single Ride"/>
    <n v="13"/>
    <x v="35"/>
    <n v="43.040154000000001"/>
    <n v="-87.932113000000001"/>
    <x v="30"/>
    <n v="43.05097"/>
    <n v="-87.906440000000003"/>
    <n v="22"/>
    <n v="3"/>
    <n v="3.3"/>
    <n v="3.1"/>
    <n v="132"/>
    <n v="-1"/>
    <d v="2017-02-18T00:00:00"/>
    <d v="2017-02-01T00:00:00"/>
    <d v="2017-02-18T00:00:00"/>
    <s v="Saturday"/>
    <d v="1899-12-30T12:05:36"/>
    <d v="1899-12-30T12:00:00"/>
    <n v="1"/>
    <d v="2017-02-18T00:00:00"/>
    <d v="2017-02-01T00:00:00"/>
    <d v="2017-02-18T00:00:00"/>
    <s v="Saturday"/>
    <d v="1899-12-30T12:27:51"/>
    <d v="1899-12-30T12:00:00"/>
    <s v="One Way"/>
  </r>
  <r>
    <n v="1152143"/>
    <s v="Non-RFID Card Member"/>
    <m/>
    <m/>
    <n v="60056"/>
    <s v="UNITED STATES"/>
    <s v="Single Ride"/>
    <n v="5534"/>
    <x v="13"/>
    <n v="43.058619999999998"/>
    <n v="-87.885319999999993"/>
    <x v="21"/>
    <n v="43.040154000000001"/>
    <n v="-87.932113000000001"/>
    <n v="45"/>
    <n v="6"/>
    <n v="6.8"/>
    <n v="6.4"/>
    <n v="270"/>
    <n v="-1"/>
    <d v="2017-02-22T00:00:00"/>
    <d v="2017-02-01T00:00:00"/>
    <d v="2017-02-22T00:00:00"/>
    <s v="Wednesday"/>
    <d v="1899-12-30T12:57:44"/>
    <d v="1899-12-30T13:00:00"/>
    <n v="1"/>
    <d v="2017-02-22T00:00:00"/>
    <d v="2017-02-01T00:00:00"/>
    <d v="2017-02-22T00:00:00"/>
    <s v="Wednesday"/>
    <d v="1899-12-30T13:42:36"/>
    <d v="1899-12-30T14:00:00"/>
    <s v="One Way"/>
  </r>
  <r>
    <n v="1152160"/>
    <s v="Non-RFID Card Member"/>
    <m/>
    <m/>
    <n v="53233"/>
    <s v="UNITED STATES"/>
    <s v="Single Ride"/>
    <n v="11104"/>
    <x v="37"/>
    <n v="43.041646999999998"/>
    <n v="-87.927257999999995"/>
    <x v="21"/>
    <n v="43.040154000000001"/>
    <n v="-87.932113000000001"/>
    <n v="62"/>
    <n v="6"/>
    <n v="9.3000000000000007"/>
    <n v="8.8000000000000007"/>
    <n v="372"/>
    <n v="-1"/>
    <d v="2017-02-17T00:00:00"/>
    <d v="2017-02-01T00:00:00"/>
    <d v="2017-02-17T00:00:00"/>
    <s v="Friday"/>
    <d v="1899-12-30T14:53:01"/>
    <d v="1899-12-30T15:00:00"/>
    <n v="1"/>
    <d v="2017-02-17T00:00:00"/>
    <d v="2017-02-01T00:00:00"/>
    <d v="2017-02-17T00:00:00"/>
    <s v="Friday"/>
    <d v="1899-12-30T15:55:51"/>
    <d v="1899-12-30T16:00:00"/>
    <s v="One Way"/>
  </r>
  <r>
    <n v="1152246"/>
    <s v="Non-RFID Card Member"/>
    <m/>
    <m/>
    <n v="54603"/>
    <s v="UNITED STATES"/>
    <s v="Single Ride"/>
    <n v="2"/>
    <x v="4"/>
    <n v="43.078530000000001"/>
    <n v="-87.882620000000003"/>
    <x v="41"/>
    <n v="43.078530000000001"/>
    <n v="-87.882620000000003"/>
    <n v="47"/>
    <n v="6"/>
    <n v="7.1"/>
    <n v="6.7"/>
    <n v="282"/>
    <n v="-1"/>
    <d v="2017-02-25T00:00:00"/>
    <d v="2017-02-01T00:00:00"/>
    <d v="2017-02-25T00:00:00"/>
    <s v="Saturday"/>
    <d v="1899-12-30T16:15:21"/>
    <d v="1899-12-30T16:00:00"/>
    <n v="1"/>
    <d v="2017-02-25T00:00:00"/>
    <d v="2017-02-01T00:00:00"/>
    <d v="2017-02-25T00:00:00"/>
    <s v="Saturday"/>
    <d v="1899-12-30T17:02:51"/>
    <d v="1899-12-30T17:00:00"/>
    <s v="Round Trip"/>
  </r>
  <r>
    <n v="1177665"/>
    <s v="Non-RFID Card Member"/>
    <m/>
    <m/>
    <n v="10509"/>
    <s v="UNITED STATES"/>
    <s v="Single Ride"/>
    <n v="243"/>
    <x v="37"/>
    <n v="43.041646999999998"/>
    <n v="-87.927257999999995"/>
    <x v="3"/>
    <n v="43.058619999999998"/>
    <n v="-87.885319999999993"/>
    <n v="24"/>
    <n v="3"/>
    <n v="3.6"/>
    <n v="3.4"/>
    <n v="144"/>
    <n v="-1"/>
    <d v="2017-02-27T00:00:00"/>
    <d v="2017-02-01T00:00:00"/>
    <d v="2017-02-27T00:00:00"/>
    <s v="Monday"/>
    <d v="1899-12-30T08:34:45"/>
    <d v="1899-12-30T09:00:00"/>
    <n v="1"/>
    <d v="2017-02-27T00:00:00"/>
    <d v="2017-02-01T00:00:00"/>
    <d v="2017-02-27T00:00:00"/>
    <s v="Monday"/>
    <d v="1899-12-30T08:58:52"/>
    <d v="1899-12-30T09:00:00"/>
    <s v="One Way"/>
  </r>
  <r>
    <n v="1190539"/>
    <s v="Non-RFID Card Member"/>
    <m/>
    <m/>
    <n v="53097"/>
    <s v="UNITED STATES"/>
    <s v="Single Ride"/>
    <n v="993"/>
    <x v="15"/>
    <n v="43.038649999999997"/>
    <n v="-87.921930000000003"/>
    <x v="21"/>
    <n v="43.040154000000001"/>
    <n v="-87.932113000000001"/>
    <n v="97"/>
    <n v="12"/>
    <n v="14.6"/>
    <n v="13.8"/>
    <n v="582"/>
    <n v="-1"/>
    <d v="2017-02-22T00:00:00"/>
    <d v="2017-02-01T00:00:00"/>
    <d v="2017-02-22T00:00:00"/>
    <s v="Wednesday"/>
    <d v="1899-12-30T14:32:43"/>
    <d v="1899-12-30T15:00:00"/>
    <n v="1"/>
    <d v="2017-02-22T00:00:00"/>
    <d v="2017-02-01T00:00:00"/>
    <d v="2017-02-22T00:00:00"/>
    <s v="Wednesday"/>
    <d v="1899-12-30T16:09:49"/>
    <d v="1899-12-30T16:00:00"/>
    <s v="One Way"/>
  </r>
  <r>
    <n v="1198350"/>
    <s v="Non-RFID Card Member"/>
    <m/>
    <m/>
    <n v="33755"/>
    <s v="UNITED STATES"/>
    <s v="Single Ride"/>
    <n v="11140"/>
    <x v="30"/>
    <n v="43.031480000000002"/>
    <n v="-87.908169999999998"/>
    <x v="5"/>
    <n v="43.031480000000002"/>
    <n v="-87.908169999999998"/>
    <n v="6"/>
    <n v="0"/>
    <n v="0.9"/>
    <n v="0.9"/>
    <n v="36"/>
    <n v="-1"/>
    <d v="2017-02-27T00:00:00"/>
    <d v="2017-02-01T00:00:00"/>
    <d v="2017-02-27T00:00:00"/>
    <s v="Monday"/>
    <d v="1899-12-30T16:25:37"/>
    <d v="1899-12-30T16:00:00"/>
    <n v="1"/>
    <d v="2017-02-27T00:00:00"/>
    <d v="2017-02-01T00:00:00"/>
    <d v="2017-02-27T00:00:00"/>
    <s v="Monday"/>
    <d v="1899-12-30T16:31:42"/>
    <d v="1899-12-30T17:00:00"/>
    <s v="Round Trip"/>
  </r>
  <r>
    <n v="1198458"/>
    <s v="Non-RFID Card Member"/>
    <m/>
    <m/>
    <n v="53207"/>
    <s v="UNITED STATES"/>
    <s v="Single Ride"/>
    <n v="11145"/>
    <x v="34"/>
    <n v="43.051119999999997"/>
    <n v="-87.918819999999997"/>
    <x v="35"/>
    <n v="43.051119999999997"/>
    <n v="-87.918819999999997"/>
    <n v="0"/>
    <n v="0"/>
    <n v="0"/>
    <n v="0"/>
    <n v="0"/>
    <n v="-1"/>
    <d v="2017-02-22T00:00:00"/>
    <d v="2017-02-01T00:00:00"/>
    <d v="2017-02-22T00:00:00"/>
    <s v="Wednesday"/>
    <d v="1899-12-30T13:58:10"/>
    <d v="1899-12-30T14:00:00"/>
    <n v="1"/>
    <d v="2017-02-22T00:00:00"/>
    <d v="2017-02-01T00:00:00"/>
    <d v="2017-02-22T00:00:00"/>
    <s v="Wednesday"/>
    <d v="1899-12-30T13:58:33"/>
    <d v="1899-12-30T14:00:00"/>
    <s v="Round Trip"/>
  </r>
  <r>
    <n v="1198458"/>
    <s v="Non-RFID Card Member"/>
    <m/>
    <m/>
    <n v="53207"/>
    <s v="UNITED STATES"/>
    <s v="Single Ride"/>
    <n v="5576"/>
    <x v="34"/>
    <n v="43.051119999999997"/>
    <n v="-87.918819999999997"/>
    <x v="35"/>
    <n v="43.051119999999997"/>
    <n v="-87.918819999999997"/>
    <n v="0"/>
    <n v="0"/>
    <n v="0"/>
    <n v="0"/>
    <n v="0"/>
    <n v="-1"/>
    <d v="2017-02-22T00:00:00"/>
    <d v="2017-02-01T00:00:00"/>
    <d v="2017-02-22T00:00:00"/>
    <s v="Wednesday"/>
    <d v="1899-12-30T13:05:19"/>
    <d v="1899-12-30T13:00:00"/>
    <n v="1"/>
    <d v="2017-02-22T00:00:00"/>
    <d v="2017-02-01T00:00:00"/>
    <d v="2017-02-22T00:00:00"/>
    <s v="Wednesday"/>
    <d v="1899-12-30T13:05:33"/>
    <d v="1899-12-30T13:00:00"/>
    <s v="Round Trip"/>
  </r>
  <r>
    <n v="1206997"/>
    <s v="Non-RFID Card Member"/>
    <m/>
    <m/>
    <n v="53204"/>
    <s v="UNITED STATES"/>
    <s v="Single Ride"/>
    <n v="5468"/>
    <x v="20"/>
    <n v="43.034619999999997"/>
    <n v="-87.917500000000004"/>
    <x v="42"/>
    <n v="43.026229999999998"/>
    <n v="-87.912809999999993"/>
    <n v="7"/>
    <n v="3"/>
    <n v="1.1000000000000001"/>
    <n v="1"/>
    <n v="42"/>
    <n v="-1"/>
    <d v="2017-02-19T00:00:00"/>
    <d v="2017-02-01T00:00:00"/>
    <d v="2017-02-19T00:00:00"/>
    <s v="Sunday"/>
    <d v="1899-12-30T18:43:40"/>
    <d v="1899-12-30T19:00:00"/>
    <n v="1"/>
    <d v="2017-02-19T00:00:00"/>
    <d v="2017-02-01T00:00:00"/>
    <d v="2017-02-19T00:00:00"/>
    <s v="Sunday"/>
    <d v="1899-12-30T18:50:09"/>
    <d v="1899-12-30T19:00:00"/>
    <s v="One Way"/>
  </r>
  <r>
    <n v="1206997"/>
    <s v="Non-RFID Card Member"/>
    <m/>
    <m/>
    <n v="53204"/>
    <s v="UNITED STATES"/>
    <s v="Single Ride"/>
    <n v="5460"/>
    <x v="20"/>
    <n v="43.034619999999997"/>
    <n v="-87.917500000000004"/>
    <x v="42"/>
    <n v="43.026229999999998"/>
    <n v="-87.912809999999993"/>
    <n v="6"/>
    <n v="3"/>
    <n v="0.9"/>
    <n v="0.9"/>
    <n v="36"/>
    <n v="-1"/>
    <d v="2017-02-19T00:00:00"/>
    <d v="2017-02-01T00:00:00"/>
    <d v="2017-02-19T00:00:00"/>
    <s v="Sunday"/>
    <d v="1899-12-30T18:44:09"/>
    <d v="1899-12-30T19:00:00"/>
    <n v="1"/>
    <d v="2017-02-19T00:00:00"/>
    <d v="2017-02-01T00:00:00"/>
    <d v="2017-02-19T00:00:00"/>
    <s v="Sunday"/>
    <d v="1899-12-30T18:50:11"/>
    <d v="1899-12-30T19:00:00"/>
    <s v="One Way"/>
  </r>
  <r>
    <n v="1215255"/>
    <s v="Non-RFID Card Member"/>
    <m/>
    <m/>
    <n v="53202"/>
    <s v="UNITED STATES"/>
    <s v="Single Ride"/>
    <n v="5440"/>
    <x v="1"/>
    <n v="43.048200000000001"/>
    <n v="-87.900859999999994"/>
    <x v="5"/>
    <n v="43.031480000000002"/>
    <n v="-87.908169999999998"/>
    <n v="31"/>
    <n v="3"/>
    <n v="4.7"/>
    <n v="4.4000000000000004"/>
    <n v="186"/>
    <n v="-1"/>
    <d v="2017-02-21T00:00:00"/>
    <d v="2017-02-01T00:00:00"/>
    <d v="2017-02-21T00:00:00"/>
    <s v="Tuesday"/>
    <d v="1899-12-30T17:15:22"/>
    <d v="1899-12-30T17:00:00"/>
    <n v="1"/>
    <d v="2017-02-21T00:00:00"/>
    <d v="2017-02-01T00:00:00"/>
    <d v="2017-02-21T00:00:00"/>
    <s v="Tuesday"/>
    <d v="1899-12-30T17:46:00"/>
    <d v="1899-12-30T18:00:00"/>
    <s v="One Way"/>
  </r>
  <r>
    <n v="1218020"/>
    <s v="Non-RFID Card Member"/>
    <m/>
    <m/>
    <n v="53202"/>
    <s v="UNITED STATES"/>
    <s v="Single Ride"/>
    <n v="242"/>
    <x v="10"/>
    <n v="43.052460000000004"/>
    <n v="-87.891000000000005"/>
    <x v="17"/>
    <n v="43.042490000000001"/>
    <n v="-87.909959999999998"/>
    <n v="30"/>
    <n v="3"/>
    <n v="4.5"/>
    <n v="4.3"/>
    <n v="180"/>
    <n v="-1"/>
    <d v="2017-02-18T00:00:00"/>
    <d v="2017-02-01T00:00:00"/>
    <d v="2017-02-18T00:00:00"/>
    <s v="Saturday"/>
    <d v="1899-12-30T18:53:18"/>
    <d v="1899-12-30T19:00:00"/>
    <n v="1"/>
    <d v="2017-02-18T00:00:00"/>
    <d v="2017-02-01T00:00:00"/>
    <d v="2017-02-18T00:00:00"/>
    <s v="Saturday"/>
    <d v="1899-12-30T19:23:13"/>
    <d v="1899-12-30T19:00:00"/>
    <s v="One Way"/>
  </r>
  <r>
    <n v="1222158"/>
    <s v="Non-RFID Card Member"/>
    <m/>
    <m/>
    <n v="54466"/>
    <s v="UNITED STATES"/>
    <s v="Single Ride"/>
    <n v="5450"/>
    <x v="7"/>
    <n v="43.074890000000003"/>
    <n v="-87.882810000000006"/>
    <x v="38"/>
    <n v="43.074890000000003"/>
    <n v="-87.882810000000006"/>
    <n v="19"/>
    <n v="3"/>
    <n v="2.9"/>
    <n v="2.7"/>
    <n v="114"/>
    <n v="-1"/>
    <d v="2017-02-19T00:00:00"/>
    <d v="2017-02-01T00:00:00"/>
    <d v="2017-02-19T00:00:00"/>
    <s v="Sunday"/>
    <d v="1899-12-30T11:47:35"/>
    <d v="1899-12-30T12:00:00"/>
    <n v="1"/>
    <d v="2017-02-19T00:00:00"/>
    <d v="2017-02-01T00:00:00"/>
    <d v="2017-02-19T00:00:00"/>
    <s v="Sunday"/>
    <d v="1899-12-30T12:06:22"/>
    <d v="1899-12-30T12:00:00"/>
    <s v="Round Trip"/>
  </r>
  <r>
    <n v="1242204"/>
    <s v="Non-RFID Card Member"/>
    <m/>
    <m/>
    <n v="53202"/>
    <s v="UNITED STATES"/>
    <s v="Single Ride"/>
    <n v="11071"/>
    <x v="1"/>
    <n v="43.048200000000001"/>
    <n v="-87.900859999999994"/>
    <x v="42"/>
    <n v="43.026229999999998"/>
    <n v="-87.912809999999993"/>
    <n v="13"/>
    <n v="3"/>
    <n v="2"/>
    <n v="1.9"/>
    <n v="78"/>
    <n v="-1"/>
    <d v="2017-02-13T00:00:00"/>
    <d v="2017-02-01T00:00:00"/>
    <d v="2017-02-13T00:00:00"/>
    <s v="Monday"/>
    <d v="1899-12-30T09:15:55"/>
    <d v="1899-12-30T09:00:00"/>
    <n v="1"/>
    <d v="2017-02-13T00:00:00"/>
    <d v="2017-02-01T00:00:00"/>
    <d v="2017-02-13T00:00:00"/>
    <s v="Monday"/>
    <d v="1899-12-30T09:28:00"/>
    <d v="1899-12-30T09:00:00"/>
    <s v="One Way"/>
  </r>
  <r>
    <n v="1242204"/>
    <s v="Non-RFID Card Member"/>
    <m/>
    <m/>
    <n v="53202"/>
    <s v="UNITED STATES"/>
    <s v="Single Ride"/>
    <n v="5509"/>
    <x v="1"/>
    <n v="43.048200000000001"/>
    <n v="-87.900859999999994"/>
    <x v="42"/>
    <n v="43.026229999999998"/>
    <n v="-87.912809999999993"/>
    <n v="14"/>
    <n v="3"/>
    <n v="2.1"/>
    <n v="2"/>
    <n v="84"/>
    <n v="-1"/>
    <d v="2017-02-16T00:00:00"/>
    <d v="2017-02-01T00:00:00"/>
    <d v="2017-02-16T00:00:00"/>
    <s v="Thursday"/>
    <d v="1899-12-30T15:12:46"/>
    <d v="1899-12-30T15:00:00"/>
    <n v="1"/>
    <d v="2017-02-16T00:00:00"/>
    <d v="2017-02-01T00:00:00"/>
    <d v="2017-02-16T00:00:00"/>
    <s v="Thursday"/>
    <d v="1899-12-30T15:26:00"/>
    <d v="1899-12-30T15:00:00"/>
    <s v="One Way"/>
  </r>
  <r>
    <n v="1249240"/>
    <s v="Non-RFID Card Member"/>
    <m/>
    <m/>
    <n v="55904"/>
    <s v="UNITED STATES"/>
    <s v="Single Ride"/>
    <n v="11148"/>
    <x v="35"/>
    <n v="43.040154000000001"/>
    <n v="-87.932113000000001"/>
    <x v="39"/>
    <n v="43.04804"/>
    <n v="-87.896720000000002"/>
    <n v="34"/>
    <n v="0"/>
    <n v="5.0999999999999996"/>
    <n v="4.8"/>
    <n v="204"/>
    <n v="-1"/>
    <d v="2017-02-19T00:00:00"/>
    <d v="2017-02-01T00:00:00"/>
    <d v="2017-02-19T00:00:00"/>
    <s v="Sunday"/>
    <d v="1899-12-30T13:22:04"/>
    <d v="1899-12-30T13:00:00"/>
    <n v="1"/>
    <d v="2017-02-19T00:00:00"/>
    <d v="2017-02-01T00:00:00"/>
    <d v="2017-02-19T00:00:00"/>
    <s v="Sunday"/>
    <d v="1899-12-30T13:56:40"/>
    <d v="1899-12-30T14:00:00"/>
    <s v="One Way"/>
  </r>
  <r>
    <n v="1267504"/>
    <s v="Non-RFID Card Member"/>
    <m/>
    <m/>
    <n v="53223"/>
    <s v="UNITED STATES"/>
    <s v="Single Ride"/>
    <n v="5418"/>
    <x v="25"/>
    <n v="43.036900000000003"/>
    <n v="-87.89667"/>
    <x v="24"/>
    <n v="43.036900000000003"/>
    <n v="-87.89667"/>
    <n v="43"/>
    <n v="6"/>
    <n v="6.5"/>
    <n v="6.1"/>
    <n v="258"/>
    <n v="-1"/>
    <d v="2017-02-13T00:00:00"/>
    <d v="2017-02-01T00:00:00"/>
    <d v="2017-02-13T00:00:00"/>
    <s v="Monday"/>
    <d v="1899-12-30T13:25:24"/>
    <d v="1899-12-30T13:00:00"/>
    <n v="1"/>
    <d v="2017-02-13T00:00:00"/>
    <d v="2017-02-01T00:00:00"/>
    <d v="2017-02-13T00:00:00"/>
    <s v="Monday"/>
    <d v="1899-12-30T14:08:18"/>
    <d v="1899-12-30T14:00:00"/>
    <s v="Round Trip"/>
  </r>
  <r>
    <n v="1269998"/>
    <s v="Non-RFID Card Member"/>
    <m/>
    <m/>
    <n v="53215"/>
    <s v="UNITED STATES"/>
    <s v="Single Ride"/>
    <n v="5489"/>
    <x v="31"/>
    <n v="43.058010000000003"/>
    <n v="-87.877300000000005"/>
    <x v="32"/>
    <n v="43.058010000000003"/>
    <n v="-87.877300000000005"/>
    <n v="75"/>
    <n v="9"/>
    <n v="11.3"/>
    <n v="10.7"/>
    <n v="450"/>
    <n v="-1"/>
    <d v="2017-02-18T00:00:00"/>
    <d v="2017-02-01T00:00:00"/>
    <d v="2017-02-18T00:00:00"/>
    <s v="Saturday"/>
    <d v="1899-12-30T23:29:19"/>
    <d v="1899-12-30T23:00:00"/>
    <n v="1"/>
    <d v="2017-02-19T00:00:00"/>
    <d v="2017-02-01T00:00:00"/>
    <d v="2017-02-19T00:00:00"/>
    <s v="Sunday"/>
    <d v="1899-12-30T00:44:19"/>
    <d v="1899-12-30T01:00:00"/>
    <s v="Round Trip"/>
  </r>
  <r>
    <n v="1275645"/>
    <s v="Non-RFID Card Member"/>
    <m/>
    <m/>
    <n v="53202"/>
    <s v="UNITED STATES"/>
    <s v="Single Ride"/>
    <n v="5471"/>
    <x v="5"/>
    <n v="43.031320000000001"/>
    <n v="-87.904259999999994"/>
    <x v="14"/>
    <n v="43.020020000000002"/>
    <n v="-87.912540000000007"/>
    <n v="9"/>
    <n v="3"/>
    <n v="1.4"/>
    <n v="1.3"/>
    <n v="54"/>
    <n v="-1"/>
    <d v="2017-02-22T00:00:00"/>
    <d v="2017-02-01T00:00:00"/>
    <d v="2017-02-22T00:00:00"/>
    <s v="Wednesday"/>
    <d v="1899-12-30T11:57:20"/>
    <d v="1899-12-30T12:00:00"/>
    <n v="1"/>
    <d v="2017-02-22T00:00:00"/>
    <d v="2017-02-01T00:00:00"/>
    <d v="2017-02-22T00:00:00"/>
    <s v="Wednesday"/>
    <d v="1899-12-30T12:06:23"/>
    <d v="1899-12-30T12:00:00"/>
    <s v="One Way"/>
  </r>
  <r>
    <n v="1282531"/>
    <s v="Non-RFID Card Member"/>
    <m/>
    <m/>
    <n v="53213"/>
    <s v="UNITED STATES"/>
    <s v="Single Ride"/>
    <n v="5490"/>
    <x v="38"/>
    <n v="43.060580000000002"/>
    <n v="-87.998589999999993"/>
    <x v="43"/>
    <n v="43.048609999999996"/>
    <n v="-88.008480000000006"/>
    <n v="44"/>
    <n v="6"/>
    <n v="6.6"/>
    <n v="6.3"/>
    <n v="264"/>
    <n v="-1"/>
    <d v="2017-02-18T00:00:00"/>
    <d v="2017-02-01T00:00:00"/>
    <d v="2017-02-18T00:00:00"/>
    <s v="Saturday"/>
    <d v="1899-12-30T14:18:00"/>
    <d v="1899-12-30T14:00:00"/>
    <n v="1"/>
    <d v="2017-02-18T00:00:00"/>
    <d v="2017-02-01T00:00:00"/>
    <d v="2017-02-18T00:00:00"/>
    <s v="Saturday"/>
    <d v="1899-12-30T15:02:04"/>
    <d v="1899-12-30T15:00:00"/>
    <s v="One Way"/>
  </r>
  <r>
    <n v="1283451"/>
    <s v="Non-RFID Card Member"/>
    <m/>
    <m/>
    <n v="53204"/>
    <s v="UNITED STATES"/>
    <s v="Single Ride"/>
    <n v="5427"/>
    <x v="39"/>
    <n v="43.024340000000002"/>
    <n v="-87.916753"/>
    <x v="44"/>
    <n v="43.024340000000002"/>
    <n v="-87.916753"/>
    <n v="62"/>
    <n v="6"/>
    <n v="9.3000000000000007"/>
    <n v="8.8000000000000007"/>
    <n v="372"/>
    <n v="-1"/>
    <d v="2017-02-14T00:00:00"/>
    <d v="2017-02-01T00:00:00"/>
    <d v="2017-02-14T00:00:00"/>
    <s v="Tuesday"/>
    <d v="1899-12-30T14:16:05"/>
    <d v="1899-12-30T14:00:00"/>
    <n v="1"/>
    <d v="2017-02-14T00:00:00"/>
    <d v="2017-02-01T00:00:00"/>
    <d v="2017-02-14T00:00:00"/>
    <s v="Tuesday"/>
    <d v="1899-12-30T15:18:31"/>
    <d v="1899-12-30T15:00:00"/>
    <s v="Round Trip"/>
  </r>
  <r>
    <n v="1289383"/>
    <s v="Non-RFID Card Member"/>
    <m/>
    <m/>
    <n v="53214"/>
    <s v="UNITED STATES"/>
    <s v="Single Ride"/>
    <n v="11059"/>
    <x v="40"/>
    <n v="43.048609999999996"/>
    <n v="-88.008480000000006"/>
    <x v="45"/>
    <n v="43.060079999999999"/>
    <n v="-88.027349999999998"/>
    <n v="42"/>
    <n v="6"/>
    <n v="6.3"/>
    <n v="6"/>
    <n v="252"/>
    <n v="-1"/>
    <d v="2017-02-19T00:00:00"/>
    <d v="2017-02-01T00:00:00"/>
    <d v="2017-02-19T00:00:00"/>
    <s v="Sunday"/>
    <d v="1899-12-30T12:48:01"/>
    <d v="1899-12-30T13:00:00"/>
    <n v="1"/>
    <d v="2017-02-19T00:00:00"/>
    <d v="2017-02-01T00:00:00"/>
    <d v="2017-02-19T00:00:00"/>
    <s v="Sunday"/>
    <d v="1899-12-30T13:30:04"/>
    <d v="1899-12-30T14:00:00"/>
    <s v="One Way"/>
  </r>
  <r>
    <n v="1289592"/>
    <s v="Non-RFID Card Member"/>
    <m/>
    <m/>
    <n v="53202"/>
    <s v="UNITED STATES"/>
    <s v="Single Ride"/>
    <n v="11047"/>
    <x v="13"/>
    <n v="43.058619999999998"/>
    <n v="-87.885319999999993"/>
    <x v="41"/>
    <n v="43.078530000000001"/>
    <n v="-87.882620000000003"/>
    <n v="17"/>
    <n v="3"/>
    <n v="2.6"/>
    <n v="2.4"/>
    <n v="102"/>
    <n v="-1"/>
    <d v="2017-02-18T00:00:00"/>
    <d v="2017-02-01T00:00:00"/>
    <d v="2017-02-18T00:00:00"/>
    <s v="Saturday"/>
    <d v="1899-12-30T14:37:05"/>
    <d v="1899-12-30T15:00:00"/>
    <n v="1"/>
    <d v="2017-02-18T00:00:00"/>
    <d v="2017-02-01T00:00:00"/>
    <d v="2017-02-18T00:00:00"/>
    <s v="Saturday"/>
    <d v="1899-12-30T14:54:44"/>
    <d v="1899-12-30T15:00:00"/>
    <s v="One Way"/>
  </r>
  <r>
    <n v="1306778"/>
    <s v="Non-RFID Card Member"/>
    <m/>
    <m/>
    <n v="53204"/>
    <s v="UNITED STATES"/>
    <s v="Single Ride"/>
    <n v="5"/>
    <x v="41"/>
    <n v="43.004728999999998"/>
    <n v="-87.905463999999995"/>
    <x v="14"/>
    <n v="43.020020000000002"/>
    <n v="-87.912540000000007"/>
    <n v="10"/>
    <n v="3"/>
    <n v="1.5"/>
    <n v="1.4"/>
    <n v="60"/>
    <n v="-1"/>
    <d v="2017-02-15T00:00:00"/>
    <d v="2017-02-01T00:00:00"/>
    <d v="2017-02-15T00:00:00"/>
    <s v="Wednesday"/>
    <d v="1899-12-30T15:45:54"/>
    <d v="1899-12-30T16:00:00"/>
    <n v="1"/>
    <d v="2017-02-15T00:00:00"/>
    <d v="2017-02-01T00:00:00"/>
    <d v="2017-02-15T00:00:00"/>
    <s v="Wednesday"/>
    <d v="1899-12-30T15:55:56"/>
    <d v="1899-12-30T16:00:00"/>
    <s v="One Way"/>
  </r>
  <r>
    <n v="1306778"/>
    <s v="Non-RFID Card Member"/>
    <m/>
    <m/>
    <n v="53204"/>
    <s v="UNITED STATES"/>
    <s v="Single Ride"/>
    <n v="5713"/>
    <x v="41"/>
    <n v="43.004728999999998"/>
    <n v="-87.905463999999995"/>
    <x v="5"/>
    <n v="43.031480000000002"/>
    <n v="-87.908169999999998"/>
    <n v="15"/>
    <n v="3"/>
    <n v="2.2999999999999998"/>
    <n v="2.1"/>
    <n v="90"/>
    <n v="-1"/>
    <d v="2017-02-16T00:00:00"/>
    <d v="2017-02-01T00:00:00"/>
    <d v="2017-02-16T00:00:00"/>
    <s v="Thursday"/>
    <d v="1899-12-30T14:53:39"/>
    <d v="1899-12-30T15:00:00"/>
    <n v="1"/>
    <d v="2017-02-16T00:00:00"/>
    <d v="2017-02-01T00:00:00"/>
    <d v="2017-02-16T00:00:00"/>
    <s v="Thursday"/>
    <d v="1899-12-30T15:08:59"/>
    <d v="1899-12-30T15:00:00"/>
    <s v="One Way"/>
  </r>
  <r>
    <n v="1307542"/>
    <s v="Non-RFID Card Member"/>
    <m/>
    <m/>
    <n v="53130"/>
    <s v="UNITED STATES"/>
    <s v="Single Ride"/>
    <n v="5546"/>
    <x v="10"/>
    <n v="43.052460000000004"/>
    <n v="-87.891000000000005"/>
    <x v="10"/>
    <n v="43.052460000000004"/>
    <n v="-87.891000000000005"/>
    <n v="557"/>
    <n v="0"/>
    <n v="18"/>
    <n v="17.100000000000001"/>
    <n v="720"/>
    <n v="-1"/>
    <d v="2017-02-02T00:00:00"/>
    <d v="2017-02-01T00:00:00"/>
    <d v="2017-02-02T00:00:00"/>
    <s v="Thursday"/>
    <d v="1899-12-30T03:20:45"/>
    <d v="1899-12-30T03:00:00"/>
    <n v="1"/>
    <d v="2017-02-02T00:00:00"/>
    <d v="2017-02-01T00:00:00"/>
    <d v="2017-02-02T00:00:00"/>
    <s v="Thursday"/>
    <d v="1899-12-30T12:37:37"/>
    <d v="1899-12-30T13:00:00"/>
    <s v="Round Trip"/>
  </r>
  <r>
    <n v="1316667"/>
    <s v="Non-RFID Card Member"/>
    <m/>
    <m/>
    <n v="53005"/>
    <s v="UNITED STATES"/>
    <s v="Single Ride"/>
    <n v="346"/>
    <x v="30"/>
    <n v="43.031480000000002"/>
    <n v="-87.908169999999998"/>
    <x v="5"/>
    <n v="43.031480000000002"/>
    <n v="-87.908169999999998"/>
    <n v="26"/>
    <n v="3"/>
    <n v="3.9"/>
    <n v="3.7"/>
    <n v="156"/>
    <n v="-1"/>
    <d v="2017-02-19T00:00:00"/>
    <d v="2017-02-01T00:00:00"/>
    <d v="2017-02-19T00:00:00"/>
    <s v="Sunday"/>
    <d v="1899-12-30T14:07:38"/>
    <d v="1899-12-30T14:00:00"/>
    <n v="1"/>
    <d v="2017-02-19T00:00:00"/>
    <d v="2017-02-01T00:00:00"/>
    <d v="2017-02-19T00:00:00"/>
    <s v="Sunday"/>
    <d v="1899-12-30T14:33:25"/>
    <d v="1899-12-30T15:00:00"/>
    <s v="Round Trip"/>
  </r>
  <r>
    <n v="1330879"/>
    <s v="Non-RFID Card Member"/>
    <m/>
    <m/>
    <n v="45212"/>
    <s v="UNITED STATES"/>
    <s v="Single Ride"/>
    <n v="11062"/>
    <x v="2"/>
    <n v="43.03519"/>
    <n v="-87.907390000000007"/>
    <x v="10"/>
    <n v="43.052460000000004"/>
    <n v="-87.891000000000005"/>
    <n v="20"/>
    <n v="3"/>
    <n v="3"/>
    <n v="2.9"/>
    <n v="120"/>
    <n v="-1"/>
    <d v="2017-02-21T00:00:00"/>
    <d v="2017-02-01T00:00:00"/>
    <d v="2017-02-21T00:00:00"/>
    <s v="Tuesday"/>
    <d v="1899-12-30T16:04:25"/>
    <d v="1899-12-30T16:00:00"/>
    <n v="1"/>
    <d v="2017-02-21T00:00:00"/>
    <d v="2017-02-01T00:00:00"/>
    <d v="2017-02-21T00:00:00"/>
    <s v="Tuesday"/>
    <d v="1899-12-30T16:24:57"/>
    <d v="1899-12-30T16:00:00"/>
    <s v="One Way"/>
  </r>
  <r>
    <n v="1335560"/>
    <s v="Non-RFID Card Member"/>
    <m/>
    <m/>
    <n v="53022"/>
    <s v="UNITED STATES"/>
    <s v="Single Ride"/>
    <n v="5714"/>
    <x v="42"/>
    <n v="43.052630000000001"/>
    <n v="-88.016319999999993"/>
    <x v="46"/>
    <n v="43.052630000000001"/>
    <n v="-88.016319999999993"/>
    <n v="25"/>
    <n v="3"/>
    <n v="3.8"/>
    <n v="3.6"/>
    <n v="150"/>
    <n v="-1"/>
    <d v="2017-02-17T00:00:00"/>
    <d v="2017-02-01T00:00:00"/>
    <d v="2017-02-17T00:00:00"/>
    <s v="Friday"/>
    <d v="1899-12-30T21:34:34"/>
    <d v="1899-12-30T22:00:00"/>
    <n v="1"/>
    <d v="2017-02-17T00:00:00"/>
    <d v="2017-02-01T00:00:00"/>
    <d v="2017-02-17T00:00:00"/>
    <s v="Friday"/>
    <d v="1899-12-30T21:59:02"/>
    <d v="1899-12-30T22:00:00"/>
    <s v="Round Trip"/>
  </r>
  <r>
    <n v="1335733"/>
    <s v="Non-RFID Card Member"/>
    <m/>
    <m/>
    <n v="53233"/>
    <s v="UNITED STATES"/>
    <s v="Single Ride"/>
    <n v="11081"/>
    <x v="35"/>
    <n v="43.040154000000001"/>
    <n v="-87.932113000000001"/>
    <x v="39"/>
    <n v="43.04804"/>
    <n v="-87.896720000000002"/>
    <n v="17"/>
    <n v="3"/>
    <n v="2.6"/>
    <n v="2.4"/>
    <n v="102"/>
    <n v="-1"/>
    <d v="2017-02-26T00:00:00"/>
    <d v="2017-02-01T00:00:00"/>
    <d v="2017-02-26T00:00:00"/>
    <s v="Sunday"/>
    <d v="1899-12-30T10:01:00"/>
    <d v="1899-12-30T10:00:00"/>
    <n v="1"/>
    <d v="2017-02-26T00:00:00"/>
    <d v="2017-02-01T00:00:00"/>
    <d v="2017-02-26T00:00:00"/>
    <s v="Sunday"/>
    <d v="1899-12-30T10:18:39"/>
    <d v="1899-12-30T10:00:00"/>
    <s v="One Way"/>
  </r>
  <r>
    <n v="1335733"/>
    <s v="Non-RFID Card Member"/>
    <m/>
    <m/>
    <n v="53233"/>
    <s v="UNITED STATES"/>
    <s v="Single Ride"/>
    <n v="11081"/>
    <x v="8"/>
    <n v="43.04804"/>
    <n v="-87.896720000000002"/>
    <x v="21"/>
    <n v="43.040154000000001"/>
    <n v="-87.932113000000001"/>
    <n v="20"/>
    <n v="3"/>
    <n v="3"/>
    <n v="2.9"/>
    <n v="120"/>
    <n v="-1"/>
    <d v="2017-02-26T00:00:00"/>
    <d v="2017-02-01T00:00:00"/>
    <d v="2017-02-26T00:00:00"/>
    <s v="Sunday"/>
    <d v="1899-12-30T11:53:21"/>
    <d v="1899-12-30T12:00:00"/>
    <n v="1"/>
    <d v="2017-02-26T00:00:00"/>
    <d v="2017-02-01T00:00:00"/>
    <d v="2017-02-26T00:00:00"/>
    <s v="Sunday"/>
    <d v="1899-12-30T12:13:45"/>
    <d v="1899-12-30T12:00:00"/>
    <s v="One Way"/>
  </r>
  <r>
    <n v="1343600"/>
    <s v="Non-RFID Card Member"/>
    <m/>
    <m/>
    <n v="6877"/>
    <s v="UNITED STATES"/>
    <s v="Single Ride"/>
    <n v="5569"/>
    <x v="31"/>
    <n v="43.058010000000003"/>
    <n v="-87.877300000000005"/>
    <x v="36"/>
    <n v="43.052549999999997"/>
    <n v="-87.909329999999997"/>
    <n v="25"/>
    <n v="3"/>
    <n v="3.8"/>
    <n v="3.6"/>
    <n v="150"/>
    <n v="-1"/>
    <d v="2017-02-22T00:00:00"/>
    <d v="2017-02-01T00:00:00"/>
    <d v="2017-02-22T00:00:00"/>
    <s v="Wednesday"/>
    <d v="1899-12-30T11:35:05"/>
    <d v="1899-12-30T12:00:00"/>
    <n v="1"/>
    <d v="2017-02-22T00:00:00"/>
    <d v="2017-02-01T00:00:00"/>
    <d v="2017-02-22T00:00:00"/>
    <s v="Wednesday"/>
    <d v="1899-12-30T12:00:11"/>
    <d v="1899-12-30T12:00:00"/>
    <s v="One Way"/>
  </r>
  <r>
    <n v="1343600"/>
    <s v="Non-RFID Card Member"/>
    <m/>
    <m/>
    <n v="6877"/>
    <s v="UNITED STATES"/>
    <s v="Single Ride"/>
    <n v="11050"/>
    <x v="31"/>
    <n v="43.058010000000003"/>
    <n v="-87.877300000000005"/>
    <x v="36"/>
    <n v="43.052549999999997"/>
    <n v="-87.909329999999997"/>
    <n v="25"/>
    <n v="3"/>
    <n v="3.8"/>
    <n v="3.6"/>
    <n v="150"/>
    <n v="-1"/>
    <d v="2017-02-22T00:00:00"/>
    <d v="2017-02-01T00:00:00"/>
    <d v="2017-02-22T00:00:00"/>
    <s v="Wednesday"/>
    <d v="1899-12-30T11:35:53"/>
    <d v="1899-12-30T12:00:00"/>
    <n v="1"/>
    <d v="2017-02-22T00:00:00"/>
    <d v="2017-02-01T00:00:00"/>
    <d v="2017-02-22T00:00:00"/>
    <s v="Wednesday"/>
    <d v="1899-12-30T12:00:19"/>
    <d v="1899-12-30T12:00:00"/>
    <s v="One Way"/>
  </r>
  <r>
    <n v="1354221"/>
    <s v="Non-RFID Card Member"/>
    <m/>
    <m/>
    <n v="33169"/>
    <s v="UNITED STATES"/>
    <s v="Single Ride"/>
    <n v="5423"/>
    <x v="27"/>
    <n v="43.038580000000003"/>
    <n v="-87.90934"/>
    <x v="8"/>
    <n v="43.038580000000003"/>
    <n v="-87.90934"/>
    <n v="17"/>
    <n v="3"/>
    <n v="2.6"/>
    <n v="2.4"/>
    <n v="102"/>
    <n v="-1"/>
    <d v="2017-02-18T00:00:00"/>
    <d v="2017-02-01T00:00:00"/>
    <d v="2017-02-18T00:00:00"/>
    <s v="Saturday"/>
    <d v="1899-12-30T16:09:55"/>
    <d v="1899-12-30T16:00:00"/>
    <n v="1"/>
    <d v="2017-02-18T00:00:00"/>
    <d v="2017-02-01T00:00:00"/>
    <d v="2017-02-18T00:00:00"/>
    <s v="Saturday"/>
    <d v="1899-12-30T16:26:13"/>
    <d v="1899-12-30T16:00:00"/>
    <s v="Round Trip"/>
  </r>
  <r>
    <n v="1358845"/>
    <s v="Non-RFID Card Member"/>
    <m/>
    <m/>
    <n v="53202"/>
    <s v="UNITED STATES"/>
    <s v="Single Ride"/>
    <n v="342"/>
    <x v="11"/>
    <n v="43.04824"/>
    <n v="-87.904970000000006"/>
    <x v="1"/>
    <n v="43.03886"/>
    <n v="-87.902720000000002"/>
    <n v="5"/>
    <n v="3"/>
    <n v="0.8"/>
    <n v="0.7"/>
    <n v="30"/>
    <n v="-1"/>
    <d v="2017-02-17T00:00:00"/>
    <d v="2017-02-01T00:00:00"/>
    <d v="2017-02-17T00:00:00"/>
    <s v="Friday"/>
    <d v="1899-12-30T08:59:19"/>
    <d v="1899-12-30T09:00:00"/>
    <n v="1"/>
    <d v="2017-02-17T00:00:00"/>
    <d v="2017-02-01T00:00:00"/>
    <d v="2017-02-17T00:00:00"/>
    <s v="Friday"/>
    <d v="1899-12-30T09:04:18"/>
    <d v="1899-12-30T09:00:00"/>
    <s v="One Way"/>
  </r>
  <r>
    <n v="1358845"/>
    <s v="Non-RFID Card Member"/>
    <m/>
    <m/>
    <n v="53202"/>
    <s v="UNITED STATES"/>
    <s v="Single Ride"/>
    <n v="5530"/>
    <x v="11"/>
    <n v="43.04824"/>
    <n v="-87.904970000000006"/>
    <x v="1"/>
    <n v="43.03886"/>
    <n v="-87.902720000000002"/>
    <n v="7"/>
    <n v="3"/>
    <n v="1.1000000000000001"/>
    <n v="1"/>
    <n v="42"/>
    <n v="-1"/>
    <d v="2017-02-21T00:00:00"/>
    <d v="2017-02-01T00:00:00"/>
    <d v="2017-02-21T00:00:00"/>
    <s v="Tuesday"/>
    <d v="1899-12-30T08:05:05"/>
    <d v="1899-12-30T08:00:00"/>
    <n v="1"/>
    <d v="2017-02-21T00:00:00"/>
    <d v="2017-02-01T00:00:00"/>
    <d v="2017-02-21T00:00:00"/>
    <s v="Tuesday"/>
    <d v="1899-12-30T08:12:07"/>
    <d v="1899-12-30T08:00:00"/>
    <s v="One Way"/>
  </r>
  <r>
    <n v="1359142"/>
    <s v="Non-RFID Card Member"/>
    <m/>
    <m/>
    <n v="53158"/>
    <s v="UNITED STATES"/>
    <s v="Single Ride"/>
    <n v="11094"/>
    <x v="4"/>
    <n v="43.078530000000001"/>
    <n v="-87.882620000000003"/>
    <x v="24"/>
    <n v="43.036900000000003"/>
    <n v="-87.89667"/>
    <n v="64"/>
    <n v="6"/>
    <n v="9.6"/>
    <n v="9.1"/>
    <n v="384"/>
    <n v="-1"/>
    <d v="2017-02-17T00:00:00"/>
    <d v="2017-02-01T00:00:00"/>
    <d v="2017-02-17T00:00:00"/>
    <s v="Friday"/>
    <d v="1899-12-30T13:03:07"/>
    <d v="1899-12-30T13:00:00"/>
    <n v="1"/>
    <d v="2017-02-17T00:00:00"/>
    <d v="2017-02-01T00:00:00"/>
    <d v="2017-02-17T00:00:00"/>
    <s v="Friday"/>
    <d v="1899-12-30T14:07:02"/>
    <d v="1899-12-30T14:00:00"/>
    <s v="One Way"/>
  </r>
  <r>
    <n v="1359786"/>
    <s v="Non-RFID Card Member"/>
    <m/>
    <m/>
    <n v="53007"/>
    <s v="UNITED STATES"/>
    <s v="Single Ride"/>
    <n v="11064"/>
    <x v="43"/>
    <n v="43.05536"/>
    <n v="-87.90504"/>
    <x v="47"/>
    <n v="43.05536"/>
    <n v="-87.90504"/>
    <n v="25"/>
    <n v="3"/>
    <n v="3.8"/>
    <n v="3.6"/>
    <n v="150"/>
    <n v="-1"/>
    <d v="2017-02-18T00:00:00"/>
    <d v="2017-02-01T00:00:00"/>
    <d v="2017-02-18T00:00:00"/>
    <s v="Saturday"/>
    <d v="1899-12-30T00:14:49"/>
    <d v="1899-12-30T00:00:00"/>
    <n v="1"/>
    <d v="2017-02-18T00:00:00"/>
    <d v="2017-02-01T00:00:00"/>
    <d v="2017-02-18T00:00:00"/>
    <s v="Saturday"/>
    <d v="1899-12-30T00:39:37"/>
    <d v="1899-12-30T01:00:00"/>
    <s v="Round Trip"/>
  </r>
  <r>
    <n v="1364467"/>
    <s v="Non-RFID Card Member"/>
    <m/>
    <m/>
    <n v="94558"/>
    <s v="UNITED STATES"/>
    <s v="Single Ride"/>
    <n v="250"/>
    <x v="30"/>
    <n v="43.031480000000002"/>
    <n v="-87.908169999999998"/>
    <x v="20"/>
    <n v="43.038649999999997"/>
    <n v="-87.921930000000003"/>
    <n v="24"/>
    <n v="3"/>
    <n v="3.6"/>
    <n v="3.4"/>
    <n v="144"/>
    <n v="-1"/>
    <d v="2017-02-18T00:00:00"/>
    <d v="2017-02-01T00:00:00"/>
    <d v="2017-02-18T00:00:00"/>
    <s v="Saturday"/>
    <d v="1899-12-30T12:17:57"/>
    <d v="1899-12-30T12:00:00"/>
    <n v="1"/>
    <d v="2017-02-18T00:00:00"/>
    <d v="2017-02-01T00:00:00"/>
    <d v="2017-02-18T00:00:00"/>
    <s v="Saturday"/>
    <d v="1899-12-30T12:41:43"/>
    <d v="1899-12-30T13:00:00"/>
    <s v="One Way"/>
  </r>
  <r>
    <n v="1365330"/>
    <s v="Non-RFID Card Member"/>
    <m/>
    <m/>
    <n v="60157"/>
    <s v="UNITED STATES"/>
    <s v="Single Ride"/>
    <n v="11134"/>
    <x v="23"/>
    <n v="43.040349999999997"/>
    <n v="-87.920760000000001"/>
    <x v="3"/>
    <n v="43.058619999999998"/>
    <n v="-87.885319999999993"/>
    <n v="19"/>
    <n v="3"/>
    <n v="2.9"/>
    <n v="2.7"/>
    <n v="114"/>
    <n v="-1"/>
    <d v="2017-02-17T00:00:00"/>
    <d v="2017-02-01T00:00:00"/>
    <d v="2017-02-17T00:00:00"/>
    <s v="Friday"/>
    <d v="1899-12-30T14:40:36"/>
    <d v="1899-12-30T15:00:00"/>
    <n v="1"/>
    <d v="2017-02-17T00:00:00"/>
    <d v="2017-02-01T00:00:00"/>
    <d v="2017-02-17T00:00:00"/>
    <s v="Friday"/>
    <d v="1899-12-30T14:59:37"/>
    <d v="1899-12-30T15:00:00"/>
    <s v="One Way"/>
  </r>
  <r>
    <n v="1365684"/>
    <s v="Non-RFID Card Member"/>
    <m/>
    <m/>
    <n v="53129"/>
    <s v="UNITED STATES"/>
    <s v="Single Ride"/>
    <n v="5481"/>
    <x v="28"/>
    <n v="43.060250000000003"/>
    <n v="-87.892169999999993"/>
    <x v="37"/>
    <n v="43.069021999999997"/>
    <n v="-87.887940999999998"/>
    <n v="7"/>
    <n v="3"/>
    <n v="1.1000000000000001"/>
    <n v="1"/>
    <n v="42"/>
    <n v="-1"/>
    <d v="2017-02-14T00:00:00"/>
    <d v="2017-02-01T00:00:00"/>
    <d v="2017-02-14T00:00:00"/>
    <s v="Tuesday"/>
    <d v="1899-12-30T16:05:30"/>
    <d v="1899-12-30T16:00:00"/>
    <n v="1"/>
    <d v="2017-02-14T00:00:00"/>
    <d v="2017-02-01T00:00:00"/>
    <d v="2017-02-14T00:00:00"/>
    <s v="Tuesday"/>
    <d v="1899-12-30T16:12:03"/>
    <d v="1899-12-30T16:00:00"/>
    <s v="One Way"/>
  </r>
  <r>
    <n v="1371904"/>
    <s v="Non-RFID Card Member"/>
    <m/>
    <m/>
    <n v="53212"/>
    <s v="UNITED STATES"/>
    <s v="Single Ride"/>
    <n v="5491"/>
    <x v="22"/>
    <n v="43.053040000000003"/>
    <n v="-87.897660000000002"/>
    <x v="28"/>
    <n v="43.05847"/>
    <n v="-87.898079999999993"/>
    <n v="18"/>
    <n v="3"/>
    <n v="2.7"/>
    <n v="2.6"/>
    <n v="108"/>
    <n v="-1"/>
    <d v="2017-02-14T00:00:00"/>
    <d v="2017-02-01T00:00:00"/>
    <d v="2017-02-14T00:00:00"/>
    <s v="Tuesday"/>
    <d v="1899-12-30T02:02:32"/>
    <d v="1899-12-30T02:00:00"/>
    <n v="1"/>
    <d v="2017-02-14T00:00:00"/>
    <d v="2017-02-01T00:00:00"/>
    <d v="2017-02-14T00:00:00"/>
    <s v="Tuesday"/>
    <d v="1899-12-30T02:20:23"/>
    <d v="1899-12-30T02:00:00"/>
    <s v="One Way"/>
  </r>
  <r>
    <n v="1373118"/>
    <s v="Non-RFID Card Member"/>
    <m/>
    <m/>
    <n v="53207"/>
    <s v="UNITED STATES"/>
    <s v="Single Ride"/>
    <n v="45"/>
    <x v="27"/>
    <n v="43.038580000000003"/>
    <n v="-87.90934"/>
    <x v="48"/>
    <n v="43.004728999999998"/>
    <n v="-87.905463999999995"/>
    <n v="16"/>
    <n v="3"/>
    <n v="2.4"/>
    <n v="2.2999999999999998"/>
    <n v="96"/>
    <n v="-1"/>
    <d v="2017-02-15T00:00:00"/>
    <d v="2017-02-01T00:00:00"/>
    <d v="2017-02-15T00:00:00"/>
    <s v="Wednesday"/>
    <d v="1899-12-30T16:45:40"/>
    <d v="1899-12-30T17:00:00"/>
    <n v="1"/>
    <d v="2017-02-15T00:00:00"/>
    <d v="2017-02-01T00:00:00"/>
    <d v="2017-02-15T00:00:00"/>
    <s v="Wednesday"/>
    <d v="1899-12-30T17:01:44"/>
    <d v="1899-12-30T17:00:00"/>
    <s v="One Way"/>
  </r>
  <r>
    <n v="1373265"/>
    <s v="Non-RFID Card Member"/>
    <m/>
    <m/>
    <n v="52053"/>
    <s v="UNITED STATES"/>
    <s v="Single Ride"/>
    <n v="5454"/>
    <x v="44"/>
    <n v="43.074655999999997"/>
    <n v="-87.889011999999994"/>
    <x v="31"/>
    <n v="43.060250000000003"/>
    <n v="-87.892169999999993"/>
    <n v="10"/>
    <n v="3"/>
    <n v="1.5"/>
    <n v="1.4"/>
    <n v="60"/>
    <n v="-1"/>
    <d v="2017-02-04T00:00:00"/>
    <d v="2017-02-01T00:00:00"/>
    <d v="2017-02-04T00:00:00"/>
    <s v="Saturday"/>
    <d v="1899-12-30T01:18:26"/>
    <d v="1899-12-30T01:00:00"/>
    <n v="1"/>
    <d v="2017-02-04T00:00:00"/>
    <d v="2017-02-01T00:00:00"/>
    <d v="2017-02-04T00:00:00"/>
    <s v="Saturday"/>
    <d v="1899-12-30T01:28:31"/>
    <d v="1899-12-30T01:00:00"/>
    <s v="One Way"/>
  </r>
  <r>
    <n v="1373273"/>
    <s v="Non-RFID Card Member"/>
    <m/>
    <m/>
    <n v="53061"/>
    <s v="UNITED STATES"/>
    <s v="Single Ride"/>
    <n v="19"/>
    <x v="10"/>
    <n v="43.052460000000004"/>
    <n v="-87.891000000000005"/>
    <x v="24"/>
    <n v="43.036900000000003"/>
    <n v="-87.89667"/>
    <n v="26"/>
    <n v="3"/>
    <n v="3.9"/>
    <n v="3.7"/>
    <n v="156"/>
    <n v="-1"/>
    <d v="2017-02-21T00:00:00"/>
    <d v="2017-02-01T00:00:00"/>
    <d v="2017-02-21T00:00:00"/>
    <s v="Tuesday"/>
    <d v="1899-12-30T14:18:10"/>
    <d v="1899-12-30T14:00:00"/>
    <n v="1"/>
    <d v="2017-02-21T00:00:00"/>
    <d v="2017-02-01T00:00:00"/>
    <d v="2017-02-21T00:00:00"/>
    <s v="Tuesday"/>
    <d v="1899-12-30T14:44:08"/>
    <d v="1899-12-30T15:00:00"/>
    <s v="One Way"/>
  </r>
  <r>
    <n v="1373735"/>
    <s v="Non-RFID Card Member"/>
    <m/>
    <m/>
    <n v="53202"/>
    <s v="UNITED STATES"/>
    <s v="Single Ride"/>
    <n v="5522"/>
    <x v="10"/>
    <n v="43.052460000000004"/>
    <n v="-87.891000000000005"/>
    <x v="30"/>
    <n v="43.05097"/>
    <n v="-87.906440000000003"/>
    <n v="6"/>
    <n v="3"/>
    <n v="0.9"/>
    <n v="0.9"/>
    <n v="36"/>
    <n v="-1"/>
    <d v="2017-02-14T00:00:00"/>
    <d v="2017-02-01T00:00:00"/>
    <d v="2017-02-14T00:00:00"/>
    <s v="Tuesday"/>
    <d v="1899-12-30T05:53:32"/>
    <d v="1899-12-30T06:00:00"/>
    <n v="1"/>
    <d v="2017-02-14T00:00:00"/>
    <d v="2017-02-01T00:00:00"/>
    <d v="2017-02-14T00:00:00"/>
    <s v="Tuesday"/>
    <d v="1899-12-30T05:59:47"/>
    <d v="1899-12-30T06:00:00"/>
    <s v="One Way"/>
  </r>
  <r>
    <n v="1373735"/>
    <s v="Non-RFID Card Member"/>
    <m/>
    <m/>
    <n v="53202"/>
    <s v="UNITED STATES"/>
    <s v="Single Ride"/>
    <n v="13"/>
    <x v="22"/>
    <n v="43.053040000000003"/>
    <n v="-87.897660000000002"/>
    <x v="10"/>
    <n v="43.052460000000004"/>
    <n v="-87.891000000000005"/>
    <n v="3"/>
    <n v="0"/>
    <n v="0.5"/>
    <n v="0.4"/>
    <n v="18"/>
    <n v="-1"/>
    <d v="2017-02-12T00:00:00"/>
    <d v="2017-02-01T00:00:00"/>
    <d v="2017-02-12T00:00:00"/>
    <s v="Sunday"/>
    <d v="1899-12-30T22:13:42"/>
    <d v="1899-12-30T22:00:00"/>
    <n v="1"/>
    <d v="2017-02-12T00:00:00"/>
    <d v="2017-02-01T00:00:00"/>
    <d v="2017-02-12T00:00:00"/>
    <s v="Sunday"/>
    <d v="1899-12-30T22:16:40"/>
    <d v="1899-12-30T22:00:00"/>
    <s v="One Way"/>
  </r>
  <r>
    <n v="1373735"/>
    <s v="Non-RFID Card Member"/>
    <m/>
    <m/>
    <n v="53202"/>
    <s v="UNITED STATES"/>
    <s v="Single Ride"/>
    <n v="5436"/>
    <x v="10"/>
    <n v="43.052460000000004"/>
    <n v="-87.891000000000005"/>
    <x v="30"/>
    <n v="43.05097"/>
    <n v="-87.906440000000003"/>
    <n v="7"/>
    <n v="3"/>
    <n v="1.1000000000000001"/>
    <n v="1"/>
    <n v="42"/>
    <n v="-1"/>
    <d v="2017-02-20T00:00:00"/>
    <d v="2017-02-01T00:00:00"/>
    <d v="2017-02-20T00:00:00"/>
    <s v="Monday"/>
    <d v="1899-12-30T05:38:58"/>
    <d v="1899-12-30T06:00:00"/>
    <n v="1"/>
    <d v="2017-02-20T00:00:00"/>
    <d v="2017-02-01T00:00:00"/>
    <d v="2017-02-20T00:00:00"/>
    <s v="Monday"/>
    <d v="1899-12-30T05:45:16"/>
    <d v="1899-12-30T06:00:00"/>
    <s v="One Way"/>
  </r>
  <r>
    <n v="1373735"/>
    <s v="Non-RFID Card Member"/>
    <m/>
    <m/>
    <n v="53202"/>
    <s v="UNITED STATES"/>
    <s v="Single Ride"/>
    <n v="143"/>
    <x v="10"/>
    <n v="43.052460000000004"/>
    <n v="-87.891000000000005"/>
    <x v="30"/>
    <n v="43.05097"/>
    <n v="-87.906440000000003"/>
    <n v="6"/>
    <n v="3"/>
    <n v="0.9"/>
    <n v="0.9"/>
    <n v="36"/>
    <n v="-1"/>
    <d v="2017-02-22T00:00:00"/>
    <d v="2017-02-01T00:00:00"/>
    <d v="2017-02-22T00:00:00"/>
    <s v="Wednesday"/>
    <d v="1899-12-30T05:48:32"/>
    <d v="1899-12-30T06:00:00"/>
    <n v="1"/>
    <d v="2017-02-22T00:00:00"/>
    <d v="2017-02-01T00:00:00"/>
    <d v="2017-02-22T00:00:00"/>
    <s v="Wednesday"/>
    <d v="1899-12-30T05:54:24"/>
    <d v="1899-12-30T06:00:00"/>
    <s v="One Way"/>
  </r>
  <r>
    <n v="1374578"/>
    <s v="Non-RFID Card Member"/>
    <m/>
    <m/>
    <n v="53216"/>
    <s v="UNITED STATES"/>
    <s v="Single Ride"/>
    <n v="111"/>
    <x v="26"/>
    <n v="43.060786"/>
    <n v="-87.883825999999999"/>
    <x v="8"/>
    <n v="43.038580000000003"/>
    <n v="-87.90934"/>
    <n v="58"/>
    <n v="6"/>
    <n v="8.6999999999999993"/>
    <n v="8.3000000000000007"/>
    <n v="348"/>
    <n v="-1"/>
    <d v="2017-02-22T00:00:00"/>
    <d v="2017-02-01T00:00:00"/>
    <d v="2017-02-22T00:00:00"/>
    <s v="Wednesday"/>
    <d v="1899-12-30T18:31:14"/>
    <d v="1899-12-30T19:00:00"/>
    <n v="1"/>
    <d v="2017-02-22T00:00:00"/>
    <d v="2017-02-01T00:00:00"/>
    <d v="2017-02-22T00:00:00"/>
    <s v="Wednesday"/>
    <d v="1899-12-30T19:29:19"/>
    <d v="1899-12-30T19:00:00"/>
    <s v="One Way"/>
  </r>
  <r>
    <n v="1378005"/>
    <s v="Non-RFID Card Member"/>
    <m/>
    <m/>
    <n v="53012"/>
    <s v="UNITED STATES"/>
    <s v="Single Ride"/>
    <n v="11075"/>
    <x v="31"/>
    <n v="43.058010000000003"/>
    <n v="-87.877300000000005"/>
    <x v="32"/>
    <n v="43.058010000000003"/>
    <n v="-87.877300000000005"/>
    <n v="60"/>
    <n v="6"/>
    <n v="9"/>
    <n v="8.6"/>
    <n v="360"/>
    <n v="-1"/>
    <d v="2017-02-19T00:00:00"/>
    <d v="2017-02-01T00:00:00"/>
    <d v="2017-02-19T00:00:00"/>
    <s v="Sunday"/>
    <d v="1899-12-30T13:04:24"/>
    <d v="1899-12-30T13:00:00"/>
    <n v="1"/>
    <d v="2017-02-19T00:00:00"/>
    <d v="2017-02-01T00:00:00"/>
    <d v="2017-02-19T00:00:00"/>
    <s v="Sunday"/>
    <d v="1899-12-30T14:04:40"/>
    <d v="1899-12-30T14:00:00"/>
    <s v="Round Trip"/>
  </r>
  <r>
    <n v="1380203"/>
    <s v="Non-RFID Card Member"/>
    <m/>
    <m/>
    <n v="53233"/>
    <s v="UNITED STATES"/>
    <s v="Single Ride"/>
    <n v="5492"/>
    <x v="35"/>
    <n v="43.040154000000001"/>
    <n v="-87.932113000000001"/>
    <x v="8"/>
    <n v="43.038580000000003"/>
    <n v="-87.90934"/>
    <n v="10"/>
    <n v="3"/>
    <n v="1.5"/>
    <n v="1.4"/>
    <n v="60"/>
    <n v="-1"/>
    <d v="2017-02-05T00:00:00"/>
    <d v="2017-02-01T00:00:00"/>
    <d v="2017-02-05T00:00:00"/>
    <s v="Sunday"/>
    <d v="1899-12-30T10:30:11"/>
    <d v="1899-12-30T11:00:00"/>
    <n v="1"/>
    <d v="2017-02-05T00:00:00"/>
    <d v="2017-02-01T00:00:00"/>
    <d v="2017-02-05T00:00:00"/>
    <s v="Sunday"/>
    <d v="1899-12-30T10:40:16"/>
    <d v="1899-12-30T11:00:00"/>
    <s v="One Way"/>
  </r>
  <r>
    <n v="1380578"/>
    <s v="Non-RFID Card Member"/>
    <m/>
    <m/>
    <n v="53154"/>
    <s v="UNITED STATES"/>
    <s v="Single Ride"/>
    <n v="11075"/>
    <x v="10"/>
    <n v="43.052460000000004"/>
    <n v="-87.891000000000005"/>
    <x v="10"/>
    <n v="43.052460000000004"/>
    <n v="-87.891000000000005"/>
    <n v="27"/>
    <n v="3"/>
    <n v="4.0999999999999996"/>
    <n v="3.8"/>
    <n v="162"/>
    <n v="-1"/>
    <d v="2017-02-18T00:00:00"/>
    <d v="2017-02-01T00:00:00"/>
    <d v="2017-02-18T00:00:00"/>
    <s v="Saturday"/>
    <d v="1899-12-30T14:58:15"/>
    <d v="1899-12-30T15:00:00"/>
    <n v="1"/>
    <d v="2017-02-18T00:00:00"/>
    <d v="2017-02-01T00:00:00"/>
    <d v="2017-02-18T00:00:00"/>
    <s v="Saturday"/>
    <d v="1899-12-30T15:25:40"/>
    <d v="1899-12-30T15:00:00"/>
    <s v="Round Trip"/>
  </r>
  <r>
    <n v="1391484"/>
    <s v="Non-RFID Card Member"/>
    <m/>
    <m/>
    <n v="53224"/>
    <s v="UNITED STATES"/>
    <s v="Single Ride"/>
    <n v="112"/>
    <x v="17"/>
    <n v="43.056539999999998"/>
    <n v="-87.914370000000005"/>
    <x v="19"/>
    <n v="43.040349999999997"/>
    <n v="-87.920760000000001"/>
    <n v="111"/>
    <n v="3"/>
    <n v="16.7"/>
    <n v="15.8"/>
    <n v="666"/>
    <n v="-1"/>
    <d v="2017-02-08T00:00:00"/>
    <d v="2017-02-01T00:00:00"/>
    <d v="2017-02-08T00:00:00"/>
    <s v="Wednesday"/>
    <d v="1899-12-30T12:36:46"/>
    <d v="1899-12-30T13:00:00"/>
    <n v="1"/>
    <d v="2017-02-08T00:00:00"/>
    <d v="2017-02-01T00:00:00"/>
    <d v="2017-02-08T00:00:00"/>
    <s v="Wednesday"/>
    <d v="1899-12-30T14:27:32"/>
    <d v="1899-12-30T14:00:00"/>
    <s v="One Way"/>
  </r>
  <r>
    <n v="1392819"/>
    <s v="Non-RFID Card Member"/>
    <m/>
    <m/>
    <n v="53202"/>
    <s v="UNITED STATES"/>
    <s v="Single Ride"/>
    <n v="11091"/>
    <x v="22"/>
    <n v="43.053040000000003"/>
    <n v="-87.897660000000002"/>
    <x v="11"/>
    <n v="43.060786"/>
    <n v="-87.883825999999999"/>
    <n v="9"/>
    <n v="3"/>
    <n v="1.4"/>
    <n v="1.3"/>
    <n v="54"/>
    <n v="-1"/>
    <d v="2017-02-27T00:00:00"/>
    <d v="2017-02-01T00:00:00"/>
    <d v="2017-02-27T00:00:00"/>
    <s v="Monday"/>
    <d v="1899-12-30T16:06:19"/>
    <d v="1899-12-30T16:00:00"/>
    <n v="1"/>
    <d v="2017-02-27T00:00:00"/>
    <d v="2017-02-01T00:00:00"/>
    <d v="2017-02-27T00:00:00"/>
    <s v="Monday"/>
    <d v="1899-12-30T16:15:35"/>
    <d v="1899-12-30T16:00:00"/>
    <s v="One Way"/>
  </r>
  <r>
    <n v="1393565"/>
    <s v="Non-RFID Card Member"/>
    <m/>
    <m/>
    <n v="53150"/>
    <s v="UNITED STATES"/>
    <s v="Single Ride"/>
    <n v="5524"/>
    <x v="25"/>
    <n v="43.036900000000003"/>
    <n v="-87.89667"/>
    <x v="24"/>
    <n v="43.036900000000003"/>
    <n v="-87.89667"/>
    <n v="75"/>
    <n v="9"/>
    <n v="11.3"/>
    <n v="10.7"/>
    <n v="450"/>
    <n v="-1"/>
    <d v="2017-02-19T00:00:00"/>
    <d v="2017-02-01T00:00:00"/>
    <d v="2017-02-19T00:00:00"/>
    <s v="Sunday"/>
    <d v="1899-12-30T09:55:05"/>
    <d v="1899-12-30T10:00:00"/>
    <n v="1"/>
    <d v="2017-02-19T00:00:00"/>
    <d v="2017-02-01T00:00:00"/>
    <d v="2017-02-19T00:00:00"/>
    <s v="Sunday"/>
    <d v="1899-12-30T11:10:49"/>
    <d v="1899-12-30T11:00:00"/>
    <s v="Round Trip"/>
  </r>
  <r>
    <n v="1394847"/>
    <s v="Non-RFID Card Member"/>
    <m/>
    <m/>
    <n v="92037"/>
    <s v="UNITED STATES"/>
    <s v="Single Ride"/>
    <n v="11150"/>
    <x v="35"/>
    <n v="43.040154000000001"/>
    <n v="-87.932113000000001"/>
    <x v="2"/>
    <n v="43.03519"/>
    <n v="-87.907390000000007"/>
    <n v="18"/>
    <n v="3"/>
    <n v="2.7"/>
    <n v="2.6"/>
    <n v="108"/>
    <n v="-1"/>
    <d v="2017-02-22T00:00:00"/>
    <d v="2017-02-01T00:00:00"/>
    <d v="2017-02-22T00:00:00"/>
    <s v="Wednesday"/>
    <d v="1899-12-30T16:56:04"/>
    <d v="1899-12-30T17:00:00"/>
    <n v="1"/>
    <d v="2017-02-22T00:00:00"/>
    <d v="2017-02-01T00:00:00"/>
    <d v="2017-02-22T00:00:00"/>
    <s v="Wednesday"/>
    <d v="1899-12-30T17:14:09"/>
    <d v="1899-12-30T17:00:00"/>
    <s v="One Way"/>
  </r>
  <r>
    <n v="1400655"/>
    <s v="Non-RFID Card Member"/>
    <m/>
    <m/>
    <n v="53221"/>
    <s v="UNITED STATES"/>
    <s v="Single Ride"/>
    <n v="983"/>
    <x v="6"/>
    <n v="43.049230000000001"/>
    <n v="-87.911940000000001"/>
    <x v="28"/>
    <n v="43.05847"/>
    <n v="-87.898079999999993"/>
    <n v="8"/>
    <n v="3"/>
    <n v="1.2"/>
    <n v="1.1000000000000001"/>
    <n v="48"/>
    <n v="-1"/>
    <d v="2017-02-27T00:00:00"/>
    <d v="2017-02-01T00:00:00"/>
    <d v="2017-02-27T00:00:00"/>
    <s v="Monday"/>
    <d v="1899-12-30T07:50:10"/>
    <d v="1899-12-30T08:00:00"/>
    <n v="1"/>
    <d v="2017-02-27T00:00:00"/>
    <d v="2017-02-01T00:00:00"/>
    <d v="2017-02-27T00:00:00"/>
    <s v="Monday"/>
    <d v="1899-12-30T07:58:51"/>
    <d v="1899-12-30T08:00:00"/>
    <s v="One Way"/>
  </r>
  <r>
    <n v="1406926"/>
    <s v="Non-RFID Card Member"/>
    <m/>
    <m/>
    <n v="44118"/>
    <s v="UNITED STATES"/>
    <s v="Single Ride"/>
    <n v="993"/>
    <x v="27"/>
    <n v="43.038580000000003"/>
    <n v="-87.90934"/>
    <x v="21"/>
    <n v="43.040154000000001"/>
    <n v="-87.932113000000001"/>
    <n v="32"/>
    <n v="3"/>
    <n v="4.8"/>
    <n v="4.5999999999999996"/>
    <n v="192"/>
    <n v="-1"/>
    <d v="2017-02-17T00:00:00"/>
    <d v="2017-02-01T00:00:00"/>
    <d v="2017-02-17T00:00:00"/>
    <s v="Friday"/>
    <d v="1899-12-30T16:22:47"/>
    <d v="1899-12-30T16:00:00"/>
    <n v="1"/>
    <d v="2017-02-17T00:00:00"/>
    <d v="2017-02-01T00:00:00"/>
    <d v="2017-02-17T00:00:00"/>
    <s v="Friday"/>
    <d v="1899-12-30T16:54:07"/>
    <d v="1899-12-30T17:00:00"/>
    <s v="One Way"/>
  </r>
  <r>
    <n v="1408593"/>
    <s v="Non-RFID Card Member"/>
    <m/>
    <m/>
    <n v="54956"/>
    <s v="UNITED STATES"/>
    <s v="Single Ride"/>
    <n v="11091"/>
    <x v="28"/>
    <n v="43.060250000000003"/>
    <n v="-87.892169999999993"/>
    <x v="31"/>
    <n v="43.060250000000003"/>
    <n v="-87.892169999999993"/>
    <n v="47"/>
    <n v="6"/>
    <n v="7.1"/>
    <n v="6.7"/>
    <n v="282"/>
    <n v="-1"/>
    <d v="2017-02-21T00:00:00"/>
    <d v="2017-02-01T00:00:00"/>
    <d v="2017-02-21T00:00:00"/>
    <s v="Tuesday"/>
    <d v="1899-12-30T11:56:19"/>
    <d v="1899-12-30T12:00:00"/>
    <n v="1"/>
    <d v="2017-02-21T00:00:00"/>
    <d v="2017-02-01T00:00:00"/>
    <d v="2017-02-21T00:00:00"/>
    <s v="Tuesday"/>
    <d v="1899-12-30T12:43:03"/>
    <d v="1899-12-30T13:00:00"/>
    <s v="Round Trip"/>
  </r>
  <r>
    <n v="1409956"/>
    <s v="Non-RFID Card Member"/>
    <m/>
    <m/>
    <n v="53088"/>
    <s v="UNITED STATES"/>
    <s v="Single Ride"/>
    <n v="11113"/>
    <x v="15"/>
    <n v="43.038649999999997"/>
    <n v="-87.921930000000003"/>
    <x v="20"/>
    <n v="43.038649999999997"/>
    <n v="-87.921930000000003"/>
    <n v="1"/>
    <n v="0"/>
    <n v="0.2"/>
    <n v="0.1"/>
    <n v="6"/>
    <n v="-1"/>
    <d v="2017-02-11T00:00:00"/>
    <d v="2017-02-01T00:00:00"/>
    <d v="2017-02-11T00:00:00"/>
    <s v="Saturday"/>
    <d v="1899-12-30T22:52:52"/>
    <d v="1899-12-30T23:00:00"/>
    <n v="1"/>
    <d v="2017-02-11T00:00:00"/>
    <d v="2017-02-01T00:00:00"/>
    <d v="2017-02-11T00:00:00"/>
    <s v="Saturday"/>
    <d v="1899-12-30T22:53:39"/>
    <d v="1899-12-30T23:00:00"/>
    <s v="Round Trip"/>
  </r>
  <r>
    <n v="1409956"/>
    <s v="Non-RFID Card Member"/>
    <m/>
    <m/>
    <n v="53088"/>
    <s v="UNITED STATES"/>
    <s v="Single Ride"/>
    <n v="11077"/>
    <x v="15"/>
    <n v="43.038649999999997"/>
    <n v="-87.921930000000003"/>
    <x v="4"/>
    <n v="43.03913"/>
    <n v="-87.916150000000002"/>
    <n v="78"/>
    <n v="9"/>
    <n v="11.7"/>
    <n v="11.1"/>
    <n v="468"/>
    <n v="-1"/>
    <d v="2017-02-11T00:00:00"/>
    <d v="2017-02-01T00:00:00"/>
    <d v="2017-02-11T00:00:00"/>
    <s v="Saturday"/>
    <d v="1899-12-30T22:54:20"/>
    <d v="1899-12-30T23:00:00"/>
    <n v="1"/>
    <d v="2017-02-12T00:00:00"/>
    <d v="2017-02-01T00:00:00"/>
    <d v="2017-02-12T00:00:00"/>
    <s v="Sunday"/>
    <d v="1899-12-30T00:12:33"/>
    <d v="1899-12-30T00:00:00"/>
    <s v="One Way"/>
  </r>
  <r>
    <n v="1411711"/>
    <s v="Non-RFID Card Member"/>
    <m/>
    <m/>
    <n v="53005"/>
    <s v="UNITED STATES"/>
    <s v="Single Ride"/>
    <n v="5446"/>
    <x v="2"/>
    <n v="43.03519"/>
    <n v="-87.907390000000007"/>
    <x v="38"/>
    <n v="43.074890000000003"/>
    <n v="-87.882810000000006"/>
    <n v="40"/>
    <n v="6"/>
    <n v="6"/>
    <n v="5.7"/>
    <n v="240"/>
    <n v="-1"/>
    <d v="2017-02-14T00:00:00"/>
    <d v="2017-02-01T00:00:00"/>
    <d v="2017-02-14T00:00:00"/>
    <s v="Tuesday"/>
    <d v="1899-12-30T16:57:38"/>
    <d v="1899-12-30T17:00:00"/>
    <n v="1"/>
    <d v="2017-02-14T00:00:00"/>
    <d v="2017-02-01T00:00:00"/>
    <d v="2017-02-14T00:00:00"/>
    <s v="Tuesday"/>
    <d v="1899-12-30T17:37:56"/>
    <d v="1899-12-30T18:00:00"/>
    <s v="One Way"/>
  </r>
  <r>
    <n v="1411711"/>
    <s v="Non-RFID Card Member"/>
    <m/>
    <m/>
    <n v="53005"/>
    <s v="UNITED STATES"/>
    <s v="Single Ride"/>
    <n v="5584"/>
    <x v="7"/>
    <n v="43.074890000000003"/>
    <n v="-87.882810000000006"/>
    <x v="2"/>
    <n v="43.03519"/>
    <n v="-87.907390000000007"/>
    <n v="49"/>
    <n v="6"/>
    <n v="7.4"/>
    <n v="7"/>
    <n v="294"/>
    <n v="-1"/>
    <d v="2017-02-14T00:00:00"/>
    <d v="2017-02-01T00:00:00"/>
    <d v="2017-02-14T00:00:00"/>
    <s v="Tuesday"/>
    <d v="1899-12-30T15:20:22"/>
    <d v="1899-12-30T15:00:00"/>
    <n v="1"/>
    <d v="2017-02-14T00:00:00"/>
    <d v="2017-02-01T00:00:00"/>
    <d v="2017-02-14T00:00:00"/>
    <s v="Tuesday"/>
    <d v="1899-12-30T16:09:08"/>
    <d v="1899-12-30T16:00:00"/>
    <s v="One Way"/>
  </r>
  <r>
    <n v="1418384"/>
    <s v="Non-RFID Card Member"/>
    <m/>
    <m/>
    <n v="53213"/>
    <s v="UNITED STATES"/>
    <s v="Single Ride"/>
    <n v="265"/>
    <x v="42"/>
    <n v="43.052630000000001"/>
    <n v="-88.016319999999993"/>
    <x v="46"/>
    <n v="43.052630000000001"/>
    <n v="-88.016319999999993"/>
    <n v="50"/>
    <n v="6"/>
    <n v="7.5"/>
    <n v="7.1"/>
    <n v="300"/>
    <n v="-1"/>
    <d v="2017-02-19T00:00:00"/>
    <d v="2017-02-01T00:00:00"/>
    <d v="2017-02-19T00:00:00"/>
    <s v="Sunday"/>
    <d v="1899-12-30T15:03:51"/>
    <d v="1899-12-30T15:00:00"/>
    <n v="1"/>
    <d v="2017-02-19T00:00:00"/>
    <d v="2017-02-01T00:00:00"/>
    <d v="2017-02-19T00:00:00"/>
    <s v="Sunday"/>
    <d v="1899-12-30T15:53:33"/>
    <d v="1899-12-30T16:00:00"/>
    <s v="Round Trip"/>
  </r>
  <r>
    <n v="1422343"/>
    <s v="Non-RFID Card Member"/>
    <m/>
    <m/>
    <n v="53202"/>
    <s v="UNITED STATES"/>
    <s v="Single Ride"/>
    <n v="11107"/>
    <x v="31"/>
    <n v="43.058010000000003"/>
    <n v="-87.877300000000005"/>
    <x v="13"/>
    <n v="43.04824"/>
    <n v="-87.904970000000006"/>
    <n v="24"/>
    <n v="3"/>
    <n v="3.6"/>
    <n v="3.4"/>
    <n v="144"/>
    <n v="-1"/>
    <d v="2017-02-19T00:00:00"/>
    <d v="2017-02-01T00:00:00"/>
    <d v="2017-02-19T00:00:00"/>
    <s v="Sunday"/>
    <d v="1899-12-30T17:17:43"/>
    <d v="1899-12-30T17:00:00"/>
    <n v="1"/>
    <d v="2017-02-19T00:00:00"/>
    <d v="2017-02-01T00:00:00"/>
    <d v="2017-02-19T00:00:00"/>
    <s v="Sunday"/>
    <d v="1899-12-30T17:41:58"/>
    <d v="1899-12-30T18:00:00"/>
    <s v="One Way"/>
  </r>
  <r>
    <n v="1422680"/>
    <s v="Non-RFID Card Member"/>
    <m/>
    <m/>
    <n v="53716"/>
    <s v="UNITED STATES"/>
    <s v="Single Ride"/>
    <n v="5450"/>
    <x v="9"/>
    <n v="43.066893999999998"/>
    <n v="-87.877936000000005"/>
    <x v="25"/>
    <n v="43.066893999999998"/>
    <n v="-87.877936000000005"/>
    <n v="54"/>
    <n v="6"/>
    <n v="8.1"/>
    <n v="7.7"/>
    <n v="324"/>
    <n v="-1"/>
    <d v="2017-02-22T00:00:00"/>
    <d v="2017-02-01T00:00:00"/>
    <d v="2017-02-22T00:00:00"/>
    <s v="Wednesday"/>
    <d v="1899-12-30T17:24:17"/>
    <d v="1899-12-30T17:00:00"/>
    <n v="1"/>
    <d v="2017-02-22T00:00:00"/>
    <d v="2017-02-01T00:00:00"/>
    <d v="2017-02-22T00:00:00"/>
    <s v="Wednesday"/>
    <d v="1899-12-30T18:18:01"/>
    <d v="1899-12-30T18:00:00"/>
    <s v="Round Trip"/>
  </r>
  <r>
    <n v="1424370"/>
    <s v="Non-RFID Card Member"/>
    <m/>
    <m/>
    <n v="53186"/>
    <s v="UNITED STATES"/>
    <s v="Single Ride"/>
    <n v="44"/>
    <x v="32"/>
    <n v="43.077359999999999"/>
    <n v="-87.880769999999998"/>
    <x v="32"/>
    <n v="43.058010000000003"/>
    <n v="-87.877300000000005"/>
    <n v="19"/>
    <n v="3"/>
    <n v="2.9"/>
    <n v="2.7"/>
    <n v="114"/>
    <n v="-1"/>
    <d v="2017-02-17T00:00:00"/>
    <d v="2017-02-01T00:00:00"/>
    <d v="2017-02-17T00:00:00"/>
    <s v="Friday"/>
    <d v="1899-12-30T14:48:46"/>
    <d v="1899-12-30T15:00:00"/>
    <n v="1"/>
    <d v="2017-02-17T00:00:00"/>
    <d v="2017-02-01T00:00:00"/>
    <d v="2017-02-17T00:00:00"/>
    <s v="Friday"/>
    <d v="1899-12-30T15:07:55"/>
    <d v="1899-12-30T15:00:00"/>
    <s v="One Way"/>
  </r>
  <r>
    <n v="1424370"/>
    <s v="Non-RFID Card Member"/>
    <m/>
    <m/>
    <n v="53186"/>
    <s v="UNITED STATES"/>
    <s v="Single Ride"/>
    <n v="5577"/>
    <x v="32"/>
    <n v="43.077359999999999"/>
    <n v="-87.880769999999998"/>
    <x v="26"/>
    <n v="43.077359999999999"/>
    <n v="-87.880769999999998"/>
    <n v="0"/>
    <n v="0"/>
    <n v="0"/>
    <n v="0"/>
    <n v="0"/>
    <n v="-1"/>
    <d v="2017-02-21T00:00:00"/>
    <d v="2017-02-01T00:00:00"/>
    <d v="2017-02-21T00:00:00"/>
    <s v="Tuesday"/>
    <d v="1899-12-30T16:27:33"/>
    <d v="1899-12-30T16:00:00"/>
    <n v="1"/>
    <d v="2017-02-21T00:00:00"/>
    <d v="2017-02-01T00:00:00"/>
    <d v="2017-02-21T00:00:00"/>
    <s v="Tuesday"/>
    <d v="1899-12-30T16:27:53"/>
    <d v="1899-12-30T16:00:00"/>
    <s v="Round Trip"/>
  </r>
  <r>
    <n v="1425645"/>
    <s v="Non-RFID Card Member"/>
    <m/>
    <m/>
    <n v="54902"/>
    <s v="UNITED STATES"/>
    <s v="Single Ride"/>
    <n v="319"/>
    <x v="10"/>
    <n v="43.052460000000004"/>
    <n v="-87.891000000000005"/>
    <x v="32"/>
    <n v="43.058010000000003"/>
    <n v="-87.877300000000005"/>
    <n v="31"/>
    <n v="0"/>
    <n v="4.7"/>
    <n v="4.4000000000000004"/>
    <n v="186"/>
    <n v="-1"/>
    <d v="2017-02-22T00:00:00"/>
    <d v="2017-02-01T00:00:00"/>
    <d v="2017-02-22T00:00:00"/>
    <s v="Wednesday"/>
    <d v="1899-12-30T13:38:57"/>
    <d v="1899-12-30T14:00:00"/>
    <n v="1"/>
    <d v="2017-02-22T00:00:00"/>
    <d v="2017-02-01T00:00:00"/>
    <d v="2017-02-22T00:00:00"/>
    <s v="Wednesday"/>
    <d v="1899-12-30T14:09:01"/>
    <d v="1899-12-30T14:00:00"/>
    <s v="One Way"/>
  </r>
  <r>
    <n v="1425843"/>
    <s v="Non-RFID Card Member"/>
    <m/>
    <m/>
    <n v="53202"/>
    <s v="UNITED STATES"/>
    <s v="Single Ride"/>
    <n v="108"/>
    <x v="10"/>
    <n v="43.052460000000004"/>
    <n v="-87.891000000000005"/>
    <x v="32"/>
    <n v="43.058010000000003"/>
    <n v="-87.877300000000005"/>
    <n v="77"/>
    <n v="9"/>
    <n v="11.6"/>
    <n v="11"/>
    <n v="462"/>
    <n v="-1"/>
    <d v="2017-02-18T00:00:00"/>
    <d v="2017-02-01T00:00:00"/>
    <d v="2017-02-18T00:00:00"/>
    <s v="Saturday"/>
    <d v="1899-12-30T15:13:22"/>
    <d v="1899-12-30T15:00:00"/>
    <n v="1"/>
    <d v="2017-02-18T00:00:00"/>
    <d v="2017-02-01T00:00:00"/>
    <d v="2017-02-18T00:00:00"/>
    <s v="Saturday"/>
    <d v="1899-12-30T16:30:03"/>
    <d v="1899-12-30T17:00:00"/>
    <s v="One Way"/>
  </r>
  <r>
    <n v="1428626"/>
    <s v="Non-RFID Card Member"/>
    <m/>
    <m/>
    <n v="53202"/>
    <s v="UNITED STATES"/>
    <s v="Single Ride"/>
    <n v="5429"/>
    <x v="35"/>
    <n v="43.040154000000001"/>
    <n v="-87.932113000000001"/>
    <x v="10"/>
    <n v="43.052460000000004"/>
    <n v="-87.891000000000005"/>
    <n v="18"/>
    <n v="3"/>
    <n v="2.7"/>
    <n v="2.6"/>
    <n v="108"/>
    <n v="-1"/>
    <d v="2017-02-22T00:00:00"/>
    <d v="2017-02-01T00:00:00"/>
    <d v="2017-02-22T00:00:00"/>
    <s v="Wednesday"/>
    <d v="1899-12-30T17:17:22"/>
    <d v="1899-12-30T17:00:00"/>
    <n v="1"/>
    <d v="2017-02-22T00:00:00"/>
    <d v="2017-02-01T00:00:00"/>
    <d v="2017-02-22T00:00:00"/>
    <s v="Wednesday"/>
    <d v="1899-12-30T17:35:58"/>
    <d v="1899-12-30T18:00:00"/>
    <s v="One Way"/>
  </r>
  <r>
    <n v="1430217"/>
    <s v="Non-RFID Card Member"/>
    <m/>
    <m/>
    <n v="53122"/>
    <s v="UNITED STATES"/>
    <s v="Single Ride"/>
    <n v="167"/>
    <x v="24"/>
    <n v="43.05097"/>
    <n v="-87.906440000000003"/>
    <x v="37"/>
    <n v="43.069021999999997"/>
    <n v="-87.887940999999998"/>
    <n v="24"/>
    <n v="3"/>
    <n v="3.6"/>
    <n v="3.4"/>
    <n v="144"/>
    <n v="-1"/>
    <d v="2017-02-18T00:00:00"/>
    <d v="2017-02-01T00:00:00"/>
    <d v="2017-02-18T00:00:00"/>
    <s v="Saturday"/>
    <d v="1899-12-30T16:06:57"/>
    <d v="1899-12-30T16:00:00"/>
    <n v="1"/>
    <d v="2017-02-18T00:00:00"/>
    <d v="2017-02-01T00:00:00"/>
    <d v="2017-02-18T00:00:00"/>
    <s v="Saturday"/>
    <d v="1899-12-30T16:30:46"/>
    <d v="1899-12-30T17:00:00"/>
    <s v="One Way"/>
  </r>
  <r>
    <n v="1431323"/>
    <s v="Non-RFID Card Member"/>
    <m/>
    <m/>
    <n v="53202"/>
    <s v="UNITED STATES"/>
    <s v="Single Ride"/>
    <n v="5519"/>
    <x v="13"/>
    <n v="43.058619999999998"/>
    <n v="-87.885319999999993"/>
    <x v="33"/>
    <n v="43.060155999999999"/>
    <n v="-87.881258000000003"/>
    <n v="71"/>
    <n v="9"/>
    <n v="10.7"/>
    <n v="10.1"/>
    <n v="426"/>
    <n v="-1"/>
    <d v="2017-02-19T00:00:00"/>
    <d v="2017-02-01T00:00:00"/>
    <d v="2017-02-19T00:00:00"/>
    <s v="Sunday"/>
    <d v="1899-12-30T15:48:29"/>
    <d v="1899-12-30T16:00:00"/>
    <n v="1"/>
    <d v="2017-02-19T00:00:00"/>
    <d v="2017-02-01T00:00:00"/>
    <d v="2017-02-19T00:00:00"/>
    <s v="Sunday"/>
    <d v="1899-12-30T16:59:52"/>
    <d v="1899-12-30T17:00:00"/>
    <s v="One Way"/>
  </r>
  <r>
    <n v="1434954"/>
    <s v="Non-RFID Card Member"/>
    <m/>
    <m/>
    <n v="53221"/>
    <s v="UNITED STATES"/>
    <s v="Single Ride"/>
    <n v="234"/>
    <x v="25"/>
    <n v="43.036900000000003"/>
    <n v="-87.89667"/>
    <x v="24"/>
    <n v="43.036900000000003"/>
    <n v="-87.89667"/>
    <n v="41"/>
    <n v="6"/>
    <n v="6.2"/>
    <n v="5.8"/>
    <n v="246"/>
    <n v="-1"/>
    <d v="2017-02-18T00:00:00"/>
    <d v="2017-02-01T00:00:00"/>
    <d v="2017-02-18T00:00:00"/>
    <s v="Saturday"/>
    <d v="1899-12-30T15:26:04"/>
    <d v="1899-12-30T15:00:00"/>
    <n v="1"/>
    <d v="2017-02-18T00:00:00"/>
    <d v="2017-02-01T00:00:00"/>
    <d v="2017-02-18T00:00:00"/>
    <s v="Saturday"/>
    <d v="1899-12-30T16:07:22"/>
    <d v="1899-12-30T16:00:00"/>
    <s v="Round Trip"/>
  </r>
  <r>
    <n v="1440684"/>
    <s v="Non-RFID Card Member"/>
    <m/>
    <m/>
    <n v="10075"/>
    <s v="UNITED STATES"/>
    <s v="Single Ride"/>
    <n v="5463"/>
    <x v="16"/>
    <n v="43.03913"/>
    <n v="-87.916150000000002"/>
    <x v="24"/>
    <n v="43.036900000000003"/>
    <n v="-87.89667"/>
    <n v="46"/>
    <n v="6"/>
    <n v="6.9"/>
    <n v="6.6"/>
    <n v="276"/>
    <n v="-1"/>
    <d v="2017-02-22T00:00:00"/>
    <d v="2017-02-01T00:00:00"/>
    <d v="2017-02-22T00:00:00"/>
    <s v="Wednesday"/>
    <d v="1899-12-30T16:10:05"/>
    <d v="1899-12-30T16:00:00"/>
    <n v="1"/>
    <d v="2017-02-22T00:00:00"/>
    <d v="2017-02-01T00:00:00"/>
    <d v="2017-02-22T00:00:00"/>
    <s v="Wednesday"/>
    <d v="1899-12-30T16:56:36"/>
    <d v="1899-12-30T17:00:00"/>
    <s v="One Way"/>
  </r>
  <r>
    <n v="1442354"/>
    <s v="Non-RFID Card Member"/>
    <m/>
    <m/>
    <n v="53211"/>
    <s v="UNITED STATES"/>
    <s v="Single Ride"/>
    <n v="5534"/>
    <x v="19"/>
    <n v="43.069021999999997"/>
    <n v="-87.887940999999998"/>
    <x v="37"/>
    <n v="43.069021999999997"/>
    <n v="-87.887940999999998"/>
    <n v="55"/>
    <n v="6"/>
    <n v="8.3000000000000007"/>
    <n v="7.8"/>
    <n v="330"/>
    <n v="-1"/>
    <d v="2017-02-18T00:00:00"/>
    <d v="2017-02-01T00:00:00"/>
    <d v="2017-02-18T00:00:00"/>
    <s v="Saturday"/>
    <d v="1899-12-30T20:36:27"/>
    <d v="1899-12-30T21:00:00"/>
    <n v="1"/>
    <d v="2017-02-18T00:00:00"/>
    <d v="2017-02-01T00:00:00"/>
    <d v="2017-02-18T00:00:00"/>
    <s v="Saturday"/>
    <d v="1899-12-30T21:31:30"/>
    <d v="1899-12-30T22:00:00"/>
    <s v="Round Trip"/>
  </r>
  <r>
    <n v="1442354"/>
    <s v="Non-RFID Card Member"/>
    <m/>
    <m/>
    <n v="53211"/>
    <s v="UNITED STATES"/>
    <s v="Single Ride"/>
    <n v="967"/>
    <x v="7"/>
    <n v="43.074890000000003"/>
    <n v="-87.882810000000006"/>
    <x v="37"/>
    <n v="43.069021999999997"/>
    <n v="-87.887940999999998"/>
    <n v="7"/>
    <n v="3"/>
    <n v="1.1000000000000001"/>
    <n v="1"/>
    <n v="42"/>
    <n v="-1"/>
    <d v="2017-02-22T00:00:00"/>
    <d v="2017-02-01T00:00:00"/>
    <d v="2017-02-22T00:00:00"/>
    <s v="Wednesday"/>
    <d v="1899-12-30T13:24:53"/>
    <d v="1899-12-30T13:00:00"/>
    <n v="1"/>
    <d v="2017-02-22T00:00:00"/>
    <d v="2017-02-01T00:00:00"/>
    <d v="2017-02-22T00:00:00"/>
    <s v="Wednesday"/>
    <d v="1899-12-30T13:31:27"/>
    <d v="1899-12-30T14:00:00"/>
    <s v="One Way"/>
  </r>
  <r>
    <n v="1443006"/>
    <s v="Non-RFID Card Member"/>
    <m/>
    <m/>
    <n v="54476"/>
    <s v="UNITED STATES"/>
    <s v="Single Ride"/>
    <n v="5570"/>
    <x v="28"/>
    <n v="43.060250000000003"/>
    <n v="-87.892169999999993"/>
    <x v="9"/>
    <n v="43.074655999999997"/>
    <n v="-87.889011999999994"/>
    <n v="9"/>
    <n v="3"/>
    <n v="1.4"/>
    <n v="1.3"/>
    <n v="54"/>
    <n v="-1"/>
    <d v="2017-02-19T00:00:00"/>
    <d v="2017-02-01T00:00:00"/>
    <d v="2017-02-19T00:00:00"/>
    <s v="Sunday"/>
    <d v="1899-12-30T17:04:15"/>
    <d v="1899-12-30T17:00:00"/>
    <n v="1"/>
    <d v="2017-02-19T00:00:00"/>
    <d v="2017-02-01T00:00:00"/>
    <d v="2017-02-19T00:00:00"/>
    <s v="Sunday"/>
    <d v="1899-12-30T17:13:43"/>
    <d v="1899-12-30T17:00:00"/>
    <s v="One Way"/>
  </r>
  <r>
    <n v="1446355"/>
    <s v="Non-RFID Card Member"/>
    <m/>
    <m/>
    <n v="53211"/>
    <s v="UNITED STATES"/>
    <s v="Single Ride"/>
    <n v="5489"/>
    <x v="31"/>
    <n v="43.058010000000003"/>
    <n v="-87.877300000000005"/>
    <x v="32"/>
    <n v="43.058010000000003"/>
    <n v="-87.877300000000005"/>
    <n v="46"/>
    <n v="6"/>
    <n v="6.9"/>
    <n v="6.6"/>
    <n v="276"/>
    <n v="-1"/>
    <d v="2017-02-21T00:00:00"/>
    <d v="2017-02-01T00:00:00"/>
    <d v="2017-02-21T00:00:00"/>
    <s v="Tuesday"/>
    <d v="1899-12-30T10:22:05"/>
    <d v="1899-12-30T10:00:00"/>
    <n v="1"/>
    <d v="2017-02-21T00:00:00"/>
    <d v="2017-02-01T00:00:00"/>
    <d v="2017-02-21T00:00:00"/>
    <s v="Tuesday"/>
    <d v="1899-12-30T11:08:02"/>
    <d v="1899-12-30T11:00:00"/>
    <s v="Round Trip"/>
  </r>
  <r>
    <n v="1447536"/>
    <s v="Non-RFID Card Member"/>
    <m/>
    <m/>
    <n v="53210"/>
    <s v="UNITED STATES"/>
    <s v="Single Ride"/>
    <n v="99"/>
    <x v="38"/>
    <n v="43.060580000000002"/>
    <n v="-87.998589999999993"/>
    <x v="49"/>
    <n v="43.060839999999999"/>
    <n v="-88.001940000000005"/>
    <n v="13"/>
    <n v="3"/>
    <n v="2"/>
    <n v="1.9"/>
    <n v="78"/>
    <n v="-1"/>
    <d v="2017-02-17T00:00:00"/>
    <d v="2017-02-01T00:00:00"/>
    <d v="2017-02-17T00:00:00"/>
    <s v="Friday"/>
    <d v="1899-12-30T13:20:22"/>
    <d v="1899-12-30T13:00:00"/>
    <n v="1"/>
    <d v="2017-02-17T00:00:00"/>
    <d v="2017-02-01T00:00:00"/>
    <d v="2017-02-17T00:00:00"/>
    <s v="Friday"/>
    <d v="1899-12-30T13:33:36"/>
    <d v="1899-12-30T14:00:00"/>
    <s v="One Way"/>
  </r>
  <r>
    <n v="1448091"/>
    <s v="Non-RFID Card Member"/>
    <m/>
    <m/>
    <n v="60646"/>
    <s v="UNITED STATES"/>
    <s v="Single Ride"/>
    <n v="5423"/>
    <x v="35"/>
    <n v="43.040154000000001"/>
    <n v="-87.932113000000001"/>
    <x v="24"/>
    <n v="43.036900000000003"/>
    <n v="-87.89667"/>
    <n v="43"/>
    <n v="6"/>
    <n v="6.5"/>
    <n v="6.1"/>
    <n v="258"/>
    <n v="-1"/>
    <d v="2017-02-21T00:00:00"/>
    <d v="2017-02-01T00:00:00"/>
    <d v="2017-02-21T00:00:00"/>
    <s v="Tuesday"/>
    <d v="1899-12-30T15:46:13"/>
    <d v="1899-12-30T16:00:00"/>
    <n v="1"/>
    <d v="2017-02-21T00:00:00"/>
    <d v="2017-02-01T00:00:00"/>
    <d v="2017-02-21T00:00:00"/>
    <s v="Tuesday"/>
    <d v="1899-12-30T16:29:29"/>
    <d v="1899-12-30T16:00:00"/>
    <s v="One Way"/>
  </r>
  <r>
    <n v="1448092"/>
    <s v="Non-RFID Card Member"/>
    <m/>
    <m/>
    <n v="60068"/>
    <s v="UNITED STATES"/>
    <s v="Single Ride"/>
    <n v="5429"/>
    <x v="25"/>
    <n v="43.036900000000003"/>
    <n v="-87.89667"/>
    <x v="21"/>
    <n v="43.040154000000001"/>
    <n v="-87.932113000000001"/>
    <n v="47"/>
    <n v="6"/>
    <n v="7.1"/>
    <n v="6.7"/>
    <n v="282"/>
    <n v="-1"/>
    <d v="2017-02-21T00:00:00"/>
    <d v="2017-02-01T00:00:00"/>
    <d v="2017-02-21T00:00:00"/>
    <s v="Tuesday"/>
    <d v="1899-12-30T16:53:39"/>
    <d v="1899-12-30T17:00:00"/>
    <n v="1"/>
    <d v="2017-02-21T00:00:00"/>
    <d v="2017-02-01T00:00:00"/>
    <d v="2017-02-21T00:00:00"/>
    <s v="Tuesday"/>
    <d v="1899-12-30T17:40:53"/>
    <d v="1899-12-30T18:00:00"/>
    <s v="One Way"/>
  </r>
  <r>
    <n v="1454063"/>
    <s v="Non-RFID Card Member"/>
    <m/>
    <m/>
    <n v="33755"/>
    <s v="UNITED STATES"/>
    <s v="Single Ride"/>
    <n v="5221"/>
    <x v="11"/>
    <n v="43.04824"/>
    <n v="-87.904970000000006"/>
    <x v="5"/>
    <n v="43.031480000000002"/>
    <n v="-87.908169999999998"/>
    <n v="15"/>
    <n v="3"/>
    <n v="2.2999999999999998"/>
    <n v="2.1"/>
    <n v="90"/>
    <n v="-1"/>
    <d v="2017-02-18T00:00:00"/>
    <d v="2017-02-01T00:00:00"/>
    <d v="2017-02-18T00:00:00"/>
    <s v="Saturday"/>
    <d v="1899-12-30T17:50:43"/>
    <d v="1899-12-30T18:00:00"/>
    <n v="1"/>
    <d v="2017-02-18T00:00:00"/>
    <d v="2017-02-01T00:00:00"/>
    <d v="2017-02-18T00:00:00"/>
    <s v="Saturday"/>
    <d v="1899-12-30T18:05:21"/>
    <d v="1899-12-30T18:00:00"/>
    <s v="One Way"/>
  </r>
  <r>
    <n v="1454190"/>
    <s v="Non-RFID Card Member"/>
    <m/>
    <m/>
    <n v="53217"/>
    <s v="UNITED STATES"/>
    <s v="Single Ride"/>
    <n v="11082"/>
    <x v="8"/>
    <n v="43.04804"/>
    <n v="-87.896720000000002"/>
    <x v="19"/>
    <n v="43.040349999999997"/>
    <n v="-87.920760000000001"/>
    <n v="25"/>
    <n v="3"/>
    <n v="3.8"/>
    <n v="3.6"/>
    <n v="150"/>
    <n v="-1"/>
    <d v="2017-02-19T00:00:00"/>
    <d v="2017-02-01T00:00:00"/>
    <d v="2017-02-19T00:00:00"/>
    <s v="Sunday"/>
    <d v="1899-12-30T15:40:44"/>
    <d v="1899-12-30T16:00:00"/>
    <n v="1"/>
    <d v="2017-02-19T00:00:00"/>
    <d v="2017-02-01T00:00:00"/>
    <d v="2017-02-19T00:00:00"/>
    <s v="Sunday"/>
    <d v="1899-12-30T16:05:25"/>
    <d v="1899-12-30T16:00:00"/>
    <s v="One Way"/>
  </r>
  <r>
    <n v="1454202"/>
    <s v="Non-RFID Card Member"/>
    <m/>
    <m/>
    <n v="91950"/>
    <s v="UNITED STATES"/>
    <s v="Single Ride"/>
    <n v="11134"/>
    <x v="14"/>
    <n v="43.045712999999999"/>
    <n v="-87.899756999999994"/>
    <x v="18"/>
    <n v="43.045712999999999"/>
    <n v="-87.899756999999994"/>
    <n v="56"/>
    <n v="6"/>
    <n v="8.4"/>
    <n v="8"/>
    <n v="336"/>
    <n v="-1"/>
    <d v="2017-02-19T00:00:00"/>
    <d v="2017-02-01T00:00:00"/>
    <d v="2017-02-19T00:00:00"/>
    <s v="Sunday"/>
    <d v="1899-12-30T12:58:22"/>
    <d v="1899-12-30T13:00:00"/>
    <n v="1"/>
    <d v="2017-02-19T00:00:00"/>
    <d v="2017-02-01T00:00:00"/>
    <d v="2017-02-19T00:00:00"/>
    <s v="Sunday"/>
    <d v="1899-12-30T13:54:32"/>
    <d v="1899-12-30T14:00:00"/>
    <s v="Round Trip"/>
  </r>
  <r>
    <n v="1456232"/>
    <s v="Non-RFID Card Member"/>
    <m/>
    <m/>
    <n v="53212"/>
    <s v="UNITED STATES"/>
    <s v="Single Ride"/>
    <n v="11118"/>
    <x v="29"/>
    <n v="43.05847"/>
    <n v="-87.898079999999993"/>
    <x v="24"/>
    <n v="43.036900000000003"/>
    <n v="-87.89667"/>
    <n v="18"/>
    <n v="0"/>
    <n v="2.7"/>
    <n v="2.6"/>
    <n v="108"/>
    <n v="-1"/>
    <d v="2017-02-19T00:00:00"/>
    <d v="2017-02-01T00:00:00"/>
    <d v="2017-02-19T00:00:00"/>
    <s v="Sunday"/>
    <d v="1899-12-30T13:41:01"/>
    <d v="1899-12-30T14:00:00"/>
    <n v="1"/>
    <d v="2017-02-19T00:00:00"/>
    <d v="2017-02-01T00:00:00"/>
    <d v="2017-02-19T00:00:00"/>
    <s v="Sunday"/>
    <d v="1899-12-30T13:59:23"/>
    <d v="1899-12-30T14:00:00"/>
    <s v="One Way"/>
  </r>
  <r>
    <n v="1456370"/>
    <s v="Non-RFID Card Member"/>
    <m/>
    <m/>
    <n v="60056"/>
    <s v="UNITED STATES"/>
    <s v="Single Ride"/>
    <n v="11060"/>
    <x v="15"/>
    <n v="43.038649999999997"/>
    <n v="-87.921930000000003"/>
    <x v="21"/>
    <n v="43.040154000000001"/>
    <n v="-87.932113000000001"/>
    <n v="60"/>
    <n v="6"/>
    <n v="9"/>
    <n v="8.6"/>
    <n v="360"/>
    <n v="-1"/>
    <d v="2017-02-11T00:00:00"/>
    <d v="2017-02-01T00:00:00"/>
    <d v="2017-02-11T00:00:00"/>
    <s v="Saturday"/>
    <d v="1899-12-30T02:13:08"/>
    <d v="1899-12-30T02:00:00"/>
    <n v="1"/>
    <d v="2017-02-11T00:00:00"/>
    <d v="2017-02-01T00:00:00"/>
    <d v="2017-02-11T00:00:00"/>
    <s v="Saturday"/>
    <d v="1899-12-30T03:13:33"/>
    <d v="1899-12-30T03:00:00"/>
    <s v="One Way"/>
  </r>
  <r>
    <n v="1456371"/>
    <s v="Non-RFID Card Member"/>
    <m/>
    <m/>
    <n v="60560"/>
    <s v="UNITED STATES"/>
    <s v="Single Ride"/>
    <n v="11074"/>
    <x v="35"/>
    <n v="43.040154000000001"/>
    <n v="-87.932113000000001"/>
    <x v="12"/>
    <n v="43.038719999999998"/>
    <n v="-87.905339999999995"/>
    <n v="53"/>
    <n v="6"/>
    <n v="8"/>
    <n v="7.6"/>
    <n v="318"/>
    <n v="-1"/>
    <d v="2017-02-16T00:00:00"/>
    <d v="2017-02-01T00:00:00"/>
    <d v="2017-02-16T00:00:00"/>
    <s v="Thursday"/>
    <d v="1899-12-30T01:04:56"/>
    <d v="1899-12-30T01:00:00"/>
    <n v="1"/>
    <d v="2017-02-16T00:00:00"/>
    <d v="2017-02-01T00:00:00"/>
    <d v="2017-02-16T00:00:00"/>
    <s v="Thursday"/>
    <d v="1899-12-30T01:57:58"/>
    <d v="1899-12-30T02:00:00"/>
    <s v="One Way"/>
  </r>
  <r>
    <n v="1456525"/>
    <s v="Non-RFID Card Member"/>
    <m/>
    <m/>
    <n v="53189"/>
    <s v="UNITED STATES"/>
    <s v="Single Ride"/>
    <n v="342"/>
    <x v="0"/>
    <n v="43.03886"/>
    <n v="-87.902720000000002"/>
    <x v="2"/>
    <n v="43.03519"/>
    <n v="-87.907390000000007"/>
    <n v="5"/>
    <n v="3"/>
    <n v="0.8"/>
    <n v="0.7"/>
    <n v="30"/>
    <n v="-1"/>
    <d v="2017-02-17T00:00:00"/>
    <d v="2017-02-01T00:00:00"/>
    <d v="2017-02-17T00:00:00"/>
    <s v="Friday"/>
    <d v="1899-12-30T12:23:50"/>
    <d v="1899-12-30T12:00:00"/>
    <n v="1"/>
    <d v="2017-02-17T00:00:00"/>
    <d v="2017-02-01T00:00:00"/>
    <d v="2017-02-17T00:00:00"/>
    <s v="Friday"/>
    <d v="1899-12-30T12:28:31"/>
    <d v="1899-12-30T12:00:00"/>
    <s v="One Way"/>
  </r>
  <r>
    <n v="1471654"/>
    <s v="Non-RFID Card Member"/>
    <m/>
    <m/>
    <n v="53212"/>
    <s v="UNITED STATES"/>
    <s v="Single Ride"/>
    <n v="5502"/>
    <x v="26"/>
    <n v="43.060786"/>
    <n v="-87.883825999999999"/>
    <x v="36"/>
    <n v="43.052549999999997"/>
    <n v="-87.909329999999997"/>
    <n v="13"/>
    <n v="3"/>
    <n v="2"/>
    <n v="1.9"/>
    <n v="78"/>
    <n v="-1"/>
    <d v="2017-02-17T00:00:00"/>
    <d v="2017-02-01T00:00:00"/>
    <d v="2017-02-17T00:00:00"/>
    <s v="Friday"/>
    <d v="1899-12-30T16:22:53"/>
    <d v="1899-12-30T16:00:00"/>
    <n v="1"/>
    <d v="2017-02-17T00:00:00"/>
    <d v="2017-02-01T00:00:00"/>
    <d v="2017-02-17T00:00:00"/>
    <s v="Friday"/>
    <d v="1899-12-30T16:35:01"/>
    <d v="1899-12-30T17:00:00"/>
    <s v="One Way"/>
  </r>
  <r>
    <n v="1475477"/>
    <s v="Non-RFID Card Member"/>
    <m/>
    <m/>
    <n v="53202"/>
    <s v="UNITED STATES"/>
    <s v="Single Ride"/>
    <n v="11105"/>
    <x v="10"/>
    <n v="43.052460000000004"/>
    <n v="-87.891000000000005"/>
    <x v="3"/>
    <n v="43.058619999999998"/>
    <n v="-87.885319999999993"/>
    <n v="3"/>
    <n v="0"/>
    <n v="0.5"/>
    <n v="0.4"/>
    <n v="18"/>
    <n v="-1"/>
    <d v="2017-02-22T00:00:00"/>
    <d v="2017-02-01T00:00:00"/>
    <d v="2017-02-22T00:00:00"/>
    <s v="Wednesday"/>
    <d v="1899-12-30T12:56:38"/>
    <d v="1899-12-30T13:00:00"/>
    <n v="1"/>
    <d v="2017-02-22T00:00:00"/>
    <d v="2017-02-01T00:00:00"/>
    <d v="2017-02-22T00:00:00"/>
    <s v="Wednesday"/>
    <d v="1899-12-30T12:59:56"/>
    <d v="1899-12-30T13:00:00"/>
    <s v="One Way"/>
  </r>
  <r>
    <n v="1475477"/>
    <s v="Non-RFID Card Member"/>
    <m/>
    <m/>
    <n v="53202"/>
    <s v="UNITED STATES"/>
    <s v="Single Ride"/>
    <n v="11104"/>
    <x v="13"/>
    <n v="43.058619999999998"/>
    <n v="-87.885319999999993"/>
    <x v="10"/>
    <n v="43.052460000000004"/>
    <n v="-87.891000000000005"/>
    <n v="387"/>
    <n v="39"/>
    <n v="18"/>
    <n v="17.100000000000001"/>
    <n v="720"/>
    <n v="-1"/>
    <d v="2017-02-23T00:00:00"/>
    <d v="2017-02-01T00:00:00"/>
    <d v="2017-02-23T00:00:00"/>
    <s v="Thursday"/>
    <d v="1899-12-30T00:08:14"/>
    <d v="1899-12-30T00:00:00"/>
    <n v="1"/>
    <d v="2017-02-23T00:00:00"/>
    <d v="2017-02-01T00:00:00"/>
    <d v="2017-02-23T00:00:00"/>
    <s v="Thursday"/>
    <d v="1899-12-30T06:35:43"/>
    <d v="1899-12-30T07:00:00"/>
    <s v="One Way"/>
  </r>
  <r>
    <n v="1484231"/>
    <s v="Non-RFID Card Member"/>
    <m/>
    <m/>
    <n v="53233"/>
    <s v="UNITED STATES"/>
    <s v="Single Ride"/>
    <n v="5480"/>
    <x v="35"/>
    <n v="43.040154000000001"/>
    <n v="-87.932113000000001"/>
    <x v="4"/>
    <n v="43.03913"/>
    <n v="-87.916150000000002"/>
    <n v="5"/>
    <n v="3"/>
    <n v="0.8"/>
    <n v="0.7"/>
    <n v="30"/>
    <n v="-1"/>
    <d v="2017-02-08T00:00:00"/>
    <d v="2017-02-01T00:00:00"/>
    <d v="2017-02-08T00:00:00"/>
    <s v="Wednesday"/>
    <d v="1899-12-30T14:51:51"/>
    <d v="1899-12-30T15:00:00"/>
    <n v="1"/>
    <d v="2017-02-08T00:00:00"/>
    <d v="2017-02-01T00:00:00"/>
    <d v="2017-02-08T00:00:00"/>
    <s v="Wednesday"/>
    <d v="1899-12-30T14:56:21"/>
    <d v="1899-12-30T15:00:00"/>
    <s v="One Way"/>
  </r>
  <r>
    <n v="1485195"/>
    <s v="Non-RFID Card Member"/>
    <m/>
    <m/>
    <n v="53211"/>
    <s v="UNITED STATES"/>
    <s v="Single Ride"/>
    <n v="5417"/>
    <x v="26"/>
    <n v="43.060786"/>
    <n v="-87.883825999999999"/>
    <x v="11"/>
    <n v="43.060786"/>
    <n v="-87.883825999999999"/>
    <n v="15"/>
    <n v="3"/>
    <n v="2.2999999999999998"/>
    <n v="2.1"/>
    <n v="90"/>
    <n v="-1"/>
    <d v="2017-02-11T00:00:00"/>
    <d v="2017-02-01T00:00:00"/>
    <d v="2017-02-11T00:00:00"/>
    <s v="Saturday"/>
    <d v="1899-12-30T11:52:28"/>
    <d v="1899-12-30T12:00:00"/>
    <n v="1"/>
    <d v="2017-02-11T00:00:00"/>
    <d v="2017-02-01T00:00:00"/>
    <d v="2017-02-11T00:00:00"/>
    <s v="Saturday"/>
    <d v="1899-12-30T12:07:46"/>
    <d v="1899-12-30T12:00:00"/>
    <s v="Round Trip"/>
  </r>
  <r>
    <n v="1491731"/>
    <s v="Non-RFID Card Member"/>
    <m/>
    <m/>
    <n v="54915"/>
    <s v="UNITED STATES"/>
    <s v="Single Ride"/>
    <n v="5500"/>
    <x v="5"/>
    <n v="43.031320000000001"/>
    <n v="-87.904259999999994"/>
    <x v="6"/>
    <n v="43.031320000000001"/>
    <n v="-87.904259999999994"/>
    <n v="46"/>
    <n v="6"/>
    <n v="6.9"/>
    <n v="6.6"/>
    <n v="276"/>
    <n v="-1"/>
    <d v="2017-02-19T00:00:00"/>
    <d v="2017-02-01T00:00:00"/>
    <d v="2017-02-19T00:00:00"/>
    <s v="Sunday"/>
    <d v="1899-12-30T10:59:11"/>
    <d v="1899-12-30T11:00:00"/>
    <n v="1"/>
    <d v="2017-02-19T00:00:00"/>
    <d v="2017-02-01T00:00:00"/>
    <d v="2017-02-19T00:00:00"/>
    <s v="Sunday"/>
    <d v="1899-12-30T11:45:45"/>
    <d v="1899-12-30T12:00:00"/>
    <s v="Round Trip"/>
  </r>
  <r>
    <n v="1492831"/>
    <s v="Non-RFID Card Member"/>
    <m/>
    <m/>
    <n v="61071"/>
    <s v="UNITED STATES"/>
    <s v="Single Ride"/>
    <n v="100"/>
    <x v="22"/>
    <n v="43.053040000000003"/>
    <n v="-87.897660000000002"/>
    <x v="3"/>
    <n v="43.058619999999998"/>
    <n v="-87.885319999999993"/>
    <n v="9"/>
    <n v="3"/>
    <n v="1.4"/>
    <n v="1.3"/>
    <n v="54"/>
    <n v="-1"/>
    <d v="2017-02-17T00:00:00"/>
    <d v="2017-02-01T00:00:00"/>
    <d v="2017-02-17T00:00:00"/>
    <s v="Friday"/>
    <d v="1899-12-30T21:12:53"/>
    <d v="1899-12-30T21:00:00"/>
    <n v="1"/>
    <d v="2017-02-17T00:00:00"/>
    <d v="2017-02-01T00:00:00"/>
    <d v="2017-02-17T00:00:00"/>
    <s v="Friday"/>
    <d v="1899-12-30T21:21:25"/>
    <d v="1899-12-30T21:00:00"/>
    <s v="One Way"/>
  </r>
  <r>
    <n v="1497295"/>
    <s v="Non-RFID Card Member"/>
    <m/>
    <m/>
    <n v="19128"/>
    <s v="UNITED STATES"/>
    <s v="Single Ride"/>
    <n v="5423"/>
    <x v="27"/>
    <n v="43.038580000000003"/>
    <n v="-87.90934"/>
    <x v="6"/>
    <n v="43.031320000000001"/>
    <n v="-87.904259999999994"/>
    <n v="8"/>
    <n v="3"/>
    <n v="1.2"/>
    <n v="1.1000000000000001"/>
    <n v="48"/>
    <n v="-1"/>
    <d v="2017-02-25T00:00:00"/>
    <d v="2017-02-01T00:00:00"/>
    <d v="2017-02-25T00:00:00"/>
    <s v="Saturday"/>
    <d v="1899-12-30T13:37:03"/>
    <d v="1899-12-30T14:00:00"/>
    <n v="1"/>
    <d v="2017-02-25T00:00:00"/>
    <d v="2017-02-01T00:00:00"/>
    <d v="2017-02-25T00:00:00"/>
    <s v="Saturday"/>
    <d v="1899-12-30T13:45:18"/>
    <d v="1899-12-30T14:00:00"/>
    <s v="One Way"/>
  </r>
  <r>
    <n v="1497697"/>
    <s v="Non-RFID Card Member"/>
    <m/>
    <m/>
    <n v="53202"/>
    <s v="UNITED STATES"/>
    <s v="Single Ride"/>
    <n v="167"/>
    <x v="1"/>
    <n v="43.048200000000001"/>
    <n v="-87.900859999999994"/>
    <x v="17"/>
    <n v="43.042490000000001"/>
    <n v="-87.909959999999998"/>
    <n v="124"/>
    <n v="0"/>
    <n v="3"/>
    <n v="2.9"/>
    <n v="120"/>
    <n v="-1"/>
    <d v="2017-02-06T00:00:00"/>
    <d v="2017-02-01T00:00:00"/>
    <d v="2017-02-06T00:00:00"/>
    <s v="Monday"/>
    <d v="1899-12-30T08:02:40"/>
    <d v="1899-12-30T08:00:00"/>
    <n v="1"/>
    <d v="2017-02-06T00:00:00"/>
    <d v="2017-02-01T00:00:00"/>
    <d v="2017-02-06T00:00:00"/>
    <s v="Monday"/>
    <d v="1899-12-30T10:06:59"/>
    <d v="1899-12-30T10:00:00"/>
    <s v="One Way"/>
  </r>
  <r>
    <n v="1497697"/>
    <s v="Non-RFID Card Member"/>
    <m/>
    <m/>
    <n v="53202"/>
    <s v="UNITED STATES"/>
    <s v="Single Ride"/>
    <n v="5440"/>
    <x v="7"/>
    <n v="43.074890000000003"/>
    <n v="-87.882810000000006"/>
    <x v="10"/>
    <n v="43.052460000000004"/>
    <n v="-87.891000000000005"/>
    <n v="15"/>
    <n v="0"/>
    <n v="2.2999999999999998"/>
    <n v="2.1"/>
    <n v="90"/>
    <n v="-1"/>
    <d v="2017-02-05T00:00:00"/>
    <d v="2017-02-01T00:00:00"/>
    <d v="2017-02-05T00:00:00"/>
    <s v="Sunday"/>
    <d v="1899-12-30T09:03:42"/>
    <d v="1899-12-30T09:00:00"/>
    <n v="1"/>
    <d v="2017-02-05T00:00:00"/>
    <d v="2017-02-01T00:00:00"/>
    <d v="2017-02-05T00:00:00"/>
    <s v="Sunday"/>
    <d v="1899-12-30T09:18:29"/>
    <d v="1899-12-30T09:00:00"/>
    <s v="One Way"/>
  </r>
  <r>
    <n v="1497890"/>
    <s v="Non-RFID Card Member"/>
    <m/>
    <m/>
    <n v="53005"/>
    <s v="UNITED STATES"/>
    <s v="Single Ride"/>
    <n v="103"/>
    <x v="26"/>
    <n v="43.060786"/>
    <n v="-87.883825999999999"/>
    <x v="38"/>
    <n v="43.074890000000003"/>
    <n v="-87.882810000000006"/>
    <n v="8"/>
    <n v="0"/>
    <n v="1.2"/>
    <n v="1.1000000000000001"/>
    <n v="48"/>
    <n v="-1"/>
    <d v="2017-02-01T00:00:00"/>
    <d v="2017-02-01T00:00:00"/>
    <d v="2017-02-01T00:00:00"/>
    <s v="Wednesday"/>
    <d v="1899-12-30T10:37:39"/>
    <d v="1899-12-30T11:00:00"/>
    <n v="1"/>
    <d v="2017-02-01T00:00:00"/>
    <d v="2017-02-01T00:00:00"/>
    <d v="2017-02-01T00:00:00"/>
    <s v="Wednesday"/>
    <d v="1899-12-30T10:45:11"/>
    <d v="1899-12-30T11:00:00"/>
    <s v="One Way"/>
  </r>
  <r>
    <n v="1500115"/>
    <s v="Non-RFID Card Member"/>
    <m/>
    <m/>
    <n v="53233"/>
    <s v="UNITED STATES"/>
    <s v="Single Ride"/>
    <n v="5540"/>
    <x v="0"/>
    <n v="43.03886"/>
    <n v="-87.902720000000002"/>
    <x v="24"/>
    <n v="43.036900000000003"/>
    <n v="-87.89667"/>
    <n v="8"/>
    <n v="3"/>
    <n v="1.2"/>
    <n v="1.1000000000000001"/>
    <n v="48"/>
    <n v="-1"/>
    <d v="2017-02-05T00:00:00"/>
    <d v="2017-02-01T00:00:00"/>
    <d v="2017-02-05T00:00:00"/>
    <s v="Sunday"/>
    <d v="1899-12-30T09:07:40"/>
    <d v="1899-12-30T09:00:00"/>
    <n v="1"/>
    <d v="2017-02-05T00:00:00"/>
    <d v="2017-02-01T00:00:00"/>
    <d v="2017-02-05T00:00:00"/>
    <s v="Sunday"/>
    <d v="1899-12-30T09:15:19"/>
    <d v="1899-12-30T09:00:00"/>
    <s v="One Way"/>
  </r>
  <r>
    <n v="1500115"/>
    <s v="Non-RFID Card Member"/>
    <m/>
    <m/>
    <n v="53233"/>
    <s v="UNITED STATES"/>
    <s v="Single Ride"/>
    <n v="5526"/>
    <x v="25"/>
    <n v="43.036900000000003"/>
    <n v="-87.89667"/>
    <x v="1"/>
    <n v="43.03886"/>
    <n v="-87.902720000000002"/>
    <n v="6"/>
    <n v="3"/>
    <n v="0.9"/>
    <n v="0.9"/>
    <n v="36"/>
    <n v="-1"/>
    <d v="2017-02-05T00:00:00"/>
    <d v="2017-02-01T00:00:00"/>
    <d v="2017-02-05T00:00:00"/>
    <s v="Sunday"/>
    <d v="1899-12-30T16:09:06"/>
    <d v="1899-12-30T16:00:00"/>
    <n v="1"/>
    <d v="2017-02-05T00:00:00"/>
    <d v="2017-02-01T00:00:00"/>
    <d v="2017-02-05T00:00:00"/>
    <s v="Sunday"/>
    <d v="1899-12-30T16:15:37"/>
    <d v="1899-12-30T16:00:00"/>
    <s v="One Way"/>
  </r>
  <r>
    <n v="1500115"/>
    <s v="Non-RFID Card Member"/>
    <m/>
    <m/>
    <n v="53233"/>
    <s v="UNITED STATES"/>
    <s v="Single Ride"/>
    <n v="11106"/>
    <x v="0"/>
    <n v="43.03886"/>
    <n v="-87.902720000000002"/>
    <x v="24"/>
    <n v="43.036900000000003"/>
    <n v="-87.89667"/>
    <n v="6"/>
    <n v="3"/>
    <n v="0.9"/>
    <n v="0.9"/>
    <n v="36"/>
    <n v="-1"/>
    <d v="2017-02-26T00:00:00"/>
    <d v="2017-02-01T00:00:00"/>
    <d v="2017-02-26T00:00:00"/>
    <s v="Sunday"/>
    <d v="1899-12-30T09:03:59"/>
    <d v="1899-12-30T09:00:00"/>
    <n v="1"/>
    <d v="2017-02-26T00:00:00"/>
    <d v="2017-02-01T00:00:00"/>
    <d v="2017-02-26T00:00:00"/>
    <s v="Sunday"/>
    <d v="1899-12-30T09:09:51"/>
    <d v="1899-12-30T09:00:00"/>
    <s v="One Way"/>
  </r>
  <r>
    <n v="1500935"/>
    <s v="Non-RFID Card Member"/>
    <m/>
    <m/>
    <n v="53233"/>
    <s v="UNITED STATES"/>
    <s v="Single Ride"/>
    <n v="5546"/>
    <x v="10"/>
    <n v="43.052460000000004"/>
    <n v="-87.891000000000005"/>
    <x v="21"/>
    <n v="43.040154000000001"/>
    <n v="-87.932113000000001"/>
    <n v="23"/>
    <n v="0"/>
    <n v="3.5"/>
    <n v="3.3"/>
    <n v="138"/>
    <n v="-1"/>
    <d v="2017-02-05T00:00:00"/>
    <d v="2017-02-01T00:00:00"/>
    <d v="2017-02-05T00:00:00"/>
    <s v="Sunday"/>
    <d v="1899-12-30T22:16:12"/>
    <d v="1899-12-30T22:00:00"/>
    <n v="1"/>
    <d v="2017-02-05T00:00:00"/>
    <d v="2017-02-01T00:00:00"/>
    <d v="2017-02-05T00:00:00"/>
    <s v="Sunday"/>
    <d v="1899-12-30T22:39:41"/>
    <d v="1899-12-30T23:00:00"/>
    <s v="One Way"/>
  </r>
  <r>
    <n v="1501053"/>
    <s v="Non-RFID Card Member"/>
    <m/>
    <m/>
    <n v="53097"/>
    <s v="UNITED STATES"/>
    <s v="Single Ride"/>
    <n v="1"/>
    <x v="13"/>
    <n v="43.058619999999998"/>
    <n v="-87.885319999999993"/>
    <x v="30"/>
    <n v="43.05097"/>
    <n v="-87.906440000000003"/>
    <n v="9"/>
    <n v="3"/>
    <n v="1.4"/>
    <n v="1.3"/>
    <n v="54"/>
    <n v="-1"/>
    <d v="2017-02-06T00:00:00"/>
    <d v="2017-02-01T00:00:00"/>
    <d v="2017-02-06T00:00:00"/>
    <s v="Monday"/>
    <d v="1899-12-30T11:12:40"/>
    <d v="1899-12-30T11:00:00"/>
    <n v="1"/>
    <d v="2017-02-06T00:00:00"/>
    <d v="2017-02-01T00:00:00"/>
    <d v="2017-02-06T00:00:00"/>
    <s v="Monday"/>
    <d v="1899-12-30T11:21:11"/>
    <d v="1899-12-30T11:00:00"/>
    <s v="One Way"/>
  </r>
  <r>
    <n v="1501181"/>
    <s v="Non-RFID Card Member"/>
    <m/>
    <m/>
    <n v="53208"/>
    <s v="UNITED STATES"/>
    <s v="Single Ride"/>
    <n v="11114"/>
    <x v="35"/>
    <n v="43.040154000000001"/>
    <n v="-87.932113000000001"/>
    <x v="8"/>
    <n v="43.038580000000003"/>
    <n v="-87.90934"/>
    <n v="30"/>
    <n v="0"/>
    <n v="4.5"/>
    <n v="4.3"/>
    <n v="180"/>
    <n v="-1"/>
    <d v="2017-02-06T00:00:00"/>
    <d v="2017-02-01T00:00:00"/>
    <d v="2017-02-06T00:00:00"/>
    <s v="Monday"/>
    <d v="1899-12-30T13:43:37"/>
    <d v="1899-12-30T14:00:00"/>
    <n v="1"/>
    <d v="2017-02-06T00:00:00"/>
    <d v="2017-02-01T00:00:00"/>
    <d v="2017-02-06T00:00:00"/>
    <s v="Monday"/>
    <d v="1899-12-30T14:13:37"/>
    <d v="1899-12-30T14:00:00"/>
    <s v="One Way"/>
  </r>
  <r>
    <n v="1501314"/>
    <s v="Non-RFID Card Member"/>
    <m/>
    <m/>
    <n v="53221"/>
    <s v="UNITED STATES"/>
    <s v="Single Ride"/>
    <n v="336"/>
    <x v="3"/>
    <n v="43.042490000000001"/>
    <n v="-87.909959999999998"/>
    <x v="17"/>
    <n v="43.042490000000001"/>
    <n v="-87.909959999999998"/>
    <n v="59"/>
    <n v="6"/>
    <n v="8.9"/>
    <n v="8.4"/>
    <n v="354"/>
    <n v="-1"/>
    <d v="2017-02-06T00:00:00"/>
    <d v="2017-02-01T00:00:00"/>
    <d v="2017-02-06T00:00:00"/>
    <s v="Monday"/>
    <d v="1899-12-30T16:38:57"/>
    <d v="1899-12-30T17:00:00"/>
    <n v="1"/>
    <d v="2017-02-06T00:00:00"/>
    <d v="2017-02-01T00:00:00"/>
    <d v="2017-02-06T00:00:00"/>
    <s v="Monday"/>
    <d v="1899-12-30T17:37:46"/>
    <d v="1899-12-30T18:00:00"/>
    <s v="Round Trip"/>
  </r>
  <r>
    <n v="1501730"/>
    <s v="Non-RFID Card Member"/>
    <m/>
    <m/>
    <n v="53208"/>
    <s v="UNITED STATES"/>
    <s v="Single Ride"/>
    <n v="5484"/>
    <x v="34"/>
    <n v="43.051119999999997"/>
    <n v="-87.918819999999997"/>
    <x v="50"/>
    <n v="43.060296999999998"/>
    <n v="-87.913150000000002"/>
    <n v="7"/>
    <n v="0"/>
    <n v="1.1000000000000001"/>
    <n v="1"/>
    <n v="42"/>
    <n v="-1"/>
    <d v="2017-02-07T00:00:00"/>
    <d v="2017-02-01T00:00:00"/>
    <d v="2017-02-07T00:00:00"/>
    <s v="Tuesday"/>
    <d v="1899-12-30T15:50:32"/>
    <d v="1899-12-30T16:00:00"/>
    <n v="1"/>
    <d v="2017-02-07T00:00:00"/>
    <d v="2017-02-01T00:00:00"/>
    <d v="2017-02-07T00:00:00"/>
    <s v="Tuesday"/>
    <d v="1899-12-30T15:57:49"/>
    <d v="1899-12-30T16:00:00"/>
    <s v="One Way"/>
  </r>
  <r>
    <n v="1502126"/>
    <s v="Non-RFID Card Member"/>
    <m/>
    <m/>
    <m/>
    <s v="UNITED STATES"/>
    <s v="Single Ride"/>
    <n v="5550"/>
    <x v="32"/>
    <n v="43.077359999999999"/>
    <n v="-87.880769999999998"/>
    <x v="38"/>
    <n v="43.074890000000003"/>
    <n v="-87.882810000000006"/>
    <n v="34"/>
    <n v="3"/>
    <n v="5.0999999999999996"/>
    <n v="4.8"/>
    <n v="204"/>
    <n v="-1"/>
    <d v="2017-02-08T00:00:00"/>
    <d v="2017-02-01T00:00:00"/>
    <d v="2017-02-08T00:00:00"/>
    <s v="Wednesday"/>
    <d v="1899-12-30T14:04:28"/>
    <d v="1899-12-30T14:00:00"/>
    <n v="1"/>
    <d v="2017-02-08T00:00:00"/>
    <d v="2017-02-01T00:00:00"/>
    <d v="2017-02-08T00:00:00"/>
    <s v="Wednesday"/>
    <d v="1899-12-30T14:38:47"/>
    <d v="1899-12-30T15:00:00"/>
    <s v="One Way"/>
  </r>
  <r>
    <n v="1503572"/>
    <s v="Non-RFID Card Member"/>
    <m/>
    <m/>
    <n v="60185"/>
    <s v="UNITED STATES"/>
    <s v="Single Ride"/>
    <n v="11131"/>
    <x v="45"/>
    <n v="43.026470000000003"/>
    <n v="-87.918040000000005"/>
    <x v="5"/>
    <n v="43.031480000000002"/>
    <n v="-87.908169999999998"/>
    <n v="27"/>
    <n v="3"/>
    <n v="4.0999999999999996"/>
    <n v="3.8"/>
    <n v="162"/>
    <n v="-1"/>
    <d v="2017-02-11T00:00:00"/>
    <d v="2017-02-01T00:00:00"/>
    <d v="2017-02-11T00:00:00"/>
    <s v="Saturday"/>
    <d v="1899-12-30T00:48:46"/>
    <d v="1899-12-30T01:00:00"/>
    <n v="1"/>
    <d v="2017-02-11T00:00:00"/>
    <d v="2017-02-01T00:00:00"/>
    <d v="2017-02-11T00:00:00"/>
    <s v="Saturday"/>
    <d v="1899-12-30T01:15:38"/>
    <d v="1899-12-30T01:00:00"/>
    <s v="One Way"/>
  </r>
  <r>
    <n v="1504381"/>
    <s v="Non-RFID Card Member"/>
    <m/>
    <m/>
    <n v="53202"/>
    <s v="UNITED STATES"/>
    <s v="Single Ride"/>
    <n v="11114"/>
    <x v="11"/>
    <n v="43.04824"/>
    <n v="-87.904970000000006"/>
    <x v="12"/>
    <n v="43.038719999999998"/>
    <n v="-87.905339999999995"/>
    <n v="64"/>
    <n v="6"/>
    <n v="9.6"/>
    <n v="9.1"/>
    <n v="384"/>
    <n v="-1"/>
    <d v="2017-02-11T00:00:00"/>
    <d v="2017-02-01T00:00:00"/>
    <d v="2017-02-11T00:00:00"/>
    <s v="Saturday"/>
    <d v="1899-12-30T13:49:28"/>
    <d v="1899-12-30T14:00:00"/>
    <n v="1"/>
    <d v="2017-02-11T00:00:00"/>
    <d v="2017-02-01T00:00:00"/>
    <d v="2017-02-11T00:00:00"/>
    <s v="Saturday"/>
    <d v="1899-12-30T14:53:36"/>
    <d v="1899-12-30T15:00:00"/>
    <s v="One Way"/>
  </r>
  <r>
    <n v="1504667"/>
    <s v="Non-RFID Card Member"/>
    <m/>
    <m/>
    <n v="33308"/>
    <s v="UNITED STATES"/>
    <s v="Single Ride"/>
    <n v="11053"/>
    <x v="23"/>
    <n v="43.040349999999997"/>
    <n v="-87.920760000000001"/>
    <x v="19"/>
    <n v="43.040349999999997"/>
    <n v="-87.920760000000001"/>
    <n v="51"/>
    <n v="6"/>
    <n v="7.7"/>
    <n v="7.3"/>
    <n v="306"/>
    <n v="-1"/>
    <d v="2017-02-11T00:00:00"/>
    <d v="2017-02-01T00:00:00"/>
    <d v="2017-02-11T00:00:00"/>
    <s v="Saturday"/>
    <d v="1899-12-30T14:59:07"/>
    <d v="1899-12-30T15:00:00"/>
    <n v="1"/>
    <d v="2017-02-11T00:00:00"/>
    <d v="2017-02-01T00:00:00"/>
    <d v="2017-02-11T00:00:00"/>
    <s v="Saturday"/>
    <d v="1899-12-30T15:50:35"/>
    <d v="1899-12-30T16:00:00"/>
    <s v="Round Trip"/>
  </r>
  <r>
    <n v="1504667"/>
    <s v="Non-RFID Card Member"/>
    <m/>
    <m/>
    <n v="33308"/>
    <s v="UNITED STATES"/>
    <s v="Single Ride"/>
    <n v="237"/>
    <x v="23"/>
    <n v="43.040349999999997"/>
    <n v="-87.920760000000001"/>
    <x v="19"/>
    <n v="43.040349999999997"/>
    <n v="-87.920760000000001"/>
    <n v="51"/>
    <n v="6"/>
    <n v="7.7"/>
    <n v="7.3"/>
    <n v="306"/>
    <n v="-1"/>
    <d v="2017-02-11T00:00:00"/>
    <d v="2017-02-01T00:00:00"/>
    <d v="2017-02-11T00:00:00"/>
    <s v="Saturday"/>
    <d v="1899-12-30T14:59:45"/>
    <d v="1899-12-30T15:00:00"/>
    <n v="1"/>
    <d v="2017-02-11T00:00:00"/>
    <d v="2017-02-01T00:00:00"/>
    <d v="2017-02-11T00:00:00"/>
    <s v="Saturday"/>
    <d v="1899-12-30T15:50:23"/>
    <d v="1899-12-30T16:00:00"/>
    <s v="Round Trip"/>
  </r>
  <r>
    <n v="1504667"/>
    <s v="Non-RFID Card Member"/>
    <m/>
    <m/>
    <n v="33308"/>
    <s v="UNITED STATES"/>
    <s v="Single Ride"/>
    <n v="5531"/>
    <x v="3"/>
    <n v="43.042490000000001"/>
    <n v="-87.909959999999998"/>
    <x v="19"/>
    <n v="43.040349999999997"/>
    <n v="-87.920760000000001"/>
    <n v="80"/>
    <n v="9"/>
    <n v="12"/>
    <n v="11.4"/>
    <n v="480"/>
    <n v="-1"/>
    <d v="2017-02-12T00:00:00"/>
    <d v="2017-02-01T00:00:00"/>
    <d v="2017-02-12T00:00:00"/>
    <s v="Sunday"/>
    <d v="1899-12-30T15:30:27"/>
    <d v="1899-12-30T16:00:00"/>
    <n v="1"/>
    <d v="2017-02-12T00:00:00"/>
    <d v="2017-02-01T00:00:00"/>
    <d v="2017-02-12T00:00:00"/>
    <s v="Sunday"/>
    <d v="1899-12-30T16:50:46"/>
    <d v="1899-12-30T17:00:00"/>
    <s v="One Way"/>
  </r>
  <r>
    <n v="1504831"/>
    <s v="Non-RFID Card Member"/>
    <m/>
    <m/>
    <n v="53213"/>
    <s v="UNITED STATES"/>
    <s v="Single Ride"/>
    <n v="13"/>
    <x v="35"/>
    <n v="43.040154000000001"/>
    <n v="-87.932113000000001"/>
    <x v="21"/>
    <n v="43.040154000000001"/>
    <n v="-87.932113000000001"/>
    <n v="42"/>
    <n v="6"/>
    <n v="6.3"/>
    <n v="6"/>
    <n v="252"/>
    <n v="-1"/>
    <d v="2017-02-11T00:00:00"/>
    <d v="2017-02-01T00:00:00"/>
    <d v="2017-02-11T00:00:00"/>
    <s v="Saturday"/>
    <d v="1899-12-30T15:31:43"/>
    <d v="1899-12-30T16:00:00"/>
    <n v="1"/>
    <d v="2017-02-11T00:00:00"/>
    <d v="2017-02-01T00:00:00"/>
    <d v="2017-02-11T00:00:00"/>
    <s v="Saturday"/>
    <d v="1899-12-30T16:13:29"/>
    <d v="1899-12-30T16:00:00"/>
    <s v="Round Trip"/>
  </r>
  <r>
    <n v="1504831"/>
    <s v="Non-RFID Card Member"/>
    <m/>
    <m/>
    <n v="53213"/>
    <s v="UNITED STATES"/>
    <s v="Single Ride"/>
    <n v="228"/>
    <x v="46"/>
    <n v="43.060155999999999"/>
    <n v="-87.881258000000003"/>
    <x v="33"/>
    <n v="43.060155999999999"/>
    <n v="-87.881258000000003"/>
    <n v="40"/>
    <n v="6"/>
    <n v="6"/>
    <n v="5.7"/>
    <n v="240"/>
    <n v="-1"/>
    <d v="2017-02-17T00:00:00"/>
    <d v="2017-02-01T00:00:00"/>
    <d v="2017-02-17T00:00:00"/>
    <s v="Friday"/>
    <d v="1899-12-30T15:52:52"/>
    <d v="1899-12-30T16:00:00"/>
    <n v="1"/>
    <d v="2017-02-17T00:00:00"/>
    <d v="2017-02-01T00:00:00"/>
    <d v="2017-02-17T00:00:00"/>
    <s v="Friday"/>
    <d v="1899-12-30T16:32:10"/>
    <d v="1899-12-30T17:00:00"/>
    <s v="Round Trip"/>
  </r>
  <r>
    <n v="1504846"/>
    <s v="Non-RFID Card Member"/>
    <m/>
    <m/>
    <n v="53202"/>
    <s v="UNITED STATES"/>
    <s v="Single Ride"/>
    <n v="983"/>
    <x v="41"/>
    <n v="43.004728999999998"/>
    <n v="-87.905463999999995"/>
    <x v="17"/>
    <n v="43.042490000000001"/>
    <n v="-87.909959999999998"/>
    <n v="18"/>
    <n v="3"/>
    <n v="2.7"/>
    <n v="2.6"/>
    <n v="108"/>
    <n v="-1"/>
    <d v="2017-02-11T00:00:00"/>
    <d v="2017-02-01T00:00:00"/>
    <d v="2017-02-11T00:00:00"/>
    <s v="Saturday"/>
    <d v="1899-12-30T18:30:20"/>
    <d v="1899-12-30T19:00:00"/>
    <n v="1"/>
    <d v="2017-02-11T00:00:00"/>
    <d v="2017-02-01T00:00:00"/>
    <d v="2017-02-11T00:00:00"/>
    <s v="Saturday"/>
    <d v="1899-12-30T18:48:15"/>
    <d v="1899-12-30T19:00:00"/>
    <s v="One Way"/>
  </r>
  <r>
    <n v="1504936"/>
    <s v="Non-RFID Card Member"/>
    <m/>
    <m/>
    <n v="53202"/>
    <s v="UNITED STATES"/>
    <s v="Single Ride"/>
    <n v="11000"/>
    <x v="19"/>
    <n v="43.069021999999997"/>
    <n v="-87.887940999999998"/>
    <x v="3"/>
    <n v="43.058619999999998"/>
    <n v="-87.885319999999993"/>
    <n v="15"/>
    <n v="3"/>
    <n v="2.2999999999999998"/>
    <n v="2.1"/>
    <n v="90"/>
    <n v="-1"/>
    <d v="2017-02-11T00:00:00"/>
    <d v="2017-02-01T00:00:00"/>
    <d v="2017-02-11T00:00:00"/>
    <s v="Saturday"/>
    <d v="1899-12-30T16:03:17"/>
    <d v="1899-12-30T16:00:00"/>
    <n v="1"/>
    <d v="2017-02-11T00:00:00"/>
    <d v="2017-02-01T00:00:00"/>
    <d v="2017-02-11T00:00:00"/>
    <s v="Saturday"/>
    <d v="1899-12-30T16:18:24"/>
    <d v="1899-12-30T16:00:00"/>
    <s v="One Way"/>
  </r>
  <r>
    <n v="1505538"/>
    <s v="Non-RFID Card Member"/>
    <m/>
    <m/>
    <n v="60172"/>
    <s v="UNITED STATES"/>
    <s v="Single Ride"/>
    <n v="11047"/>
    <x v="35"/>
    <n v="43.040154000000001"/>
    <n v="-87.932113000000001"/>
    <x v="12"/>
    <n v="43.038719999999998"/>
    <n v="-87.905339999999995"/>
    <n v="56"/>
    <n v="6"/>
    <n v="8.4"/>
    <n v="8"/>
    <n v="336"/>
    <n v="-1"/>
    <d v="2017-02-16T00:00:00"/>
    <d v="2017-02-01T00:00:00"/>
    <d v="2017-02-16T00:00:00"/>
    <s v="Thursday"/>
    <d v="1899-12-30T01:01:26"/>
    <d v="1899-12-30T01:00:00"/>
    <n v="1"/>
    <d v="2017-02-16T00:00:00"/>
    <d v="2017-02-01T00:00:00"/>
    <d v="2017-02-16T00:00:00"/>
    <s v="Thursday"/>
    <d v="1899-12-30T01:57:42"/>
    <d v="1899-12-30T02:00:00"/>
    <s v="One Way"/>
  </r>
  <r>
    <n v="1505543"/>
    <s v="Non-RFID Card Member"/>
    <m/>
    <m/>
    <m/>
    <s v="UNITED STATES"/>
    <s v="Single Ride"/>
    <n v="5532"/>
    <x v="2"/>
    <n v="43.03519"/>
    <n v="-87.907390000000007"/>
    <x v="18"/>
    <n v="43.045712999999999"/>
    <n v="-87.899756999999994"/>
    <n v="9"/>
    <n v="3"/>
    <n v="1.4"/>
    <n v="1.3"/>
    <n v="54"/>
    <n v="-1"/>
    <d v="2017-02-11T00:00:00"/>
    <d v="2017-02-01T00:00:00"/>
    <d v="2017-02-11T00:00:00"/>
    <s v="Saturday"/>
    <d v="1899-12-30T23:50:22"/>
    <d v="1899-12-31T00:00:00"/>
    <n v="1"/>
    <d v="2017-02-11T00:00:00"/>
    <d v="2017-02-01T00:00:00"/>
    <d v="2017-02-11T00:00:00"/>
    <s v="Saturday"/>
    <d v="1899-12-30T23:59:50"/>
    <d v="1899-12-31T00:00:00"/>
    <s v="One Way"/>
  </r>
  <r>
    <n v="1505560"/>
    <s v="Non-RFID Card Member"/>
    <m/>
    <m/>
    <n v="53221"/>
    <s v="UNITED STATES"/>
    <s v="Single Ride"/>
    <n v="5575"/>
    <x v="11"/>
    <n v="43.04824"/>
    <n v="-87.904970000000006"/>
    <x v="47"/>
    <n v="43.05536"/>
    <n v="-87.90504"/>
    <n v="14"/>
    <n v="3"/>
    <n v="2.1"/>
    <n v="2"/>
    <n v="84"/>
    <n v="-1"/>
    <d v="2017-02-12T00:00:00"/>
    <d v="2017-02-01T00:00:00"/>
    <d v="2017-02-12T00:00:00"/>
    <s v="Sunday"/>
    <d v="1899-12-30T00:40:08"/>
    <d v="1899-12-30T01:00:00"/>
    <n v="1"/>
    <d v="2017-02-12T00:00:00"/>
    <d v="2017-02-01T00:00:00"/>
    <d v="2017-02-12T00:00:00"/>
    <s v="Sunday"/>
    <d v="1899-12-30T00:54:13"/>
    <d v="1899-12-30T01:00:00"/>
    <s v="One Way"/>
  </r>
  <r>
    <n v="1505575"/>
    <s v="Non-RFID Card Member"/>
    <m/>
    <m/>
    <n v="63005"/>
    <s v="UNITED STATES"/>
    <s v="Single Ride"/>
    <n v="11060"/>
    <x v="35"/>
    <n v="43.040154000000001"/>
    <n v="-87.932113000000001"/>
    <x v="21"/>
    <n v="43.040154000000001"/>
    <n v="-87.932113000000001"/>
    <n v="28"/>
    <n v="3"/>
    <n v="4.2"/>
    <n v="4"/>
    <n v="168"/>
    <n v="-1"/>
    <d v="2017-02-12T00:00:00"/>
    <d v="2017-02-01T00:00:00"/>
    <d v="2017-02-12T00:00:00"/>
    <s v="Sunday"/>
    <d v="1899-12-30T01:56:28"/>
    <d v="1899-12-30T02:00:00"/>
    <n v="1"/>
    <d v="2017-02-12T00:00:00"/>
    <d v="2017-02-01T00:00:00"/>
    <d v="2017-02-12T00:00:00"/>
    <s v="Sunday"/>
    <d v="1899-12-30T02:24:25"/>
    <d v="1899-12-30T02:00:00"/>
    <s v="Round Trip"/>
  </r>
  <r>
    <n v="1505585"/>
    <s v="Non-RFID Card Member"/>
    <m/>
    <m/>
    <n v="53219"/>
    <s v="UNITED STATES"/>
    <s v="Single Ride"/>
    <n v="11101"/>
    <x v="36"/>
    <n v="43.02948"/>
    <n v="-87.912819999999996"/>
    <x v="51"/>
    <e v="#N/A"/>
    <e v="#N/A"/>
    <n v="1828"/>
    <n v="0"/>
    <n v="18"/>
    <n v="17.100000000000001"/>
    <n v="720"/>
    <n v="-1"/>
    <d v="2017-02-12T00:00:00"/>
    <d v="2017-02-01T00:00:00"/>
    <d v="2017-02-12T00:00:00"/>
    <s v="Sunday"/>
    <d v="1899-12-30T02:27:27"/>
    <d v="1899-12-30T02:00:00"/>
    <n v="1"/>
    <d v="2017-02-13T00:00:00"/>
    <d v="2017-02-01T00:00:00"/>
    <d v="2017-02-13T00:00:00"/>
    <s v="Monday"/>
    <d v="1899-12-30T08:55:24"/>
    <d v="1899-12-30T09:00:00"/>
    <s v="One Way"/>
  </r>
  <r>
    <n v="1505724"/>
    <s v="Non-RFID Card Member"/>
    <m/>
    <m/>
    <n v="53202"/>
    <s v="UNITED STATES"/>
    <s v="Single Ride"/>
    <n v="357"/>
    <x v="11"/>
    <n v="43.04824"/>
    <n v="-87.904970000000006"/>
    <x v="22"/>
    <n v="43.02948"/>
    <n v="-87.912819999999996"/>
    <n v="15"/>
    <n v="3"/>
    <n v="2.2999999999999998"/>
    <n v="2.1"/>
    <n v="90"/>
    <n v="-1"/>
    <d v="2017-02-12T00:00:00"/>
    <d v="2017-02-01T00:00:00"/>
    <d v="2017-02-12T00:00:00"/>
    <s v="Sunday"/>
    <d v="1899-12-30T09:52:40"/>
    <d v="1899-12-30T10:00:00"/>
    <n v="1"/>
    <d v="2017-02-12T00:00:00"/>
    <d v="2017-02-01T00:00:00"/>
    <d v="2017-02-12T00:00:00"/>
    <s v="Sunday"/>
    <d v="1899-12-30T10:07:16"/>
    <d v="1899-12-30T10:00:00"/>
    <s v="One Way"/>
  </r>
  <r>
    <n v="1505984"/>
    <s v="Non-RFID Card Member"/>
    <m/>
    <m/>
    <n v="55129"/>
    <s v="UNITED STATES"/>
    <s v="Single Ride"/>
    <n v="13"/>
    <x v="35"/>
    <n v="43.040154000000001"/>
    <n v="-87.932113000000001"/>
    <x v="24"/>
    <n v="43.036900000000003"/>
    <n v="-87.89667"/>
    <n v="61"/>
    <n v="6"/>
    <n v="9.1999999999999993"/>
    <n v="8.6999999999999993"/>
    <n v="366"/>
    <n v="-1"/>
    <d v="2017-02-12T00:00:00"/>
    <d v="2017-02-01T00:00:00"/>
    <d v="2017-02-12T00:00:00"/>
    <s v="Sunday"/>
    <d v="1899-12-30T12:17:01"/>
    <d v="1899-12-30T12:00:00"/>
    <n v="1"/>
    <d v="2017-02-12T00:00:00"/>
    <d v="2017-02-01T00:00:00"/>
    <d v="2017-02-12T00:00:00"/>
    <s v="Sunday"/>
    <d v="1899-12-30T13:18:15"/>
    <d v="1899-12-30T13:00:00"/>
    <s v="One Way"/>
  </r>
  <r>
    <n v="1507255"/>
    <s v="Non-RFID Card Member"/>
    <m/>
    <m/>
    <n v="53105"/>
    <s v="UNITED STATES"/>
    <s v="Single Ride"/>
    <n v="5587"/>
    <x v="25"/>
    <n v="43.036900000000003"/>
    <n v="-87.89667"/>
    <x v="32"/>
    <n v="43.058010000000003"/>
    <n v="-87.877300000000005"/>
    <n v="80"/>
    <n v="9"/>
    <n v="12"/>
    <n v="11.4"/>
    <n v="480"/>
    <n v="-1"/>
    <d v="2017-02-13T00:00:00"/>
    <d v="2017-02-01T00:00:00"/>
    <d v="2017-02-13T00:00:00"/>
    <s v="Monday"/>
    <d v="1899-12-30T12:11:59"/>
    <d v="1899-12-30T12:00:00"/>
    <n v="1"/>
    <d v="2017-02-13T00:00:00"/>
    <d v="2017-02-01T00:00:00"/>
    <d v="2017-02-13T00:00:00"/>
    <s v="Monday"/>
    <d v="1899-12-30T13:31:37"/>
    <d v="1899-12-30T14:00:00"/>
    <s v="One Way"/>
  </r>
  <r>
    <n v="1507255"/>
    <s v="Non-RFID Card Member"/>
    <m/>
    <m/>
    <n v="53105"/>
    <s v="UNITED STATES"/>
    <s v="Single Ride"/>
    <n v="5544"/>
    <x v="25"/>
    <n v="43.036900000000003"/>
    <n v="-87.89667"/>
    <x v="33"/>
    <n v="43.060155999999999"/>
    <n v="-87.881258000000003"/>
    <n v="21"/>
    <n v="3"/>
    <n v="3.2"/>
    <n v="3"/>
    <n v="126"/>
    <n v="-1"/>
    <d v="2017-02-13T00:00:00"/>
    <d v="2017-02-01T00:00:00"/>
    <d v="2017-02-13T00:00:00"/>
    <s v="Monday"/>
    <d v="1899-12-30T12:12:53"/>
    <d v="1899-12-30T12:00:00"/>
    <n v="1"/>
    <d v="2017-02-13T00:00:00"/>
    <d v="2017-02-01T00:00:00"/>
    <d v="2017-02-13T00:00:00"/>
    <s v="Monday"/>
    <d v="1899-12-30T12:33:40"/>
    <d v="1899-12-30T13:00:00"/>
    <s v="One Way"/>
  </r>
  <r>
    <n v="1507301"/>
    <s v="Non-RFID Card Member"/>
    <m/>
    <m/>
    <n v="53235"/>
    <s v="UNITED STATES"/>
    <s v="Single Ride"/>
    <n v="5428"/>
    <x v="23"/>
    <n v="43.040349999999997"/>
    <n v="-87.920760000000001"/>
    <x v="42"/>
    <n v="43.026229999999998"/>
    <n v="-87.912809999999993"/>
    <n v="17"/>
    <n v="3"/>
    <n v="2.6"/>
    <n v="2.4"/>
    <n v="102"/>
    <n v="-1"/>
    <d v="2017-02-13T00:00:00"/>
    <d v="2017-02-01T00:00:00"/>
    <d v="2017-02-13T00:00:00"/>
    <s v="Monday"/>
    <d v="1899-12-30T13:21:53"/>
    <d v="1899-12-30T13:00:00"/>
    <n v="1"/>
    <d v="2017-02-13T00:00:00"/>
    <d v="2017-02-01T00:00:00"/>
    <d v="2017-02-13T00:00:00"/>
    <s v="Monday"/>
    <d v="1899-12-30T13:38:28"/>
    <d v="1899-12-30T14:00:00"/>
    <s v="One Way"/>
  </r>
  <r>
    <n v="1507306"/>
    <s v="Non-RFID Card Member"/>
    <m/>
    <m/>
    <n v="49801"/>
    <s v="UNITED STATES"/>
    <s v="Single Ride"/>
    <n v="5489"/>
    <x v="27"/>
    <n v="43.038580000000003"/>
    <n v="-87.90934"/>
    <x v="8"/>
    <n v="43.038580000000003"/>
    <n v="-87.90934"/>
    <n v="31"/>
    <n v="3"/>
    <n v="4.7"/>
    <n v="4.4000000000000004"/>
    <n v="186"/>
    <n v="-1"/>
    <d v="2017-02-13T00:00:00"/>
    <d v="2017-02-01T00:00:00"/>
    <d v="2017-02-13T00:00:00"/>
    <s v="Monday"/>
    <d v="1899-12-30T13:28:34"/>
    <d v="1899-12-30T13:00:00"/>
    <n v="1"/>
    <d v="2017-02-13T00:00:00"/>
    <d v="2017-02-01T00:00:00"/>
    <d v="2017-02-13T00:00:00"/>
    <s v="Monday"/>
    <d v="1899-12-30T13:59:03"/>
    <d v="1899-12-30T14:00:00"/>
    <s v="Round Trip"/>
  </r>
  <r>
    <n v="1507306"/>
    <s v="Non-RFID Card Member"/>
    <m/>
    <m/>
    <n v="49801"/>
    <s v="UNITED STATES"/>
    <s v="Single Ride"/>
    <n v="5492"/>
    <x v="27"/>
    <n v="43.038580000000003"/>
    <n v="-87.90934"/>
    <x v="8"/>
    <n v="43.038580000000003"/>
    <n v="-87.90934"/>
    <n v="30"/>
    <n v="3"/>
    <n v="4.5"/>
    <n v="4.3"/>
    <n v="180"/>
    <n v="-1"/>
    <d v="2017-02-13T00:00:00"/>
    <d v="2017-02-01T00:00:00"/>
    <d v="2017-02-13T00:00:00"/>
    <s v="Monday"/>
    <d v="1899-12-30T13:29:08"/>
    <d v="1899-12-30T13:00:00"/>
    <n v="1"/>
    <d v="2017-02-13T00:00:00"/>
    <d v="2017-02-01T00:00:00"/>
    <d v="2017-02-13T00:00:00"/>
    <s v="Monday"/>
    <d v="1899-12-30T13:59:00"/>
    <d v="1899-12-30T14:00:00"/>
    <s v="Round Trip"/>
  </r>
  <r>
    <n v="1507308"/>
    <s v="Non-RFID Card Member"/>
    <m/>
    <m/>
    <n v="53215"/>
    <s v="UNITED STATES"/>
    <s v="Single Ride"/>
    <n v="237"/>
    <x v="23"/>
    <n v="43.040349999999997"/>
    <n v="-87.920760000000001"/>
    <x v="52"/>
    <n v="43.026470000000003"/>
    <n v="-87.918040000000005"/>
    <n v="19"/>
    <n v="3"/>
    <n v="2.9"/>
    <n v="2.7"/>
    <n v="114"/>
    <n v="-1"/>
    <d v="2017-02-13T00:00:00"/>
    <d v="2017-02-01T00:00:00"/>
    <d v="2017-02-13T00:00:00"/>
    <s v="Monday"/>
    <d v="1899-12-30T13:29:35"/>
    <d v="1899-12-30T13:00:00"/>
    <n v="1"/>
    <d v="2017-02-13T00:00:00"/>
    <d v="2017-02-01T00:00:00"/>
    <d v="2017-02-13T00:00:00"/>
    <s v="Monday"/>
    <d v="1899-12-30T13:48:49"/>
    <d v="1899-12-30T14:00:00"/>
    <s v="One Way"/>
  </r>
  <r>
    <n v="1507342"/>
    <s v="Non-RFID Card Member"/>
    <m/>
    <m/>
    <n v="52315"/>
    <s v="UNITED STATES"/>
    <s v="Single Ride"/>
    <n v="5427"/>
    <x v="23"/>
    <n v="43.040349999999997"/>
    <n v="-87.920760000000001"/>
    <x v="44"/>
    <n v="43.024340000000002"/>
    <n v="-87.916753"/>
    <n v="18"/>
    <n v="0"/>
    <n v="2.7"/>
    <n v="2.6"/>
    <n v="108"/>
    <n v="-1"/>
    <d v="2017-02-13T00:00:00"/>
    <d v="2017-02-01T00:00:00"/>
    <d v="2017-02-13T00:00:00"/>
    <s v="Monday"/>
    <d v="1899-12-30T14:18:21"/>
    <d v="1899-12-30T14:00:00"/>
    <n v="1"/>
    <d v="2017-02-13T00:00:00"/>
    <d v="2017-02-01T00:00:00"/>
    <d v="2017-02-13T00:00:00"/>
    <s v="Monday"/>
    <d v="1899-12-30T14:36:50"/>
    <d v="1899-12-30T15:00:00"/>
    <s v="One Way"/>
  </r>
  <r>
    <n v="1507342"/>
    <s v="Non-RFID Card Member"/>
    <m/>
    <m/>
    <n v="52315"/>
    <s v="UNITED STATES"/>
    <s v="Single Ride"/>
    <n v="5488"/>
    <x v="23"/>
    <n v="43.040349999999997"/>
    <n v="-87.920760000000001"/>
    <x v="44"/>
    <n v="43.024340000000002"/>
    <n v="-87.916753"/>
    <n v="17"/>
    <n v="0"/>
    <n v="2.6"/>
    <n v="2.4"/>
    <n v="102"/>
    <n v="-1"/>
    <d v="2017-02-13T00:00:00"/>
    <d v="2017-02-01T00:00:00"/>
    <d v="2017-02-13T00:00:00"/>
    <s v="Monday"/>
    <d v="1899-12-30T14:19:05"/>
    <d v="1899-12-30T14:00:00"/>
    <n v="1"/>
    <d v="2017-02-13T00:00:00"/>
    <d v="2017-02-01T00:00:00"/>
    <d v="2017-02-13T00:00:00"/>
    <s v="Monday"/>
    <d v="1899-12-30T14:36:56"/>
    <d v="1899-12-30T15:00:00"/>
    <s v="One Way"/>
  </r>
  <r>
    <n v="1507342"/>
    <s v="Non-RFID Card Member"/>
    <m/>
    <m/>
    <n v="52315"/>
    <s v="UNITED STATES"/>
    <s v="Single Ride"/>
    <n v="5573"/>
    <x v="23"/>
    <n v="43.040349999999997"/>
    <n v="-87.920760000000001"/>
    <x v="44"/>
    <n v="43.024340000000002"/>
    <n v="-87.916753"/>
    <n v="17"/>
    <n v="0"/>
    <n v="2.6"/>
    <n v="2.4"/>
    <n v="102"/>
    <n v="-1"/>
    <d v="2017-02-13T00:00:00"/>
    <d v="2017-02-01T00:00:00"/>
    <d v="2017-02-13T00:00:00"/>
    <s v="Monday"/>
    <d v="1899-12-30T14:19:40"/>
    <d v="1899-12-30T14:00:00"/>
    <n v="1"/>
    <d v="2017-02-13T00:00:00"/>
    <d v="2017-02-01T00:00:00"/>
    <d v="2017-02-13T00:00:00"/>
    <s v="Monday"/>
    <d v="1899-12-30T14:36:57"/>
    <d v="1899-12-30T15:00:00"/>
    <s v="One Way"/>
  </r>
  <r>
    <n v="1507375"/>
    <s v="Non-RFID Card Member"/>
    <m/>
    <m/>
    <n v="53142"/>
    <s v="UNITED STATES"/>
    <s v="Single Ride"/>
    <n v="5458"/>
    <x v="19"/>
    <n v="43.069021999999997"/>
    <n v="-87.887940999999998"/>
    <x v="3"/>
    <n v="43.058619999999998"/>
    <n v="-87.885319999999993"/>
    <n v="13"/>
    <n v="3"/>
    <n v="2"/>
    <n v="1.9"/>
    <n v="78"/>
    <n v="-1"/>
    <d v="2017-02-13T00:00:00"/>
    <d v="2017-02-01T00:00:00"/>
    <d v="2017-02-13T00:00:00"/>
    <s v="Monday"/>
    <d v="1899-12-30T14:45:14"/>
    <d v="1899-12-30T15:00:00"/>
    <n v="1"/>
    <d v="2017-02-13T00:00:00"/>
    <d v="2017-02-01T00:00:00"/>
    <d v="2017-02-13T00:00:00"/>
    <s v="Monday"/>
    <d v="1899-12-30T14:58:27"/>
    <d v="1899-12-30T15:00:00"/>
    <s v="One Way"/>
  </r>
  <r>
    <n v="1507653"/>
    <s v="Non-RFID Card Member"/>
    <m/>
    <m/>
    <n v="53202"/>
    <s v="UNITED STATES"/>
    <s v="Single Ride"/>
    <n v="5494"/>
    <x v="27"/>
    <n v="43.038580000000003"/>
    <n v="-87.90934"/>
    <x v="3"/>
    <n v="43.058619999999998"/>
    <n v="-87.885319999999993"/>
    <n v="17"/>
    <n v="3"/>
    <n v="2.6"/>
    <n v="2.4"/>
    <n v="102"/>
    <n v="-1"/>
    <d v="2017-02-27T00:00:00"/>
    <d v="2017-02-01T00:00:00"/>
    <d v="2017-02-27T00:00:00"/>
    <s v="Monday"/>
    <d v="1899-12-30T22:12:10"/>
    <d v="1899-12-30T22:00:00"/>
    <n v="1"/>
    <d v="2017-02-27T00:00:00"/>
    <d v="2017-02-01T00:00:00"/>
    <d v="2017-02-27T00:00:00"/>
    <s v="Monday"/>
    <d v="1899-12-30T22:29:27"/>
    <d v="1899-12-30T22:00:00"/>
    <s v="One Way"/>
  </r>
  <r>
    <n v="1507671"/>
    <s v="Non-RFID Card Member"/>
    <m/>
    <m/>
    <n v="53024"/>
    <s v="UNITED STATES"/>
    <s v="Single Ride"/>
    <n v="5564"/>
    <x v="25"/>
    <n v="43.036900000000003"/>
    <n v="-87.89667"/>
    <x v="24"/>
    <n v="43.036900000000003"/>
    <n v="-87.89667"/>
    <n v="43"/>
    <n v="6"/>
    <n v="6.5"/>
    <n v="6.1"/>
    <n v="258"/>
    <n v="-1"/>
    <d v="2017-02-14T00:00:00"/>
    <d v="2017-02-01T00:00:00"/>
    <d v="2017-02-14T00:00:00"/>
    <s v="Tuesday"/>
    <d v="1899-12-30T11:17:44"/>
    <d v="1899-12-30T11:00:00"/>
    <n v="1"/>
    <d v="2017-02-14T00:00:00"/>
    <d v="2017-02-01T00:00:00"/>
    <d v="2017-02-14T00:00:00"/>
    <s v="Tuesday"/>
    <d v="1899-12-30T12:00:09"/>
    <d v="1899-12-30T12:00:00"/>
    <s v="Round Trip"/>
  </r>
  <r>
    <n v="1507881"/>
    <s v="Non-RFID Card Member"/>
    <m/>
    <m/>
    <n v="53202"/>
    <s v="UNITED STATES"/>
    <s v="Single Ride"/>
    <n v="11057"/>
    <x v="10"/>
    <n v="43.052460000000004"/>
    <n v="-87.891000000000005"/>
    <x v="11"/>
    <n v="43.060786"/>
    <n v="-87.883825999999999"/>
    <n v="909"/>
    <n v="0"/>
    <n v="18"/>
    <n v="17.100000000000001"/>
    <n v="720"/>
    <n v="-1"/>
    <d v="2017-02-14T00:00:00"/>
    <d v="2017-02-01T00:00:00"/>
    <d v="2017-02-14T00:00:00"/>
    <s v="Tuesday"/>
    <d v="1899-12-30T17:57:57"/>
    <d v="1899-12-30T18:00:00"/>
    <n v="1"/>
    <d v="2017-02-15T00:00:00"/>
    <d v="2017-02-01T00:00:00"/>
    <d v="2017-02-15T00:00:00"/>
    <s v="Wednesday"/>
    <d v="1899-12-30T09:06:50"/>
    <d v="1899-12-30T09:00:00"/>
    <s v="One Way"/>
  </r>
  <r>
    <n v="1508438"/>
    <s v="Non-RFID Card Member"/>
    <m/>
    <m/>
    <n v="60191"/>
    <s v="UNITED STATES"/>
    <s v="Single Ride"/>
    <n v="11148"/>
    <x v="35"/>
    <n v="43.040154000000001"/>
    <n v="-87.932113000000001"/>
    <x v="8"/>
    <n v="43.038580000000003"/>
    <n v="-87.90934"/>
    <n v="61"/>
    <n v="6"/>
    <n v="9.1999999999999993"/>
    <n v="8.6999999999999993"/>
    <n v="366"/>
    <n v="-1"/>
    <d v="2017-02-16T00:00:00"/>
    <d v="2017-02-01T00:00:00"/>
    <d v="2017-02-16T00:00:00"/>
    <s v="Thursday"/>
    <d v="1899-12-30T01:00:10"/>
    <d v="1899-12-30T01:00:00"/>
    <n v="1"/>
    <d v="2017-02-16T00:00:00"/>
    <d v="2017-02-01T00:00:00"/>
    <d v="2017-02-16T00:00:00"/>
    <s v="Thursday"/>
    <d v="1899-12-30T02:01:08"/>
    <d v="1899-12-30T02:00:00"/>
    <s v="One Way"/>
  </r>
  <r>
    <n v="1508583"/>
    <s v="Non-RFID Card Member"/>
    <m/>
    <m/>
    <n v="53205"/>
    <s v="UNITED STATES"/>
    <s v="Single Ride"/>
    <n v="11130"/>
    <x v="45"/>
    <n v="43.026470000000003"/>
    <n v="-87.918040000000005"/>
    <x v="52"/>
    <n v="43.026470000000003"/>
    <n v="-87.918040000000005"/>
    <n v="1"/>
    <n v="0"/>
    <n v="0.2"/>
    <n v="0.1"/>
    <n v="6"/>
    <n v="-1"/>
    <d v="2017-02-18T00:00:00"/>
    <d v="2017-02-01T00:00:00"/>
    <d v="2017-02-18T00:00:00"/>
    <s v="Saturday"/>
    <d v="1899-12-30T17:26:44"/>
    <d v="1899-12-30T17:00:00"/>
    <n v="1"/>
    <d v="2017-02-18T00:00:00"/>
    <d v="2017-02-01T00:00:00"/>
    <d v="2017-02-18T00:00:00"/>
    <s v="Saturday"/>
    <d v="1899-12-30T17:27:08"/>
    <d v="1899-12-30T17:00:00"/>
    <s v="Round Trip"/>
  </r>
  <r>
    <n v="1508707"/>
    <s v="Non-RFID Card Member"/>
    <m/>
    <m/>
    <n v="61001"/>
    <s v="UNITED STATES"/>
    <s v="Single Ride"/>
    <n v="5534"/>
    <x v="25"/>
    <n v="43.036900000000003"/>
    <n v="-87.89667"/>
    <x v="24"/>
    <n v="43.036900000000003"/>
    <n v="-87.89667"/>
    <n v="16"/>
    <n v="3"/>
    <n v="2.4"/>
    <n v="2.2999999999999998"/>
    <n v="96"/>
    <n v="-1"/>
    <d v="2017-02-16T00:00:00"/>
    <d v="2017-02-01T00:00:00"/>
    <d v="2017-02-16T00:00:00"/>
    <s v="Thursday"/>
    <d v="1899-12-30T14:19:43"/>
    <d v="1899-12-30T14:00:00"/>
    <n v="1"/>
    <d v="2017-02-16T00:00:00"/>
    <d v="2017-02-01T00:00:00"/>
    <d v="2017-02-16T00:00:00"/>
    <s v="Thursday"/>
    <d v="1899-12-30T14:35:13"/>
    <d v="1899-12-30T15:00:00"/>
    <s v="Round Trip"/>
  </r>
  <r>
    <n v="1508784"/>
    <s v="Non-RFID Card Member"/>
    <m/>
    <m/>
    <n v="53223"/>
    <s v="UNITED STATES"/>
    <s v="Single Ride"/>
    <n v="976"/>
    <x v="34"/>
    <n v="43.051119999999997"/>
    <n v="-87.918819999999997"/>
    <x v="35"/>
    <n v="43.051119999999997"/>
    <n v="-87.918819999999997"/>
    <n v="28"/>
    <n v="3"/>
    <n v="4.2"/>
    <n v="4"/>
    <n v="168"/>
    <n v="-1"/>
    <d v="2017-02-16T00:00:00"/>
    <d v="2017-02-01T00:00:00"/>
    <d v="2017-02-16T00:00:00"/>
    <s v="Thursday"/>
    <d v="1899-12-30T15:41:18"/>
    <d v="1899-12-30T16:00:00"/>
    <n v="1"/>
    <d v="2017-02-16T00:00:00"/>
    <d v="2017-02-01T00:00:00"/>
    <d v="2017-02-16T00:00:00"/>
    <s v="Thursday"/>
    <d v="1899-12-30T16:09:17"/>
    <d v="1899-12-30T16:00:00"/>
    <s v="Round Trip"/>
  </r>
  <r>
    <n v="1509319"/>
    <s v="Non-RFID Card Member"/>
    <m/>
    <m/>
    <n v="2492"/>
    <s v="UNITED STATES"/>
    <s v="Single Ride"/>
    <n v="276"/>
    <x v="31"/>
    <n v="43.058010000000003"/>
    <n v="-87.877300000000005"/>
    <x v="32"/>
    <n v="43.058010000000003"/>
    <n v="-87.877300000000005"/>
    <n v="63"/>
    <n v="6"/>
    <n v="9.5"/>
    <n v="9"/>
    <n v="378"/>
    <n v="-1"/>
    <d v="2017-02-17T00:00:00"/>
    <d v="2017-02-01T00:00:00"/>
    <d v="2017-02-17T00:00:00"/>
    <s v="Friday"/>
    <d v="1899-12-30T11:52:18"/>
    <d v="1899-12-30T12:00:00"/>
    <n v="1"/>
    <d v="2017-02-17T00:00:00"/>
    <d v="2017-02-01T00:00:00"/>
    <d v="2017-02-17T00:00:00"/>
    <s v="Friday"/>
    <d v="1899-12-30T12:55:04"/>
    <d v="1899-12-30T13:00:00"/>
    <s v="Round Trip"/>
  </r>
  <r>
    <n v="1509348"/>
    <s v="Non-RFID Card Member"/>
    <m/>
    <m/>
    <n v="60410"/>
    <s v="UNITED STATES"/>
    <s v="Single Ride"/>
    <n v="5486"/>
    <x v="35"/>
    <n v="43.040154000000001"/>
    <n v="-87.932113000000001"/>
    <x v="20"/>
    <n v="43.038649999999997"/>
    <n v="-87.921930000000003"/>
    <n v="60"/>
    <n v="6"/>
    <n v="9"/>
    <n v="8.6"/>
    <n v="360"/>
    <n v="-1"/>
    <d v="2017-02-17T00:00:00"/>
    <d v="2017-02-01T00:00:00"/>
    <d v="2017-02-17T00:00:00"/>
    <s v="Friday"/>
    <d v="1899-12-30T12:02:45"/>
    <d v="1899-12-30T12:00:00"/>
    <n v="1"/>
    <d v="2017-02-17T00:00:00"/>
    <d v="2017-02-01T00:00:00"/>
    <d v="2017-02-17T00:00:00"/>
    <s v="Friday"/>
    <d v="1899-12-30T13:02:35"/>
    <d v="1899-12-30T13:00:00"/>
    <s v="One Way"/>
  </r>
  <r>
    <n v="1509385"/>
    <s v="Non-RFID Card Member"/>
    <m/>
    <m/>
    <n v="60647"/>
    <s v="UNITED STATES"/>
    <s v="Single Ride"/>
    <n v="11168"/>
    <x v="25"/>
    <n v="43.036900000000003"/>
    <n v="-87.89667"/>
    <x v="10"/>
    <n v="43.052460000000004"/>
    <n v="-87.891000000000005"/>
    <n v="29"/>
    <n v="3"/>
    <n v="4.4000000000000004"/>
    <n v="4.0999999999999996"/>
    <n v="174"/>
    <n v="-1"/>
    <d v="2017-02-17T00:00:00"/>
    <d v="2017-02-01T00:00:00"/>
    <d v="2017-02-17T00:00:00"/>
    <s v="Friday"/>
    <d v="1899-12-30T12:22:09"/>
    <d v="1899-12-30T12:00:00"/>
    <n v="1"/>
    <d v="2017-02-17T00:00:00"/>
    <d v="2017-02-01T00:00:00"/>
    <d v="2017-02-17T00:00:00"/>
    <s v="Friday"/>
    <d v="1899-12-30T12:51:01"/>
    <d v="1899-12-30T13:00:00"/>
    <s v="One Way"/>
  </r>
  <r>
    <n v="1509475"/>
    <s v="Non-RFID Card Member"/>
    <m/>
    <m/>
    <n v="53213"/>
    <s v="UNITED STATES"/>
    <s v="Single Ride"/>
    <n v="5504"/>
    <x v="40"/>
    <n v="43.048609999999996"/>
    <n v="-88.008480000000006"/>
    <x v="43"/>
    <n v="43.048609999999996"/>
    <n v="-88.008480000000006"/>
    <n v="25"/>
    <n v="3"/>
    <n v="3.8"/>
    <n v="3.6"/>
    <n v="150"/>
    <n v="-1"/>
    <d v="2017-02-17T00:00:00"/>
    <d v="2017-02-01T00:00:00"/>
    <d v="2017-02-17T00:00:00"/>
    <s v="Friday"/>
    <d v="1899-12-30T13:12:30"/>
    <d v="1899-12-30T13:00:00"/>
    <n v="1"/>
    <d v="2017-02-17T00:00:00"/>
    <d v="2017-02-01T00:00:00"/>
    <d v="2017-02-17T00:00:00"/>
    <s v="Friday"/>
    <d v="1899-12-30T13:37:42"/>
    <d v="1899-12-30T14:00:00"/>
    <s v="Round Trip"/>
  </r>
  <r>
    <n v="1509516"/>
    <s v="Non-RFID Card Member"/>
    <m/>
    <m/>
    <n v="53218"/>
    <s v="UNITED STATES"/>
    <s v="Single Ride"/>
    <n v="276"/>
    <x v="31"/>
    <n v="43.058010000000003"/>
    <n v="-87.877300000000005"/>
    <x v="32"/>
    <n v="43.058010000000003"/>
    <n v="-87.877300000000005"/>
    <n v="67"/>
    <n v="9"/>
    <n v="10.1"/>
    <n v="9.5"/>
    <n v="402"/>
    <n v="-1"/>
    <d v="2017-02-17T00:00:00"/>
    <d v="2017-02-01T00:00:00"/>
    <d v="2017-02-17T00:00:00"/>
    <s v="Friday"/>
    <d v="1899-12-30T13:31:02"/>
    <d v="1899-12-30T14:00:00"/>
    <n v="1"/>
    <d v="2017-02-17T00:00:00"/>
    <d v="2017-02-01T00:00:00"/>
    <d v="2017-02-17T00:00:00"/>
    <s v="Friday"/>
    <d v="1899-12-30T14:38:25"/>
    <d v="1899-12-30T15:00:00"/>
    <s v="Round Trip"/>
  </r>
  <r>
    <n v="1509516"/>
    <s v="Non-RFID Card Member"/>
    <m/>
    <m/>
    <n v="53218"/>
    <s v="UNITED STATES"/>
    <s v="Single Ride"/>
    <n v="109"/>
    <x v="31"/>
    <n v="43.058010000000003"/>
    <n v="-87.877300000000005"/>
    <x v="32"/>
    <n v="43.058010000000003"/>
    <n v="-87.877300000000005"/>
    <n v="65"/>
    <n v="9"/>
    <n v="9.8000000000000007"/>
    <n v="9.3000000000000007"/>
    <n v="390"/>
    <n v="-1"/>
    <d v="2017-02-17T00:00:00"/>
    <d v="2017-02-01T00:00:00"/>
    <d v="2017-02-17T00:00:00"/>
    <s v="Friday"/>
    <d v="1899-12-30T13:33:00"/>
    <d v="1899-12-30T14:00:00"/>
    <n v="1"/>
    <d v="2017-02-17T00:00:00"/>
    <d v="2017-02-01T00:00:00"/>
    <d v="2017-02-17T00:00:00"/>
    <s v="Friday"/>
    <d v="1899-12-30T14:38:18"/>
    <d v="1899-12-30T15:00:00"/>
    <s v="Round Trip"/>
  </r>
  <r>
    <n v="1509614"/>
    <s v="Non-RFID Card Member"/>
    <m/>
    <m/>
    <n v="53072"/>
    <s v="UNITED STATES"/>
    <s v="Single Ride"/>
    <n v="5441"/>
    <x v="47"/>
    <n v="43.06044"/>
    <n v="-88.016239999999996"/>
    <x v="53"/>
    <n v="43.06044"/>
    <n v="-88.016239999999996"/>
    <n v="18"/>
    <n v="3"/>
    <n v="2.7"/>
    <n v="2.6"/>
    <n v="108"/>
    <n v="-1"/>
    <d v="2017-02-17T00:00:00"/>
    <d v="2017-02-01T00:00:00"/>
    <d v="2017-02-17T00:00:00"/>
    <s v="Friday"/>
    <d v="1899-12-30T14:24:13"/>
    <d v="1899-12-30T14:00:00"/>
    <n v="1"/>
    <d v="2017-02-17T00:00:00"/>
    <d v="2017-02-01T00:00:00"/>
    <d v="2017-02-17T00:00:00"/>
    <s v="Friday"/>
    <d v="1899-12-30T14:42:25"/>
    <d v="1899-12-30T15:00:00"/>
    <s v="Round Trip"/>
  </r>
  <r>
    <n v="1509638"/>
    <s v="Non-RFID Card Member"/>
    <m/>
    <m/>
    <n v="53223"/>
    <s v="UNITED STATES"/>
    <s v="Single Ride"/>
    <n v="11052"/>
    <x v="31"/>
    <n v="43.058010000000003"/>
    <n v="-87.877300000000005"/>
    <x v="2"/>
    <n v="43.03519"/>
    <n v="-87.907390000000007"/>
    <n v="70"/>
    <n v="9"/>
    <n v="10.5"/>
    <n v="10"/>
    <n v="420"/>
    <n v="-1"/>
    <d v="2017-02-17T00:00:00"/>
    <d v="2017-02-01T00:00:00"/>
    <d v="2017-02-17T00:00:00"/>
    <s v="Friday"/>
    <d v="1899-12-30T14:41:51"/>
    <d v="1899-12-30T15:00:00"/>
    <n v="1"/>
    <d v="2017-02-17T00:00:00"/>
    <d v="2017-02-01T00:00:00"/>
    <d v="2017-02-17T00:00:00"/>
    <s v="Friday"/>
    <d v="1899-12-30T15:51:52"/>
    <d v="1899-12-30T16:00:00"/>
    <s v="One Way"/>
  </r>
  <r>
    <n v="1509665"/>
    <s v="Non-RFID Card Member"/>
    <m/>
    <m/>
    <n v="63026"/>
    <s v="UNITED STATES"/>
    <s v="Single Ride"/>
    <n v="5422"/>
    <x v="37"/>
    <n v="43.041646999999998"/>
    <n v="-87.927257999999995"/>
    <x v="21"/>
    <n v="43.040154000000001"/>
    <n v="-87.932113000000001"/>
    <n v="63"/>
    <n v="6"/>
    <n v="9.5"/>
    <n v="9"/>
    <n v="378"/>
    <n v="-1"/>
    <d v="2017-02-17T00:00:00"/>
    <d v="2017-02-01T00:00:00"/>
    <d v="2017-02-17T00:00:00"/>
    <s v="Friday"/>
    <d v="1899-12-30T14:52:19"/>
    <d v="1899-12-30T15:00:00"/>
    <n v="1"/>
    <d v="2017-02-17T00:00:00"/>
    <d v="2017-02-01T00:00:00"/>
    <d v="2017-02-17T00:00:00"/>
    <s v="Friday"/>
    <d v="1899-12-30T15:55:48"/>
    <d v="1899-12-30T16:00:00"/>
    <s v="One Way"/>
  </r>
  <r>
    <n v="1509669"/>
    <s v="Non-RFID Card Member"/>
    <m/>
    <m/>
    <n v="55416"/>
    <s v="UNITED STATES"/>
    <s v="Single Ride"/>
    <n v="96"/>
    <x v="37"/>
    <n v="43.041646999999998"/>
    <n v="-87.927257999999995"/>
    <x v="21"/>
    <n v="43.040154000000001"/>
    <n v="-87.932113000000001"/>
    <n v="61"/>
    <n v="6"/>
    <n v="9.1999999999999993"/>
    <n v="8.6999999999999993"/>
    <n v="366"/>
    <n v="-1"/>
    <d v="2017-02-17T00:00:00"/>
    <d v="2017-02-01T00:00:00"/>
    <d v="2017-02-17T00:00:00"/>
    <s v="Friday"/>
    <d v="1899-12-30T14:54:07"/>
    <d v="1899-12-30T15:00:00"/>
    <n v="1"/>
    <d v="2017-02-17T00:00:00"/>
    <d v="2017-02-01T00:00:00"/>
    <d v="2017-02-17T00:00:00"/>
    <s v="Friday"/>
    <d v="1899-12-30T15:55:53"/>
    <d v="1899-12-30T16:00:00"/>
    <s v="One Way"/>
  </r>
  <r>
    <n v="1509688"/>
    <s v="Non-RFID Card Member"/>
    <m/>
    <m/>
    <n v="60010"/>
    <s v="UNITED STATES"/>
    <s v="Single Ride"/>
    <n v="5573"/>
    <x v="35"/>
    <n v="43.040154000000001"/>
    <n v="-87.932113000000001"/>
    <x v="24"/>
    <n v="43.036900000000003"/>
    <n v="-87.89667"/>
    <n v="29"/>
    <n v="3"/>
    <n v="4.4000000000000004"/>
    <n v="4.0999999999999996"/>
    <n v="174"/>
    <n v="-1"/>
    <d v="2017-02-17T00:00:00"/>
    <d v="2017-02-01T00:00:00"/>
    <d v="2017-02-17T00:00:00"/>
    <s v="Friday"/>
    <d v="1899-12-30T15:04:20"/>
    <d v="1899-12-30T15:00:00"/>
    <n v="1"/>
    <d v="2017-02-17T00:00:00"/>
    <d v="2017-02-01T00:00:00"/>
    <d v="2017-02-17T00:00:00"/>
    <s v="Friday"/>
    <d v="1899-12-30T15:33:17"/>
    <d v="1899-12-30T16:00:00"/>
    <s v="One Way"/>
  </r>
  <r>
    <n v="1509710"/>
    <s v="Non-RFID Card Member"/>
    <m/>
    <m/>
    <n v="53005"/>
    <s v="UNITED STATES"/>
    <s v="Single Ride"/>
    <n v="28"/>
    <x v="2"/>
    <n v="43.03519"/>
    <n v="-87.907390000000007"/>
    <x v="52"/>
    <n v="43.026470000000003"/>
    <n v="-87.918040000000005"/>
    <n v="25"/>
    <n v="3"/>
    <n v="3.8"/>
    <n v="3.6"/>
    <n v="150"/>
    <n v="-1"/>
    <d v="2017-02-17T00:00:00"/>
    <d v="2017-02-01T00:00:00"/>
    <d v="2017-02-17T00:00:00"/>
    <s v="Friday"/>
    <d v="1899-12-30T15:12:45"/>
    <d v="1899-12-30T15:00:00"/>
    <n v="1"/>
    <d v="2017-02-17T00:00:00"/>
    <d v="2017-02-01T00:00:00"/>
    <d v="2017-02-17T00:00:00"/>
    <s v="Friday"/>
    <d v="1899-12-30T15:37:09"/>
    <d v="1899-12-30T16:00:00"/>
    <s v="One Way"/>
  </r>
  <r>
    <n v="1509710"/>
    <s v="Non-RFID Card Member"/>
    <m/>
    <m/>
    <n v="53005"/>
    <s v="UNITED STATES"/>
    <s v="Single Ride"/>
    <n v="5475"/>
    <x v="2"/>
    <n v="43.03519"/>
    <n v="-87.907390000000007"/>
    <x v="52"/>
    <n v="43.026470000000003"/>
    <n v="-87.918040000000005"/>
    <n v="24"/>
    <n v="3"/>
    <n v="3.6"/>
    <n v="3.4"/>
    <n v="144"/>
    <n v="-1"/>
    <d v="2017-02-17T00:00:00"/>
    <d v="2017-02-01T00:00:00"/>
    <d v="2017-02-17T00:00:00"/>
    <s v="Friday"/>
    <d v="1899-12-30T15:13:32"/>
    <d v="1899-12-30T15:00:00"/>
    <n v="1"/>
    <d v="2017-02-17T00:00:00"/>
    <d v="2017-02-01T00:00:00"/>
    <d v="2017-02-17T00:00:00"/>
    <s v="Friday"/>
    <d v="1899-12-30T15:37:09"/>
    <d v="1899-12-30T16:00:00"/>
    <s v="One Way"/>
  </r>
  <r>
    <n v="1509710"/>
    <s v="Non-RFID Card Member"/>
    <m/>
    <m/>
    <n v="53005"/>
    <s v="UNITED STATES"/>
    <s v="Single Ride"/>
    <n v="11110"/>
    <x v="22"/>
    <n v="43.053040000000003"/>
    <n v="-87.897660000000002"/>
    <x v="7"/>
    <n v="43.049230000000001"/>
    <n v="-87.911940000000001"/>
    <n v="9"/>
    <n v="3"/>
    <n v="1.4"/>
    <n v="1.3"/>
    <n v="54"/>
    <n v="-1"/>
    <d v="2017-02-17T00:00:00"/>
    <d v="2017-02-01T00:00:00"/>
    <d v="2017-02-17T00:00:00"/>
    <s v="Friday"/>
    <d v="1899-12-30T18:12:53"/>
    <d v="1899-12-30T18:00:00"/>
    <n v="1"/>
    <d v="2017-02-17T00:00:00"/>
    <d v="2017-02-01T00:00:00"/>
    <d v="2017-02-17T00:00:00"/>
    <s v="Friday"/>
    <d v="1899-12-30T18:21:56"/>
    <d v="1899-12-30T18:00:00"/>
    <s v="One Way"/>
  </r>
  <r>
    <n v="1509718"/>
    <s v="Non-RFID Card Member"/>
    <m/>
    <m/>
    <m/>
    <s v="UNITED STATES"/>
    <s v="Single Ride"/>
    <n v="250"/>
    <x v="30"/>
    <n v="43.031480000000002"/>
    <n v="-87.908169999999998"/>
    <x v="5"/>
    <n v="43.031480000000002"/>
    <n v="-87.908169999999998"/>
    <n v="56"/>
    <n v="6"/>
    <n v="8.4"/>
    <n v="8"/>
    <n v="336"/>
    <n v="-1"/>
    <d v="2017-02-17T00:00:00"/>
    <d v="2017-02-01T00:00:00"/>
    <d v="2017-02-17T00:00:00"/>
    <s v="Friday"/>
    <d v="1899-12-30T15:19:27"/>
    <d v="1899-12-30T15:00:00"/>
    <n v="1"/>
    <d v="2017-02-17T00:00:00"/>
    <d v="2017-02-01T00:00:00"/>
    <d v="2017-02-17T00:00:00"/>
    <s v="Friday"/>
    <d v="1899-12-30T16:15:06"/>
    <d v="1899-12-30T16:00:00"/>
    <s v="Round Trip"/>
  </r>
  <r>
    <n v="1509818"/>
    <s v="Non-RFID Card Member"/>
    <m/>
    <m/>
    <n v="53210"/>
    <s v="UNITED STATES"/>
    <s v="Single Ride"/>
    <n v="17"/>
    <x v="21"/>
    <n v="43.06033"/>
    <n v="-87.89546"/>
    <x v="15"/>
    <n v="43.06033"/>
    <n v="-87.89546"/>
    <n v="134"/>
    <n v="0"/>
    <n v="18"/>
    <n v="17.100000000000001"/>
    <n v="720"/>
    <n v="-1"/>
    <d v="2017-02-17T00:00:00"/>
    <d v="2017-02-01T00:00:00"/>
    <d v="2017-02-17T00:00:00"/>
    <s v="Friday"/>
    <d v="1899-12-30T16:06:42"/>
    <d v="1899-12-30T16:00:00"/>
    <n v="1"/>
    <d v="2017-02-17T00:00:00"/>
    <d v="2017-02-01T00:00:00"/>
    <d v="2017-02-17T00:00:00"/>
    <s v="Friday"/>
    <d v="1899-12-30T18:20:13"/>
    <d v="1899-12-30T18:00:00"/>
    <s v="Round Trip"/>
  </r>
  <r>
    <n v="1509831"/>
    <s v="Non-RFID Card Member"/>
    <m/>
    <m/>
    <n v="53132"/>
    <s v="UNITED STATES"/>
    <s v="Single Ride"/>
    <n v="995"/>
    <x v="25"/>
    <n v="43.036900000000003"/>
    <n v="-87.89667"/>
    <x v="24"/>
    <n v="43.036900000000003"/>
    <n v="-87.89667"/>
    <n v="54"/>
    <n v="6"/>
    <n v="8.1"/>
    <n v="7.7"/>
    <n v="324"/>
    <n v="-1"/>
    <d v="2017-02-17T00:00:00"/>
    <d v="2017-02-01T00:00:00"/>
    <d v="2017-02-17T00:00:00"/>
    <s v="Friday"/>
    <d v="1899-12-30T16:14:59"/>
    <d v="1899-12-30T16:00:00"/>
    <n v="1"/>
    <d v="2017-02-17T00:00:00"/>
    <d v="2017-02-01T00:00:00"/>
    <d v="2017-02-17T00:00:00"/>
    <s v="Friday"/>
    <d v="1899-12-30T17:08:25"/>
    <d v="1899-12-30T17:00:00"/>
    <s v="Round Trip"/>
  </r>
  <r>
    <n v="1509924"/>
    <s v="Non-RFID Card Member"/>
    <m/>
    <m/>
    <n v="53404"/>
    <s v="UNITED STATES"/>
    <s v="Single Ride"/>
    <n v="175"/>
    <x v="27"/>
    <n v="43.038580000000003"/>
    <n v="-87.90934"/>
    <x v="5"/>
    <n v="43.031480000000002"/>
    <n v="-87.908169999999998"/>
    <n v="46"/>
    <n v="0"/>
    <n v="6.9"/>
    <n v="6.6"/>
    <n v="276"/>
    <n v="-1"/>
    <d v="2017-02-17T00:00:00"/>
    <d v="2017-02-01T00:00:00"/>
    <d v="2017-02-17T00:00:00"/>
    <s v="Friday"/>
    <d v="1899-12-30T17:03:23"/>
    <d v="1899-12-30T17:00:00"/>
    <n v="1"/>
    <d v="2017-02-17T00:00:00"/>
    <d v="2017-02-01T00:00:00"/>
    <d v="2017-02-17T00:00:00"/>
    <s v="Friday"/>
    <d v="1899-12-30T17:49:57"/>
    <d v="1899-12-30T18:00:00"/>
    <s v="One Way"/>
  </r>
  <r>
    <n v="1509949"/>
    <s v="Non-RFID Card Member"/>
    <m/>
    <m/>
    <n v="53202"/>
    <s v="UNITED STATES"/>
    <s v="Single Ride"/>
    <n v="263"/>
    <x v="10"/>
    <n v="43.052460000000004"/>
    <n v="-87.891000000000005"/>
    <x v="10"/>
    <n v="43.052460000000004"/>
    <n v="-87.891000000000005"/>
    <n v="21"/>
    <n v="3"/>
    <n v="3.2"/>
    <n v="3"/>
    <n v="126"/>
    <n v="-1"/>
    <d v="2017-02-17T00:00:00"/>
    <d v="2017-02-01T00:00:00"/>
    <d v="2017-02-17T00:00:00"/>
    <s v="Friday"/>
    <d v="1899-12-30T17:25:33"/>
    <d v="1899-12-30T17:00:00"/>
    <n v="1"/>
    <d v="2017-02-17T00:00:00"/>
    <d v="2017-02-01T00:00:00"/>
    <d v="2017-02-17T00:00:00"/>
    <s v="Friday"/>
    <d v="1899-12-30T17:46:18"/>
    <d v="1899-12-30T18:00:00"/>
    <s v="Round Trip"/>
  </r>
  <r>
    <n v="1509968"/>
    <s v="Non-RFID Card Member"/>
    <m/>
    <m/>
    <n v="53140"/>
    <s v="UNITED STATES"/>
    <s v="Single Ride"/>
    <n v="5444"/>
    <x v="12"/>
    <n v="43.038719999999998"/>
    <n v="-87.905339999999995"/>
    <x v="12"/>
    <n v="43.038719999999998"/>
    <n v="-87.905339999999995"/>
    <n v="40"/>
    <n v="6"/>
    <n v="6"/>
    <n v="5.7"/>
    <n v="240"/>
    <n v="-1"/>
    <d v="2017-02-17T00:00:00"/>
    <d v="2017-02-01T00:00:00"/>
    <d v="2017-02-17T00:00:00"/>
    <s v="Friday"/>
    <d v="1899-12-30T17:48:55"/>
    <d v="1899-12-30T18:00:00"/>
    <n v="1"/>
    <d v="2017-02-17T00:00:00"/>
    <d v="2017-02-01T00:00:00"/>
    <d v="2017-02-17T00:00:00"/>
    <s v="Friday"/>
    <d v="1899-12-30T18:28:43"/>
    <d v="1899-12-30T18:00:00"/>
    <s v="Round Trip"/>
  </r>
  <r>
    <n v="1510022"/>
    <s v="Non-RFID Card Member"/>
    <m/>
    <m/>
    <n v="53051"/>
    <s v="UNITED STATES"/>
    <s v="Single Ride"/>
    <n v="279"/>
    <x v="25"/>
    <n v="43.036900000000003"/>
    <n v="-87.89667"/>
    <x v="21"/>
    <n v="43.040154000000001"/>
    <n v="-87.932113000000001"/>
    <n v="21"/>
    <n v="3"/>
    <n v="3.2"/>
    <n v="3"/>
    <n v="126"/>
    <n v="-1"/>
    <d v="2017-02-17T00:00:00"/>
    <d v="2017-02-01T00:00:00"/>
    <d v="2017-02-17T00:00:00"/>
    <s v="Friday"/>
    <d v="1899-12-30T19:05:30"/>
    <d v="1899-12-30T19:00:00"/>
    <n v="1"/>
    <d v="2017-02-17T00:00:00"/>
    <d v="2017-02-01T00:00:00"/>
    <d v="2017-02-17T00:00:00"/>
    <s v="Friday"/>
    <d v="1899-12-30T19:26:13"/>
    <d v="1899-12-30T19:00:00"/>
    <s v="One Way"/>
  </r>
  <r>
    <n v="1510033"/>
    <s v="Non-RFID Card Member"/>
    <m/>
    <m/>
    <n v="53227"/>
    <s v="UNITED STATES"/>
    <s v="Single Ride"/>
    <n v="5504"/>
    <x v="40"/>
    <n v="43.048609999999996"/>
    <n v="-88.008480000000006"/>
    <x v="43"/>
    <n v="43.048609999999996"/>
    <n v="-88.008480000000006"/>
    <n v="45"/>
    <n v="6"/>
    <n v="6.8"/>
    <n v="6.4"/>
    <n v="270"/>
    <n v="-1"/>
    <d v="2017-02-17T00:00:00"/>
    <d v="2017-02-01T00:00:00"/>
    <d v="2017-02-17T00:00:00"/>
    <s v="Friday"/>
    <d v="1899-12-30T19:36:25"/>
    <d v="1899-12-30T20:00:00"/>
    <n v="1"/>
    <d v="2017-02-17T00:00:00"/>
    <d v="2017-02-01T00:00:00"/>
    <d v="2017-02-17T00:00:00"/>
    <s v="Friday"/>
    <d v="1899-12-30T20:21:09"/>
    <d v="1899-12-30T20:00:00"/>
    <s v="Round Trip"/>
  </r>
  <r>
    <n v="1510088"/>
    <s v="Non-RFID Card Member"/>
    <m/>
    <m/>
    <n v="53575"/>
    <s v="UNITED STATES"/>
    <s v="Single Ride"/>
    <n v="957"/>
    <x v="7"/>
    <n v="43.074890000000003"/>
    <n v="-87.882810000000006"/>
    <x v="38"/>
    <n v="43.074890000000003"/>
    <n v="-87.882810000000006"/>
    <n v="342"/>
    <n v="36"/>
    <n v="18"/>
    <n v="17.100000000000001"/>
    <n v="720"/>
    <n v="-1"/>
    <d v="2017-02-17T00:00:00"/>
    <d v="2017-02-01T00:00:00"/>
    <d v="2017-02-17T00:00:00"/>
    <s v="Friday"/>
    <d v="1899-12-30T21:28:23"/>
    <d v="1899-12-30T21:00:00"/>
    <n v="1"/>
    <d v="2017-02-18T00:00:00"/>
    <d v="2017-02-01T00:00:00"/>
    <d v="2017-02-18T00:00:00"/>
    <s v="Saturday"/>
    <d v="1899-12-30T03:10:06"/>
    <d v="1899-12-30T03:00:00"/>
    <s v="Round Trip"/>
  </r>
  <r>
    <n v="1510176"/>
    <s v="Non-RFID Card Member"/>
    <m/>
    <m/>
    <n v="30331"/>
    <s v="UNITED STATES"/>
    <s v="Single Ride"/>
    <n v="5483"/>
    <x v="24"/>
    <n v="43.05097"/>
    <n v="-87.906440000000003"/>
    <x v="30"/>
    <n v="43.05097"/>
    <n v="-87.906440000000003"/>
    <n v="92"/>
    <n v="0"/>
    <n v="13.8"/>
    <n v="13.1"/>
    <n v="552"/>
    <n v="-1"/>
    <d v="2017-02-18T00:00:00"/>
    <d v="2017-02-01T00:00:00"/>
    <d v="2017-02-18T00:00:00"/>
    <s v="Saturday"/>
    <d v="1899-12-30T03:09:18"/>
    <d v="1899-12-30T03:00:00"/>
    <n v="1"/>
    <d v="2017-02-18T00:00:00"/>
    <d v="2017-02-01T00:00:00"/>
    <d v="2017-02-18T00:00:00"/>
    <s v="Saturday"/>
    <d v="1899-12-30T04:41:37"/>
    <d v="1899-12-30T05:00:00"/>
    <s v="Round Trip"/>
  </r>
  <r>
    <n v="1510202"/>
    <s v="Non-RFID Card Member"/>
    <m/>
    <m/>
    <n v="55426"/>
    <s v="UNITED STATES"/>
    <s v="Single Ride"/>
    <n v="5444"/>
    <x v="12"/>
    <n v="43.038719999999998"/>
    <n v="-87.905339999999995"/>
    <x v="12"/>
    <n v="43.038719999999998"/>
    <n v="-87.905339999999995"/>
    <n v="89"/>
    <n v="9"/>
    <n v="13.4"/>
    <n v="12.7"/>
    <n v="534"/>
    <n v="-1"/>
    <d v="2017-02-18T00:00:00"/>
    <d v="2017-02-01T00:00:00"/>
    <d v="2017-02-18T00:00:00"/>
    <s v="Saturday"/>
    <d v="1899-12-30T08:00:53"/>
    <d v="1899-12-30T08:00:00"/>
    <n v="1"/>
    <d v="2017-02-18T00:00:00"/>
    <d v="2017-02-01T00:00:00"/>
    <d v="2017-02-18T00:00:00"/>
    <s v="Saturday"/>
    <d v="1899-12-30T09:29:44"/>
    <d v="1899-12-30T09:00:00"/>
    <s v="Round Trip"/>
  </r>
  <r>
    <n v="1510210"/>
    <s v="Non-RFID Card Member"/>
    <m/>
    <m/>
    <n v="53213"/>
    <s v="UNITED STATES"/>
    <s v="Single Ride"/>
    <n v="28"/>
    <x v="48"/>
    <n v="43.060839999999999"/>
    <n v="-88.001940000000005"/>
    <x v="49"/>
    <n v="43.060839999999999"/>
    <n v="-88.001940000000005"/>
    <n v="59"/>
    <n v="6"/>
    <n v="8.9"/>
    <n v="8.4"/>
    <n v="354"/>
    <n v="-1"/>
    <d v="2017-02-18T00:00:00"/>
    <d v="2017-02-01T00:00:00"/>
    <d v="2017-02-18T00:00:00"/>
    <s v="Saturday"/>
    <d v="1899-12-30T08:32:14"/>
    <d v="1899-12-30T09:00:00"/>
    <n v="1"/>
    <d v="2017-02-18T00:00:00"/>
    <d v="2017-02-01T00:00:00"/>
    <d v="2017-02-18T00:00:00"/>
    <s v="Saturday"/>
    <d v="1899-12-30T09:31:14"/>
    <d v="1899-12-30T10:00:00"/>
    <s v="Round Trip"/>
  </r>
  <r>
    <n v="1510283"/>
    <s v="Non-RFID Card Member"/>
    <m/>
    <m/>
    <n v="53961"/>
    <s v="UNITED STATES"/>
    <s v="Single Ride"/>
    <n v="190"/>
    <x v="2"/>
    <n v="43.03519"/>
    <n v="-87.907390000000007"/>
    <x v="22"/>
    <n v="43.02948"/>
    <n v="-87.912819999999996"/>
    <n v="7"/>
    <n v="3"/>
    <n v="1.1000000000000001"/>
    <n v="1"/>
    <n v="42"/>
    <n v="-1"/>
    <d v="2017-02-18T00:00:00"/>
    <d v="2017-02-01T00:00:00"/>
    <d v="2017-02-18T00:00:00"/>
    <s v="Saturday"/>
    <d v="1899-12-30T09:31:34"/>
    <d v="1899-12-30T10:00:00"/>
    <n v="1"/>
    <d v="2017-02-18T00:00:00"/>
    <d v="2017-02-01T00:00:00"/>
    <d v="2017-02-18T00:00:00"/>
    <s v="Saturday"/>
    <d v="1899-12-30T09:38:48"/>
    <d v="1899-12-30T10:00:00"/>
    <s v="One Way"/>
  </r>
  <r>
    <n v="1510316"/>
    <s v="Non-RFID Card Member"/>
    <m/>
    <m/>
    <n v="53202"/>
    <s v="UNITED STATES"/>
    <s v="Single Ride"/>
    <n v="5442"/>
    <x v="8"/>
    <n v="43.04804"/>
    <n v="-87.896720000000002"/>
    <x v="25"/>
    <n v="43.066893999999998"/>
    <n v="-87.877936000000005"/>
    <n v="136"/>
    <n v="15"/>
    <n v="18"/>
    <n v="17.100000000000001"/>
    <n v="720"/>
    <n v="-1"/>
    <d v="2017-02-18T00:00:00"/>
    <d v="2017-02-01T00:00:00"/>
    <d v="2017-02-18T00:00:00"/>
    <s v="Saturday"/>
    <d v="1899-12-30T09:53:40"/>
    <d v="1899-12-30T10:00:00"/>
    <n v="1"/>
    <d v="2017-02-18T00:00:00"/>
    <d v="2017-02-01T00:00:00"/>
    <d v="2017-02-18T00:00:00"/>
    <s v="Saturday"/>
    <d v="1899-12-30T12:09:35"/>
    <d v="1899-12-30T12:00:00"/>
    <s v="One Way"/>
  </r>
  <r>
    <n v="1510317"/>
    <s v="Non-RFID Card Member"/>
    <m/>
    <m/>
    <n v="53223"/>
    <s v="UNITED STATES"/>
    <s v="Single Ride"/>
    <n v="11078"/>
    <x v="25"/>
    <n v="43.036900000000003"/>
    <n v="-87.89667"/>
    <x v="24"/>
    <n v="43.036900000000003"/>
    <n v="-87.89667"/>
    <n v="20"/>
    <n v="3"/>
    <n v="3"/>
    <n v="2.9"/>
    <n v="120"/>
    <n v="-1"/>
    <d v="2017-02-18T00:00:00"/>
    <d v="2017-02-01T00:00:00"/>
    <d v="2017-02-18T00:00:00"/>
    <s v="Saturday"/>
    <d v="1899-12-30T09:54:11"/>
    <d v="1899-12-30T10:00:00"/>
    <n v="1"/>
    <d v="2017-02-18T00:00:00"/>
    <d v="2017-02-01T00:00:00"/>
    <d v="2017-02-18T00:00:00"/>
    <s v="Saturday"/>
    <d v="1899-12-30T10:14:04"/>
    <d v="1899-12-30T10:00:00"/>
    <s v="Round Trip"/>
  </r>
  <r>
    <n v="1510317"/>
    <s v="Non-RFID Card Member"/>
    <m/>
    <m/>
    <n v="53223"/>
    <s v="UNITED STATES"/>
    <s v="Single Ride"/>
    <n v="47"/>
    <x v="25"/>
    <n v="43.036900000000003"/>
    <n v="-87.89667"/>
    <x v="24"/>
    <n v="43.036900000000003"/>
    <n v="-87.89667"/>
    <n v="17"/>
    <n v="0"/>
    <n v="2.6"/>
    <n v="2.4"/>
    <n v="102"/>
    <n v="-1"/>
    <d v="2017-02-19T00:00:00"/>
    <d v="2017-02-01T00:00:00"/>
    <d v="2017-02-19T00:00:00"/>
    <s v="Sunday"/>
    <d v="1899-12-30T14:23:23"/>
    <d v="1899-12-30T14:00:00"/>
    <n v="1"/>
    <d v="2017-02-19T00:00:00"/>
    <d v="2017-02-01T00:00:00"/>
    <d v="2017-02-19T00:00:00"/>
    <s v="Sunday"/>
    <d v="1899-12-30T14:40:42"/>
    <d v="1899-12-30T15:00:00"/>
    <s v="Round Trip"/>
  </r>
  <r>
    <n v="1510354"/>
    <s v="Non-RFID Card Member"/>
    <m/>
    <m/>
    <n v="57006"/>
    <s v="UNITED STATES"/>
    <s v="Single Ride"/>
    <n v="5532"/>
    <x v="6"/>
    <n v="43.049230000000001"/>
    <n v="-87.911940000000001"/>
    <x v="23"/>
    <n v="43.054830000000003"/>
    <n v="-87.91874"/>
    <n v="6"/>
    <n v="3"/>
    <n v="0.9"/>
    <n v="0.9"/>
    <n v="36"/>
    <n v="-1"/>
    <d v="2017-02-18T00:00:00"/>
    <d v="2017-02-01T00:00:00"/>
    <d v="2017-02-18T00:00:00"/>
    <s v="Saturday"/>
    <d v="1899-12-30T19:32:11"/>
    <d v="1899-12-30T20:00:00"/>
    <n v="1"/>
    <d v="2017-02-18T00:00:00"/>
    <d v="2017-02-01T00:00:00"/>
    <d v="2017-02-18T00:00:00"/>
    <s v="Saturday"/>
    <d v="1899-12-30T19:38:53"/>
    <d v="1899-12-30T20:00:00"/>
    <s v="One Way"/>
  </r>
  <r>
    <n v="1510389"/>
    <s v="Non-RFID Card Member"/>
    <m/>
    <m/>
    <n v="60545"/>
    <s v="UNITED STATES"/>
    <s v="Single Ride"/>
    <n v="11159"/>
    <x v="18"/>
    <n v="43.054830000000003"/>
    <n v="-87.91874"/>
    <x v="29"/>
    <n v="43.053040000000003"/>
    <n v="-87.897660000000002"/>
    <n v="14"/>
    <n v="3"/>
    <n v="2.1"/>
    <n v="2"/>
    <n v="84"/>
    <n v="-1"/>
    <d v="2017-02-18T00:00:00"/>
    <d v="2017-02-01T00:00:00"/>
    <d v="2017-02-18T00:00:00"/>
    <s v="Saturday"/>
    <d v="1899-12-30T10:23:57"/>
    <d v="1899-12-30T10:00:00"/>
    <n v="1"/>
    <d v="2017-02-18T00:00:00"/>
    <d v="2017-02-01T00:00:00"/>
    <d v="2017-02-18T00:00:00"/>
    <s v="Saturday"/>
    <d v="1899-12-30T10:37:37"/>
    <d v="1899-12-30T11:00:00"/>
    <s v="One Way"/>
  </r>
  <r>
    <n v="1510506"/>
    <s v="Non-RFID Card Member"/>
    <m/>
    <m/>
    <n v="66221"/>
    <s v="UNITED STATES"/>
    <s v="Single Ride"/>
    <n v="77"/>
    <x v="35"/>
    <n v="43.040154000000001"/>
    <n v="-87.932113000000001"/>
    <x v="21"/>
    <n v="43.040154000000001"/>
    <n v="-87.932113000000001"/>
    <n v="56"/>
    <n v="6"/>
    <n v="8.4"/>
    <n v="8"/>
    <n v="336"/>
    <n v="-1"/>
    <d v="2017-02-18T00:00:00"/>
    <d v="2017-02-01T00:00:00"/>
    <d v="2017-02-18T00:00:00"/>
    <s v="Saturday"/>
    <d v="1899-12-30T10:58:15"/>
    <d v="1899-12-30T11:00:00"/>
    <n v="1"/>
    <d v="2017-02-18T00:00:00"/>
    <d v="2017-02-01T00:00:00"/>
    <d v="2017-02-18T00:00:00"/>
    <s v="Saturday"/>
    <d v="1899-12-30T11:54:44"/>
    <d v="1899-12-30T12:00:00"/>
    <s v="Round Trip"/>
  </r>
  <r>
    <n v="1510520"/>
    <s v="Non-RFID Card Member"/>
    <m/>
    <m/>
    <n v="53095"/>
    <s v="UNITED STATES"/>
    <s v="Single Ride"/>
    <n v="276"/>
    <x v="31"/>
    <n v="43.058010000000003"/>
    <n v="-87.877300000000005"/>
    <x v="24"/>
    <n v="43.036900000000003"/>
    <n v="-87.89667"/>
    <n v="44"/>
    <n v="6"/>
    <n v="6.6"/>
    <n v="6.3"/>
    <n v="264"/>
    <n v="-1"/>
    <d v="2017-02-18T00:00:00"/>
    <d v="2017-02-01T00:00:00"/>
    <d v="2017-02-18T00:00:00"/>
    <s v="Saturday"/>
    <d v="1899-12-30T11:04:22"/>
    <d v="1899-12-30T11:00:00"/>
    <n v="1"/>
    <d v="2017-02-18T00:00:00"/>
    <d v="2017-02-01T00:00:00"/>
    <d v="2017-02-18T00:00:00"/>
    <s v="Saturday"/>
    <d v="1899-12-30T11:48:39"/>
    <d v="1899-12-30T12:00:00"/>
    <s v="One Way"/>
  </r>
  <r>
    <n v="1510571"/>
    <s v="Non-RFID Card Member"/>
    <m/>
    <m/>
    <n v="53704"/>
    <s v="UNITED STATES"/>
    <s v="Single Ride"/>
    <n v="11097"/>
    <x v="45"/>
    <n v="43.026470000000003"/>
    <n v="-87.918040000000005"/>
    <x v="20"/>
    <n v="43.038649999999997"/>
    <n v="-87.921930000000003"/>
    <n v="21"/>
    <n v="3"/>
    <n v="3.2"/>
    <n v="3"/>
    <n v="126"/>
    <n v="-1"/>
    <d v="2017-02-18T00:00:00"/>
    <d v="2017-02-01T00:00:00"/>
    <d v="2017-02-18T00:00:00"/>
    <s v="Saturday"/>
    <d v="1899-12-30T11:19:26"/>
    <d v="1899-12-30T11:00:00"/>
    <n v="1"/>
    <d v="2017-02-18T00:00:00"/>
    <d v="2017-02-01T00:00:00"/>
    <d v="2017-02-18T00:00:00"/>
    <s v="Saturday"/>
    <d v="1899-12-30T11:40:15"/>
    <d v="1899-12-30T12:00:00"/>
    <s v="One Way"/>
  </r>
  <r>
    <n v="1510596"/>
    <s v="Non-RFID Card Member"/>
    <m/>
    <m/>
    <n v="53913"/>
    <s v="UNITED STATES"/>
    <s v="Single Ride"/>
    <n v="189"/>
    <x v="36"/>
    <n v="43.02948"/>
    <n v="-87.912819999999996"/>
    <x v="4"/>
    <n v="43.03913"/>
    <n v="-87.916150000000002"/>
    <n v="10"/>
    <n v="3"/>
    <n v="1.5"/>
    <n v="1.4"/>
    <n v="60"/>
    <n v="-1"/>
    <d v="2017-02-18T00:00:00"/>
    <d v="2017-02-01T00:00:00"/>
    <d v="2017-02-18T00:00:00"/>
    <s v="Saturday"/>
    <d v="1899-12-30T11:22:17"/>
    <d v="1899-12-30T11:00:00"/>
    <n v="1"/>
    <d v="2017-02-18T00:00:00"/>
    <d v="2017-02-01T00:00:00"/>
    <d v="2017-02-18T00:00:00"/>
    <s v="Saturday"/>
    <d v="1899-12-30T11:32:05"/>
    <d v="1899-12-30T12:00:00"/>
    <s v="One Way"/>
  </r>
  <r>
    <n v="1510598"/>
    <s v="Non-RFID Card Member"/>
    <m/>
    <m/>
    <n v="60192"/>
    <s v="UNITED STATES"/>
    <s v="Single Ride"/>
    <n v="179"/>
    <x v="13"/>
    <n v="43.058619999999998"/>
    <n v="-87.885319999999993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1:23:01"/>
    <d v="1899-12-30T11:00:00"/>
    <n v="1"/>
    <d v="2017-02-18T00:00:00"/>
    <d v="2017-02-01T00:00:00"/>
    <d v="2017-02-18T00:00:00"/>
    <s v="Saturday"/>
    <d v="1899-12-30T12:07:52"/>
    <d v="1899-12-30T12:00:00"/>
    <s v="One Way"/>
  </r>
  <r>
    <n v="1510603"/>
    <s v="Non-RFID Card Member"/>
    <m/>
    <m/>
    <n v="53202"/>
    <s v="UNITED STATES"/>
    <s v="Single Ride"/>
    <n v="5712"/>
    <x v="22"/>
    <n v="43.053040000000003"/>
    <n v="-87.897660000000002"/>
    <x v="29"/>
    <n v="43.053040000000003"/>
    <n v="-87.897660000000002"/>
    <n v="96"/>
    <n v="12"/>
    <n v="14.4"/>
    <n v="13.7"/>
    <n v="576"/>
    <n v="-1"/>
    <d v="2017-02-18T00:00:00"/>
    <d v="2017-02-01T00:00:00"/>
    <d v="2017-02-18T00:00:00"/>
    <s v="Saturday"/>
    <d v="1899-12-30T11:24:43"/>
    <d v="1899-12-30T11:00:00"/>
    <n v="1"/>
    <d v="2017-02-18T00:00:00"/>
    <d v="2017-02-01T00:00:00"/>
    <d v="2017-02-18T00:00:00"/>
    <s v="Saturday"/>
    <d v="1899-12-30T13:00:05"/>
    <d v="1899-12-30T13:00:00"/>
    <s v="Round Trip"/>
  </r>
  <r>
    <n v="1510670"/>
    <s v="Non-RFID Card Member"/>
    <m/>
    <m/>
    <n v="98109"/>
    <s v="UNITED STATES"/>
    <s v="Single Ride"/>
    <n v="5444"/>
    <x v="12"/>
    <n v="43.038719999999998"/>
    <n v="-87.905339999999995"/>
    <x v="1"/>
    <n v="43.03886"/>
    <n v="-87.902720000000002"/>
    <n v="8"/>
    <n v="3"/>
    <n v="1.2"/>
    <n v="1.1000000000000001"/>
    <n v="48"/>
    <n v="-1"/>
    <d v="2017-02-18T00:00:00"/>
    <d v="2017-02-01T00:00:00"/>
    <d v="2017-02-18T00:00:00"/>
    <s v="Saturday"/>
    <d v="1899-12-30T11:37:50"/>
    <d v="1899-12-30T12:00:00"/>
    <n v="1"/>
    <d v="2017-02-18T00:00:00"/>
    <d v="2017-02-01T00:00:00"/>
    <d v="2017-02-18T00:00:00"/>
    <s v="Saturday"/>
    <d v="1899-12-30T11:45:53"/>
    <d v="1899-12-30T12:00:00"/>
    <s v="One Way"/>
  </r>
  <r>
    <n v="1510670"/>
    <s v="Non-RFID Card Member"/>
    <m/>
    <m/>
    <n v="98109"/>
    <s v="UNITED STATES"/>
    <s v="Single Ride"/>
    <n v="362"/>
    <x v="12"/>
    <n v="43.038719999999998"/>
    <n v="-87.905339999999995"/>
    <x v="10"/>
    <n v="43.052460000000004"/>
    <n v="-87.891000000000005"/>
    <n v="61"/>
    <n v="6"/>
    <n v="9.1999999999999993"/>
    <n v="8.6999999999999993"/>
    <n v="366"/>
    <n v="-1"/>
    <d v="2017-02-18T00:00:00"/>
    <d v="2017-02-01T00:00:00"/>
    <d v="2017-02-18T00:00:00"/>
    <s v="Saturday"/>
    <d v="1899-12-30T11:38:55"/>
    <d v="1899-12-30T12:00:00"/>
    <n v="1"/>
    <d v="2017-02-18T00:00:00"/>
    <d v="2017-02-01T00:00:00"/>
    <d v="2017-02-18T00:00:00"/>
    <s v="Saturday"/>
    <d v="1899-12-30T12:39:26"/>
    <d v="1899-12-30T13:00:00"/>
    <s v="One Way"/>
  </r>
  <r>
    <n v="1510670"/>
    <s v="Non-RFID Card Member"/>
    <m/>
    <m/>
    <n v="98109"/>
    <s v="UNITED STATES"/>
    <s v="Single Ride"/>
    <n v="5458"/>
    <x v="10"/>
    <n v="43.052460000000004"/>
    <n v="-87.891000000000005"/>
    <x v="12"/>
    <n v="43.038719999999998"/>
    <n v="-87.905339999999995"/>
    <n v="13"/>
    <n v="3"/>
    <n v="2"/>
    <n v="1.9"/>
    <n v="78"/>
    <n v="-1"/>
    <d v="2017-02-18T00:00:00"/>
    <d v="2017-02-01T00:00:00"/>
    <d v="2017-02-18T00:00:00"/>
    <s v="Saturday"/>
    <d v="1899-12-30T13:44:23"/>
    <d v="1899-12-30T14:00:00"/>
    <n v="1"/>
    <d v="2017-02-18T00:00:00"/>
    <d v="2017-02-01T00:00:00"/>
    <d v="2017-02-18T00:00:00"/>
    <s v="Saturday"/>
    <d v="1899-12-30T13:57:51"/>
    <d v="1899-12-30T14:00:00"/>
    <s v="One Way"/>
  </r>
  <r>
    <n v="1510741"/>
    <s v="Non-RFID Card Member"/>
    <m/>
    <m/>
    <m/>
    <s v="UNITED STATES"/>
    <s v="Single Ride"/>
    <n v="104"/>
    <x v="49"/>
    <n v="43.020020000000002"/>
    <n v="-87.912540000000007"/>
    <x v="48"/>
    <n v="43.004728999999998"/>
    <n v="-87.905463999999995"/>
    <n v="11"/>
    <n v="3"/>
    <n v="1.7"/>
    <n v="1.6"/>
    <n v="66"/>
    <n v="-1"/>
    <d v="2017-02-18T00:00:00"/>
    <d v="2017-02-01T00:00:00"/>
    <d v="2017-02-18T00:00:00"/>
    <s v="Saturday"/>
    <d v="1899-12-30T11:50:09"/>
    <d v="1899-12-30T12:00:00"/>
    <n v="1"/>
    <d v="2017-02-18T00:00:00"/>
    <d v="2017-02-01T00:00:00"/>
    <d v="2017-02-18T00:00:00"/>
    <s v="Saturday"/>
    <d v="1899-12-30T12:01:20"/>
    <d v="1899-12-30T12:00:00"/>
    <s v="One Way"/>
  </r>
  <r>
    <n v="1510789"/>
    <s v="Non-RFID Card Member"/>
    <m/>
    <m/>
    <n v="53221"/>
    <s v="UNITED STATES"/>
    <s v="Single Ride"/>
    <n v="186"/>
    <x v="25"/>
    <n v="43.036900000000003"/>
    <n v="-87.89667"/>
    <x v="24"/>
    <n v="43.036900000000003"/>
    <n v="-87.89667"/>
    <n v="173"/>
    <n v="18"/>
    <n v="18"/>
    <n v="17.100000000000001"/>
    <n v="720"/>
    <n v="-1"/>
    <d v="2017-02-19T00:00:00"/>
    <d v="2017-02-01T00:00:00"/>
    <d v="2017-02-19T00:00:00"/>
    <s v="Sunday"/>
    <d v="1899-12-30T11:04:49"/>
    <d v="1899-12-30T11:00:00"/>
    <n v="1"/>
    <d v="2017-02-19T00:00:00"/>
    <d v="2017-02-01T00:00:00"/>
    <d v="2017-02-19T00:00:00"/>
    <s v="Sunday"/>
    <d v="1899-12-30T13:57:48"/>
    <d v="1899-12-30T14:00:00"/>
    <s v="Round Trip"/>
  </r>
  <r>
    <n v="1510806"/>
    <s v="Non-RFID Card Member"/>
    <m/>
    <m/>
    <n v="53092"/>
    <s v="UNITED STATES"/>
    <s v="Single Ride"/>
    <n v="993"/>
    <x v="35"/>
    <n v="43.040154000000001"/>
    <n v="-87.932113000000001"/>
    <x v="30"/>
    <n v="43.05097"/>
    <n v="-87.906440000000003"/>
    <n v="21"/>
    <n v="3"/>
    <n v="3.2"/>
    <n v="3"/>
    <n v="126"/>
    <n v="-1"/>
    <d v="2017-02-18T00:00:00"/>
    <d v="2017-02-01T00:00:00"/>
    <d v="2017-02-18T00:00:00"/>
    <s v="Saturday"/>
    <d v="1899-12-30T12:06:34"/>
    <d v="1899-12-30T12:00:00"/>
    <n v="1"/>
    <d v="2017-02-18T00:00:00"/>
    <d v="2017-02-01T00:00:00"/>
    <d v="2017-02-18T00:00:00"/>
    <s v="Saturday"/>
    <d v="1899-12-30T12:27:58"/>
    <d v="1899-12-30T12:00:00"/>
    <s v="One Way"/>
  </r>
  <r>
    <n v="1510835"/>
    <s v="Non-RFID Card Member"/>
    <m/>
    <m/>
    <n v="53233"/>
    <s v="UNITED STATES"/>
    <s v="Single Ride"/>
    <n v="5443"/>
    <x v="35"/>
    <n v="43.040154000000001"/>
    <n v="-87.932113000000001"/>
    <x v="21"/>
    <n v="43.040154000000001"/>
    <n v="-87.932113000000001"/>
    <n v="62"/>
    <n v="6"/>
    <n v="9.3000000000000007"/>
    <n v="8.8000000000000007"/>
    <n v="372"/>
    <n v="-1"/>
    <d v="2017-02-18T00:00:00"/>
    <d v="2017-02-01T00:00:00"/>
    <d v="2017-02-18T00:00:00"/>
    <s v="Saturday"/>
    <d v="1899-12-30T12:12:24"/>
    <d v="1899-12-30T12:00:00"/>
    <n v="1"/>
    <d v="2017-02-18T00:00:00"/>
    <d v="2017-02-01T00:00:00"/>
    <d v="2017-02-18T00:00:00"/>
    <s v="Saturday"/>
    <d v="1899-12-30T13:14:23"/>
    <d v="1899-12-30T13:00:00"/>
    <s v="Round Trip"/>
  </r>
  <r>
    <n v="1510865"/>
    <s v="Non-RFID Card Member"/>
    <m/>
    <m/>
    <n v="53181"/>
    <s v="UNITED STATES"/>
    <s v="Single Ride"/>
    <n v="178"/>
    <x v="46"/>
    <n v="43.060155999999999"/>
    <n v="-87.881258000000003"/>
    <x v="33"/>
    <n v="43.060155999999999"/>
    <n v="-87.881258000000003"/>
    <n v="45"/>
    <n v="0"/>
    <n v="6.8"/>
    <n v="6.4"/>
    <n v="270"/>
    <n v="-1"/>
    <d v="2017-02-18T00:00:00"/>
    <d v="2017-02-01T00:00:00"/>
    <d v="2017-02-18T00:00:00"/>
    <s v="Saturday"/>
    <d v="1899-12-30T12:18:38"/>
    <d v="1899-12-30T12:00:00"/>
    <n v="1"/>
    <d v="2017-02-18T00:00:00"/>
    <d v="2017-02-01T00:00:00"/>
    <d v="2017-02-18T00:00:00"/>
    <s v="Saturday"/>
    <d v="1899-12-30T13:03:43"/>
    <d v="1899-12-30T13:00:00"/>
    <s v="Round Trip"/>
  </r>
  <r>
    <n v="1510865"/>
    <s v="Non-RFID Card Member"/>
    <m/>
    <m/>
    <n v="53181"/>
    <s v="UNITED STATES"/>
    <s v="Single Ride"/>
    <n v="228"/>
    <x v="46"/>
    <n v="43.060155999999999"/>
    <n v="-87.881258000000003"/>
    <x v="33"/>
    <n v="43.060155999999999"/>
    <n v="-87.881258000000003"/>
    <n v="47"/>
    <n v="6"/>
    <n v="7.1"/>
    <n v="6.7"/>
    <n v="282"/>
    <n v="-1"/>
    <d v="2017-02-18T00:00:00"/>
    <d v="2017-02-01T00:00:00"/>
    <d v="2017-02-18T00:00:00"/>
    <s v="Saturday"/>
    <d v="1899-12-30T12:17:04"/>
    <d v="1899-12-30T12:00:00"/>
    <n v="1"/>
    <d v="2017-02-18T00:00:00"/>
    <d v="2017-02-01T00:00:00"/>
    <d v="2017-02-18T00:00:00"/>
    <s v="Saturday"/>
    <d v="1899-12-30T13:04:01"/>
    <d v="1899-12-30T13:00:00"/>
    <s v="Round Trip"/>
  </r>
  <r>
    <n v="1510865"/>
    <s v="Non-RFID Card Member"/>
    <m/>
    <m/>
    <n v="53181"/>
    <s v="UNITED STATES"/>
    <s v="Single Ride"/>
    <n v="11063"/>
    <x v="46"/>
    <n v="43.060155999999999"/>
    <n v="-87.881258000000003"/>
    <x v="33"/>
    <n v="43.060155999999999"/>
    <n v="-87.881258000000003"/>
    <n v="46"/>
    <n v="6"/>
    <n v="6.9"/>
    <n v="6.6"/>
    <n v="276"/>
    <n v="-1"/>
    <d v="2017-02-18T00:00:00"/>
    <d v="2017-02-01T00:00:00"/>
    <d v="2017-02-18T00:00:00"/>
    <s v="Saturday"/>
    <d v="1899-12-30T12:17:55"/>
    <d v="1899-12-30T12:00:00"/>
    <n v="1"/>
    <d v="2017-02-18T00:00:00"/>
    <d v="2017-02-01T00:00:00"/>
    <d v="2017-02-18T00:00:00"/>
    <s v="Saturday"/>
    <d v="1899-12-30T13:03:43"/>
    <d v="1899-12-30T13:00:00"/>
    <s v="Round Trip"/>
  </r>
  <r>
    <n v="1510890"/>
    <s v="Non-RFID Card Member"/>
    <m/>
    <m/>
    <m/>
    <s v="UNITED STATES"/>
    <s v="Single Ride"/>
    <n v="5545"/>
    <x v="46"/>
    <n v="43.060155999999999"/>
    <n v="-87.881258000000003"/>
    <x v="33"/>
    <n v="43.060155999999999"/>
    <n v="-87.881258000000003"/>
    <n v="42"/>
    <n v="6"/>
    <n v="6.3"/>
    <n v="6"/>
    <n v="252"/>
    <n v="-1"/>
    <d v="2017-02-18T00:00:00"/>
    <d v="2017-02-01T00:00:00"/>
    <d v="2017-02-18T00:00:00"/>
    <s v="Saturday"/>
    <d v="1899-12-30T12:21:37"/>
    <d v="1899-12-30T12:00:00"/>
    <n v="1"/>
    <d v="2017-02-18T00:00:00"/>
    <d v="2017-02-01T00:00:00"/>
    <d v="2017-02-18T00:00:00"/>
    <s v="Saturday"/>
    <d v="1899-12-30T13:03:33"/>
    <d v="1899-12-30T13:00:00"/>
    <s v="Round Trip"/>
  </r>
  <r>
    <n v="1510893"/>
    <s v="Non-RFID Card Member"/>
    <m/>
    <m/>
    <n v="60447"/>
    <s v="UNITED STATES"/>
    <s v="Single Ride"/>
    <n v="5538"/>
    <x v="16"/>
    <n v="43.03913"/>
    <n v="-87.916150000000002"/>
    <x v="4"/>
    <n v="43.03913"/>
    <n v="-87.916150000000002"/>
    <n v="65"/>
    <n v="9"/>
    <n v="9.8000000000000007"/>
    <n v="9.3000000000000007"/>
    <n v="390"/>
    <n v="-1"/>
    <d v="2017-02-18T00:00:00"/>
    <d v="2017-02-01T00:00:00"/>
    <d v="2017-02-18T00:00:00"/>
    <s v="Saturday"/>
    <d v="1899-12-30T12:22:00"/>
    <d v="1899-12-30T12:00:00"/>
    <n v="1"/>
    <d v="2017-02-18T00:00:00"/>
    <d v="2017-02-01T00:00:00"/>
    <d v="2017-02-18T00:00:00"/>
    <s v="Saturday"/>
    <d v="1899-12-30T13:27:11"/>
    <d v="1899-12-30T13:00:00"/>
    <s v="Round Trip"/>
  </r>
  <r>
    <n v="1510909"/>
    <s v="Non-RFID Card Member"/>
    <m/>
    <m/>
    <n v="91739"/>
    <s v="UNITED STATES"/>
    <s v="Single Ride"/>
    <n v="25"/>
    <x v="24"/>
    <n v="43.05097"/>
    <n v="-87.906440000000003"/>
    <x v="30"/>
    <n v="43.05097"/>
    <n v="-87.906440000000003"/>
    <n v="26"/>
    <n v="0"/>
    <n v="3.9"/>
    <n v="3.7"/>
    <n v="156"/>
    <n v="-1"/>
    <d v="2017-02-18T00:00:00"/>
    <d v="2017-02-01T00:00:00"/>
    <d v="2017-02-18T00:00:00"/>
    <s v="Saturday"/>
    <d v="1899-12-30T12:25:54"/>
    <d v="1899-12-30T12:00:00"/>
    <n v="1"/>
    <d v="2017-02-18T00:00:00"/>
    <d v="2017-02-01T00:00:00"/>
    <d v="2017-02-18T00:00:00"/>
    <s v="Saturday"/>
    <d v="1899-12-30T12:51:43"/>
    <d v="1899-12-30T13:00:00"/>
    <s v="Round Trip"/>
  </r>
  <r>
    <n v="1510909"/>
    <s v="Non-RFID Card Member"/>
    <m/>
    <m/>
    <n v="91739"/>
    <s v="UNITED STATES"/>
    <s v="Single Ride"/>
    <n v="167"/>
    <x v="24"/>
    <n v="43.05097"/>
    <n v="-87.906440000000003"/>
    <x v="30"/>
    <n v="43.05097"/>
    <n v="-87.906440000000003"/>
    <n v="25"/>
    <n v="0"/>
    <n v="3.8"/>
    <n v="3.6"/>
    <n v="150"/>
    <n v="-1"/>
    <d v="2017-02-18T00:00:00"/>
    <d v="2017-02-01T00:00:00"/>
    <d v="2017-02-18T00:00:00"/>
    <s v="Saturday"/>
    <d v="1899-12-30T12:26:41"/>
    <d v="1899-12-30T12:00:00"/>
    <n v="1"/>
    <d v="2017-02-18T00:00:00"/>
    <d v="2017-02-01T00:00:00"/>
    <d v="2017-02-18T00:00:00"/>
    <s v="Saturday"/>
    <d v="1899-12-30T12:51:16"/>
    <d v="1899-12-30T13:00:00"/>
    <s v="Round Trip"/>
  </r>
  <r>
    <n v="1510952"/>
    <s v="Non-RFID Card Member"/>
    <m/>
    <m/>
    <n v="53594"/>
    <s v="UNITED STATES"/>
    <s v="Single Ride"/>
    <n v="336"/>
    <x v="11"/>
    <n v="43.04824"/>
    <n v="-87.904970000000006"/>
    <x v="6"/>
    <n v="43.031320000000001"/>
    <n v="-87.904259999999994"/>
    <n v="11"/>
    <n v="3"/>
    <n v="1.7"/>
    <n v="1.6"/>
    <n v="66"/>
    <n v="-1"/>
    <d v="2017-02-18T00:00:00"/>
    <d v="2017-02-01T00:00:00"/>
    <d v="2017-02-18T00:00:00"/>
    <s v="Saturday"/>
    <d v="1899-12-30T12:36:57"/>
    <d v="1899-12-30T13:00:00"/>
    <n v="1"/>
    <d v="2017-02-18T00:00:00"/>
    <d v="2017-02-01T00:00:00"/>
    <d v="2017-02-18T00:00:00"/>
    <s v="Saturday"/>
    <d v="1899-12-30T12:47:50"/>
    <d v="1899-12-30T13:00:00"/>
    <s v="One Way"/>
  </r>
  <r>
    <n v="1510993"/>
    <s v="Non-RFID Card Member"/>
    <m/>
    <m/>
    <m/>
    <s v="UNITED STATES"/>
    <s v="Single Ride"/>
    <n v="5546"/>
    <x v="13"/>
    <n v="43.058619999999998"/>
    <n v="-87.885319999999993"/>
    <x v="2"/>
    <n v="43.03519"/>
    <n v="-87.907390000000007"/>
    <n v="52"/>
    <n v="6"/>
    <n v="7.8"/>
    <n v="7.4"/>
    <n v="312"/>
    <n v="-1"/>
    <d v="2017-02-18T00:00:00"/>
    <d v="2017-02-01T00:00:00"/>
    <d v="2017-02-18T00:00:00"/>
    <s v="Saturday"/>
    <d v="1899-12-30T12:42:29"/>
    <d v="1899-12-30T13:00:00"/>
    <n v="1"/>
    <d v="2017-02-18T00:00:00"/>
    <d v="2017-02-01T00:00:00"/>
    <d v="2017-02-18T00:00:00"/>
    <s v="Saturday"/>
    <d v="1899-12-30T13:34:30"/>
    <d v="1899-12-30T14:00:00"/>
    <s v="One Way"/>
  </r>
  <r>
    <n v="1511118"/>
    <s v="Non-RFID Card Member"/>
    <m/>
    <m/>
    <n v="53037"/>
    <s v="UNITED STATES"/>
    <s v="Single Ride"/>
    <n v="178"/>
    <x v="46"/>
    <n v="43.060155999999999"/>
    <n v="-87.881258000000003"/>
    <x v="33"/>
    <n v="43.060155999999999"/>
    <n v="-87.881258000000003"/>
    <n v="96"/>
    <n v="12"/>
    <n v="14.4"/>
    <n v="13.7"/>
    <n v="576"/>
    <n v="-1"/>
    <d v="2017-02-18T00:00:00"/>
    <d v="2017-02-01T00:00:00"/>
    <d v="2017-02-18T00:00:00"/>
    <s v="Saturday"/>
    <d v="1899-12-30T13:07:48"/>
    <d v="1899-12-30T13:00:00"/>
    <n v="1"/>
    <d v="2017-02-18T00:00:00"/>
    <d v="2017-02-01T00:00:00"/>
    <d v="2017-02-18T00:00:00"/>
    <s v="Saturday"/>
    <d v="1899-12-30T14:43:46"/>
    <d v="1899-12-30T15:00:00"/>
    <s v="Round Trip"/>
  </r>
  <r>
    <n v="1511152"/>
    <s v="Non-RFID Card Member"/>
    <m/>
    <m/>
    <n v="53202"/>
    <s v="UNITED STATES"/>
    <s v="Single Ride"/>
    <n v="11075"/>
    <x v="11"/>
    <n v="43.04824"/>
    <n v="-87.904970000000006"/>
    <x v="10"/>
    <n v="43.052460000000004"/>
    <n v="-87.891000000000005"/>
    <n v="82"/>
    <n v="9"/>
    <n v="12.3"/>
    <n v="11.7"/>
    <n v="492"/>
    <n v="-1"/>
    <d v="2017-02-18T00:00:00"/>
    <d v="2017-02-01T00:00:00"/>
    <d v="2017-02-18T00:00:00"/>
    <s v="Saturday"/>
    <d v="1899-12-30T13:12:47"/>
    <d v="1899-12-30T13:00:00"/>
    <n v="1"/>
    <d v="2017-02-18T00:00:00"/>
    <d v="2017-02-01T00:00:00"/>
    <d v="2017-02-18T00:00:00"/>
    <s v="Saturday"/>
    <d v="1899-12-30T14:34:30"/>
    <d v="1899-12-30T15:00:00"/>
    <s v="One Way"/>
  </r>
  <r>
    <n v="1511232"/>
    <s v="Non-RFID Card Member"/>
    <m/>
    <m/>
    <n v="32233"/>
    <s v="UNITED STATES"/>
    <s v="Single Ride"/>
    <n v="152"/>
    <x v="43"/>
    <n v="43.05536"/>
    <n v="-87.90504"/>
    <x v="21"/>
    <n v="43.040154000000001"/>
    <n v="-87.932113000000001"/>
    <n v="36"/>
    <n v="6"/>
    <n v="5.4"/>
    <n v="5.0999999999999996"/>
    <n v="216"/>
    <n v="-1"/>
    <d v="2017-02-18T00:00:00"/>
    <d v="2017-02-01T00:00:00"/>
    <d v="2017-02-18T00:00:00"/>
    <s v="Saturday"/>
    <d v="1899-12-30T13:24:09"/>
    <d v="1899-12-30T13:00:00"/>
    <n v="1"/>
    <d v="2017-02-18T00:00:00"/>
    <d v="2017-02-01T00:00:00"/>
    <d v="2017-02-18T00:00:00"/>
    <s v="Saturday"/>
    <d v="1899-12-30T14:00:04"/>
    <d v="1899-12-30T14:00:00"/>
    <s v="One Way"/>
  </r>
  <r>
    <n v="1511246"/>
    <s v="Non-RFID Card Member"/>
    <m/>
    <m/>
    <n v="53202"/>
    <s v="UNITED STATES"/>
    <s v="Single Ride"/>
    <n v="5221"/>
    <x v="11"/>
    <n v="43.04824"/>
    <n v="-87.904970000000006"/>
    <x v="13"/>
    <n v="43.04824"/>
    <n v="-87.904970000000006"/>
    <n v="113"/>
    <n v="12"/>
    <n v="17"/>
    <n v="16.100000000000001"/>
    <n v="678"/>
    <n v="-1"/>
    <d v="2017-02-18T00:00:00"/>
    <d v="2017-02-01T00:00:00"/>
    <d v="2017-02-18T00:00:00"/>
    <s v="Saturday"/>
    <d v="1899-12-30T13:26:13"/>
    <d v="1899-12-30T13:00:00"/>
    <n v="1"/>
    <d v="2017-02-18T00:00:00"/>
    <d v="2017-02-01T00:00:00"/>
    <d v="2017-02-18T00:00:00"/>
    <s v="Saturday"/>
    <d v="1899-12-30T15:19:33"/>
    <d v="1899-12-30T15:00:00"/>
    <s v="Round Trip"/>
  </r>
  <r>
    <n v="1511252"/>
    <s v="Non-RFID Card Member"/>
    <m/>
    <m/>
    <m/>
    <s v="UNITED STATES"/>
    <s v="Single Ride"/>
    <n v="99"/>
    <x v="3"/>
    <n v="43.042490000000001"/>
    <n v="-87.909959999999998"/>
    <x v="21"/>
    <n v="43.040154000000001"/>
    <n v="-87.932113000000001"/>
    <n v="71"/>
    <n v="9"/>
    <n v="10.7"/>
    <n v="10.1"/>
    <n v="426"/>
    <n v="-1"/>
    <d v="2017-02-18T00:00:00"/>
    <d v="2017-02-01T00:00:00"/>
    <d v="2017-02-18T00:00:00"/>
    <s v="Saturday"/>
    <d v="1899-12-30T13:27:01"/>
    <d v="1899-12-30T13:00:00"/>
    <n v="1"/>
    <d v="2017-02-18T00:00:00"/>
    <d v="2017-02-01T00:00:00"/>
    <d v="2017-02-18T00:00:00"/>
    <s v="Saturday"/>
    <d v="1899-12-30T14:38:10"/>
    <d v="1899-12-30T15:00:00"/>
    <s v="One Way"/>
  </r>
  <r>
    <n v="1511285"/>
    <s v="Non-RFID Card Member"/>
    <m/>
    <m/>
    <n v="46368"/>
    <s v="UNITED STATES"/>
    <s v="Single Ride"/>
    <n v="5431"/>
    <x v="36"/>
    <n v="43.02948"/>
    <n v="-87.912819999999996"/>
    <x v="22"/>
    <n v="43.02948"/>
    <n v="-87.912819999999996"/>
    <n v="77"/>
    <n v="9"/>
    <n v="11.6"/>
    <n v="11"/>
    <n v="462"/>
    <n v="-1"/>
    <d v="2017-02-18T00:00:00"/>
    <d v="2017-02-01T00:00:00"/>
    <d v="2017-02-18T00:00:00"/>
    <s v="Saturday"/>
    <d v="1899-12-30T13:34:30"/>
    <d v="1899-12-30T14:00:00"/>
    <n v="1"/>
    <d v="2017-02-18T00:00:00"/>
    <d v="2017-02-01T00:00:00"/>
    <d v="2017-02-18T00:00:00"/>
    <s v="Saturday"/>
    <d v="1899-12-30T14:51:30"/>
    <d v="1899-12-30T15:00:00"/>
    <s v="Round Trip"/>
  </r>
  <r>
    <n v="1511285"/>
    <s v="Non-RFID Card Member"/>
    <m/>
    <m/>
    <n v="46368"/>
    <s v="UNITED STATES"/>
    <s v="Single Ride"/>
    <n v="11153"/>
    <x v="36"/>
    <n v="43.02948"/>
    <n v="-87.912819999999996"/>
    <x v="22"/>
    <n v="43.02948"/>
    <n v="-87.912819999999996"/>
    <n v="76"/>
    <n v="9"/>
    <n v="11.4"/>
    <n v="10.8"/>
    <n v="456"/>
    <n v="-1"/>
    <d v="2017-02-18T00:00:00"/>
    <d v="2017-02-01T00:00:00"/>
    <d v="2017-02-18T00:00:00"/>
    <s v="Saturday"/>
    <d v="1899-12-30T13:35:39"/>
    <d v="1899-12-30T14:00:00"/>
    <n v="1"/>
    <d v="2017-02-18T00:00:00"/>
    <d v="2017-02-01T00:00:00"/>
    <d v="2017-02-18T00:00:00"/>
    <s v="Saturday"/>
    <d v="1899-12-30T14:51:41"/>
    <d v="1899-12-30T15:00:00"/>
    <s v="Round Trip"/>
  </r>
  <r>
    <n v="1511316"/>
    <s v="Non-RFID Card Member"/>
    <m/>
    <m/>
    <n v="53215"/>
    <s v="UNITED STATES"/>
    <s v="Single Ride"/>
    <n v="228"/>
    <x v="46"/>
    <n v="43.060155999999999"/>
    <n v="-87.881258000000003"/>
    <x v="33"/>
    <n v="43.060155999999999"/>
    <n v="-87.881258000000003"/>
    <n v="48"/>
    <n v="0"/>
    <n v="7.2"/>
    <n v="6.8"/>
    <n v="288"/>
    <n v="-1"/>
    <d v="2017-02-18T00:00:00"/>
    <d v="2017-02-01T00:00:00"/>
    <d v="2017-02-18T00:00:00"/>
    <s v="Saturday"/>
    <d v="1899-12-30T13:40:16"/>
    <d v="1899-12-30T14:00:00"/>
    <n v="1"/>
    <d v="2017-02-18T00:00:00"/>
    <d v="2017-02-01T00:00:00"/>
    <d v="2017-02-18T00:00:00"/>
    <s v="Saturday"/>
    <d v="1899-12-30T14:28:20"/>
    <d v="1899-12-30T14:00:00"/>
    <s v="Round Trip"/>
  </r>
  <r>
    <n v="1511316"/>
    <s v="Non-RFID Card Member"/>
    <m/>
    <m/>
    <n v="53215"/>
    <s v="UNITED STATES"/>
    <s v="Single Ride"/>
    <n v="11161"/>
    <x v="46"/>
    <n v="43.060155999999999"/>
    <n v="-87.881258000000003"/>
    <x v="33"/>
    <n v="43.060155999999999"/>
    <n v="-87.881258000000003"/>
    <n v="46"/>
    <n v="0"/>
    <n v="6.9"/>
    <n v="6.6"/>
    <n v="276"/>
    <n v="-1"/>
    <d v="2017-02-18T00:00:00"/>
    <d v="2017-02-01T00:00:00"/>
    <d v="2017-02-18T00:00:00"/>
    <s v="Saturday"/>
    <d v="1899-12-30T13:41:40"/>
    <d v="1899-12-30T14:00:00"/>
    <n v="1"/>
    <d v="2017-02-18T00:00:00"/>
    <d v="2017-02-01T00:00:00"/>
    <d v="2017-02-18T00:00:00"/>
    <s v="Saturday"/>
    <d v="1899-12-30T14:27:58"/>
    <d v="1899-12-30T14:00:00"/>
    <s v="Round Trip"/>
  </r>
  <r>
    <n v="1511385"/>
    <s v="Non-RFID Card Member"/>
    <m/>
    <m/>
    <n v="54929"/>
    <s v="UNITED STATES"/>
    <s v="Single Ride"/>
    <n v="86"/>
    <x v="30"/>
    <n v="43.031480000000002"/>
    <n v="-87.908169999999998"/>
    <x v="5"/>
    <n v="43.031480000000002"/>
    <n v="-87.908169999999998"/>
    <n v="1"/>
    <n v="0"/>
    <n v="0.2"/>
    <n v="0.1"/>
    <n v="6"/>
    <n v="-1"/>
    <d v="2017-02-18T00:00:00"/>
    <d v="2017-02-01T00:00:00"/>
    <d v="2017-02-18T00:00:00"/>
    <s v="Saturday"/>
    <d v="1899-12-30T13:48:26"/>
    <d v="1899-12-30T14:00:00"/>
    <n v="1"/>
    <d v="2017-02-18T00:00:00"/>
    <d v="2017-02-01T00:00:00"/>
    <d v="2017-02-18T00:00:00"/>
    <s v="Saturday"/>
    <d v="1899-12-30T13:49:24"/>
    <d v="1899-12-30T14:00:00"/>
    <s v="Round Trip"/>
  </r>
  <r>
    <n v="1511387"/>
    <s v="Non-RFID Card Member"/>
    <m/>
    <m/>
    <n v="53045"/>
    <s v="UNITED STATES"/>
    <s v="Single Ride"/>
    <n v="11125"/>
    <x v="50"/>
    <n v="43.026229999999998"/>
    <n v="-87.912809999999993"/>
    <x v="10"/>
    <n v="43.052460000000004"/>
    <n v="-87.891000000000005"/>
    <n v="29"/>
    <n v="3"/>
    <n v="4.4000000000000004"/>
    <n v="4.0999999999999996"/>
    <n v="174"/>
    <n v="-1"/>
    <d v="2017-02-18T00:00:00"/>
    <d v="2017-02-01T00:00:00"/>
    <d v="2017-02-18T00:00:00"/>
    <s v="Saturday"/>
    <d v="1899-12-30T13:48:37"/>
    <d v="1899-12-30T14:00:00"/>
    <n v="1"/>
    <d v="2017-02-18T00:00:00"/>
    <d v="2017-02-01T00:00:00"/>
    <d v="2017-02-18T00:00:00"/>
    <s v="Saturday"/>
    <d v="1899-12-30T14:17:19"/>
    <d v="1899-12-30T14:00:00"/>
    <s v="One Way"/>
  </r>
  <r>
    <n v="1511393"/>
    <s v="Non-RFID Card Member"/>
    <m/>
    <m/>
    <m/>
    <s v="UNITED STATES"/>
    <s v="Single Ride"/>
    <n v="354"/>
    <x v="30"/>
    <n v="43.031480000000002"/>
    <n v="-87.908169999999998"/>
    <x v="30"/>
    <n v="43.05097"/>
    <n v="-87.906440000000003"/>
    <n v="59"/>
    <n v="0"/>
    <n v="8.9"/>
    <n v="8.4"/>
    <n v="354"/>
    <n v="-1"/>
    <d v="2017-02-18T00:00:00"/>
    <d v="2017-02-01T00:00:00"/>
    <d v="2017-02-18T00:00:00"/>
    <s v="Saturday"/>
    <d v="1899-12-30T13:49:37"/>
    <d v="1899-12-30T14:00:00"/>
    <n v="1"/>
    <d v="2017-02-18T00:00:00"/>
    <d v="2017-02-01T00:00:00"/>
    <d v="2017-02-18T00:00:00"/>
    <s v="Saturday"/>
    <d v="1899-12-30T14:48:24"/>
    <d v="1899-12-30T15:00:00"/>
    <s v="One Way"/>
  </r>
  <r>
    <n v="1511478"/>
    <s v="Non-RFID Card Member"/>
    <m/>
    <m/>
    <n v="98037"/>
    <s v="UNITED STATES"/>
    <s v="Single Ride"/>
    <n v="5574"/>
    <x v="23"/>
    <n v="43.040349999999997"/>
    <n v="-87.920760000000001"/>
    <x v="8"/>
    <n v="43.038580000000003"/>
    <n v="-87.90934"/>
    <n v="50"/>
    <n v="6"/>
    <n v="7.5"/>
    <n v="7.1"/>
    <n v="300"/>
    <n v="-1"/>
    <d v="2017-02-19T00:00:00"/>
    <d v="2017-02-01T00:00:00"/>
    <d v="2017-02-19T00:00:00"/>
    <s v="Sunday"/>
    <d v="1899-12-30T15:26:31"/>
    <d v="1899-12-30T15:00:00"/>
    <n v="1"/>
    <d v="2017-02-19T00:00:00"/>
    <d v="2017-02-01T00:00:00"/>
    <d v="2017-02-19T00:00:00"/>
    <s v="Sunday"/>
    <d v="1899-12-30T16:16:48"/>
    <d v="1899-12-30T16:00:00"/>
    <s v="One Way"/>
  </r>
  <r>
    <n v="1511504"/>
    <s v="Non-RFID Card Member"/>
    <m/>
    <m/>
    <n v="53404"/>
    <s v="UNITED STATES"/>
    <s v="Single Ride"/>
    <n v="168"/>
    <x v="27"/>
    <n v="43.038580000000003"/>
    <n v="-87.90934"/>
    <x v="10"/>
    <n v="43.052460000000004"/>
    <n v="-87.891000000000005"/>
    <n v="86"/>
    <n v="9"/>
    <n v="12.9"/>
    <n v="12.3"/>
    <n v="516"/>
    <n v="-1"/>
    <d v="2017-02-18T00:00:00"/>
    <d v="2017-02-01T00:00:00"/>
    <d v="2017-02-18T00:00:00"/>
    <s v="Saturday"/>
    <d v="1899-12-30T14:08:57"/>
    <d v="1899-12-30T14:00:00"/>
    <n v="1"/>
    <d v="2017-02-18T00:00:00"/>
    <d v="2017-02-01T00:00:00"/>
    <d v="2017-02-18T00:00:00"/>
    <s v="Saturday"/>
    <d v="1899-12-30T15:34:41"/>
    <d v="1899-12-30T16:00:00"/>
    <s v="One Way"/>
  </r>
  <r>
    <n v="1511540"/>
    <s v="Non-RFID Card Member"/>
    <m/>
    <m/>
    <n v="60482"/>
    <s v="UNITED STATES"/>
    <s v="Single Ride"/>
    <n v="318"/>
    <x v="20"/>
    <n v="43.034619999999997"/>
    <n v="-87.917500000000004"/>
    <x v="16"/>
    <n v="43.034619999999997"/>
    <n v="-87.917500000000004"/>
    <n v="38"/>
    <n v="6"/>
    <n v="5.7"/>
    <n v="5.4"/>
    <n v="228"/>
    <n v="-1"/>
    <d v="2017-02-22T00:00:00"/>
    <d v="2017-02-01T00:00:00"/>
    <d v="2017-02-22T00:00:00"/>
    <s v="Wednesday"/>
    <d v="1899-12-30T16:59:51"/>
    <d v="1899-12-30T17:00:00"/>
    <n v="1"/>
    <d v="2017-02-22T00:00:00"/>
    <d v="2017-02-01T00:00:00"/>
    <d v="2017-02-22T00:00:00"/>
    <s v="Wednesday"/>
    <d v="1899-12-30T17:37:11"/>
    <d v="1899-12-30T18:00:00"/>
    <s v="Round Trip"/>
  </r>
  <r>
    <n v="1511576"/>
    <s v="Non-RFID Card Member"/>
    <m/>
    <m/>
    <n v="53202"/>
    <s v="UNITED STATES"/>
    <s v="Single Ride"/>
    <n v="186"/>
    <x v="25"/>
    <n v="43.036900000000003"/>
    <n v="-87.89667"/>
    <x v="24"/>
    <n v="43.036900000000003"/>
    <n v="-87.89667"/>
    <n v="68"/>
    <n v="9"/>
    <n v="10.199999999999999"/>
    <n v="9.6999999999999993"/>
    <n v="408"/>
    <n v="-1"/>
    <d v="2017-02-18T00:00:00"/>
    <d v="2017-02-01T00:00:00"/>
    <d v="2017-02-18T00:00:00"/>
    <s v="Saturday"/>
    <d v="1899-12-30T14:22:03"/>
    <d v="1899-12-30T14:00:00"/>
    <n v="1"/>
    <d v="2017-02-18T00:00:00"/>
    <d v="2017-02-01T00:00:00"/>
    <d v="2017-02-18T00:00:00"/>
    <s v="Saturday"/>
    <d v="1899-12-30T15:30:26"/>
    <d v="1899-12-30T16:00:00"/>
    <s v="Round Trip"/>
  </r>
  <r>
    <n v="1511623"/>
    <s v="Non-RFID Card Member"/>
    <m/>
    <m/>
    <n v="2324"/>
    <s v="UNITED STATES"/>
    <s v="Single Ride"/>
    <n v="5426"/>
    <x v="15"/>
    <n v="43.038649999999997"/>
    <n v="-87.921930000000003"/>
    <x v="8"/>
    <n v="43.038580000000003"/>
    <n v="-87.90934"/>
    <n v="42"/>
    <n v="6"/>
    <n v="6.3"/>
    <n v="6"/>
    <n v="252"/>
    <n v="-1"/>
    <d v="2017-02-18T00:00:00"/>
    <d v="2017-02-01T00:00:00"/>
    <d v="2017-02-18T00:00:00"/>
    <s v="Saturday"/>
    <d v="1899-12-30T14:28:55"/>
    <d v="1899-12-30T14:00:00"/>
    <n v="1"/>
    <d v="2017-02-18T00:00:00"/>
    <d v="2017-02-01T00:00:00"/>
    <d v="2017-02-18T00:00:00"/>
    <s v="Saturday"/>
    <d v="1899-12-30T15:10:00"/>
    <d v="1899-12-30T15:00:00"/>
    <s v="One Way"/>
  </r>
  <r>
    <n v="1511637"/>
    <s v="Non-RFID Card Member"/>
    <m/>
    <m/>
    <n v="30318"/>
    <s v="UNITED STATES"/>
    <s v="Single Ride"/>
    <n v="989"/>
    <x v="5"/>
    <n v="43.031320000000001"/>
    <n v="-87.904259999999994"/>
    <x v="47"/>
    <n v="43.05536"/>
    <n v="-87.90504"/>
    <n v="71"/>
    <n v="9"/>
    <n v="10.7"/>
    <n v="10.1"/>
    <n v="426"/>
    <n v="-1"/>
    <d v="2017-02-18T00:00:00"/>
    <d v="2017-02-01T00:00:00"/>
    <d v="2017-02-18T00:00:00"/>
    <s v="Saturday"/>
    <d v="1899-12-30T14:29:48"/>
    <d v="1899-12-30T14:00:00"/>
    <n v="1"/>
    <d v="2017-02-18T00:00:00"/>
    <d v="2017-02-01T00:00:00"/>
    <d v="2017-02-18T00:00:00"/>
    <s v="Saturday"/>
    <d v="1899-12-30T15:40:18"/>
    <d v="1899-12-30T16:00:00"/>
    <s v="One Way"/>
  </r>
  <r>
    <n v="1511660"/>
    <s v="Non-RFID Card Member"/>
    <m/>
    <m/>
    <n v="43040"/>
    <s v="UNITED STATES"/>
    <s v="Single Ride"/>
    <n v="11098"/>
    <x v="36"/>
    <n v="43.02948"/>
    <n v="-87.912819999999996"/>
    <x v="22"/>
    <n v="43.02948"/>
    <n v="-87.912819999999996"/>
    <n v="24"/>
    <n v="3"/>
    <n v="3.6"/>
    <n v="3.4"/>
    <n v="144"/>
    <n v="-1"/>
    <d v="2017-02-18T00:00:00"/>
    <d v="2017-02-01T00:00:00"/>
    <d v="2017-02-18T00:00:00"/>
    <s v="Saturday"/>
    <d v="1899-12-30T14:32:50"/>
    <d v="1899-12-30T15:00:00"/>
    <n v="1"/>
    <d v="2017-02-18T00:00:00"/>
    <d v="2017-02-01T00:00:00"/>
    <d v="2017-02-18T00:00:00"/>
    <s v="Saturday"/>
    <d v="1899-12-30T14:56:49"/>
    <d v="1899-12-30T15:00:00"/>
    <s v="Round Trip"/>
  </r>
  <r>
    <n v="1511661"/>
    <s v="Non-RFID Card Member"/>
    <m/>
    <m/>
    <n v="53022"/>
    <s v="UNITED STATES"/>
    <s v="Single Ride"/>
    <n v="106"/>
    <x v="35"/>
    <n v="43.040154000000001"/>
    <n v="-87.932113000000001"/>
    <x v="4"/>
    <n v="43.03913"/>
    <n v="-87.916150000000002"/>
    <n v="8"/>
    <n v="3"/>
    <n v="1.2"/>
    <n v="1.1000000000000001"/>
    <n v="48"/>
    <n v="-1"/>
    <d v="2017-02-18T00:00:00"/>
    <d v="2017-02-01T00:00:00"/>
    <d v="2017-02-18T00:00:00"/>
    <s v="Saturday"/>
    <d v="1899-12-30T14:32:56"/>
    <d v="1899-12-30T15:00:00"/>
    <n v="1"/>
    <d v="2017-02-18T00:00:00"/>
    <d v="2017-02-01T00:00:00"/>
    <d v="2017-02-18T00:00:00"/>
    <s v="Saturday"/>
    <d v="1899-12-30T14:40:47"/>
    <d v="1899-12-30T15:00:00"/>
    <s v="One Way"/>
  </r>
  <r>
    <n v="1511670"/>
    <s v="Non-RFID Card Member"/>
    <m/>
    <m/>
    <n v="53562"/>
    <s v="UNITED STATES"/>
    <s v="Single Ride"/>
    <n v="5499"/>
    <x v="12"/>
    <n v="43.038719999999998"/>
    <n v="-87.905339999999995"/>
    <x v="6"/>
    <n v="43.031320000000001"/>
    <n v="-87.904259999999994"/>
    <n v="46"/>
    <n v="6"/>
    <n v="6.9"/>
    <n v="6.6"/>
    <n v="276"/>
    <n v="-1"/>
    <d v="2017-02-18T00:00:00"/>
    <d v="2017-02-01T00:00:00"/>
    <d v="2017-02-18T00:00:00"/>
    <s v="Saturday"/>
    <d v="1899-12-30T14:35:08"/>
    <d v="1899-12-30T15:00:00"/>
    <n v="1"/>
    <d v="2017-02-18T00:00:00"/>
    <d v="2017-02-01T00:00:00"/>
    <d v="2017-02-18T00:00:00"/>
    <s v="Saturday"/>
    <d v="1899-12-30T15:21:26"/>
    <d v="1899-12-30T15:00:00"/>
    <s v="One Way"/>
  </r>
  <r>
    <n v="1511693"/>
    <s v="Non-RFID Card Member"/>
    <m/>
    <m/>
    <m/>
    <s v="UNITED STATES"/>
    <s v="Single Ride"/>
    <n v="276"/>
    <x v="27"/>
    <n v="43.038580000000003"/>
    <n v="-87.90934"/>
    <x v="22"/>
    <n v="43.02948"/>
    <n v="-87.912819999999996"/>
    <n v="10"/>
    <n v="3"/>
    <n v="1.5"/>
    <n v="1.4"/>
    <n v="60"/>
    <n v="-1"/>
    <d v="2017-02-18T00:00:00"/>
    <d v="2017-02-01T00:00:00"/>
    <d v="2017-02-18T00:00:00"/>
    <s v="Saturday"/>
    <d v="1899-12-30T14:39:36"/>
    <d v="1899-12-30T15:00:00"/>
    <n v="1"/>
    <d v="2017-02-18T00:00:00"/>
    <d v="2017-02-01T00:00:00"/>
    <d v="2017-02-18T00:00:00"/>
    <s v="Saturday"/>
    <d v="1899-12-30T14:49:35"/>
    <d v="1899-12-30T15:00:00"/>
    <s v="One Way"/>
  </r>
  <r>
    <n v="1511696"/>
    <s v="Non-RFID Card Member"/>
    <m/>
    <m/>
    <m/>
    <s v="UNITED STATES"/>
    <s v="Single Ride"/>
    <n v="70"/>
    <x v="10"/>
    <n v="43.052460000000004"/>
    <n v="-87.891000000000005"/>
    <x v="10"/>
    <n v="43.052460000000004"/>
    <n v="-87.891000000000005"/>
    <n v="88"/>
    <n v="9"/>
    <n v="13.2"/>
    <n v="12.5"/>
    <n v="528"/>
    <n v="-1"/>
    <d v="2017-02-18T00:00:00"/>
    <d v="2017-02-01T00:00:00"/>
    <d v="2017-02-18T00:00:00"/>
    <s v="Saturday"/>
    <d v="1899-12-30T14:40:10"/>
    <d v="1899-12-30T15:00:00"/>
    <n v="1"/>
    <d v="2017-02-18T00:00:00"/>
    <d v="2017-02-01T00:00:00"/>
    <d v="2017-02-18T00:00:00"/>
    <s v="Saturday"/>
    <d v="1899-12-30T16:08:53"/>
    <d v="1899-12-30T16:00:00"/>
    <s v="Round Trip"/>
  </r>
  <r>
    <n v="1511698"/>
    <s v="Non-RFID Card Member"/>
    <m/>
    <m/>
    <n v="45223"/>
    <s v="UNITED STATES"/>
    <s v="Single Ride"/>
    <n v="5508"/>
    <x v="27"/>
    <n v="43.038580000000003"/>
    <n v="-87.90934"/>
    <x v="22"/>
    <n v="43.02948"/>
    <n v="-87.912819999999996"/>
    <n v="10"/>
    <n v="3"/>
    <n v="1.5"/>
    <n v="1.4"/>
    <n v="60"/>
    <n v="-1"/>
    <d v="2017-02-18T00:00:00"/>
    <d v="2017-02-01T00:00:00"/>
    <d v="2017-02-18T00:00:00"/>
    <s v="Saturday"/>
    <d v="1899-12-30T14:40:30"/>
    <d v="1899-12-30T15:00:00"/>
    <n v="1"/>
    <d v="2017-02-18T00:00:00"/>
    <d v="2017-02-01T00:00:00"/>
    <d v="2017-02-18T00:00:00"/>
    <s v="Saturday"/>
    <d v="1899-12-30T14:50:02"/>
    <d v="1899-12-30T15:00:00"/>
    <s v="One Way"/>
  </r>
  <r>
    <n v="1511720"/>
    <s v="Non-RFID Card Member"/>
    <m/>
    <m/>
    <n v="53211"/>
    <s v="UNITED STATES"/>
    <s v="Single Ride"/>
    <n v="11125"/>
    <x v="10"/>
    <n v="43.052460000000004"/>
    <n v="-87.891000000000005"/>
    <x v="10"/>
    <n v="43.052460000000004"/>
    <n v="-87.891000000000005"/>
    <n v="31"/>
    <n v="3"/>
    <n v="4.7"/>
    <n v="4.4000000000000004"/>
    <n v="186"/>
    <n v="-1"/>
    <d v="2017-02-18T00:00:00"/>
    <d v="2017-02-01T00:00:00"/>
    <d v="2017-02-18T00:00:00"/>
    <s v="Saturday"/>
    <d v="1899-12-30T14:43:30"/>
    <d v="1899-12-30T15:00:00"/>
    <n v="1"/>
    <d v="2017-02-18T00:00:00"/>
    <d v="2017-02-01T00:00:00"/>
    <d v="2017-02-18T00:00:00"/>
    <s v="Saturday"/>
    <d v="1899-12-30T15:14:54"/>
    <d v="1899-12-30T15:00:00"/>
    <s v="Round Trip"/>
  </r>
  <r>
    <n v="1511730"/>
    <s v="Non-RFID Card Member"/>
    <m/>
    <m/>
    <n v="53119"/>
    <s v="UNITED STATES"/>
    <s v="Single Ride"/>
    <n v="11082"/>
    <x v="5"/>
    <n v="43.031320000000001"/>
    <n v="-87.904259999999994"/>
    <x v="39"/>
    <n v="43.04804"/>
    <n v="-87.896720000000002"/>
    <n v="17"/>
    <n v="3"/>
    <n v="2.6"/>
    <n v="2.4"/>
    <n v="102"/>
    <n v="-1"/>
    <d v="2017-02-18T00:00:00"/>
    <d v="2017-02-01T00:00:00"/>
    <d v="2017-02-18T00:00:00"/>
    <s v="Saturday"/>
    <d v="1899-12-30T17:31:31"/>
    <d v="1899-12-30T18:00:00"/>
    <n v="1"/>
    <d v="2017-02-18T00:00:00"/>
    <d v="2017-02-01T00:00:00"/>
    <d v="2017-02-18T00:00:00"/>
    <s v="Saturday"/>
    <d v="1899-12-30T17:48:15"/>
    <d v="1899-12-30T18:00:00"/>
    <s v="One Way"/>
  </r>
  <r>
    <n v="1511730"/>
    <s v="Non-RFID Card Member"/>
    <m/>
    <m/>
    <n v="53119"/>
    <s v="UNITED STATES"/>
    <s v="Single Ride"/>
    <n v="5476"/>
    <x v="5"/>
    <n v="43.031320000000001"/>
    <n v="-87.904259999999994"/>
    <x v="39"/>
    <n v="43.04804"/>
    <n v="-87.896720000000002"/>
    <n v="17"/>
    <n v="3"/>
    <n v="2.6"/>
    <n v="2.4"/>
    <n v="102"/>
    <n v="-1"/>
    <d v="2017-02-18T00:00:00"/>
    <d v="2017-02-01T00:00:00"/>
    <d v="2017-02-18T00:00:00"/>
    <s v="Saturday"/>
    <d v="1899-12-30T17:31:56"/>
    <d v="1899-12-30T18:00:00"/>
    <n v="1"/>
    <d v="2017-02-18T00:00:00"/>
    <d v="2017-02-01T00:00:00"/>
    <d v="2017-02-18T00:00:00"/>
    <s v="Saturday"/>
    <d v="1899-12-30T17:48:04"/>
    <d v="1899-12-30T18:00:00"/>
    <s v="One Way"/>
  </r>
  <r>
    <n v="1511747"/>
    <s v="Non-RFID Card Member"/>
    <m/>
    <m/>
    <n v="60071"/>
    <s v="UNITED STATES"/>
    <s v="Single Ride"/>
    <n v="11100"/>
    <x v="3"/>
    <n v="43.042490000000001"/>
    <n v="-87.909959999999998"/>
    <x v="17"/>
    <n v="43.042490000000001"/>
    <n v="-87.909959999999998"/>
    <n v="69"/>
    <n v="9"/>
    <n v="10.4"/>
    <n v="9.8000000000000007"/>
    <n v="414"/>
    <n v="-1"/>
    <d v="2017-02-18T00:00:00"/>
    <d v="2017-02-01T00:00:00"/>
    <d v="2017-02-18T00:00:00"/>
    <s v="Saturday"/>
    <d v="1899-12-30T14:48:00"/>
    <d v="1899-12-30T15:00:00"/>
    <n v="1"/>
    <d v="2017-02-18T00:00:00"/>
    <d v="2017-02-01T00:00:00"/>
    <d v="2017-02-18T00:00:00"/>
    <s v="Saturday"/>
    <d v="1899-12-30T15:57:57"/>
    <d v="1899-12-30T16:00:00"/>
    <s v="Round Trip"/>
  </r>
  <r>
    <n v="1511748"/>
    <s v="Non-RFID Card Member"/>
    <m/>
    <m/>
    <n v="60175"/>
    <s v="UNITED STATES"/>
    <s v="Single Ride"/>
    <n v="11082"/>
    <x v="8"/>
    <n v="43.04804"/>
    <n v="-87.896720000000002"/>
    <x v="6"/>
    <n v="43.031320000000001"/>
    <n v="-87.904259999999994"/>
    <n v="53"/>
    <n v="6"/>
    <n v="8"/>
    <n v="7.6"/>
    <n v="318"/>
    <n v="-1"/>
    <d v="2017-02-18T00:00:00"/>
    <d v="2017-02-01T00:00:00"/>
    <d v="2017-02-18T00:00:00"/>
    <s v="Saturday"/>
    <d v="1899-12-30T14:47:17"/>
    <d v="1899-12-30T15:00:00"/>
    <n v="1"/>
    <d v="2017-02-18T00:00:00"/>
    <d v="2017-02-01T00:00:00"/>
    <d v="2017-02-18T00:00:00"/>
    <s v="Saturday"/>
    <d v="1899-12-30T15:40:22"/>
    <d v="1899-12-30T16:00:00"/>
    <s v="One Way"/>
  </r>
  <r>
    <n v="1511802"/>
    <s v="Non-RFID Card Member"/>
    <m/>
    <m/>
    <n v="53204"/>
    <s v="UNITED STATES"/>
    <s v="Single Ride"/>
    <n v="5431"/>
    <x v="36"/>
    <n v="43.02948"/>
    <n v="-87.912819999999996"/>
    <x v="22"/>
    <n v="43.02948"/>
    <n v="-87.912819999999996"/>
    <n v="28"/>
    <n v="0"/>
    <n v="4.2"/>
    <n v="4"/>
    <n v="168"/>
    <n v="-1"/>
    <d v="2017-02-18T00:00:00"/>
    <d v="2017-02-01T00:00:00"/>
    <d v="2017-02-18T00:00:00"/>
    <s v="Saturday"/>
    <d v="1899-12-30T15:01:33"/>
    <d v="1899-12-30T15:00:00"/>
    <n v="1"/>
    <d v="2017-02-18T00:00:00"/>
    <d v="2017-02-01T00:00:00"/>
    <d v="2017-02-18T00:00:00"/>
    <s v="Saturday"/>
    <d v="1899-12-30T15:29:48"/>
    <d v="1899-12-30T15:00:00"/>
    <s v="Round Trip"/>
  </r>
  <r>
    <n v="1511856"/>
    <s v="Non-RFID Card Member"/>
    <m/>
    <m/>
    <n v="53027"/>
    <s v="UNITED STATES"/>
    <s v="Single Ride"/>
    <n v="307"/>
    <x v="28"/>
    <n v="43.060250000000003"/>
    <n v="-87.892169999999993"/>
    <x v="33"/>
    <n v="43.060155999999999"/>
    <n v="-87.881258000000003"/>
    <n v="411"/>
    <n v="0"/>
    <n v="18"/>
    <n v="17.100000000000001"/>
    <n v="720"/>
    <n v="-1"/>
    <d v="2017-02-18T00:00:00"/>
    <d v="2017-02-01T00:00:00"/>
    <d v="2017-02-18T00:00:00"/>
    <s v="Saturday"/>
    <d v="1899-12-30T15:07:41"/>
    <d v="1899-12-30T15:00:00"/>
    <n v="1"/>
    <d v="2017-02-18T00:00:00"/>
    <d v="2017-02-01T00:00:00"/>
    <d v="2017-02-18T00:00:00"/>
    <s v="Saturday"/>
    <d v="1899-12-30T21:58:21"/>
    <d v="1899-12-30T22:00:00"/>
    <s v="One Way"/>
  </r>
  <r>
    <n v="1511869"/>
    <s v="Non-RFID Card Member"/>
    <m/>
    <m/>
    <m/>
    <s v="UNITED STATES"/>
    <s v="Single Ride"/>
    <n v="11076"/>
    <x v="13"/>
    <n v="43.058619999999998"/>
    <n v="-87.885319999999993"/>
    <x v="3"/>
    <n v="43.058619999999998"/>
    <n v="-87.885319999999993"/>
    <n v="94"/>
    <n v="9"/>
    <n v="14.1"/>
    <n v="13.4"/>
    <n v="564"/>
    <n v="-1"/>
    <d v="2017-02-18T00:00:00"/>
    <d v="2017-02-01T00:00:00"/>
    <d v="2017-02-18T00:00:00"/>
    <s v="Saturday"/>
    <d v="1899-12-30T15:09:15"/>
    <d v="1899-12-30T15:00:00"/>
    <n v="1"/>
    <d v="2017-02-18T00:00:00"/>
    <d v="2017-02-01T00:00:00"/>
    <d v="2017-02-18T00:00:00"/>
    <s v="Saturday"/>
    <d v="1899-12-30T16:43:25"/>
    <d v="1899-12-30T17:00:00"/>
    <s v="Round Trip"/>
  </r>
  <r>
    <n v="1511883"/>
    <s v="Non-RFID Card Member"/>
    <m/>
    <m/>
    <n v="53188"/>
    <s v="UNITED STATES"/>
    <s v="Single Ride"/>
    <n v="5525"/>
    <x v="25"/>
    <n v="43.036900000000003"/>
    <n v="-87.89667"/>
    <x v="24"/>
    <n v="43.036900000000003"/>
    <n v="-87.89667"/>
    <n v="114"/>
    <n v="0"/>
    <n v="17.100000000000001"/>
    <n v="16.2"/>
    <n v="684"/>
    <n v="-1"/>
    <d v="2017-02-18T00:00:00"/>
    <d v="2017-02-01T00:00:00"/>
    <d v="2017-02-18T00:00:00"/>
    <s v="Saturday"/>
    <d v="1899-12-30T15:11:54"/>
    <d v="1899-12-30T15:00:00"/>
    <n v="1"/>
    <d v="2017-02-18T00:00:00"/>
    <d v="2017-02-01T00:00:00"/>
    <d v="2017-02-18T00:00:00"/>
    <s v="Saturday"/>
    <d v="1899-12-30T17:05:18"/>
    <d v="1899-12-30T17:00:00"/>
    <s v="Round Trip"/>
  </r>
  <r>
    <n v="1511883"/>
    <s v="Non-RFID Card Member"/>
    <m/>
    <m/>
    <n v="53188"/>
    <s v="UNITED STATES"/>
    <s v="Single Ride"/>
    <n v="5444"/>
    <x v="25"/>
    <n v="43.036900000000003"/>
    <n v="-87.89667"/>
    <x v="27"/>
    <n v="43.049909999999997"/>
    <n v="-87.914237"/>
    <n v="273"/>
    <n v="0"/>
    <n v="18"/>
    <n v="17.100000000000001"/>
    <n v="720"/>
    <n v="-1"/>
    <d v="2017-02-18T00:00:00"/>
    <d v="2017-02-01T00:00:00"/>
    <d v="2017-02-18T00:00:00"/>
    <s v="Saturday"/>
    <d v="1899-12-30T15:15:12"/>
    <d v="1899-12-30T15:00:00"/>
    <n v="1"/>
    <d v="2017-02-18T00:00:00"/>
    <d v="2017-02-01T00:00:00"/>
    <d v="2017-02-18T00:00:00"/>
    <s v="Saturday"/>
    <d v="1899-12-30T19:48:03"/>
    <d v="1899-12-30T20:00:00"/>
    <s v="One Way"/>
  </r>
  <r>
    <n v="1511899"/>
    <s v="Non-RFID Card Member"/>
    <m/>
    <m/>
    <n v="53154"/>
    <s v="UNITED STATES"/>
    <s v="Single Ride"/>
    <n v="44"/>
    <x v="31"/>
    <n v="43.058010000000003"/>
    <n v="-87.877300000000005"/>
    <x v="32"/>
    <n v="43.058010000000003"/>
    <n v="-87.877300000000005"/>
    <n v="47"/>
    <n v="6"/>
    <n v="7.1"/>
    <n v="6.7"/>
    <n v="282"/>
    <n v="-1"/>
    <d v="2017-02-18T00:00:00"/>
    <d v="2017-02-01T00:00:00"/>
    <d v="2017-02-18T00:00:00"/>
    <s v="Saturday"/>
    <d v="1899-12-30T15:16:00"/>
    <d v="1899-12-30T15:00:00"/>
    <n v="1"/>
    <d v="2017-02-18T00:00:00"/>
    <d v="2017-02-01T00:00:00"/>
    <d v="2017-02-18T00:00:00"/>
    <s v="Saturday"/>
    <d v="1899-12-30T16:03:13"/>
    <d v="1899-12-30T16:00:00"/>
    <s v="Round Trip"/>
  </r>
  <r>
    <n v="1511947"/>
    <s v="Non-RFID Card Member"/>
    <m/>
    <m/>
    <n v="53211"/>
    <s v="UNITED STATES"/>
    <s v="Single Ride"/>
    <n v="27"/>
    <x v="7"/>
    <n v="43.074890000000003"/>
    <n v="-87.882810000000006"/>
    <x v="3"/>
    <n v="43.058619999999998"/>
    <n v="-87.885319999999993"/>
    <n v="17"/>
    <n v="3"/>
    <n v="2.6"/>
    <n v="2.4"/>
    <n v="102"/>
    <n v="-1"/>
    <d v="2017-02-18T00:00:00"/>
    <d v="2017-02-01T00:00:00"/>
    <d v="2017-02-18T00:00:00"/>
    <s v="Saturday"/>
    <d v="1899-12-30T15:23:48"/>
    <d v="1899-12-30T15:00:00"/>
    <n v="1"/>
    <d v="2017-02-18T00:00:00"/>
    <d v="2017-02-01T00:00:00"/>
    <d v="2017-02-18T00:00:00"/>
    <s v="Saturday"/>
    <d v="1899-12-30T15:40:14"/>
    <d v="1899-12-30T16:00:00"/>
    <s v="One Way"/>
  </r>
  <r>
    <n v="1511970"/>
    <s v="Non-RFID Card Member"/>
    <m/>
    <m/>
    <n v="53149"/>
    <s v="UNITED STATES"/>
    <s v="Single Ride"/>
    <n v="5438"/>
    <x v="5"/>
    <n v="43.031320000000001"/>
    <n v="-87.904259999999994"/>
    <x v="2"/>
    <n v="43.03519"/>
    <n v="-87.907390000000007"/>
    <n v="10"/>
    <n v="3"/>
    <n v="1.5"/>
    <n v="1.4"/>
    <n v="60"/>
    <n v="-1"/>
    <d v="2017-02-18T00:00:00"/>
    <d v="2017-02-01T00:00:00"/>
    <d v="2017-02-18T00:00:00"/>
    <s v="Saturday"/>
    <d v="1899-12-30T15:25:30"/>
    <d v="1899-12-30T15:00:00"/>
    <n v="1"/>
    <d v="2017-02-18T00:00:00"/>
    <d v="2017-02-01T00:00:00"/>
    <d v="2017-02-18T00:00:00"/>
    <s v="Saturday"/>
    <d v="1899-12-30T15:35:39"/>
    <d v="1899-12-30T16:00:00"/>
    <s v="One Way"/>
  </r>
  <r>
    <n v="1512003"/>
    <s v="Non-RFID Card Member"/>
    <m/>
    <m/>
    <n v="53132"/>
    <s v="UNITED STATES"/>
    <s v="Single Ride"/>
    <n v="11052"/>
    <x v="2"/>
    <n v="43.03519"/>
    <n v="-87.907390000000007"/>
    <x v="17"/>
    <n v="43.042490000000001"/>
    <n v="-87.909959999999998"/>
    <n v="12"/>
    <n v="3"/>
    <n v="1.8"/>
    <n v="1.7"/>
    <n v="72"/>
    <n v="-1"/>
    <d v="2017-02-18T00:00:00"/>
    <d v="2017-02-01T00:00:00"/>
    <d v="2017-02-18T00:00:00"/>
    <s v="Saturday"/>
    <d v="1899-12-30T15:31:58"/>
    <d v="1899-12-30T16:00:00"/>
    <n v="1"/>
    <d v="2017-02-18T00:00:00"/>
    <d v="2017-02-01T00:00:00"/>
    <d v="2017-02-18T00:00:00"/>
    <s v="Saturday"/>
    <d v="1899-12-30T15:43:31"/>
    <d v="1899-12-30T16:00:00"/>
    <s v="One Way"/>
  </r>
  <r>
    <n v="1512004"/>
    <s v="Non-RFID Card Member"/>
    <m/>
    <m/>
    <n v="53126"/>
    <s v="UNITED STATES"/>
    <s v="Single Ride"/>
    <n v="15"/>
    <x v="31"/>
    <n v="43.058010000000003"/>
    <n v="-87.877300000000005"/>
    <x v="32"/>
    <n v="43.058010000000003"/>
    <n v="-87.877300000000005"/>
    <n v="43"/>
    <n v="6"/>
    <n v="6.5"/>
    <n v="6.1"/>
    <n v="258"/>
    <n v="-1"/>
    <d v="2017-02-18T00:00:00"/>
    <d v="2017-02-01T00:00:00"/>
    <d v="2017-02-18T00:00:00"/>
    <s v="Saturday"/>
    <d v="1899-12-30T15:33:27"/>
    <d v="1899-12-30T16:00:00"/>
    <n v="1"/>
    <d v="2017-02-18T00:00:00"/>
    <d v="2017-02-01T00:00:00"/>
    <d v="2017-02-18T00:00:00"/>
    <s v="Saturday"/>
    <d v="1899-12-30T16:16:52"/>
    <d v="1899-12-30T16:00:00"/>
    <s v="Round Trip"/>
  </r>
  <r>
    <n v="1512008"/>
    <s v="Non-RFID Card Member"/>
    <m/>
    <m/>
    <n v="53963"/>
    <s v="UNITED STATES"/>
    <s v="Single Ride"/>
    <n v="957"/>
    <x v="7"/>
    <n v="43.074890000000003"/>
    <n v="-87.882810000000006"/>
    <x v="38"/>
    <n v="43.074890000000003"/>
    <n v="-87.882810000000006"/>
    <n v="44"/>
    <n v="6"/>
    <n v="6.6"/>
    <n v="6.3"/>
    <n v="264"/>
    <n v="-1"/>
    <d v="2017-02-18T00:00:00"/>
    <d v="2017-02-01T00:00:00"/>
    <d v="2017-02-18T00:00:00"/>
    <s v="Saturday"/>
    <d v="1899-12-30T15:32:32"/>
    <d v="1899-12-30T16:00:00"/>
    <n v="1"/>
    <d v="2017-02-18T00:00:00"/>
    <d v="2017-02-01T00:00:00"/>
    <d v="2017-02-18T00:00:00"/>
    <s v="Saturday"/>
    <d v="1899-12-30T16:16:50"/>
    <d v="1899-12-30T16:00:00"/>
    <s v="Round Trip"/>
  </r>
  <r>
    <n v="1512038"/>
    <s v="Non-RFID Card Member"/>
    <m/>
    <m/>
    <n v="53719"/>
    <s v="UNITED STATES"/>
    <s v="Single Ride"/>
    <n v="11110"/>
    <x v="6"/>
    <n v="43.049230000000001"/>
    <n v="-87.911940000000001"/>
    <x v="36"/>
    <n v="43.052549999999997"/>
    <n v="-87.909329999999997"/>
    <n v="21"/>
    <n v="3"/>
    <n v="3.2"/>
    <n v="3"/>
    <n v="126"/>
    <n v="-1"/>
    <d v="2017-02-18T00:00:00"/>
    <d v="2017-02-01T00:00:00"/>
    <d v="2017-02-18T00:00:00"/>
    <s v="Saturday"/>
    <d v="1899-12-30T15:36:26"/>
    <d v="1899-12-30T16:00:00"/>
    <n v="1"/>
    <d v="2017-02-18T00:00:00"/>
    <d v="2017-02-01T00:00:00"/>
    <d v="2017-02-18T00:00:00"/>
    <s v="Saturday"/>
    <d v="1899-12-30T15:57:30"/>
    <d v="1899-12-30T16:00:00"/>
    <s v="One Way"/>
  </r>
  <r>
    <n v="1512053"/>
    <s v="Non-RFID Card Member"/>
    <m/>
    <m/>
    <n v="53149"/>
    <s v="UNITED STATES"/>
    <s v="Single Ride"/>
    <n v="952"/>
    <x v="25"/>
    <n v="43.036900000000003"/>
    <n v="-87.89667"/>
    <x v="24"/>
    <n v="43.036900000000003"/>
    <n v="-87.89667"/>
    <n v="37"/>
    <n v="6"/>
    <n v="5.6"/>
    <n v="5.3"/>
    <n v="222"/>
    <n v="-1"/>
    <d v="2017-02-18T00:00:00"/>
    <d v="2017-02-01T00:00:00"/>
    <d v="2017-02-18T00:00:00"/>
    <s v="Saturday"/>
    <d v="1899-12-30T15:38:59"/>
    <d v="1899-12-30T16:00:00"/>
    <n v="1"/>
    <d v="2017-02-18T00:00:00"/>
    <d v="2017-02-01T00:00:00"/>
    <d v="2017-02-18T00:00:00"/>
    <s v="Saturday"/>
    <d v="1899-12-30T16:15:40"/>
    <d v="1899-12-30T16:00:00"/>
    <s v="Round Trip"/>
  </r>
  <r>
    <n v="1512088"/>
    <s v="Non-RFID Card Member"/>
    <m/>
    <m/>
    <n v="53202"/>
    <s v="UNITED STATES"/>
    <s v="Single Ride"/>
    <n v="5520"/>
    <x v="11"/>
    <n v="43.04824"/>
    <n v="-87.904970000000006"/>
    <x v="8"/>
    <n v="43.038580000000003"/>
    <n v="-87.90934"/>
    <n v="130"/>
    <n v="15"/>
    <n v="18"/>
    <n v="17.100000000000001"/>
    <n v="720"/>
    <n v="-1"/>
    <d v="2017-02-18T00:00:00"/>
    <d v="2017-02-01T00:00:00"/>
    <d v="2017-02-18T00:00:00"/>
    <s v="Saturday"/>
    <d v="1899-12-30T15:44:46"/>
    <d v="1899-12-30T16:00:00"/>
    <n v="1"/>
    <d v="2017-02-18T00:00:00"/>
    <d v="2017-02-01T00:00:00"/>
    <d v="2017-02-18T00:00:00"/>
    <s v="Saturday"/>
    <d v="1899-12-30T17:54:35"/>
    <d v="1899-12-30T18:00:00"/>
    <s v="One Way"/>
  </r>
  <r>
    <n v="1512088"/>
    <s v="Non-RFID Card Member"/>
    <m/>
    <m/>
    <n v="53202"/>
    <s v="UNITED STATES"/>
    <s v="Single Ride"/>
    <n v="5549"/>
    <x v="11"/>
    <n v="43.04824"/>
    <n v="-87.904970000000006"/>
    <x v="13"/>
    <n v="43.04824"/>
    <n v="-87.904970000000006"/>
    <n v="40"/>
    <n v="6"/>
    <n v="6"/>
    <n v="5.7"/>
    <n v="240"/>
    <n v="-1"/>
    <d v="2017-02-22T00:00:00"/>
    <d v="2017-02-01T00:00:00"/>
    <d v="2017-02-22T00:00:00"/>
    <s v="Wednesday"/>
    <d v="1899-12-30T17:04:08"/>
    <d v="1899-12-30T17:00:00"/>
    <n v="1"/>
    <d v="2017-02-22T00:00:00"/>
    <d v="2017-02-01T00:00:00"/>
    <d v="2017-02-22T00:00:00"/>
    <s v="Wednesday"/>
    <d v="1899-12-30T17:44:42"/>
    <d v="1899-12-30T18:00:00"/>
    <s v="Round Trip"/>
  </r>
  <r>
    <n v="1512149"/>
    <s v="Non-RFID Card Member"/>
    <m/>
    <m/>
    <n v="60046"/>
    <s v="UNITED STATES"/>
    <s v="Single Ride"/>
    <n v="5511"/>
    <x v="3"/>
    <n v="43.042490000000001"/>
    <n v="-87.909959999999998"/>
    <x v="17"/>
    <n v="43.042490000000001"/>
    <n v="-87.909959999999998"/>
    <n v="38"/>
    <n v="6"/>
    <n v="5.7"/>
    <n v="5.4"/>
    <n v="228"/>
    <n v="-1"/>
    <d v="2017-02-18T00:00:00"/>
    <d v="2017-02-01T00:00:00"/>
    <d v="2017-02-18T00:00:00"/>
    <s v="Saturday"/>
    <d v="1899-12-30T15:51:55"/>
    <d v="1899-12-30T16:00:00"/>
    <n v="1"/>
    <d v="2017-02-18T00:00:00"/>
    <d v="2017-02-01T00:00:00"/>
    <d v="2017-02-18T00:00:00"/>
    <s v="Saturday"/>
    <d v="1899-12-30T16:29:13"/>
    <d v="1899-12-30T16:00:00"/>
    <s v="Round Trip"/>
  </r>
  <r>
    <n v="1512158"/>
    <s v="Non-RFID Card Member"/>
    <m/>
    <m/>
    <n v="61107"/>
    <s v="UNITED STATES"/>
    <s v="Single Ride"/>
    <n v="5426"/>
    <x v="27"/>
    <n v="43.038580000000003"/>
    <n v="-87.90934"/>
    <x v="24"/>
    <n v="43.036900000000003"/>
    <n v="-87.89667"/>
    <n v="55"/>
    <n v="6"/>
    <n v="8.3000000000000007"/>
    <n v="7.8"/>
    <n v="330"/>
    <n v="-1"/>
    <d v="2017-02-18T00:00:00"/>
    <d v="2017-02-01T00:00:00"/>
    <d v="2017-02-18T00:00:00"/>
    <s v="Saturday"/>
    <d v="1899-12-30T15:55:26"/>
    <d v="1899-12-30T16:00:00"/>
    <n v="1"/>
    <d v="2017-02-18T00:00:00"/>
    <d v="2017-02-01T00:00:00"/>
    <d v="2017-02-18T00:00:00"/>
    <s v="Saturday"/>
    <d v="1899-12-30T16:50:50"/>
    <d v="1899-12-30T17:00:00"/>
    <s v="One Way"/>
  </r>
  <r>
    <n v="1512190"/>
    <s v="Non-RFID Card Member"/>
    <m/>
    <m/>
    <n v="55044"/>
    <s v="UNITED STATES"/>
    <s v="Single Ride"/>
    <n v="5562"/>
    <x v="16"/>
    <n v="43.03913"/>
    <n v="-87.916150000000002"/>
    <x v="21"/>
    <n v="43.040154000000001"/>
    <n v="-87.932113000000001"/>
    <n v="6"/>
    <n v="3"/>
    <n v="0.9"/>
    <n v="0.9"/>
    <n v="36"/>
    <n v="-1"/>
    <d v="2017-02-18T00:00:00"/>
    <d v="2017-02-01T00:00:00"/>
    <d v="2017-02-18T00:00:00"/>
    <s v="Saturday"/>
    <d v="1899-12-30T15:59:39"/>
    <d v="1899-12-30T16:00:00"/>
    <n v="1"/>
    <d v="2017-02-18T00:00:00"/>
    <d v="2017-02-01T00:00:00"/>
    <d v="2017-02-18T00:00:00"/>
    <s v="Saturday"/>
    <d v="1899-12-30T16:05:53"/>
    <d v="1899-12-30T16:00:00"/>
    <s v="One Way"/>
  </r>
  <r>
    <n v="1512201"/>
    <s v="Non-RFID Card Member"/>
    <m/>
    <m/>
    <n v="53211"/>
    <s v="UNITED STATES"/>
    <s v="Single Ride"/>
    <n v="5489"/>
    <x v="19"/>
    <n v="43.069021999999997"/>
    <n v="-87.887940999999998"/>
    <x v="32"/>
    <n v="43.058010000000003"/>
    <n v="-87.877300000000005"/>
    <n v="21"/>
    <n v="3"/>
    <n v="3.2"/>
    <n v="3"/>
    <n v="126"/>
    <n v="-1"/>
    <d v="2017-02-18T00:00:00"/>
    <d v="2017-02-01T00:00:00"/>
    <d v="2017-02-18T00:00:00"/>
    <s v="Saturday"/>
    <d v="1899-12-30T16:03:53"/>
    <d v="1899-12-30T16:00:00"/>
    <n v="1"/>
    <d v="2017-02-18T00:00:00"/>
    <d v="2017-02-01T00:00:00"/>
    <d v="2017-02-18T00:00:00"/>
    <s v="Saturday"/>
    <d v="1899-12-30T16:24:49"/>
    <d v="1899-12-30T16:00:00"/>
    <s v="One Way"/>
  </r>
  <r>
    <n v="1512201"/>
    <s v="Non-RFID Card Member"/>
    <m/>
    <m/>
    <n v="53211"/>
    <s v="UNITED STATES"/>
    <s v="Single Ride"/>
    <n v="11050"/>
    <x v="25"/>
    <n v="43.036900000000003"/>
    <n v="-87.89667"/>
    <x v="24"/>
    <n v="43.036900000000003"/>
    <n v="-87.89667"/>
    <n v="13"/>
    <n v="3"/>
    <n v="2"/>
    <n v="1.9"/>
    <n v="78"/>
    <n v="-1"/>
    <d v="2017-02-18T00:00:00"/>
    <d v="2017-02-01T00:00:00"/>
    <d v="2017-02-18T00:00:00"/>
    <s v="Saturday"/>
    <d v="1899-12-30T17:11:41"/>
    <d v="1899-12-30T17:00:00"/>
    <n v="1"/>
    <d v="2017-02-18T00:00:00"/>
    <d v="2017-02-01T00:00:00"/>
    <d v="2017-02-18T00:00:00"/>
    <s v="Saturday"/>
    <d v="1899-12-30T17:24:02"/>
    <d v="1899-12-30T17:00:00"/>
    <s v="Round Trip"/>
  </r>
  <r>
    <n v="1512241"/>
    <s v="Non-RFID Card Member"/>
    <m/>
    <m/>
    <n v="53226"/>
    <s v="UNITED STATES"/>
    <s v="Single Ride"/>
    <n v="5441"/>
    <x v="47"/>
    <n v="43.06044"/>
    <n v="-88.016239999999996"/>
    <x v="43"/>
    <n v="43.048609999999996"/>
    <n v="-88.008480000000006"/>
    <n v="14"/>
    <n v="0"/>
    <n v="2.1"/>
    <n v="2"/>
    <n v="84"/>
    <n v="-1"/>
    <d v="2017-02-18T00:00:00"/>
    <d v="2017-02-01T00:00:00"/>
    <d v="2017-02-18T00:00:00"/>
    <s v="Saturday"/>
    <d v="1899-12-30T16:08:41"/>
    <d v="1899-12-30T16:00:00"/>
    <n v="1"/>
    <d v="2017-02-18T00:00:00"/>
    <d v="2017-02-01T00:00:00"/>
    <d v="2017-02-18T00:00:00"/>
    <s v="Saturday"/>
    <d v="1899-12-30T16:22:13"/>
    <d v="1899-12-30T16:00:00"/>
    <s v="One Way"/>
  </r>
  <r>
    <n v="1512241"/>
    <s v="Non-RFID Card Member"/>
    <m/>
    <m/>
    <n v="53226"/>
    <s v="UNITED STATES"/>
    <s v="Single Ride"/>
    <n v="11103"/>
    <x v="40"/>
    <n v="43.048609999999996"/>
    <n v="-88.008480000000006"/>
    <x v="43"/>
    <n v="43.048609999999996"/>
    <n v="-88.008480000000006"/>
    <n v="27"/>
    <n v="0"/>
    <n v="4.0999999999999996"/>
    <n v="3.8"/>
    <n v="162"/>
    <n v="-1"/>
    <d v="2017-02-18T00:00:00"/>
    <d v="2017-02-01T00:00:00"/>
    <d v="2017-02-18T00:00:00"/>
    <s v="Saturday"/>
    <d v="1899-12-30T17:49:50"/>
    <d v="1899-12-30T18:00:00"/>
    <n v="1"/>
    <d v="2017-02-18T00:00:00"/>
    <d v="2017-02-01T00:00:00"/>
    <d v="2017-02-18T00:00:00"/>
    <s v="Saturday"/>
    <d v="1899-12-30T18:16:42"/>
    <d v="1899-12-30T18:00:00"/>
    <s v="Round Trip"/>
  </r>
  <r>
    <n v="1512244"/>
    <s v="Non-RFID Card Member"/>
    <m/>
    <m/>
    <n v="53211"/>
    <s v="UNITED STATES"/>
    <s v="Single Ride"/>
    <n v="46"/>
    <x v="4"/>
    <n v="43.078530000000001"/>
    <n v="-87.882620000000003"/>
    <x v="3"/>
    <n v="43.058619999999998"/>
    <n v="-87.885319999999993"/>
    <n v="99"/>
    <n v="12"/>
    <n v="14.9"/>
    <n v="14.1"/>
    <n v="594"/>
    <n v="-1"/>
    <d v="2017-02-18T00:00:00"/>
    <d v="2017-02-01T00:00:00"/>
    <d v="2017-02-18T00:00:00"/>
    <s v="Saturday"/>
    <d v="1899-12-30T16:09:28"/>
    <d v="1899-12-30T16:00:00"/>
    <n v="1"/>
    <d v="2017-02-18T00:00:00"/>
    <d v="2017-02-01T00:00:00"/>
    <d v="2017-02-18T00:00:00"/>
    <s v="Saturday"/>
    <d v="1899-12-30T17:48:17"/>
    <d v="1899-12-30T18:00:00"/>
    <s v="One Way"/>
  </r>
  <r>
    <n v="1512275"/>
    <s v="Non-RFID Card Member"/>
    <m/>
    <m/>
    <n v="61606"/>
    <s v="UNITED STATES"/>
    <s v="Single Ride"/>
    <n v="5493"/>
    <x v="23"/>
    <n v="43.040349999999997"/>
    <n v="-87.920760000000001"/>
    <x v="21"/>
    <n v="43.040154000000001"/>
    <n v="-87.932113000000001"/>
    <n v="18"/>
    <n v="3"/>
    <n v="2.7"/>
    <n v="2.6"/>
    <n v="108"/>
    <n v="-1"/>
    <d v="2017-02-18T00:00:00"/>
    <d v="2017-02-01T00:00:00"/>
    <d v="2017-02-18T00:00:00"/>
    <s v="Saturday"/>
    <d v="1899-12-30T16:15:16"/>
    <d v="1899-12-30T16:00:00"/>
    <n v="1"/>
    <d v="2017-02-18T00:00:00"/>
    <d v="2017-02-01T00:00:00"/>
    <d v="2017-02-18T00:00:00"/>
    <s v="Saturday"/>
    <d v="1899-12-30T16:33:53"/>
    <d v="1899-12-30T17:00:00"/>
    <s v="One Way"/>
  </r>
  <r>
    <n v="1512292"/>
    <s v="Non-RFID Card Member"/>
    <m/>
    <m/>
    <n v="53202"/>
    <s v="UNITED STATES"/>
    <s v="Single Ride"/>
    <n v="982"/>
    <x v="25"/>
    <n v="43.036900000000003"/>
    <n v="-87.89667"/>
    <x v="24"/>
    <n v="43.036900000000003"/>
    <n v="-87.89667"/>
    <n v="53"/>
    <n v="6"/>
    <n v="8"/>
    <n v="7.6"/>
    <n v="318"/>
    <n v="-1"/>
    <d v="2017-02-21T00:00:00"/>
    <d v="2017-02-01T00:00:00"/>
    <d v="2017-02-21T00:00:00"/>
    <s v="Tuesday"/>
    <d v="1899-12-30T11:22:57"/>
    <d v="1899-12-30T11:00:00"/>
    <n v="1"/>
    <d v="2017-02-21T00:00:00"/>
    <d v="2017-02-01T00:00:00"/>
    <d v="2017-02-21T00:00:00"/>
    <s v="Tuesday"/>
    <d v="1899-12-30T12:15:35"/>
    <d v="1899-12-30T12:00:00"/>
    <s v="Round Trip"/>
  </r>
  <r>
    <n v="1512433"/>
    <s v="Non-RFID Card Member"/>
    <m/>
    <m/>
    <n v="53207"/>
    <s v="UNITED STATES"/>
    <s v="Single Ride"/>
    <n v="5436"/>
    <x v="25"/>
    <n v="43.036900000000003"/>
    <n v="-87.89667"/>
    <x v="24"/>
    <n v="43.036900000000003"/>
    <n v="-87.89667"/>
    <n v="30"/>
    <n v="3"/>
    <n v="4.5"/>
    <n v="4.3"/>
    <n v="180"/>
    <n v="-1"/>
    <d v="2017-02-18T00:00:00"/>
    <d v="2017-02-01T00:00:00"/>
    <d v="2017-02-18T00:00:00"/>
    <s v="Saturday"/>
    <d v="1899-12-30T16:56:13"/>
    <d v="1899-12-30T17:00:00"/>
    <n v="1"/>
    <d v="2017-02-18T00:00:00"/>
    <d v="2017-02-01T00:00:00"/>
    <d v="2017-02-18T00:00:00"/>
    <s v="Saturday"/>
    <d v="1899-12-30T17:26:25"/>
    <d v="1899-12-30T17:00:00"/>
    <s v="Round Trip"/>
  </r>
  <r>
    <n v="1512433"/>
    <s v="Non-RFID Card Member"/>
    <m/>
    <m/>
    <n v="53207"/>
    <s v="UNITED STATES"/>
    <s v="Single Ride"/>
    <n v="152"/>
    <x v="25"/>
    <n v="43.036900000000003"/>
    <n v="-87.89667"/>
    <x v="24"/>
    <n v="43.036900000000003"/>
    <n v="-87.89667"/>
    <n v="29"/>
    <n v="3"/>
    <n v="4.4000000000000004"/>
    <n v="4.0999999999999996"/>
    <n v="174"/>
    <n v="-1"/>
    <d v="2017-02-18T00:00:00"/>
    <d v="2017-02-01T00:00:00"/>
    <d v="2017-02-18T00:00:00"/>
    <s v="Saturday"/>
    <d v="1899-12-30T16:57:04"/>
    <d v="1899-12-30T17:00:00"/>
    <n v="1"/>
    <d v="2017-02-18T00:00:00"/>
    <d v="2017-02-01T00:00:00"/>
    <d v="2017-02-18T00:00:00"/>
    <s v="Saturday"/>
    <d v="1899-12-30T17:26:14"/>
    <d v="1899-12-30T17:00:00"/>
    <s v="Round Trip"/>
  </r>
  <r>
    <n v="1512461"/>
    <s v="Non-RFID Card Member"/>
    <m/>
    <m/>
    <n v="53038"/>
    <s v="UNITED STATES"/>
    <s v="Single Ride"/>
    <n v="952"/>
    <x v="25"/>
    <n v="43.036900000000003"/>
    <n v="-87.89667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7:05:52"/>
    <d v="1899-12-30T17:00:00"/>
    <n v="1"/>
    <d v="2017-02-18T00:00:00"/>
    <d v="2017-02-01T00:00:00"/>
    <d v="2017-02-18T00:00:00"/>
    <s v="Saturday"/>
    <d v="1899-12-30T17:50:49"/>
    <d v="1899-12-30T18:00:00"/>
    <s v="Round Trip"/>
  </r>
  <r>
    <n v="1512490"/>
    <s v="Non-RFID Card Member"/>
    <m/>
    <m/>
    <n v="56065"/>
    <s v="UNITED STATES"/>
    <s v="Single Ride"/>
    <n v="251"/>
    <x v="49"/>
    <n v="43.020020000000002"/>
    <n v="-87.912540000000007"/>
    <x v="42"/>
    <n v="43.026229999999998"/>
    <n v="-87.912809999999993"/>
    <n v="12"/>
    <n v="3"/>
    <n v="1.8"/>
    <n v="1.7"/>
    <n v="72"/>
    <n v="-1"/>
    <d v="2017-02-18T00:00:00"/>
    <d v="2017-02-01T00:00:00"/>
    <d v="2017-02-18T00:00:00"/>
    <s v="Saturday"/>
    <d v="1899-12-30T17:16:48"/>
    <d v="1899-12-30T17:00:00"/>
    <n v="1"/>
    <d v="2017-02-18T00:00:00"/>
    <d v="2017-02-01T00:00:00"/>
    <d v="2017-02-18T00:00:00"/>
    <s v="Saturday"/>
    <d v="1899-12-30T17:28:01"/>
    <d v="1899-12-30T17:00:00"/>
    <s v="One Way"/>
  </r>
  <r>
    <n v="1512646"/>
    <s v="Non-RFID Card Member"/>
    <m/>
    <m/>
    <n v="54469"/>
    <s v="UNITED STATES"/>
    <s v="Single Ride"/>
    <n v="11068"/>
    <x v="27"/>
    <n v="43.038580000000003"/>
    <n v="-87.90934"/>
    <x v="2"/>
    <n v="43.03519"/>
    <n v="-87.907390000000007"/>
    <n v="36"/>
    <n v="6"/>
    <n v="5.4"/>
    <n v="5.0999999999999996"/>
    <n v="216"/>
    <n v="-1"/>
    <d v="2017-02-18T00:00:00"/>
    <d v="2017-02-01T00:00:00"/>
    <d v="2017-02-18T00:00:00"/>
    <s v="Saturday"/>
    <d v="1899-12-30T18:13:06"/>
    <d v="1899-12-30T18:00:00"/>
    <n v="1"/>
    <d v="2017-02-18T00:00:00"/>
    <d v="2017-02-01T00:00:00"/>
    <d v="2017-02-18T00:00:00"/>
    <s v="Saturday"/>
    <d v="1899-12-30T18:49:00"/>
    <d v="1899-12-30T19:00:00"/>
    <s v="One Way"/>
  </r>
  <r>
    <n v="1512664"/>
    <s v="Non-RFID Card Member"/>
    <m/>
    <m/>
    <n v="53218"/>
    <s v="UNITED STATES"/>
    <s v="Single Ride"/>
    <n v="5554"/>
    <x v="43"/>
    <n v="43.05536"/>
    <n v="-87.90504"/>
    <x v="47"/>
    <n v="43.05536"/>
    <n v="-87.90504"/>
    <n v="28"/>
    <n v="3"/>
    <n v="4.2"/>
    <n v="4"/>
    <n v="168"/>
    <n v="-1"/>
    <d v="2017-02-18T00:00:00"/>
    <d v="2017-02-01T00:00:00"/>
    <d v="2017-02-18T00:00:00"/>
    <s v="Saturday"/>
    <d v="1899-12-30T18:20:18"/>
    <d v="1899-12-30T18:00:00"/>
    <n v="1"/>
    <d v="2017-02-18T00:00:00"/>
    <d v="2017-02-01T00:00:00"/>
    <d v="2017-02-18T00:00:00"/>
    <s v="Saturday"/>
    <d v="1899-12-30T18:48:31"/>
    <d v="1899-12-30T19:00:00"/>
    <s v="Round Trip"/>
  </r>
  <r>
    <n v="1512856"/>
    <s v="Non-RFID Card Member"/>
    <m/>
    <m/>
    <n v="53211"/>
    <s v="UNITED STATES"/>
    <s v="Single Ride"/>
    <n v="167"/>
    <x v="19"/>
    <n v="43.069021999999997"/>
    <n v="-87.887940999999998"/>
    <x v="37"/>
    <n v="43.069021999999997"/>
    <n v="-87.887940999999998"/>
    <n v="54"/>
    <n v="6"/>
    <n v="8.1"/>
    <n v="7.7"/>
    <n v="324"/>
    <n v="-1"/>
    <d v="2017-02-18T00:00:00"/>
    <d v="2017-02-01T00:00:00"/>
    <d v="2017-02-18T00:00:00"/>
    <s v="Saturday"/>
    <d v="1899-12-30T20:37:05"/>
    <d v="1899-12-30T21:00:00"/>
    <n v="1"/>
    <d v="2017-02-18T00:00:00"/>
    <d v="2017-02-01T00:00:00"/>
    <d v="2017-02-18T00:00:00"/>
    <s v="Saturday"/>
    <d v="1899-12-30T21:31:35"/>
    <d v="1899-12-30T22:00:00"/>
    <s v="Round Trip"/>
  </r>
  <r>
    <n v="1512943"/>
    <s v="Non-RFID Card Member"/>
    <m/>
    <m/>
    <n v="54914"/>
    <s v="UNITED STATES"/>
    <s v="Single Ride"/>
    <n v="5512"/>
    <x v="9"/>
    <n v="43.066893999999998"/>
    <n v="-87.877936000000005"/>
    <x v="25"/>
    <n v="43.066893999999998"/>
    <n v="-87.877936000000005"/>
    <n v="1"/>
    <n v="0"/>
    <n v="0.2"/>
    <n v="0.1"/>
    <n v="6"/>
    <n v="-1"/>
    <d v="2017-02-18T00:00:00"/>
    <d v="2017-02-01T00:00:00"/>
    <d v="2017-02-18T00:00:00"/>
    <s v="Saturday"/>
    <d v="1899-12-30T22:36:45"/>
    <d v="1899-12-30T23:00:00"/>
    <n v="1"/>
    <d v="2017-02-18T00:00:00"/>
    <d v="2017-02-01T00:00:00"/>
    <d v="2017-02-18T00:00:00"/>
    <s v="Saturday"/>
    <d v="1899-12-30T22:37:11"/>
    <d v="1899-12-30T23:00:00"/>
    <s v="Round Trip"/>
  </r>
  <r>
    <n v="1512953"/>
    <s v="Non-RFID Card Member"/>
    <m/>
    <m/>
    <n v="66215"/>
    <s v="UNITED STATES"/>
    <s v="Single Ride"/>
    <n v="11149"/>
    <x v="51"/>
    <n v="43.046570000000003"/>
    <n v="-87.908720000000002"/>
    <x v="54"/>
    <n v="43.046570000000003"/>
    <n v="-87.908720000000002"/>
    <n v="48"/>
    <n v="6"/>
    <n v="7.2"/>
    <n v="6.8"/>
    <n v="288"/>
    <n v="-1"/>
    <d v="2017-02-18T00:00:00"/>
    <d v="2017-02-01T00:00:00"/>
    <d v="2017-02-18T00:00:00"/>
    <s v="Saturday"/>
    <d v="1899-12-30T22:57:15"/>
    <d v="1899-12-30T23:00:00"/>
    <n v="1"/>
    <d v="2017-02-18T00:00:00"/>
    <d v="2017-02-01T00:00:00"/>
    <d v="2017-02-18T00:00:00"/>
    <s v="Saturday"/>
    <d v="1899-12-30T23:45:16"/>
    <d v="1899-12-31T00:00:00"/>
    <s v="Round Trip"/>
  </r>
  <r>
    <n v="1512955"/>
    <s v="Non-RFID Card Member"/>
    <m/>
    <m/>
    <n v="49456"/>
    <s v="UNITED STATES"/>
    <s v="Single Ride"/>
    <n v="330"/>
    <x v="51"/>
    <n v="43.046570000000003"/>
    <n v="-87.908720000000002"/>
    <x v="54"/>
    <n v="43.046570000000003"/>
    <n v="-87.908720000000002"/>
    <n v="47"/>
    <n v="6"/>
    <n v="7.1"/>
    <n v="6.7"/>
    <n v="282"/>
    <n v="-1"/>
    <d v="2017-02-18T00:00:00"/>
    <d v="2017-02-01T00:00:00"/>
    <d v="2017-02-18T00:00:00"/>
    <s v="Saturday"/>
    <d v="1899-12-30T22:58:38"/>
    <d v="1899-12-30T23:00:00"/>
    <n v="1"/>
    <d v="2017-02-18T00:00:00"/>
    <d v="2017-02-01T00:00:00"/>
    <d v="2017-02-18T00:00:00"/>
    <s v="Saturday"/>
    <d v="1899-12-30T23:45:18"/>
    <d v="1899-12-31T00:00:00"/>
    <s v="Round Trip"/>
  </r>
  <r>
    <n v="1512966"/>
    <s v="Non-RFID Card Member"/>
    <m/>
    <m/>
    <n v="53215"/>
    <s v="UNITED STATES"/>
    <s v="Single Ride"/>
    <n v="5566"/>
    <x v="2"/>
    <n v="43.03519"/>
    <n v="-87.907390000000007"/>
    <x v="2"/>
    <n v="43.03519"/>
    <n v="-87.907390000000007"/>
    <n v="40"/>
    <n v="6"/>
    <n v="6"/>
    <n v="5.7"/>
    <n v="240"/>
    <n v="-1"/>
    <d v="2017-02-18T00:00:00"/>
    <d v="2017-02-01T00:00:00"/>
    <d v="2017-02-18T00:00:00"/>
    <s v="Saturday"/>
    <d v="1899-12-30T23:34:54"/>
    <d v="1899-12-31T00:00:00"/>
    <n v="1"/>
    <d v="2017-02-19T00:00:00"/>
    <d v="2017-02-01T00:00:00"/>
    <d v="2017-02-19T00:00:00"/>
    <s v="Sunday"/>
    <d v="1899-12-30T00:14:52"/>
    <d v="1899-12-30T00:00:00"/>
    <s v="Round Trip"/>
  </r>
  <r>
    <n v="1512968"/>
    <s v="Non-RFID Card Member"/>
    <m/>
    <m/>
    <n v="53215"/>
    <s v="UNITED STATES"/>
    <s v="Single Ride"/>
    <n v="11140"/>
    <x v="43"/>
    <n v="43.05536"/>
    <n v="-87.90504"/>
    <x v="47"/>
    <n v="43.05536"/>
    <n v="-87.90504"/>
    <n v="20"/>
    <n v="0"/>
    <n v="3"/>
    <n v="2.9"/>
    <n v="120"/>
    <n v="-1"/>
    <d v="2017-02-18T00:00:00"/>
    <d v="2017-02-01T00:00:00"/>
    <d v="2017-02-18T00:00:00"/>
    <s v="Saturday"/>
    <d v="1899-12-30T23:54:43"/>
    <d v="1899-12-31T00:00:00"/>
    <n v="1"/>
    <d v="2017-02-19T00:00:00"/>
    <d v="2017-02-01T00:00:00"/>
    <d v="2017-02-19T00:00:00"/>
    <s v="Sunday"/>
    <d v="1899-12-30T00:14:40"/>
    <d v="1899-12-30T00:00:00"/>
    <s v="Round Trip"/>
  </r>
  <r>
    <n v="1512968"/>
    <s v="Non-RFID Card Member"/>
    <m/>
    <m/>
    <n v="53215"/>
    <s v="UNITED STATES"/>
    <s v="Single Ride"/>
    <n v="5554"/>
    <x v="43"/>
    <n v="43.05536"/>
    <n v="-87.90504"/>
    <x v="47"/>
    <n v="43.05536"/>
    <n v="-87.90504"/>
    <n v="19"/>
    <n v="0"/>
    <n v="2.9"/>
    <n v="2.7"/>
    <n v="114"/>
    <n v="-1"/>
    <d v="2017-02-18T00:00:00"/>
    <d v="2017-02-01T00:00:00"/>
    <d v="2017-02-18T00:00:00"/>
    <s v="Saturday"/>
    <d v="1899-12-30T23:55:53"/>
    <d v="1899-12-31T00:00:00"/>
    <n v="1"/>
    <d v="2017-02-19T00:00:00"/>
    <d v="2017-02-01T00:00:00"/>
    <d v="2017-02-19T00:00:00"/>
    <s v="Sunday"/>
    <d v="1899-12-30T00:14:48"/>
    <d v="1899-12-30T00:00:00"/>
    <s v="Round Trip"/>
  </r>
  <r>
    <n v="1512979"/>
    <s v="Non-RFID Card Member"/>
    <m/>
    <m/>
    <n v="53005"/>
    <s v="UNITED STATES"/>
    <s v="Single Ride"/>
    <n v="168"/>
    <x v="10"/>
    <n v="43.052460000000004"/>
    <n v="-87.891000000000005"/>
    <x v="37"/>
    <n v="43.069021999999997"/>
    <n v="-87.887940999999998"/>
    <n v="853"/>
    <n v="3"/>
    <n v="18"/>
    <n v="17.100000000000001"/>
    <n v="720"/>
    <n v="-1"/>
    <d v="2017-02-19T00:00:00"/>
    <d v="2017-02-01T00:00:00"/>
    <d v="2017-02-19T00:00:00"/>
    <s v="Sunday"/>
    <d v="1899-12-30T00:48:37"/>
    <d v="1899-12-30T01:00:00"/>
    <n v="1"/>
    <d v="2017-02-19T00:00:00"/>
    <d v="2017-02-01T00:00:00"/>
    <d v="2017-02-19T00:00:00"/>
    <s v="Sunday"/>
    <d v="1899-12-30T15:01:42"/>
    <d v="1899-12-30T15:00:00"/>
    <s v="One Way"/>
  </r>
  <r>
    <n v="1512991"/>
    <s v="Non-RFID Card Member"/>
    <m/>
    <m/>
    <n v="49306"/>
    <s v="UNITED STATES"/>
    <s v="Single Ride"/>
    <n v="106"/>
    <x v="16"/>
    <n v="43.03913"/>
    <n v="-87.916150000000002"/>
    <x v="30"/>
    <n v="43.05097"/>
    <n v="-87.906440000000003"/>
    <n v="10"/>
    <n v="3"/>
    <n v="1.5"/>
    <n v="1.4"/>
    <n v="60"/>
    <n v="-1"/>
    <d v="2017-02-19T00:00:00"/>
    <d v="2017-02-01T00:00:00"/>
    <d v="2017-02-19T00:00:00"/>
    <s v="Sunday"/>
    <d v="1899-12-30T02:41:33"/>
    <d v="1899-12-30T03:00:00"/>
    <n v="1"/>
    <d v="2017-02-19T00:00:00"/>
    <d v="2017-02-01T00:00:00"/>
    <d v="2017-02-19T00:00:00"/>
    <s v="Sunday"/>
    <d v="1899-12-30T02:51:32"/>
    <d v="1899-12-30T03:00:00"/>
    <s v="One Way"/>
  </r>
  <r>
    <n v="1513007"/>
    <s v="Non-RFID Card Member"/>
    <m/>
    <m/>
    <n v="53213"/>
    <s v="UNITED STATES"/>
    <s v="Single Ride"/>
    <n v="5494"/>
    <x v="29"/>
    <n v="43.05847"/>
    <n v="-87.898079999999993"/>
    <x v="9"/>
    <n v="43.074655999999997"/>
    <n v="-87.889011999999994"/>
    <n v="21"/>
    <n v="3"/>
    <n v="3.2"/>
    <n v="3"/>
    <n v="126"/>
    <n v="-1"/>
    <d v="2017-02-19T00:00:00"/>
    <d v="2017-02-01T00:00:00"/>
    <d v="2017-02-19T00:00:00"/>
    <s v="Sunday"/>
    <d v="1899-12-30T04:32:05"/>
    <d v="1899-12-30T05:00:00"/>
    <n v="1"/>
    <d v="2017-02-19T00:00:00"/>
    <d v="2017-02-01T00:00:00"/>
    <d v="2017-02-19T00:00:00"/>
    <s v="Sunday"/>
    <d v="1899-12-30T04:53:06"/>
    <d v="1899-12-30T05:00:00"/>
    <s v="One Way"/>
  </r>
  <r>
    <n v="1513009"/>
    <s v="Non-RFID Card Member"/>
    <m/>
    <m/>
    <n v="53202"/>
    <s v="UNITED STATES"/>
    <s v="Single Ride"/>
    <n v="5424"/>
    <x v="3"/>
    <n v="43.042490000000001"/>
    <n v="-87.909959999999998"/>
    <x v="29"/>
    <n v="43.053040000000003"/>
    <n v="-87.897660000000002"/>
    <n v="25"/>
    <n v="3"/>
    <n v="3.8"/>
    <n v="3.6"/>
    <n v="150"/>
    <n v="-1"/>
    <d v="2017-02-19T00:00:00"/>
    <d v="2017-02-01T00:00:00"/>
    <d v="2017-02-19T00:00:00"/>
    <s v="Sunday"/>
    <d v="1899-12-30T04:55:03"/>
    <d v="1899-12-30T05:00:00"/>
    <n v="1"/>
    <d v="2017-02-19T00:00:00"/>
    <d v="2017-02-01T00:00:00"/>
    <d v="2017-02-19T00:00:00"/>
    <s v="Sunday"/>
    <d v="1899-12-30T05:20:11"/>
    <d v="1899-12-30T05:00:00"/>
    <s v="One Way"/>
  </r>
  <r>
    <n v="1513091"/>
    <s v="Non-RFID Card Member"/>
    <m/>
    <m/>
    <n v="6776"/>
    <s v="UNITED STATES"/>
    <s v="Single Ride"/>
    <n v="11154"/>
    <x v="27"/>
    <n v="43.038580000000003"/>
    <n v="-87.90934"/>
    <x v="19"/>
    <n v="43.040349999999997"/>
    <n v="-87.920760000000001"/>
    <n v="13"/>
    <n v="0"/>
    <n v="2"/>
    <n v="1.9"/>
    <n v="78"/>
    <n v="-1"/>
    <d v="2017-02-19T00:00:00"/>
    <d v="2017-02-01T00:00:00"/>
    <d v="2017-02-19T00:00:00"/>
    <s v="Sunday"/>
    <d v="1899-12-30T08:37:45"/>
    <d v="1899-12-30T09:00:00"/>
    <n v="1"/>
    <d v="2017-02-19T00:00:00"/>
    <d v="2017-02-01T00:00:00"/>
    <d v="2017-02-19T00:00:00"/>
    <s v="Sunday"/>
    <d v="1899-12-30T08:50:08"/>
    <d v="1899-12-30T09:00:00"/>
    <s v="One Way"/>
  </r>
  <r>
    <n v="1513091"/>
    <s v="Non-RFID Card Member"/>
    <m/>
    <m/>
    <n v="6776"/>
    <s v="UNITED STATES"/>
    <s v="Single Ride"/>
    <n v="5423"/>
    <x v="27"/>
    <n v="43.038580000000003"/>
    <n v="-87.90934"/>
    <x v="8"/>
    <n v="43.038580000000003"/>
    <n v="-87.90934"/>
    <n v="71"/>
    <n v="0"/>
    <n v="10.7"/>
    <n v="10.1"/>
    <n v="426"/>
    <n v="-1"/>
    <d v="2017-02-19T00:00:00"/>
    <d v="2017-02-01T00:00:00"/>
    <d v="2017-02-19T00:00:00"/>
    <s v="Sunday"/>
    <d v="1899-12-30T13:45:52"/>
    <d v="1899-12-30T14:00:00"/>
    <n v="1"/>
    <d v="2017-02-19T00:00:00"/>
    <d v="2017-02-01T00:00:00"/>
    <d v="2017-02-19T00:00:00"/>
    <s v="Sunday"/>
    <d v="1899-12-30T14:56:46"/>
    <d v="1899-12-30T15:00:00"/>
    <s v="Round Trip"/>
  </r>
  <r>
    <n v="1513180"/>
    <s v="Non-RFID Card Member"/>
    <m/>
    <m/>
    <n v="53202"/>
    <s v="UNITED STATES"/>
    <s v="Single Ride"/>
    <n v="952"/>
    <x v="25"/>
    <n v="43.036900000000003"/>
    <n v="-87.89667"/>
    <x v="3"/>
    <n v="43.058619999999998"/>
    <n v="-87.885319999999993"/>
    <n v="29"/>
    <n v="3"/>
    <n v="4.4000000000000004"/>
    <n v="4.0999999999999996"/>
    <n v="174"/>
    <n v="-1"/>
    <d v="2017-02-19T00:00:00"/>
    <d v="2017-02-01T00:00:00"/>
    <d v="2017-02-19T00:00:00"/>
    <s v="Sunday"/>
    <d v="1899-12-30T10:12:58"/>
    <d v="1899-12-30T10:00:00"/>
    <n v="1"/>
    <d v="2017-02-19T00:00:00"/>
    <d v="2017-02-01T00:00:00"/>
    <d v="2017-02-19T00:00:00"/>
    <s v="Sunday"/>
    <d v="1899-12-30T10:41:18"/>
    <d v="1899-12-30T11:00:00"/>
    <s v="One Way"/>
  </r>
  <r>
    <n v="1513197"/>
    <s v="Non-RFID Card Member"/>
    <m/>
    <m/>
    <n v="53211"/>
    <s v="UNITED STATES"/>
    <s v="Single Ride"/>
    <n v="11150"/>
    <x v="44"/>
    <n v="43.074655999999997"/>
    <n v="-87.889011999999994"/>
    <x v="2"/>
    <n v="43.03519"/>
    <n v="-87.907390000000007"/>
    <n v="36"/>
    <n v="6"/>
    <n v="5.4"/>
    <n v="5.0999999999999996"/>
    <n v="216"/>
    <n v="-1"/>
    <d v="2017-02-19T00:00:00"/>
    <d v="2017-02-01T00:00:00"/>
    <d v="2017-02-19T00:00:00"/>
    <s v="Sunday"/>
    <d v="1899-12-30T10:19:17"/>
    <d v="1899-12-30T10:00:00"/>
    <n v="1"/>
    <d v="2017-02-19T00:00:00"/>
    <d v="2017-02-01T00:00:00"/>
    <d v="2017-02-19T00:00:00"/>
    <s v="Sunday"/>
    <d v="1899-12-30T10:55:57"/>
    <d v="1899-12-30T11:00:00"/>
    <s v="One Way"/>
  </r>
  <r>
    <n v="1513296"/>
    <s v="Non-RFID Card Member"/>
    <m/>
    <m/>
    <n v="53212"/>
    <s v="UNITED STATES"/>
    <s v="Single Ride"/>
    <n v="45"/>
    <x v="31"/>
    <n v="43.058010000000003"/>
    <n v="-87.877300000000005"/>
    <x v="32"/>
    <n v="43.058010000000003"/>
    <n v="-87.877300000000005"/>
    <n v="45"/>
    <n v="6"/>
    <n v="6.8"/>
    <n v="6.4"/>
    <n v="270"/>
    <n v="-1"/>
    <d v="2017-02-19T00:00:00"/>
    <d v="2017-02-01T00:00:00"/>
    <d v="2017-02-19T00:00:00"/>
    <s v="Sunday"/>
    <d v="1899-12-30T10:53:38"/>
    <d v="1899-12-30T11:00:00"/>
    <n v="1"/>
    <d v="2017-02-19T00:00:00"/>
    <d v="2017-02-01T00:00:00"/>
    <d v="2017-02-19T00:00:00"/>
    <s v="Sunday"/>
    <d v="1899-12-30T11:38:05"/>
    <d v="1899-12-30T12:00:00"/>
    <s v="Round Trip"/>
  </r>
  <r>
    <n v="1513320"/>
    <s v="Non-RFID Card Member"/>
    <m/>
    <m/>
    <n v="54942"/>
    <s v="UNITED STATES"/>
    <s v="Single Ride"/>
    <n v="185"/>
    <x v="10"/>
    <n v="43.052460000000004"/>
    <n v="-87.891000000000005"/>
    <x v="10"/>
    <n v="43.052460000000004"/>
    <n v="-87.891000000000005"/>
    <n v="1"/>
    <n v="0"/>
    <n v="0.2"/>
    <n v="0.1"/>
    <n v="6"/>
    <n v="-1"/>
    <d v="2017-02-19T00:00:00"/>
    <d v="2017-02-01T00:00:00"/>
    <d v="2017-02-19T00:00:00"/>
    <s v="Sunday"/>
    <d v="1899-12-30T10:57:17"/>
    <d v="1899-12-30T11:00:00"/>
    <n v="1"/>
    <d v="2017-02-19T00:00:00"/>
    <d v="2017-02-01T00:00:00"/>
    <d v="2017-02-19T00:00:00"/>
    <s v="Sunday"/>
    <d v="1899-12-30T10:58:21"/>
    <d v="1899-12-30T11:00:00"/>
    <s v="Round Trip"/>
  </r>
  <r>
    <n v="1513320"/>
    <s v="Non-RFID Card Member"/>
    <m/>
    <m/>
    <n v="54942"/>
    <s v="UNITED STATES"/>
    <s v="Single Ride"/>
    <n v="185"/>
    <x v="10"/>
    <n v="43.052460000000004"/>
    <n v="-87.891000000000005"/>
    <x v="24"/>
    <n v="43.036900000000003"/>
    <n v="-87.89667"/>
    <n v="32"/>
    <n v="3"/>
    <n v="4.8"/>
    <n v="4.5999999999999996"/>
    <n v="192"/>
    <n v="-1"/>
    <d v="2017-02-19T00:00:00"/>
    <d v="2017-02-01T00:00:00"/>
    <d v="2017-02-19T00:00:00"/>
    <s v="Sunday"/>
    <d v="1899-12-30T10:58:55"/>
    <d v="1899-12-30T11:00:00"/>
    <n v="1"/>
    <d v="2017-02-19T00:00:00"/>
    <d v="2017-02-01T00:00:00"/>
    <d v="2017-02-19T00:00:00"/>
    <s v="Sunday"/>
    <d v="1899-12-30T11:30:46"/>
    <d v="1899-12-30T12:00:00"/>
    <s v="One Way"/>
  </r>
  <r>
    <n v="1513355"/>
    <s v="Non-RFID Card Member"/>
    <m/>
    <m/>
    <n v="53204"/>
    <s v="UNITED STATES"/>
    <s v="Single Ride"/>
    <n v="11087"/>
    <x v="27"/>
    <n v="43.038580000000003"/>
    <n v="-87.90934"/>
    <x v="6"/>
    <n v="43.031320000000001"/>
    <n v="-87.904259999999994"/>
    <n v="11"/>
    <n v="3"/>
    <n v="1.7"/>
    <n v="1.6"/>
    <n v="66"/>
    <n v="-1"/>
    <d v="2017-02-19T00:00:00"/>
    <d v="2017-02-01T00:00:00"/>
    <d v="2017-02-19T00:00:00"/>
    <s v="Sunday"/>
    <d v="1899-12-30T11:08:17"/>
    <d v="1899-12-30T11:00:00"/>
    <n v="1"/>
    <d v="2017-02-19T00:00:00"/>
    <d v="2017-02-01T00:00:00"/>
    <d v="2017-02-19T00:00:00"/>
    <s v="Sunday"/>
    <d v="1899-12-30T11:19:51"/>
    <d v="1899-12-30T11:00:00"/>
    <s v="One Way"/>
  </r>
  <r>
    <n v="1513367"/>
    <s v="Non-RFID Card Member"/>
    <m/>
    <m/>
    <n v="48906"/>
    <s v="UNITED STATES"/>
    <s v="Single Ride"/>
    <n v="5493"/>
    <x v="25"/>
    <n v="43.036900000000003"/>
    <n v="-87.89667"/>
    <x v="21"/>
    <n v="43.040154000000001"/>
    <n v="-87.932113000000001"/>
    <n v="60"/>
    <n v="6"/>
    <n v="9"/>
    <n v="8.6"/>
    <n v="360"/>
    <n v="-1"/>
    <d v="2017-02-19T00:00:00"/>
    <d v="2017-02-01T00:00:00"/>
    <d v="2017-02-19T00:00:00"/>
    <s v="Sunday"/>
    <d v="1899-12-30T12:39:03"/>
    <d v="1899-12-30T13:00:00"/>
    <n v="1"/>
    <d v="2017-02-19T00:00:00"/>
    <d v="2017-02-01T00:00:00"/>
    <d v="2017-02-19T00:00:00"/>
    <s v="Sunday"/>
    <d v="1899-12-30T13:39:42"/>
    <d v="1899-12-30T14:00:00"/>
    <s v="One Way"/>
  </r>
  <r>
    <n v="1513438"/>
    <s v="Non-RFID Card Member"/>
    <m/>
    <m/>
    <n v="60076"/>
    <s v="UNITED STATES"/>
    <s v="Single Ride"/>
    <n v="11078"/>
    <x v="35"/>
    <n v="43.040154000000001"/>
    <n v="-87.932113000000001"/>
    <x v="21"/>
    <n v="43.040154000000001"/>
    <n v="-87.932113000000001"/>
    <n v="75"/>
    <n v="9"/>
    <n v="11.3"/>
    <n v="10.7"/>
    <n v="450"/>
    <n v="-1"/>
    <d v="2017-02-19T00:00:00"/>
    <d v="2017-02-01T00:00:00"/>
    <d v="2017-02-19T00:00:00"/>
    <s v="Sunday"/>
    <d v="1899-12-30T11:32:08"/>
    <d v="1899-12-30T12:00:00"/>
    <n v="1"/>
    <d v="2017-02-19T00:00:00"/>
    <d v="2017-02-01T00:00:00"/>
    <d v="2017-02-19T00:00:00"/>
    <s v="Sunday"/>
    <d v="1899-12-30T12:47:50"/>
    <d v="1899-12-30T13:00:00"/>
    <s v="Round Trip"/>
  </r>
  <r>
    <n v="1513472"/>
    <s v="Non-RFID Card Member"/>
    <m/>
    <m/>
    <n v="60005"/>
    <s v="UNITED STATES"/>
    <s v="Single Ride"/>
    <n v="5482"/>
    <x v="27"/>
    <n v="43.038580000000003"/>
    <n v="-87.90934"/>
    <x v="8"/>
    <n v="43.038580000000003"/>
    <n v="-87.90934"/>
    <n v="63"/>
    <n v="6"/>
    <n v="9.5"/>
    <n v="9"/>
    <n v="378"/>
    <n v="-1"/>
    <d v="2017-02-19T00:00:00"/>
    <d v="2017-02-01T00:00:00"/>
    <d v="2017-02-19T00:00:00"/>
    <s v="Sunday"/>
    <d v="1899-12-30T11:39:45"/>
    <d v="1899-12-30T12:00:00"/>
    <n v="1"/>
    <d v="2017-02-19T00:00:00"/>
    <d v="2017-02-01T00:00:00"/>
    <d v="2017-02-19T00:00:00"/>
    <s v="Sunday"/>
    <d v="1899-12-30T12:42:18"/>
    <d v="1899-12-30T13:00:00"/>
    <s v="Round Trip"/>
  </r>
  <r>
    <n v="1513509"/>
    <s v="Non-RFID Card Member"/>
    <m/>
    <m/>
    <n v="53211"/>
    <s v="UNITED STATES"/>
    <s v="Single Ride"/>
    <n v="11081"/>
    <x v="22"/>
    <n v="43.053040000000003"/>
    <n v="-87.897660000000002"/>
    <x v="29"/>
    <n v="43.053040000000003"/>
    <n v="-87.897660000000002"/>
    <n v="50"/>
    <n v="6"/>
    <n v="7.5"/>
    <n v="7.1"/>
    <n v="300"/>
    <n v="-1"/>
    <d v="2017-02-19T00:00:00"/>
    <d v="2017-02-01T00:00:00"/>
    <d v="2017-02-19T00:00:00"/>
    <s v="Sunday"/>
    <d v="1899-12-30T12:28:59"/>
    <d v="1899-12-30T12:00:00"/>
    <n v="1"/>
    <d v="2017-02-19T00:00:00"/>
    <d v="2017-02-01T00:00:00"/>
    <d v="2017-02-19T00:00:00"/>
    <s v="Sunday"/>
    <d v="1899-12-30T13:18:19"/>
    <d v="1899-12-30T13:00:00"/>
    <s v="Round Trip"/>
  </r>
  <r>
    <n v="1513547"/>
    <s v="Non-RFID Card Member"/>
    <m/>
    <m/>
    <n v="53226"/>
    <s v="UNITED STATES"/>
    <s v="Single Ride"/>
    <n v="5439"/>
    <x v="52"/>
    <n v="43.060079999999999"/>
    <n v="-88.027349999999998"/>
    <x v="46"/>
    <n v="43.052630000000001"/>
    <n v="-88.016319999999993"/>
    <n v="62"/>
    <n v="6"/>
    <n v="9.3000000000000007"/>
    <n v="8.8000000000000007"/>
    <n v="372"/>
    <n v="-1"/>
    <d v="2017-02-19T00:00:00"/>
    <d v="2017-02-01T00:00:00"/>
    <d v="2017-02-19T00:00:00"/>
    <s v="Sunday"/>
    <d v="1899-12-30T11:57:00"/>
    <d v="1899-12-30T12:00:00"/>
    <n v="1"/>
    <d v="2017-02-19T00:00:00"/>
    <d v="2017-02-01T00:00:00"/>
    <d v="2017-02-19T00:00:00"/>
    <s v="Sunday"/>
    <d v="1899-12-30T12:59:12"/>
    <d v="1899-12-30T13:00:00"/>
    <s v="One Way"/>
  </r>
  <r>
    <n v="1513575"/>
    <s v="Non-RFID Card Member"/>
    <m/>
    <m/>
    <n v="48083"/>
    <s v="UNITED STATES"/>
    <s v="Single Ride"/>
    <n v="5524"/>
    <x v="25"/>
    <n v="43.036900000000003"/>
    <n v="-87.89667"/>
    <x v="24"/>
    <n v="43.036900000000003"/>
    <n v="-87.89667"/>
    <n v="51"/>
    <n v="6"/>
    <n v="7.7"/>
    <n v="7.3"/>
    <n v="306"/>
    <n v="-1"/>
    <d v="2017-02-19T00:00:00"/>
    <d v="2017-02-01T00:00:00"/>
    <d v="2017-02-19T00:00:00"/>
    <s v="Sunday"/>
    <d v="1899-12-30T12:03:00"/>
    <d v="1899-12-30T12:00:00"/>
    <n v="1"/>
    <d v="2017-02-19T00:00:00"/>
    <d v="2017-02-01T00:00:00"/>
    <d v="2017-02-19T00:00:00"/>
    <s v="Sunday"/>
    <d v="1899-12-30T12:54:16"/>
    <d v="1899-12-30T13:00:00"/>
    <s v="Round Trip"/>
  </r>
  <r>
    <n v="1513594"/>
    <s v="Non-RFID Card Member"/>
    <m/>
    <m/>
    <n v="54952"/>
    <s v="UNITED STATES"/>
    <s v="Single Ride"/>
    <n v="217"/>
    <x v="22"/>
    <n v="43.053040000000003"/>
    <n v="-87.897660000000002"/>
    <x v="8"/>
    <n v="43.038580000000003"/>
    <n v="-87.90934"/>
    <n v="27"/>
    <n v="3"/>
    <n v="4.0999999999999996"/>
    <n v="3.8"/>
    <n v="162"/>
    <n v="-1"/>
    <d v="2017-02-19T00:00:00"/>
    <d v="2017-02-01T00:00:00"/>
    <d v="2017-02-19T00:00:00"/>
    <s v="Sunday"/>
    <d v="1899-12-30T12:07:32"/>
    <d v="1899-12-30T12:00:00"/>
    <n v="1"/>
    <d v="2017-02-19T00:00:00"/>
    <d v="2017-02-01T00:00:00"/>
    <d v="2017-02-19T00:00:00"/>
    <s v="Sunday"/>
    <d v="1899-12-30T12:34:31"/>
    <d v="1899-12-30T13:00:00"/>
    <s v="One Way"/>
  </r>
  <r>
    <n v="1513634"/>
    <s v="Non-RFID Card Member"/>
    <m/>
    <m/>
    <n v="53202"/>
    <s v="UNITED STATES"/>
    <s v="Single Ride"/>
    <n v="263"/>
    <x v="14"/>
    <n v="43.045712999999999"/>
    <n v="-87.899756999999994"/>
    <x v="17"/>
    <n v="43.042490000000001"/>
    <n v="-87.909959999999998"/>
    <n v="9"/>
    <n v="3"/>
    <n v="1.4"/>
    <n v="1.3"/>
    <n v="54"/>
    <n v="-1"/>
    <d v="2017-02-19T00:00:00"/>
    <d v="2017-02-01T00:00:00"/>
    <d v="2017-02-19T00:00:00"/>
    <s v="Sunday"/>
    <d v="1899-12-30T12:18:54"/>
    <d v="1899-12-30T12:00:00"/>
    <n v="1"/>
    <d v="2017-02-19T00:00:00"/>
    <d v="2017-02-01T00:00:00"/>
    <d v="2017-02-19T00:00:00"/>
    <s v="Sunday"/>
    <d v="1899-12-30T12:27:01"/>
    <d v="1899-12-30T12:00:00"/>
    <s v="One Way"/>
  </r>
  <r>
    <n v="1513709"/>
    <s v="Non-RFID Card Member"/>
    <m/>
    <m/>
    <n v="53081"/>
    <s v="UNITED STATES"/>
    <s v="Single Ride"/>
    <n v="5448"/>
    <x v="31"/>
    <n v="43.058010000000003"/>
    <n v="-87.877300000000005"/>
    <x v="32"/>
    <n v="43.058010000000003"/>
    <n v="-87.877300000000005"/>
    <n v="29"/>
    <n v="3"/>
    <n v="4.4000000000000004"/>
    <n v="4.0999999999999996"/>
    <n v="174"/>
    <n v="-1"/>
    <d v="2017-02-19T00:00:00"/>
    <d v="2017-02-01T00:00:00"/>
    <d v="2017-02-19T00:00:00"/>
    <s v="Sunday"/>
    <d v="1899-12-30T12:35:07"/>
    <d v="1899-12-30T13:00:00"/>
    <n v="1"/>
    <d v="2017-02-19T00:00:00"/>
    <d v="2017-02-01T00:00:00"/>
    <d v="2017-02-19T00:00:00"/>
    <s v="Sunday"/>
    <d v="1899-12-30T13:04:03"/>
    <d v="1899-12-30T13:00:00"/>
    <s v="Round Trip"/>
  </r>
  <r>
    <n v="1513784"/>
    <s v="Non-RFID Card Member"/>
    <m/>
    <m/>
    <n v="48374"/>
    <s v="UNITED STATES"/>
    <s v="Single Ride"/>
    <n v="11122"/>
    <x v="42"/>
    <n v="43.052630000000001"/>
    <n v="-88.016319999999993"/>
    <x v="46"/>
    <n v="43.052630000000001"/>
    <n v="-88.016319999999993"/>
    <n v="76"/>
    <n v="9"/>
    <n v="11.4"/>
    <n v="10.8"/>
    <n v="456"/>
    <n v="-1"/>
    <d v="2017-02-19T00:00:00"/>
    <d v="2017-02-01T00:00:00"/>
    <d v="2017-02-19T00:00:00"/>
    <s v="Sunday"/>
    <d v="1899-12-30T12:56:11"/>
    <d v="1899-12-30T13:00:00"/>
    <n v="1"/>
    <d v="2017-02-19T00:00:00"/>
    <d v="2017-02-01T00:00:00"/>
    <d v="2017-02-19T00:00:00"/>
    <s v="Sunday"/>
    <d v="1899-12-30T14:12:00"/>
    <d v="1899-12-30T14:00:00"/>
    <s v="Round Trip"/>
  </r>
  <r>
    <n v="1513808"/>
    <s v="Non-RFID Card Member"/>
    <m/>
    <m/>
    <n v="53012"/>
    <s v="UNITED STATES"/>
    <s v="Single Ride"/>
    <n v="214"/>
    <x v="31"/>
    <n v="43.058010000000003"/>
    <n v="-87.877300000000005"/>
    <x v="32"/>
    <n v="43.058010000000003"/>
    <n v="-87.877300000000005"/>
    <n v="73"/>
    <n v="9"/>
    <n v="11"/>
    <n v="10.4"/>
    <n v="438"/>
    <n v="-1"/>
    <d v="2017-02-19T00:00:00"/>
    <d v="2017-02-01T00:00:00"/>
    <d v="2017-02-19T00:00:00"/>
    <s v="Sunday"/>
    <d v="1899-12-30T12:59:12"/>
    <d v="1899-12-30T13:00:00"/>
    <n v="1"/>
    <d v="2017-02-19T00:00:00"/>
    <d v="2017-02-01T00:00:00"/>
    <d v="2017-02-19T00:00:00"/>
    <s v="Sunday"/>
    <d v="1899-12-30T14:12:34"/>
    <d v="1899-12-30T14:00:00"/>
    <s v="Round Trip"/>
  </r>
  <r>
    <n v="1513808"/>
    <s v="Non-RFID Card Member"/>
    <m/>
    <m/>
    <n v="53012"/>
    <s v="UNITED STATES"/>
    <s v="Single Ride"/>
    <n v="5434"/>
    <x v="31"/>
    <n v="43.058010000000003"/>
    <n v="-87.877300000000005"/>
    <x v="32"/>
    <n v="43.058010000000003"/>
    <n v="-87.877300000000005"/>
    <n v="71"/>
    <n v="9"/>
    <n v="10.7"/>
    <n v="10.1"/>
    <n v="426"/>
    <n v="-1"/>
    <d v="2017-02-19T00:00:00"/>
    <d v="2017-02-01T00:00:00"/>
    <d v="2017-02-19T00:00:00"/>
    <s v="Sunday"/>
    <d v="1899-12-30T13:01:13"/>
    <d v="1899-12-30T13:00:00"/>
    <n v="1"/>
    <d v="2017-02-19T00:00:00"/>
    <d v="2017-02-01T00:00:00"/>
    <d v="2017-02-19T00:00:00"/>
    <s v="Sunday"/>
    <d v="1899-12-30T14:12:42"/>
    <d v="1899-12-30T14:00:00"/>
    <s v="Round Trip"/>
  </r>
  <r>
    <n v="1513822"/>
    <s v="Non-RFID Card Member"/>
    <m/>
    <m/>
    <n v="53012"/>
    <s v="UNITED STATES"/>
    <s v="Single Ride"/>
    <n v="172"/>
    <x v="31"/>
    <n v="43.058010000000003"/>
    <n v="-87.877300000000005"/>
    <x v="32"/>
    <n v="43.058010000000003"/>
    <n v="-87.877300000000005"/>
    <n v="61"/>
    <n v="6"/>
    <n v="9.1999999999999993"/>
    <n v="8.6999999999999993"/>
    <n v="366"/>
    <n v="-1"/>
    <d v="2017-02-19T00:00:00"/>
    <d v="2017-02-01T00:00:00"/>
    <d v="2017-02-19T00:00:00"/>
    <s v="Sunday"/>
    <d v="1899-12-30T13:03:10"/>
    <d v="1899-12-30T13:00:00"/>
    <n v="1"/>
    <d v="2017-02-19T00:00:00"/>
    <d v="2017-02-01T00:00:00"/>
    <d v="2017-02-19T00:00:00"/>
    <s v="Sunday"/>
    <d v="1899-12-30T14:04:42"/>
    <d v="1899-12-30T14:00:00"/>
    <s v="Round Trip"/>
  </r>
  <r>
    <n v="1513822"/>
    <s v="Non-RFID Card Member"/>
    <m/>
    <m/>
    <n v="53012"/>
    <s v="UNITED STATES"/>
    <s v="Single Ride"/>
    <n v="11150"/>
    <x v="31"/>
    <n v="43.058010000000003"/>
    <n v="-87.877300000000005"/>
    <x v="32"/>
    <n v="43.058010000000003"/>
    <n v="-87.877300000000005"/>
    <n v="70"/>
    <n v="9"/>
    <n v="10.5"/>
    <n v="10"/>
    <n v="420"/>
    <n v="-1"/>
    <d v="2017-02-19T00:00:00"/>
    <d v="2017-02-01T00:00:00"/>
    <d v="2017-02-19T00:00:00"/>
    <s v="Sunday"/>
    <d v="1899-12-30T13:03:42"/>
    <d v="1899-12-30T13:00:00"/>
    <n v="1"/>
    <d v="2017-02-19T00:00:00"/>
    <d v="2017-02-01T00:00:00"/>
    <d v="2017-02-19T00:00:00"/>
    <s v="Sunday"/>
    <d v="1899-12-30T14:13:44"/>
    <d v="1899-12-30T14:00:00"/>
    <s v="Round Trip"/>
  </r>
  <r>
    <n v="1513842"/>
    <s v="Non-RFID Card Member"/>
    <m/>
    <m/>
    <n v="55106"/>
    <s v="UNITED STATES"/>
    <s v="Single Ride"/>
    <n v="11119"/>
    <x v="22"/>
    <n v="43.053040000000003"/>
    <n v="-87.897660000000002"/>
    <x v="47"/>
    <n v="43.05536"/>
    <n v="-87.90504"/>
    <n v="25"/>
    <n v="3"/>
    <n v="3.8"/>
    <n v="3.6"/>
    <n v="150"/>
    <n v="-1"/>
    <d v="2017-02-19T00:00:00"/>
    <d v="2017-02-01T00:00:00"/>
    <d v="2017-02-19T00:00:00"/>
    <s v="Sunday"/>
    <d v="1899-12-30T14:22:38"/>
    <d v="1899-12-30T14:00:00"/>
    <n v="1"/>
    <d v="2017-02-19T00:00:00"/>
    <d v="2017-02-01T00:00:00"/>
    <d v="2017-02-19T00:00:00"/>
    <s v="Sunday"/>
    <d v="1899-12-30T14:47:32"/>
    <d v="1899-12-30T15:00:00"/>
    <s v="One Way"/>
  </r>
  <r>
    <n v="1513845"/>
    <s v="Non-RFID Card Member"/>
    <m/>
    <m/>
    <n v="54915"/>
    <s v="UNITED STATES"/>
    <s v="Single Ride"/>
    <n v="5450"/>
    <x v="7"/>
    <n v="43.074890000000003"/>
    <n v="-87.882810000000006"/>
    <x v="32"/>
    <n v="43.058010000000003"/>
    <n v="-87.877300000000005"/>
    <n v="48"/>
    <n v="6"/>
    <n v="7.2"/>
    <n v="6.8"/>
    <n v="288"/>
    <n v="-1"/>
    <d v="2017-02-19T00:00:00"/>
    <d v="2017-02-01T00:00:00"/>
    <d v="2017-02-19T00:00:00"/>
    <s v="Sunday"/>
    <d v="1899-12-30T13:07:08"/>
    <d v="1899-12-30T13:00:00"/>
    <n v="1"/>
    <d v="2017-02-19T00:00:00"/>
    <d v="2017-02-01T00:00:00"/>
    <d v="2017-02-19T00:00:00"/>
    <s v="Sunday"/>
    <d v="1899-12-30T13:55:03"/>
    <d v="1899-12-30T14:00:00"/>
    <s v="One Way"/>
  </r>
  <r>
    <n v="1513853"/>
    <s v="Non-RFID Card Member"/>
    <m/>
    <m/>
    <n v="77271"/>
    <s v="UNITED STATES"/>
    <s v="Single Ride"/>
    <n v="5566"/>
    <x v="2"/>
    <n v="43.03519"/>
    <n v="-87.907390000000007"/>
    <x v="4"/>
    <n v="43.03913"/>
    <n v="-87.916150000000002"/>
    <n v="45"/>
    <n v="0"/>
    <n v="6.8"/>
    <n v="6.4"/>
    <n v="270"/>
    <n v="-1"/>
    <d v="2017-02-19T00:00:00"/>
    <d v="2017-02-01T00:00:00"/>
    <d v="2017-02-19T00:00:00"/>
    <s v="Sunday"/>
    <d v="1899-12-30T13:08:25"/>
    <d v="1899-12-30T13:00:00"/>
    <n v="1"/>
    <d v="2017-02-19T00:00:00"/>
    <d v="2017-02-01T00:00:00"/>
    <d v="2017-02-19T00:00:00"/>
    <s v="Sunday"/>
    <d v="1899-12-30T13:53:43"/>
    <d v="1899-12-30T14:00:00"/>
    <s v="One Way"/>
  </r>
  <r>
    <n v="1513864"/>
    <s v="Non-RFID Card Member"/>
    <m/>
    <m/>
    <n v="53207"/>
    <s v="UNITED STATES"/>
    <s v="Single Ride"/>
    <n v="5426"/>
    <x v="25"/>
    <n v="43.036900000000003"/>
    <n v="-87.89667"/>
    <x v="24"/>
    <n v="43.036900000000003"/>
    <n v="-87.89667"/>
    <n v="85"/>
    <n v="9"/>
    <n v="12.8"/>
    <n v="12.1"/>
    <n v="510"/>
    <n v="-1"/>
    <d v="2017-02-19T00:00:00"/>
    <d v="2017-02-01T00:00:00"/>
    <d v="2017-02-19T00:00:00"/>
    <s v="Sunday"/>
    <d v="1899-12-30T13:11:32"/>
    <d v="1899-12-30T13:00:00"/>
    <n v="1"/>
    <d v="2017-02-19T00:00:00"/>
    <d v="2017-02-01T00:00:00"/>
    <d v="2017-02-19T00:00:00"/>
    <s v="Sunday"/>
    <d v="1899-12-30T14:36:32"/>
    <d v="1899-12-30T15:00:00"/>
    <s v="Round Trip"/>
  </r>
  <r>
    <n v="1513868"/>
    <s v="Non-RFID Card Member"/>
    <m/>
    <m/>
    <m/>
    <s v="UNITED STATES"/>
    <s v="Single Ride"/>
    <n v="5438"/>
    <x v="2"/>
    <n v="43.03519"/>
    <n v="-87.907390000000007"/>
    <x v="4"/>
    <n v="43.03913"/>
    <n v="-87.916150000000002"/>
    <n v="287"/>
    <n v="0"/>
    <n v="18"/>
    <n v="17.100000000000001"/>
    <n v="720"/>
    <n v="-1"/>
    <d v="2017-02-19T00:00:00"/>
    <d v="2017-02-01T00:00:00"/>
    <d v="2017-02-19T00:00:00"/>
    <s v="Sunday"/>
    <d v="1899-12-30T13:12:27"/>
    <d v="1899-12-30T13:00:00"/>
    <n v="1"/>
    <d v="2017-02-19T00:00:00"/>
    <d v="2017-02-01T00:00:00"/>
    <d v="2017-02-19T00:00:00"/>
    <s v="Sunday"/>
    <d v="1899-12-30T17:59:15"/>
    <d v="1899-12-30T18:00:00"/>
    <s v="One Way"/>
  </r>
  <r>
    <n v="1513874"/>
    <s v="Non-RFID Card Member"/>
    <m/>
    <m/>
    <n v="53221"/>
    <s v="UNITED STATES"/>
    <s v="Single Ride"/>
    <n v="967"/>
    <x v="31"/>
    <n v="43.058010000000003"/>
    <n v="-87.877300000000005"/>
    <x v="32"/>
    <n v="43.058010000000003"/>
    <n v="-87.877300000000005"/>
    <n v="9"/>
    <n v="3"/>
    <n v="1.4"/>
    <n v="1.3"/>
    <n v="54"/>
    <n v="-1"/>
    <d v="2017-02-19T00:00:00"/>
    <d v="2017-02-01T00:00:00"/>
    <d v="2017-02-19T00:00:00"/>
    <s v="Sunday"/>
    <d v="1899-12-30T13:13:16"/>
    <d v="1899-12-30T13:00:00"/>
    <n v="1"/>
    <d v="2017-02-19T00:00:00"/>
    <d v="2017-02-01T00:00:00"/>
    <d v="2017-02-19T00:00:00"/>
    <s v="Sunday"/>
    <d v="1899-12-30T13:22:54"/>
    <d v="1899-12-30T13:00:00"/>
    <s v="Round Trip"/>
  </r>
  <r>
    <n v="1513888"/>
    <s v="Non-RFID Card Member"/>
    <m/>
    <m/>
    <n v="53213"/>
    <s v="UNITED STATES"/>
    <s v="Single Ride"/>
    <n v="11129"/>
    <x v="40"/>
    <n v="43.048609999999996"/>
    <n v="-88.008480000000006"/>
    <x v="43"/>
    <n v="43.048609999999996"/>
    <n v="-88.008480000000006"/>
    <n v="78"/>
    <n v="9"/>
    <n v="11.7"/>
    <n v="11.1"/>
    <n v="468"/>
    <n v="-1"/>
    <d v="2017-02-19T00:00:00"/>
    <d v="2017-02-01T00:00:00"/>
    <d v="2017-02-19T00:00:00"/>
    <s v="Sunday"/>
    <d v="1899-12-30T13:15:06"/>
    <d v="1899-12-30T13:00:00"/>
    <n v="1"/>
    <d v="2017-02-19T00:00:00"/>
    <d v="2017-02-01T00:00:00"/>
    <d v="2017-02-19T00:00:00"/>
    <s v="Sunday"/>
    <d v="1899-12-30T14:33:35"/>
    <d v="1899-12-30T15:00:00"/>
    <s v="Round Trip"/>
  </r>
  <r>
    <n v="1513952"/>
    <s v="Non-RFID Card Member"/>
    <m/>
    <m/>
    <n v="55125"/>
    <s v="UNITED STATES"/>
    <s v="Single Ride"/>
    <n v="11106"/>
    <x v="46"/>
    <n v="43.060155999999999"/>
    <n v="-87.881258000000003"/>
    <x v="33"/>
    <n v="43.060155999999999"/>
    <n v="-87.881258000000003"/>
    <n v="55"/>
    <n v="6"/>
    <n v="8.3000000000000007"/>
    <n v="7.8"/>
    <n v="330"/>
    <n v="-1"/>
    <d v="2017-02-19T00:00:00"/>
    <d v="2017-02-01T00:00:00"/>
    <d v="2017-02-19T00:00:00"/>
    <s v="Sunday"/>
    <d v="1899-12-30T13:27:53"/>
    <d v="1899-12-30T13:00:00"/>
    <n v="1"/>
    <d v="2017-02-19T00:00:00"/>
    <d v="2017-02-01T00:00:00"/>
    <d v="2017-02-19T00:00:00"/>
    <s v="Sunday"/>
    <d v="1899-12-30T14:22:52"/>
    <d v="1899-12-30T14:00:00"/>
    <s v="Round Trip"/>
  </r>
  <r>
    <n v="1513965"/>
    <s v="Non-RFID Card Member"/>
    <m/>
    <m/>
    <n v="53203"/>
    <s v="UNITED STATES"/>
    <s v="Single Ride"/>
    <n v="11085"/>
    <x v="2"/>
    <n v="43.03519"/>
    <n v="-87.907390000000007"/>
    <x v="17"/>
    <n v="43.042490000000001"/>
    <n v="-87.909959999999998"/>
    <n v="11"/>
    <n v="3"/>
    <n v="1.7"/>
    <n v="1.6"/>
    <n v="66"/>
    <n v="-1"/>
    <d v="2017-02-19T00:00:00"/>
    <d v="2017-02-01T00:00:00"/>
    <d v="2017-02-19T00:00:00"/>
    <s v="Sunday"/>
    <d v="1899-12-30T13:33:41"/>
    <d v="1899-12-30T14:00:00"/>
    <n v="1"/>
    <d v="2017-02-19T00:00:00"/>
    <d v="2017-02-01T00:00:00"/>
    <d v="2017-02-19T00:00:00"/>
    <s v="Sunday"/>
    <d v="1899-12-30T13:44:21"/>
    <d v="1899-12-30T14:00:00"/>
    <s v="One Way"/>
  </r>
  <r>
    <n v="1513993"/>
    <s v="Non-RFID Card Member"/>
    <m/>
    <m/>
    <n v="53051"/>
    <s v="UNITED STATES"/>
    <s v="Single Ride"/>
    <n v="157"/>
    <x v="25"/>
    <n v="43.036900000000003"/>
    <n v="-87.89667"/>
    <x v="32"/>
    <n v="43.058010000000003"/>
    <n v="-87.877300000000005"/>
    <n v="47"/>
    <n v="6"/>
    <n v="7.1"/>
    <n v="6.7"/>
    <n v="282"/>
    <n v="-1"/>
    <d v="2017-02-19T00:00:00"/>
    <d v="2017-02-01T00:00:00"/>
    <d v="2017-02-19T00:00:00"/>
    <s v="Sunday"/>
    <d v="1899-12-30T13:39:23"/>
    <d v="1899-12-30T14:00:00"/>
    <n v="1"/>
    <d v="2017-02-19T00:00:00"/>
    <d v="2017-02-01T00:00:00"/>
    <d v="2017-02-19T00:00:00"/>
    <s v="Sunday"/>
    <d v="1899-12-30T14:26:00"/>
    <d v="1899-12-30T14:00:00"/>
    <s v="One Way"/>
  </r>
  <r>
    <n v="1514000"/>
    <s v="Non-RFID Card Member"/>
    <m/>
    <m/>
    <n v="53202"/>
    <s v="UNITED STATES"/>
    <s v="Single Ride"/>
    <n v="179"/>
    <x v="25"/>
    <n v="43.036900000000003"/>
    <n v="-87.89667"/>
    <x v="32"/>
    <n v="43.058010000000003"/>
    <n v="-87.877300000000005"/>
    <n v="46"/>
    <n v="6"/>
    <n v="6.9"/>
    <n v="6.6"/>
    <n v="276"/>
    <n v="-1"/>
    <d v="2017-02-19T00:00:00"/>
    <d v="2017-02-01T00:00:00"/>
    <d v="2017-02-19T00:00:00"/>
    <s v="Sunday"/>
    <d v="1899-12-30T13:40:12"/>
    <d v="1899-12-30T14:00:00"/>
    <n v="1"/>
    <d v="2017-02-19T00:00:00"/>
    <d v="2017-02-01T00:00:00"/>
    <d v="2017-02-19T00:00:00"/>
    <s v="Sunday"/>
    <d v="1899-12-30T14:26:10"/>
    <d v="1899-12-30T14:00:00"/>
    <s v="One Way"/>
  </r>
  <r>
    <n v="1514007"/>
    <s v="Non-RFID Card Member"/>
    <m/>
    <m/>
    <n v="53205"/>
    <s v="UNITED STATES"/>
    <s v="Single Ride"/>
    <n v="5519"/>
    <x v="23"/>
    <n v="43.040349999999997"/>
    <n v="-87.920760000000001"/>
    <x v="3"/>
    <n v="43.058619999999998"/>
    <n v="-87.885319999999993"/>
    <n v="90"/>
    <n v="9"/>
    <n v="13.5"/>
    <n v="12.8"/>
    <n v="540"/>
    <n v="-1"/>
    <d v="2017-02-19T00:00:00"/>
    <d v="2017-02-01T00:00:00"/>
    <d v="2017-02-19T00:00:00"/>
    <s v="Sunday"/>
    <d v="1899-12-30T13:41:45"/>
    <d v="1899-12-30T14:00:00"/>
    <n v="1"/>
    <d v="2017-02-19T00:00:00"/>
    <d v="2017-02-01T00:00:00"/>
    <d v="2017-02-19T00:00:00"/>
    <s v="Sunday"/>
    <d v="1899-12-30T15:11:11"/>
    <d v="1899-12-30T15:00:00"/>
    <s v="One Way"/>
  </r>
  <r>
    <n v="1514007"/>
    <s v="Non-RFID Card Member"/>
    <m/>
    <m/>
    <n v="53205"/>
    <s v="UNITED STATES"/>
    <s v="Single Ride"/>
    <n v="11125"/>
    <x v="13"/>
    <n v="43.058619999999998"/>
    <n v="-87.885319999999993"/>
    <x v="19"/>
    <n v="43.040349999999997"/>
    <n v="-87.920760000000001"/>
    <n v="30"/>
    <n v="3"/>
    <n v="4.5"/>
    <n v="4.3"/>
    <n v="180"/>
    <n v="-1"/>
    <d v="2017-02-19T00:00:00"/>
    <d v="2017-02-01T00:00:00"/>
    <d v="2017-02-19T00:00:00"/>
    <s v="Sunday"/>
    <d v="1899-12-30T15:33:43"/>
    <d v="1899-12-30T16:00:00"/>
    <n v="1"/>
    <d v="2017-02-19T00:00:00"/>
    <d v="2017-02-01T00:00:00"/>
    <d v="2017-02-19T00:00:00"/>
    <s v="Sunday"/>
    <d v="1899-12-30T16:03:49"/>
    <d v="1899-12-30T16:00:00"/>
    <s v="One Way"/>
  </r>
  <r>
    <n v="1514019"/>
    <s v="Non-RFID Card Member"/>
    <m/>
    <m/>
    <n v="53516"/>
    <s v="UNITED STATES"/>
    <s v="Single Ride"/>
    <n v="5489"/>
    <x v="31"/>
    <n v="43.058010000000003"/>
    <n v="-87.877300000000005"/>
    <x v="32"/>
    <n v="43.058010000000003"/>
    <n v="-87.877300000000005"/>
    <n v="109"/>
    <n v="12"/>
    <n v="16.399999999999999"/>
    <n v="15.5"/>
    <n v="654"/>
    <n v="-1"/>
    <d v="2017-02-19T00:00:00"/>
    <d v="2017-02-01T00:00:00"/>
    <d v="2017-02-19T00:00:00"/>
    <s v="Sunday"/>
    <d v="1899-12-30T13:44:47"/>
    <d v="1899-12-30T14:00:00"/>
    <n v="1"/>
    <d v="2017-02-19T00:00:00"/>
    <d v="2017-02-01T00:00:00"/>
    <d v="2017-02-19T00:00:00"/>
    <s v="Sunday"/>
    <d v="1899-12-30T15:33:28"/>
    <d v="1899-12-30T16:00:00"/>
    <s v="Round Trip"/>
  </r>
  <r>
    <n v="1514020"/>
    <s v="Non-RFID Card Member"/>
    <m/>
    <m/>
    <n v="6812"/>
    <s v="UNITED STATES"/>
    <s v="Single Ride"/>
    <n v="217"/>
    <x v="27"/>
    <n v="43.038580000000003"/>
    <n v="-87.90934"/>
    <x v="8"/>
    <n v="43.038580000000003"/>
    <n v="-87.90934"/>
    <n v="71"/>
    <n v="9"/>
    <n v="10.7"/>
    <n v="10.1"/>
    <n v="426"/>
    <n v="-1"/>
    <d v="2017-02-19T00:00:00"/>
    <d v="2017-02-01T00:00:00"/>
    <d v="2017-02-19T00:00:00"/>
    <s v="Sunday"/>
    <d v="1899-12-30T13:45:00"/>
    <d v="1899-12-30T14:00:00"/>
    <n v="1"/>
    <d v="2017-02-19T00:00:00"/>
    <d v="2017-02-01T00:00:00"/>
    <d v="2017-02-19T00:00:00"/>
    <s v="Sunday"/>
    <d v="1899-12-30T14:56:37"/>
    <d v="1899-12-30T15:00:00"/>
    <s v="Round Trip"/>
  </r>
  <r>
    <n v="1514033"/>
    <s v="Non-RFID Card Member"/>
    <m/>
    <m/>
    <n v="60018"/>
    <s v="UNITED STATES"/>
    <s v="Single Ride"/>
    <n v="11113"/>
    <x v="1"/>
    <n v="43.048200000000001"/>
    <n v="-87.900859999999994"/>
    <x v="21"/>
    <n v="43.040154000000001"/>
    <n v="-87.932113000000001"/>
    <n v="98"/>
    <n v="0"/>
    <n v="14.7"/>
    <n v="14"/>
    <n v="588"/>
    <n v="-1"/>
    <d v="2017-02-19T00:00:00"/>
    <d v="2017-02-01T00:00:00"/>
    <d v="2017-02-19T00:00:00"/>
    <s v="Sunday"/>
    <d v="1899-12-30T13:47:00"/>
    <d v="1899-12-30T14:00:00"/>
    <n v="1"/>
    <d v="2017-02-19T00:00:00"/>
    <d v="2017-02-01T00:00:00"/>
    <d v="2017-02-19T00:00:00"/>
    <s v="Sunday"/>
    <d v="1899-12-30T15:25:05"/>
    <d v="1899-12-30T15:00:00"/>
    <s v="One Way"/>
  </r>
  <r>
    <n v="1514037"/>
    <s v="Non-RFID Card Member"/>
    <m/>
    <m/>
    <n v="53104"/>
    <s v="UNITED STATES"/>
    <s v="Single Ride"/>
    <n v="11062"/>
    <x v="1"/>
    <n v="43.048200000000001"/>
    <n v="-87.900859999999994"/>
    <x v="21"/>
    <n v="43.040154000000001"/>
    <n v="-87.932113000000001"/>
    <n v="110"/>
    <n v="12"/>
    <n v="16.5"/>
    <n v="15.7"/>
    <n v="660"/>
    <n v="-1"/>
    <d v="2017-02-19T00:00:00"/>
    <d v="2017-02-01T00:00:00"/>
    <d v="2017-02-19T00:00:00"/>
    <s v="Sunday"/>
    <d v="1899-12-30T13:47:28"/>
    <d v="1899-12-30T14:00:00"/>
    <n v="1"/>
    <d v="2017-02-19T00:00:00"/>
    <d v="2017-02-01T00:00:00"/>
    <d v="2017-02-19T00:00:00"/>
    <s v="Sunday"/>
    <d v="1899-12-30T15:37:13"/>
    <d v="1899-12-30T16:00:00"/>
    <s v="One Way"/>
  </r>
  <r>
    <n v="1514038"/>
    <s v="Non-RFID Card Member"/>
    <m/>
    <m/>
    <n v="10031"/>
    <s v="UNITED STATES"/>
    <s v="Single Ride"/>
    <n v="5455"/>
    <x v="25"/>
    <n v="43.036900000000003"/>
    <n v="-87.89667"/>
    <x v="32"/>
    <n v="43.058010000000003"/>
    <n v="-87.877300000000005"/>
    <n v="54"/>
    <n v="6"/>
    <n v="8.1"/>
    <n v="7.7"/>
    <n v="324"/>
    <n v="-1"/>
    <d v="2017-02-19T00:00:00"/>
    <d v="2017-02-01T00:00:00"/>
    <d v="2017-02-19T00:00:00"/>
    <s v="Sunday"/>
    <d v="1899-12-30T13:47:45"/>
    <d v="1899-12-30T14:00:00"/>
    <n v="1"/>
    <d v="2017-02-19T00:00:00"/>
    <d v="2017-02-01T00:00:00"/>
    <d v="2017-02-19T00:00:00"/>
    <s v="Sunday"/>
    <d v="1899-12-30T14:41:59"/>
    <d v="1899-12-30T15:00:00"/>
    <s v="One Way"/>
  </r>
  <r>
    <n v="1514039"/>
    <s v="Non-RFID Card Member"/>
    <m/>
    <m/>
    <n v="53202"/>
    <s v="UNITED STATES"/>
    <s v="Single Ride"/>
    <n v="11159"/>
    <x v="8"/>
    <n v="43.04804"/>
    <n v="-87.896720000000002"/>
    <x v="6"/>
    <n v="43.031320000000001"/>
    <n v="-87.904259999999994"/>
    <n v="11"/>
    <n v="3"/>
    <n v="1.7"/>
    <n v="1.6"/>
    <n v="66"/>
    <n v="-1"/>
    <d v="2017-02-19T00:00:00"/>
    <d v="2017-02-01T00:00:00"/>
    <d v="2017-02-19T00:00:00"/>
    <s v="Sunday"/>
    <d v="1899-12-30T13:48:08"/>
    <d v="1899-12-30T14:00:00"/>
    <n v="1"/>
    <d v="2017-02-19T00:00:00"/>
    <d v="2017-02-01T00:00:00"/>
    <d v="2017-02-19T00:00:00"/>
    <s v="Sunday"/>
    <d v="1899-12-30T13:59:06"/>
    <d v="1899-12-30T14:00:00"/>
    <s v="One Way"/>
  </r>
  <r>
    <n v="1514094"/>
    <s v="Non-RFID Card Member"/>
    <m/>
    <m/>
    <n v="53202"/>
    <s v="UNITED STATES"/>
    <s v="Single Ride"/>
    <n v="11131"/>
    <x v="5"/>
    <n v="43.031320000000001"/>
    <n v="-87.904259999999994"/>
    <x v="32"/>
    <n v="43.058010000000003"/>
    <n v="-87.877300000000005"/>
    <n v="27"/>
    <n v="3"/>
    <n v="4.0999999999999996"/>
    <n v="3.8"/>
    <n v="162"/>
    <n v="-1"/>
    <d v="2017-02-19T00:00:00"/>
    <d v="2017-02-01T00:00:00"/>
    <d v="2017-02-19T00:00:00"/>
    <s v="Sunday"/>
    <d v="1899-12-30T13:57:55"/>
    <d v="1899-12-30T14:00:00"/>
    <n v="1"/>
    <d v="2017-02-19T00:00:00"/>
    <d v="2017-02-01T00:00:00"/>
    <d v="2017-02-19T00:00:00"/>
    <s v="Sunday"/>
    <d v="1899-12-30T14:24:06"/>
    <d v="1899-12-30T14:00:00"/>
    <s v="One Way"/>
  </r>
  <r>
    <n v="1514194"/>
    <s v="Non-RFID Card Member"/>
    <m/>
    <m/>
    <n v="53029"/>
    <s v="UNITED STATES"/>
    <s v="Single Ride"/>
    <n v="5589"/>
    <x v="23"/>
    <n v="43.040349999999997"/>
    <n v="-87.920760000000001"/>
    <x v="17"/>
    <n v="43.042490000000001"/>
    <n v="-87.909959999999998"/>
    <n v="6"/>
    <n v="3"/>
    <n v="0.9"/>
    <n v="0.9"/>
    <n v="36"/>
    <n v="-1"/>
    <d v="2017-02-19T00:00:00"/>
    <d v="2017-02-01T00:00:00"/>
    <d v="2017-02-19T00:00:00"/>
    <s v="Sunday"/>
    <d v="1899-12-30T14:15:53"/>
    <d v="1899-12-30T14:00:00"/>
    <n v="1"/>
    <d v="2017-02-19T00:00:00"/>
    <d v="2017-02-01T00:00:00"/>
    <d v="2017-02-19T00:00:00"/>
    <s v="Sunday"/>
    <d v="1899-12-30T14:21:38"/>
    <d v="1899-12-30T14:00:00"/>
    <s v="One Way"/>
  </r>
  <r>
    <n v="1514222"/>
    <s v="Non-RFID Card Member"/>
    <m/>
    <m/>
    <n v="53207"/>
    <s v="UNITED STATES"/>
    <s v="Single Ride"/>
    <n v="21"/>
    <x v="25"/>
    <n v="43.036900000000003"/>
    <n v="-87.89667"/>
    <x v="1"/>
    <n v="43.03886"/>
    <n v="-87.902720000000002"/>
    <n v="33"/>
    <n v="3"/>
    <n v="5"/>
    <n v="4.7"/>
    <n v="198"/>
    <n v="-1"/>
    <d v="2017-02-19T00:00:00"/>
    <d v="2017-02-01T00:00:00"/>
    <d v="2017-02-19T00:00:00"/>
    <s v="Sunday"/>
    <d v="1899-12-30T14:21:08"/>
    <d v="1899-12-30T14:00:00"/>
    <n v="1"/>
    <d v="2017-02-19T00:00:00"/>
    <d v="2017-02-01T00:00:00"/>
    <d v="2017-02-19T00:00:00"/>
    <s v="Sunday"/>
    <d v="1899-12-30T14:54:55"/>
    <d v="1899-12-30T15:00:00"/>
    <s v="One Way"/>
  </r>
  <r>
    <n v="1514240"/>
    <s v="Non-RFID Card Member"/>
    <m/>
    <m/>
    <n v="53562"/>
    <s v="UNITED STATES"/>
    <s v="Single Ride"/>
    <n v="11131"/>
    <x v="31"/>
    <n v="43.058010000000003"/>
    <n v="-87.877300000000005"/>
    <x v="32"/>
    <n v="43.058010000000003"/>
    <n v="-87.877300000000005"/>
    <n v="32"/>
    <n v="3"/>
    <n v="4.8"/>
    <n v="4.5999999999999996"/>
    <n v="192"/>
    <n v="-1"/>
    <d v="2017-02-19T00:00:00"/>
    <d v="2017-02-01T00:00:00"/>
    <d v="2017-02-19T00:00:00"/>
    <s v="Sunday"/>
    <d v="1899-12-30T14:26:21"/>
    <d v="1899-12-30T14:00:00"/>
    <n v="1"/>
    <d v="2017-02-19T00:00:00"/>
    <d v="2017-02-01T00:00:00"/>
    <d v="2017-02-19T00:00:00"/>
    <s v="Sunday"/>
    <d v="1899-12-30T14:58:54"/>
    <d v="1899-12-30T15:00:00"/>
    <s v="Round Trip"/>
  </r>
  <r>
    <n v="1514240"/>
    <s v="Non-RFID Card Member"/>
    <m/>
    <m/>
    <n v="53562"/>
    <s v="UNITED STATES"/>
    <s v="Single Ride"/>
    <n v="5448"/>
    <x v="31"/>
    <n v="43.058010000000003"/>
    <n v="-87.877300000000005"/>
    <x v="32"/>
    <n v="43.058010000000003"/>
    <n v="-87.877300000000005"/>
    <n v="36"/>
    <n v="6"/>
    <n v="5.4"/>
    <n v="5.0999999999999996"/>
    <n v="216"/>
    <n v="-1"/>
    <d v="2017-02-19T00:00:00"/>
    <d v="2017-02-01T00:00:00"/>
    <d v="2017-02-19T00:00:00"/>
    <s v="Sunday"/>
    <d v="1899-12-30T14:23:57"/>
    <d v="1899-12-30T14:00:00"/>
    <n v="1"/>
    <d v="2017-02-19T00:00:00"/>
    <d v="2017-02-01T00:00:00"/>
    <d v="2017-02-19T00:00:00"/>
    <s v="Sunday"/>
    <d v="1899-12-30T14:59:17"/>
    <d v="1899-12-30T15:00:00"/>
    <s v="Round Trip"/>
  </r>
  <r>
    <n v="1514267"/>
    <s v="Non-RFID Card Member"/>
    <m/>
    <m/>
    <n v="12032"/>
    <s v="UNITED STATES"/>
    <s v="Single Ride"/>
    <n v="11139"/>
    <x v="0"/>
    <n v="43.03886"/>
    <n v="-87.902720000000002"/>
    <x v="1"/>
    <n v="43.03886"/>
    <n v="-87.902720000000002"/>
    <n v="124"/>
    <n v="12"/>
    <n v="18"/>
    <n v="17.100000000000001"/>
    <n v="720"/>
    <n v="-1"/>
    <d v="2017-02-19T00:00:00"/>
    <d v="2017-02-01T00:00:00"/>
    <d v="2017-02-19T00:00:00"/>
    <s v="Sunday"/>
    <d v="1899-12-30T14:29:29"/>
    <d v="1899-12-30T14:00:00"/>
    <n v="1"/>
    <d v="2017-02-19T00:00:00"/>
    <d v="2017-02-01T00:00:00"/>
    <d v="2017-02-19T00:00:00"/>
    <s v="Sunday"/>
    <d v="1899-12-30T16:33:22"/>
    <d v="1899-12-30T17:00:00"/>
    <s v="Round Trip"/>
  </r>
  <r>
    <n v="1514267"/>
    <s v="Non-RFID Card Member"/>
    <m/>
    <m/>
    <n v="12032"/>
    <s v="UNITED STATES"/>
    <s v="Single Ride"/>
    <n v="5586"/>
    <x v="0"/>
    <n v="43.03886"/>
    <n v="-87.902720000000002"/>
    <x v="1"/>
    <n v="43.03886"/>
    <n v="-87.902720000000002"/>
    <n v="123"/>
    <n v="12"/>
    <n v="18"/>
    <n v="17.100000000000001"/>
    <n v="720"/>
    <n v="-1"/>
    <d v="2017-02-19T00:00:00"/>
    <d v="2017-02-01T00:00:00"/>
    <d v="2017-02-19T00:00:00"/>
    <s v="Sunday"/>
    <d v="1899-12-30T14:30:22"/>
    <d v="1899-12-30T15:00:00"/>
    <n v="1"/>
    <d v="2017-02-19T00:00:00"/>
    <d v="2017-02-01T00:00:00"/>
    <d v="2017-02-19T00:00:00"/>
    <s v="Sunday"/>
    <d v="1899-12-30T16:33:09"/>
    <d v="1899-12-30T17:00:00"/>
    <s v="Round Trip"/>
  </r>
  <r>
    <n v="1514277"/>
    <s v="Non-RFID Card Member"/>
    <m/>
    <m/>
    <n v="53172"/>
    <s v="UNITED STATES"/>
    <s v="Single Ride"/>
    <n v="182"/>
    <x v="10"/>
    <n v="43.052460000000004"/>
    <n v="-87.891000000000005"/>
    <x v="54"/>
    <n v="43.046570000000003"/>
    <n v="-87.908720000000002"/>
    <n v="25"/>
    <n v="3"/>
    <n v="3.8"/>
    <n v="3.6"/>
    <n v="150"/>
    <n v="-1"/>
    <d v="2017-02-19T00:00:00"/>
    <d v="2017-02-01T00:00:00"/>
    <d v="2017-02-19T00:00:00"/>
    <s v="Sunday"/>
    <d v="1899-12-30T14:30:49"/>
    <d v="1899-12-30T15:00:00"/>
    <n v="1"/>
    <d v="2017-02-19T00:00:00"/>
    <d v="2017-02-01T00:00:00"/>
    <d v="2017-02-19T00:00:00"/>
    <s v="Sunday"/>
    <d v="1899-12-30T14:55:39"/>
    <d v="1899-12-30T15:00:00"/>
    <s v="One Way"/>
  </r>
  <r>
    <n v="1514298"/>
    <s v="Non-RFID Card Member"/>
    <m/>
    <m/>
    <n v="53110"/>
    <s v="UNITED STATES"/>
    <s v="Single Ride"/>
    <n v="5529"/>
    <x v="10"/>
    <n v="43.052460000000004"/>
    <n v="-87.891000000000005"/>
    <x v="54"/>
    <n v="43.046570000000003"/>
    <n v="-87.908720000000002"/>
    <n v="22"/>
    <n v="3"/>
    <n v="3.3"/>
    <n v="3.1"/>
    <n v="132"/>
    <n v="-1"/>
    <d v="2017-02-19T00:00:00"/>
    <d v="2017-02-01T00:00:00"/>
    <d v="2017-02-19T00:00:00"/>
    <s v="Sunday"/>
    <d v="1899-12-30T14:33:41"/>
    <d v="1899-12-30T15:00:00"/>
    <n v="1"/>
    <d v="2017-02-19T00:00:00"/>
    <d v="2017-02-01T00:00:00"/>
    <d v="2017-02-19T00:00:00"/>
    <s v="Sunday"/>
    <d v="1899-12-30T14:55:50"/>
    <d v="1899-12-30T15:00:00"/>
    <s v="One Way"/>
  </r>
  <r>
    <n v="1514303"/>
    <s v="Non-RFID Card Member"/>
    <m/>
    <m/>
    <n v="53212"/>
    <s v="UNITED STATES"/>
    <s v="Single Ride"/>
    <n v="11147"/>
    <x v="13"/>
    <n v="43.058619999999998"/>
    <n v="-87.885319999999993"/>
    <x v="32"/>
    <n v="43.058010000000003"/>
    <n v="-87.877300000000005"/>
    <n v="56"/>
    <n v="6"/>
    <n v="8.4"/>
    <n v="8"/>
    <n v="336"/>
    <n v="-1"/>
    <d v="2017-02-19T00:00:00"/>
    <d v="2017-02-01T00:00:00"/>
    <d v="2017-02-19T00:00:00"/>
    <s v="Sunday"/>
    <d v="1899-12-30T14:34:26"/>
    <d v="1899-12-30T15:00:00"/>
    <n v="1"/>
    <d v="2017-02-19T00:00:00"/>
    <d v="2017-02-01T00:00:00"/>
    <d v="2017-02-19T00:00:00"/>
    <s v="Sunday"/>
    <d v="1899-12-30T15:30:59"/>
    <d v="1899-12-30T16:00:00"/>
    <s v="One Way"/>
  </r>
  <r>
    <n v="1514303"/>
    <s v="Non-RFID Card Member"/>
    <m/>
    <m/>
    <n v="53212"/>
    <s v="UNITED STATES"/>
    <s v="Single Ride"/>
    <n v="11107"/>
    <x v="13"/>
    <n v="43.058619999999998"/>
    <n v="-87.885319999999993"/>
    <x v="32"/>
    <n v="43.058010000000003"/>
    <n v="-87.877300000000005"/>
    <n v="56"/>
    <n v="6"/>
    <n v="8.4"/>
    <n v="8"/>
    <n v="336"/>
    <n v="-1"/>
    <d v="2017-02-19T00:00:00"/>
    <d v="2017-02-01T00:00:00"/>
    <d v="2017-02-19T00:00:00"/>
    <s v="Sunday"/>
    <d v="1899-12-30T14:35:05"/>
    <d v="1899-12-30T15:00:00"/>
    <n v="1"/>
    <d v="2017-02-19T00:00:00"/>
    <d v="2017-02-01T00:00:00"/>
    <d v="2017-02-19T00:00:00"/>
    <s v="Sunday"/>
    <d v="1899-12-30T15:31:00"/>
    <d v="1899-12-30T16:00:00"/>
    <s v="One Way"/>
  </r>
  <r>
    <n v="1514373"/>
    <s v="Non-RFID Card Member"/>
    <m/>
    <m/>
    <n v="53208"/>
    <s v="UNITED STATES"/>
    <s v="Single Ride"/>
    <n v="957"/>
    <x v="25"/>
    <n v="43.036900000000003"/>
    <n v="-87.89667"/>
    <x v="10"/>
    <n v="43.052460000000004"/>
    <n v="-87.891000000000005"/>
    <n v="39"/>
    <n v="6"/>
    <n v="5.9"/>
    <n v="5.6"/>
    <n v="234"/>
    <n v="-1"/>
    <d v="2017-02-19T00:00:00"/>
    <d v="2017-02-01T00:00:00"/>
    <d v="2017-02-19T00:00:00"/>
    <s v="Sunday"/>
    <d v="1899-12-30T14:48:58"/>
    <d v="1899-12-30T15:00:00"/>
    <n v="1"/>
    <d v="2017-02-19T00:00:00"/>
    <d v="2017-02-01T00:00:00"/>
    <d v="2017-02-19T00:00:00"/>
    <s v="Sunday"/>
    <d v="1899-12-30T15:27:05"/>
    <d v="1899-12-30T15:00:00"/>
    <s v="One Way"/>
  </r>
  <r>
    <n v="1514435"/>
    <s v="Non-RFID Card Member"/>
    <m/>
    <m/>
    <n v="53208"/>
    <s v="UNITED STATES"/>
    <s v="Single Ride"/>
    <n v="5458"/>
    <x v="2"/>
    <n v="43.03519"/>
    <n v="-87.907390000000007"/>
    <x v="30"/>
    <n v="43.05097"/>
    <n v="-87.906440000000003"/>
    <n v="37"/>
    <n v="6"/>
    <n v="5.6"/>
    <n v="5.3"/>
    <n v="222"/>
    <n v="-1"/>
    <d v="2017-02-19T00:00:00"/>
    <d v="2017-02-01T00:00:00"/>
    <d v="2017-02-19T00:00:00"/>
    <s v="Sunday"/>
    <d v="1899-12-30T14:58:20"/>
    <d v="1899-12-30T15:00:00"/>
    <n v="1"/>
    <d v="2017-02-19T00:00:00"/>
    <d v="2017-02-01T00:00:00"/>
    <d v="2017-02-19T00:00:00"/>
    <s v="Sunday"/>
    <d v="1899-12-30T15:35:15"/>
    <d v="1899-12-30T16:00:00"/>
    <s v="One Way"/>
  </r>
  <r>
    <n v="1514435"/>
    <s v="Non-RFID Card Member"/>
    <m/>
    <m/>
    <n v="53208"/>
    <s v="UNITED STATES"/>
    <s v="Single Ride"/>
    <n v="5507"/>
    <x v="2"/>
    <n v="43.03519"/>
    <n v="-87.907390000000007"/>
    <x v="30"/>
    <n v="43.05097"/>
    <n v="-87.906440000000003"/>
    <n v="37"/>
    <n v="6"/>
    <n v="5.6"/>
    <n v="5.3"/>
    <n v="222"/>
    <n v="-1"/>
    <d v="2017-02-19T00:00:00"/>
    <d v="2017-02-01T00:00:00"/>
    <d v="2017-02-19T00:00:00"/>
    <s v="Sunday"/>
    <d v="1899-12-30T14:58:55"/>
    <d v="1899-12-30T15:00:00"/>
    <n v="1"/>
    <d v="2017-02-19T00:00:00"/>
    <d v="2017-02-01T00:00:00"/>
    <d v="2017-02-19T00:00:00"/>
    <s v="Sunday"/>
    <d v="1899-12-30T15:35:25"/>
    <d v="1899-12-30T16:00:00"/>
    <s v="One Way"/>
  </r>
  <r>
    <n v="1514475"/>
    <s v="Non-RFID Card Member"/>
    <m/>
    <m/>
    <n v="53151"/>
    <s v="UNITED STATES"/>
    <s v="Single Ride"/>
    <n v="11050"/>
    <x v="25"/>
    <n v="43.036900000000003"/>
    <n v="-87.89667"/>
    <x v="24"/>
    <n v="43.036900000000003"/>
    <n v="-87.89667"/>
    <n v="56"/>
    <n v="6"/>
    <n v="8.4"/>
    <n v="8"/>
    <n v="336"/>
    <n v="-1"/>
    <d v="2017-02-19T00:00:00"/>
    <d v="2017-02-01T00:00:00"/>
    <d v="2017-02-19T00:00:00"/>
    <s v="Sunday"/>
    <d v="1899-12-30T15:08:35"/>
    <d v="1899-12-30T15:00:00"/>
    <n v="1"/>
    <d v="2017-02-19T00:00:00"/>
    <d v="2017-02-01T00:00:00"/>
    <d v="2017-02-19T00:00:00"/>
    <s v="Sunday"/>
    <d v="1899-12-30T16:04:49"/>
    <d v="1899-12-30T16:00:00"/>
    <s v="Round Trip"/>
  </r>
  <r>
    <n v="1514475"/>
    <s v="Non-RFID Card Member"/>
    <m/>
    <m/>
    <n v="53151"/>
    <s v="UNITED STATES"/>
    <s v="Single Ride"/>
    <n v="11105"/>
    <x v="25"/>
    <n v="43.036900000000003"/>
    <n v="-87.89667"/>
    <x v="24"/>
    <n v="43.036900000000003"/>
    <n v="-87.89667"/>
    <n v="55"/>
    <n v="0"/>
    <n v="8.3000000000000007"/>
    <n v="7.8"/>
    <n v="330"/>
    <n v="-1"/>
    <d v="2017-02-19T00:00:00"/>
    <d v="2017-02-01T00:00:00"/>
    <d v="2017-02-19T00:00:00"/>
    <s v="Sunday"/>
    <d v="1899-12-30T15:09:01"/>
    <d v="1899-12-30T15:00:00"/>
    <n v="1"/>
    <d v="2017-02-19T00:00:00"/>
    <d v="2017-02-01T00:00:00"/>
    <d v="2017-02-19T00:00:00"/>
    <s v="Sunday"/>
    <d v="1899-12-30T16:04:34"/>
    <d v="1899-12-30T16:00:00"/>
    <s v="Round Trip"/>
  </r>
  <r>
    <n v="1514478"/>
    <s v="Non-RFID Card Member"/>
    <m/>
    <m/>
    <n v="53036"/>
    <s v="UNITED STATES"/>
    <s v="Single Ride"/>
    <n v="357"/>
    <x v="31"/>
    <n v="43.058010000000003"/>
    <n v="-87.877300000000005"/>
    <x v="3"/>
    <n v="43.058619999999998"/>
    <n v="-87.885319999999993"/>
    <n v="45"/>
    <n v="6"/>
    <n v="6.8"/>
    <n v="6.4"/>
    <n v="270"/>
    <n v="-1"/>
    <d v="2017-02-19T00:00:00"/>
    <d v="2017-02-01T00:00:00"/>
    <d v="2017-02-19T00:00:00"/>
    <s v="Sunday"/>
    <d v="1899-12-30T15:08:02"/>
    <d v="1899-12-30T15:00:00"/>
    <n v="1"/>
    <d v="2017-02-19T00:00:00"/>
    <d v="2017-02-01T00:00:00"/>
    <d v="2017-02-19T00:00:00"/>
    <s v="Sunday"/>
    <d v="1899-12-30T15:53:26"/>
    <d v="1899-12-30T16:00:00"/>
    <s v="One Way"/>
  </r>
  <r>
    <n v="1514601"/>
    <s v="Non-RFID Card Member"/>
    <m/>
    <m/>
    <n v="53226"/>
    <s v="UNITED STATES"/>
    <s v="Single Ride"/>
    <n v="11137"/>
    <x v="52"/>
    <n v="43.060079999999999"/>
    <n v="-88.027349999999998"/>
    <x v="45"/>
    <n v="43.060079999999999"/>
    <n v="-88.027349999999998"/>
    <n v="32"/>
    <n v="3"/>
    <n v="4.8"/>
    <n v="4.5999999999999996"/>
    <n v="192"/>
    <n v="-1"/>
    <d v="2017-02-19T00:00:00"/>
    <d v="2017-02-01T00:00:00"/>
    <d v="2017-02-19T00:00:00"/>
    <s v="Sunday"/>
    <d v="1899-12-30T15:36:20"/>
    <d v="1899-12-30T16:00:00"/>
    <n v="1"/>
    <d v="2017-02-19T00:00:00"/>
    <d v="2017-02-01T00:00:00"/>
    <d v="2017-02-19T00:00:00"/>
    <s v="Sunday"/>
    <d v="1899-12-30T16:08:53"/>
    <d v="1899-12-30T16:00:00"/>
    <s v="Round Trip"/>
  </r>
  <r>
    <n v="1514616"/>
    <s v="Non-RFID Card Member"/>
    <m/>
    <m/>
    <n v="60657"/>
    <s v="UNITED STATES"/>
    <s v="Single Ride"/>
    <n v="993"/>
    <x v="6"/>
    <n v="43.049230000000001"/>
    <n v="-87.911940000000001"/>
    <x v="2"/>
    <n v="43.03519"/>
    <n v="-87.907390000000007"/>
    <n v="65"/>
    <n v="9"/>
    <n v="9.8000000000000007"/>
    <n v="9.3000000000000007"/>
    <n v="390"/>
    <n v="-1"/>
    <d v="2017-02-19T00:00:00"/>
    <d v="2017-02-01T00:00:00"/>
    <d v="2017-02-19T00:00:00"/>
    <s v="Sunday"/>
    <d v="1899-12-30T15:39:39"/>
    <d v="1899-12-30T16:00:00"/>
    <n v="1"/>
    <d v="2017-02-19T00:00:00"/>
    <d v="2017-02-01T00:00:00"/>
    <d v="2017-02-19T00:00:00"/>
    <s v="Sunday"/>
    <d v="1899-12-30T16:44:33"/>
    <d v="1899-12-30T17:00:00"/>
    <s v="One Way"/>
  </r>
  <r>
    <n v="1514634"/>
    <s v="Non-RFID Card Member"/>
    <m/>
    <m/>
    <n v="53225"/>
    <s v="UNITED STATES"/>
    <s v="Single Ride"/>
    <n v="952"/>
    <x v="25"/>
    <n v="43.036900000000003"/>
    <n v="-87.89667"/>
    <x v="24"/>
    <n v="43.036900000000003"/>
    <n v="-87.89667"/>
    <n v="21"/>
    <n v="3"/>
    <n v="3.2"/>
    <n v="3"/>
    <n v="126"/>
    <n v="-1"/>
    <d v="2017-02-19T00:00:00"/>
    <d v="2017-02-01T00:00:00"/>
    <d v="2017-02-19T00:00:00"/>
    <s v="Sunday"/>
    <d v="1899-12-30T15:43:38"/>
    <d v="1899-12-30T16:00:00"/>
    <n v="1"/>
    <d v="2017-02-19T00:00:00"/>
    <d v="2017-02-01T00:00:00"/>
    <d v="2017-02-19T00:00:00"/>
    <s v="Sunday"/>
    <d v="1899-12-30T16:04:54"/>
    <d v="1899-12-30T16:00:00"/>
    <s v="Round Trip"/>
  </r>
  <r>
    <n v="1514652"/>
    <s v="Non-RFID Card Member"/>
    <m/>
    <m/>
    <n v="53213"/>
    <s v="UNITED STATES"/>
    <s v="Single Ride"/>
    <n v="11167"/>
    <x v="42"/>
    <n v="43.052630000000001"/>
    <n v="-88.016319999999993"/>
    <x v="46"/>
    <n v="43.052630000000001"/>
    <n v="-88.016319999999993"/>
    <n v="76"/>
    <n v="9"/>
    <n v="11.4"/>
    <n v="10.8"/>
    <n v="456"/>
    <n v="-1"/>
    <d v="2017-02-19T00:00:00"/>
    <d v="2017-02-01T00:00:00"/>
    <d v="2017-02-19T00:00:00"/>
    <s v="Sunday"/>
    <d v="1899-12-30T15:46:18"/>
    <d v="1899-12-30T16:00:00"/>
    <n v="1"/>
    <d v="2017-02-19T00:00:00"/>
    <d v="2017-02-01T00:00:00"/>
    <d v="2017-02-19T00:00:00"/>
    <s v="Sunday"/>
    <d v="1899-12-30T17:02:33"/>
    <d v="1899-12-30T17:00:00"/>
    <s v="Round Trip"/>
  </r>
  <r>
    <n v="1514659"/>
    <s v="Non-RFID Card Member"/>
    <m/>
    <m/>
    <n v="53215"/>
    <s v="UNITED STATES"/>
    <s v="Single Ride"/>
    <n v="1000"/>
    <x v="8"/>
    <n v="43.04804"/>
    <n v="-87.896720000000002"/>
    <x v="39"/>
    <n v="43.04804"/>
    <n v="-87.896720000000002"/>
    <n v="51"/>
    <n v="6"/>
    <n v="7.7"/>
    <n v="7.3"/>
    <n v="306"/>
    <n v="-1"/>
    <d v="2017-02-19T00:00:00"/>
    <d v="2017-02-01T00:00:00"/>
    <d v="2017-02-19T00:00:00"/>
    <s v="Sunday"/>
    <d v="1899-12-30T15:46:06"/>
    <d v="1899-12-30T16:00:00"/>
    <n v="1"/>
    <d v="2017-02-19T00:00:00"/>
    <d v="2017-02-01T00:00:00"/>
    <d v="2017-02-19T00:00:00"/>
    <s v="Sunday"/>
    <d v="1899-12-30T16:37:10"/>
    <d v="1899-12-30T17:00:00"/>
    <s v="Round Trip"/>
  </r>
  <r>
    <n v="1514692"/>
    <s v="Non-RFID Card Member"/>
    <m/>
    <m/>
    <n v="53213"/>
    <s v="UNITED STATES"/>
    <s v="Single Ride"/>
    <n v="5416"/>
    <x v="40"/>
    <n v="43.048609999999996"/>
    <n v="-88.008480000000006"/>
    <x v="43"/>
    <n v="43.048609999999996"/>
    <n v="-88.008480000000006"/>
    <n v="53"/>
    <n v="6"/>
    <n v="8"/>
    <n v="7.6"/>
    <n v="318"/>
    <n v="-1"/>
    <d v="2017-02-19T00:00:00"/>
    <d v="2017-02-01T00:00:00"/>
    <d v="2017-02-19T00:00:00"/>
    <s v="Sunday"/>
    <d v="1899-12-30T15:50:34"/>
    <d v="1899-12-30T16:00:00"/>
    <n v="1"/>
    <d v="2017-02-19T00:00:00"/>
    <d v="2017-02-01T00:00:00"/>
    <d v="2017-02-19T00:00:00"/>
    <s v="Sunday"/>
    <d v="1899-12-30T16:43:44"/>
    <d v="1899-12-30T17:00:00"/>
    <s v="Round Trip"/>
  </r>
  <r>
    <n v="1514703"/>
    <s v="Non-RFID Card Member"/>
    <m/>
    <m/>
    <n v="53213"/>
    <s v="UNITED STATES"/>
    <s v="Single Ride"/>
    <n v="5490"/>
    <x v="40"/>
    <n v="43.048609999999996"/>
    <n v="-88.008480000000006"/>
    <x v="43"/>
    <n v="43.048609999999996"/>
    <n v="-88.008480000000006"/>
    <n v="53"/>
    <n v="6"/>
    <n v="8"/>
    <n v="7.6"/>
    <n v="318"/>
    <n v="-1"/>
    <d v="2017-02-19T00:00:00"/>
    <d v="2017-02-01T00:00:00"/>
    <d v="2017-02-19T00:00:00"/>
    <s v="Sunday"/>
    <d v="1899-12-30T15:51:57"/>
    <d v="1899-12-30T16:00:00"/>
    <n v="1"/>
    <d v="2017-02-19T00:00:00"/>
    <d v="2017-02-01T00:00:00"/>
    <d v="2017-02-19T00:00:00"/>
    <s v="Sunday"/>
    <d v="1899-12-30T16:44:39"/>
    <d v="1899-12-30T17:00:00"/>
    <s v="Round Trip"/>
  </r>
  <r>
    <n v="1514720"/>
    <s v="Non-RFID Card Member"/>
    <m/>
    <m/>
    <n v="53211"/>
    <s v="UNITED STATES"/>
    <s v="Single Ride"/>
    <n v="11159"/>
    <x v="5"/>
    <n v="43.031320000000001"/>
    <n v="-87.904259999999994"/>
    <x v="29"/>
    <n v="43.053040000000003"/>
    <n v="-87.897660000000002"/>
    <n v="21"/>
    <n v="3"/>
    <n v="3.2"/>
    <n v="3"/>
    <n v="126"/>
    <n v="-1"/>
    <d v="2017-02-19T00:00:00"/>
    <d v="2017-02-01T00:00:00"/>
    <d v="2017-02-19T00:00:00"/>
    <s v="Sunday"/>
    <d v="1899-12-30T15:54:22"/>
    <d v="1899-12-30T16:00:00"/>
    <n v="1"/>
    <d v="2017-02-19T00:00:00"/>
    <d v="2017-02-01T00:00:00"/>
    <d v="2017-02-19T00:00:00"/>
    <s v="Sunday"/>
    <d v="1899-12-30T16:15:05"/>
    <d v="1899-12-30T16:00:00"/>
    <s v="One Way"/>
  </r>
  <r>
    <n v="1514760"/>
    <s v="Non-RFID Card Member"/>
    <m/>
    <m/>
    <n v="53204"/>
    <s v="UNITED STATES"/>
    <s v="Single Ride"/>
    <n v="11140"/>
    <x v="43"/>
    <n v="43.05536"/>
    <n v="-87.90504"/>
    <x v="42"/>
    <n v="43.026229999999998"/>
    <n v="-87.912809999999993"/>
    <n v="20"/>
    <n v="3"/>
    <n v="3"/>
    <n v="2.9"/>
    <n v="120"/>
    <n v="-1"/>
    <d v="2017-02-19T00:00:00"/>
    <d v="2017-02-01T00:00:00"/>
    <d v="2017-02-19T00:00:00"/>
    <s v="Sunday"/>
    <d v="1899-12-30T16:05:07"/>
    <d v="1899-12-30T16:00:00"/>
    <n v="1"/>
    <d v="2017-02-19T00:00:00"/>
    <d v="2017-02-01T00:00:00"/>
    <d v="2017-02-19T00:00:00"/>
    <s v="Sunday"/>
    <d v="1899-12-30T16:25:14"/>
    <d v="1899-12-30T16:00:00"/>
    <s v="One Way"/>
  </r>
  <r>
    <n v="1514783"/>
    <s v="Non-RFID Card Member"/>
    <m/>
    <m/>
    <n v="53202"/>
    <s v="UNITED STATES"/>
    <s v="Single Ride"/>
    <n v="5491"/>
    <x v="0"/>
    <n v="43.03886"/>
    <n v="-87.902720000000002"/>
    <x v="13"/>
    <n v="43.04824"/>
    <n v="-87.904970000000006"/>
    <n v="9"/>
    <n v="3"/>
    <n v="1.4"/>
    <n v="1.3"/>
    <n v="54"/>
    <n v="-1"/>
    <d v="2017-02-19T00:00:00"/>
    <d v="2017-02-01T00:00:00"/>
    <d v="2017-02-19T00:00:00"/>
    <s v="Sunday"/>
    <d v="1899-12-30T16:10:53"/>
    <d v="1899-12-30T16:00:00"/>
    <n v="1"/>
    <d v="2017-02-19T00:00:00"/>
    <d v="2017-02-01T00:00:00"/>
    <d v="2017-02-19T00:00:00"/>
    <s v="Sunday"/>
    <d v="1899-12-30T16:19:04"/>
    <d v="1899-12-30T16:00:00"/>
    <s v="One Way"/>
  </r>
  <r>
    <n v="1514799"/>
    <s v="Non-RFID Card Member"/>
    <m/>
    <m/>
    <n v="53233"/>
    <s v="UNITED STATES"/>
    <s v="Single Ride"/>
    <n v="152"/>
    <x v="35"/>
    <n v="43.040154000000001"/>
    <n v="-87.932113000000001"/>
    <x v="10"/>
    <n v="43.052460000000004"/>
    <n v="-87.891000000000005"/>
    <n v="77"/>
    <n v="0"/>
    <n v="11.6"/>
    <n v="11"/>
    <n v="462"/>
    <n v="-1"/>
    <d v="2017-02-19T00:00:00"/>
    <d v="2017-02-01T00:00:00"/>
    <d v="2017-02-19T00:00:00"/>
    <s v="Sunday"/>
    <d v="1899-12-30T16:14:25"/>
    <d v="1899-12-30T16:00:00"/>
    <n v="1"/>
    <d v="2017-02-19T00:00:00"/>
    <d v="2017-02-01T00:00:00"/>
    <d v="2017-02-19T00:00:00"/>
    <s v="Sunday"/>
    <d v="1899-12-30T17:31:39"/>
    <d v="1899-12-30T18:00:00"/>
    <s v="One Way"/>
  </r>
  <r>
    <n v="1514801"/>
    <s v="Non-RFID Card Member"/>
    <m/>
    <m/>
    <n v="53207"/>
    <s v="UNITED STATES"/>
    <s v="Single Ride"/>
    <n v="5429"/>
    <x v="16"/>
    <n v="43.03913"/>
    <n v="-87.916150000000002"/>
    <x v="20"/>
    <n v="43.038649999999997"/>
    <n v="-87.921930000000003"/>
    <n v="8"/>
    <n v="3"/>
    <n v="1.2"/>
    <n v="1.1000000000000001"/>
    <n v="48"/>
    <n v="-1"/>
    <d v="2017-02-19T00:00:00"/>
    <d v="2017-02-01T00:00:00"/>
    <d v="2017-02-19T00:00:00"/>
    <s v="Sunday"/>
    <d v="1899-12-30T17:07:38"/>
    <d v="1899-12-30T17:00:00"/>
    <n v="1"/>
    <d v="2017-02-19T00:00:00"/>
    <d v="2017-02-01T00:00:00"/>
    <d v="2017-02-19T00:00:00"/>
    <s v="Sunday"/>
    <d v="1899-12-30T17:15:15"/>
    <d v="1899-12-30T17:00:00"/>
    <s v="One Way"/>
  </r>
  <r>
    <n v="1514909"/>
    <s v="Non-RFID Card Member"/>
    <m/>
    <m/>
    <n v="53188"/>
    <s v="UNITED STATES"/>
    <s v="Single Ride"/>
    <n v="91"/>
    <x v="46"/>
    <n v="43.060155999999999"/>
    <n v="-87.881258000000003"/>
    <x v="34"/>
    <n v="43.063749000000001"/>
    <n v="-87.887962999999999"/>
    <n v="36"/>
    <n v="6"/>
    <n v="5.4"/>
    <n v="5.0999999999999996"/>
    <n v="216"/>
    <n v="-1"/>
    <d v="2017-02-19T00:00:00"/>
    <d v="2017-02-01T00:00:00"/>
    <d v="2017-02-19T00:00:00"/>
    <s v="Sunday"/>
    <d v="1899-12-30T16:40:29"/>
    <d v="1899-12-30T17:00:00"/>
    <n v="1"/>
    <d v="2017-02-19T00:00:00"/>
    <d v="2017-02-01T00:00:00"/>
    <d v="2017-02-19T00:00:00"/>
    <s v="Sunday"/>
    <d v="1899-12-30T17:16:43"/>
    <d v="1899-12-30T17:00:00"/>
    <s v="One Way"/>
  </r>
  <r>
    <n v="1514912"/>
    <s v="Non-RFID Card Member"/>
    <m/>
    <m/>
    <n v="53086"/>
    <s v="UNITED STATES"/>
    <s v="Single Ride"/>
    <n v="5523"/>
    <x v="1"/>
    <n v="43.048200000000001"/>
    <n v="-87.900859999999994"/>
    <x v="2"/>
    <n v="43.03519"/>
    <n v="-87.907390000000007"/>
    <n v="41"/>
    <n v="6"/>
    <n v="6.2"/>
    <n v="5.8"/>
    <n v="246"/>
    <n v="-1"/>
    <d v="2017-02-19T00:00:00"/>
    <d v="2017-02-01T00:00:00"/>
    <d v="2017-02-19T00:00:00"/>
    <s v="Sunday"/>
    <d v="1899-12-30T16:39:16"/>
    <d v="1899-12-30T17:00:00"/>
    <n v="1"/>
    <d v="2017-02-19T00:00:00"/>
    <d v="2017-02-01T00:00:00"/>
    <d v="2017-02-19T00:00:00"/>
    <s v="Sunday"/>
    <d v="1899-12-30T17:20:43"/>
    <d v="1899-12-30T17:00:00"/>
    <s v="One Way"/>
  </r>
  <r>
    <n v="1515029"/>
    <s v="Non-RFID Card Member"/>
    <m/>
    <m/>
    <n v="94703"/>
    <s v="UNITED STATES"/>
    <s v="Single Ride"/>
    <n v="234"/>
    <x v="29"/>
    <n v="43.05847"/>
    <n v="-87.898079999999993"/>
    <x v="8"/>
    <n v="43.038580000000003"/>
    <n v="-87.90934"/>
    <n v="21"/>
    <n v="3"/>
    <n v="3.2"/>
    <n v="3"/>
    <n v="126"/>
    <n v="-1"/>
    <d v="2017-02-19T00:00:00"/>
    <d v="2017-02-01T00:00:00"/>
    <d v="2017-02-19T00:00:00"/>
    <s v="Sunday"/>
    <d v="1899-12-30T17:06:36"/>
    <d v="1899-12-30T17:00:00"/>
    <n v="1"/>
    <d v="2017-02-19T00:00:00"/>
    <d v="2017-02-01T00:00:00"/>
    <d v="2017-02-19T00:00:00"/>
    <s v="Sunday"/>
    <d v="1899-12-30T17:27:12"/>
    <d v="1899-12-30T17:00:00"/>
    <s v="One Way"/>
  </r>
  <r>
    <n v="1515115"/>
    <s v="Non-RFID Card Member"/>
    <m/>
    <m/>
    <n v="53210"/>
    <s v="UNITED STATES"/>
    <s v="Single Ride"/>
    <n v="5534"/>
    <x v="9"/>
    <n v="43.066893999999998"/>
    <n v="-87.877936000000005"/>
    <x v="25"/>
    <n v="43.066893999999998"/>
    <n v="-87.877936000000005"/>
    <n v="33"/>
    <n v="3"/>
    <n v="5"/>
    <n v="4.7"/>
    <n v="198"/>
    <n v="-1"/>
    <d v="2017-02-19T00:00:00"/>
    <d v="2017-02-01T00:00:00"/>
    <d v="2017-02-19T00:00:00"/>
    <s v="Sunday"/>
    <d v="1899-12-30T17:36:46"/>
    <d v="1899-12-30T18:00:00"/>
    <n v="1"/>
    <d v="2017-02-19T00:00:00"/>
    <d v="2017-02-01T00:00:00"/>
    <d v="2017-02-19T00:00:00"/>
    <s v="Sunday"/>
    <d v="1899-12-30T18:09:32"/>
    <d v="1899-12-30T18:00:00"/>
    <s v="Round Trip"/>
  </r>
  <r>
    <n v="1515149"/>
    <s v="Non-RFID Card Member"/>
    <m/>
    <m/>
    <n v="53212"/>
    <s v="UNITED STATES"/>
    <s v="Single Ride"/>
    <n v="42"/>
    <x v="39"/>
    <n v="43.024340000000002"/>
    <n v="-87.916753"/>
    <x v="42"/>
    <n v="43.026229999999998"/>
    <n v="-87.912809999999993"/>
    <n v="144"/>
    <n v="0"/>
    <n v="18"/>
    <n v="17.100000000000001"/>
    <n v="720"/>
    <n v="-1"/>
    <d v="2017-02-19T00:00:00"/>
    <d v="2017-02-01T00:00:00"/>
    <d v="2017-02-19T00:00:00"/>
    <s v="Sunday"/>
    <d v="1899-12-30T17:53:02"/>
    <d v="1899-12-30T18:00:00"/>
    <n v="1"/>
    <d v="2017-02-19T00:00:00"/>
    <d v="2017-02-01T00:00:00"/>
    <d v="2017-02-19T00:00:00"/>
    <s v="Sunday"/>
    <d v="1899-12-30T20:17:13"/>
    <d v="1899-12-30T20:00:00"/>
    <s v="One Way"/>
  </r>
  <r>
    <n v="1515644"/>
    <s v="Non-RFID Card Member"/>
    <m/>
    <m/>
    <n v="53150"/>
    <s v="UNITED STATES"/>
    <s v="Single Ride"/>
    <n v="88"/>
    <x v="31"/>
    <n v="43.058010000000003"/>
    <n v="-87.877300000000005"/>
    <x v="32"/>
    <n v="43.058010000000003"/>
    <n v="-87.877300000000005"/>
    <n v="33"/>
    <n v="3"/>
    <n v="5"/>
    <n v="4.7"/>
    <n v="198"/>
    <n v="-1"/>
    <d v="2017-02-20T00:00:00"/>
    <d v="2017-02-01T00:00:00"/>
    <d v="2017-02-20T00:00:00"/>
    <s v="Monday"/>
    <d v="1899-12-30T10:44:29"/>
    <d v="1899-12-30T11:00:00"/>
    <n v="1"/>
    <d v="2017-02-20T00:00:00"/>
    <d v="2017-02-01T00:00:00"/>
    <d v="2017-02-20T00:00:00"/>
    <s v="Monday"/>
    <d v="1899-12-30T11:17:04"/>
    <d v="1899-12-30T11:00:00"/>
    <s v="Round Trip"/>
  </r>
  <r>
    <n v="1515853"/>
    <s v="Non-RFID Card Member"/>
    <m/>
    <m/>
    <n v="53217"/>
    <s v="UNITED STATES"/>
    <s v="Single Ride"/>
    <n v="952"/>
    <x v="25"/>
    <n v="43.036900000000003"/>
    <n v="-87.89667"/>
    <x v="24"/>
    <n v="43.036900000000003"/>
    <n v="-87.89667"/>
    <n v="67"/>
    <n v="9"/>
    <n v="10.1"/>
    <n v="9.5"/>
    <n v="402"/>
    <n v="-1"/>
    <d v="2017-02-20T00:00:00"/>
    <d v="2017-02-01T00:00:00"/>
    <d v="2017-02-20T00:00:00"/>
    <s v="Monday"/>
    <d v="1899-12-30T12:47:37"/>
    <d v="1899-12-30T13:00:00"/>
    <n v="1"/>
    <d v="2017-02-20T00:00:00"/>
    <d v="2017-02-01T00:00:00"/>
    <d v="2017-02-20T00:00:00"/>
    <s v="Monday"/>
    <d v="1899-12-30T13:54:14"/>
    <d v="1899-12-30T14:00:00"/>
    <s v="Round Trip"/>
  </r>
  <r>
    <n v="1515962"/>
    <s v="Non-RFID Card Member"/>
    <m/>
    <m/>
    <n v="53225"/>
    <s v="UNITED STATES"/>
    <s v="Single Ride"/>
    <n v="357"/>
    <x v="13"/>
    <n v="43.058619999999998"/>
    <n v="-87.885319999999993"/>
    <x v="3"/>
    <n v="43.058619999999998"/>
    <n v="-87.885319999999993"/>
    <n v="41"/>
    <n v="6"/>
    <n v="6.2"/>
    <n v="5.8"/>
    <n v="246"/>
    <n v="-1"/>
    <d v="2017-02-20T00:00:00"/>
    <d v="2017-02-01T00:00:00"/>
    <d v="2017-02-20T00:00:00"/>
    <s v="Monday"/>
    <d v="1899-12-30T13:21:36"/>
    <d v="1899-12-30T13:00:00"/>
    <n v="1"/>
    <d v="2017-02-20T00:00:00"/>
    <d v="2017-02-01T00:00:00"/>
    <d v="2017-02-20T00:00:00"/>
    <s v="Monday"/>
    <d v="1899-12-30T14:02:30"/>
    <d v="1899-12-30T14:00:00"/>
    <s v="Round Trip"/>
  </r>
  <r>
    <n v="1516185"/>
    <s v="Non-RFID Card Member"/>
    <m/>
    <m/>
    <n v="53007"/>
    <s v="UNITED STATES"/>
    <s v="Single Ride"/>
    <n v="11110"/>
    <x v="4"/>
    <n v="43.078530000000001"/>
    <n v="-87.882620000000003"/>
    <x v="41"/>
    <n v="43.078530000000001"/>
    <n v="-87.882620000000003"/>
    <n v="35"/>
    <n v="6"/>
    <n v="5.3"/>
    <n v="5"/>
    <n v="210"/>
    <n v="-1"/>
    <d v="2017-02-20T00:00:00"/>
    <d v="2017-02-01T00:00:00"/>
    <d v="2017-02-20T00:00:00"/>
    <s v="Monday"/>
    <d v="1899-12-30T15:05:29"/>
    <d v="1899-12-30T15:00:00"/>
    <n v="1"/>
    <d v="2017-02-20T00:00:00"/>
    <d v="2017-02-01T00:00:00"/>
    <d v="2017-02-20T00:00:00"/>
    <s v="Monday"/>
    <d v="1899-12-30T15:40:58"/>
    <d v="1899-12-30T16:00:00"/>
    <s v="Round Trip"/>
  </r>
  <r>
    <n v="1516542"/>
    <s v="Non-RFID Card Member"/>
    <m/>
    <m/>
    <n v="53221"/>
    <s v="UNITED STATES"/>
    <s v="Single Ride"/>
    <n v="5548"/>
    <x v="25"/>
    <n v="43.036900000000003"/>
    <n v="-87.89667"/>
    <x v="24"/>
    <n v="43.036900000000003"/>
    <n v="-87.89667"/>
    <n v="26"/>
    <n v="3"/>
    <n v="3.9"/>
    <n v="3.7"/>
    <n v="156"/>
    <n v="-1"/>
    <d v="2017-02-20T00:00:00"/>
    <d v="2017-02-01T00:00:00"/>
    <d v="2017-02-20T00:00:00"/>
    <s v="Monday"/>
    <d v="1899-12-30T22:18:57"/>
    <d v="1899-12-30T22:00:00"/>
    <n v="1"/>
    <d v="2017-02-20T00:00:00"/>
    <d v="2017-02-01T00:00:00"/>
    <d v="2017-02-20T00:00:00"/>
    <s v="Monday"/>
    <d v="1899-12-30T22:44:17"/>
    <d v="1899-12-30T23:00:00"/>
    <s v="Round Trip"/>
  </r>
  <r>
    <n v="1516561"/>
    <s v="Non-RFID Card Member"/>
    <m/>
    <m/>
    <n v="53233"/>
    <s v="UNITED STATES"/>
    <s v="Single Ride"/>
    <n v="5562"/>
    <x v="35"/>
    <n v="43.040154000000001"/>
    <n v="-87.932113000000001"/>
    <x v="10"/>
    <n v="43.052460000000004"/>
    <n v="-87.891000000000005"/>
    <n v="32"/>
    <n v="3"/>
    <n v="4.8"/>
    <n v="4.5999999999999996"/>
    <n v="192"/>
    <n v="-1"/>
    <d v="2017-02-21T00:00:00"/>
    <d v="2017-02-01T00:00:00"/>
    <d v="2017-02-21T00:00:00"/>
    <s v="Tuesday"/>
    <d v="1899-12-30T01:43:07"/>
    <d v="1899-12-30T02:00:00"/>
    <n v="1"/>
    <d v="2017-02-21T00:00:00"/>
    <d v="2017-02-01T00:00:00"/>
    <d v="2017-02-21T00:00:00"/>
    <s v="Tuesday"/>
    <d v="1899-12-30T02:15:25"/>
    <d v="1899-12-30T02:00:00"/>
    <s v="One Way"/>
  </r>
  <r>
    <n v="1516563"/>
    <s v="Non-RFID Card Member"/>
    <m/>
    <m/>
    <n v="922"/>
    <s v="UNITED STATES"/>
    <s v="Single Ride"/>
    <n v="11071"/>
    <x v="35"/>
    <n v="43.040154000000001"/>
    <n v="-87.932113000000001"/>
    <x v="10"/>
    <n v="43.052460000000004"/>
    <n v="-87.891000000000005"/>
    <n v="32"/>
    <n v="3"/>
    <n v="4.8"/>
    <n v="4.5999999999999996"/>
    <n v="192"/>
    <n v="-1"/>
    <d v="2017-02-21T00:00:00"/>
    <d v="2017-02-01T00:00:00"/>
    <d v="2017-02-21T00:00:00"/>
    <s v="Tuesday"/>
    <d v="1899-12-30T01:45:23"/>
    <d v="1899-12-30T02:00:00"/>
    <n v="1"/>
    <d v="2017-02-21T00:00:00"/>
    <d v="2017-02-01T00:00:00"/>
    <d v="2017-02-21T00:00:00"/>
    <s v="Tuesday"/>
    <d v="1899-12-30T02:17:28"/>
    <d v="1899-12-30T02:00:00"/>
    <s v="One Way"/>
  </r>
  <r>
    <n v="1516567"/>
    <s v="Non-RFID Card Member"/>
    <m/>
    <m/>
    <n v="53177"/>
    <s v="UNITED STATES"/>
    <s v="Single Ride"/>
    <n v="5443"/>
    <x v="27"/>
    <n v="43.038580000000003"/>
    <n v="-87.90934"/>
    <x v="5"/>
    <n v="43.031480000000002"/>
    <n v="-87.908169999999998"/>
    <n v="20"/>
    <n v="3"/>
    <n v="3"/>
    <n v="2.9"/>
    <n v="120"/>
    <n v="-1"/>
    <d v="2017-02-21T00:00:00"/>
    <d v="2017-02-01T00:00:00"/>
    <d v="2017-02-21T00:00:00"/>
    <s v="Tuesday"/>
    <d v="1899-12-30T03:40:26"/>
    <d v="1899-12-30T04:00:00"/>
    <n v="1"/>
    <d v="2017-02-21T00:00:00"/>
    <d v="2017-02-01T00:00:00"/>
    <d v="2017-02-21T00:00:00"/>
    <s v="Tuesday"/>
    <d v="1899-12-30T04:00:04"/>
    <d v="1899-12-30T04:00:00"/>
    <s v="One Way"/>
  </r>
  <r>
    <n v="1516579"/>
    <s v="Non-RFID Card Member"/>
    <m/>
    <m/>
    <n v="53216"/>
    <s v="UNITED STATES"/>
    <s v="Single Ride"/>
    <n v="5450"/>
    <x v="7"/>
    <n v="43.074890000000003"/>
    <n v="-87.882810000000006"/>
    <x v="38"/>
    <n v="43.074890000000003"/>
    <n v="-87.882810000000006"/>
    <n v="34"/>
    <n v="3"/>
    <n v="5.0999999999999996"/>
    <n v="4.8"/>
    <n v="204"/>
    <n v="-1"/>
    <d v="2017-02-21T00:00:00"/>
    <d v="2017-02-01T00:00:00"/>
    <d v="2017-02-21T00:00:00"/>
    <s v="Tuesday"/>
    <d v="1899-12-30T06:54:16"/>
    <d v="1899-12-30T07:00:00"/>
    <n v="1"/>
    <d v="2017-02-21T00:00:00"/>
    <d v="2017-02-01T00:00:00"/>
    <d v="2017-02-21T00:00:00"/>
    <s v="Tuesday"/>
    <d v="1899-12-30T07:28:52"/>
    <d v="1899-12-30T07:00:00"/>
    <s v="Round Trip"/>
  </r>
  <r>
    <n v="1516646"/>
    <s v="Non-RFID Card Member"/>
    <m/>
    <m/>
    <n v="46307"/>
    <s v="UNITED STATES"/>
    <s v="Single Ride"/>
    <n v="143"/>
    <x v="10"/>
    <n v="43.052460000000004"/>
    <n v="-87.891000000000005"/>
    <x v="10"/>
    <n v="43.052460000000004"/>
    <n v="-87.891000000000005"/>
    <n v="43"/>
    <n v="6"/>
    <n v="6.5"/>
    <n v="6.1"/>
    <n v="258"/>
    <n v="-1"/>
    <d v="2017-02-21T00:00:00"/>
    <d v="2017-02-01T00:00:00"/>
    <d v="2017-02-21T00:00:00"/>
    <s v="Tuesday"/>
    <d v="1899-12-30T10:16:31"/>
    <d v="1899-12-30T10:00:00"/>
    <n v="1"/>
    <d v="2017-02-21T00:00:00"/>
    <d v="2017-02-01T00:00:00"/>
    <d v="2017-02-21T00:00:00"/>
    <s v="Tuesday"/>
    <d v="1899-12-30T10:59:16"/>
    <d v="1899-12-30T11:00:00"/>
    <s v="Round Trip"/>
  </r>
  <r>
    <n v="1516785"/>
    <s v="Non-RFID Card Member"/>
    <m/>
    <m/>
    <n v="60130"/>
    <s v="UNITED STATES"/>
    <s v="Single Ride"/>
    <n v="11119"/>
    <x v="50"/>
    <n v="43.026229999999998"/>
    <n v="-87.912809999999993"/>
    <x v="42"/>
    <n v="43.026229999999998"/>
    <n v="-87.912809999999993"/>
    <n v="125"/>
    <n v="15"/>
    <n v="18"/>
    <n v="17.100000000000001"/>
    <n v="720"/>
    <n v="-1"/>
    <d v="2017-02-21T00:00:00"/>
    <d v="2017-02-01T00:00:00"/>
    <d v="2017-02-21T00:00:00"/>
    <s v="Tuesday"/>
    <d v="1899-12-30T12:41:48"/>
    <d v="1899-12-30T13:00:00"/>
    <n v="1"/>
    <d v="2017-02-21T00:00:00"/>
    <d v="2017-02-01T00:00:00"/>
    <d v="2017-02-21T00:00:00"/>
    <s v="Tuesday"/>
    <d v="1899-12-30T14:46:03"/>
    <d v="1899-12-30T15:00:00"/>
    <s v="Round Trip"/>
  </r>
  <r>
    <n v="1516787"/>
    <s v="Non-RFID Card Member"/>
    <m/>
    <m/>
    <n v="53051"/>
    <s v="UNITED STATES"/>
    <s v="Single Ride"/>
    <n v="217"/>
    <x v="35"/>
    <n v="43.040154000000001"/>
    <n v="-87.932113000000001"/>
    <x v="20"/>
    <n v="43.038649999999997"/>
    <n v="-87.921930000000003"/>
    <n v="94"/>
    <n v="9"/>
    <n v="14.1"/>
    <n v="13.4"/>
    <n v="564"/>
    <n v="-1"/>
    <d v="2017-02-21T00:00:00"/>
    <d v="2017-02-01T00:00:00"/>
    <d v="2017-02-21T00:00:00"/>
    <s v="Tuesday"/>
    <d v="1899-12-30T12:43:34"/>
    <d v="1899-12-30T13:00:00"/>
    <n v="1"/>
    <d v="2017-02-21T00:00:00"/>
    <d v="2017-02-01T00:00:00"/>
    <d v="2017-02-21T00:00:00"/>
    <s v="Tuesday"/>
    <d v="1899-12-30T14:17:57"/>
    <d v="1899-12-30T14:00:00"/>
    <s v="One Way"/>
  </r>
  <r>
    <n v="1516820"/>
    <s v="Non-RFID Card Member"/>
    <m/>
    <m/>
    <n v="60051"/>
    <s v="UNITED STATES"/>
    <s v="Single Ride"/>
    <n v="11118"/>
    <x v="2"/>
    <n v="43.03519"/>
    <n v="-87.907390000000007"/>
    <x v="10"/>
    <n v="43.052460000000004"/>
    <n v="-87.891000000000005"/>
    <n v="23"/>
    <n v="3"/>
    <n v="3.5"/>
    <n v="3.3"/>
    <n v="138"/>
    <n v="-1"/>
    <d v="2017-02-21T00:00:00"/>
    <d v="2017-02-01T00:00:00"/>
    <d v="2017-02-21T00:00:00"/>
    <s v="Tuesday"/>
    <d v="1899-12-30T16:02:27"/>
    <d v="1899-12-30T16:00:00"/>
    <n v="1"/>
    <d v="2017-02-21T00:00:00"/>
    <d v="2017-02-01T00:00:00"/>
    <d v="2017-02-21T00:00:00"/>
    <s v="Tuesday"/>
    <d v="1899-12-30T16:25:05"/>
    <d v="1899-12-30T16:00:00"/>
    <s v="One Way"/>
  </r>
  <r>
    <n v="1516831"/>
    <s v="Non-RFID Card Member"/>
    <m/>
    <m/>
    <n v="53212"/>
    <s v="UNITED STATES"/>
    <s v="Single Ride"/>
    <n v="11098"/>
    <x v="26"/>
    <n v="43.060786"/>
    <n v="-87.883825999999999"/>
    <x v="36"/>
    <n v="43.052549999999997"/>
    <n v="-87.909329999999997"/>
    <n v="12"/>
    <n v="3"/>
    <n v="1.8"/>
    <n v="1.7"/>
    <n v="72"/>
    <n v="-1"/>
    <d v="2017-02-22T00:00:00"/>
    <d v="2017-02-01T00:00:00"/>
    <d v="2017-02-22T00:00:00"/>
    <s v="Wednesday"/>
    <d v="1899-12-30T16:21:07"/>
    <d v="1899-12-30T16:00:00"/>
    <n v="1"/>
    <d v="2017-02-22T00:00:00"/>
    <d v="2017-02-01T00:00:00"/>
    <d v="2017-02-22T00:00:00"/>
    <s v="Wednesday"/>
    <d v="1899-12-30T16:33:06"/>
    <d v="1899-12-30T17:00:00"/>
    <s v="One Way"/>
  </r>
  <r>
    <n v="1516877"/>
    <s v="Non-RFID Card Member"/>
    <m/>
    <m/>
    <n v="98296"/>
    <s v="UNITED STATES"/>
    <s v="Single Ride"/>
    <n v="11126"/>
    <x v="37"/>
    <n v="43.041646999999998"/>
    <n v="-87.927257999999995"/>
    <x v="12"/>
    <n v="43.038719999999998"/>
    <n v="-87.905339999999995"/>
    <n v="18"/>
    <n v="3"/>
    <n v="2.7"/>
    <n v="2.6"/>
    <n v="108"/>
    <n v="-1"/>
    <d v="2017-02-21T00:00:00"/>
    <d v="2017-02-01T00:00:00"/>
    <d v="2017-02-21T00:00:00"/>
    <s v="Tuesday"/>
    <d v="1899-12-30T14:15:52"/>
    <d v="1899-12-30T14:00:00"/>
    <n v="1"/>
    <d v="2017-02-21T00:00:00"/>
    <d v="2017-02-01T00:00:00"/>
    <d v="2017-02-21T00:00:00"/>
    <s v="Tuesday"/>
    <d v="1899-12-30T14:33:00"/>
    <d v="1899-12-30T15:00:00"/>
    <s v="One Way"/>
  </r>
  <r>
    <n v="1516917"/>
    <s v="Non-RFID Card Member"/>
    <m/>
    <m/>
    <n v="53208"/>
    <s v="UNITED STATES"/>
    <s v="Single Ride"/>
    <n v="179"/>
    <x v="31"/>
    <n v="43.058010000000003"/>
    <n v="-87.877300000000005"/>
    <x v="32"/>
    <n v="43.058010000000003"/>
    <n v="-87.877300000000005"/>
    <n v="20"/>
    <n v="0"/>
    <n v="3"/>
    <n v="2.9"/>
    <n v="120"/>
    <n v="-1"/>
    <d v="2017-02-21T00:00:00"/>
    <d v="2017-02-01T00:00:00"/>
    <d v="2017-02-21T00:00:00"/>
    <s v="Tuesday"/>
    <d v="1899-12-30T14:48:03"/>
    <d v="1899-12-30T15:00:00"/>
    <n v="1"/>
    <d v="2017-02-21T00:00:00"/>
    <d v="2017-02-01T00:00:00"/>
    <d v="2017-02-21T00:00:00"/>
    <s v="Tuesday"/>
    <d v="1899-12-30T15:08:24"/>
    <d v="1899-12-30T15:00:00"/>
    <s v="Round Trip"/>
  </r>
  <r>
    <n v="1516919"/>
    <s v="Non-RFID Card Member"/>
    <m/>
    <m/>
    <n v="53049"/>
    <s v="UNITED STATES"/>
    <s v="Single Ride"/>
    <n v="44"/>
    <x v="4"/>
    <n v="43.078530000000001"/>
    <n v="-87.882620000000003"/>
    <x v="41"/>
    <n v="43.078530000000001"/>
    <n v="-87.882620000000003"/>
    <n v="64"/>
    <n v="6"/>
    <n v="9.6"/>
    <n v="9.1"/>
    <n v="384"/>
    <n v="-1"/>
    <d v="2017-02-21T00:00:00"/>
    <d v="2017-02-01T00:00:00"/>
    <d v="2017-02-21T00:00:00"/>
    <s v="Tuesday"/>
    <d v="1899-12-30T14:49:24"/>
    <d v="1899-12-30T15:00:00"/>
    <n v="1"/>
    <d v="2017-02-21T00:00:00"/>
    <d v="2017-02-01T00:00:00"/>
    <d v="2017-02-21T00:00:00"/>
    <s v="Tuesday"/>
    <d v="1899-12-30T15:53:26"/>
    <d v="1899-12-30T16:00:00"/>
    <s v="Round Trip"/>
  </r>
  <r>
    <n v="1516941"/>
    <s v="Non-RFID Card Member"/>
    <m/>
    <m/>
    <n v="53217"/>
    <s v="UNITED STATES"/>
    <s v="Single Ride"/>
    <n v="168"/>
    <x v="19"/>
    <n v="43.069021999999997"/>
    <n v="-87.887940999999998"/>
    <x v="32"/>
    <n v="43.058010000000003"/>
    <n v="-87.877300000000005"/>
    <n v="123"/>
    <n v="12"/>
    <n v="18"/>
    <n v="17.100000000000001"/>
    <n v="720"/>
    <n v="-1"/>
    <d v="2017-02-21T00:00:00"/>
    <d v="2017-02-01T00:00:00"/>
    <d v="2017-02-21T00:00:00"/>
    <s v="Tuesday"/>
    <d v="1899-12-30T15:16:09"/>
    <d v="1899-12-30T15:00:00"/>
    <n v="1"/>
    <d v="2017-02-21T00:00:00"/>
    <d v="2017-02-01T00:00:00"/>
    <d v="2017-02-21T00:00:00"/>
    <s v="Tuesday"/>
    <d v="1899-12-30T17:19:06"/>
    <d v="1899-12-30T17:00:00"/>
    <s v="One Way"/>
  </r>
  <r>
    <n v="1516943"/>
    <s v="Non-RFID Card Member"/>
    <m/>
    <m/>
    <n v="53211"/>
    <s v="UNITED STATES"/>
    <s v="Single Ride"/>
    <n v="315"/>
    <x v="19"/>
    <n v="43.069021999999997"/>
    <n v="-87.887940999999998"/>
    <x v="32"/>
    <n v="43.058010000000003"/>
    <n v="-87.877300000000005"/>
    <n v="121"/>
    <n v="12"/>
    <n v="18"/>
    <n v="17.100000000000001"/>
    <n v="720"/>
    <n v="-1"/>
    <d v="2017-02-21T00:00:00"/>
    <d v="2017-02-01T00:00:00"/>
    <d v="2017-02-21T00:00:00"/>
    <s v="Tuesday"/>
    <d v="1899-12-30T15:18:00"/>
    <d v="1899-12-30T15:00:00"/>
    <n v="1"/>
    <d v="2017-02-21T00:00:00"/>
    <d v="2017-02-01T00:00:00"/>
    <d v="2017-02-21T00:00:00"/>
    <s v="Tuesday"/>
    <d v="1899-12-30T17:19:38"/>
    <d v="1899-12-30T17:00:00"/>
    <s v="One Way"/>
  </r>
  <r>
    <n v="1516950"/>
    <s v="Non-RFID Card Member"/>
    <m/>
    <m/>
    <n v="46112"/>
    <s v="UNITED STATES"/>
    <s v="Single Ride"/>
    <n v="344"/>
    <x v="25"/>
    <n v="43.036900000000003"/>
    <n v="-87.89667"/>
    <x v="40"/>
    <n v="43.041646999999998"/>
    <n v="-87.927257999999995"/>
    <n v="23"/>
    <n v="3"/>
    <n v="3.5"/>
    <n v="3.3"/>
    <n v="138"/>
    <n v="-1"/>
    <d v="2017-02-21T00:00:00"/>
    <d v="2017-02-01T00:00:00"/>
    <d v="2017-02-21T00:00:00"/>
    <s v="Tuesday"/>
    <d v="1899-12-30T16:36:45"/>
    <d v="1899-12-30T17:00:00"/>
    <n v="1"/>
    <d v="2017-02-21T00:00:00"/>
    <d v="2017-02-01T00:00:00"/>
    <d v="2017-02-21T00:00:00"/>
    <s v="Tuesday"/>
    <d v="1899-12-30T16:59:48"/>
    <d v="1899-12-30T17:00:00"/>
    <s v="One Way"/>
  </r>
  <r>
    <n v="1516952"/>
    <s v="Non-RFID Card Member"/>
    <m/>
    <m/>
    <n v="60564"/>
    <s v="UNITED STATES"/>
    <s v="Single Ride"/>
    <n v="175"/>
    <x v="35"/>
    <n v="43.040154000000001"/>
    <n v="-87.932113000000001"/>
    <x v="12"/>
    <n v="43.038719999999998"/>
    <n v="-87.905339999999995"/>
    <n v="27"/>
    <n v="3"/>
    <n v="4.0999999999999996"/>
    <n v="3.8"/>
    <n v="162"/>
    <n v="-1"/>
    <d v="2017-02-21T00:00:00"/>
    <d v="2017-02-01T00:00:00"/>
    <d v="2017-02-21T00:00:00"/>
    <s v="Tuesday"/>
    <d v="1899-12-30T15:26:01"/>
    <d v="1899-12-30T15:00:00"/>
    <n v="1"/>
    <d v="2017-02-21T00:00:00"/>
    <d v="2017-02-01T00:00:00"/>
    <d v="2017-02-21T00:00:00"/>
    <s v="Tuesday"/>
    <d v="1899-12-30T15:53:52"/>
    <d v="1899-12-30T16:00:00"/>
    <s v="One Way"/>
  </r>
  <r>
    <n v="1516978"/>
    <s v="Non-RFID Card Member"/>
    <m/>
    <m/>
    <n v="53213"/>
    <s v="UNITED STATES"/>
    <s v="Single Ride"/>
    <n v="11128"/>
    <x v="47"/>
    <n v="43.06044"/>
    <n v="-88.016239999999996"/>
    <x v="46"/>
    <n v="43.052630000000001"/>
    <n v="-88.016319999999993"/>
    <n v="19"/>
    <n v="3"/>
    <n v="2.9"/>
    <n v="2.7"/>
    <n v="114"/>
    <n v="-1"/>
    <d v="2017-02-21T00:00:00"/>
    <d v="2017-02-01T00:00:00"/>
    <d v="2017-02-21T00:00:00"/>
    <s v="Tuesday"/>
    <d v="1899-12-30T15:47:33"/>
    <d v="1899-12-30T16:00:00"/>
    <n v="1"/>
    <d v="2017-02-21T00:00:00"/>
    <d v="2017-02-01T00:00:00"/>
    <d v="2017-02-21T00:00:00"/>
    <s v="Tuesday"/>
    <d v="1899-12-30T16:06:08"/>
    <d v="1899-12-30T16:00:00"/>
    <s v="One Way"/>
  </r>
  <r>
    <n v="1516979"/>
    <s v="Non-RFID Card Member"/>
    <m/>
    <m/>
    <n v="53202"/>
    <s v="UNITED STATES"/>
    <s v="Single Ride"/>
    <n v="216"/>
    <x v="10"/>
    <n v="43.052460000000004"/>
    <n v="-87.891000000000005"/>
    <x v="10"/>
    <n v="43.052460000000004"/>
    <n v="-87.891000000000005"/>
    <n v="36"/>
    <n v="6"/>
    <n v="5.4"/>
    <n v="5.0999999999999996"/>
    <n v="216"/>
    <n v="-1"/>
    <d v="2017-02-21T00:00:00"/>
    <d v="2017-02-01T00:00:00"/>
    <d v="2017-02-21T00:00:00"/>
    <s v="Tuesday"/>
    <d v="1899-12-30T15:48:15"/>
    <d v="1899-12-30T16:00:00"/>
    <n v="1"/>
    <d v="2017-02-21T00:00:00"/>
    <d v="2017-02-01T00:00:00"/>
    <d v="2017-02-21T00:00:00"/>
    <s v="Tuesday"/>
    <d v="1899-12-30T16:24:48"/>
    <d v="1899-12-30T16:00:00"/>
    <s v="Round Trip"/>
  </r>
  <r>
    <n v="1517006"/>
    <s v="Non-RFID Card Member"/>
    <m/>
    <m/>
    <n v="53213"/>
    <s v="UNITED STATES"/>
    <s v="Single Ride"/>
    <n v="28"/>
    <x v="48"/>
    <n v="43.060839999999999"/>
    <n v="-88.001940000000005"/>
    <x v="43"/>
    <n v="43.048609999999996"/>
    <n v="-88.008480000000006"/>
    <n v="69"/>
    <n v="9"/>
    <n v="10.4"/>
    <n v="9.8000000000000007"/>
    <n v="414"/>
    <n v="-1"/>
    <d v="2017-02-21T00:00:00"/>
    <d v="2017-02-01T00:00:00"/>
    <d v="2017-02-21T00:00:00"/>
    <s v="Tuesday"/>
    <d v="1899-12-30T16:09:07"/>
    <d v="1899-12-30T16:00:00"/>
    <n v="1"/>
    <d v="2017-02-21T00:00:00"/>
    <d v="2017-02-01T00:00:00"/>
    <d v="2017-02-21T00:00:00"/>
    <s v="Tuesday"/>
    <d v="1899-12-30T17:18:34"/>
    <d v="1899-12-30T17:00:00"/>
    <s v="One Way"/>
  </r>
  <r>
    <n v="1517011"/>
    <s v="Non-RFID Card Member"/>
    <m/>
    <m/>
    <n v="53233"/>
    <s v="UNITED STATES"/>
    <s v="Single Ride"/>
    <n v="5569"/>
    <x v="25"/>
    <n v="43.036900000000003"/>
    <n v="-87.89667"/>
    <x v="32"/>
    <n v="43.058010000000003"/>
    <n v="-87.877300000000005"/>
    <n v="42"/>
    <n v="6"/>
    <n v="6.3"/>
    <n v="6"/>
    <n v="252"/>
    <n v="-1"/>
    <d v="2017-02-21T00:00:00"/>
    <d v="2017-02-01T00:00:00"/>
    <d v="2017-02-21T00:00:00"/>
    <s v="Tuesday"/>
    <d v="1899-12-30T16:16:33"/>
    <d v="1899-12-30T16:00:00"/>
    <n v="1"/>
    <d v="2017-02-21T00:00:00"/>
    <d v="2017-02-01T00:00:00"/>
    <d v="2017-02-21T00:00:00"/>
    <s v="Tuesday"/>
    <d v="1899-12-30T16:58:31"/>
    <d v="1899-12-30T17:00:00"/>
    <s v="One Way"/>
  </r>
  <r>
    <n v="1517035"/>
    <s v="Non-RFID Card Member"/>
    <m/>
    <m/>
    <n v="53211"/>
    <s v="UNITED STATES"/>
    <s v="Single Ride"/>
    <n v="5499"/>
    <x v="4"/>
    <n v="43.078530000000001"/>
    <n v="-87.882620000000003"/>
    <x v="41"/>
    <n v="43.078530000000001"/>
    <n v="-87.882620000000003"/>
    <n v="65"/>
    <n v="9"/>
    <n v="9.8000000000000007"/>
    <n v="9.3000000000000007"/>
    <n v="390"/>
    <n v="-1"/>
    <d v="2017-02-21T00:00:00"/>
    <d v="2017-02-01T00:00:00"/>
    <d v="2017-02-21T00:00:00"/>
    <s v="Tuesday"/>
    <d v="1899-12-30T16:39:36"/>
    <d v="1899-12-30T17:00:00"/>
    <n v="1"/>
    <d v="2017-02-21T00:00:00"/>
    <d v="2017-02-01T00:00:00"/>
    <d v="2017-02-21T00:00:00"/>
    <s v="Tuesday"/>
    <d v="1899-12-30T17:44:04"/>
    <d v="1899-12-30T18:00:00"/>
    <s v="Round Trip"/>
  </r>
  <r>
    <n v="1517065"/>
    <s v="Non-RFID Card Member"/>
    <m/>
    <m/>
    <n v="53211"/>
    <s v="UNITED STATES"/>
    <s v="Single Ride"/>
    <n v="5487"/>
    <x v="4"/>
    <n v="43.078530000000001"/>
    <n v="-87.882620000000003"/>
    <x v="41"/>
    <n v="43.078530000000001"/>
    <n v="-87.882620000000003"/>
    <n v="69"/>
    <n v="9"/>
    <n v="10.4"/>
    <n v="9.8000000000000007"/>
    <n v="414"/>
    <n v="-1"/>
    <d v="2017-02-21T00:00:00"/>
    <d v="2017-02-01T00:00:00"/>
    <d v="2017-02-21T00:00:00"/>
    <s v="Tuesday"/>
    <d v="1899-12-30T17:03:27"/>
    <d v="1899-12-30T17:00:00"/>
    <n v="1"/>
    <d v="2017-02-21T00:00:00"/>
    <d v="2017-02-01T00:00:00"/>
    <d v="2017-02-21T00:00:00"/>
    <s v="Tuesday"/>
    <d v="1899-12-30T18:12:12"/>
    <d v="1899-12-30T18:00:00"/>
    <s v="Round Trip"/>
  </r>
  <r>
    <n v="1517065"/>
    <s v="Non-RFID Card Member"/>
    <m/>
    <m/>
    <n v="53211"/>
    <s v="UNITED STATES"/>
    <s v="Single Ride"/>
    <n v="11147"/>
    <x v="4"/>
    <n v="43.078530000000001"/>
    <n v="-87.882620000000003"/>
    <x v="41"/>
    <n v="43.078530000000001"/>
    <n v="-87.882620000000003"/>
    <n v="59"/>
    <n v="6"/>
    <n v="8.9"/>
    <n v="8.4"/>
    <n v="354"/>
    <n v="-1"/>
    <d v="2017-02-21T00:00:00"/>
    <d v="2017-02-01T00:00:00"/>
    <d v="2017-02-21T00:00:00"/>
    <s v="Tuesday"/>
    <d v="1899-12-30T17:12:38"/>
    <d v="1899-12-30T17:00:00"/>
    <n v="1"/>
    <d v="2017-02-21T00:00:00"/>
    <d v="2017-02-01T00:00:00"/>
    <d v="2017-02-21T00:00:00"/>
    <s v="Tuesday"/>
    <d v="1899-12-30T18:11:58"/>
    <d v="1899-12-30T18:00:00"/>
    <s v="Round Trip"/>
  </r>
  <r>
    <n v="1517080"/>
    <s v="Non-RFID Card Member"/>
    <m/>
    <m/>
    <n v="53151"/>
    <s v="UNITED STATES"/>
    <s v="Single Ride"/>
    <n v="11061"/>
    <x v="41"/>
    <n v="43.004728999999998"/>
    <n v="-87.905463999999995"/>
    <x v="48"/>
    <n v="43.004728999999998"/>
    <n v="-87.905463999999995"/>
    <n v="65"/>
    <n v="9"/>
    <n v="9.8000000000000007"/>
    <n v="9.3000000000000007"/>
    <n v="390"/>
    <n v="-1"/>
    <d v="2017-02-22T00:00:00"/>
    <d v="2017-02-01T00:00:00"/>
    <d v="2017-02-22T00:00:00"/>
    <s v="Wednesday"/>
    <d v="1899-12-30T16:56:56"/>
    <d v="1899-12-30T17:00:00"/>
    <n v="1"/>
    <d v="2017-02-22T00:00:00"/>
    <d v="2017-02-01T00:00:00"/>
    <d v="2017-02-22T00:00:00"/>
    <s v="Wednesday"/>
    <d v="1899-12-30T18:01:57"/>
    <d v="1899-12-30T18:00:00"/>
    <s v="Round Trip"/>
  </r>
  <r>
    <n v="1517080"/>
    <s v="Non-RFID Card Member"/>
    <m/>
    <m/>
    <n v="53151"/>
    <s v="UNITED STATES"/>
    <s v="Single Ride"/>
    <n v="114"/>
    <x v="41"/>
    <n v="43.004728999999998"/>
    <n v="-87.905463999999995"/>
    <x v="48"/>
    <n v="43.004728999999998"/>
    <n v="-87.905463999999995"/>
    <n v="64"/>
    <n v="6"/>
    <n v="9.6"/>
    <n v="9.1"/>
    <n v="384"/>
    <n v="-1"/>
    <d v="2017-02-22T00:00:00"/>
    <d v="2017-02-01T00:00:00"/>
    <d v="2017-02-22T00:00:00"/>
    <s v="Wednesday"/>
    <d v="1899-12-30T16:57:46"/>
    <d v="1899-12-30T17:00:00"/>
    <n v="1"/>
    <d v="2017-02-22T00:00:00"/>
    <d v="2017-02-01T00:00:00"/>
    <d v="2017-02-22T00:00:00"/>
    <s v="Wednesday"/>
    <d v="1899-12-30T18:01:52"/>
    <d v="1899-12-30T18:00:00"/>
    <s v="Round Trip"/>
  </r>
  <r>
    <n v="1517082"/>
    <s v="Non-RFID Card Member"/>
    <m/>
    <m/>
    <n v="53029"/>
    <s v="UNITED STATES"/>
    <s v="Single Ride"/>
    <n v="111"/>
    <x v="24"/>
    <n v="43.05097"/>
    <n v="-87.906440000000003"/>
    <x v="41"/>
    <n v="43.078530000000001"/>
    <n v="-87.882620000000003"/>
    <n v="26"/>
    <n v="3"/>
    <n v="3.9"/>
    <n v="3.7"/>
    <n v="156"/>
    <n v="-1"/>
    <d v="2017-02-21T00:00:00"/>
    <d v="2017-02-01T00:00:00"/>
    <d v="2017-02-21T00:00:00"/>
    <s v="Tuesday"/>
    <d v="1899-12-30T17:28:14"/>
    <d v="1899-12-30T17:00:00"/>
    <n v="1"/>
    <d v="2017-02-21T00:00:00"/>
    <d v="2017-02-01T00:00:00"/>
    <d v="2017-02-21T00:00:00"/>
    <s v="Tuesday"/>
    <d v="1899-12-30T17:54:18"/>
    <d v="1899-12-30T18:00:00"/>
    <s v="One Way"/>
  </r>
  <r>
    <n v="1517244"/>
    <s v="Non-RFID Card Member"/>
    <m/>
    <m/>
    <m/>
    <s v="UNITED STATES"/>
    <s v="Single Ride"/>
    <n v="175"/>
    <x v="12"/>
    <n v="43.038719999999998"/>
    <n v="-87.905339999999995"/>
    <x v="12"/>
    <n v="43.038719999999998"/>
    <n v="-87.905339999999995"/>
    <n v="47"/>
    <n v="0"/>
    <n v="7.1"/>
    <n v="6.7"/>
    <n v="282"/>
    <n v="-1"/>
    <d v="2017-02-22T00:00:00"/>
    <d v="2017-02-01T00:00:00"/>
    <d v="2017-02-22T00:00:00"/>
    <s v="Wednesday"/>
    <d v="1899-12-30T00:34:37"/>
    <d v="1899-12-30T01:00:00"/>
    <n v="1"/>
    <d v="2017-02-22T00:00:00"/>
    <d v="2017-02-01T00:00:00"/>
    <d v="2017-02-22T00:00:00"/>
    <s v="Wednesday"/>
    <d v="1899-12-30T01:21:41"/>
    <d v="1899-12-30T01:00:00"/>
    <s v="Round Trip"/>
  </r>
  <r>
    <n v="1517371"/>
    <s v="Non-RFID Card Member"/>
    <m/>
    <m/>
    <n v="53207"/>
    <s v="UNITED STATES"/>
    <s v="Single Ride"/>
    <n v="11164"/>
    <x v="3"/>
    <n v="43.042490000000001"/>
    <n v="-87.909959999999998"/>
    <x v="2"/>
    <n v="43.03519"/>
    <n v="-87.907390000000007"/>
    <n v="6"/>
    <n v="3"/>
    <n v="0.9"/>
    <n v="0.9"/>
    <n v="36"/>
    <n v="-1"/>
    <d v="2017-02-22T00:00:00"/>
    <d v="2017-02-01T00:00:00"/>
    <d v="2017-02-22T00:00:00"/>
    <s v="Wednesday"/>
    <d v="1899-12-30T11:36:18"/>
    <d v="1899-12-30T12:00:00"/>
    <n v="1"/>
    <d v="2017-02-22T00:00:00"/>
    <d v="2017-02-01T00:00:00"/>
    <d v="2017-02-22T00:00:00"/>
    <s v="Wednesday"/>
    <d v="1899-12-30T11:42:31"/>
    <d v="1899-12-30T12:00:00"/>
    <s v="One Way"/>
  </r>
  <r>
    <n v="1517414"/>
    <s v="Non-RFID Card Member"/>
    <m/>
    <m/>
    <n v="60514"/>
    <s v="UNITED STATES"/>
    <s v="Single Ride"/>
    <n v="11156"/>
    <x v="35"/>
    <n v="43.040154000000001"/>
    <n v="-87.932113000000001"/>
    <x v="40"/>
    <n v="43.041646999999998"/>
    <n v="-87.927257999999995"/>
    <n v="50"/>
    <n v="6"/>
    <n v="7.5"/>
    <n v="7.1"/>
    <n v="300"/>
    <n v="-1"/>
    <d v="2017-02-22T00:00:00"/>
    <d v="2017-02-01T00:00:00"/>
    <d v="2017-02-22T00:00:00"/>
    <s v="Wednesday"/>
    <d v="1899-12-30T12:37:30"/>
    <d v="1899-12-30T13:00:00"/>
    <n v="1"/>
    <d v="2017-02-22T00:00:00"/>
    <d v="2017-02-01T00:00:00"/>
    <d v="2017-02-22T00:00:00"/>
    <s v="Wednesday"/>
    <d v="1899-12-30T13:27:56"/>
    <d v="1899-12-30T13:00:00"/>
    <s v="One Way"/>
  </r>
  <r>
    <n v="1517420"/>
    <s v="Non-RFID Card Member"/>
    <m/>
    <m/>
    <n v="53217"/>
    <s v="UNITED STATES"/>
    <s v="Single Ride"/>
    <n v="5517"/>
    <x v="49"/>
    <n v="43.020020000000002"/>
    <n v="-87.912540000000007"/>
    <x v="14"/>
    <n v="43.020020000000002"/>
    <n v="-87.912540000000007"/>
    <n v="46"/>
    <n v="6"/>
    <n v="6.9"/>
    <n v="6.6"/>
    <n v="276"/>
    <n v="-1"/>
    <d v="2017-02-22T00:00:00"/>
    <d v="2017-02-01T00:00:00"/>
    <d v="2017-02-22T00:00:00"/>
    <s v="Wednesday"/>
    <d v="1899-12-30T12:40:06"/>
    <d v="1899-12-30T13:00:00"/>
    <n v="1"/>
    <d v="2017-02-22T00:00:00"/>
    <d v="2017-02-01T00:00:00"/>
    <d v="2017-02-22T00:00:00"/>
    <s v="Wednesday"/>
    <d v="1899-12-30T13:26:56"/>
    <d v="1899-12-30T13:00:00"/>
    <s v="Round Trip"/>
  </r>
  <r>
    <n v="1517502"/>
    <s v="Non-RFID Card Member"/>
    <m/>
    <m/>
    <n v="53211"/>
    <s v="UNITED STATES"/>
    <s v="Single Ride"/>
    <n v="23"/>
    <x v="33"/>
    <n v="43.063749000000001"/>
    <n v="-87.887962999999999"/>
    <x v="26"/>
    <n v="43.077359999999999"/>
    <n v="-87.880769999999998"/>
    <n v="16"/>
    <n v="3"/>
    <n v="2.4"/>
    <n v="2.2999999999999998"/>
    <n v="96"/>
    <n v="-1"/>
    <d v="2017-02-22T00:00:00"/>
    <d v="2017-02-01T00:00:00"/>
    <d v="2017-02-22T00:00:00"/>
    <s v="Wednesday"/>
    <d v="1899-12-30T13:52:42"/>
    <d v="1899-12-30T14:00:00"/>
    <n v="1"/>
    <d v="2017-02-22T00:00:00"/>
    <d v="2017-02-01T00:00:00"/>
    <d v="2017-02-22T00:00:00"/>
    <s v="Wednesday"/>
    <d v="1899-12-30T14:08:37"/>
    <d v="1899-12-30T14:00:00"/>
    <s v="One Way"/>
  </r>
  <r>
    <n v="1517502"/>
    <s v="Non-RFID Card Member"/>
    <m/>
    <m/>
    <n v="53211"/>
    <s v="UNITED STATES"/>
    <s v="Single Ride"/>
    <n v="23"/>
    <x v="32"/>
    <n v="43.077359999999999"/>
    <n v="-87.880769999999998"/>
    <x v="34"/>
    <n v="43.063749000000001"/>
    <n v="-87.887962999999999"/>
    <n v="12"/>
    <n v="3"/>
    <n v="1.8"/>
    <n v="1.7"/>
    <n v="72"/>
    <n v="-1"/>
    <d v="2017-02-22T00:00:00"/>
    <d v="2017-02-01T00:00:00"/>
    <d v="2017-02-22T00:00:00"/>
    <s v="Wednesday"/>
    <d v="1899-12-30T15:29:22"/>
    <d v="1899-12-30T15:00:00"/>
    <n v="1"/>
    <d v="2017-02-22T00:00:00"/>
    <d v="2017-02-01T00:00:00"/>
    <d v="2017-02-22T00:00:00"/>
    <s v="Wednesday"/>
    <d v="1899-12-30T15:41:22"/>
    <d v="1899-12-30T16:00:00"/>
    <s v="One Way"/>
  </r>
  <r>
    <n v="1517508"/>
    <s v="Non-RFID Card Member"/>
    <m/>
    <m/>
    <n v="66047"/>
    <s v="UNITED STATES"/>
    <s v="Single Ride"/>
    <n v="5489"/>
    <x v="31"/>
    <n v="43.058010000000003"/>
    <n v="-87.877300000000005"/>
    <x v="32"/>
    <n v="43.058010000000003"/>
    <n v="-87.877300000000005"/>
    <n v="24"/>
    <n v="3"/>
    <n v="3.6"/>
    <n v="3.4"/>
    <n v="144"/>
    <n v="-1"/>
    <d v="2017-02-22T00:00:00"/>
    <d v="2017-02-01T00:00:00"/>
    <d v="2017-02-22T00:00:00"/>
    <s v="Wednesday"/>
    <d v="1899-12-30T13:54:12"/>
    <d v="1899-12-30T14:00:00"/>
    <n v="1"/>
    <d v="2017-02-22T00:00:00"/>
    <d v="2017-02-01T00:00:00"/>
    <d v="2017-02-22T00:00:00"/>
    <s v="Wednesday"/>
    <d v="1899-12-30T14:18:09"/>
    <d v="1899-12-30T14:00:00"/>
    <s v="Round Trip"/>
  </r>
  <r>
    <n v="1517522"/>
    <s v="Non-RFID Card Member"/>
    <m/>
    <m/>
    <n v="53215"/>
    <s v="UNITED STATES"/>
    <s v="Single Ride"/>
    <n v="247"/>
    <x v="2"/>
    <n v="43.03519"/>
    <n v="-87.907390000000007"/>
    <x v="2"/>
    <n v="43.03519"/>
    <n v="-87.907390000000007"/>
    <n v="77"/>
    <n v="0"/>
    <n v="11.6"/>
    <n v="11"/>
    <n v="462"/>
    <n v="-1"/>
    <d v="2017-02-22T00:00:00"/>
    <d v="2017-02-01T00:00:00"/>
    <d v="2017-02-22T00:00:00"/>
    <s v="Wednesday"/>
    <d v="1899-12-30T14:02:46"/>
    <d v="1899-12-30T14:00:00"/>
    <n v="1"/>
    <d v="2017-02-22T00:00:00"/>
    <d v="2017-02-01T00:00:00"/>
    <d v="2017-02-22T00:00:00"/>
    <s v="Wednesday"/>
    <d v="1899-12-30T15:19:29"/>
    <d v="1899-12-30T15:00:00"/>
    <s v="Round Trip"/>
  </r>
  <r>
    <n v="1517525"/>
    <s v="Non-RFID Card Member"/>
    <m/>
    <m/>
    <n v="53215"/>
    <s v="UNITED STATES"/>
    <s v="Single Ride"/>
    <n v="255"/>
    <x v="2"/>
    <n v="43.03519"/>
    <n v="-87.907390000000007"/>
    <x v="2"/>
    <n v="43.03519"/>
    <n v="-87.907390000000007"/>
    <n v="75"/>
    <n v="0"/>
    <n v="11.3"/>
    <n v="10.7"/>
    <n v="450"/>
    <n v="-1"/>
    <d v="2017-02-22T00:00:00"/>
    <d v="2017-02-01T00:00:00"/>
    <d v="2017-02-22T00:00:00"/>
    <s v="Wednesday"/>
    <d v="1899-12-30T14:04:20"/>
    <d v="1899-12-30T14:00:00"/>
    <n v="1"/>
    <d v="2017-02-22T00:00:00"/>
    <d v="2017-02-01T00:00:00"/>
    <d v="2017-02-22T00:00:00"/>
    <s v="Wednesday"/>
    <d v="1899-12-30T15:19:23"/>
    <d v="1899-12-30T15:00:00"/>
    <s v="Round Trip"/>
  </r>
  <r>
    <n v="1517527"/>
    <s v="Non-RFID Card Member"/>
    <m/>
    <m/>
    <n v="53215"/>
    <s v="UNITED STATES"/>
    <s v="Single Ride"/>
    <n v="347"/>
    <x v="2"/>
    <n v="43.03519"/>
    <n v="-87.907390000000007"/>
    <x v="2"/>
    <n v="43.03519"/>
    <n v="-87.907390000000007"/>
    <n v="74"/>
    <n v="9"/>
    <n v="11.1"/>
    <n v="10.5"/>
    <n v="444"/>
    <n v="-1"/>
    <d v="2017-02-22T00:00:00"/>
    <d v="2017-02-01T00:00:00"/>
    <d v="2017-02-22T00:00:00"/>
    <s v="Wednesday"/>
    <d v="1899-12-30T14:05:28"/>
    <d v="1899-12-30T14:00:00"/>
    <n v="1"/>
    <d v="2017-02-22T00:00:00"/>
    <d v="2017-02-01T00:00:00"/>
    <d v="2017-02-22T00:00:00"/>
    <s v="Wednesday"/>
    <d v="1899-12-30T15:19:25"/>
    <d v="1899-12-30T15:00:00"/>
    <s v="Round Trip"/>
  </r>
  <r>
    <n v="1517539"/>
    <s v="Non-RFID Card Member"/>
    <m/>
    <m/>
    <n v="60558"/>
    <s v="UNITED STATES"/>
    <s v="Single Ride"/>
    <n v="5524"/>
    <x v="35"/>
    <n v="43.040154000000001"/>
    <n v="-87.932113000000001"/>
    <x v="21"/>
    <n v="43.040154000000001"/>
    <n v="-87.932113000000001"/>
    <n v="74"/>
    <n v="9"/>
    <n v="11.1"/>
    <n v="10.5"/>
    <n v="444"/>
    <n v="-1"/>
    <d v="2017-02-22T00:00:00"/>
    <d v="2017-02-01T00:00:00"/>
    <d v="2017-02-22T00:00:00"/>
    <s v="Wednesday"/>
    <d v="1899-12-30T14:19:01"/>
    <d v="1899-12-30T14:00:00"/>
    <n v="1"/>
    <d v="2017-02-22T00:00:00"/>
    <d v="2017-02-01T00:00:00"/>
    <d v="2017-02-22T00:00:00"/>
    <s v="Wednesday"/>
    <d v="1899-12-30T15:33:25"/>
    <d v="1899-12-30T16:00:00"/>
    <s v="Round Trip"/>
  </r>
  <r>
    <n v="1517554"/>
    <s v="Non-RFID Card Member"/>
    <m/>
    <m/>
    <n v="54403"/>
    <s v="UNITED STATES"/>
    <s v="Single Ride"/>
    <n v="88"/>
    <x v="28"/>
    <n v="43.060250000000003"/>
    <n v="-87.892169999999993"/>
    <x v="31"/>
    <n v="43.060250000000003"/>
    <n v="-87.892169999999993"/>
    <n v="155"/>
    <n v="18"/>
    <n v="18"/>
    <n v="17.100000000000001"/>
    <n v="720"/>
    <n v="-1"/>
    <d v="2017-02-22T00:00:00"/>
    <d v="2017-02-01T00:00:00"/>
    <d v="2017-02-22T00:00:00"/>
    <s v="Wednesday"/>
    <d v="1899-12-30T14:27:44"/>
    <d v="1899-12-30T14:00:00"/>
    <n v="1"/>
    <d v="2017-02-22T00:00:00"/>
    <d v="2017-02-01T00:00:00"/>
    <d v="2017-02-22T00:00:00"/>
    <s v="Wednesday"/>
    <d v="1899-12-30T17:02:28"/>
    <d v="1899-12-30T17:00:00"/>
    <s v="Round Trip"/>
  </r>
  <r>
    <n v="1517558"/>
    <s v="Non-RFID Card Member"/>
    <m/>
    <m/>
    <n v="54935"/>
    <s v="UNITED STATES"/>
    <s v="Single Ride"/>
    <n v="13"/>
    <x v="28"/>
    <n v="43.060250000000003"/>
    <n v="-87.892169999999993"/>
    <x v="31"/>
    <n v="43.060250000000003"/>
    <n v="-87.892169999999993"/>
    <n v="235"/>
    <n v="3"/>
    <n v="18"/>
    <n v="17.100000000000001"/>
    <n v="720"/>
    <n v="-1"/>
    <d v="2017-02-22T00:00:00"/>
    <d v="2017-02-01T00:00:00"/>
    <d v="2017-02-22T00:00:00"/>
    <s v="Wednesday"/>
    <d v="1899-12-30T14:29:34"/>
    <d v="1899-12-30T14:00:00"/>
    <n v="1"/>
    <d v="2017-02-22T00:00:00"/>
    <d v="2017-02-01T00:00:00"/>
    <d v="2017-02-22T00:00:00"/>
    <s v="Wednesday"/>
    <d v="1899-12-30T18:24:50"/>
    <d v="1899-12-30T18:00:00"/>
    <s v="Round Trip"/>
  </r>
  <r>
    <n v="1517559"/>
    <s v="Non-RFID Card Member"/>
    <m/>
    <m/>
    <n v="53932"/>
    <s v="UNITED STATES"/>
    <s v="Single Ride"/>
    <n v="5454"/>
    <x v="28"/>
    <n v="43.060250000000003"/>
    <n v="-87.892169999999993"/>
    <x v="31"/>
    <n v="43.060250000000003"/>
    <n v="-87.892169999999993"/>
    <n v="148"/>
    <n v="15"/>
    <n v="18"/>
    <n v="17.100000000000001"/>
    <n v="720"/>
    <n v="-1"/>
    <d v="2017-02-22T00:00:00"/>
    <d v="2017-02-01T00:00:00"/>
    <d v="2017-02-22T00:00:00"/>
    <s v="Wednesday"/>
    <d v="1899-12-30T14:30:25"/>
    <d v="1899-12-30T15:00:00"/>
    <n v="1"/>
    <d v="2017-02-22T00:00:00"/>
    <d v="2017-02-01T00:00:00"/>
    <d v="2017-02-22T00:00:00"/>
    <s v="Wednesday"/>
    <d v="1899-12-30T16:58:16"/>
    <d v="1899-12-30T17:00:00"/>
    <s v="Round Trip"/>
  </r>
  <r>
    <n v="1517569"/>
    <s v="Non-RFID Card Member"/>
    <m/>
    <m/>
    <n v="53154"/>
    <s v="UNITED STATES"/>
    <s v="Single Ride"/>
    <n v="315"/>
    <x v="31"/>
    <n v="43.058010000000003"/>
    <n v="-87.877300000000005"/>
    <x v="32"/>
    <n v="43.058010000000003"/>
    <n v="-87.877300000000005"/>
    <n v="112"/>
    <n v="12"/>
    <n v="16.8"/>
    <n v="16"/>
    <n v="672"/>
    <n v="-1"/>
    <d v="2017-02-22T00:00:00"/>
    <d v="2017-02-01T00:00:00"/>
    <d v="2017-02-22T00:00:00"/>
    <s v="Wednesday"/>
    <d v="1899-12-30T14:38:00"/>
    <d v="1899-12-30T15:00:00"/>
    <n v="1"/>
    <d v="2017-02-22T00:00:00"/>
    <d v="2017-02-01T00:00:00"/>
    <d v="2017-02-22T00:00:00"/>
    <s v="Wednesday"/>
    <d v="1899-12-30T16:30:03"/>
    <d v="1899-12-30T17:00:00"/>
    <s v="Round Trip"/>
  </r>
  <r>
    <n v="1517581"/>
    <s v="Non-RFID Card Member"/>
    <m/>
    <m/>
    <n v="53095"/>
    <s v="UNITED STATES"/>
    <s v="Single Ride"/>
    <n v="11131"/>
    <x v="4"/>
    <n v="43.078530000000001"/>
    <n v="-87.882620000000003"/>
    <x v="41"/>
    <n v="43.078530000000001"/>
    <n v="-87.882620000000003"/>
    <n v="36"/>
    <n v="6"/>
    <n v="5.4"/>
    <n v="5.0999999999999996"/>
    <n v="216"/>
    <n v="-1"/>
    <d v="2017-02-22T00:00:00"/>
    <d v="2017-02-01T00:00:00"/>
    <d v="2017-02-22T00:00:00"/>
    <s v="Wednesday"/>
    <d v="1899-12-30T14:46:45"/>
    <d v="1899-12-30T15:00:00"/>
    <n v="1"/>
    <d v="2017-02-22T00:00:00"/>
    <d v="2017-02-01T00:00:00"/>
    <d v="2017-02-22T00:00:00"/>
    <s v="Wednesday"/>
    <d v="1899-12-30T15:22:57"/>
    <d v="1899-12-30T15:00:00"/>
    <s v="Round Trip"/>
  </r>
  <r>
    <n v="1517615"/>
    <s v="Non-RFID Card Member"/>
    <m/>
    <m/>
    <m/>
    <s v="UNITED STATES"/>
    <s v="Single Ride"/>
    <n v="11081"/>
    <x v="35"/>
    <n v="43.040154000000001"/>
    <n v="-87.932113000000001"/>
    <x v="21"/>
    <n v="43.040154000000001"/>
    <n v="-87.932113000000001"/>
    <n v="132"/>
    <n v="15"/>
    <n v="18"/>
    <n v="17.100000000000001"/>
    <n v="720"/>
    <n v="-1"/>
    <d v="2017-02-22T00:00:00"/>
    <d v="2017-02-01T00:00:00"/>
    <d v="2017-02-22T00:00:00"/>
    <s v="Wednesday"/>
    <d v="1899-12-30T15:08:51"/>
    <d v="1899-12-30T15:00:00"/>
    <n v="1"/>
    <d v="2017-02-22T00:00:00"/>
    <d v="2017-02-01T00:00:00"/>
    <d v="2017-02-22T00:00:00"/>
    <s v="Wednesday"/>
    <d v="1899-12-30T17:20:02"/>
    <d v="1899-12-30T17:00:00"/>
    <s v="Round Trip"/>
  </r>
  <r>
    <n v="1517637"/>
    <s v="Non-RFID Card Member"/>
    <m/>
    <m/>
    <n v="53213"/>
    <s v="UNITED STATES"/>
    <s v="Single Ride"/>
    <n v="185"/>
    <x v="44"/>
    <n v="43.074655999999997"/>
    <n v="-87.889011999999994"/>
    <x v="32"/>
    <n v="43.058010000000003"/>
    <n v="-87.877300000000005"/>
    <n v="35"/>
    <n v="6"/>
    <n v="5.3"/>
    <n v="5"/>
    <n v="210"/>
    <n v="-1"/>
    <d v="2017-02-22T00:00:00"/>
    <d v="2017-02-01T00:00:00"/>
    <d v="2017-02-22T00:00:00"/>
    <s v="Wednesday"/>
    <d v="1899-12-30T15:26:16"/>
    <d v="1899-12-30T15:00:00"/>
    <n v="1"/>
    <d v="2017-02-22T00:00:00"/>
    <d v="2017-02-01T00:00:00"/>
    <d v="2017-02-22T00:00:00"/>
    <s v="Wednesday"/>
    <d v="1899-12-30T16:01:12"/>
    <d v="1899-12-30T16:00:00"/>
    <s v="One Way"/>
  </r>
  <r>
    <n v="1517637"/>
    <s v="Non-RFID Card Member"/>
    <m/>
    <m/>
    <n v="53213"/>
    <s v="UNITED STATES"/>
    <s v="Single Ride"/>
    <n v="11166"/>
    <x v="44"/>
    <n v="43.074655999999997"/>
    <n v="-87.889011999999994"/>
    <x v="32"/>
    <n v="43.058010000000003"/>
    <n v="-87.877300000000005"/>
    <n v="34"/>
    <n v="3"/>
    <n v="5.0999999999999996"/>
    <n v="4.8"/>
    <n v="204"/>
    <n v="-1"/>
    <d v="2017-02-22T00:00:00"/>
    <d v="2017-02-01T00:00:00"/>
    <d v="2017-02-22T00:00:00"/>
    <s v="Wednesday"/>
    <d v="1899-12-30T15:27:28"/>
    <d v="1899-12-30T15:00:00"/>
    <n v="1"/>
    <d v="2017-02-22T00:00:00"/>
    <d v="2017-02-01T00:00:00"/>
    <d v="2017-02-22T00:00:00"/>
    <s v="Wednesday"/>
    <d v="1899-12-30T16:01:09"/>
    <d v="1899-12-30T16:00:00"/>
    <s v="One Way"/>
  </r>
  <r>
    <n v="1517646"/>
    <s v="Non-RFID Card Member"/>
    <m/>
    <m/>
    <n v="60714"/>
    <s v="UNITED STATES"/>
    <s v="Single Ride"/>
    <n v="5437"/>
    <x v="25"/>
    <n v="43.036900000000003"/>
    <n v="-87.89667"/>
    <x v="33"/>
    <n v="43.060155999999999"/>
    <n v="-87.881258000000003"/>
    <n v="53"/>
    <n v="6"/>
    <n v="8"/>
    <n v="7.6"/>
    <n v="318"/>
    <n v="-1"/>
    <d v="2017-02-22T00:00:00"/>
    <d v="2017-02-01T00:00:00"/>
    <d v="2017-02-22T00:00:00"/>
    <s v="Wednesday"/>
    <d v="1899-12-30T15:41:51"/>
    <d v="1899-12-30T16:00:00"/>
    <n v="1"/>
    <d v="2017-02-22T00:00:00"/>
    <d v="2017-02-01T00:00:00"/>
    <d v="2017-02-22T00:00:00"/>
    <s v="Wednesday"/>
    <d v="1899-12-30T16:34:30"/>
    <d v="1899-12-30T17:00:00"/>
    <s v="One Way"/>
  </r>
  <r>
    <n v="1517649"/>
    <s v="Non-RFID Card Member"/>
    <m/>
    <m/>
    <n v="63040"/>
    <s v="UNITED STATES"/>
    <s v="Single Ride"/>
    <n v="5560"/>
    <x v="37"/>
    <n v="43.041646999999998"/>
    <n v="-87.927257999999995"/>
    <x v="40"/>
    <n v="43.041646999999998"/>
    <n v="-87.927257999999995"/>
    <n v="73"/>
    <n v="0"/>
    <n v="11"/>
    <n v="10.4"/>
    <n v="438"/>
    <n v="-1"/>
    <d v="2017-02-22T00:00:00"/>
    <d v="2017-02-01T00:00:00"/>
    <d v="2017-02-22T00:00:00"/>
    <s v="Wednesday"/>
    <d v="1899-12-30T15:43:24"/>
    <d v="1899-12-30T16:00:00"/>
    <n v="1"/>
    <d v="2017-02-22T00:00:00"/>
    <d v="2017-02-01T00:00:00"/>
    <d v="2017-02-22T00:00:00"/>
    <s v="Wednesday"/>
    <d v="1899-12-30T16:56:56"/>
    <d v="1899-12-30T17:00:00"/>
    <s v="Round Trip"/>
  </r>
  <r>
    <n v="1517666"/>
    <s v="Non-RFID Card Member"/>
    <m/>
    <m/>
    <n v="53233"/>
    <s v="UNITED STATES"/>
    <s v="Single Ride"/>
    <n v="11134"/>
    <x v="25"/>
    <n v="43.036900000000003"/>
    <n v="-87.89667"/>
    <x v="24"/>
    <n v="43.036900000000003"/>
    <n v="-87.89667"/>
    <n v="34"/>
    <n v="0"/>
    <n v="5.0999999999999996"/>
    <n v="4.8"/>
    <n v="204"/>
    <n v="-1"/>
    <d v="2017-02-22T00:00:00"/>
    <d v="2017-02-01T00:00:00"/>
    <d v="2017-02-22T00:00:00"/>
    <s v="Wednesday"/>
    <d v="1899-12-30T15:52:03"/>
    <d v="1899-12-30T16:00:00"/>
    <n v="1"/>
    <d v="2017-02-22T00:00:00"/>
    <d v="2017-02-01T00:00:00"/>
    <d v="2017-02-22T00:00:00"/>
    <s v="Wednesday"/>
    <d v="1899-12-30T16:26:43"/>
    <d v="1899-12-30T16:00:00"/>
    <s v="Round Trip"/>
  </r>
  <r>
    <n v="1517666"/>
    <s v="Non-RFID Card Member"/>
    <m/>
    <m/>
    <n v="53233"/>
    <s v="UNITED STATES"/>
    <s v="Single Ride"/>
    <n v="5558"/>
    <x v="25"/>
    <n v="43.036900000000003"/>
    <n v="-87.89667"/>
    <x v="24"/>
    <n v="43.036900000000003"/>
    <n v="-87.89667"/>
    <n v="34"/>
    <n v="0"/>
    <n v="5.0999999999999996"/>
    <n v="4.8"/>
    <n v="204"/>
    <n v="-1"/>
    <d v="2017-02-22T00:00:00"/>
    <d v="2017-02-01T00:00:00"/>
    <d v="2017-02-22T00:00:00"/>
    <s v="Wednesday"/>
    <d v="1899-12-30T15:52:40"/>
    <d v="1899-12-30T16:00:00"/>
    <n v="1"/>
    <d v="2017-02-22T00:00:00"/>
    <d v="2017-02-01T00:00:00"/>
    <d v="2017-02-22T00:00:00"/>
    <s v="Wednesday"/>
    <d v="1899-12-30T16:26:59"/>
    <d v="1899-12-30T16:00:00"/>
    <s v="Round Trip"/>
  </r>
  <r>
    <n v="1517673"/>
    <s v="Non-RFID Card Member"/>
    <m/>
    <m/>
    <n v="60634"/>
    <s v="UNITED STATES"/>
    <s v="Single Ride"/>
    <n v="5586"/>
    <x v="23"/>
    <n v="43.040349999999997"/>
    <n v="-87.920760000000001"/>
    <x v="11"/>
    <n v="43.060786"/>
    <n v="-87.883825999999999"/>
    <n v="43"/>
    <n v="6"/>
    <n v="6.5"/>
    <n v="6.1"/>
    <n v="258"/>
    <n v="-1"/>
    <d v="2017-02-22T00:00:00"/>
    <d v="2017-02-01T00:00:00"/>
    <d v="2017-02-22T00:00:00"/>
    <s v="Wednesday"/>
    <d v="1899-12-30T16:02:22"/>
    <d v="1899-12-30T16:00:00"/>
    <n v="1"/>
    <d v="2017-02-22T00:00:00"/>
    <d v="2017-02-01T00:00:00"/>
    <d v="2017-02-22T00:00:00"/>
    <s v="Wednesday"/>
    <d v="1899-12-30T16:45:45"/>
    <d v="1899-12-30T17:00:00"/>
    <s v="One Way"/>
  </r>
  <r>
    <n v="1517710"/>
    <s v="Non-RFID Card Member"/>
    <m/>
    <m/>
    <n v="53005"/>
    <s v="UNITED STATES"/>
    <s v="Single Ride"/>
    <n v="5419"/>
    <x v="20"/>
    <n v="43.034619999999997"/>
    <n v="-87.917500000000004"/>
    <x v="24"/>
    <n v="43.036900000000003"/>
    <n v="-87.89667"/>
    <n v="28"/>
    <n v="3"/>
    <n v="4.2"/>
    <n v="4"/>
    <n v="168"/>
    <n v="-1"/>
    <d v="2017-02-22T00:00:00"/>
    <d v="2017-02-01T00:00:00"/>
    <d v="2017-02-22T00:00:00"/>
    <s v="Wednesday"/>
    <d v="1899-12-30T16:23:08"/>
    <d v="1899-12-30T16:00:00"/>
    <n v="1"/>
    <d v="2017-02-22T00:00:00"/>
    <d v="2017-02-01T00:00:00"/>
    <d v="2017-02-22T00:00:00"/>
    <s v="Wednesday"/>
    <d v="1899-12-30T16:51:55"/>
    <d v="1899-12-30T17:00:00"/>
    <s v="One Way"/>
  </r>
  <r>
    <n v="1517716"/>
    <s v="Non-RFID Card Member"/>
    <m/>
    <m/>
    <n v="53202"/>
    <s v="UNITED STATES"/>
    <s v="Single Ride"/>
    <n v="11118"/>
    <x v="10"/>
    <n v="43.052460000000004"/>
    <n v="-87.891000000000005"/>
    <x v="30"/>
    <n v="43.05097"/>
    <n v="-87.906440000000003"/>
    <n v="50"/>
    <n v="6"/>
    <n v="7.5"/>
    <n v="7.1"/>
    <n v="300"/>
    <n v="-1"/>
    <d v="2017-02-22T00:00:00"/>
    <d v="2017-02-01T00:00:00"/>
    <d v="2017-02-22T00:00:00"/>
    <s v="Wednesday"/>
    <d v="1899-12-30T16:26:47"/>
    <d v="1899-12-30T16:00:00"/>
    <n v="1"/>
    <d v="2017-02-22T00:00:00"/>
    <d v="2017-02-01T00:00:00"/>
    <d v="2017-02-22T00:00:00"/>
    <s v="Wednesday"/>
    <d v="1899-12-30T17:16:50"/>
    <d v="1899-12-30T17:00:00"/>
    <s v="One Way"/>
  </r>
  <r>
    <n v="1517721"/>
    <s v="Non-RFID Card Member"/>
    <m/>
    <m/>
    <n v="53215"/>
    <s v="UNITED STATES"/>
    <s v="Single Ride"/>
    <n v="11134"/>
    <x v="25"/>
    <n v="43.036900000000003"/>
    <n v="-87.89667"/>
    <x v="24"/>
    <n v="43.036900000000003"/>
    <n v="-87.89667"/>
    <n v="40"/>
    <n v="6"/>
    <n v="6"/>
    <n v="5.7"/>
    <n v="240"/>
    <n v="-1"/>
    <d v="2017-02-22T00:00:00"/>
    <d v="2017-02-01T00:00:00"/>
    <d v="2017-02-22T00:00:00"/>
    <s v="Wednesday"/>
    <d v="1899-12-30T16:29:45"/>
    <d v="1899-12-30T16:00:00"/>
    <n v="1"/>
    <d v="2017-02-22T00:00:00"/>
    <d v="2017-02-01T00:00:00"/>
    <d v="2017-02-22T00:00:00"/>
    <s v="Wednesday"/>
    <d v="1899-12-30T17:09:48"/>
    <d v="1899-12-30T17:00:00"/>
    <s v="Round Trip"/>
  </r>
  <r>
    <n v="1517753"/>
    <s v="Non-RFID Card Member"/>
    <m/>
    <m/>
    <n v="48423"/>
    <s v="UNITED STATES"/>
    <s v="Single Ride"/>
    <n v="5492"/>
    <x v="26"/>
    <n v="43.060786"/>
    <n v="-87.883825999999999"/>
    <x v="3"/>
    <n v="43.058619999999998"/>
    <n v="-87.885319999999993"/>
    <n v="27"/>
    <n v="3"/>
    <n v="4.0999999999999996"/>
    <n v="3.8"/>
    <n v="162"/>
    <n v="-1"/>
    <d v="2017-02-22T00:00:00"/>
    <d v="2017-02-01T00:00:00"/>
    <d v="2017-02-22T00:00:00"/>
    <s v="Wednesday"/>
    <d v="1899-12-30T16:58:35"/>
    <d v="1899-12-30T17:00:00"/>
    <n v="1"/>
    <d v="2017-02-22T00:00:00"/>
    <d v="2017-02-01T00:00:00"/>
    <d v="2017-02-22T00:00:00"/>
    <s v="Wednesday"/>
    <d v="1899-12-30T17:25:48"/>
    <d v="1899-12-30T17:00:00"/>
    <s v="One Way"/>
  </r>
  <r>
    <n v="1517763"/>
    <s v="Non-RFID Card Member"/>
    <m/>
    <m/>
    <n v="53222"/>
    <s v="UNITED STATES"/>
    <s v="Single Ride"/>
    <n v="11165"/>
    <x v="40"/>
    <n v="43.048609999999996"/>
    <n v="-88.008480000000006"/>
    <x v="43"/>
    <n v="43.048609999999996"/>
    <n v="-88.008480000000006"/>
    <n v="24"/>
    <n v="3"/>
    <n v="3.6"/>
    <n v="3.4"/>
    <n v="144"/>
    <n v="-1"/>
    <d v="2017-02-22T00:00:00"/>
    <d v="2017-02-01T00:00:00"/>
    <d v="2017-02-22T00:00:00"/>
    <s v="Wednesday"/>
    <d v="1899-12-30T17:12:55"/>
    <d v="1899-12-30T17:00:00"/>
    <n v="1"/>
    <d v="2017-02-22T00:00:00"/>
    <d v="2017-02-01T00:00:00"/>
    <d v="2017-02-22T00:00:00"/>
    <s v="Wednesday"/>
    <d v="1899-12-30T17:36:30"/>
    <d v="1899-12-30T18:00:00"/>
    <s v="Round Trip"/>
  </r>
  <r>
    <n v="1517767"/>
    <s v="Non-RFID Card Member"/>
    <m/>
    <m/>
    <n v="64109"/>
    <s v="UNITED STATES"/>
    <s v="Single Ride"/>
    <n v="136"/>
    <x v="39"/>
    <n v="43.024340000000002"/>
    <n v="-87.916753"/>
    <x v="21"/>
    <n v="43.040154000000001"/>
    <n v="-87.932113000000001"/>
    <n v="16"/>
    <n v="3"/>
    <n v="2.4"/>
    <n v="2.2999999999999998"/>
    <n v="96"/>
    <n v="-1"/>
    <d v="2017-02-22T00:00:00"/>
    <d v="2017-02-01T00:00:00"/>
    <d v="2017-02-22T00:00:00"/>
    <s v="Wednesday"/>
    <d v="1899-12-30T17:19:36"/>
    <d v="1899-12-30T17:00:00"/>
    <n v="1"/>
    <d v="2017-02-22T00:00:00"/>
    <d v="2017-02-01T00:00:00"/>
    <d v="2017-02-22T00:00:00"/>
    <s v="Wednesday"/>
    <d v="1899-12-30T17:35:33"/>
    <d v="1899-12-30T18:00:00"/>
    <s v="One Way"/>
  </r>
  <r>
    <n v="1517767"/>
    <s v="Non-RFID Card Member"/>
    <m/>
    <m/>
    <n v="64109"/>
    <s v="UNITED STATES"/>
    <s v="Single Ride"/>
    <n v="136"/>
    <x v="39"/>
    <n v="43.024340000000002"/>
    <n v="-87.916753"/>
    <x v="44"/>
    <n v="43.024340000000002"/>
    <n v="-87.916753"/>
    <n v="1"/>
    <n v="0"/>
    <n v="0.2"/>
    <n v="0.1"/>
    <n v="6"/>
    <n v="-1"/>
    <d v="2017-02-22T00:00:00"/>
    <d v="2017-02-01T00:00:00"/>
    <d v="2017-02-22T00:00:00"/>
    <s v="Wednesday"/>
    <d v="1899-12-30T17:17:31"/>
    <d v="1899-12-30T17:00:00"/>
    <n v="1"/>
    <d v="2017-02-22T00:00:00"/>
    <d v="2017-02-01T00:00:00"/>
    <d v="2017-02-22T00:00:00"/>
    <s v="Wednesday"/>
    <d v="1899-12-30T17:18:12"/>
    <d v="1899-12-30T17:00:00"/>
    <s v="Round Trip"/>
  </r>
  <r>
    <n v="1517773"/>
    <s v="Non-RFID Card Member"/>
    <m/>
    <m/>
    <n v="53206"/>
    <s v="UNITED STATES"/>
    <s v="Single Ride"/>
    <n v="189"/>
    <x v="21"/>
    <n v="43.06033"/>
    <n v="-87.89546"/>
    <x v="15"/>
    <n v="43.06033"/>
    <n v="-87.89546"/>
    <n v="61"/>
    <n v="6"/>
    <n v="9.1999999999999993"/>
    <n v="8.6999999999999993"/>
    <n v="366"/>
    <n v="-1"/>
    <d v="2017-02-22T00:00:00"/>
    <d v="2017-02-01T00:00:00"/>
    <d v="2017-02-22T00:00:00"/>
    <s v="Wednesday"/>
    <d v="1899-12-30T17:22:07"/>
    <d v="1899-12-30T17:00:00"/>
    <n v="1"/>
    <d v="2017-02-22T00:00:00"/>
    <d v="2017-02-01T00:00:00"/>
    <d v="2017-02-22T00:00:00"/>
    <s v="Wednesday"/>
    <d v="1899-12-30T18:23:24"/>
    <d v="1899-12-30T18:00:00"/>
    <s v="Round Trip"/>
  </r>
  <r>
    <n v="1517774"/>
    <s v="Non-RFID Card Member"/>
    <m/>
    <m/>
    <n v="53202"/>
    <s v="UNITED STATES"/>
    <s v="Single Ride"/>
    <n v="21"/>
    <x v="30"/>
    <n v="43.031480000000002"/>
    <n v="-87.908169999999998"/>
    <x v="13"/>
    <n v="43.04824"/>
    <n v="-87.904970000000006"/>
    <n v="19"/>
    <n v="3"/>
    <n v="2.9"/>
    <n v="2.7"/>
    <n v="114"/>
    <n v="-1"/>
    <d v="2017-02-22T00:00:00"/>
    <d v="2017-02-01T00:00:00"/>
    <d v="2017-02-22T00:00:00"/>
    <s v="Wednesday"/>
    <d v="1899-12-30T17:27:07"/>
    <d v="1899-12-30T17:00:00"/>
    <n v="1"/>
    <d v="2017-02-22T00:00:00"/>
    <d v="2017-02-01T00:00:00"/>
    <d v="2017-02-22T00:00:00"/>
    <s v="Wednesday"/>
    <d v="1899-12-30T17:46:55"/>
    <d v="1899-12-30T18:00:00"/>
    <s v="One Way"/>
  </r>
  <r>
    <n v="1517777"/>
    <s v="Non-RFID Card Member"/>
    <m/>
    <m/>
    <n v="48009"/>
    <s v="UNITED STATES"/>
    <s v="Single Ride"/>
    <n v="993"/>
    <x v="35"/>
    <n v="43.040154000000001"/>
    <n v="-87.932113000000001"/>
    <x v="21"/>
    <n v="43.040154000000001"/>
    <n v="-87.932113000000001"/>
    <n v="40"/>
    <n v="6"/>
    <n v="6"/>
    <n v="5.7"/>
    <n v="240"/>
    <n v="-1"/>
    <d v="2017-02-22T00:00:00"/>
    <d v="2017-02-01T00:00:00"/>
    <d v="2017-02-22T00:00:00"/>
    <s v="Wednesday"/>
    <d v="1899-12-30T17:28:08"/>
    <d v="1899-12-30T17:00:00"/>
    <n v="1"/>
    <d v="2017-02-22T00:00:00"/>
    <d v="2017-02-01T00:00:00"/>
    <d v="2017-02-22T00:00:00"/>
    <s v="Wednesday"/>
    <d v="1899-12-30T18:08:30"/>
    <d v="1899-12-30T18:00:00"/>
    <s v="Round Trip"/>
  </r>
  <r>
    <n v="1517784"/>
    <s v="Non-RFID Card Member"/>
    <m/>
    <m/>
    <n v="53211"/>
    <s v="UNITED STATES"/>
    <s v="Single Ride"/>
    <n v="5478"/>
    <x v="44"/>
    <n v="43.074655999999997"/>
    <n v="-87.889011999999994"/>
    <x v="9"/>
    <n v="43.074655999999997"/>
    <n v="-87.889011999999994"/>
    <n v="88"/>
    <n v="9"/>
    <n v="13.2"/>
    <n v="12.5"/>
    <n v="528"/>
    <n v="-1"/>
    <d v="2017-02-22T00:00:00"/>
    <d v="2017-02-01T00:00:00"/>
    <d v="2017-02-22T00:00:00"/>
    <s v="Wednesday"/>
    <d v="1899-12-30T17:32:28"/>
    <d v="1899-12-30T18:00:00"/>
    <n v="1"/>
    <d v="2017-02-22T00:00:00"/>
    <d v="2017-02-01T00:00:00"/>
    <d v="2017-02-22T00:00:00"/>
    <s v="Wednesday"/>
    <d v="1899-12-30T19:00:52"/>
    <d v="1899-12-30T19:00:00"/>
    <s v="Round Trip"/>
  </r>
  <r>
    <n v="1517797"/>
    <s v="Non-RFID Card Member"/>
    <m/>
    <m/>
    <n v="53233"/>
    <s v="UNITED STATES"/>
    <s v="Single Ride"/>
    <n v="5537"/>
    <x v="46"/>
    <n v="43.060155999999999"/>
    <n v="-87.881258000000003"/>
    <x v="21"/>
    <n v="43.040154000000001"/>
    <n v="-87.932113000000001"/>
    <n v="41"/>
    <n v="6"/>
    <n v="6.2"/>
    <n v="5.8"/>
    <n v="246"/>
    <n v="-1"/>
    <d v="2017-02-22T00:00:00"/>
    <d v="2017-02-01T00:00:00"/>
    <d v="2017-02-22T00:00:00"/>
    <s v="Wednesday"/>
    <d v="1899-12-30T17:45:17"/>
    <d v="1899-12-30T18:00:00"/>
    <n v="1"/>
    <d v="2017-02-22T00:00:00"/>
    <d v="2017-02-01T00:00:00"/>
    <d v="2017-02-22T00:00:00"/>
    <s v="Wednesday"/>
    <d v="1899-12-30T18:26:44"/>
    <d v="1899-12-30T18:00:00"/>
    <s v="One Way"/>
  </r>
  <r>
    <n v="1517804"/>
    <s v="Non-RFID Card Member"/>
    <m/>
    <m/>
    <n v="55317"/>
    <s v="UNITED STATES"/>
    <s v="Single Ride"/>
    <n v="11107"/>
    <x v="11"/>
    <n v="43.04824"/>
    <n v="-87.904970000000006"/>
    <x v="21"/>
    <n v="43.040154000000001"/>
    <n v="-87.932113000000001"/>
    <n v="22"/>
    <n v="3"/>
    <n v="3.3"/>
    <n v="3.1"/>
    <n v="132"/>
    <n v="-1"/>
    <d v="2017-02-22T00:00:00"/>
    <d v="2017-02-01T00:00:00"/>
    <d v="2017-02-22T00:00:00"/>
    <s v="Wednesday"/>
    <d v="1899-12-30T17:52:29"/>
    <d v="1899-12-30T18:00:00"/>
    <n v="1"/>
    <d v="2017-02-22T00:00:00"/>
    <d v="2017-02-01T00:00:00"/>
    <d v="2017-02-22T00:00:00"/>
    <s v="Wednesday"/>
    <d v="1899-12-30T18:14:45"/>
    <d v="1899-12-30T18:00:00"/>
    <s v="One Way"/>
  </r>
  <r>
    <n v="1517806"/>
    <s v="Non-RFID Card Member"/>
    <m/>
    <m/>
    <n v="53233"/>
    <s v="UNITED STATES"/>
    <s v="Single Ride"/>
    <n v="11063"/>
    <x v="46"/>
    <n v="43.060155999999999"/>
    <n v="-87.881258000000003"/>
    <x v="33"/>
    <n v="43.060155999999999"/>
    <n v="-87.881258000000003"/>
    <n v="64"/>
    <n v="6"/>
    <n v="9.6"/>
    <n v="9.1"/>
    <n v="384"/>
    <n v="-1"/>
    <d v="2017-02-22T00:00:00"/>
    <d v="2017-02-01T00:00:00"/>
    <d v="2017-02-22T00:00:00"/>
    <s v="Wednesday"/>
    <d v="1899-12-30T17:53:30"/>
    <d v="1899-12-30T18:00:00"/>
    <n v="1"/>
    <d v="2017-02-22T00:00:00"/>
    <d v="2017-02-01T00:00:00"/>
    <d v="2017-02-22T00:00:00"/>
    <s v="Wednesday"/>
    <d v="1899-12-30T18:57:53"/>
    <d v="1899-12-30T19:00:00"/>
    <s v="Round Trip"/>
  </r>
  <r>
    <n v="1517806"/>
    <s v="Non-RFID Card Member"/>
    <m/>
    <m/>
    <n v="53233"/>
    <s v="UNITED STATES"/>
    <s v="Single Ride"/>
    <n v="11072"/>
    <x v="46"/>
    <n v="43.060155999999999"/>
    <n v="-87.881258000000003"/>
    <x v="33"/>
    <n v="43.060155999999999"/>
    <n v="-87.881258000000003"/>
    <n v="31"/>
    <n v="3"/>
    <n v="4.7"/>
    <n v="4.4000000000000004"/>
    <n v="186"/>
    <n v="-1"/>
    <d v="2017-02-22T00:00:00"/>
    <d v="2017-02-01T00:00:00"/>
    <d v="2017-02-22T00:00:00"/>
    <s v="Wednesday"/>
    <d v="1899-12-30T18:32:35"/>
    <d v="1899-12-30T19:00:00"/>
    <n v="1"/>
    <d v="2017-02-22T00:00:00"/>
    <d v="2017-02-01T00:00:00"/>
    <d v="2017-02-22T00:00:00"/>
    <s v="Wednesday"/>
    <d v="1899-12-30T19:03:47"/>
    <d v="1899-12-30T19:00:00"/>
    <s v="Round Trip"/>
  </r>
  <r>
    <n v="1517816"/>
    <s v="Non-RFID Card Member"/>
    <m/>
    <m/>
    <n v="53233"/>
    <s v="UNITED STATES"/>
    <s v="Single Ride"/>
    <n v="11072"/>
    <x v="46"/>
    <n v="43.060155999999999"/>
    <n v="-87.881258000000003"/>
    <x v="33"/>
    <n v="43.060155999999999"/>
    <n v="-87.881258000000003"/>
    <n v="12"/>
    <n v="0"/>
    <n v="1.8"/>
    <n v="1.7"/>
    <n v="72"/>
    <n v="-1"/>
    <d v="2017-02-22T00:00:00"/>
    <d v="2017-02-01T00:00:00"/>
    <d v="2017-02-22T00:00:00"/>
    <s v="Wednesday"/>
    <d v="1899-12-30T17:57:15"/>
    <d v="1899-12-30T18:00:00"/>
    <n v="1"/>
    <d v="2017-02-22T00:00:00"/>
    <d v="2017-02-01T00:00:00"/>
    <d v="2017-02-22T00:00:00"/>
    <s v="Wednesday"/>
    <d v="1899-12-30T18:09:11"/>
    <d v="1899-12-30T18:00:00"/>
    <s v="Round Trip"/>
  </r>
  <r>
    <n v="1517818"/>
    <s v="Non-RFID Card Member"/>
    <m/>
    <m/>
    <n v="53074"/>
    <s v="UNITED STATES"/>
    <s v="Single Ride"/>
    <n v="185"/>
    <x v="31"/>
    <n v="43.058010000000003"/>
    <n v="-87.877300000000005"/>
    <x v="32"/>
    <n v="43.058010000000003"/>
    <n v="-87.877300000000005"/>
    <n v="0"/>
    <n v="0"/>
    <n v="0"/>
    <n v="0"/>
    <n v="0"/>
    <n v="-1"/>
    <d v="2017-02-22T00:00:00"/>
    <d v="2017-02-01T00:00:00"/>
    <d v="2017-02-22T00:00:00"/>
    <s v="Wednesday"/>
    <d v="1899-12-30T17:58:29"/>
    <d v="1899-12-30T18:00:00"/>
    <n v="1"/>
    <d v="2017-02-22T00:00:00"/>
    <d v="2017-02-01T00:00:00"/>
    <d v="2017-02-22T00:00:00"/>
    <s v="Wednesday"/>
    <d v="1899-12-30T17:58:54"/>
    <d v="1899-12-30T18:00:00"/>
    <s v="Round Trip"/>
  </r>
  <r>
    <n v="1517818"/>
    <s v="Non-RFID Card Member"/>
    <m/>
    <m/>
    <n v="53074"/>
    <s v="UNITED STATES"/>
    <s v="Single Ride"/>
    <n v="13"/>
    <x v="31"/>
    <n v="43.058010000000003"/>
    <n v="-87.877300000000005"/>
    <x v="32"/>
    <n v="43.058010000000003"/>
    <n v="-87.877300000000005"/>
    <n v="44"/>
    <n v="6"/>
    <n v="6.6"/>
    <n v="6.3"/>
    <n v="264"/>
    <n v="-1"/>
    <d v="2017-02-22T00:00:00"/>
    <d v="2017-02-01T00:00:00"/>
    <d v="2017-02-22T00:00:00"/>
    <s v="Wednesday"/>
    <d v="1899-12-30T17:59:54"/>
    <d v="1899-12-30T18:00:00"/>
    <n v="1"/>
    <d v="2017-02-22T00:00:00"/>
    <d v="2017-02-01T00:00:00"/>
    <d v="2017-02-22T00:00:00"/>
    <s v="Wednesday"/>
    <d v="1899-12-30T18:43:34"/>
    <d v="1899-12-30T19:00:00"/>
    <s v="Round Trip"/>
  </r>
  <r>
    <n v="1517858"/>
    <s v="Non-RFID Card Member"/>
    <m/>
    <m/>
    <n v="53218"/>
    <s v="UNITED STATES"/>
    <s v="Single Ride"/>
    <n v="5470"/>
    <x v="26"/>
    <n v="43.060786"/>
    <n v="-87.883825999999999"/>
    <x v="8"/>
    <n v="43.038580000000003"/>
    <n v="-87.90934"/>
    <n v="59"/>
    <n v="0"/>
    <n v="8.9"/>
    <n v="8.4"/>
    <n v="354"/>
    <n v="-1"/>
    <d v="2017-02-22T00:00:00"/>
    <d v="2017-02-01T00:00:00"/>
    <d v="2017-02-22T00:00:00"/>
    <s v="Wednesday"/>
    <d v="1899-12-30T18:29:21"/>
    <d v="1899-12-30T18:00:00"/>
    <n v="1"/>
    <d v="2017-02-22T00:00:00"/>
    <d v="2017-02-01T00:00:00"/>
    <d v="2017-02-22T00:00:00"/>
    <s v="Wednesday"/>
    <d v="1899-12-30T19:28:31"/>
    <d v="1899-12-30T19:00:00"/>
    <s v="One Way"/>
  </r>
  <r>
    <n v="1517864"/>
    <s v="Non-RFID Card Member"/>
    <m/>
    <m/>
    <n v="60076"/>
    <s v="UNITED STATES"/>
    <s v="Single Ride"/>
    <n v="5516"/>
    <x v="25"/>
    <n v="43.036900000000003"/>
    <n v="-87.89667"/>
    <x v="24"/>
    <n v="43.036900000000003"/>
    <n v="-87.89667"/>
    <n v="27"/>
    <n v="3"/>
    <n v="4.0999999999999996"/>
    <n v="3.8"/>
    <n v="162"/>
    <n v="-1"/>
    <d v="2017-02-22T00:00:00"/>
    <d v="2017-02-01T00:00:00"/>
    <d v="2017-02-22T00:00:00"/>
    <s v="Wednesday"/>
    <d v="1899-12-30T18:34:37"/>
    <d v="1899-12-30T19:00:00"/>
    <n v="1"/>
    <d v="2017-02-22T00:00:00"/>
    <d v="2017-02-01T00:00:00"/>
    <d v="2017-02-22T00:00:00"/>
    <s v="Wednesday"/>
    <d v="1899-12-30T19:01:33"/>
    <d v="1899-12-30T19:00:00"/>
    <s v="Round Trip"/>
  </r>
  <r>
    <n v="1517866"/>
    <s v="Non-RFID Card Member"/>
    <m/>
    <m/>
    <n v="53202"/>
    <s v="UNITED STATES"/>
    <s v="Single Ride"/>
    <n v="5558"/>
    <x v="25"/>
    <n v="43.036900000000003"/>
    <n v="-87.89667"/>
    <x v="24"/>
    <n v="43.036900000000003"/>
    <n v="-87.89667"/>
    <n v="25"/>
    <n v="3"/>
    <n v="3.8"/>
    <n v="3.6"/>
    <n v="150"/>
    <n v="-1"/>
    <d v="2017-02-22T00:00:00"/>
    <d v="2017-02-01T00:00:00"/>
    <d v="2017-02-22T00:00:00"/>
    <s v="Wednesday"/>
    <d v="1899-12-30T18:36:17"/>
    <d v="1899-12-30T19:00:00"/>
    <n v="1"/>
    <d v="2017-02-22T00:00:00"/>
    <d v="2017-02-01T00:00:00"/>
    <d v="2017-02-22T00:00:00"/>
    <s v="Wednesday"/>
    <d v="1899-12-30T19:01:32"/>
    <d v="1899-12-30T19:00:00"/>
    <s v="Round Trip"/>
  </r>
  <r>
    <n v="1517988"/>
    <s v="Non-RFID Card Member"/>
    <m/>
    <m/>
    <m/>
    <s v="UNITED STATES"/>
    <s v="Single Ride"/>
    <n v="11081"/>
    <x v="35"/>
    <n v="43.040154000000001"/>
    <n v="-87.932113000000001"/>
    <x v="21"/>
    <n v="43.040154000000001"/>
    <n v="-87.932113000000001"/>
    <n v="108"/>
    <n v="12"/>
    <n v="16.2"/>
    <n v="15.4"/>
    <n v="648"/>
    <n v="-1"/>
    <d v="2017-02-23T00:00:00"/>
    <d v="2017-02-01T00:00:00"/>
    <d v="2017-02-23T00:00:00"/>
    <s v="Thursday"/>
    <d v="1899-12-30T00:27:51"/>
    <d v="1899-12-30T00:00:00"/>
    <n v="1"/>
    <d v="2017-02-23T00:00:00"/>
    <d v="2017-02-01T00:00:00"/>
    <d v="2017-02-23T00:00:00"/>
    <s v="Thursday"/>
    <d v="1899-12-30T02:15:17"/>
    <d v="1899-12-30T02:00:00"/>
    <s v="Round Trip"/>
  </r>
  <r>
    <n v="1519310"/>
    <s v="Non-RFID Card Member"/>
    <m/>
    <m/>
    <n v="53221"/>
    <s v="UNITED STATES"/>
    <s v="Single Ride"/>
    <n v="168"/>
    <x v="31"/>
    <n v="43.058010000000003"/>
    <n v="-87.877300000000005"/>
    <x v="32"/>
    <n v="43.058010000000003"/>
    <n v="-87.877300000000005"/>
    <n v="53"/>
    <n v="6"/>
    <n v="8"/>
    <n v="7.6"/>
    <n v="318"/>
    <n v="-1"/>
    <d v="2017-02-24T00:00:00"/>
    <d v="2017-02-01T00:00:00"/>
    <d v="2017-02-24T00:00:00"/>
    <s v="Friday"/>
    <d v="1899-12-30T15:17:54"/>
    <d v="1899-12-30T15:00:00"/>
    <n v="1"/>
    <d v="2017-02-24T00:00:00"/>
    <d v="2017-02-01T00:00:00"/>
    <d v="2017-02-24T00:00:00"/>
    <s v="Friday"/>
    <d v="1899-12-30T16:10:48"/>
    <d v="1899-12-30T16:00:00"/>
    <s v="Round Trip"/>
  </r>
  <r>
    <n v="1519316"/>
    <s v="Non-RFID Card Member"/>
    <m/>
    <m/>
    <n v="53220"/>
    <s v="UNITED STATES"/>
    <s v="Single Ride"/>
    <n v="13"/>
    <x v="31"/>
    <n v="43.058010000000003"/>
    <n v="-87.877300000000005"/>
    <x v="32"/>
    <n v="43.058010000000003"/>
    <n v="-87.877300000000005"/>
    <n v="51"/>
    <n v="6"/>
    <n v="7.7"/>
    <n v="7.3"/>
    <n v="306"/>
    <n v="-1"/>
    <d v="2017-02-24T00:00:00"/>
    <d v="2017-02-01T00:00:00"/>
    <d v="2017-02-24T00:00:00"/>
    <s v="Friday"/>
    <d v="1899-12-30T15:19:31"/>
    <d v="1899-12-30T15:00:00"/>
    <n v="1"/>
    <d v="2017-02-24T00:00:00"/>
    <d v="2017-02-01T00:00:00"/>
    <d v="2017-02-24T00:00:00"/>
    <s v="Friday"/>
    <d v="1899-12-30T16:10:19"/>
    <d v="1899-12-30T16:00:00"/>
    <s v="Round Trip"/>
  </r>
  <r>
    <n v="1519515"/>
    <s v="Non-RFID Card Member"/>
    <m/>
    <m/>
    <n v="91945"/>
    <s v="UNITED STATES"/>
    <s v="Single Ride"/>
    <n v="11055"/>
    <x v="0"/>
    <n v="43.03886"/>
    <n v="-87.902720000000002"/>
    <x v="20"/>
    <n v="43.038649999999997"/>
    <n v="-87.921930000000003"/>
    <n v="8"/>
    <n v="3"/>
    <n v="1.2"/>
    <n v="1.1000000000000001"/>
    <n v="48"/>
    <n v="-1"/>
    <d v="2017-02-24T00:00:00"/>
    <d v="2017-02-01T00:00:00"/>
    <d v="2017-02-24T00:00:00"/>
    <s v="Friday"/>
    <d v="1899-12-30T17:24:41"/>
    <d v="1899-12-30T17:00:00"/>
    <n v="1"/>
    <d v="2017-02-24T00:00:00"/>
    <d v="2017-02-01T00:00:00"/>
    <d v="2017-02-24T00:00:00"/>
    <s v="Friday"/>
    <d v="1899-12-30T17:32:34"/>
    <d v="1899-12-30T18:00:00"/>
    <s v="One Way"/>
  </r>
  <r>
    <n v="1519515"/>
    <s v="Non-RFID Card Member"/>
    <m/>
    <m/>
    <n v="91945"/>
    <s v="UNITED STATES"/>
    <s v="Single Ride"/>
    <n v="5419"/>
    <x v="0"/>
    <n v="43.03886"/>
    <n v="-87.902720000000002"/>
    <x v="20"/>
    <n v="43.038649999999997"/>
    <n v="-87.921930000000003"/>
    <n v="8"/>
    <n v="3"/>
    <n v="1.2"/>
    <n v="1.1000000000000001"/>
    <n v="48"/>
    <n v="-1"/>
    <d v="2017-02-28T00:00:00"/>
    <d v="2017-02-01T00:00:00"/>
    <d v="2017-02-28T00:00:00"/>
    <s v="Tuesday"/>
    <d v="1899-12-30T17:18:18"/>
    <d v="1899-12-30T17:00:00"/>
    <n v="1"/>
    <d v="2017-02-28T00:00:00"/>
    <d v="2017-02-01T00:00:00"/>
    <d v="2017-02-28T00:00:00"/>
    <s v="Tuesday"/>
    <d v="1899-12-30T17:26:51"/>
    <d v="1899-12-30T17:00:00"/>
    <s v="One Way"/>
  </r>
  <r>
    <n v="1520318"/>
    <s v="Non-RFID Card Member"/>
    <m/>
    <m/>
    <n v="18702"/>
    <s v="UNITED STATES"/>
    <s v="Single Ride"/>
    <n v="5520"/>
    <x v="5"/>
    <n v="43.031320000000001"/>
    <n v="-87.904259999999994"/>
    <x v="8"/>
    <n v="43.038580000000003"/>
    <n v="-87.90934"/>
    <n v="10"/>
    <n v="3"/>
    <n v="1.5"/>
    <n v="1.4"/>
    <n v="60"/>
    <n v="-1"/>
    <d v="2017-02-25T00:00:00"/>
    <d v="2017-02-01T00:00:00"/>
    <d v="2017-02-25T00:00:00"/>
    <s v="Saturday"/>
    <d v="1899-12-30T13:00:07"/>
    <d v="1899-12-30T13:00:00"/>
    <n v="1"/>
    <d v="2017-02-25T00:00:00"/>
    <d v="2017-02-01T00:00:00"/>
    <d v="2017-02-25T00:00:00"/>
    <s v="Saturday"/>
    <d v="1899-12-30T13:10:49"/>
    <d v="1899-12-30T13:00:00"/>
    <s v="One Way"/>
  </r>
  <r>
    <n v="1520935"/>
    <s v="Non-RFID Card Member"/>
    <m/>
    <m/>
    <n v="53225"/>
    <s v="UNITED STATES"/>
    <s v="Single Ride"/>
    <n v="35"/>
    <x v="34"/>
    <n v="43.051119999999997"/>
    <n v="-87.918819999999997"/>
    <x v="35"/>
    <n v="43.051119999999997"/>
    <n v="-87.918819999999997"/>
    <n v="18"/>
    <n v="3"/>
    <n v="2.7"/>
    <n v="2.6"/>
    <n v="108"/>
    <n v="-1"/>
    <d v="2017-02-25T00:00:00"/>
    <d v="2017-02-01T00:00:00"/>
    <d v="2017-02-25T00:00:00"/>
    <s v="Saturday"/>
    <d v="1899-12-30T16:37:36"/>
    <d v="1899-12-30T17:00:00"/>
    <n v="1"/>
    <d v="2017-02-25T00:00:00"/>
    <d v="2017-02-01T00:00:00"/>
    <d v="2017-02-25T00:00:00"/>
    <s v="Saturday"/>
    <d v="1899-12-30T16:55:50"/>
    <d v="1899-12-30T17:00:00"/>
    <s v="Round Trip"/>
  </r>
  <r>
    <n v="1521226"/>
    <s v="Non-RFID Card Member"/>
    <m/>
    <m/>
    <n v="53211"/>
    <s v="UNITED STATES"/>
    <s v="Single Ride"/>
    <n v="952"/>
    <x v="27"/>
    <n v="43.038580000000003"/>
    <n v="-87.90934"/>
    <x v="33"/>
    <n v="43.060155999999999"/>
    <n v="-87.881258000000003"/>
    <n v="30"/>
    <n v="3"/>
    <n v="4.5"/>
    <n v="4.3"/>
    <n v="180"/>
    <n v="-1"/>
    <d v="2017-02-26T00:00:00"/>
    <d v="2017-02-01T00:00:00"/>
    <d v="2017-02-26T00:00:00"/>
    <s v="Sunday"/>
    <d v="1899-12-30T03:01:33"/>
    <d v="1899-12-30T03:00:00"/>
    <n v="1"/>
    <d v="2017-02-26T00:00:00"/>
    <d v="2017-02-01T00:00:00"/>
    <d v="2017-02-26T00:00:00"/>
    <s v="Sunday"/>
    <d v="1899-12-30T03:31:58"/>
    <d v="1899-12-30T04:00:00"/>
    <s v="One Way"/>
  </r>
  <r>
    <n v="1521791"/>
    <s v="Non-RFID Card Member"/>
    <m/>
    <m/>
    <n v="53081"/>
    <s v="UNITED STATES"/>
    <s v="Single Ride"/>
    <n v="13"/>
    <x v="31"/>
    <n v="43.058010000000003"/>
    <n v="-87.877300000000005"/>
    <x v="32"/>
    <n v="43.058010000000003"/>
    <n v="-87.877300000000005"/>
    <n v="0"/>
    <n v="0"/>
    <n v="0"/>
    <n v="0"/>
    <n v="0"/>
    <n v="-1"/>
    <d v="2017-02-26T00:00:00"/>
    <d v="2017-02-01T00:00:00"/>
    <d v="2017-02-26T00:00:00"/>
    <s v="Sunday"/>
    <d v="1899-12-30T14:16:17"/>
    <d v="1899-12-30T14:00:00"/>
    <n v="1"/>
    <d v="2017-02-26T00:00:00"/>
    <d v="2017-02-01T00:00:00"/>
    <d v="2017-02-26T00:00:00"/>
    <s v="Sunday"/>
    <d v="1899-12-30T14:16:55"/>
    <d v="1899-12-30T14:00:00"/>
    <s v="Round Trip"/>
  </r>
  <r>
    <n v="1521811"/>
    <s v="Non-RFID Card Member"/>
    <m/>
    <m/>
    <n v="53202"/>
    <s v="UNITED STATES"/>
    <s v="Single Ride"/>
    <n v="114"/>
    <x v="30"/>
    <n v="43.031480000000002"/>
    <n v="-87.908169999999998"/>
    <x v="2"/>
    <n v="43.03519"/>
    <n v="-87.907390000000007"/>
    <n v="4"/>
    <n v="0"/>
    <n v="0.6"/>
    <n v="0.6"/>
    <n v="24"/>
    <n v="-1"/>
    <d v="2017-02-26T00:00:00"/>
    <d v="2017-02-01T00:00:00"/>
    <d v="2017-02-26T00:00:00"/>
    <s v="Sunday"/>
    <d v="1899-12-30T14:28:35"/>
    <d v="1899-12-30T14:00:00"/>
    <n v="1"/>
    <d v="2017-02-26T00:00:00"/>
    <d v="2017-02-01T00:00:00"/>
    <d v="2017-02-26T00:00:00"/>
    <s v="Sunday"/>
    <d v="1899-12-30T14:32:49"/>
    <d v="1899-12-30T15:00:00"/>
    <s v="One Way"/>
  </r>
  <r>
    <n v="1521850"/>
    <s v="Non-RFID Card Member"/>
    <m/>
    <m/>
    <n v="53203"/>
    <s v="UNITED STATES"/>
    <s v="Single Ride"/>
    <n v="103"/>
    <x v="25"/>
    <n v="43.036900000000003"/>
    <n v="-87.89667"/>
    <x v="4"/>
    <n v="43.03913"/>
    <n v="-87.916150000000002"/>
    <n v="24"/>
    <n v="3"/>
    <n v="3.6"/>
    <n v="3.4"/>
    <n v="144"/>
    <n v="-1"/>
    <d v="2017-02-26T00:00:00"/>
    <d v="2017-02-01T00:00:00"/>
    <d v="2017-02-26T00:00:00"/>
    <s v="Sunday"/>
    <d v="1899-12-30T14:43:36"/>
    <d v="1899-12-30T15:00:00"/>
    <n v="1"/>
    <d v="2017-02-26T00:00:00"/>
    <d v="2017-02-01T00:00:00"/>
    <d v="2017-02-26T00:00:00"/>
    <s v="Sunday"/>
    <d v="1899-12-30T15:07:22"/>
    <d v="1899-12-30T15:00:00"/>
    <s v="One Way"/>
  </r>
  <r>
    <n v="1521880"/>
    <s v="Non-RFID Card Member"/>
    <m/>
    <m/>
    <n v="60657"/>
    <s v="UNITED STATES"/>
    <s v="Single Ride"/>
    <n v="5516"/>
    <x v="25"/>
    <n v="43.036900000000003"/>
    <n v="-87.89667"/>
    <x v="33"/>
    <n v="43.060155999999999"/>
    <n v="-87.881258000000003"/>
    <n v="44"/>
    <n v="6"/>
    <n v="6.6"/>
    <n v="6.3"/>
    <n v="264"/>
    <n v="-1"/>
    <d v="2017-02-26T00:00:00"/>
    <d v="2017-02-01T00:00:00"/>
    <d v="2017-02-26T00:00:00"/>
    <s v="Sunday"/>
    <d v="1899-12-30T16:10:02"/>
    <d v="1899-12-30T16:00:00"/>
    <n v="1"/>
    <d v="2017-02-26T00:00:00"/>
    <d v="2017-02-01T00:00:00"/>
    <d v="2017-02-26T00:00:00"/>
    <s v="Sunday"/>
    <d v="1899-12-30T16:54:35"/>
    <d v="1899-12-30T17:00:00"/>
    <s v="One Way"/>
  </r>
  <r>
    <n v="1521919"/>
    <s v="Non-RFID Card Member"/>
    <m/>
    <m/>
    <n v="53202"/>
    <s v="UNITED STATES"/>
    <s v="Single Ride"/>
    <n v="11151"/>
    <x v="1"/>
    <n v="43.048200000000001"/>
    <n v="-87.900859999999994"/>
    <x v="10"/>
    <n v="43.052460000000004"/>
    <n v="-87.891000000000005"/>
    <n v="8"/>
    <n v="3"/>
    <n v="1.2"/>
    <n v="1.1000000000000001"/>
    <n v="48"/>
    <n v="-1"/>
    <d v="2017-02-26T00:00:00"/>
    <d v="2017-02-01T00:00:00"/>
    <d v="2017-02-26T00:00:00"/>
    <s v="Sunday"/>
    <d v="1899-12-30T15:09:40"/>
    <d v="1899-12-30T15:00:00"/>
    <n v="1"/>
    <d v="2017-02-26T00:00:00"/>
    <d v="2017-02-01T00:00:00"/>
    <d v="2017-02-26T00:00:00"/>
    <s v="Sunday"/>
    <d v="1899-12-30T15:17:14"/>
    <d v="1899-12-30T15:00:00"/>
    <s v="One Way"/>
  </r>
  <r>
    <n v="1522037"/>
    <s v="Non-RFID Card Member"/>
    <m/>
    <m/>
    <n v="53211"/>
    <s v="UNITED STATES"/>
    <s v="Single Ride"/>
    <n v="5463"/>
    <x v="25"/>
    <n v="43.036900000000003"/>
    <n v="-87.89667"/>
    <x v="24"/>
    <n v="43.036900000000003"/>
    <n v="-87.89667"/>
    <n v="28"/>
    <n v="3"/>
    <n v="4.2"/>
    <n v="4"/>
    <n v="168"/>
    <n v="-1"/>
    <d v="2017-02-26T00:00:00"/>
    <d v="2017-02-01T00:00:00"/>
    <d v="2017-02-26T00:00:00"/>
    <s v="Sunday"/>
    <d v="1899-12-30T16:13:39"/>
    <d v="1899-12-30T16:00:00"/>
    <n v="1"/>
    <d v="2017-02-26T00:00:00"/>
    <d v="2017-02-01T00:00:00"/>
    <d v="2017-02-26T00:00:00"/>
    <s v="Sunday"/>
    <d v="1899-12-30T16:41:55"/>
    <d v="1899-12-30T17:00:00"/>
    <s v="Round Trip"/>
  </r>
  <r>
    <n v="1522259"/>
    <s v="Non-RFID Card Member"/>
    <m/>
    <m/>
    <m/>
    <s v="UNITED STATES"/>
    <s v="Single Ride"/>
    <n v="11101"/>
    <x v="0"/>
    <n v="43.03886"/>
    <n v="-87.902720000000002"/>
    <x v="1"/>
    <n v="43.03886"/>
    <n v="-87.902720000000002"/>
    <n v="67"/>
    <n v="9"/>
    <n v="10.1"/>
    <n v="9.5"/>
    <n v="402"/>
    <n v="-1"/>
    <d v="2017-02-26T00:00:00"/>
    <d v="2017-02-01T00:00:00"/>
    <d v="2017-02-26T00:00:00"/>
    <s v="Sunday"/>
    <d v="1899-12-30T18:49:35"/>
    <d v="1899-12-30T19:00:00"/>
    <n v="1"/>
    <d v="2017-02-26T00:00:00"/>
    <d v="2017-02-01T00:00:00"/>
    <d v="2017-02-26T00:00:00"/>
    <s v="Sunday"/>
    <d v="1899-12-30T19:56:29"/>
    <d v="1899-12-30T20:00:00"/>
    <s v="Round Trip"/>
  </r>
  <r>
    <n v="1522331"/>
    <s v="Non-RFID Card Member"/>
    <m/>
    <m/>
    <n v="92115"/>
    <s v="UNITED STATES"/>
    <s v="Single Ride"/>
    <n v="5522"/>
    <x v="32"/>
    <n v="43.077359999999999"/>
    <n v="-87.880769999999998"/>
    <x v="26"/>
    <n v="43.077359999999999"/>
    <n v="-87.880769999999998"/>
    <n v="52"/>
    <n v="6"/>
    <n v="7.8"/>
    <n v="7.4"/>
    <n v="312"/>
    <n v="-1"/>
    <d v="2017-02-26T00:00:00"/>
    <d v="2017-02-01T00:00:00"/>
    <d v="2017-02-26T00:00:00"/>
    <s v="Sunday"/>
    <d v="1899-12-30T21:18:36"/>
    <d v="1899-12-30T21:00:00"/>
    <n v="1"/>
    <d v="2017-02-26T00:00:00"/>
    <d v="2017-02-01T00:00:00"/>
    <d v="2017-02-26T00:00:00"/>
    <s v="Sunday"/>
    <d v="1899-12-30T22:10:46"/>
    <d v="1899-12-30T22:00:00"/>
    <s v="Round Trip"/>
  </r>
  <r>
    <n v="1522813"/>
    <s v="Non-RFID Card Member"/>
    <m/>
    <m/>
    <n v="27511"/>
    <s v="UNITED STATES"/>
    <s v="Single Ride"/>
    <n v="179"/>
    <x v="0"/>
    <n v="43.03886"/>
    <n v="-87.902720000000002"/>
    <x v="8"/>
    <n v="43.038580000000003"/>
    <n v="-87.90934"/>
    <n v="148"/>
    <n v="15"/>
    <n v="18"/>
    <n v="17.100000000000001"/>
    <n v="720"/>
    <n v="-1"/>
    <d v="2017-02-28T00:00:00"/>
    <d v="2017-02-01T00:00:00"/>
    <d v="2017-02-28T00:00:00"/>
    <s v="Tuesday"/>
    <d v="1899-12-30T12:19:20"/>
    <d v="1899-12-30T12:00:00"/>
    <n v="1"/>
    <d v="2017-02-28T00:00:00"/>
    <d v="2017-02-01T00:00:00"/>
    <d v="2017-02-28T00:00:00"/>
    <s v="Tuesday"/>
    <d v="1899-12-30T14:47:12"/>
    <d v="1899-12-30T15:00:00"/>
    <s v="One Way"/>
  </r>
  <r>
    <n v="1492132"/>
    <s v="Non-RFID Card Member"/>
    <m/>
    <m/>
    <n v="53211"/>
    <s v="UNITED STATES"/>
    <s v="Single Ride"/>
    <n v="5713"/>
    <x v="28"/>
    <n v="43.060250000000003"/>
    <n v="-87.892169999999993"/>
    <x v="3"/>
    <n v="43.058619999999998"/>
    <n v="-87.885319999999993"/>
    <n v="3"/>
    <n v="0"/>
    <n v="0.5"/>
    <n v="0.4"/>
    <n v="18"/>
    <n v="-1"/>
    <d v="2017-02-02T00:00:00"/>
    <d v="2017-02-01T00:00:00"/>
    <d v="2017-02-02T00:00:00"/>
    <s v="Thursday"/>
    <d v="1899-12-30T20:08:05"/>
    <d v="1899-12-30T20:00:00"/>
    <n v="1"/>
    <d v="2017-02-02T00:00:00"/>
    <d v="2017-02-01T00:00:00"/>
    <d v="2017-02-02T00:00:00"/>
    <s v="Thursday"/>
    <d v="1899-12-30T20:11:51"/>
    <d v="1899-12-30T20:00:00"/>
    <s v="One Way"/>
  </r>
  <r>
    <n v="1371768"/>
    <s v="Non-RFID Card Member"/>
    <m/>
    <m/>
    <n v="60515"/>
    <s v="UNITED STATES"/>
    <s v="Single Ride"/>
    <n v="5549"/>
    <x v="27"/>
    <n v="43.038580000000003"/>
    <n v="-87.90934"/>
    <x v="8"/>
    <n v="43.038580000000003"/>
    <n v="-87.90934"/>
    <n v="76"/>
    <n v="9"/>
    <n v="11.4"/>
    <n v="10.8"/>
    <n v="456"/>
    <n v="-1"/>
    <d v="2017-02-03T00:00:00"/>
    <d v="2017-02-01T00:00:00"/>
    <d v="2017-02-03T00:00:00"/>
    <s v="Friday"/>
    <d v="1899-12-30T18:32:22"/>
    <d v="1899-12-30T19:00:00"/>
    <n v="1"/>
    <d v="2017-02-03T00:00:00"/>
    <d v="2017-02-01T00:00:00"/>
    <d v="2017-02-03T00:00:00"/>
    <s v="Friday"/>
    <d v="1899-12-30T19:48:48"/>
    <d v="1899-12-30T20:00:00"/>
    <s v="Round Trip"/>
  </r>
  <r>
    <n v="1411761"/>
    <s v="Non-RFID Card Member"/>
    <m/>
    <m/>
    <n v="53202"/>
    <s v="UNITED STATES"/>
    <s v="Single Ride"/>
    <n v="11120"/>
    <x v="1"/>
    <n v="43.048200000000001"/>
    <n v="-87.900859999999994"/>
    <x v="29"/>
    <n v="43.053040000000003"/>
    <n v="-87.897660000000002"/>
    <n v="4"/>
    <n v="0"/>
    <n v="0.6"/>
    <n v="0.6"/>
    <n v="24"/>
    <n v="-1"/>
    <d v="2017-02-03T00:00:00"/>
    <d v="2017-02-01T00:00:00"/>
    <d v="2017-02-03T00:00:00"/>
    <s v="Friday"/>
    <d v="1899-12-30T20:15:04"/>
    <d v="1899-12-30T20:00:00"/>
    <n v="1"/>
    <d v="2017-02-03T00:00:00"/>
    <d v="2017-02-01T00:00:00"/>
    <d v="2017-02-03T00:00:00"/>
    <s v="Friday"/>
    <d v="1899-12-30T20:19:05"/>
    <d v="1899-12-30T20:00:00"/>
    <s v="One Way"/>
  </r>
  <r>
    <n v="1376892"/>
    <s v="Non-RFID Card Member"/>
    <m/>
    <m/>
    <n v="53204"/>
    <s v="UNITED STATES"/>
    <s v="Single Ride"/>
    <n v="5516"/>
    <x v="13"/>
    <n v="43.058619999999998"/>
    <n v="-87.885319999999993"/>
    <x v="37"/>
    <n v="43.069021999999997"/>
    <n v="-87.887940999999998"/>
    <n v="7"/>
    <n v="3"/>
    <n v="1.1000000000000001"/>
    <n v="1"/>
    <n v="42"/>
    <n v="-1"/>
    <d v="2017-02-05T00:00:00"/>
    <d v="2017-02-01T00:00:00"/>
    <d v="2017-02-05T00:00:00"/>
    <s v="Sunday"/>
    <d v="1899-12-30T12:20:27"/>
    <d v="1899-12-30T12:00:00"/>
    <n v="1"/>
    <d v="2017-02-05T00:00:00"/>
    <d v="2017-02-01T00:00:00"/>
    <d v="2017-02-05T00:00:00"/>
    <s v="Sunday"/>
    <d v="1899-12-30T12:27:23"/>
    <d v="1899-12-30T12:00:00"/>
    <s v="One Way"/>
  </r>
  <r>
    <n v="1411805"/>
    <s v="Non-RFID Card Member"/>
    <m/>
    <m/>
    <n v="53233"/>
    <s v="UNITED STATES"/>
    <s v="Single Ride"/>
    <n v="46"/>
    <x v="3"/>
    <n v="43.042490000000001"/>
    <n v="-87.909959999999998"/>
    <x v="50"/>
    <n v="43.060296999999998"/>
    <n v="-87.913150000000002"/>
    <n v="17"/>
    <n v="3"/>
    <n v="2.6"/>
    <n v="2.4"/>
    <n v="102"/>
    <n v="-1"/>
    <d v="2017-02-05T00:00:00"/>
    <d v="2017-02-01T00:00:00"/>
    <d v="2017-02-05T00:00:00"/>
    <s v="Sunday"/>
    <d v="1899-12-30T14:18:23"/>
    <d v="1899-12-30T14:00:00"/>
    <n v="1"/>
    <d v="2017-02-05T00:00:00"/>
    <d v="2017-02-01T00:00:00"/>
    <d v="2017-02-05T00:00:00"/>
    <s v="Sunday"/>
    <d v="1899-12-30T14:35:15"/>
    <d v="1899-12-30T15:00:00"/>
    <s v="One Way"/>
  </r>
  <r>
    <n v="1501137"/>
    <s v="Non-RFID Card Member"/>
    <m/>
    <m/>
    <n v="35322"/>
    <s v="UNITED STATES"/>
    <s v="Single Ride"/>
    <n v="5522"/>
    <x v="15"/>
    <n v="43.038649999999997"/>
    <n v="-87.921930000000003"/>
    <x v="20"/>
    <n v="43.038649999999997"/>
    <n v="-87.921930000000003"/>
    <n v="24"/>
    <n v="3"/>
    <n v="3.6"/>
    <n v="3.4"/>
    <n v="144"/>
    <n v="-1"/>
    <d v="2017-02-06T00:00:00"/>
    <d v="2017-02-01T00:00:00"/>
    <d v="2017-02-06T00:00:00"/>
    <s v="Monday"/>
    <d v="1899-12-30T12:55:22"/>
    <d v="1899-12-30T13:00:00"/>
    <n v="1"/>
    <d v="2017-02-06T00:00:00"/>
    <d v="2017-02-01T00:00:00"/>
    <d v="2017-02-06T00:00:00"/>
    <s v="Monday"/>
    <d v="1899-12-30T13:19:29"/>
    <d v="1899-12-30T13:00:00"/>
    <s v="Round Trip"/>
  </r>
  <r>
    <n v="1501314"/>
    <s v="Non-RFID Card Member"/>
    <m/>
    <m/>
    <n v="53221"/>
    <s v="UNITED STATES"/>
    <s v="Single Ride"/>
    <n v="5485"/>
    <x v="3"/>
    <n v="43.042490000000001"/>
    <n v="-87.909959999999998"/>
    <x v="17"/>
    <n v="43.042490000000001"/>
    <n v="-87.909959999999998"/>
    <n v="61"/>
    <n v="6"/>
    <n v="9.1999999999999993"/>
    <n v="8.6999999999999993"/>
    <n v="366"/>
    <n v="-1"/>
    <d v="2017-02-06T00:00:00"/>
    <d v="2017-02-01T00:00:00"/>
    <d v="2017-02-06T00:00:00"/>
    <s v="Monday"/>
    <d v="1899-12-30T16:36:56"/>
    <d v="1899-12-30T17:00:00"/>
    <n v="1"/>
    <d v="2017-02-06T00:00:00"/>
    <d v="2017-02-01T00:00:00"/>
    <d v="2017-02-06T00:00:00"/>
    <s v="Monday"/>
    <d v="1899-12-30T17:37:34"/>
    <d v="1899-12-30T18:00:00"/>
    <s v="Round Trip"/>
  </r>
  <r>
    <n v="1501314"/>
    <s v="Non-RFID Card Member"/>
    <m/>
    <m/>
    <n v="53221"/>
    <s v="UNITED STATES"/>
    <s v="Single Ride"/>
    <n v="185"/>
    <x v="3"/>
    <n v="43.042490000000001"/>
    <n v="-87.909959999999998"/>
    <x v="17"/>
    <n v="43.042490000000001"/>
    <n v="-87.909959999999998"/>
    <n v="59"/>
    <n v="6"/>
    <n v="8.9"/>
    <n v="8.4"/>
    <n v="354"/>
    <n v="-1"/>
    <d v="2017-02-06T00:00:00"/>
    <d v="2017-02-01T00:00:00"/>
    <d v="2017-02-06T00:00:00"/>
    <s v="Monday"/>
    <d v="1899-12-30T16:38:22"/>
    <d v="1899-12-30T17:00:00"/>
    <n v="1"/>
    <d v="2017-02-06T00:00:00"/>
    <d v="2017-02-01T00:00:00"/>
    <d v="2017-02-06T00:00:00"/>
    <s v="Monday"/>
    <d v="1899-12-30T17:37:27"/>
    <d v="1899-12-30T18:00:00"/>
    <s v="Round Trip"/>
  </r>
  <r>
    <n v="1485421"/>
    <s v="Non-RFID Card Member"/>
    <m/>
    <m/>
    <n v="53212"/>
    <s v="UNITED STATES"/>
    <s v="Single Ride"/>
    <n v="286"/>
    <x v="29"/>
    <n v="43.05847"/>
    <n v="-87.898079999999993"/>
    <x v="55"/>
    <n v="43.056539999999998"/>
    <n v="-87.914370000000005"/>
    <n v="16"/>
    <n v="3"/>
    <n v="2.4"/>
    <n v="2.2999999999999998"/>
    <n v="96"/>
    <n v="-1"/>
    <d v="2017-02-07T00:00:00"/>
    <d v="2017-02-01T00:00:00"/>
    <d v="2017-02-07T00:00:00"/>
    <s v="Tuesday"/>
    <d v="1899-12-30T21:38:10"/>
    <d v="1899-12-30T22:00:00"/>
    <n v="1"/>
    <d v="2017-02-07T00:00:00"/>
    <d v="2017-02-01T00:00:00"/>
    <d v="2017-02-07T00:00:00"/>
    <s v="Tuesday"/>
    <d v="1899-12-30T21:54:03"/>
    <d v="1899-12-30T22:00:00"/>
    <s v="One Way"/>
  </r>
  <r>
    <n v="1502194"/>
    <s v="Non-RFID Card Member"/>
    <m/>
    <m/>
    <n v="53202"/>
    <s v="UNITED STATES"/>
    <s v="Single Ride"/>
    <n v="166"/>
    <x v="11"/>
    <n v="43.04824"/>
    <n v="-87.904970000000006"/>
    <x v="13"/>
    <n v="43.04824"/>
    <n v="-87.904970000000006"/>
    <n v="44"/>
    <n v="6"/>
    <n v="6.6"/>
    <n v="6.3"/>
    <n v="264"/>
    <n v="-1"/>
    <d v="2017-02-08T00:00:00"/>
    <d v="2017-02-01T00:00:00"/>
    <d v="2017-02-08T00:00:00"/>
    <s v="Wednesday"/>
    <d v="1899-12-30T15:04:47"/>
    <d v="1899-12-30T15:00:00"/>
    <n v="1"/>
    <d v="2017-02-08T00:00:00"/>
    <d v="2017-02-01T00:00:00"/>
    <d v="2017-02-08T00:00:00"/>
    <s v="Wednesday"/>
    <d v="1899-12-30T15:48:54"/>
    <d v="1899-12-30T16:00:00"/>
    <s v="Round Trip"/>
  </r>
  <r>
    <n v="1502987"/>
    <s v="Non-RFID Card Member"/>
    <m/>
    <m/>
    <n v="53202"/>
    <s v="UNITED STATES"/>
    <s v="Single Ride"/>
    <n v="5465"/>
    <x v="13"/>
    <n v="43.058619999999998"/>
    <n v="-87.885319999999993"/>
    <x v="0"/>
    <n v="43.048200000000001"/>
    <n v="-87.900859999999994"/>
    <n v="29"/>
    <n v="3"/>
    <n v="4.4000000000000004"/>
    <n v="4.0999999999999996"/>
    <n v="174"/>
    <n v="-1"/>
    <d v="2017-02-10T00:00:00"/>
    <d v="2017-02-01T00:00:00"/>
    <d v="2017-02-10T00:00:00"/>
    <s v="Friday"/>
    <d v="1899-12-30T12:56:30"/>
    <d v="1899-12-30T13:00:00"/>
    <n v="1"/>
    <d v="2017-02-10T00:00:00"/>
    <d v="2017-02-01T00:00:00"/>
    <d v="2017-02-10T00:00:00"/>
    <s v="Friday"/>
    <d v="1899-12-30T13:25:10"/>
    <d v="1899-12-30T13:00:00"/>
    <s v="One Way"/>
  </r>
  <r>
    <n v="1500115"/>
    <s v="Non-RFID Card Member"/>
    <m/>
    <m/>
    <n v="53233"/>
    <s v="UNITED STATES"/>
    <s v="Single Ride"/>
    <n v="11"/>
    <x v="25"/>
    <n v="43.036900000000003"/>
    <n v="-87.89667"/>
    <x v="1"/>
    <n v="43.03886"/>
    <n v="-87.902720000000002"/>
    <n v="9"/>
    <n v="3"/>
    <n v="1.4"/>
    <n v="1.3"/>
    <n v="54"/>
    <n v="-1"/>
    <d v="2017-02-10T00:00:00"/>
    <d v="2017-02-01T00:00:00"/>
    <d v="2017-02-10T00:00:00"/>
    <s v="Friday"/>
    <d v="1899-12-30T16:11:10"/>
    <d v="1899-12-30T16:00:00"/>
    <n v="1"/>
    <d v="2017-02-10T00:00:00"/>
    <d v="2017-02-01T00:00:00"/>
    <d v="2017-02-10T00:00:00"/>
    <s v="Friday"/>
    <d v="1899-12-30T16:20:22"/>
    <d v="1899-12-30T16:00:00"/>
    <s v="One Way"/>
  </r>
  <r>
    <n v="1306778"/>
    <s v="Non-RFID Card Member"/>
    <m/>
    <m/>
    <n v="53204"/>
    <s v="UNITED STATES"/>
    <s v="Single Ride"/>
    <n v="11119"/>
    <x v="41"/>
    <n v="43.004728999999998"/>
    <n v="-87.905463999999995"/>
    <x v="14"/>
    <n v="43.020020000000002"/>
    <n v="-87.912540000000007"/>
    <n v="10"/>
    <n v="3"/>
    <n v="1.5"/>
    <n v="1.4"/>
    <n v="60"/>
    <n v="-1"/>
    <d v="2017-02-10T00:00:00"/>
    <d v="2017-02-01T00:00:00"/>
    <d v="2017-02-10T00:00:00"/>
    <s v="Friday"/>
    <d v="1899-12-30T16:49:48"/>
    <d v="1899-12-30T17:00:00"/>
    <n v="1"/>
    <d v="2017-02-10T00:00:00"/>
    <d v="2017-02-01T00:00:00"/>
    <d v="2017-02-10T00:00:00"/>
    <s v="Friday"/>
    <d v="1899-12-30T16:59:00"/>
    <d v="1899-12-30T17:00:00"/>
    <s v="One Way"/>
  </r>
  <r>
    <n v="1503293"/>
    <s v="Non-RFID Card Member"/>
    <m/>
    <m/>
    <n v="55346"/>
    <s v="UNITED STATES"/>
    <s v="Single Ride"/>
    <n v="11134"/>
    <x v="21"/>
    <n v="43.06033"/>
    <n v="-87.89546"/>
    <x v="15"/>
    <n v="43.06033"/>
    <n v="-87.89546"/>
    <n v="19"/>
    <n v="3"/>
    <n v="2.9"/>
    <n v="2.7"/>
    <n v="114"/>
    <n v="-1"/>
    <d v="2017-02-10T00:00:00"/>
    <d v="2017-02-01T00:00:00"/>
    <d v="2017-02-10T00:00:00"/>
    <s v="Friday"/>
    <d v="1899-12-30T17:00:05"/>
    <d v="1899-12-30T17:00:00"/>
    <n v="1"/>
    <d v="2017-02-10T00:00:00"/>
    <d v="2017-02-01T00:00:00"/>
    <d v="2017-02-10T00:00:00"/>
    <s v="Friday"/>
    <d v="1899-12-30T17:19:29"/>
    <d v="1899-12-30T17:00:00"/>
    <s v="Round Trip"/>
  </r>
  <r>
    <n v="1503433"/>
    <s v="Non-RFID Card Member"/>
    <m/>
    <m/>
    <n v="53202"/>
    <s v="UNITED STATES"/>
    <s v="Single Ride"/>
    <n v="11065"/>
    <x v="1"/>
    <n v="43.048200000000001"/>
    <n v="-87.900859999999994"/>
    <x v="0"/>
    <n v="43.048200000000001"/>
    <n v="-87.900859999999994"/>
    <n v="56"/>
    <n v="6"/>
    <n v="8.4"/>
    <n v="8"/>
    <n v="336"/>
    <n v="-1"/>
    <d v="2017-02-10T00:00:00"/>
    <d v="2017-02-01T00:00:00"/>
    <d v="2017-02-10T00:00:00"/>
    <s v="Friday"/>
    <d v="1899-12-30T22:26:47"/>
    <d v="1899-12-30T22:00:00"/>
    <n v="1"/>
    <d v="2017-02-10T00:00:00"/>
    <d v="2017-02-01T00:00:00"/>
    <d v="2017-02-10T00:00:00"/>
    <s v="Friday"/>
    <d v="1899-12-30T23:22:13"/>
    <d v="1899-12-30T23:00:00"/>
    <s v="Round Trip"/>
  </r>
  <r>
    <n v="1503433"/>
    <s v="Non-RFID Card Member"/>
    <m/>
    <m/>
    <n v="53202"/>
    <s v="UNITED STATES"/>
    <s v="Single Ride"/>
    <n v="5459"/>
    <x v="1"/>
    <n v="43.048200000000001"/>
    <n v="-87.900859999999994"/>
    <x v="0"/>
    <n v="43.048200000000001"/>
    <n v="-87.900859999999994"/>
    <n v="55"/>
    <n v="6"/>
    <n v="8.3000000000000007"/>
    <n v="7.8"/>
    <n v="330"/>
    <n v="-1"/>
    <d v="2017-02-10T00:00:00"/>
    <d v="2017-02-01T00:00:00"/>
    <d v="2017-02-10T00:00:00"/>
    <s v="Friday"/>
    <d v="1899-12-30T22:27:30"/>
    <d v="1899-12-30T22:00:00"/>
    <n v="1"/>
    <d v="2017-02-10T00:00:00"/>
    <d v="2017-02-01T00:00:00"/>
    <d v="2017-02-10T00:00:00"/>
    <s v="Friday"/>
    <d v="1899-12-30T23:22:06"/>
    <d v="1899-12-30T23:00:00"/>
    <s v="Round Trip"/>
  </r>
  <r>
    <n v="1503571"/>
    <s v="Non-RFID Card Member"/>
    <m/>
    <m/>
    <n v="46625"/>
    <s v="UNITED STATES"/>
    <s v="Single Ride"/>
    <n v="5513"/>
    <x v="35"/>
    <n v="43.040154000000001"/>
    <n v="-87.932113000000001"/>
    <x v="13"/>
    <n v="43.04824"/>
    <n v="-87.904970000000006"/>
    <n v="46"/>
    <n v="6"/>
    <n v="6.9"/>
    <n v="6.6"/>
    <n v="276"/>
    <n v="-1"/>
    <d v="2017-02-11T00:00:00"/>
    <d v="2017-02-01T00:00:00"/>
    <d v="2017-02-11T00:00:00"/>
    <s v="Saturday"/>
    <d v="1899-12-30T00:47:31"/>
    <d v="1899-12-30T01:00:00"/>
    <n v="1"/>
    <d v="2017-02-11T00:00:00"/>
    <d v="2017-02-01T00:00:00"/>
    <d v="2017-02-11T00:00:00"/>
    <s v="Saturday"/>
    <d v="1899-12-30T01:33:54"/>
    <d v="1899-12-30T02:00:00"/>
    <s v="One Way"/>
  </r>
  <r>
    <n v="1504846"/>
    <s v="Non-RFID Card Member"/>
    <m/>
    <m/>
    <n v="53202"/>
    <s v="UNITED STATES"/>
    <s v="Single Ride"/>
    <n v="5533"/>
    <x v="12"/>
    <n v="43.038719999999998"/>
    <n v="-87.905339999999995"/>
    <x v="48"/>
    <n v="43.004728999999998"/>
    <n v="-87.905463999999995"/>
    <n v="19"/>
    <n v="3"/>
    <n v="2.9"/>
    <n v="2.7"/>
    <n v="114"/>
    <n v="-1"/>
    <d v="2017-02-11T00:00:00"/>
    <d v="2017-02-01T00:00:00"/>
    <d v="2017-02-11T00:00:00"/>
    <s v="Saturday"/>
    <d v="1899-12-30T15:35:35"/>
    <d v="1899-12-30T16:00:00"/>
    <n v="1"/>
    <d v="2017-02-11T00:00:00"/>
    <d v="2017-02-01T00:00:00"/>
    <d v="2017-02-11T00:00:00"/>
    <s v="Saturday"/>
    <d v="1899-12-30T15:54:36"/>
    <d v="1899-12-30T16:00:00"/>
    <s v="One Way"/>
  </r>
  <r>
    <n v="1504936"/>
    <s v="Non-RFID Card Member"/>
    <m/>
    <m/>
    <n v="53202"/>
    <s v="UNITED STATES"/>
    <s v="Single Ride"/>
    <n v="5451"/>
    <x v="19"/>
    <n v="43.069021999999997"/>
    <n v="-87.887940999999998"/>
    <x v="3"/>
    <n v="43.058619999999998"/>
    <n v="-87.885319999999993"/>
    <n v="16"/>
    <n v="3"/>
    <n v="2.4"/>
    <n v="2.2999999999999998"/>
    <n v="96"/>
    <n v="-1"/>
    <d v="2017-02-11T00:00:00"/>
    <d v="2017-02-01T00:00:00"/>
    <d v="2017-02-11T00:00:00"/>
    <s v="Saturday"/>
    <d v="1899-12-30T16:02:45"/>
    <d v="1899-12-30T16:00:00"/>
    <n v="1"/>
    <d v="2017-02-11T00:00:00"/>
    <d v="2017-02-01T00:00:00"/>
    <d v="2017-02-11T00:00:00"/>
    <s v="Saturday"/>
    <d v="1899-12-30T16:18:37"/>
    <d v="1899-12-30T16:00:00"/>
    <s v="One Way"/>
  </r>
  <r>
    <n v="1505539"/>
    <s v="Non-RFID Card Member"/>
    <m/>
    <m/>
    <n v="60026"/>
    <s v="UNITED STATES"/>
    <s v="Single Ride"/>
    <n v="354"/>
    <x v="15"/>
    <n v="43.038649999999997"/>
    <n v="-87.921930000000003"/>
    <x v="20"/>
    <n v="43.038649999999997"/>
    <n v="-87.921930000000003"/>
    <n v="36"/>
    <n v="6"/>
    <n v="5.4"/>
    <n v="5.0999999999999996"/>
    <n v="216"/>
    <n v="-1"/>
    <d v="2017-02-11T00:00:00"/>
    <d v="2017-02-01T00:00:00"/>
    <d v="2017-02-11T00:00:00"/>
    <s v="Saturday"/>
    <d v="1899-12-30T23:47:42"/>
    <d v="1899-12-31T00:00:00"/>
    <n v="1"/>
    <d v="2017-02-12T00:00:00"/>
    <d v="2017-02-01T00:00:00"/>
    <d v="2017-02-12T00:00:00"/>
    <s v="Sunday"/>
    <d v="1899-12-30T00:23:36"/>
    <d v="1899-12-30T00:00:00"/>
    <s v="Round Trip"/>
  </r>
  <r>
    <n v="1506545"/>
    <s v="Non-RFID Card Member"/>
    <m/>
    <m/>
    <n v="53186"/>
    <s v="UNITED STATES"/>
    <s v="Single Ride"/>
    <n v="11105"/>
    <x v="32"/>
    <n v="43.077359999999999"/>
    <n v="-87.880769999999998"/>
    <x v="31"/>
    <n v="43.060250000000003"/>
    <n v="-87.892169999999993"/>
    <n v="13"/>
    <n v="3"/>
    <n v="2"/>
    <n v="1.9"/>
    <n v="78"/>
    <n v="-1"/>
    <d v="2017-02-12T00:00:00"/>
    <d v="2017-02-01T00:00:00"/>
    <d v="2017-02-12T00:00:00"/>
    <s v="Sunday"/>
    <d v="1899-12-30T15:25:12"/>
    <d v="1899-12-30T15:00:00"/>
    <n v="1"/>
    <d v="2017-02-12T00:00:00"/>
    <d v="2017-02-01T00:00:00"/>
    <d v="2017-02-12T00:00:00"/>
    <s v="Sunday"/>
    <d v="1899-12-30T15:38:43"/>
    <d v="1899-12-30T16:00:00"/>
    <s v="One Way"/>
  </r>
  <r>
    <n v="1505667"/>
    <s v="Non-RFID Card Member"/>
    <m/>
    <m/>
    <n v="53233"/>
    <s v="UNITED STATES"/>
    <s v="Single Ride"/>
    <n v="175"/>
    <x v="25"/>
    <n v="43.036900000000003"/>
    <n v="-87.89667"/>
    <x v="1"/>
    <n v="43.03886"/>
    <n v="-87.902720000000002"/>
    <n v="7"/>
    <n v="3"/>
    <n v="1.1000000000000001"/>
    <n v="1"/>
    <n v="42"/>
    <n v="-1"/>
    <d v="2017-02-12T00:00:00"/>
    <d v="2017-02-01T00:00:00"/>
    <d v="2017-02-12T00:00:00"/>
    <s v="Sunday"/>
    <d v="1899-12-30T15:59:48"/>
    <d v="1899-12-30T16:00:00"/>
    <n v="1"/>
    <d v="2017-02-12T00:00:00"/>
    <d v="2017-02-01T00:00:00"/>
    <d v="2017-02-12T00:00:00"/>
    <s v="Sunday"/>
    <d v="1899-12-30T16:06:52"/>
    <d v="1899-12-30T16:00:00"/>
    <s v="One Way"/>
  </r>
  <r>
    <n v="1236920"/>
    <s v="Non-RFID Card Member"/>
    <m/>
    <m/>
    <n v="53216"/>
    <s v="UNITED STATES"/>
    <s v="Single Ride"/>
    <n v="319"/>
    <x v="5"/>
    <n v="43.031320000000001"/>
    <n v="-87.904259999999994"/>
    <x v="54"/>
    <n v="43.046570000000003"/>
    <n v="-87.908720000000002"/>
    <n v="15"/>
    <n v="3"/>
    <n v="2.2999999999999998"/>
    <n v="2.1"/>
    <n v="90"/>
    <n v="-1"/>
    <d v="2017-02-16T00:00:00"/>
    <d v="2017-02-01T00:00:00"/>
    <d v="2017-02-16T00:00:00"/>
    <s v="Thursday"/>
    <d v="1899-12-30T19:45:50"/>
    <d v="1899-12-30T20:00:00"/>
    <n v="1"/>
    <d v="2017-02-16T00:00:00"/>
    <d v="2017-02-01T00:00:00"/>
    <d v="2017-02-16T00:00:00"/>
    <s v="Thursday"/>
    <d v="1899-12-30T20:00:28"/>
    <d v="1899-12-30T20:00:00"/>
    <s v="One Way"/>
  </r>
  <r>
    <n v="1258145"/>
    <s v="Non-RFID Card Member"/>
    <m/>
    <m/>
    <n v="53211"/>
    <s v="UNITED STATES"/>
    <s v="Single Ride"/>
    <n v="11141"/>
    <x v="2"/>
    <n v="43.03519"/>
    <n v="-87.907390000000007"/>
    <x v="32"/>
    <n v="43.058010000000003"/>
    <n v="-87.877300000000005"/>
    <n v="43"/>
    <n v="6"/>
    <n v="6.5"/>
    <n v="6.1"/>
    <n v="258"/>
    <n v="-1"/>
    <d v="2017-02-17T00:00:00"/>
    <d v="2017-02-01T00:00:00"/>
    <d v="2017-02-17T00:00:00"/>
    <s v="Friday"/>
    <d v="1899-12-30T09:53:23"/>
    <d v="1899-12-30T10:00:00"/>
    <n v="1"/>
    <d v="2017-02-17T00:00:00"/>
    <d v="2017-02-01T00:00:00"/>
    <d v="2017-02-17T00:00:00"/>
    <s v="Friday"/>
    <d v="1899-12-30T10:36:43"/>
    <d v="1899-12-30T11:00:00"/>
    <s v="One Way"/>
  </r>
  <r>
    <n v="1509266"/>
    <s v="Non-RFID Card Member"/>
    <m/>
    <m/>
    <n v="60156"/>
    <s v="UNITED STATES"/>
    <s v="Single Ride"/>
    <n v="11168"/>
    <x v="13"/>
    <n v="43.058619999999998"/>
    <n v="-87.885319999999993"/>
    <x v="24"/>
    <n v="43.036900000000003"/>
    <n v="-87.89667"/>
    <n v="40"/>
    <n v="6"/>
    <n v="6"/>
    <n v="5.7"/>
    <n v="240"/>
    <n v="-1"/>
    <d v="2017-02-17T00:00:00"/>
    <d v="2017-02-01T00:00:00"/>
    <d v="2017-02-17T00:00:00"/>
    <s v="Friday"/>
    <d v="1899-12-30T11:24:20"/>
    <d v="1899-12-30T11:00:00"/>
    <n v="1"/>
    <d v="2017-02-17T00:00:00"/>
    <d v="2017-02-01T00:00:00"/>
    <d v="2017-02-17T00:00:00"/>
    <s v="Friday"/>
    <d v="1899-12-30T12:04:02"/>
    <d v="1899-12-30T12:00:00"/>
    <s v="One Way"/>
  </r>
  <r>
    <n v="1509266"/>
    <s v="Non-RFID Card Member"/>
    <m/>
    <m/>
    <n v="60156"/>
    <s v="UNITED STATES"/>
    <s v="Single Ride"/>
    <n v="11094"/>
    <x v="25"/>
    <n v="43.036900000000003"/>
    <n v="-87.89667"/>
    <x v="3"/>
    <n v="43.058619999999998"/>
    <n v="-87.885319999999993"/>
    <n v="21"/>
    <n v="3"/>
    <n v="3.2"/>
    <n v="3"/>
    <n v="126"/>
    <n v="-1"/>
    <d v="2017-02-17T00:00:00"/>
    <d v="2017-02-01T00:00:00"/>
    <d v="2017-02-17T00:00:00"/>
    <s v="Friday"/>
    <d v="1899-12-30T14:59:50"/>
    <d v="1899-12-30T15:00:00"/>
    <n v="1"/>
    <d v="2017-02-17T00:00:00"/>
    <d v="2017-02-01T00:00:00"/>
    <d v="2017-02-17T00:00:00"/>
    <s v="Friday"/>
    <d v="1899-12-30T15:20:16"/>
    <d v="1899-12-30T15:00:00"/>
    <s v="One Way"/>
  </r>
  <r>
    <n v="1509694"/>
    <s v="Non-RFID Card Member"/>
    <m/>
    <m/>
    <n v="53211"/>
    <s v="UNITED STATES"/>
    <s v="Single Ride"/>
    <n v="276"/>
    <x v="31"/>
    <n v="43.058010000000003"/>
    <n v="-87.877300000000005"/>
    <x v="32"/>
    <n v="43.058010000000003"/>
    <n v="-87.877300000000005"/>
    <n v="56"/>
    <n v="6"/>
    <n v="8.4"/>
    <n v="8"/>
    <n v="336"/>
    <n v="-1"/>
    <d v="2017-02-17T00:00:00"/>
    <d v="2017-02-01T00:00:00"/>
    <d v="2017-02-17T00:00:00"/>
    <s v="Friday"/>
    <d v="1899-12-30T15:06:11"/>
    <d v="1899-12-30T15:00:00"/>
    <n v="1"/>
    <d v="2017-02-17T00:00:00"/>
    <d v="2017-02-01T00:00:00"/>
    <d v="2017-02-17T00:00:00"/>
    <s v="Friday"/>
    <d v="1899-12-30T16:02:16"/>
    <d v="1899-12-30T16:00:00"/>
    <s v="Round Trip"/>
  </r>
  <r>
    <n v="1306778"/>
    <s v="Non-RFID Card Member"/>
    <m/>
    <m/>
    <n v="53204"/>
    <s v="UNITED STATES"/>
    <s v="Single Ride"/>
    <n v="104"/>
    <x v="41"/>
    <n v="43.004728999999998"/>
    <n v="-87.905463999999995"/>
    <x v="14"/>
    <n v="43.020020000000002"/>
    <n v="-87.912540000000007"/>
    <n v="8"/>
    <n v="3"/>
    <n v="1.2"/>
    <n v="1.1000000000000001"/>
    <n v="48"/>
    <n v="-1"/>
    <d v="2017-02-17T00:00:00"/>
    <d v="2017-02-01T00:00:00"/>
    <d v="2017-02-17T00:00:00"/>
    <s v="Friday"/>
    <d v="1899-12-30T15:25:08"/>
    <d v="1899-12-30T15:00:00"/>
    <n v="1"/>
    <d v="2017-02-17T00:00:00"/>
    <d v="2017-02-01T00:00:00"/>
    <d v="2017-02-17T00:00:00"/>
    <s v="Friday"/>
    <d v="1899-12-30T15:33:18"/>
    <d v="1899-12-30T16:00:00"/>
    <s v="One Way"/>
  </r>
  <r>
    <n v="1509823"/>
    <s v="Non-RFID Card Member"/>
    <m/>
    <m/>
    <n v="53202"/>
    <s v="UNITED STATES"/>
    <s v="Single Ride"/>
    <n v="11119"/>
    <x v="0"/>
    <n v="43.03886"/>
    <n v="-87.902720000000002"/>
    <x v="6"/>
    <n v="43.031320000000001"/>
    <n v="-87.904259999999994"/>
    <n v="4"/>
    <n v="0"/>
    <n v="0.6"/>
    <n v="0.6"/>
    <n v="24"/>
    <n v="-1"/>
    <d v="2017-02-17T00:00:00"/>
    <d v="2017-02-01T00:00:00"/>
    <d v="2017-02-17T00:00:00"/>
    <s v="Friday"/>
    <d v="1899-12-30T16:11:06"/>
    <d v="1899-12-30T16:00:00"/>
    <n v="1"/>
    <d v="2017-02-17T00:00:00"/>
    <d v="2017-02-01T00:00:00"/>
    <d v="2017-02-17T00:00:00"/>
    <s v="Friday"/>
    <d v="1899-12-30T16:15:46"/>
    <d v="1899-12-30T16:00:00"/>
    <s v="One Way"/>
  </r>
  <r>
    <n v="1425022"/>
    <s v="Non-RFID Card Member"/>
    <m/>
    <m/>
    <n v="54911"/>
    <s v="UNITED STATES"/>
    <s v="Single Ride"/>
    <n v="27"/>
    <x v="44"/>
    <n v="43.074655999999997"/>
    <n v="-87.889011999999994"/>
    <x v="9"/>
    <n v="43.074655999999997"/>
    <n v="-87.889011999999994"/>
    <n v="106"/>
    <n v="12"/>
    <n v="15.9"/>
    <n v="15.1"/>
    <n v="636"/>
    <n v="-1"/>
    <d v="2017-02-17T00:00:00"/>
    <d v="2017-02-01T00:00:00"/>
    <d v="2017-02-17T00:00:00"/>
    <s v="Friday"/>
    <d v="1899-12-30T16:25:25"/>
    <d v="1899-12-30T16:00:00"/>
    <n v="1"/>
    <d v="2017-02-17T00:00:00"/>
    <d v="2017-02-01T00:00:00"/>
    <d v="2017-02-17T00:00:00"/>
    <s v="Friday"/>
    <d v="1899-12-30T18:11:29"/>
    <d v="1899-12-30T18:00:00"/>
    <s v="Round Trip"/>
  </r>
  <r>
    <n v="1509998"/>
    <s v="Non-RFID Card Member"/>
    <m/>
    <m/>
    <n v="53202"/>
    <s v="UNITED STATES"/>
    <s v="Single Ride"/>
    <n v="263"/>
    <x v="10"/>
    <n v="43.052460000000004"/>
    <n v="-87.891000000000005"/>
    <x v="10"/>
    <n v="43.052460000000004"/>
    <n v="-87.891000000000005"/>
    <n v="29"/>
    <n v="3"/>
    <n v="4.4000000000000004"/>
    <n v="4.0999999999999996"/>
    <n v="174"/>
    <n v="-1"/>
    <d v="2017-02-17T00:00:00"/>
    <d v="2017-02-01T00:00:00"/>
    <d v="2017-02-17T00:00:00"/>
    <s v="Friday"/>
    <d v="1899-12-30T18:29:48"/>
    <d v="1899-12-30T18:00:00"/>
    <n v="1"/>
    <d v="2017-02-17T00:00:00"/>
    <d v="2017-02-01T00:00:00"/>
    <d v="2017-02-17T00:00:00"/>
    <s v="Friday"/>
    <d v="1899-12-30T18:58:51"/>
    <d v="1899-12-30T19:00:00"/>
    <s v="Round Trip"/>
  </r>
  <r>
    <n v="1510022"/>
    <s v="Non-RFID Card Member"/>
    <m/>
    <m/>
    <n v="53051"/>
    <s v="UNITED STATES"/>
    <s v="Single Ride"/>
    <n v="11148"/>
    <x v="25"/>
    <n v="43.036900000000003"/>
    <n v="-87.89667"/>
    <x v="21"/>
    <n v="43.040154000000001"/>
    <n v="-87.932113000000001"/>
    <n v="1060"/>
    <n v="105"/>
    <n v="18"/>
    <n v="17.100000000000001"/>
    <n v="720"/>
    <n v="-1"/>
    <d v="2017-02-17T00:00:00"/>
    <d v="2017-02-01T00:00:00"/>
    <d v="2017-02-17T00:00:00"/>
    <s v="Friday"/>
    <d v="1899-12-30T19:06:29"/>
    <d v="1899-12-30T19:00:00"/>
    <n v="1"/>
    <d v="2017-02-18T00:00:00"/>
    <d v="2017-02-01T00:00:00"/>
    <d v="2017-02-18T00:00:00"/>
    <s v="Saturday"/>
    <d v="1899-12-30T12:46:36"/>
    <d v="1899-12-30T13:00:00"/>
    <s v="One Way"/>
  </r>
  <r>
    <n v="1492831"/>
    <s v="Non-RFID Card Member"/>
    <m/>
    <m/>
    <n v="61071"/>
    <s v="UNITED STATES"/>
    <s v="Single Ride"/>
    <n v="338"/>
    <x v="22"/>
    <n v="43.053040000000003"/>
    <n v="-87.897660000000002"/>
    <x v="3"/>
    <n v="43.058619999999998"/>
    <n v="-87.885319999999993"/>
    <n v="9"/>
    <n v="3"/>
    <n v="1.4"/>
    <n v="1.3"/>
    <n v="54"/>
    <n v="-1"/>
    <d v="2017-02-17T00:00:00"/>
    <d v="2017-02-01T00:00:00"/>
    <d v="2017-02-17T00:00:00"/>
    <s v="Friday"/>
    <d v="1899-12-30T21:12:25"/>
    <d v="1899-12-30T21:00:00"/>
    <n v="1"/>
    <d v="2017-02-17T00:00:00"/>
    <d v="2017-02-01T00:00:00"/>
    <d v="2017-02-17T00:00:00"/>
    <s v="Friday"/>
    <d v="1899-12-30T21:21:33"/>
    <d v="1899-12-30T21:00:00"/>
    <s v="One Way"/>
  </r>
  <r>
    <n v="1510141"/>
    <s v="Non-RFID Card Member"/>
    <m/>
    <m/>
    <n v="53207"/>
    <s v="UNITED STATES"/>
    <s v="Single Ride"/>
    <n v="5712"/>
    <x v="13"/>
    <n v="43.058619999999998"/>
    <n v="-87.885319999999993"/>
    <x v="29"/>
    <n v="43.053040000000003"/>
    <n v="-87.897660000000002"/>
    <n v="8"/>
    <n v="3"/>
    <n v="1.2"/>
    <n v="1.1000000000000001"/>
    <n v="48"/>
    <n v="-1"/>
    <d v="2017-02-17T00:00:00"/>
    <d v="2017-02-01T00:00:00"/>
    <d v="2017-02-17T00:00:00"/>
    <s v="Friday"/>
    <d v="1899-12-30T22:46:13"/>
    <d v="1899-12-30T23:00:00"/>
    <n v="1"/>
    <d v="2017-02-17T00:00:00"/>
    <d v="2017-02-01T00:00:00"/>
    <d v="2017-02-17T00:00:00"/>
    <s v="Friday"/>
    <d v="1899-12-30T22:54:53"/>
    <d v="1899-12-30T23:00:00"/>
    <s v="One Way"/>
  </r>
  <r>
    <n v="1510354"/>
    <s v="Non-RFID Card Member"/>
    <m/>
    <m/>
    <n v="57006"/>
    <s v="UNITED STATES"/>
    <s v="Single Ride"/>
    <n v="5460"/>
    <x v="18"/>
    <n v="43.054830000000003"/>
    <n v="-87.91874"/>
    <x v="16"/>
    <n v="43.034619999999997"/>
    <n v="-87.917500000000004"/>
    <n v="23"/>
    <n v="3"/>
    <n v="3.5"/>
    <n v="3.3"/>
    <n v="138"/>
    <n v="-1"/>
    <d v="2017-02-18T00:00:00"/>
    <d v="2017-02-01T00:00:00"/>
    <d v="2017-02-18T00:00:00"/>
    <s v="Saturday"/>
    <d v="1899-12-30T10:12:21"/>
    <d v="1899-12-30T10:00:00"/>
    <n v="1"/>
    <d v="2017-02-18T00:00:00"/>
    <d v="2017-02-01T00:00:00"/>
    <d v="2017-02-18T00:00:00"/>
    <s v="Saturday"/>
    <d v="1899-12-30T10:35:55"/>
    <d v="1899-12-30T11:00:00"/>
    <s v="One Way"/>
  </r>
  <r>
    <n v="1510389"/>
    <s v="Non-RFID Card Member"/>
    <m/>
    <m/>
    <n v="60545"/>
    <s v="UNITED STATES"/>
    <s v="Single Ride"/>
    <n v="5423"/>
    <x v="18"/>
    <n v="43.054830000000003"/>
    <n v="-87.91874"/>
    <x v="29"/>
    <n v="43.053040000000003"/>
    <n v="-87.897660000000002"/>
    <n v="29"/>
    <n v="3"/>
    <n v="4.4000000000000004"/>
    <n v="4.0999999999999996"/>
    <n v="174"/>
    <n v="-1"/>
    <d v="2017-02-18T00:00:00"/>
    <d v="2017-02-01T00:00:00"/>
    <d v="2017-02-18T00:00:00"/>
    <s v="Saturday"/>
    <d v="1899-12-30T10:24:37"/>
    <d v="1899-12-30T10:00:00"/>
    <n v="1"/>
    <d v="2017-02-18T00:00:00"/>
    <d v="2017-02-01T00:00:00"/>
    <d v="2017-02-18T00:00:00"/>
    <s v="Saturday"/>
    <d v="1899-12-30T10:53:37"/>
    <d v="1899-12-30T11:00:00"/>
    <s v="One Way"/>
  </r>
  <r>
    <n v="1473261"/>
    <s v="Non-RFID Card Member"/>
    <m/>
    <m/>
    <n v="53213"/>
    <s v="UNITED STATES"/>
    <s v="Single Ride"/>
    <n v="11109"/>
    <x v="52"/>
    <n v="43.060079999999999"/>
    <n v="-88.027349999999998"/>
    <x v="43"/>
    <n v="43.048609999999996"/>
    <n v="-88.008480000000006"/>
    <n v="21"/>
    <n v="3"/>
    <n v="3.2"/>
    <n v="3"/>
    <n v="126"/>
    <n v="-1"/>
    <d v="2017-02-18T00:00:00"/>
    <d v="2017-02-01T00:00:00"/>
    <d v="2017-02-18T00:00:00"/>
    <s v="Saturday"/>
    <d v="1899-12-30T10:56:40"/>
    <d v="1899-12-30T11:00:00"/>
    <n v="1"/>
    <d v="2017-02-18T00:00:00"/>
    <d v="2017-02-01T00:00:00"/>
    <d v="2017-02-18T00:00:00"/>
    <s v="Saturday"/>
    <d v="1899-12-30T11:17:26"/>
    <d v="1899-12-30T11:00:00"/>
    <s v="One Way"/>
  </r>
  <r>
    <n v="1350821"/>
    <s v="Non-RFID Card Member"/>
    <m/>
    <m/>
    <n v="53095"/>
    <s v="UNITED STATES"/>
    <s v="Single Ride"/>
    <n v="109"/>
    <x v="31"/>
    <n v="43.058010000000003"/>
    <n v="-87.877300000000005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1:03:37"/>
    <d v="1899-12-30T11:00:00"/>
    <n v="1"/>
    <d v="2017-02-18T00:00:00"/>
    <d v="2017-02-01T00:00:00"/>
    <d v="2017-02-18T00:00:00"/>
    <s v="Saturday"/>
    <d v="1899-12-30T11:48:34"/>
    <d v="1899-12-30T12:00:00"/>
    <s v="One Way"/>
  </r>
  <r>
    <n v="1510283"/>
    <s v="Non-RFID Card Member"/>
    <m/>
    <m/>
    <n v="53961"/>
    <s v="UNITED STATES"/>
    <s v="Single Ride"/>
    <n v="361"/>
    <x v="36"/>
    <n v="43.02948"/>
    <n v="-87.912819999999996"/>
    <x v="4"/>
    <n v="43.03913"/>
    <n v="-87.916150000000002"/>
    <n v="12"/>
    <n v="3"/>
    <n v="1.8"/>
    <n v="1.7"/>
    <n v="72"/>
    <n v="-1"/>
    <d v="2017-02-18T00:00:00"/>
    <d v="2017-02-01T00:00:00"/>
    <d v="2017-02-18T00:00:00"/>
    <s v="Saturday"/>
    <d v="1899-12-30T11:20:30"/>
    <d v="1899-12-30T11:00:00"/>
    <n v="1"/>
    <d v="2017-02-18T00:00:00"/>
    <d v="2017-02-01T00:00:00"/>
    <d v="2017-02-18T00:00:00"/>
    <s v="Saturday"/>
    <d v="1899-12-30T11:32:07"/>
    <d v="1899-12-30T12:00:00"/>
    <s v="One Way"/>
  </r>
  <r>
    <n v="1510588"/>
    <s v="Non-RFID Card Member"/>
    <m/>
    <m/>
    <n v="53913"/>
    <s v="UNITED STATES"/>
    <s v="Single Ride"/>
    <n v="11071"/>
    <x v="36"/>
    <n v="43.02948"/>
    <n v="-87.912819999999996"/>
    <x v="4"/>
    <n v="43.03913"/>
    <n v="-87.916150000000002"/>
    <n v="11"/>
    <n v="3"/>
    <n v="1.7"/>
    <n v="1.6"/>
    <n v="66"/>
    <n v="-1"/>
    <d v="2017-02-18T00:00:00"/>
    <d v="2017-02-01T00:00:00"/>
    <d v="2017-02-18T00:00:00"/>
    <s v="Saturday"/>
    <d v="1899-12-30T11:21:45"/>
    <d v="1899-12-30T11:00:00"/>
    <n v="1"/>
    <d v="2017-02-18T00:00:00"/>
    <d v="2017-02-01T00:00:00"/>
    <d v="2017-02-18T00:00:00"/>
    <s v="Saturday"/>
    <d v="1899-12-30T11:32:14"/>
    <d v="1899-12-30T12:00:00"/>
    <s v="One Way"/>
  </r>
  <r>
    <n v="1510632"/>
    <s v="Non-RFID Card Member"/>
    <m/>
    <m/>
    <n v="60067"/>
    <s v="UNITED STATES"/>
    <s v="Single Ride"/>
    <n v="5556"/>
    <x v="26"/>
    <n v="43.060786"/>
    <n v="-87.883825999999999"/>
    <x v="10"/>
    <n v="43.052460000000004"/>
    <n v="-87.891000000000005"/>
    <n v="38"/>
    <n v="6"/>
    <n v="5.7"/>
    <n v="5.4"/>
    <n v="228"/>
    <n v="-1"/>
    <d v="2017-02-18T00:00:00"/>
    <d v="2017-02-01T00:00:00"/>
    <d v="2017-02-18T00:00:00"/>
    <s v="Saturday"/>
    <d v="1899-12-30T11:30:04"/>
    <d v="1899-12-30T12:00:00"/>
    <n v="1"/>
    <d v="2017-02-18T00:00:00"/>
    <d v="2017-02-01T00:00:00"/>
    <d v="2017-02-18T00:00:00"/>
    <s v="Saturday"/>
    <d v="1899-12-30T12:08:44"/>
    <d v="1899-12-30T12:00:00"/>
    <s v="One Way"/>
  </r>
  <r>
    <n v="1510760"/>
    <s v="Non-RFID Card Member"/>
    <m/>
    <m/>
    <n v="53211"/>
    <s v="UNITED STATES"/>
    <s v="Single Ride"/>
    <n v="11061"/>
    <x v="10"/>
    <n v="43.052460000000004"/>
    <n v="-87.891000000000005"/>
    <x v="10"/>
    <n v="43.052460000000004"/>
    <n v="-87.891000000000005"/>
    <n v="71"/>
    <n v="9"/>
    <n v="10.7"/>
    <n v="10.1"/>
    <n v="426"/>
    <n v="-1"/>
    <d v="2017-02-18T00:00:00"/>
    <d v="2017-02-01T00:00:00"/>
    <d v="2017-02-18T00:00:00"/>
    <s v="Saturday"/>
    <d v="1899-12-30T11:54:10"/>
    <d v="1899-12-30T12:00:00"/>
    <n v="1"/>
    <d v="2017-02-18T00:00:00"/>
    <d v="2017-02-01T00:00:00"/>
    <d v="2017-02-18T00:00:00"/>
    <s v="Saturday"/>
    <d v="1899-12-30T13:05:05"/>
    <d v="1899-12-30T13:00:00"/>
    <s v="Round Trip"/>
  </r>
  <r>
    <n v="1510789"/>
    <s v="Non-RFID Card Member"/>
    <m/>
    <m/>
    <n v="53221"/>
    <s v="UNITED STATES"/>
    <s v="Single Ride"/>
    <n v="11078"/>
    <x v="25"/>
    <n v="43.036900000000003"/>
    <n v="-87.89667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2:02:23"/>
    <d v="1899-12-30T12:00:00"/>
    <n v="1"/>
    <d v="2017-02-18T00:00:00"/>
    <d v="2017-02-01T00:00:00"/>
    <d v="2017-02-18T00:00:00"/>
    <s v="Saturday"/>
    <d v="1899-12-30T12:47:46"/>
    <d v="1899-12-30T13:00:00"/>
    <s v="Round Trip"/>
  </r>
  <r>
    <n v="1510839"/>
    <s v="Non-RFID Card Member"/>
    <m/>
    <m/>
    <n v="53211"/>
    <s v="UNITED STATES"/>
    <s v="Single Ride"/>
    <n v="5470"/>
    <x v="32"/>
    <n v="43.077359999999999"/>
    <n v="-87.880769999999998"/>
    <x v="6"/>
    <n v="43.031320000000001"/>
    <n v="-87.904259999999994"/>
    <n v="38"/>
    <n v="6"/>
    <n v="5.7"/>
    <n v="5.4"/>
    <n v="228"/>
    <n v="-1"/>
    <d v="2017-02-18T00:00:00"/>
    <d v="2017-02-01T00:00:00"/>
    <d v="2017-02-18T00:00:00"/>
    <s v="Saturday"/>
    <d v="1899-12-30T12:14:18"/>
    <d v="1899-12-30T12:00:00"/>
    <n v="1"/>
    <d v="2017-02-18T00:00:00"/>
    <d v="2017-02-01T00:00:00"/>
    <d v="2017-02-18T00:00:00"/>
    <s v="Saturday"/>
    <d v="1899-12-30T12:52:58"/>
    <d v="1899-12-30T13:00:00"/>
    <s v="One Way"/>
  </r>
  <r>
    <n v="1511011"/>
    <s v="Non-RFID Card Member"/>
    <m/>
    <m/>
    <n v="53081"/>
    <s v="UNITED STATES"/>
    <s v="Single Ride"/>
    <n v="11047"/>
    <x v="7"/>
    <n v="43.074890000000003"/>
    <n v="-87.882810000000006"/>
    <x v="3"/>
    <n v="43.058619999999998"/>
    <n v="-87.885319999999993"/>
    <n v="17"/>
    <n v="3"/>
    <n v="2.6"/>
    <n v="2.4"/>
    <n v="102"/>
    <n v="-1"/>
    <d v="2017-02-18T00:00:00"/>
    <d v="2017-02-01T00:00:00"/>
    <d v="2017-02-18T00:00:00"/>
    <s v="Saturday"/>
    <d v="1899-12-30T12:44:19"/>
    <d v="1899-12-30T13:00:00"/>
    <n v="1"/>
    <d v="2017-02-18T00:00:00"/>
    <d v="2017-02-01T00:00:00"/>
    <d v="2017-02-18T00:00:00"/>
    <s v="Saturday"/>
    <d v="1899-12-30T13:01:00"/>
    <d v="1899-12-30T13:00:00"/>
    <s v="One Way"/>
  </r>
  <r>
    <n v="1511064"/>
    <s v="Non-RFID Card Member"/>
    <m/>
    <m/>
    <n v="53202"/>
    <s v="UNITED STATES"/>
    <s v="Single Ride"/>
    <n v="11118"/>
    <x v="10"/>
    <n v="43.052460000000004"/>
    <n v="-87.891000000000005"/>
    <x v="10"/>
    <n v="43.052460000000004"/>
    <n v="-87.891000000000005"/>
    <n v="518"/>
    <n v="54"/>
    <n v="18"/>
    <n v="17.100000000000001"/>
    <n v="720"/>
    <n v="-1"/>
    <d v="2017-02-18T00:00:00"/>
    <d v="2017-02-01T00:00:00"/>
    <d v="2017-02-18T00:00:00"/>
    <s v="Saturday"/>
    <d v="1899-12-30T12:57:42"/>
    <d v="1899-12-30T13:00:00"/>
    <n v="1"/>
    <d v="2017-02-18T00:00:00"/>
    <d v="2017-02-01T00:00:00"/>
    <d v="2017-02-18T00:00:00"/>
    <s v="Saturday"/>
    <d v="1899-12-30T21:35:54"/>
    <d v="1899-12-30T22:00:00"/>
    <s v="Round Trip"/>
  </r>
  <r>
    <n v="1511116"/>
    <s v="Non-RFID Card Member"/>
    <m/>
    <m/>
    <n v="53202"/>
    <s v="UNITED STATES"/>
    <s v="Single Ride"/>
    <n v="108"/>
    <x v="8"/>
    <n v="43.04804"/>
    <n v="-87.896720000000002"/>
    <x v="10"/>
    <n v="43.052460000000004"/>
    <n v="-87.891000000000005"/>
    <n v="98"/>
    <n v="12"/>
    <n v="14.7"/>
    <n v="14"/>
    <n v="588"/>
    <n v="-1"/>
    <d v="2017-02-18T00:00:00"/>
    <d v="2017-02-01T00:00:00"/>
    <d v="2017-02-18T00:00:00"/>
    <s v="Saturday"/>
    <d v="1899-12-30T13:06:51"/>
    <d v="1899-12-30T13:00:00"/>
    <n v="1"/>
    <d v="2017-02-18T00:00:00"/>
    <d v="2017-02-01T00:00:00"/>
    <d v="2017-02-18T00:00:00"/>
    <s v="Saturday"/>
    <d v="1899-12-30T14:44:38"/>
    <d v="1899-12-30T15:00:00"/>
    <s v="One Way"/>
  </r>
  <r>
    <n v="1511118"/>
    <s v="Non-RFID Card Member"/>
    <m/>
    <m/>
    <n v="53037"/>
    <s v="UNITED STATES"/>
    <s v="Single Ride"/>
    <n v="11063"/>
    <x v="46"/>
    <n v="43.060155999999999"/>
    <n v="-87.881258000000003"/>
    <x v="33"/>
    <n v="43.060155999999999"/>
    <n v="-87.881258000000003"/>
    <n v="96"/>
    <n v="12"/>
    <n v="14.4"/>
    <n v="13.7"/>
    <n v="576"/>
    <n v="-1"/>
    <d v="2017-02-18T00:00:00"/>
    <d v="2017-02-01T00:00:00"/>
    <d v="2017-02-18T00:00:00"/>
    <s v="Saturday"/>
    <d v="1899-12-30T13:07:15"/>
    <d v="1899-12-30T13:00:00"/>
    <n v="1"/>
    <d v="2017-02-18T00:00:00"/>
    <d v="2017-02-01T00:00:00"/>
    <d v="2017-02-18T00:00:00"/>
    <s v="Saturday"/>
    <d v="1899-12-30T14:43:49"/>
    <d v="1899-12-30T15:00:00"/>
    <s v="Round Trip"/>
  </r>
  <r>
    <n v="1511176"/>
    <s v="Non-RFID Card Member"/>
    <m/>
    <m/>
    <n v="63127"/>
    <s v="UNITED STATES"/>
    <s v="Single Ride"/>
    <n v="234"/>
    <x v="25"/>
    <n v="43.036900000000003"/>
    <n v="-87.89667"/>
    <x v="21"/>
    <n v="43.040154000000001"/>
    <n v="-87.932113000000001"/>
    <n v="27"/>
    <n v="3"/>
    <n v="4.0999999999999996"/>
    <n v="3.8"/>
    <n v="162"/>
    <n v="-1"/>
    <d v="2017-02-18T00:00:00"/>
    <d v="2017-02-01T00:00:00"/>
    <d v="2017-02-18T00:00:00"/>
    <s v="Saturday"/>
    <d v="1899-12-30T13:15:43"/>
    <d v="1899-12-30T13:00:00"/>
    <n v="1"/>
    <d v="2017-02-18T00:00:00"/>
    <d v="2017-02-01T00:00:00"/>
    <d v="2017-02-18T00:00:00"/>
    <s v="Saturday"/>
    <d v="1899-12-30T13:42:17"/>
    <d v="1899-12-30T14:00:00"/>
    <s v="One Way"/>
  </r>
  <r>
    <n v="1511227"/>
    <s v="Non-RFID Card Member"/>
    <m/>
    <m/>
    <n v="60654"/>
    <s v="UNITED STATES"/>
    <s v="Single Ride"/>
    <n v="144"/>
    <x v="43"/>
    <n v="43.05536"/>
    <n v="-87.90504"/>
    <x v="21"/>
    <n v="43.040154000000001"/>
    <n v="-87.932113000000001"/>
    <n v="37"/>
    <n v="6"/>
    <n v="5.6"/>
    <n v="5.3"/>
    <n v="222"/>
    <n v="-1"/>
    <d v="2017-02-18T00:00:00"/>
    <d v="2017-02-01T00:00:00"/>
    <d v="2017-02-18T00:00:00"/>
    <s v="Saturday"/>
    <d v="1899-12-30T13:23:35"/>
    <d v="1899-12-30T13:00:00"/>
    <n v="1"/>
    <d v="2017-02-18T00:00:00"/>
    <d v="2017-02-01T00:00:00"/>
    <d v="2017-02-18T00:00:00"/>
    <s v="Saturday"/>
    <d v="1899-12-30T14:00:02"/>
    <d v="1899-12-30T14:00:00"/>
    <s v="One Way"/>
  </r>
  <r>
    <n v="1511308"/>
    <s v="Non-RFID Card Member"/>
    <m/>
    <m/>
    <n v="6460"/>
    <s v="UNITED STATES"/>
    <s v="Single Ride"/>
    <n v="11148"/>
    <x v="35"/>
    <n v="43.040154000000001"/>
    <n v="-87.932113000000001"/>
    <x v="21"/>
    <n v="43.040154000000001"/>
    <n v="-87.932113000000001"/>
    <n v="70"/>
    <n v="9"/>
    <n v="10.5"/>
    <n v="10"/>
    <n v="420"/>
    <n v="-1"/>
    <d v="2017-02-18T00:00:00"/>
    <d v="2017-02-01T00:00:00"/>
    <d v="2017-02-18T00:00:00"/>
    <s v="Saturday"/>
    <d v="1899-12-30T13:38:06"/>
    <d v="1899-12-30T14:00:00"/>
    <n v="1"/>
    <d v="2017-02-18T00:00:00"/>
    <d v="2017-02-01T00:00:00"/>
    <d v="2017-02-18T00:00:00"/>
    <s v="Saturday"/>
    <d v="1899-12-30T14:48:26"/>
    <d v="1899-12-30T15:00:00"/>
    <s v="Round Trip"/>
  </r>
  <r>
    <n v="1510913"/>
    <s v="Non-RFID Card Member"/>
    <m/>
    <m/>
    <n v="60107"/>
    <s v="UNITED STATES"/>
    <s v="Single Ride"/>
    <n v="5712"/>
    <x v="22"/>
    <n v="43.053040000000003"/>
    <n v="-87.897660000000002"/>
    <x v="40"/>
    <n v="43.041646999999998"/>
    <n v="-87.927257999999995"/>
    <n v="17"/>
    <n v="3"/>
    <n v="2.6"/>
    <n v="2.4"/>
    <n v="102"/>
    <n v="-1"/>
    <d v="2017-02-18T00:00:00"/>
    <d v="2017-02-01T00:00:00"/>
    <d v="2017-02-18T00:00:00"/>
    <s v="Saturday"/>
    <d v="1899-12-30T13:38:58"/>
    <d v="1899-12-30T14:00:00"/>
    <n v="1"/>
    <d v="2017-02-18T00:00:00"/>
    <d v="2017-02-01T00:00:00"/>
    <d v="2017-02-18T00:00:00"/>
    <s v="Saturday"/>
    <d v="1899-12-30T13:55:58"/>
    <d v="1899-12-30T14:00:00"/>
    <s v="One Way"/>
  </r>
  <r>
    <n v="1510670"/>
    <s v="Non-RFID Card Member"/>
    <m/>
    <m/>
    <n v="98109"/>
    <s v="UNITED STATES"/>
    <s v="Single Ride"/>
    <n v="19"/>
    <x v="10"/>
    <n v="43.052460000000004"/>
    <n v="-87.891000000000005"/>
    <x v="12"/>
    <n v="43.038719999999998"/>
    <n v="-87.905339999999995"/>
    <n v="14"/>
    <n v="3"/>
    <n v="2.1"/>
    <n v="2"/>
    <n v="84"/>
    <n v="-1"/>
    <d v="2017-02-18T00:00:00"/>
    <d v="2017-02-01T00:00:00"/>
    <d v="2017-02-18T00:00:00"/>
    <s v="Saturday"/>
    <d v="1899-12-30T13:43:14"/>
    <d v="1899-12-30T14:00:00"/>
    <n v="1"/>
    <d v="2017-02-18T00:00:00"/>
    <d v="2017-02-01T00:00:00"/>
    <d v="2017-02-18T00:00:00"/>
    <s v="Saturday"/>
    <d v="1899-12-30T13:57:42"/>
    <d v="1899-12-30T14:00:00"/>
    <s v="One Way"/>
  </r>
  <r>
    <n v="1511426"/>
    <s v="Non-RFID Card Member"/>
    <m/>
    <m/>
    <n v="53202"/>
    <s v="UNITED STATES"/>
    <s v="Single Ride"/>
    <n v="982"/>
    <x v="46"/>
    <n v="43.060155999999999"/>
    <n v="-87.881258000000003"/>
    <x v="3"/>
    <n v="43.058619999999998"/>
    <n v="-87.885319999999993"/>
    <n v="83"/>
    <n v="9"/>
    <n v="12.5"/>
    <n v="11.8"/>
    <n v="498"/>
    <n v="-1"/>
    <d v="2017-02-18T00:00:00"/>
    <d v="2017-02-01T00:00:00"/>
    <d v="2017-02-18T00:00:00"/>
    <s v="Saturday"/>
    <d v="1899-12-30T13:54:04"/>
    <d v="1899-12-30T14:00:00"/>
    <n v="1"/>
    <d v="2017-02-18T00:00:00"/>
    <d v="2017-02-01T00:00:00"/>
    <d v="2017-02-18T00:00:00"/>
    <s v="Saturday"/>
    <d v="1899-12-30T15:17:31"/>
    <d v="1899-12-30T15:00:00"/>
    <s v="One Way"/>
  </r>
  <r>
    <n v="1510571"/>
    <s v="Non-RFID Card Member"/>
    <m/>
    <m/>
    <n v="53704"/>
    <s v="UNITED STATES"/>
    <s v="Single Ride"/>
    <n v="11065"/>
    <x v="23"/>
    <n v="43.040349999999997"/>
    <n v="-87.920760000000001"/>
    <x v="22"/>
    <n v="43.02948"/>
    <n v="-87.912819999999996"/>
    <n v="20"/>
    <n v="3"/>
    <n v="3"/>
    <n v="2.9"/>
    <n v="120"/>
    <n v="-1"/>
    <d v="2017-02-18T00:00:00"/>
    <d v="2017-02-01T00:00:00"/>
    <d v="2017-02-18T00:00:00"/>
    <s v="Saturday"/>
    <d v="1899-12-30T13:54:53"/>
    <d v="1899-12-30T14:00:00"/>
    <n v="1"/>
    <d v="2017-02-18T00:00:00"/>
    <d v="2017-02-01T00:00:00"/>
    <d v="2017-02-18T00:00:00"/>
    <s v="Saturday"/>
    <d v="1899-12-30T14:14:12"/>
    <d v="1899-12-30T14:00:00"/>
    <s v="One Way"/>
  </r>
  <r>
    <n v="1511478"/>
    <s v="Non-RFID Card Member"/>
    <m/>
    <m/>
    <n v="98037"/>
    <s v="UNITED STATES"/>
    <s v="Single Ride"/>
    <n v="152"/>
    <x v="35"/>
    <n v="43.040154000000001"/>
    <n v="-87.932113000000001"/>
    <x v="24"/>
    <n v="43.036900000000003"/>
    <n v="-87.89667"/>
    <n v="56"/>
    <n v="6"/>
    <n v="8.4"/>
    <n v="8"/>
    <n v="336"/>
    <n v="-1"/>
    <d v="2017-02-18T00:00:00"/>
    <d v="2017-02-01T00:00:00"/>
    <d v="2017-02-18T00:00:00"/>
    <s v="Saturday"/>
    <d v="1899-12-30T14:03:25"/>
    <d v="1899-12-30T14:00:00"/>
    <n v="1"/>
    <d v="2017-02-18T00:00:00"/>
    <d v="2017-02-01T00:00:00"/>
    <d v="2017-02-18T00:00:00"/>
    <s v="Saturday"/>
    <d v="1899-12-30T14:59:35"/>
    <d v="1899-12-30T15:00:00"/>
    <s v="One Way"/>
  </r>
  <r>
    <n v="1511505"/>
    <s v="Non-RFID Card Member"/>
    <m/>
    <m/>
    <n v="53218"/>
    <s v="UNITED STATES"/>
    <s v="Single Ride"/>
    <n v="44"/>
    <x v="31"/>
    <n v="43.058010000000003"/>
    <n v="-87.877300000000005"/>
    <x v="32"/>
    <n v="43.058010000000003"/>
    <n v="-87.877300000000005"/>
    <n v="3"/>
    <n v="0"/>
    <n v="0.5"/>
    <n v="0.4"/>
    <n v="18"/>
    <n v="-1"/>
    <d v="2017-02-18T00:00:00"/>
    <d v="2017-02-01T00:00:00"/>
    <d v="2017-02-18T00:00:00"/>
    <s v="Saturday"/>
    <d v="1899-12-30T14:09:04"/>
    <d v="1899-12-30T14:00:00"/>
    <n v="1"/>
    <d v="2017-02-18T00:00:00"/>
    <d v="2017-02-01T00:00:00"/>
    <d v="2017-02-18T00:00:00"/>
    <s v="Saturday"/>
    <d v="1899-12-30T14:12:54"/>
    <d v="1899-12-30T14:00:00"/>
    <s v="Round Trip"/>
  </r>
  <r>
    <n v="1511508"/>
    <s v="Non-RFID Card Member"/>
    <m/>
    <m/>
    <n v="61107"/>
    <s v="UNITED STATES"/>
    <s v="Single Ride"/>
    <n v="11105"/>
    <x v="25"/>
    <n v="43.036900000000003"/>
    <n v="-87.89667"/>
    <x v="8"/>
    <n v="43.038580000000003"/>
    <n v="-87.90934"/>
    <n v="21"/>
    <n v="3"/>
    <n v="3.2"/>
    <n v="3"/>
    <n v="126"/>
    <n v="-1"/>
    <d v="2017-02-18T00:00:00"/>
    <d v="2017-02-01T00:00:00"/>
    <d v="2017-02-18T00:00:00"/>
    <s v="Saturday"/>
    <d v="1899-12-30T14:09:55"/>
    <d v="1899-12-30T14:00:00"/>
    <n v="1"/>
    <d v="2017-02-18T00:00:00"/>
    <d v="2017-02-01T00:00:00"/>
    <d v="2017-02-18T00:00:00"/>
    <s v="Saturday"/>
    <d v="1899-12-30T14:30:09"/>
    <d v="1899-12-30T15:00:00"/>
    <s v="One Way"/>
  </r>
  <r>
    <n v="1511663"/>
    <s v="Non-RFID Card Member"/>
    <m/>
    <m/>
    <n v="43206"/>
    <s v="UNITED STATES"/>
    <s v="Single Ride"/>
    <n v="5506"/>
    <x v="36"/>
    <n v="43.02948"/>
    <n v="-87.912819999999996"/>
    <x v="22"/>
    <n v="43.02948"/>
    <n v="-87.912819999999996"/>
    <n v="24"/>
    <n v="3"/>
    <n v="3.6"/>
    <n v="3.4"/>
    <n v="144"/>
    <n v="-1"/>
    <d v="2017-02-18T00:00:00"/>
    <d v="2017-02-01T00:00:00"/>
    <d v="2017-02-18T00:00:00"/>
    <s v="Saturday"/>
    <d v="1899-12-30T14:33:28"/>
    <d v="1899-12-30T15:00:00"/>
    <n v="1"/>
    <d v="2017-02-18T00:00:00"/>
    <d v="2017-02-01T00:00:00"/>
    <d v="2017-02-18T00:00:00"/>
    <s v="Saturday"/>
    <d v="1899-12-30T14:57:15"/>
    <d v="1899-12-30T15:00:00"/>
    <s v="Round Trip"/>
  </r>
  <r>
    <n v="1511757"/>
    <s v="Non-RFID Card Member"/>
    <m/>
    <m/>
    <n v="43110"/>
    <s v="UNITED STATES"/>
    <s v="Single Ride"/>
    <n v="5436"/>
    <x v="25"/>
    <n v="43.036900000000003"/>
    <n v="-87.89667"/>
    <x v="24"/>
    <n v="43.036900000000003"/>
    <n v="-87.89667"/>
    <n v="63"/>
    <n v="6"/>
    <n v="9.5"/>
    <n v="9"/>
    <n v="378"/>
    <n v="-1"/>
    <d v="2017-02-18T00:00:00"/>
    <d v="2017-02-01T00:00:00"/>
    <d v="2017-02-18T00:00:00"/>
    <s v="Saturday"/>
    <d v="1899-12-30T14:49:29"/>
    <d v="1899-12-30T15:00:00"/>
    <n v="1"/>
    <d v="2017-02-18T00:00:00"/>
    <d v="2017-02-01T00:00:00"/>
    <d v="2017-02-18T00:00:00"/>
    <s v="Saturday"/>
    <d v="1899-12-30T15:52:05"/>
    <d v="1899-12-30T16:00:00"/>
    <s v="Round Trip"/>
  </r>
  <r>
    <n v="1511778"/>
    <s v="Non-RFID Card Member"/>
    <m/>
    <m/>
    <n v="53202"/>
    <s v="UNITED STATES"/>
    <s v="Single Ride"/>
    <n v="5417"/>
    <x v="10"/>
    <n v="43.052460000000004"/>
    <n v="-87.891000000000005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4:52:36"/>
    <d v="1899-12-30T15:00:00"/>
    <n v="1"/>
    <d v="2017-02-18T00:00:00"/>
    <d v="2017-02-01T00:00:00"/>
    <d v="2017-02-18T00:00:00"/>
    <s v="Saturday"/>
    <d v="1899-12-30T15:36:39"/>
    <d v="1899-12-30T16:00:00"/>
    <s v="Round Trip"/>
  </r>
  <r>
    <n v="1511782"/>
    <s v="Non-RFID Card Member"/>
    <m/>
    <m/>
    <n v="53703"/>
    <s v="UNITED STATES"/>
    <s v="Single Ride"/>
    <n v="185"/>
    <x v="10"/>
    <n v="43.052460000000004"/>
    <n v="-87.891000000000005"/>
    <x v="10"/>
    <n v="43.052460000000004"/>
    <n v="-87.891000000000005"/>
    <n v="42"/>
    <n v="6"/>
    <n v="6.3"/>
    <n v="6"/>
    <n v="252"/>
    <n v="-1"/>
    <d v="2017-02-18T00:00:00"/>
    <d v="2017-02-01T00:00:00"/>
    <d v="2017-02-18T00:00:00"/>
    <s v="Saturday"/>
    <d v="1899-12-30T14:54:58"/>
    <d v="1899-12-30T15:00:00"/>
    <n v="1"/>
    <d v="2017-02-18T00:00:00"/>
    <d v="2017-02-01T00:00:00"/>
    <d v="2017-02-18T00:00:00"/>
    <s v="Saturday"/>
    <d v="1899-12-30T15:36:00"/>
    <d v="1899-12-30T16:00:00"/>
    <s v="Round Trip"/>
  </r>
  <r>
    <n v="1511834"/>
    <s v="Non-RFID Card Member"/>
    <m/>
    <m/>
    <n v="53213"/>
    <s v="UNITED STATES"/>
    <s v="Single Ride"/>
    <n v="11160"/>
    <x v="48"/>
    <n v="43.060839999999999"/>
    <n v="-88.001940000000005"/>
    <x v="49"/>
    <n v="43.060839999999999"/>
    <n v="-88.001940000000005"/>
    <n v="22"/>
    <n v="3"/>
    <n v="3.3"/>
    <n v="3.1"/>
    <n v="132"/>
    <n v="-1"/>
    <d v="2017-02-18T00:00:00"/>
    <d v="2017-02-01T00:00:00"/>
    <d v="2017-02-18T00:00:00"/>
    <s v="Saturday"/>
    <d v="1899-12-30T15:04:13"/>
    <d v="1899-12-30T15:00:00"/>
    <n v="1"/>
    <d v="2017-02-18T00:00:00"/>
    <d v="2017-02-01T00:00:00"/>
    <d v="2017-02-18T00:00:00"/>
    <s v="Saturday"/>
    <d v="1899-12-30T15:26:57"/>
    <d v="1899-12-30T15:00:00"/>
    <s v="Round Trip"/>
  </r>
  <r>
    <n v="1511843"/>
    <s v="Non-RFID Card Member"/>
    <m/>
    <m/>
    <n v="53226"/>
    <s v="UNITED STATES"/>
    <s v="Single Ride"/>
    <n v="11122"/>
    <x v="52"/>
    <n v="43.060079999999999"/>
    <n v="-88.027349999999998"/>
    <x v="46"/>
    <n v="43.052630000000001"/>
    <n v="-88.016319999999993"/>
    <n v="53"/>
    <n v="6"/>
    <n v="8"/>
    <n v="7.6"/>
    <n v="318"/>
    <n v="-1"/>
    <d v="2017-02-18T00:00:00"/>
    <d v="2017-02-01T00:00:00"/>
    <d v="2017-02-18T00:00:00"/>
    <s v="Saturday"/>
    <d v="1899-12-30T15:05:53"/>
    <d v="1899-12-30T15:00:00"/>
    <n v="1"/>
    <d v="2017-02-18T00:00:00"/>
    <d v="2017-02-01T00:00:00"/>
    <d v="2017-02-18T00:00:00"/>
    <s v="Saturday"/>
    <d v="1899-12-30T15:58:04"/>
    <d v="1899-12-30T16:00:00"/>
    <s v="One Way"/>
  </r>
  <r>
    <n v="1425843"/>
    <s v="Non-RFID Card Member"/>
    <m/>
    <m/>
    <n v="53202"/>
    <s v="UNITED STATES"/>
    <s v="Single Ride"/>
    <n v="5459"/>
    <x v="10"/>
    <n v="43.052460000000004"/>
    <n v="-87.891000000000005"/>
    <x v="32"/>
    <n v="43.058010000000003"/>
    <n v="-87.877300000000005"/>
    <n v="75"/>
    <n v="9"/>
    <n v="11.3"/>
    <n v="10.7"/>
    <n v="450"/>
    <n v="-1"/>
    <d v="2017-02-18T00:00:00"/>
    <d v="2017-02-01T00:00:00"/>
    <d v="2017-02-18T00:00:00"/>
    <s v="Saturday"/>
    <d v="1899-12-30T15:14:01"/>
    <d v="1899-12-30T15:00:00"/>
    <n v="1"/>
    <d v="2017-02-18T00:00:00"/>
    <d v="2017-02-01T00:00:00"/>
    <d v="2017-02-18T00:00:00"/>
    <s v="Saturday"/>
    <d v="1899-12-30T16:29:54"/>
    <d v="1899-12-30T16:00:00"/>
    <s v="One Way"/>
  </r>
  <r>
    <n v="1511947"/>
    <s v="Non-RFID Card Member"/>
    <m/>
    <m/>
    <n v="53211"/>
    <s v="UNITED STATES"/>
    <s v="Single Ride"/>
    <n v="5469"/>
    <x v="7"/>
    <n v="43.074890000000003"/>
    <n v="-87.882810000000006"/>
    <x v="3"/>
    <n v="43.058619999999998"/>
    <n v="-87.885319999999993"/>
    <n v="17"/>
    <n v="3"/>
    <n v="2.6"/>
    <n v="2.4"/>
    <n v="102"/>
    <n v="-1"/>
    <d v="2017-02-18T00:00:00"/>
    <d v="2017-02-01T00:00:00"/>
    <d v="2017-02-18T00:00:00"/>
    <s v="Saturday"/>
    <d v="1899-12-30T15:23:00"/>
    <d v="1899-12-30T15:00:00"/>
    <n v="1"/>
    <d v="2017-02-18T00:00:00"/>
    <d v="2017-02-01T00:00:00"/>
    <d v="2017-02-18T00:00:00"/>
    <s v="Saturday"/>
    <d v="1899-12-30T15:40:03"/>
    <d v="1899-12-30T16:00:00"/>
    <s v="One Way"/>
  </r>
  <r>
    <n v="1162100"/>
    <s v="Non-RFID Card Member"/>
    <m/>
    <m/>
    <n v="53221"/>
    <s v="UNITED STATES"/>
    <s v="Single Ride"/>
    <n v="152"/>
    <x v="25"/>
    <n v="43.036900000000003"/>
    <n v="-87.89667"/>
    <x v="24"/>
    <n v="43.036900000000003"/>
    <n v="-87.89667"/>
    <n v="41"/>
    <n v="6"/>
    <n v="6.2"/>
    <n v="5.8"/>
    <n v="246"/>
    <n v="-1"/>
    <d v="2017-02-18T00:00:00"/>
    <d v="2017-02-01T00:00:00"/>
    <d v="2017-02-18T00:00:00"/>
    <s v="Saturday"/>
    <d v="1899-12-30T15:26:42"/>
    <d v="1899-12-30T15:00:00"/>
    <n v="1"/>
    <d v="2017-02-18T00:00:00"/>
    <d v="2017-02-01T00:00:00"/>
    <d v="2017-02-18T00:00:00"/>
    <s v="Saturday"/>
    <d v="1899-12-30T16:07:11"/>
    <d v="1899-12-30T16:00:00"/>
    <s v="Round Trip"/>
  </r>
  <r>
    <n v="1512022"/>
    <s v="Non-RFID Card Member"/>
    <m/>
    <m/>
    <n v="55431"/>
    <s v="UNITED STATES"/>
    <s v="Single Ride"/>
    <n v="976"/>
    <x v="6"/>
    <n v="43.049230000000001"/>
    <n v="-87.911940000000001"/>
    <x v="47"/>
    <n v="43.05536"/>
    <n v="-87.90504"/>
    <n v="43"/>
    <n v="6"/>
    <n v="6.5"/>
    <n v="6.1"/>
    <n v="258"/>
    <n v="-1"/>
    <d v="2017-02-18T00:00:00"/>
    <d v="2017-02-01T00:00:00"/>
    <d v="2017-02-18T00:00:00"/>
    <s v="Saturday"/>
    <d v="1899-12-30T15:34:14"/>
    <d v="1899-12-30T16:00:00"/>
    <n v="1"/>
    <d v="2017-02-18T00:00:00"/>
    <d v="2017-02-01T00:00:00"/>
    <d v="2017-02-18T00:00:00"/>
    <s v="Saturday"/>
    <d v="1899-12-30T16:17:36"/>
    <d v="1899-12-30T16:00:00"/>
    <s v="One Way"/>
  </r>
  <r>
    <n v="1512040"/>
    <s v="Non-RFID Card Member"/>
    <m/>
    <m/>
    <n v="53211"/>
    <s v="UNITED STATES"/>
    <s v="Single Ride"/>
    <n v="11066"/>
    <x v="31"/>
    <n v="43.058010000000003"/>
    <n v="-87.877300000000005"/>
    <x v="32"/>
    <n v="43.058010000000003"/>
    <n v="-87.877300000000005"/>
    <n v="35"/>
    <n v="6"/>
    <n v="5.3"/>
    <n v="5"/>
    <n v="210"/>
    <n v="-1"/>
    <d v="2017-02-18T00:00:00"/>
    <d v="2017-02-01T00:00:00"/>
    <d v="2017-02-18T00:00:00"/>
    <s v="Saturday"/>
    <d v="1899-12-30T15:36:37"/>
    <d v="1899-12-30T16:00:00"/>
    <n v="1"/>
    <d v="2017-02-18T00:00:00"/>
    <d v="2017-02-01T00:00:00"/>
    <d v="2017-02-18T00:00:00"/>
    <s v="Saturday"/>
    <d v="1899-12-30T16:11:27"/>
    <d v="1899-12-30T16:00:00"/>
    <s v="Round Trip"/>
  </r>
  <r>
    <n v="1512038"/>
    <s v="Non-RFID Card Member"/>
    <m/>
    <m/>
    <n v="53719"/>
    <s v="UNITED STATES"/>
    <s v="Single Ride"/>
    <n v="11079"/>
    <x v="6"/>
    <n v="43.049230000000001"/>
    <n v="-87.911940000000001"/>
    <x v="36"/>
    <n v="43.052549999999997"/>
    <n v="-87.909329999999997"/>
    <n v="20"/>
    <n v="3"/>
    <n v="3"/>
    <n v="2.9"/>
    <n v="120"/>
    <n v="-1"/>
    <d v="2017-02-18T00:00:00"/>
    <d v="2017-02-01T00:00:00"/>
    <d v="2017-02-18T00:00:00"/>
    <s v="Saturday"/>
    <d v="1899-12-30T15:37:16"/>
    <d v="1899-12-30T16:00:00"/>
    <n v="1"/>
    <d v="2017-02-18T00:00:00"/>
    <d v="2017-02-01T00:00:00"/>
    <d v="2017-02-18T00:00:00"/>
    <s v="Saturday"/>
    <d v="1899-12-30T15:57:45"/>
    <d v="1899-12-30T16:00:00"/>
    <s v="One Way"/>
  </r>
  <r>
    <n v="1243279"/>
    <s v="Non-RFID Card Member"/>
    <m/>
    <m/>
    <n v="60190"/>
    <s v="UNITED STATES"/>
    <s v="Single Ride"/>
    <n v="45"/>
    <x v="29"/>
    <n v="43.05847"/>
    <n v="-87.898079999999993"/>
    <x v="32"/>
    <n v="43.058010000000003"/>
    <n v="-87.877300000000005"/>
    <n v="157"/>
    <n v="3"/>
    <n v="18"/>
    <n v="17.100000000000001"/>
    <n v="720"/>
    <n v="-1"/>
    <d v="2017-02-18T00:00:00"/>
    <d v="2017-02-01T00:00:00"/>
    <d v="2017-02-18T00:00:00"/>
    <s v="Saturday"/>
    <d v="1899-12-30T15:39:00"/>
    <d v="1899-12-30T16:00:00"/>
    <n v="1"/>
    <d v="2017-02-18T00:00:00"/>
    <d v="2017-02-01T00:00:00"/>
    <d v="2017-02-18T00:00:00"/>
    <s v="Saturday"/>
    <d v="1899-12-30T18:16:51"/>
    <d v="1899-12-30T18:00:00"/>
    <s v="One Way"/>
  </r>
  <r>
    <n v="1512053"/>
    <s v="Non-RFID Card Member"/>
    <m/>
    <m/>
    <n v="53149"/>
    <s v="UNITED STATES"/>
    <s v="Single Ride"/>
    <n v="186"/>
    <x v="25"/>
    <n v="43.036900000000003"/>
    <n v="-87.89667"/>
    <x v="24"/>
    <n v="43.036900000000003"/>
    <n v="-87.89667"/>
    <n v="36"/>
    <n v="6"/>
    <n v="5.4"/>
    <n v="5.0999999999999996"/>
    <n v="216"/>
    <n v="-1"/>
    <d v="2017-02-18T00:00:00"/>
    <d v="2017-02-01T00:00:00"/>
    <d v="2017-02-18T00:00:00"/>
    <s v="Saturday"/>
    <d v="1899-12-30T15:39:37"/>
    <d v="1899-12-30T16:00:00"/>
    <n v="1"/>
    <d v="2017-02-18T00:00:00"/>
    <d v="2017-02-01T00:00:00"/>
    <d v="2017-02-18T00:00:00"/>
    <s v="Saturday"/>
    <d v="1899-12-30T16:15:47"/>
    <d v="1899-12-30T16:00:00"/>
    <s v="Round Trip"/>
  </r>
  <r>
    <n v="1512060"/>
    <s v="Non-RFID Card Member"/>
    <m/>
    <m/>
    <n v="60647"/>
    <s v="UNITED STATES"/>
    <s v="Single Ride"/>
    <n v="5477"/>
    <x v="29"/>
    <n v="43.05847"/>
    <n v="-87.898079999999993"/>
    <x v="32"/>
    <n v="43.058010000000003"/>
    <n v="-87.877300000000005"/>
    <n v="19"/>
    <n v="3"/>
    <n v="2.9"/>
    <n v="2.7"/>
    <n v="114"/>
    <n v="-1"/>
    <d v="2017-02-18T00:00:00"/>
    <d v="2017-02-01T00:00:00"/>
    <d v="2017-02-18T00:00:00"/>
    <s v="Saturday"/>
    <d v="1899-12-30T15:40:09"/>
    <d v="1899-12-30T16:00:00"/>
    <n v="1"/>
    <d v="2017-02-18T00:00:00"/>
    <d v="2017-02-01T00:00:00"/>
    <d v="2017-02-18T00:00:00"/>
    <s v="Saturday"/>
    <d v="1899-12-30T15:59:02"/>
    <d v="1899-12-30T16:00:00"/>
    <s v="One Way"/>
  </r>
  <r>
    <n v="1512152"/>
    <s v="Non-RFID Card Member"/>
    <m/>
    <m/>
    <n v="53202"/>
    <s v="UNITED STATES"/>
    <s v="Single Ride"/>
    <n v="5419"/>
    <x v="1"/>
    <n v="43.048200000000001"/>
    <n v="-87.900859999999994"/>
    <x v="0"/>
    <n v="43.048200000000001"/>
    <n v="-87.900859999999994"/>
    <n v="20"/>
    <n v="3"/>
    <n v="3"/>
    <n v="2.9"/>
    <n v="120"/>
    <n v="-1"/>
    <d v="2017-02-18T00:00:00"/>
    <d v="2017-02-01T00:00:00"/>
    <d v="2017-02-18T00:00:00"/>
    <s v="Saturday"/>
    <d v="1899-12-30T15:52:24"/>
    <d v="1899-12-30T16:00:00"/>
    <n v="1"/>
    <d v="2017-02-18T00:00:00"/>
    <d v="2017-02-01T00:00:00"/>
    <d v="2017-02-18T00:00:00"/>
    <s v="Saturday"/>
    <d v="1899-12-30T16:12:30"/>
    <d v="1899-12-30T16:00:00"/>
    <s v="Round Trip"/>
  </r>
  <r>
    <n v="1512149"/>
    <s v="Non-RFID Card Member"/>
    <m/>
    <m/>
    <n v="60046"/>
    <s v="UNITED STATES"/>
    <s v="Single Ride"/>
    <n v="11164"/>
    <x v="3"/>
    <n v="43.042490000000001"/>
    <n v="-87.909959999999998"/>
    <x v="17"/>
    <n v="43.042490000000001"/>
    <n v="-87.909959999999998"/>
    <n v="35"/>
    <n v="6"/>
    <n v="5.3"/>
    <n v="5"/>
    <n v="210"/>
    <n v="-1"/>
    <d v="2017-02-18T00:00:00"/>
    <d v="2017-02-01T00:00:00"/>
    <d v="2017-02-18T00:00:00"/>
    <s v="Saturday"/>
    <d v="1899-12-30T15:53:11"/>
    <d v="1899-12-30T16:00:00"/>
    <n v="1"/>
    <d v="2017-02-18T00:00:00"/>
    <d v="2017-02-01T00:00:00"/>
    <d v="2017-02-18T00:00:00"/>
    <s v="Saturday"/>
    <d v="1899-12-30T16:28:56"/>
    <d v="1899-12-30T16:00:00"/>
    <s v="Round Trip"/>
  </r>
  <r>
    <n v="1512157"/>
    <s v="Non-RFID Card Member"/>
    <m/>
    <m/>
    <n v="53574"/>
    <s v="UNITED STATES"/>
    <s v="Single Ride"/>
    <n v="5448"/>
    <x v="0"/>
    <n v="43.03886"/>
    <n v="-87.902720000000002"/>
    <x v="21"/>
    <n v="43.040154000000001"/>
    <n v="-87.932113000000001"/>
    <n v="27"/>
    <n v="3"/>
    <n v="4.0999999999999996"/>
    <n v="3.8"/>
    <n v="162"/>
    <n v="-1"/>
    <d v="2017-02-18T00:00:00"/>
    <d v="2017-02-01T00:00:00"/>
    <d v="2017-02-18T00:00:00"/>
    <s v="Saturday"/>
    <d v="1899-12-30T15:54:17"/>
    <d v="1899-12-30T16:00:00"/>
    <n v="1"/>
    <d v="2017-02-18T00:00:00"/>
    <d v="2017-02-01T00:00:00"/>
    <d v="2017-02-18T00:00:00"/>
    <s v="Saturday"/>
    <d v="1899-12-30T16:21:06"/>
    <d v="1899-12-30T16:00:00"/>
    <s v="One Way"/>
  </r>
  <r>
    <n v="1512158"/>
    <s v="Non-RFID Card Member"/>
    <m/>
    <m/>
    <n v="61107"/>
    <s v="UNITED STATES"/>
    <s v="Single Ride"/>
    <n v="5454"/>
    <x v="27"/>
    <n v="43.038580000000003"/>
    <n v="-87.90934"/>
    <x v="24"/>
    <n v="43.036900000000003"/>
    <n v="-87.89667"/>
    <n v="57"/>
    <n v="6"/>
    <n v="8.6"/>
    <n v="8.1"/>
    <n v="342"/>
    <n v="-1"/>
    <d v="2017-02-18T00:00:00"/>
    <d v="2017-02-01T00:00:00"/>
    <d v="2017-02-18T00:00:00"/>
    <s v="Saturday"/>
    <d v="1899-12-30T15:54:55"/>
    <d v="1899-12-30T16:00:00"/>
    <n v="1"/>
    <d v="2017-02-18T00:00:00"/>
    <d v="2017-02-01T00:00:00"/>
    <d v="2017-02-18T00:00:00"/>
    <s v="Saturday"/>
    <d v="1899-12-30T16:51:00"/>
    <d v="1899-12-30T17:00:00"/>
    <s v="One Way"/>
  </r>
  <r>
    <n v="1512225"/>
    <s v="Non-RFID Card Member"/>
    <m/>
    <m/>
    <n v="76513"/>
    <s v="UNITED STATES"/>
    <s v="Single Ride"/>
    <n v="5585"/>
    <x v="16"/>
    <n v="43.03913"/>
    <n v="-87.916150000000002"/>
    <x v="29"/>
    <n v="43.053040000000003"/>
    <n v="-87.897660000000002"/>
    <n v="35"/>
    <n v="6"/>
    <n v="5.3"/>
    <n v="5"/>
    <n v="210"/>
    <n v="-1"/>
    <d v="2017-02-18T00:00:00"/>
    <d v="2017-02-01T00:00:00"/>
    <d v="2017-02-18T00:00:00"/>
    <s v="Saturday"/>
    <d v="1899-12-30T16:06:35"/>
    <d v="1899-12-30T16:00:00"/>
    <n v="1"/>
    <d v="2017-02-18T00:00:00"/>
    <d v="2017-02-01T00:00:00"/>
    <d v="2017-02-18T00:00:00"/>
    <s v="Saturday"/>
    <d v="1899-12-30T16:41:32"/>
    <d v="1899-12-30T17:00:00"/>
    <s v="One Way"/>
  </r>
  <r>
    <n v="1512232"/>
    <s v="Non-RFID Card Member"/>
    <m/>
    <m/>
    <n v="44136"/>
    <s v="UNITED STATES"/>
    <s v="Single Ride"/>
    <n v="189"/>
    <x v="16"/>
    <n v="43.03913"/>
    <n v="-87.916150000000002"/>
    <x v="29"/>
    <n v="43.053040000000003"/>
    <n v="-87.897660000000002"/>
    <n v="34"/>
    <n v="3"/>
    <n v="5.0999999999999996"/>
    <n v="4.8"/>
    <n v="204"/>
    <n v="-1"/>
    <d v="2017-02-18T00:00:00"/>
    <d v="2017-02-01T00:00:00"/>
    <d v="2017-02-18T00:00:00"/>
    <s v="Saturday"/>
    <d v="1899-12-30T16:07:14"/>
    <d v="1899-12-30T16:00:00"/>
    <n v="1"/>
    <d v="2017-02-18T00:00:00"/>
    <d v="2017-02-01T00:00:00"/>
    <d v="2017-02-18T00:00:00"/>
    <s v="Saturday"/>
    <d v="1899-12-30T16:41:26"/>
    <d v="1899-12-30T17:00:00"/>
    <s v="One Way"/>
  </r>
  <r>
    <n v="1512234"/>
    <s v="Non-RFID Card Member"/>
    <m/>
    <m/>
    <n v="53202"/>
    <s v="UNITED STATES"/>
    <s v="Single Ride"/>
    <n v="11053"/>
    <x v="10"/>
    <n v="43.052460000000004"/>
    <n v="-87.891000000000005"/>
    <x v="10"/>
    <n v="43.052460000000004"/>
    <n v="-87.891000000000005"/>
    <n v="29"/>
    <n v="3"/>
    <n v="4.4000000000000004"/>
    <n v="4.0999999999999996"/>
    <n v="174"/>
    <n v="-1"/>
    <d v="2017-02-18T00:00:00"/>
    <d v="2017-02-01T00:00:00"/>
    <d v="2017-02-18T00:00:00"/>
    <s v="Saturday"/>
    <d v="1899-12-30T16:08:40"/>
    <d v="1899-12-30T16:00:00"/>
    <n v="1"/>
    <d v="2017-02-18T00:00:00"/>
    <d v="2017-02-01T00:00:00"/>
    <d v="2017-02-18T00:00:00"/>
    <s v="Saturday"/>
    <d v="1899-12-30T16:37:24"/>
    <d v="1899-12-30T17:00:00"/>
    <s v="Round Trip"/>
  </r>
  <r>
    <n v="1512292"/>
    <s v="Non-RFID Card Member"/>
    <m/>
    <m/>
    <n v="53202"/>
    <s v="UNITED STATES"/>
    <s v="Single Ride"/>
    <n v="5436"/>
    <x v="25"/>
    <n v="43.036900000000003"/>
    <n v="-87.89667"/>
    <x v="24"/>
    <n v="43.036900000000003"/>
    <n v="-87.89667"/>
    <n v="33"/>
    <n v="3"/>
    <n v="5"/>
    <n v="4.7"/>
    <n v="198"/>
    <n v="-1"/>
    <d v="2017-02-18T00:00:00"/>
    <d v="2017-02-01T00:00:00"/>
    <d v="2017-02-18T00:00:00"/>
    <s v="Saturday"/>
    <d v="1899-12-30T16:19:25"/>
    <d v="1899-12-30T16:00:00"/>
    <n v="1"/>
    <d v="2017-02-18T00:00:00"/>
    <d v="2017-02-01T00:00:00"/>
    <d v="2017-02-18T00:00:00"/>
    <s v="Saturday"/>
    <d v="1899-12-30T16:52:45"/>
    <d v="1899-12-30T17:00:00"/>
    <s v="Round Trip"/>
  </r>
  <r>
    <n v="1512334"/>
    <s v="Non-RFID Card Member"/>
    <m/>
    <m/>
    <n v="53129"/>
    <s v="UNITED STATES"/>
    <s v="Single Ride"/>
    <n v="11125"/>
    <x v="10"/>
    <n v="43.052460000000004"/>
    <n v="-87.891000000000005"/>
    <x v="10"/>
    <n v="43.052460000000004"/>
    <n v="-87.891000000000005"/>
    <n v="51"/>
    <n v="6"/>
    <n v="7.7"/>
    <n v="7.3"/>
    <n v="306"/>
    <n v="-1"/>
    <d v="2017-02-18T00:00:00"/>
    <d v="2017-02-01T00:00:00"/>
    <d v="2017-02-18T00:00:00"/>
    <s v="Saturday"/>
    <d v="1899-12-30T16:27:36"/>
    <d v="1899-12-30T16:00:00"/>
    <n v="1"/>
    <d v="2017-02-18T00:00:00"/>
    <d v="2017-02-01T00:00:00"/>
    <d v="2017-02-18T00:00:00"/>
    <s v="Saturday"/>
    <d v="1899-12-30T17:18:28"/>
    <d v="1899-12-30T17:00:00"/>
    <s v="Round Trip"/>
  </r>
  <r>
    <n v="1457620"/>
    <s v="Non-RFID Card Member"/>
    <m/>
    <m/>
    <n v="53211"/>
    <s v="UNITED STATES"/>
    <s v="Single Ride"/>
    <n v="5469"/>
    <x v="13"/>
    <n v="43.058619999999998"/>
    <n v="-87.885319999999993"/>
    <x v="2"/>
    <n v="43.03519"/>
    <n v="-87.907390000000007"/>
    <n v="15"/>
    <n v="3"/>
    <n v="2.2999999999999998"/>
    <n v="2.1"/>
    <n v="90"/>
    <n v="-1"/>
    <d v="2017-02-18T00:00:00"/>
    <d v="2017-02-01T00:00:00"/>
    <d v="2017-02-18T00:00:00"/>
    <s v="Saturday"/>
    <d v="1899-12-30T16:31:44"/>
    <d v="1899-12-30T17:00:00"/>
    <n v="1"/>
    <d v="2017-02-18T00:00:00"/>
    <d v="2017-02-01T00:00:00"/>
    <d v="2017-02-18T00:00:00"/>
    <s v="Saturday"/>
    <d v="1899-12-30T16:46:43"/>
    <d v="1899-12-30T17:00:00"/>
    <s v="One Way"/>
  </r>
  <r>
    <n v="1512378"/>
    <s v="Non-RFID Card Member"/>
    <m/>
    <m/>
    <n v="53202"/>
    <s v="UNITED STATES"/>
    <s v="Single Ride"/>
    <n v="263"/>
    <x v="14"/>
    <n v="43.045712999999999"/>
    <n v="-87.899756999999994"/>
    <x v="18"/>
    <n v="43.045712999999999"/>
    <n v="-87.899756999999994"/>
    <n v="58"/>
    <n v="6"/>
    <n v="8.6999999999999993"/>
    <n v="8.3000000000000007"/>
    <n v="348"/>
    <n v="-1"/>
    <d v="2017-02-18T00:00:00"/>
    <d v="2017-02-01T00:00:00"/>
    <d v="2017-02-18T00:00:00"/>
    <s v="Saturday"/>
    <d v="1899-12-30T16:38:20"/>
    <d v="1899-12-30T17:00:00"/>
    <n v="1"/>
    <d v="2017-02-18T00:00:00"/>
    <d v="2017-02-01T00:00:00"/>
    <d v="2017-02-18T00:00:00"/>
    <s v="Saturday"/>
    <d v="1899-12-30T17:36:55"/>
    <d v="1899-12-30T18:00:00"/>
    <s v="Round Trip"/>
  </r>
  <r>
    <n v="1512381"/>
    <s v="Non-RFID Card Member"/>
    <m/>
    <m/>
    <n v="53202"/>
    <s v="UNITED STATES"/>
    <s v="Single Ride"/>
    <n v="5545"/>
    <x v="13"/>
    <n v="43.058619999999998"/>
    <n v="-87.885319999999993"/>
    <x v="3"/>
    <n v="43.058619999999998"/>
    <n v="-87.885319999999993"/>
    <n v="46"/>
    <n v="6"/>
    <n v="6.9"/>
    <n v="6.6"/>
    <n v="276"/>
    <n v="-1"/>
    <d v="2017-02-18T00:00:00"/>
    <d v="2017-02-01T00:00:00"/>
    <d v="2017-02-18T00:00:00"/>
    <s v="Saturday"/>
    <d v="1899-12-30T16:38:53"/>
    <d v="1899-12-30T17:00:00"/>
    <n v="1"/>
    <d v="2017-02-18T00:00:00"/>
    <d v="2017-02-01T00:00:00"/>
    <d v="2017-02-18T00:00:00"/>
    <s v="Saturday"/>
    <d v="1899-12-30T17:24:35"/>
    <d v="1899-12-30T17:00:00"/>
    <s v="Round Trip"/>
  </r>
  <r>
    <n v="1512383"/>
    <s v="Non-RFID Card Member"/>
    <m/>
    <m/>
    <n v="53188"/>
    <s v="UNITED STATES"/>
    <s v="Single Ride"/>
    <n v="2968"/>
    <x v="4"/>
    <n v="43.078530000000001"/>
    <n v="-87.882620000000003"/>
    <x v="41"/>
    <n v="43.078530000000001"/>
    <n v="-87.882620000000003"/>
    <n v="11"/>
    <n v="3"/>
    <n v="1.7"/>
    <n v="1.6"/>
    <n v="66"/>
    <n v="-1"/>
    <d v="2017-02-18T00:00:00"/>
    <d v="2017-02-01T00:00:00"/>
    <d v="2017-02-18T00:00:00"/>
    <s v="Saturday"/>
    <d v="1899-12-30T16:39:36"/>
    <d v="1899-12-30T17:00:00"/>
    <n v="1"/>
    <d v="2017-02-18T00:00:00"/>
    <d v="2017-02-01T00:00:00"/>
    <d v="2017-02-18T00:00:00"/>
    <s v="Saturday"/>
    <d v="1899-12-30T16:50:26"/>
    <d v="1899-12-30T17:00:00"/>
    <s v="Round Trip"/>
  </r>
  <r>
    <n v="1287395"/>
    <s v="Non-RFID Card Member"/>
    <m/>
    <m/>
    <n v="53202"/>
    <s v="UNITED STATES"/>
    <s v="Single Ride"/>
    <n v="234"/>
    <x v="25"/>
    <n v="43.036900000000003"/>
    <n v="-87.89667"/>
    <x v="24"/>
    <n v="43.036900000000003"/>
    <n v="-87.89667"/>
    <n v="55"/>
    <n v="6"/>
    <n v="8.3000000000000007"/>
    <n v="7.8"/>
    <n v="330"/>
    <n v="-1"/>
    <d v="2017-02-18T00:00:00"/>
    <d v="2017-02-01T00:00:00"/>
    <d v="2017-02-18T00:00:00"/>
    <s v="Saturday"/>
    <d v="1899-12-30T16:44:17"/>
    <d v="1899-12-30T17:00:00"/>
    <n v="1"/>
    <d v="2017-02-18T00:00:00"/>
    <d v="2017-02-01T00:00:00"/>
    <d v="2017-02-18T00:00:00"/>
    <s v="Saturday"/>
    <d v="1899-12-30T17:39:15"/>
    <d v="1899-12-30T18:00:00"/>
    <s v="Round Trip"/>
  </r>
  <r>
    <n v="1512426"/>
    <s v="Non-RFID Card Member"/>
    <m/>
    <m/>
    <n v="53089"/>
    <s v="UNITED STATES"/>
    <s v="Single Ride"/>
    <n v="11091"/>
    <x v="9"/>
    <n v="43.066893999999998"/>
    <n v="-87.877936000000005"/>
    <x v="31"/>
    <n v="43.060250000000003"/>
    <n v="-87.892169999999993"/>
    <n v="54"/>
    <n v="6"/>
    <n v="8.1"/>
    <n v="7.7"/>
    <n v="324"/>
    <n v="-1"/>
    <d v="2017-02-18T00:00:00"/>
    <d v="2017-02-01T00:00:00"/>
    <d v="2017-02-18T00:00:00"/>
    <s v="Saturday"/>
    <d v="1899-12-30T16:54:00"/>
    <d v="1899-12-30T17:00:00"/>
    <n v="1"/>
    <d v="2017-02-18T00:00:00"/>
    <d v="2017-02-01T00:00:00"/>
    <d v="2017-02-18T00:00:00"/>
    <s v="Saturday"/>
    <d v="1899-12-30T17:48:52"/>
    <d v="1899-12-30T18:00:00"/>
    <s v="One Way"/>
  </r>
  <r>
    <n v="1512433"/>
    <s v="Non-RFID Card Member"/>
    <m/>
    <m/>
    <n v="53207"/>
    <s v="UNITED STATES"/>
    <s v="Single Ride"/>
    <n v="5479"/>
    <x v="25"/>
    <n v="43.036900000000003"/>
    <n v="-87.89667"/>
    <x v="24"/>
    <n v="43.036900000000003"/>
    <n v="-87.89667"/>
    <n v="31"/>
    <n v="3"/>
    <n v="4.7"/>
    <n v="4.4000000000000004"/>
    <n v="186"/>
    <n v="-1"/>
    <d v="2017-02-18T00:00:00"/>
    <d v="2017-02-01T00:00:00"/>
    <d v="2017-02-18T00:00:00"/>
    <s v="Saturday"/>
    <d v="1899-12-30T16:55:05"/>
    <d v="1899-12-30T17:00:00"/>
    <n v="1"/>
    <d v="2017-02-18T00:00:00"/>
    <d v="2017-02-01T00:00:00"/>
    <d v="2017-02-18T00:00:00"/>
    <s v="Saturday"/>
    <d v="1899-12-30T17:26:22"/>
    <d v="1899-12-30T17:00:00"/>
    <s v="Round Trip"/>
  </r>
  <r>
    <n v="1512201"/>
    <s v="Non-RFID Card Member"/>
    <m/>
    <m/>
    <n v="53211"/>
    <s v="UNITED STATES"/>
    <s v="Single Ride"/>
    <n v="5426"/>
    <x v="25"/>
    <n v="43.036900000000003"/>
    <n v="-87.89667"/>
    <x v="24"/>
    <n v="43.036900000000003"/>
    <n v="-87.89667"/>
    <n v="13"/>
    <n v="3"/>
    <n v="2"/>
    <n v="1.9"/>
    <n v="78"/>
    <n v="-1"/>
    <d v="2017-02-18T00:00:00"/>
    <d v="2017-02-01T00:00:00"/>
    <d v="2017-02-18T00:00:00"/>
    <s v="Saturday"/>
    <d v="1899-12-30T17:11:13"/>
    <d v="1899-12-30T17:00:00"/>
    <n v="1"/>
    <d v="2017-02-18T00:00:00"/>
    <d v="2017-02-01T00:00:00"/>
    <d v="2017-02-18T00:00:00"/>
    <s v="Saturday"/>
    <d v="1899-12-30T17:24:05"/>
    <d v="1899-12-30T17:00:00"/>
    <s v="Round Trip"/>
  </r>
  <r>
    <n v="1484231"/>
    <s v="Non-RFID Card Member"/>
    <m/>
    <m/>
    <n v="53233"/>
    <s v="UNITED STATES"/>
    <s v="Single Ride"/>
    <n v="99"/>
    <x v="35"/>
    <n v="43.040154000000001"/>
    <n v="-87.932113000000001"/>
    <x v="4"/>
    <n v="43.03913"/>
    <n v="-87.916150000000002"/>
    <n v="7"/>
    <n v="3"/>
    <n v="1.1000000000000001"/>
    <n v="1"/>
    <n v="42"/>
    <n v="-1"/>
    <d v="2017-02-18T00:00:00"/>
    <d v="2017-02-01T00:00:00"/>
    <d v="2017-02-18T00:00:00"/>
    <s v="Saturday"/>
    <d v="1899-12-30T20:21:11"/>
    <d v="1899-12-30T20:00:00"/>
    <n v="1"/>
    <d v="2017-02-18T00:00:00"/>
    <d v="2017-02-01T00:00:00"/>
    <d v="2017-02-18T00:00:00"/>
    <s v="Saturday"/>
    <d v="1899-12-30T20:28:43"/>
    <d v="1899-12-30T20:00:00"/>
    <s v="One Way"/>
  </r>
  <r>
    <n v="1484231"/>
    <s v="Non-RFID Card Member"/>
    <m/>
    <m/>
    <n v="53233"/>
    <s v="UNITED STATES"/>
    <s v="Single Ride"/>
    <n v="11060"/>
    <x v="35"/>
    <n v="43.040154000000001"/>
    <n v="-87.932113000000001"/>
    <x v="4"/>
    <n v="43.03913"/>
    <n v="-87.916150000000002"/>
    <n v="7"/>
    <n v="3"/>
    <n v="1.1000000000000001"/>
    <n v="1"/>
    <n v="42"/>
    <n v="-1"/>
    <d v="2017-02-18T00:00:00"/>
    <d v="2017-02-01T00:00:00"/>
    <d v="2017-02-18T00:00:00"/>
    <s v="Saturday"/>
    <d v="1899-12-30T20:21:44"/>
    <d v="1899-12-30T20:00:00"/>
    <n v="1"/>
    <d v="2017-02-18T00:00:00"/>
    <d v="2017-02-01T00:00:00"/>
    <d v="2017-02-18T00:00:00"/>
    <s v="Saturday"/>
    <d v="1899-12-30T20:28:32"/>
    <d v="1899-12-30T20:00:00"/>
    <s v="One Way"/>
  </r>
  <r>
    <n v="1512942"/>
    <s v="Non-RFID Card Member"/>
    <m/>
    <m/>
    <n v="53204"/>
    <s v="UNITED STATES"/>
    <s v="Single Ride"/>
    <n v="26"/>
    <x v="9"/>
    <n v="43.066893999999998"/>
    <n v="-87.877936000000005"/>
    <x v="25"/>
    <n v="43.066893999999998"/>
    <n v="-87.877936000000005"/>
    <n v="129"/>
    <n v="15"/>
    <n v="18"/>
    <n v="17.100000000000001"/>
    <n v="720"/>
    <n v="-1"/>
    <d v="2017-02-18T00:00:00"/>
    <d v="2017-02-01T00:00:00"/>
    <d v="2017-02-18T00:00:00"/>
    <s v="Saturday"/>
    <d v="1899-12-30T22:38:12"/>
    <d v="1899-12-30T23:00:00"/>
    <n v="1"/>
    <d v="2017-02-19T00:00:00"/>
    <d v="2017-02-01T00:00:00"/>
    <d v="2017-02-19T00:00:00"/>
    <s v="Sunday"/>
    <d v="1899-12-30T00:47:42"/>
    <d v="1899-12-30T01:00:00"/>
    <s v="Round Trip"/>
  </r>
  <r>
    <n v="1512949"/>
    <s v="Non-RFID Card Member"/>
    <m/>
    <m/>
    <n v="53212"/>
    <s v="UNITED STATES"/>
    <s v="Single Ride"/>
    <n v="27"/>
    <x v="7"/>
    <n v="43.074890000000003"/>
    <n v="-87.882810000000006"/>
    <x v="37"/>
    <n v="43.069021999999997"/>
    <n v="-87.887940999999998"/>
    <n v="115"/>
    <n v="12"/>
    <n v="17.3"/>
    <n v="16.399999999999999"/>
    <n v="690"/>
    <n v="-1"/>
    <d v="2017-02-18T00:00:00"/>
    <d v="2017-02-01T00:00:00"/>
    <d v="2017-02-18T00:00:00"/>
    <s v="Saturday"/>
    <d v="1899-12-30T22:50:23"/>
    <d v="1899-12-30T23:00:00"/>
    <n v="1"/>
    <d v="2017-02-19T00:00:00"/>
    <d v="2017-02-01T00:00:00"/>
    <d v="2017-02-19T00:00:00"/>
    <s v="Sunday"/>
    <d v="1899-12-30T00:45:27"/>
    <d v="1899-12-30T01:00:00"/>
    <s v="One Way"/>
  </r>
  <r>
    <n v="1512967"/>
    <s v="Non-RFID Card Member"/>
    <m/>
    <m/>
    <n v="53211"/>
    <s v="UNITED STATES"/>
    <s v="Single Ride"/>
    <n v="5442"/>
    <x v="9"/>
    <n v="43.066893999999998"/>
    <n v="-87.877936000000005"/>
    <x v="25"/>
    <n v="43.066893999999998"/>
    <n v="-87.877936000000005"/>
    <n v="44"/>
    <n v="6"/>
    <n v="6.6"/>
    <n v="6.3"/>
    <n v="264"/>
    <n v="-1"/>
    <d v="2017-02-18T00:00:00"/>
    <d v="2017-02-01T00:00:00"/>
    <d v="2017-02-18T00:00:00"/>
    <s v="Saturday"/>
    <d v="1899-12-30T23:40:12"/>
    <d v="1899-12-31T00:00:00"/>
    <n v="1"/>
    <d v="2017-02-19T00:00:00"/>
    <d v="2017-02-01T00:00:00"/>
    <d v="2017-02-19T00:00:00"/>
    <s v="Sunday"/>
    <d v="1899-12-30T00:24:56"/>
    <d v="1899-12-30T00:00:00"/>
    <s v="Round Trip"/>
  </r>
  <r>
    <n v="1512971"/>
    <s v="Non-RFID Card Member"/>
    <m/>
    <m/>
    <n v="6776"/>
    <s v="UNITED STATES"/>
    <s v="Single Ride"/>
    <n v="5458"/>
    <x v="5"/>
    <n v="43.031320000000001"/>
    <n v="-87.904259999999994"/>
    <x v="6"/>
    <n v="43.031320000000001"/>
    <n v="-87.904259999999994"/>
    <n v="102"/>
    <n v="12"/>
    <n v="15.3"/>
    <n v="14.5"/>
    <n v="612"/>
    <n v="-1"/>
    <d v="2017-02-19T00:00:00"/>
    <d v="2017-02-01T00:00:00"/>
    <d v="2017-02-19T00:00:00"/>
    <s v="Sunday"/>
    <d v="1899-12-30T00:05:40"/>
    <d v="1899-12-30T00:00:00"/>
    <n v="1"/>
    <d v="2017-02-19T00:00:00"/>
    <d v="2017-02-01T00:00:00"/>
    <d v="2017-02-19T00:00:00"/>
    <s v="Sunday"/>
    <d v="1899-12-30T01:47:15"/>
    <d v="1899-12-30T02:00:00"/>
    <s v="Round Trip"/>
  </r>
  <r>
    <n v="1513282"/>
    <s v="Non-RFID Card Member"/>
    <m/>
    <m/>
    <m/>
    <s v="UNITED STATES"/>
    <s v="Single Ride"/>
    <n v="17"/>
    <x v="31"/>
    <n v="43.058010000000003"/>
    <n v="-87.877300000000005"/>
    <x v="27"/>
    <n v="43.049909999999997"/>
    <n v="-87.914237"/>
    <n v="228"/>
    <n v="0"/>
    <n v="18"/>
    <n v="17.100000000000001"/>
    <n v="720"/>
    <n v="-1"/>
    <d v="2017-02-19T00:00:00"/>
    <d v="2017-02-01T00:00:00"/>
    <d v="2017-02-19T00:00:00"/>
    <s v="Sunday"/>
    <d v="1899-12-30T10:47:48"/>
    <d v="1899-12-30T11:00:00"/>
    <n v="1"/>
    <d v="2017-02-19T00:00:00"/>
    <d v="2017-02-01T00:00:00"/>
    <d v="2017-02-19T00:00:00"/>
    <s v="Sunday"/>
    <d v="1899-12-30T14:35:24"/>
    <d v="1899-12-30T15:00:00"/>
    <s v="One Way"/>
  </r>
  <r>
    <n v="1513323"/>
    <s v="Non-RFID Card Member"/>
    <m/>
    <m/>
    <n v="53212"/>
    <s v="UNITED STATES"/>
    <s v="Single Ride"/>
    <n v="318"/>
    <x v="10"/>
    <n v="43.052460000000004"/>
    <n v="-87.891000000000005"/>
    <x v="24"/>
    <n v="43.036900000000003"/>
    <n v="-87.89667"/>
    <n v="31"/>
    <n v="3"/>
    <n v="4.7"/>
    <n v="4.4000000000000004"/>
    <n v="186"/>
    <n v="-1"/>
    <d v="2017-02-19T00:00:00"/>
    <d v="2017-02-01T00:00:00"/>
    <d v="2017-02-19T00:00:00"/>
    <s v="Sunday"/>
    <d v="1899-12-30T10:59:28"/>
    <d v="1899-12-30T11:00:00"/>
    <n v="1"/>
    <d v="2017-02-19T00:00:00"/>
    <d v="2017-02-01T00:00:00"/>
    <d v="2017-02-19T00:00:00"/>
    <s v="Sunday"/>
    <d v="1899-12-30T11:30:44"/>
    <d v="1899-12-30T12:00:00"/>
    <s v="One Way"/>
  </r>
  <r>
    <n v="1510789"/>
    <s v="Non-RFID Card Member"/>
    <m/>
    <m/>
    <n v="53221"/>
    <s v="UNITED STATES"/>
    <s v="Single Ride"/>
    <n v="11050"/>
    <x v="25"/>
    <n v="43.036900000000003"/>
    <n v="-87.89667"/>
    <x v="24"/>
    <n v="43.036900000000003"/>
    <n v="-87.89667"/>
    <n v="173"/>
    <n v="18"/>
    <n v="18"/>
    <n v="17.100000000000001"/>
    <n v="720"/>
    <n v="-1"/>
    <d v="2017-02-19T00:00:00"/>
    <d v="2017-02-01T00:00:00"/>
    <d v="2017-02-19T00:00:00"/>
    <s v="Sunday"/>
    <d v="1899-12-30T11:04:10"/>
    <d v="1899-12-30T11:00:00"/>
    <n v="1"/>
    <d v="2017-02-19T00:00:00"/>
    <d v="2017-02-01T00:00:00"/>
    <d v="2017-02-19T00:00:00"/>
    <s v="Sunday"/>
    <d v="1899-12-30T13:57:40"/>
    <d v="1899-12-30T14:00:00"/>
    <s v="Round Trip"/>
  </r>
  <r>
    <n v="1513370"/>
    <s v="Non-RFID Card Member"/>
    <m/>
    <m/>
    <n v="53217"/>
    <s v="UNITED STATES"/>
    <s v="Single Ride"/>
    <n v="5493"/>
    <x v="35"/>
    <n v="43.040154000000001"/>
    <n v="-87.932113000000001"/>
    <x v="24"/>
    <n v="43.036900000000003"/>
    <n v="-87.89667"/>
    <n v="49"/>
    <n v="6"/>
    <n v="7.4"/>
    <n v="7"/>
    <n v="294"/>
    <n v="-1"/>
    <d v="2017-02-19T00:00:00"/>
    <d v="2017-02-01T00:00:00"/>
    <d v="2017-02-19T00:00:00"/>
    <s v="Sunday"/>
    <d v="1899-12-30T11:14:48"/>
    <d v="1899-12-30T11:00:00"/>
    <n v="1"/>
    <d v="2017-02-19T00:00:00"/>
    <d v="2017-02-01T00:00:00"/>
    <d v="2017-02-19T00:00:00"/>
    <s v="Sunday"/>
    <d v="1899-12-30T12:03:56"/>
    <d v="1899-12-30T12:00:00"/>
    <s v="One Way"/>
  </r>
  <r>
    <n v="1513472"/>
    <s v="Non-RFID Card Member"/>
    <m/>
    <m/>
    <n v="60005"/>
    <s v="UNITED STATES"/>
    <s v="Single Ride"/>
    <n v="5423"/>
    <x v="27"/>
    <n v="43.038580000000003"/>
    <n v="-87.90934"/>
    <x v="8"/>
    <n v="43.038580000000003"/>
    <n v="-87.90934"/>
    <n v="63"/>
    <n v="6"/>
    <n v="9.5"/>
    <n v="9"/>
    <n v="378"/>
    <n v="-1"/>
    <d v="2017-02-19T00:00:00"/>
    <d v="2017-02-01T00:00:00"/>
    <d v="2017-02-19T00:00:00"/>
    <s v="Sunday"/>
    <d v="1899-12-30T11:39:07"/>
    <d v="1899-12-30T12:00:00"/>
    <n v="1"/>
    <d v="2017-02-19T00:00:00"/>
    <d v="2017-02-01T00:00:00"/>
    <d v="2017-02-19T00:00:00"/>
    <s v="Sunday"/>
    <d v="1899-12-30T12:42:17"/>
    <d v="1899-12-30T13:00:00"/>
    <s v="Round Trip"/>
  </r>
  <r>
    <n v="1513681"/>
    <s v="Non-RFID Card Member"/>
    <m/>
    <m/>
    <n v="53045"/>
    <s v="UNITED STATES"/>
    <s v="Single Ride"/>
    <n v="5525"/>
    <x v="30"/>
    <n v="43.031480000000002"/>
    <n v="-87.908169999999998"/>
    <x v="5"/>
    <n v="43.031480000000002"/>
    <n v="-87.908169999999998"/>
    <n v="51"/>
    <n v="6"/>
    <n v="7.7"/>
    <n v="7.3"/>
    <n v="306"/>
    <n v="-1"/>
    <d v="2017-02-19T00:00:00"/>
    <d v="2017-02-01T00:00:00"/>
    <d v="2017-02-19T00:00:00"/>
    <s v="Sunday"/>
    <d v="1899-12-30T12:29:41"/>
    <d v="1899-12-30T12:00:00"/>
    <n v="1"/>
    <d v="2017-02-19T00:00:00"/>
    <d v="2017-02-01T00:00:00"/>
    <d v="2017-02-19T00:00:00"/>
    <s v="Sunday"/>
    <d v="1899-12-30T13:20:13"/>
    <d v="1899-12-30T13:00:00"/>
    <s v="Round Trip"/>
  </r>
  <r>
    <n v="1513826"/>
    <s v="Non-RFID Card Member"/>
    <m/>
    <m/>
    <n v="53212"/>
    <s v="UNITED STATES"/>
    <s v="Single Ride"/>
    <n v="24"/>
    <x v="43"/>
    <n v="43.05536"/>
    <n v="-87.90504"/>
    <x v="29"/>
    <n v="43.053040000000003"/>
    <n v="-87.897660000000002"/>
    <n v="14"/>
    <n v="3"/>
    <n v="2.1"/>
    <n v="2"/>
    <n v="84"/>
    <n v="-1"/>
    <d v="2017-02-19T00:00:00"/>
    <d v="2017-02-01T00:00:00"/>
    <d v="2017-02-19T00:00:00"/>
    <s v="Sunday"/>
    <d v="1899-12-30T13:02:54"/>
    <d v="1899-12-30T13:00:00"/>
    <n v="1"/>
    <d v="2017-02-19T00:00:00"/>
    <d v="2017-02-01T00:00:00"/>
    <d v="2017-02-19T00:00:00"/>
    <s v="Sunday"/>
    <d v="1899-12-30T13:16:31"/>
    <d v="1899-12-30T13:00:00"/>
    <s v="One Way"/>
  </r>
  <r>
    <n v="1369269"/>
    <s v="Non-RFID Card Member"/>
    <m/>
    <m/>
    <n v="53207"/>
    <s v="UNITED STATES"/>
    <s v="Single Ride"/>
    <n v="5524"/>
    <x v="25"/>
    <n v="43.036900000000003"/>
    <n v="-87.89667"/>
    <x v="24"/>
    <n v="43.036900000000003"/>
    <n v="-87.89667"/>
    <n v="86"/>
    <n v="9"/>
    <n v="12.9"/>
    <n v="12.3"/>
    <n v="516"/>
    <n v="-1"/>
    <d v="2017-02-19T00:00:00"/>
    <d v="2017-02-01T00:00:00"/>
    <d v="2017-02-19T00:00:00"/>
    <s v="Sunday"/>
    <d v="1899-12-30T13:10:39"/>
    <d v="1899-12-30T13:00:00"/>
    <n v="1"/>
    <d v="2017-02-19T00:00:00"/>
    <d v="2017-02-01T00:00:00"/>
    <d v="2017-02-19T00:00:00"/>
    <s v="Sunday"/>
    <d v="1899-12-30T14:36:36"/>
    <d v="1899-12-30T15:00:00"/>
    <s v="Round Trip"/>
  </r>
  <r>
    <n v="1513867"/>
    <s v="Non-RFID Card Member"/>
    <m/>
    <m/>
    <n v="53207"/>
    <s v="UNITED STATES"/>
    <s v="Single Ride"/>
    <n v="5454"/>
    <x v="25"/>
    <n v="43.036900000000003"/>
    <n v="-87.89667"/>
    <x v="24"/>
    <n v="43.036900000000003"/>
    <n v="-87.89667"/>
    <n v="84"/>
    <n v="9"/>
    <n v="12.6"/>
    <n v="12"/>
    <n v="504"/>
    <n v="-1"/>
    <d v="2017-02-19T00:00:00"/>
    <d v="2017-02-01T00:00:00"/>
    <d v="2017-02-19T00:00:00"/>
    <s v="Sunday"/>
    <d v="1899-12-30T13:12:17"/>
    <d v="1899-12-30T13:00:00"/>
    <n v="1"/>
    <d v="2017-02-19T00:00:00"/>
    <d v="2017-02-01T00:00:00"/>
    <d v="2017-02-19T00:00:00"/>
    <s v="Sunday"/>
    <d v="1899-12-30T14:36:25"/>
    <d v="1899-12-30T15:00:00"/>
    <s v="Round Trip"/>
  </r>
  <r>
    <n v="1177575"/>
    <s v="Non-RFID Card Member"/>
    <m/>
    <m/>
    <n v="53202"/>
    <s v="UNITED STATES"/>
    <s v="Single Ride"/>
    <n v="22"/>
    <x v="10"/>
    <n v="43.052460000000004"/>
    <n v="-87.891000000000005"/>
    <x v="28"/>
    <n v="43.05847"/>
    <n v="-87.898079999999993"/>
    <n v="42"/>
    <n v="6"/>
    <n v="6.3"/>
    <n v="6"/>
    <n v="252"/>
    <n v="-1"/>
    <d v="2017-02-19T00:00:00"/>
    <d v="2017-02-01T00:00:00"/>
    <d v="2017-02-19T00:00:00"/>
    <s v="Sunday"/>
    <d v="1899-12-30T13:18:52"/>
    <d v="1899-12-30T13:00:00"/>
    <n v="1"/>
    <d v="2017-02-19T00:00:00"/>
    <d v="2017-02-01T00:00:00"/>
    <d v="2017-02-19T00:00:00"/>
    <s v="Sunday"/>
    <d v="1899-12-30T14:00:59"/>
    <d v="1899-12-30T14:00:00"/>
    <s v="One Way"/>
  </r>
  <r>
    <n v="1513934"/>
    <s v="Non-RFID Card Member"/>
    <m/>
    <m/>
    <n v="63135"/>
    <s v="UNITED STATES"/>
    <s v="Single Ride"/>
    <n v="5529"/>
    <x v="13"/>
    <n v="43.058619999999998"/>
    <n v="-87.885319999999993"/>
    <x v="10"/>
    <n v="43.052460000000004"/>
    <n v="-87.891000000000005"/>
    <n v="52"/>
    <n v="6"/>
    <n v="7.8"/>
    <n v="7.4"/>
    <n v="312"/>
    <n v="-1"/>
    <d v="2017-02-19T00:00:00"/>
    <d v="2017-02-01T00:00:00"/>
    <d v="2017-02-19T00:00:00"/>
    <s v="Sunday"/>
    <d v="1899-12-30T13:23:37"/>
    <d v="1899-12-30T13:00:00"/>
    <n v="1"/>
    <d v="2017-02-19T00:00:00"/>
    <d v="2017-02-01T00:00:00"/>
    <d v="2017-02-19T00:00:00"/>
    <s v="Sunday"/>
    <d v="1899-12-30T14:15:58"/>
    <d v="1899-12-30T14:00:00"/>
    <s v="One Way"/>
  </r>
  <r>
    <n v="1513955"/>
    <s v="Non-RFID Card Member"/>
    <m/>
    <m/>
    <n v="53233"/>
    <s v="UNITED STATES"/>
    <s v="Single Ride"/>
    <n v="5507"/>
    <x v="5"/>
    <n v="43.031320000000001"/>
    <n v="-87.904259999999994"/>
    <x v="2"/>
    <n v="43.03519"/>
    <n v="-87.907390000000007"/>
    <n v="83"/>
    <n v="9"/>
    <n v="12.5"/>
    <n v="11.8"/>
    <n v="498"/>
    <n v="-1"/>
    <d v="2017-02-19T00:00:00"/>
    <d v="2017-02-01T00:00:00"/>
    <d v="2017-02-19T00:00:00"/>
    <s v="Sunday"/>
    <d v="1899-12-30T13:28:18"/>
    <d v="1899-12-30T13:00:00"/>
    <n v="1"/>
    <d v="2017-02-19T00:00:00"/>
    <d v="2017-02-01T00:00:00"/>
    <d v="2017-02-19T00:00:00"/>
    <s v="Sunday"/>
    <d v="1899-12-30T14:51:24"/>
    <d v="1899-12-30T15:00:00"/>
    <s v="One Way"/>
  </r>
  <r>
    <n v="1394312"/>
    <s v="Non-RFID Card Member"/>
    <m/>
    <m/>
    <n v="53202"/>
    <s v="UNITED STATES"/>
    <s v="Single Ride"/>
    <n v="185"/>
    <x v="25"/>
    <n v="43.036900000000003"/>
    <n v="-87.89667"/>
    <x v="24"/>
    <n v="43.036900000000003"/>
    <n v="-87.89667"/>
    <n v="24"/>
    <n v="3"/>
    <n v="3.6"/>
    <n v="3.4"/>
    <n v="144"/>
    <n v="-1"/>
    <d v="2017-02-19T00:00:00"/>
    <d v="2017-02-01T00:00:00"/>
    <d v="2017-02-19T00:00:00"/>
    <s v="Sunday"/>
    <d v="1899-12-30T13:33:17"/>
    <d v="1899-12-30T14:00:00"/>
    <n v="1"/>
    <d v="2017-02-19T00:00:00"/>
    <d v="2017-02-01T00:00:00"/>
    <d v="2017-02-19T00:00:00"/>
    <s v="Sunday"/>
    <d v="1899-12-30T13:57:06"/>
    <d v="1899-12-30T14:00:00"/>
    <s v="Round Trip"/>
  </r>
  <r>
    <n v="1513982"/>
    <s v="Non-RFID Card Member"/>
    <m/>
    <m/>
    <n v="53154"/>
    <s v="UNITED STATES"/>
    <s v="Single Ride"/>
    <n v="957"/>
    <x v="25"/>
    <n v="43.036900000000003"/>
    <n v="-87.89667"/>
    <x v="24"/>
    <n v="43.036900000000003"/>
    <n v="-87.89667"/>
    <n v="54"/>
    <n v="6"/>
    <n v="8.1"/>
    <n v="7.7"/>
    <n v="324"/>
    <n v="-1"/>
    <d v="2017-02-19T00:00:00"/>
    <d v="2017-02-01T00:00:00"/>
    <d v="2017-02-19T00:00:00"/>
    <s v="Sunday"/>
    <d v="1899-12-30T13:37:41"/>
    <d v="1899-12-30T14:00:00"/>
    <n v="1"/>
    <d v="2017-02-19T00:00:00"/>
    <d v="2017-02-01T00:00:00"/>
    <d v="2017-02-19T00:00:00"/>
    <s v="Sunday"/>
    <d v="1899-12-30T14:31:06"/>
    <d v="1899-12-30T15:00:00"/>
    <s v="Round Trip"/>
  </r>
  <r>
    <n v="1222398"/>
    <s v="Non-RFID Card Member"/>
    <m/>
    <m/>
    <n v="53202"/>
    <s v="UNITED STATES"/>
    <s v="Single Ride"/>
    <n v="1"/>
    <x v="2"/>
    <n v="43.03519"/>
    <n v="-87.907390000000007"/>
    <x v="17"/>
    <n v="43.042490000000001"/>
    <n v="-87.909959999999998"/>
    <n v="9"/>
    <n v="3"/>
    <n v="1.4"/>
    <n v="1.3"/>
    <n v="54"/>
    <n v="-1"/>
    <d v="2017-02-19T00:00:00"/>
    <d v="2017-02-01T00:00:00"/>
    <d v="2017-02-19T00:00:00"/>
    <s v="Sunday"/>
    <d v="1899-12-30T13:37:53"/>
    <d v="1899-12-30T14:00:00"/>
    <n v="1"/>
    <d v="2017-02-19T00:00:00"/>
    <d v="2017-02-01T00:00:00"/>
    <d v="2017-02-19T00:00:00"/>
    <s v="Sunday"/>
    <d v="1899-12-30T13:46:55"/>
    <d v="1899-12-30T14:00:00"/>
    <s v="One Way"/>
  </r>
  <r>
    <n v="1456232"/>
    <s v="Non-RFID Card Member"/>
    <m/>
    <m/>
    <n v="53212"/>
    <s v="UNITED STATES"/>
    <s v="Single Ride"/>
    <n v="5537"/>
    <x v="29"/>
    <n v="43.05847"/>
    <n v="-87.898079999999993"/>
    <x v="24"/>
    <n v="43.036900000000003"/>
    <n v="-87.89667"/>
    <n v="18"/>
    <n v="3"/>
    <n v="2.7"/>
    <n v="2.6"/>
    <n v="108"/>
    <n v="-1"/>
    <d v="2017-02-19T00:00:00"/>
    <d v="2017-02-01T00:00:00"/>
    <d v="2017-02-19T00:00:00"/>
    <s v="Sunday"/>
    <d v="1899-12-30T13:41:58"/>
    <d v="1899-12-30T14:00:00"/>
    <n v="1"/>
    <d v="2017-02-19T00:00:00"/>
    <d v="2017-02-01T00:00:00"/>
    <d v="2017-02-19T00:00:00"/>
    <s v="Sunday"/>
    <d v="1899-12-30T13:59:23"/>
    <d v="1899-12-30T14:00:00"/>
    <s v="One Way"/>
  </r>
  <r>
    <n v="1514019"/>
    <s v="Non-RFID Card Member"/>
    <m/>
    <m/>
    <n v="53516"/>
    <s v="UNITED STATES"/>
    <s v="Single Ride"/>
    <n v="5541"/>
    <x v="31"/>
    <n v="43.058010000000003"/>
    <n v="-87.877300000000005"/>
    <x v="32"/>
    <n v="43.058010000000003"/>
    <n v="-87.877300000000005"/>
    <n v="108"/>
    <n v="12"/>
    <n v="16.2"/>
    <n v="15.4"/>
    <n v="648"/>
    <n v="-1"/>
    <d v="2017-02-19T00:00:00"/>
    <d v="2017-02-01T00:00:00"/>
    <d v="2017-02-19T00:00:00"/>
    <s v="Sunday"/>
    <d v="1899-12-30T13:45:27"/>
    <d v="1899-12-30T14:00:00"/>
    <n v="1"/>
    <d v="2017-02-19T00:00:00"/>
    <d v="2017-02-01T00:00:00"/>
    <d v="2017-02-19T00:00:00"/>
    <s v="Sunday"/>
    <d v="1899-12-30T15:33:26"/>
    <d v="1899-12-30T16:00:00"/>
    <s v="Round Trip"/>
  </r>
  <r>
    <n v="1513594"/>
    <s v="Non-RFID Card Member"/>
    <m/>
    <m/>
    <n v="54952"/>
    <s v="UNITED STATES"/>
    <s v="Single Ride"/>
    <n v="263"/>
    <x v="3"/>
    <n v="43.042490000000001"/>
    <n v="-87.909959999999998"/>
    <x v="29"/>
    <n v="43.053040000000003"/>
    <n v="-87.897660000000002"/>
    <n v="68"/>
    <n v="9"/>
    <n v="10.199999999999999"/>
    <n v="9.6999999999999993"/>
    <n v="408"/>
    <n v="-1"/>
    <d v="2017-02-19T00:00:00"/>
    <d v="2017-02-01T00:00:00"/>
    <d v="2017-02-19T00:00:00"/>
    <s v="Sunday"/>
    <d v="1899-12-30T14:07:35"/>
    <d v="1899-12-30T14:00:00"/>
    <n v="1"/>
    <d v="2017-02-19T00:00:00"/>
    <d v="2017-02-01T00:00:00"/>
    <d v="2017-02-19T00:00:00"/>
    <s v="Sunday"/>
    <d v="1899-12-30T15:15:31"/>
    <d v="1899-12-30T15:00:00"/>
    <s v="One Way"/>
  </r>
  <r>
    <n v="1514240"/>
    <s v="Non-RFID Card Member"/>
    <m/>
    <m/>
    <n v="53562"/>
    <s v="UNITED STATES"/>
    <s v="Single Ride"/>
    <n v="967"/>
    <x v="31"/>
    <n v="43.058010000000003"/>
    <n v="-87.877300000000005"/>
    <x v="32"/>
    <n v="43.058010000000003"/>
    <n v="-87.877300000000005"/>
    <n v="30"/>
    <n v="3"/>
    <n v="4.5"/>
    <n v="4.3"/>
    <n v="180"/>
    <n v="-1"/>
    <d v="2017-02-19T00:00:00"/>
    <d v="2017-02-01T00:00:00"/>
    <d v="2017-02-19T00:00:00"/>
    <s v="Sunday"/>
    <d v="1899-12-30T14:28:59"/>
    <d v="1899-12-30T14:00:00"/>
    <n v="1"/>
    <d v="2017-02-19T00:00:00"/>
    <d v="2017-02-01T00:00:00"/>
    <d v="2017-02-19T00:00:00"/>
    <s v="Sunday"/>
    <d v="1899-12-30T14:58:54"/>
    <d v="1899-12-30T15:00:00"/>
    <s v="Round Trip"/>
  </r>
  <r>
    <n v="1514286"/>
    <s v="Non-RFID Card Member"/>
    <m/>
    <m/>
    <n v="53110"/>
    <s v="UNITED STATES"/>
    <s v="Single Ride"/>
    <n v="11084"/>
    <x v="10"/>
    <n v="43.052460000000004"/>
    <n v="-87.891000000000005"/>
    <x v="54"/>
    <n v="43.046570000000003"/>
    <n v="-87.908720000000002"/>
    <n v="23"/>
    <n v="3"/>
    <n v="3.5"/>
    <n v="3.3"/>
    <n v="138"/>
    <n v="-1"/>
    <d v="2017-02-19T00:00:00"/>
    <d v="2017-02-01T00:00:00"/>
    <d v="2017-02-19T00:00:00"/>
    <s v="Sunday"/>
    <d v="1899-12-30T14:32:11"/>
    <d v="1899-12-30T15:00:00"/>
    <n v="1"/>
    <d v="2017-02-19T00:00:00"/>
    <d v="2017-02-01T00:00:00"/>
    <d v="2017-02-19T00:00:00"/>
    <s v="Sunday"/>
    <d v="1899-12-30T14:55:58"/>
    <d v="1899-12-30T15:00:00"/>
    <s v="One Way"/>
  </r>
  <r>
    <n v="1513826"/>
    <s v="Non-RFID Card Member"/>
    <m/>
    <m/>
    <n v="53212"/>
    <s v="UNITED STATES"/>
    <s v="Single Ride"/>
    <n v="24"/>
    <x v="22"/>
    <n v="43.053040000000003"/>
    <n v="-87.897660000000002"/>
    <x v="36"/>
    <n v="43.052549999999997"/>
    <n v="-87.909329999999997"/>
    <n v="37"/>
    <n v="6"/>
    <n v="5.6"/>
    <n v="5.3"/>
    <n v="222"/>
    <n v="-1"/>
    <d v="2017-02-19T00:00:00"/>
    <d v="2017-02-01T00:00:00"/>
    <d v="2017-02-19T00:00:00"/>
    <s v="Sunday"/>
    <d v="1899-12-30T14:33:36"/>
    <d v="1899-12-30T15:00:00"/>
    <n v="1"/>
    <d v="2017-02-19T00:00:00"/>
    <d v="2017-02-01T00:00:00"/>
    <d v="2017-02-19T00:00:00"/>
    <s v="Sunday"/>
    <d v="1899-12-30T15:10:02"/>
    <d v="1899-12-30T15:00:00"/>
    <s v="One Way"/>
  </r>
  <r>
    <n v="1514315"/>
    <s v="Non-RFID Card Member"/>
    <m/>
    <m/>
    <n v="53202"/>
    <s v="UNITED STATES"/>
    <s v="Single Ride"/>
    <n v="5548"/>
    <x v="53"/>
    <n v="43.052549999999997"/>
    <n v="-87.909329999999997"/>
    <x v="22"/>
    <n v="43.02948"/>
    <n v="-87.912819999999996"/>
    <n v="21"/>
    <n v="3"/>
    <n v="3.2"/>
    <n v="3"/>
    <n v="126"/>
    <n v="-1"/>
    <d v="2017-02-19T00:00:00"/>
    <d v="2017-02-01T00:00:00"/>
    <d v="2017-02-19T00:00:00"/>
    <s v="Sunday"/>
    <d v="1899-12-30T14:38:03"/>
    <d v="1899-12-30T15:00:00"/>
    <n v="1"/>
    <d v="2017-02-19T00:00:00"/>
    <d v="2017-02-01T00:00:00"/>
    <d v="2017-02-19T00:00:00"/>
    <s v="Sunday"/>
    <d v="1899-12-30T14:59:34"/>
    <d v="1899-12-30T15:00:00"/>
    <s v="One Way"/>
  </r>
  <r>
    <n v="1514321"/>
    <s v="Non-RFID Card Member"/>
    <m/>
    <m/>
    <n v="53186"/>
    <s v="UNITED STATES"/>
    <s v="Single Ride"/>
    <n v="982"/>
    <x v="13"/>
    <n v="43.058619999999998"/>
    <n v="-87.885319999999993"/>
    <x v="24"/>
    <n v="43.036900000000003"/>
    <n v="-87.89667"/>
    <n v="31"/>
    <n v="3"/>
    <n v="4.7"/>
    <n v="4.4000000000000004"/>
    <n v="186"/>
    <n v="-1"/>
    <d v="2017-02-19T00:00:00"/>
    <d v="2017-02-01T00:00:00"/>
    <d v="2017-02-19T00:00:00"/>
    <s v="Sunday"/>
    <d v="1899-12-30T14:38:56"/>
    <d v="1899-12-30T15:00:00"/>
    <n v="1"/>
    <d v="2017-02-19T00:00:00"/>
    <d v="2017-02-01T00:00:00"/>
    <d v="2017-02-19T00:00:00"/>
    <s v="Sunday"/>
    <d v="1899-12-30T15:09:09"/>
    <d v="1899-12-30T15:00:00"/>
    <s v="One Way"/>
  </r>
  <r>
    <n v="1514336"/>
    <s v="Non-RFID Card Member"/>
    <m/>
    <m/>
    <n v="53074"/>
    <s v="UNITED STATES"/>
    <s v="Single Ride"/>
    <n v="11168"/>
    <x v="7"/>
    <n v="43.074890000000003"/>
    <n v="-87.882810000000006"/>
    <x v="38"/>
    <n v="43.074890000000003"/>
    <n v="-87.882810000000006"/>
    <n v="33"/>
    <n v="3"/>
    <n v="5"/>
    <n v="4.7"/>
    <n v="198"/>
    <n v="-1"/>
    <d v="2017-02-19T00:00:00"/>
    <d v="2017-02-01T00:00:00"/>
    <d v="2017-02-19T00:00:00"/>
    <s v="Sunday"/>
    <d v="1899-12-30T14:42:41"/>
    <d v="1899-12-30T15:00:00"/>
    <n v="1"/>
    <d v="2017-02-19T00:00:00"/>
    <d v="2017-02-01T00:00:00"/>
    <d v="2017-02-19T00:00:00"/>
    <s v="Sunday"/>
    <d v="1899-12-30T15:15:47"/>
    <d v="1899-12-30T15:00:00"/>
    <s v="Round Trip"/>
  </r>
  <r>
    <n v="1188773"/>
    <s v="Non-RFID Card Member"/>
    <m/>
    <m/>
    <n v="10520"/>
    <s v="UNITED STATES"/>
    <s v="Single Ride"/>
    <n v="5515"/>
    <x v="35"/>
    <n v="43.040154000000001"/>
    <n v="-87.932113000000001"/>
    <x v="6"/>
    <n v="43.031320000000001"/>
    <n v="-87.904259999999994"/>
    <n v="27"/>
    <n v="3"/>
    <n v="4.0999999999999996"/>
    <n v="3.8"/>
    <n v="162"/>
    <n v="-1"/>
    <d v="2017-02-19T00:00:00"/>
    <d v="2017-02-01T00:00:00"/>
    <d v="2017-02-19T00:00:00"/>
    <s v="Sunday"/>
    <d v="1899-12-30T14:58:05"/>
    <d v="1899-12-30T15:00:00"/>
    <n v="1"/>
    <d v="2017-02-19T00:00:00"/>
    <d v="2017-02-01T00:00:00"/>
    <d v="2017-02-19T00:00:00"/>
    <s v="Sunday"/>
    <d v="1899-12-30T15:25:56"/>
    <d v="1899-12-30T15:00:00"/>
    <s v="One Way"/>
  </r>
  <r>
    <n v="1507293"/>
    <s v="Non-RFID Card Member"/>
    <m/>
    <m/>
    <n v="78041"/>
    <s v="UNITED STATES"/>
    <s v="Single Ride"/>
    <n v="11092"/>
    <x v="15"/>
    <n v="43.038649999999997"/>
    <n v="-87.921930000000003"/>
    <x v="56"/>
    <n v="43.02017"/>
    <n v="-87.933049999999994"/>
    <n v="26"/>
    <n v="3"/>
    <n v="3.9"/>
    <n v="3.7"/>
    <n v="156"/>
    <n v="-1"/>
    <d v="2017-02-13T00:00:00"/>
    <d v="2017-02-01T00:00:00"/>
    <d v="2017-02-13T00:00:00"/>
    <s v="Monday"/>
    <d v="1899-12-30T13:18:01"/>
    <d v="1899-12-30T13:00:00"/>
    <n v="1"/>
    <d v="2017-02-13T00:00:00"/>
    <d v="2017-02-01T00:00:00"/>
    <d v="2017-02-13T00:00:00"/>
    <s v="Monday"/>
    <d v="1899-12-30T13:44:04"/>
    <d v="1899-12-30T14:00:00"/>
    <s v="One Way"/>
  </r>
  <r>
    <n v="1507653"/>
    <s v="Non-RFID Card Member"/>
    <m/>
    <m/>
    <n v="53202"/>
    <s v="UNITED STATES"/>
    <s v="Single Ride"/>
    <n v="11118"/>
    <x v="27"/>
    <n v="43.038580000000003"/>
    <n v="-87.90934"/>
    <x v="3"/>
    <n v="43.058619999999998"/>
    <n v="-87.885319999999993"/>
    <n v="20"/>
    <n v="3"/>
    <n v="3"/>
    <n v="2.9"/>
    <n v="120"/>
    <n v="-1"/>
    <d v="2017-02-14T00:00:00"/>
    <d v="2017-02-01T00:00:00"/>
    <d v="2017-02-14T00:00:00"/>
    <s v="Tuesday"/>
    <d v="1899-12-30T10:28:54"/>
    <d v="1899-12-30T10:00:00"/>
    <n v="1"/>
    <d v="2017-02-14T00:00:00"/>
    <d v="2017-02-01T00:00:00"/>
    <d v="2017-02-14T00:00:00"/>
    <s v="Tuesday"/>
    <d v="1899-12-30T10:48:53"/>
    <d v="1899-12-30T11:00:00"/>
    <s v="One Way"/>
  </r>
  <r>
    <n v="1507671"/>
    <s v="Non-RFID Card Member"/>
    <m/>
    <m/>
    <n v="53024"/>
    <s v="UNITED STATES"/>
    <s v="Single Ride"/>
    <n v="5473"/>
    <x v="25"/>
    <n v="43.036900000000003"/>
    <n v="-87.89667"/>
    <x v="24"/>
    <n v="43.036900000000003"/>
    <n v="-87.89667"/>
    <n v="43"/>
    <n v="6"/>
    <n v="6.5"/>
    <n v="6.1"/>
    <n v="258"/>
    <n v="-1"/>
    <d v="2017-02-14T00:00:00"/>
    <d v="2017-02-01T00:00:00"/>
    <d v="2017-02-14T00:00:00"/>
    <s v="Tuesday"/>
    <d v="1899-12-30T11:17:01"/>
    <d v="1899-12-30T11:00:00"/>
    <n v="1"/>
    <d v="2017-02-14T00:00:00"/>
    <d v="2017-02-01T00:00:00"/>
    <d v="2017-02-14T00:00:00"/>
    <s v="Tuesday"/>
    <d v="1899-12-30T12:00:07"/>
    <d v="1899-12-30T12:00:00"/>
    <s v="Round Trip"/>
  </r>
  <r>
    <n v="1485195"/>
    <s v="Non-RFID Card Member"/>
    <m/>
    <m/>
    <n v="53211"/>
    <s v="UNITED STATES"/>
    <s v="Single Ride"/>
    <n v="178"/>
    <x v="44"/>
    <n v="43.074655999999997"/>
    <n v="-87.889011999999994"/>
    <x v="25"/>
    <n v="43.066893999999998"/>
    <n v="-87.877936000000005"/>
    <n v="10"/>
    <n v="3"/>
    <n v="1.5"/>
    <n v="1.4"/>
    <n v="60"/>
    <n v="-1"/>
    <d v="2017-02-14T00:00:00"/>
    <d v="2017-02-01T00:00:00"/>
    <d v="2017-02-14T00:00:00"/>
    <s v="Tuesday"/>
    <d v="1899-12-30T22:27:13"/>
    <d v="1899-12-30T22:00:00"/>
    <n v="1"/>
    <d v="2017-02-14T00:00:00"/>
    <d v="2017-02-01T00:00:00"/>
    <d v="2017-02-14T00:00:00"/>
    <s v="Tuesday"/>
    <d v="1899-12-30T22:37:02"/>
    <d v="1899-12-30T23:00:00"/>
    <s v="One Way"/>
  </r>
  <r>
    <n v="1457620"/>
    <s v="Non-RFID Card Member"/>
    <m/>
    <m/>
    <n v="53211"/>
    <s v="UNITED STATES"/>
    <s v="Single Ride"/>
    <n v="81"/>
    <x v="13"/>
    <n v="43.058619999999998"/>
    <n v="-87.885319999999993"/>
    <x v="2"/>
    <n v="43.03519"/>
    <n v="-87.907390000000007"/>
    <n v="19"/>
    <n v="3"/>
    <n v="2.9"/>
    <n v="2.7"/>
    <n v="114"/>
    <n v="-1"/>
    <d v="2017-02-15T00:00:00"/>
    <d v="2017-02-01T00:00:00"/>
    <d v="2017-02-15T00:00:00"/>
    <s v="Wednesday"/>
    <d v="1899-12-30T14:21:26"/>
    <d v="1899-12-30T14:00:00"/>
    <n v="1"/>
    <d v="2017-02-15T00:00:00"/>
    <d v="2017-02-01T00:00:00"/>
    <d v="2017-02-15T00:00:00"/>
    <s v="Wednesday"/>
    <d v="1899-12-30T14:40:49"/>
    <d v="1899-12-30T15:00:00"/>
    <s v="One Way"/>
  </r>
  <r>
    <n v="1508437"/>
    <s v="Non-RFID Card Member"/>
    <m/>
    <m/>
    <n v="60106"/>
    <s v="UNITED STATES"/>
    <s v="Single Ride"/>
    <n v="5499"/>
    <x v="35"/>
    <n v="43.040154000000001"/>
    <n v="-87.932113000000001"/>
    <x v="12"/>
    <n v="43.038719999999998"/>
    <n v="-87.905339999999995"/>
    <n v="58"/>
    <n v="6"/>
    <n v="8.6999999999999993"/>
    <n v="8.3000000000000007"/>
    <n v="348"/>
    <n v="-1"/>
    <d v="2017-02-16T00:00:00"/>
    <d v="2017-02-01T00:00:00"/>
    <d v="2017-02-16T00:00:00"/>
    <s v="Thursday"/>
    <d v="1899-12-30T00:59:14"/>
    <d v="1899-12-30T01:00:00"/>
    <n v="1"/>
    <d v="2017-02-16T00:00:00"/>
    <d v="2017-02-01T00:00:00"/>
    <d v="2017-02-16T00:00:00"/>
    <s v="Thursday"/>
    <d v="1899-12-30T01:57:31"/>
    <d v="1899-12-30T02:00:00"/>
    <s v="One Way"/>
  </r>
  <r>
    <n v="1508583"/>
    <s v="Non-RFID Card Member"/>
    <m/>
    <m/>
    <n v="53205"/>
    <s v="UNITED STATES"/>
    <s v="Single Ride"/>
    <n v="333"/>
    <x v="17"/>
    <n v="43.056539999999998"/>
    <n v="-87.914370000000005"/>
    <x v="55"/>
    <n v="43.056539999999998"/>
    <n v="-87.914370000000005"/>
    <n v="0"/>
    <n v="0"/>
    <n v="0"/>
    <n v="0"/>
    <n v="0"/>
    <n v="-1"/>
    <d v="2017-02-16T00:00:00"/>
    <d v="2017-02-01T00:00:00"/>
    <d v="2017-02-16T00:00:00"/>
    <s v="Thursday"/>
    <d v="1899-12-30T12:06:02"/>
    <d v="1899-12-30T12:00:00"/>
    <n v="1"/>
    <d v="2017-02-16T00:00:00"/>
    <d v="2017-02-01T00:00:00"/>
    <d v="2017-02-16T00:00:00"/>
    <s v="Thursday"/>
    <d v="1899-12-30T12:06:40"/>
    <d v="1899-12-30T12:00:00"/>
    <s v="Round Trip"/>
  </r>
  <r>
    <n v="1446246"/>
    <s v="Non-RFID Card Member"/>
    <m/>
    <m/>
    <n v="53202"/>
    <s v="UNITED STATES"/>
    <s v="Single Ride"/>
    <n v="5440"/>
    <x v="12"/>
    <n v="43.038719999999998"/>
    <n v="-87.905339999999995"/>
    <x v="5"/>
    <n v="43.031480000000002"/>
    <n v="-87.908169999999998"/>
    <n v="7"/>
    <n v="3"/>
    <n v="1.1000000000000001"/>
    <n v="1"/>
    <n v="42"/>
    <n v="-1"/>
    <d v="2017-02-16T00:00:00"/>
    <d v="2017-02-01T00:00:00"/>
    <d v="2017-02-16T00:00:00"/>
    <s v="Thursday"/>
    <d v="1899-12-30T17:09:18"/>
    <d v="1899-12-30T17:00:00"/>
    <n v="1"/>
    <d v="2017-02-16T00:00:00"/>
    <d v="2017-02-01T00:00:00"/>
    <d v="2017-02-16T00:00:00"/>
    <s v="Thursday"/>
    <d v="1899-12-30T17:16:23"/>
    <d v="1899-12-30T17:00:00"/>
    <s v="One Way"/>
  </r>
  <r>
    <n v="1514490"/>
    <s v="Non-RFID Card Member"/>
    <m/>
    <m/>
    <n v="53121"/>
    <s v="UNITED STATES"/>
    <s v="Single Ride"/>
    <n v="11114"/>
    <x v="45"/>
    <n v="43.026470000000003"/>
    <n v="-87.918040000000005"/>
    <x v="52"/>
    <n v="43.026470000000003"/>
    <n v="-87.918040000000005"/>
    <n v="43"/>
    <n v="6"/>
    <n v="6.5"/>
    <n v="6.1"/>
    <n v="258"/>
    <n v="-1"/>
    <d v="2017-02-19T00:00:00"/>
    <d v="2017-02-01T00:00:00"/>
    <d v="2017-02-19T00:00:00"/>
    <s v="Sunday"/>
    <d v="1899-12-30T15:12:03"/>
    <d v="1899-12-30T15:00:00"/>
    <n v="1"/>
    <d v="2017-02-19T00:00:00"/>
    <d v="2017-02-01T00:00:00"/>
    <d v="2017-02-19T00:00:00"/>
    <s v="Sunday"/>
    <d v="1899-12-30T15:55:16"/>
    <d v="1899-12-30T16:00:00"/>
    <s v="Round Trip"/>
  </r>
  <r>
    <n v="1510088"/>
    <s v="Non-RFID Card Member"/>
    <m/>
    <m/>
    <n v="53575"/>
    <s v="UNITED STATES"/>
    <s v="Single Ride"/>
    <n v="959"/>
    <x v="7"/>
    <n v="43.074890000000003"/>
    <n v="-87.882810000000006"/>
    <x v="17"/>
    <n v="43.042490000000001"/>
    <n v="-87.909959999999998"/>
    <n v="16"/>
    <n v="3"/>
    <n v="2.4"/>
    <n v="2.2999999999999998"/>
    <n v="96"/>
    <n v="-1"/>
    <d v="2017-02-19T00:00:00"/>
    <d v="2017-02-01T00:00:00"/>
    <d v="2017-02-19T00:00:00"/>
    <s v="Sunday"/>
    <d v="1899-12-30T15:25:00"/>
    <d v="1899-12-30T15:00:00"/>
    <n v="1"/>
    <d v="2017-02-19T00:00:00"/>
    <d v="2017-02-01T00:00:00"/>
    <d v="2017-02-19T00:00:00"/>
    <s v="Sunday"/>
    <d v="1899-12-30T15:41:16"/>
    <d v="1899-12-30T16:00:00"/>
    <s v="One Way"/>
  </r>
  <r>
    <n v="1514577"/>
    <s v="Non-RFID Card Member"/>
    <m/>
    <m/>
    <n v="53233"/>
    <s v="UNITED STATES"/>
    <s v="Single Ride"/>
    <n v="5436"/>
    <x v="35"/>
    <n v="43.040154000000001"/>
    <n v="-87.932113000000001"/>
    <x v="10"/>
    <n v="43.052460000000004"/>
    <n v="-87.891000000000005"/>
    <n v="23"/>
    <n v="3"/>
    <n v="3.5"/>
    <n v="3.3"/>
    <n v="138"/>
    <n v="-1"/>
    <d v="2017-02-19T00:00:00"/>
    <d v="2017-02-01T00:00:00"/>
    <d v="2017-02-19T00:00:00"/>
    <s v="Sunday"/>
    <d v="1899-12-30T15:30:45"/>
    <d v="1899-12-30T16:00:00"/>
    <n v="1"/>
    <d v="2017-02-19T00:00:00"/>
    <d v="2017-02-01T00:00:00"/>
    <d v="2017-02-19T00:00:00"/>
    <s v="Sunday"/>
    <d v="1899-12-30T15:53:55"/>
    <d v="1899-12-30T16:00:00"/>
    <s v="One Way"/>
  </r>
  <r>
    <n v="726070"/>
    <s v="Non-RFID Card Member"/>
    <m/>
    <m/>
    <n v="82987"/>
    <s v="UNITED STATES"/>
    <s v="Single Ride"/>
    <n v="19"/>
    <x v="30"/>
    <n v="43.031480000000002"/>
    <n v="-87.908169999999998"/>
    <x v="10"/>
    <n v="43.052460000000004"/>
    <n v="-87.891000000000005"/>
    <n v="22"/>
    <n v="3"/>
    <n v="3.3"/>
    <n v="3.1"/>
    <n v="132"/>
    <n v="-1"/>
    <d v="2017-02-19T00:00:00"/>
    <d v="2017-02-01T00:00:00"/>
    <d v="2017-02-19T00:00:00"/>
    <s v="Sunday"/>
    <d v="1899-12-30T16:15:34"/>
    <d v="1899-12-30T16:00:00"/>
    <n v="1"/>
    <d v="2017-02-19T00:00:00"/>
    <d v="2017-02-01T00:00:00"/>
    <d v="2017-02-19T00:00:00"/>
    <s v="Sunday"/>
    <d v="1899-12-30T16:37:59"/>
    <d v="1899-12-30T17:00:00"/>
    <s v="One Way"/>
  </r>
  <r>
    <n v="1188773"/>
    <s v="Non-RFID Card Member"/>
    <m/>
    <m/>
    <n v="10520"/>
    <s v="UNITED STATES"/>
    <s v="Single Ride"/>
    <n v="5500"/>
    <x v="5"/>
    <n v="43.031320000000001"/>
    <n v="-87.904259999999994"/>
    <x v="21"/>
    <n v="43.040154000000001"/>
    <n v="-87.932113000000001"/>
    <n v="12"/>
    <n v="3"/>
    <n v="1.8"/>
    <n v="1.7"/>
    <n v="72"/>
    <n v="-1"/>
    <d v="2017-02-19T00:00:00"/>
    <d v="2017-02-01T00:00:00"/>
    <d v="2017-02-19T00:00:00"/>
    <s v="Sunday"/>
    <d v="1899-12-30T16:34:54"/>
    <d v="1899-12-30T17:00:00"/>
    <n v="1"/>
    <d v="2017-02-19T00:00:00"/>
    <d v="2017-02-01T00:00:00"/>
    <d v="2017-02-19T00:00:00"/>
    <s v="Sunday"/>
    <d v="1899-12-30T16:46:29"/>
    <d v="1899-12-30T17:00:00"/>
    <s v="One Way"/>
  </r>
  <r>
    <n v="1514912"/>
    <s v="Non-RFID Card Member"/>
    <m/>
    <m/>
    <n v="53086"/>
    <s v="UNITED STATES"/>
    <s v="Single Ride"/>
    <n v="5419"/>
    <x v="1"/>
    <n v="43.048200000000001"/>
    <n v="-87.900859999999994"/>
    <x v="2"/>
    <n v="43.03519"/>
    <n v="-87.907390000000007"/>
    <n v="41"/>
    <n v="6"/>
    <n v="6.2"/>
    <n v="5.8"/>
    <n v="246"/>
    <n v="-1"/>
    <d v="2017-02-19T00:00:00"/>
    <d v="2017-02-01T00:00:00"/>
    <d v="2017-02-19T00:00:00"/>
    <s v="Sunday"/>
    <d v="1899-12-30T16:39:55"/>
    <d v="1899-12-30T17:00:00"/>
    <n v="1"/>
    <d v="2017-02-19T00:00:00"/>
    <d v="2017-02-01T00:00:00"/>
    <d v="2017-02-19T00:00:00"/>
    <s v="Sunday"/>
    <d v="1899-12-30T17:20:47"/>
    <d v="1899-12-30T17:00:00"/>
    <s v="One Way"/>
  </r>
  <r>
    <n v="726070"/>
    <s v="Non-RFID Card Member"/>
    <m/>
    <m/>
    <n v="82987"/>
    <s v="UNITED STATES"/>
    <s v="Single Ride"/>
    <n v="5583"/>
    <x v="29"/>
    <n v="43.05847"/>
    <n v="-87.898079999999993"/>
    <x v="5"/>
    <n v="43.031480000000002"/>
    <n v="-87.908169999999998"/>
    <n v="23"/>
    <n v="3"/>
    <n v="3.5"/>
    <n v="3.3"/>
    <n v="138"/>
    <n v="-1"/>
    <d v="2017-02-19T00:00:00"/>
    <d v="2017-02-01T00:00:00"/>
    <d v="2017-02-19T00:00:00"/>
    <s v="Sunday"/>
    <d v="1899-12-30T17:09:47"/>
    <d v="1899-12-30T17:00:00"/>
    <n v="1"/>
    <d v="2017-02-19T00:00:00"/>
    <d v="2017-02-01T00:00:00"/>
    <d v="2017-02-19T00:00:00"/>
    <s v="Sunday"/>
    <d v="1899-12-30T17:32:00"/>
    <d v="1899-12-30T18:00:00"/>
    <s v="One Way"/>
  </r>
  <r>
    <n v="1515301"/>
    <s v="Non-RFID Card Member"/>
    <m/>
    <m/>
    <n v="53216"/>
    <s v="UNITED STATES"/>
    <s v="Single Ride"/>
    <n v="228"/>
    <x v="14"/>
    <n v="43.045712999999999"/>
    <n v="-87.899756999999994"/>
    <x v="18"/>
    <n v="43.045712999999999"/>
    <n v="-87.899756999999994"/>
    <n v="71"/>
    <n v="9"/>
    <n v="10.7"/>
    <n v="10.1"/>
    <n v="426"/>
    <n v="-1"/>
    <d v="2017-02-19T00:00:00"/>
    <d v="2017-02-01T00:00:00"/>
    <d v="2017-02-19T00:00:00"/>
    <s v="Sunday"/>
    <d v="1899-12-30T20:04:26"/>
    <d v="1899-12-30T20:00:00"/>
    <n v="1"/>
    <d v="2017-02-19T00:00:00"/>
    <d v="2017-02-01T00:00:00"/>
    <d v="2017-02-19T00:00:00"/>
    <s v="Sunday"/>
    <d v="1899-12-30T21:15:14"/>
    <d v="1899-12-30T21:00:00"/>
    <s v="Round Trip"/>
  </r>
  <r>
    <n v="1515435"/>
    <s v="Non-RFID Card Member"/>
    <m/>
    <m/>
    <n v="53574"/>
    <s v="UNITED STATES"/>
    <s v="Single Ride"/>
    <n v="11053"/>
    <x v="26"/>
    <n v="43.060786"/>
    <n v="-87.883825999999999"/>
    <x v="11"/>
    <n v="43.060786"/>
    <n v="-87.883825999999999"/>
    <n v="12"/>
    <n v="3"/>
    <n v="1.8"/>
    <n v="1.7"/>
    <n v="72"/>
    <n v="-1"/>
    <d v="2017-02-20T00:00:00"/>
    <d v="2017-02-01T00:00:00"/>
    <d v="2017-02-20T00:00:00"/>
    <s v="Monday"/>
    <d v="1899-12-30T05:00:46"/>
    <d v="1899-12-30T05:00:00"/>
    <n v="1"/>
    <d v="2017-02-20T00:00:00"/>
    <d v="2017-02-01T00:00:00"/>
    <d v="2017-02-20T00:00:00"/>
    <s v="Monday"/>
    <d v="1899-12-30T05:12:05"/>
    <d v="1899-12-30T05:00:00"/>
    <s v="Round Trip"/>
  </r>
  <r>
    <n v="1513323"/>
    <s v="Non-RFID Card Member"/>
    <m/>
    <m/>
    <n v="53212"/>
    <s v="UNITED STATES"/>
    <s v="Single Ride"/>
    <n v="5566"/>
    <x v="43"/>
    <n v="43.05536"/>
    <n v="-87.90504"/>
    <x v="7"/>
    <n v="43.049230000000001"/>
    <n v="-87.911940000000001"/>
    <n v="6"/>
    <n v="3"/>
    <n v="0.9"/>
    <n v="0.9"/>
    <n v="36"/>
    <n v="-1"/>
    <d v="2017-02-20T00:00:00"/>
    <d v="2017-02-01T00:00:00"/>
    <d v="2017-02-20T00:00:00"/>
    <s v="Monday"/>
    <d v="1899-12-30T08:43:50"/>
    <d v="1899-12-30T09:00:00"/>
    <n v="1"/>
    <d v="2017-02-20T00:00:00"/>
    <d v="2017-02-01T00:00:00"/>
    <d v="2017-02-20T00:00:00"/>
    <s v="Monday"/>
    <d v="1899-12-30T08:49:38"/>
    <d v="1899-12-30T09:00:00"/>
    <s v="One Way"/>
  </r>
  <r>
    <n v="1507653"/>
    <s v="Non-RFID Card Member"/>
    <m/>
    <m/>
    <n v="53202"/>
    <s v="UNITED STATES"/>
    <s v="Single Ride"/>
    <n v="11161"/>
    <x v="46"/>
    <n v="43.060155999999999"/>
    <n v="-87.881258000000003"/>
    <x v="38"/>
    <n v="43.074890000000003"/>
    <n v="-87.882810000000006"/>
    <n v="9"/>
    <n v="3"/>
    <n v="1.4"/>
    <n v="1.3"/>
    <n v="54"/>
    <n v="-1"/>
    <d v="2017-02-20T00:00:00"/>
    <d v="2017-02-01T00:00:00"/>
    <d v="2017-02-20T00:00:00"/>
    <s v="Monday"/>
    <d v="1899-12-30T13:19:15"/>
    <d v="1899-12-30T13:00:00"/>
    <n v="1"/>
    <d v="2017-02-20T00:00:00"/>
    <d v="2017-02-01T00:00:00"/>
    <d v="2017-02-20T00:00:00"/>
    <s v="Monday"/>
    <d v="1899-12-30T13:28:12"/>
    <d v="1899-12-30T13:00:00"/>
    <s v="One Way"/>
  </r>
  <r>
    <n v="1198458"/>
    <s v="Non-RFID Card Member"/>
    <m/>
    <m/>
    <n v="53207"/>
    <s v="UNITED STATES"/>
    <s v="Single Ride"/>
    <n v="5503"/>
    <x v="14"/>
    <n v="43.045712999999999"/>
    <n v="-87.899756999999994"/>
    <x v="18"/>
    <n v="43.045712999999999"/>
    <n v="-87.899756999999994"/>
    <n v="0"/>
    <n v="0"/>
    <n v="0"/>
    <n v="0"/>
    <n v="0"/>
    <n v="-1"/>
    <d v="2017-02-20T00:00:00"/>
    <d v="2017-02-01T00:00:00"/>
    <d v="2017-02-20T00:00:00"/>
    <s v="Monday"/>
    <d v="1899-12-30T13:58:12"/>
    <d v="1899-12-30T14:00:00"/>
    <n v="1"/>
    <d v="2017-02-20T00:00:00"/>
    <d v="2017-02-01T00:00:00"/>
    <d v="2017-02-20T00:00:00"/>
    <s v="Monday"/>
    <d v="1899-12-30T13:58:25"/>
    <d v="1899-12-30T14:00:00"/>
    <s v="Round Trip"/>
  </r>
  <r>
    <n v="1516557"/>
    <s v="Non-RFID Card Member"/>
    <m/>
    <m/>
    <n v="53221"/>
    <s v="UNITED STATES"/>
    <s v="Single Ride"/>
    <n v="11064"/>
    <x v="43"/>
    <n v="43.05536"/>
    <n v="-87.90504"/>
    <x v="47"/>
    <n v="43.05536"/>
    <n v="-87.90504"/>
    <n v="37"/>
    <n v="6"/>
    <n v="5.6"/>
    <n v="5.3"/>
    <n v="222"/>
    <n v="-1"/>
    <d v="2017-02-21T00:00:00"/>
    <d v="2017-02-01T00:00:00"/>
    <d v="2017-02-21T00:00:00"/>
    <s v="Tuesday"/>
    <d v="1899-12-30T00:15:39"/>
    <d v="1899-12-30T00:00:00"/>
    <n v="1"/>
    <d v="2017-02-21T00:00:00"/>
    <d v="2017-02-01T00:00:00"/>
    <d v="2017-02-21T00:00:00"/>
    <s v="Tuesday"/>
    <d v="1899-12-30T00:52:16"/>
    <d v="1899-12-30T01:00:00"/>
    <s v="Round Trip"/>
  </r>
  <r>
    <n v="1512292"/>
    <s v="Non-RFID Card Member"/>
    <m/>
    <m/>
    <n v="53202"/>
    <s v="UNITED STATES"/>
    <s v="Single Ride"/>
    <n v="952"/>
    <x v="25"/>
    <n v="43.036900000000003"/>
    <n v="-87.89667"/>
    <x v="24"/>
    <n v="43.036900000000003"/>
    <n v="-87.89667"/>
    <n v="52"/>
    <n v="6"/>
    <n v="7.8"/>
    <n v="7.4"/>
    <n v="312"/>
    <n v="-1"/>
    <d v="2017-02-21T00:00:00"/>
    <d v="2017-02-01T00:00:00"/>
    <d v="2017-02-21T00:00:00"/>
    <s v="Tuesday"/>
    <d v="1899-12-30T11:23:28"/>
    <d v="1899-12-30T11:00:00"/>
    <n v="1"/>
    <d v="2017-02-21T00:00:00"/>
    <d v="2017-02-01T00:00:00"/>
    <d v="2017-02-21T00:00:00"/>
    <s v="Tuesday"/>
    <d v="1899-12-30T12:15:35"/>
    <d v="1899-12-30T12:00:00"/>
    <s v="Round Trip"/>
  </r>
  <r>
    <n v="1440640"/>
    <s v="Non-RFID Card Member"/>
    <m/>
    <m/>
    <n v="53189"/>
    <s v="UNITED STATES"/>
    <s v="Single Ride"/>
    <n v="5499"/>
    <x v="4"/>
    <n v="43.078530000000001"/>
    <n v="-87.882620000000003"/>
    <x v="41"/>
    <n v="43.078530000000001"/>
    <n v="-87.882620000000003"/>
    <n v="54"/>
    <n v="6"/>
    <n v="8.1"/>
    <n v="7.7"/>
    <n v="324"/>
    <n v="-1"/>
    <d v="2017-02-21T00:00:00"/>
    <d v="2017-02-01T00:00:00"/>
    <d v="2017-02-21T00:00:00"/>
    <s v="Tuesday"/>
    <d v="1899-12-30T12:48:45"/>
    <d v="1899-12-30T13:00:00"/>
    <n v="1"/>
    <d v="2017-02-21T00:00:00"/>
    <d v="2017-02-01T00:00:00"/>
    <d v="2017-02-21T00:00:00"/>
    <s v="Tuesday"/>
    <d v="1899-12-30T13:42:43"/>
    <d v="1899-12-30T14:00:00"/>
    <s v="Round Trip"/>
  </r>
  <r>
    <n v="1516820"/>
    <s v="Non-RFID Card Member"/>
    <m/>
    <m/>
    <n v="60051"/>
    <s v="UNITED STATES"/>
    <s v="Single Ride"/>
    <n v="318"/>
    <x v="15"/>
    <n v="43.038649999999997"/>
    <n v="-87.921930000000003"/>
    <x v="2"/>
    <n v="43.03519"/>
    <n v="-87.907390000000007"/>
    <n v="12"/>
    <n v="3"/>
    <n v="1.8"/>
    <n v="1.7"/>
    <n v="72"/>
    <n v="-1"/>
    <d v="2017-02-21T00:00:00"/>
    <d v="2017-02-01T00:00:00"/>
    <d v="2017-02-21T00:00:00"/>
    <s v="Tuesday"/>
    <d v="1899-12-30T13:22:06"/>
    <d v="1899-12-30T13:00:00"/>
    <n v="1"/>
    <d v="2017-02-21T00:00:00"/>
    <d v="2017-02-01T00:00:00"/>
    <d v="2017-02-21T00:00:00"/>
    <s v="Tuesday"/>
    <d v="1899-12-30T13:34:34"/>
    <d v="1899-12-30T14:00:00"/>
    <s v="One Way"/>
  </r>
  <r>
    <n v="1350154"/>
    <s v="Non-RFID Card Member"/>
    <m/>
    <m/>
    <n v="53217"/>
    <s v="UNITED STATES"/>
    <s v="Single Ride"/>
    <n v="175"/>
    <x v="35"/>
    <n v="43.040154000000001"/>
    <n v="-87.932113000000001"/>
    <x v="21"/>
    <n v="43.040154000000001"/>
    <n v="-87.932113000000001"/>
    <n v="72"/>
    <n v="9"/>
    <n v="10.8"/>
    <n v="10.3"/>
    <n v="432"/>
    <n v="-1"/>
    <d v="2017-02-21T00:00:00"/>
    <d v="2017-02-01T00:00:00"/>
    <d v="2017-02-21T00:00:00"/>
    <s v="Tuesday"/>
    <d v="1899-12-30T13:47:33"/>
    <d v="1899-12-30T14:00:00"/>
    <n v="1"/>
    <d v="2017-02-21T00:00:00"/>
    <d v="2017-02-01T00:00:00"/>
    <d v="2017-02-21T00:00:00"/>
    <s v="Tuesday"/>
    <d v="1899-12-30T14:59:52"/>
    <d v="1899-12-30T15:00:00"/>
    <s v="Round Trip"/>
  </r>
  <r>
    <n v="1516849"/>
    <s v="Non-RFID Card Member"/>
    <m/>
    <m/>
    <n v="53218"/>
    <s v="UNITED STATES"/>
    <s v="Single Ride"/>
    <n v="5429"/>
    <x v="35"/>
    <n v="43.040154000000001"/>
    <n v="-87.932113000000001"/>
    <x v="21"/>
    <n v="43.040154000000001"/>
    <n v="-87.932113000000001"/>
    <n v="70"/>
    <n v="9"/>
    <n v="10.5"/>
    <n v="10"/>
    <n v="420"/>
    <n v="-1"/>
    <d v="2017-02-21T00:00:00"/>
    <d v="2017-02-01T00:00:00"/>
    <d v="2017-02-21T00:00:00"/>
    <s v="Tuesday"/>
    <d v="1899-12-30T13:49:08"/>
    <d v="1899-12-30T14:00:00"/>
    <n v="1"/>
    <d v="2017-02-21T00:00:00"/>
    <d v="2017-02-01T00:00:00"/>
    <d v="2017-02-21T00:00:00"/>
    <s v="Tuesday"/>
    <d v="1899-12-30T14:59:55"/>
    <d v="1899-12-30T15:00:00"/>
    <s v="Round Trip"/>
  </r>
  <r>
    <n v="1516868"/>
    <s v="Non-RFID Card Member"/>
    <m/>
    <m/>
    <n v="53211"/>
    <s v="UNITED STATES"/>
    <s v="Single Ride"/>
    <n v="5512"/>
    <x v="32"/>
    <n v="43.077359999999999"/>
    <n v="-87.880769999999998"/>
    <x v="3"/>
    <n v="43.058619999999998"/>
    <n v="-87.885319999999993"/>
    <n v="17"/>
    <n v="3"/>
    <n v="2.6"/>
    <n v="2.4"/>
    <n v="102"/>
    <n v="-1"/>
    <d v="2017-02-21T00:00:00"/>
    <d v="2017-02-01T00:00:00"/>
    <d v="2017-02-21T00:00:00"/>
    <s v="Tuesday"/>
    <d v="1899-12-30T14:06:19"/>
    <d v="1899-12-30T14:00:00"/>
    <n v="1"/>
    <d v="2017-02-21T00:00:00"/>
    <d v="2017-02-01T00:00:00"/>
    <d v="2017-02-21T00:00:00"/>
    <s v="Tuesday"/>
    <d v="1899-12-30T14:23:05"/>
    <d v="1899-12-30T14:00:00"/>
    <s v="One Way"/>
  </r>
  <r>
    <n v="1516876"/>
    <s v="Non-RFID Card Member"/>
    <m/>
    <m/>
    <n v="53202"/>
    <s v="UNITED STATES"/>
    <s v="Single Ride"/>
    <n v="5550"/>
    <x v="28"/>
    <n v="43.060250000000003"/>
    <n v="-87.892169999999993"/>
    <x v="29"/>
    <n v="43.053040000000003"/>
    <n v="-87.897660000000002"/>
    <n v="14"/>
    <n v="3"/>
    <n v="2.1"/>
    <n v="2"/>
    <n v="84"/>
    <n v="-1"/>
    <d v="2017-02-21T00:00:00"/>
    <d v="2017-02-01T00:00:00"/>
    <d v="2017-02-21T00:00:00"/>
    <s v="Tuesday"/>
    <d v="1899-12-30T14:14:58"/>
    <d v="1899-12-30T14:00:00"/>
    <n v="1"/>
    <d v="2017-02-21T00:00:00"/>
    <d v="2017-02-01T00:00:00"/>
    <d v="2017-02-21T00:00:00"/>
    <s v="Tuesday"/>
    <d v="1899-12-30T14:28:03"/>
    <d v="1899-12-30T14:00:00"/>
    <s v="One Way"/>
  </r>
  <r>
    <n v="1180704"/>
    <s v="Non-RFID Card Member"/>
    <m/>
    <m/>
    <n v="14618"/>
    <s v="UNITED STATES"/>
    <s v="Single Ride"/>
    <n v="243"/>
    <x v="35"/>
    <n v="43.040154000000001"/>
    <n v="-87.932113000000001"/>
    <x v="24"/>
    <n v="43.036900000000003"/>
    <n v="-87.89667"/>
    <n v="28"/>
    <n v="3"/>
    <n v="4.2"/>
    <n v="4"/>
    <n v="168"/>
    <n v="-1"/>
    <d v="2017-02-21T00:00:00"/>
    <d v="2017-02-01T00:00:00"/>
    <d v="2017-02-21T00:00:00"/>
    <s v="Tuesday"/>
    <d v="1899-12-30T14:26:35"/>
    <d v="1899-12-30T14:00:00"/>
    <n v="1"/>
    <d v="2017-02-21T00:00:00"/>
    <d v="2017-02-01T00:00:00"/>
    <d v="2017-02-21T00:00:00"/>
    <s v="Tuesday"/>
    <d v="1899-12-30T14:54:30"/>
    <d v="1899-12-30T15:00:00"/>
    <s v="One Way"/>
  </r>
  <r>
    <n v="1177665"/>
    <s v="Non-RFID Card Member"/>
    <m/>
    <m/>
    <n v="10509"/>
    <s v="UNITED STATES"/>
    <s v="Single Ride"/>
    <n v="1000"/>
    <x v="35"/>
    <n v="43.040154000000001"/>
    <n v="-87.932113000000001"/>
    <x v="24"/>
    <n v="43.036900000000003"/>
    <n v="-87.89667"/>
    <n v="27"/>
    <n v="3"/>
    <n v="4.0999999999999996"/>
    <n v="3.8"/>
    <n v="162"/>
    <n v="-1"/>
    <d v="2017-02-21T00:00:00"/>
    <d v="2017-02-01T00:00:00"/>
    <d v="2017-02-21T00:00:00"/>
    <s v="Tuesday"/>
    <d v="1899-12-30T14:27:51"/>
    <d v="1899-12-30T14:00:00"/>
    <n v="1"/>
    <d v="2017-02-21T00:00:00"/>
    <d v="2017-02-01T00:00:00"/>
    <d v="2017-02-21T00:00:00"/>
    <s v="Tuesday"/>
    <d v="1899-12-30T14:54:18"/>
    <d v="1899-12-30T15:00:00"/>
    <s v="One Way"/>
  </r>
  <r>
    <n v="1517080"/>
    <s v="Non-RFID Card Member"/>
    <m/>
    <m/>
    <n v="53151"/>
    <s v="UNITED STATES"/>
    <s v="Single Ride"/>
    <n v="5431"/>
    <x v="41"/>
    <n v="43.004728999999998"/>
    <n v="-87.905463999999995"/>
    <x v="48"/>
    <n v="43.004728999999998"/>
    <n v="-87.905463999999995"/>
    <n v="42"/>
    <n v="6"/>
    <n v="6.3"/>
    <n v="6"/>
    <n v="252"/>
    <n v="-1"/>
    <d v="2017-02-21T00:00:00"/>
    <d v="2017-02-01T00:00:00"/>
    <d v="2017-02-21T00:00:00"/>
    <s v="Tuesday"/>
    <d v="1899-12-30T17:20:31"/>
    <d v="1899-12-30T17:00:00"/>
    <n v="1"/>
    <d v="2017-02-21T00:00:00"/>
    <d v="2017-02-01T00:00:00"/>
    <d v="2017-02-21T00:00:00"/>
    <s v="Tuesday"/>
    <d v="1899-12-30T18:02:51"/>
    <d v="1899-12-30T18:00:00"/>
    <s v="Round Trip"/>
  </r>
  <r>
    <n v="1517105"/>
    <s v="Non-RFID Card Member"/>
    <m/>
    <m/>
    <n v="53210"/>
    <s v="UNITED STATES"/>
    <s v="Single Ride"/>
    <n v="5423"/>
    <x v="35"/>
    <n v="43.040154000000001"/>
    <n v="-87.932113000000001"/>
    <x v="21"/>
    <n v="43.040154000000001"/>
    <n v="-87.932113000000001"/>
    <n v="61"/>
    <n v="6"/>
    <n v="9.1999999999999993"/>
    <n v="8.6999999999999993"/>
    <n v="366"/>
    <n v="-1"/>
    <d v="2017-02-21T00:00:00"/>
    <d v="2017-02-01T00:00:00"/>
    <d v="2017-02-21T00:00:00"/>
    <s v="Tuesday"/>
    <d v="1899-12-30T17:48:48"/>
    <d v="1899-12-30T18:00:00"/>
    <n v="1"/>
    <d v="2017-02-21T00:00:00"/>
    <d v="2017-02-01T00:00:00"/>
    <d v="2017-02-21T00:00:00"/>
    <s v="Tuesday"/>
    <d v="1899-12-30T18:49:17"/>
    <d v="1899-12-30T19:00:00"/>
    <s v="Round Trip"/>
  </r>
  <r>
    <n v="1517426"/>
    <s v="Non-RFID Card Member"/>
    <m/>
    <m/>
    <n v="53209"/>
    <s v="UNITED STATES"/>
    <s v="Single Ride"/>
    <n v="247"/>
    <x v="2"/>
    <n v="43.03519"/>
    <n v="-87.907390000000007"/>
    <x v="2"/>
    <n v="43.03519"/>
    <n v="-87.907390000000007"/>
    <n v="66"/>
    <n v="9"/>
    <n v="9.9"/>
    <n v="9.4"/>
    <n v="396"/>
    <n v="-1"/>
    <d v="2017-02-22T00:00:00"/>
    <d v="2017-02-01T00:00:00"/>
    <d v="2017-02-22T00:00:00"/>
    <s v="Wednesday"/>
    <d v="1899-12-30T12:48:13"/>
    <d v="1899-12-30T13:00:00"/>
    <n v="1"/>
    <d v="2017-02-22T00:00:00"/>
    <d v="2017-02-01T00:00:00"/>
    <d v="2017-02-22T00:00:00"/>
    <s v="Wednesday"/>
    <d v="1899-12-30T13:54:26"/>
    <d v="1899-12-30T14:00:00"/>
    <s v="Round Trip"/>
  </r>
  <r>
    <n v="1517427"/>
    <s v="Non-RFID Card Member"/>
    <m/>
    <m/>
    <n v="53211"/>
    <s v="UNITED STATES"/>
    <s v="Single Ride"/>
    <n v="255"/>
    <x v="2"/>
    <n v="43.03519"/>
    <n v="-87.907390000000007"/>
    <x v="2"/>
    <n v="43.03519"/>
    <n v="-87.907390000000007"/>
    <n v="65"/>
    <n v="9"/>
    <n v="9.8000000000000007"/>
    <n v="9.3000000000000007"/>
    <n v="390"/>
    <n v="-1"/>
    <d v="2017-02-22T00:00:00"/>
    <d v="2017-02-01T00:00:00"/>
    <d v="2017-02-22T00:00:00"/>
    <s v="Wednesday"/>
    <d v="1899-12-30T12:49:04"/>
    <d v="1899-12-30T13:00:00"/>
    <n v="1"/>
    <d v="2017-02-22T00:00:00"/>
    <d v="2017-02-01T00:00:00"/>
    <d v="2017-02-22T00:00:00"/>
    <s v="Wednesday"/>
    <d v="1899-12-30T13:54:33"/>
    <d v="1899-12-30T14:00:00"/>
    <s v="Round Trip"/>
  </r>
  <r>
    <n v="1373217"/>
    <s v="Non-RFID Card Member"/>
    <m/>
    <m/>
    <n v="55412"/>
    <s v="UNITED STATES"/>
    <s v="Single Ride"/>
    <n v="957"/>
    <x v="21"/>
    <n v="43.06033"/>
    <n v="-87.89546"/>
    <x v="17"/>
    <n v="43.042490000000001"/>
    <n v="-87.909959999999998"/>
    <n v="48"/>
    <n v="6"/>
    <n v="7.2"/>
    <n v="6.8"/>
    <n v="288"/>
    <n v="-1"/>
    <d v="2017-02-22T00:00:00"/>
    <d v="2017-02-01T00:00:00"/>
    <d v="2017-02-22T00:00:00"/>
    <s v="Wednesday"/>
    <d v="1899-12-30T13:58:55"/>
    <d v="1899-12-30T14:00:00"/>
    <n v="1"/>
    <d v="2017-02-22T00:00:00"/>
    <d v="2017-02-01T00:00:00"/>
    <d v="2017-02-22T00:00:00"/>
    <s v="Wednesday"/>
    <d v="1899-12-30T14:46:23"/>
    <d v="1899-12-30T15:00:00"/>
    <s v="One Way"/>
  </r>
  <r>
    <n v="1517521"/>
    <s v="Non-RFID Card Member"/>
    <m/>
    <m/>
    <n v="53215"/>
    <s v="UNITED STATES"/>
    <s v="Single Ride"/>
    <n v="5570"/>
    <x v="2"/>
    <n v="43.03519"/>
    <n v="-87.907390000000007"/>
    <x v="2"/>
    <n v="43.03519"/>
    <n v="-87.907390000000007"/>
    <n v="3"/>
    <n v="0"/>
    <n v="0.5"/>
    <n v="0.4"/>
    <n v="18"/>
    <n v="-1"/>
    <d v="2017-02-22T00:00:00"/>
    <d v="2017-02-01T00:00:00"/>
    <d v="2017-02-22T00:00:00"/>
    <s v="Wednesday"/>
    <d v="1899-12-30T14:01:21"/>
    <d v="1899-12-30T14:00:00"/>
    <n v="1"/>
    <d v="2017-02-22T00:00:00"/>
    <d v="2017-02-01T00:00:00"/>
    <d v="2017-02-22T00:00:00"/>
    <s v="Wednesday"/>
    <d v="1899-12-30T14:04:41"/>
    <d v="1899-12-30T14:00:00"/>
    <s v="Round Trip"/>
  </r>
  <r>
    <n v="1517534"/>
    <s v="Non-RFID Card Member"/>
    <m/>
    <m/>
    <n v="53211"/>
    <s v="UNITED STATES"/>
    <s v="Single Ride"/>
    <n v="11056"/>
    <x v="29"/>
    <n v="43.05847"/>
    <n v="-87.898079999999993"/>
    <x v="8"/>
    <n v="43.038580000000003"/>
    <n v="-87.90934"/>
    <n v="14"/>
    <n v="3"/>
    <n v="2.1"/>
    <n v="2"/>
    <n v="84"/>
    <n v="-1"/>
    <d v="2017-02-22T00:00:00"/>
    <d v="2017-02-01T00:00:00"/>
    <d v="2017-02-22T00:00:00"/>
    <s v="Wednesday"/>
    <d v="1899-12-30T14:15:41"/>
    <d v="1899-12-30T14:00:00"/>
    <n v="1"/>
    <d v="2017-02-22T00:00:00"/>
    <d v="2017-02-01T00:00:00"/>
    <d v="2017-02-22T00:00:00"/>
    <s v="Wednesday"/>
    <d v="1899-12-30T14:29:24"/>
    <d v="1899-12-30T14:00:00"/>
    <s v="One Way"/>
  </r>
  <r>
    <n v="1517544"/>
    <s v="Non-RFID Card Member"/>
    <m/>
    <m/>
    <n v="60012"/>
    <s v="UNITED STATES"/>
    <s v="Single Ride"/>
    <n v="33"/>
    <x v="7"/>
    <n v="43.074890000000003"/>
    <n v="-87.882810000000006"/>
    <x v="17"/>
    <n v="43.042490000000001"/>
    <n v="-87.909959999999998"/>
    <n v="27"/>
    <n v="3"/>
    <n v="4.0999999999999996"/>
    <n v="3.8"/>
    <n v="162"/>
    <n v="-1"/>
    <d v="2017-02-22T00:00:00"/>
    <d v="2017-02-01T00:00:00"/>
    <d v="2017-02-22T00:00:00"/>
    <s v="Wednesday"/>
    <d v="1899-12-30T14:22:49"/>
    <d v="1899-12-30T14:00:00"/>
    <n v="1"/>
    <d v="2017-02-22T00:00:00"/>
    <d v="2017-02-01T00:00:00"/>
    <d v="2017-02-22T00:00:00"/>
    <s v="Wednesday"/>
    <d v="1899-12-30T14:49:00"/>
    <d v="1899-12-30T15:00:00"/>
    <s v="One Way"/>
  </r>
  <r>
    <n v="1190539"/>
    <s v="Non-RFID Card Member"/>
    <m/>
    <m/>
    <n v="53097"/>
    <s v="UNITED STATES"/>
    <s v="Single Ride"/>
    <n v="237"/>
    <x v="15"/>
    <n v="43.038649999999997"/>
    <n v="-87.921930000000003"/>
    <x v="21"/>
    <n v="43.040154000000001"/>
    <n v="-87.932113000000001"/>
    <n v="97"/>
    <n v="12"/>
    <n v="14.6"/>
    <n v="13.8"/>
    <n v="582"/>
    <n v="-1"/>
    <d v="2017-02-22T00:00:00"/>
    <d v="2017-02-01T00:00:00"/>
    <d v="2017-02-22T00:00:00"/>
    <s v="Wednesday"/>
    <d v="1899-12-30T14:32:01"/>
    <d v="1899-12-30T15:00:00"/>
    <n v="1"/>
    <d v="2017-02-22T00:00:00"/>
    <d v="2017-02-01T00:00:00"/>
    <d v="2017-02-22T00:00:00"/>
    <s v="Wednesday"/>
    <d v="1899-12-30T16:09:50"/>
    <d v="1899-12-30T16:00:00"/>
    <s v="One Way"/>
  </r>
  <r>
    <n v="1511843"/>
    <s v="Non-RFID Card Member"/>
    <m/>
    <m/>
    <n v="53226"/>
    <s v="UNITED STATES"/>
    <s v="Single Ride"/>
    <n v="11162"/>
    <x v="42"/>
    <n v="43.052630000000001"/>
    <n v="-88.016319999999993"/>
    <x v="53"/>
    <n v="43.06044"/>
    <n v="-88.016239999999996"/>
    <n v="84"/>
    <n v="9"/>
    <n v="12.6"/>
    <n v="12"/>
    <n v="504"/>
    <n v="-1"/>
    <d v="2017-02-22T00:00:00"/>
    <d v="2017-02-01T00:00:00"/>
    <d v="2017-02-22T00:00:00"/>
    <s v="Wednesday"/>
    <d v="1899-12-30T14:40:21"/>
    <d v="1899-12-30T15:00:00"/>
    <n v="1"/>
    <d v="2017-02-22T00:00:00"/>
    <d v="2017-02-01T00:00:00"/>
    <d v="2017-02-22T00:00:00"/>
    <s v="Wednesday"/>
    <d v="1899-12-30T16:04:48"/>
    <d v="1899-12-30T16:00:00"/>
    <s v="One Way"/>
  </r>
  <r>
    <n v="1517585"/>
    <s v="Non-RFID Card Member"/>
    <m/>
    <m/>
    <n v="53211"/>
    <s v="UNITED STATES"/>
    <s v="Single Ride"/>
    <n v="5541"/>
    <x v="26"/>
    <n v="43.060786"/>
    <n v="-87.883825999999999"/>
    <x v="17"/>
    <n v="43.042490000000001"/>
    <n v="-87.909959999999998"/>
    <n v="53"/>
    <n v="6"/>
    <n v="8"/>
    <n v="7.6"/>
    <n v="318"/>
    <n v="-1"/>
    <d v="2017-02-22T00:00:00"/>
    <d v="2017-02-01T00:00:00"/>
    <d v="2017-02-22T00:00:00"/>
    <s v="Wednesday"/>
    <d v="1899-12-30T14:49:20"/>
    <d v="1899-12-30T15:00:00"/>
    <n v="1"/>
    <d v="2017-02-22T00:00:00"/>
    <d v="2017-02-01T00:00:00"/>
    <d v="2017-02-22T00:00:00"/>
    <s v="Wednesday"/>
    <d v="1899-12-30T15:42:20"/>
    <d v="1899-12-30T16:00:00"/>
    <s v="One Way"/>
  </r>
  <r>
    <n v="1517609"/>
    <s v="Non-RFID Card Member"/>
    <m/>
    <m/>
    <n v="60712"/>
    <s v="UNITED STATES"/>
    <s v="Single Ride"/>
    <n v="11052"/>
    <x v="35"/>
    <n v="43.040154000000001"/>
    <n v="-87.932113000000001"/>
    <x v="21"/>
    <n v="43.040154000000001"/>
    <n v="-87.932113000000001"/>
    <n v="136"/>
    <n v="15"/>
    <n v="18"/>
    <n v="17.100000000000001"/>
    <n v="720"/>
    <n v="-1"/>
    <d v="2017-02-22T00:00:00"/>
    <d v="2017-02-01T00:00:00"/>
    <d v="2017-02-22T00:00:00"/>
    <s v="Wednesday"/>
    <d v="1899-12-30T15:04:46"/>
    <d v="1899-12-30T15:00:00"/>
    <n v="1"/>
    <d v="2017-02-22T00:00:00"/>
    <d v="2017-02-01T00:00:00"/>
    <d v="2017-02-22T00:00:00"/>
    <s v="Wednesday"/>
    <d v="1899-12-30T17:20:11"/>
    <d v="1899-12-30T17:00:00"/>
    <s v="Round Trip"/>
  </r>
  <r>
    <n v="1361651"/>
    <s v="Non-RFID Card Member"/>
    <m/>
    <m/>
    <n v="66224"/>
    <s v="UNITED STATES"/>
    <s v="Single Ride"/>
    <n v="5534"/>
    <x v="35"/>
    <n v="43.040154000000001"/>
    <n v="-87.932113000000001"/>
    <x v="21"/>
    <n v="43.040154000000001"/>
    <n v="-87.932113000000001"/>
    <n v="142"/>
    <n v="15"/>
    <n v="18"/>
    <n v="17.100000000000001"/>
    <n v="720"/>
    <n v="-1"/>
    <d v="2017-02-22T00:00:00"/>
    <d v="2017-02-01T00:00:00"/>
    <d v="2017-02-22T00:00:00"/>
    <s v="Wednesday"/>
    <d v="1899-12-30T15:06:54"/>
    <d v="1899-12-30T15:00:00"/>
    <n v="1"/>
    <d v="2017-02-22T00:00:00"/>
    <d v="2017-02-01T00:00:00"/>
    <d v="2017-02-22T00:00:00"/>
    <s v="Wednesday"/>
    <d v="1899-12-30T17:28:22"/>
    <d v="1899-12-30T17:00:00"/>
    <s v="Round Trip"/>
  </r>
  <r>
    <n v="1517616"/>
    <s v="Non-RFID Card Member"/>
    <m/>
    <m/>
    <n v="33158"/>
    <s v="UNITED STATES"/>
    <s v="Single Ride"/>
    <n v="19"/>
    <x v="35"/>
    <n v="43.040154000000001"/>
    <n v="-87.932113000000001"/>
    <x v="21"/>
    <n v="43.040154000000001"/>
    <n v="-87.932113000000001"/>
    <n v="139"/>
    <n v="15"/>
    <n v="18"/>
    <n v="17.100000000000001"/>
    <n v="720"/>
    <n v="-1"/>
    <d v="2017-02-22T00:00:00"/>
    <d v="2017-02-01T00:00:00"/>
    <d v="2017-02-22T00:00:00"/>
    <s v="Wednesday"/>
    <d v="1899-12-30T15:09:30"/>
    <d v="1899-12-30T15:00:00"/>
    <n v="1"/>
    <d v="2017-02-22T00:00:00"/>
    <d v="2017-02-01T00:00:00"/>
    <d v="2017-02-22T00:00:00"/>
    <s v="Wednesday"/>
    <d v="1899-12-30T17:28:29"/>
    <d v="1899-12-30T17:00:00"/>
    <s v="Round Trip"/>
  </r>
  <r>
    <n v="1517617"/>
    <s v="Non-RFID Card Member"/>
    <m/>
    <m/>
    <n v="60540"/>
    <s v="UNITED STATES"/>
    <s v="Single Ride"/>
    <n v="5426"/>
    <x v="25"/>
    <n v="43.036900000000003"/>
    <n v="-87.89667"/>
    <x v="21"/>
    <n v="43.040154000000001"/>
    <n v="-87.932113000000001"/>
    <n v="58"/>
    <n v="6"/>
    <n v="8.6999999999999993"/>
    <n v="8.3000000000000007"/>
    <n v="348"/>
    <n v="-1"/>
    <d v="2017-02-22T00:00:00"/>
    <d v="2017-02-01T00:00:00"/>
    <d v="2017-02-22T00:00:00"/>
    <s v="Wednesday"/>
    <d v="1899-12-30T15:10:49"/>
    <d v="1899-12-30T15:00:00"/>
    <n v="1"/>
    <d v="2017-02-22T00:00:00"/>
    <d v="2017-02-01T00:00:00"/>
    <d v="2017-02-22T00:00:00"/>
    <s v="Wednesday"/>
    <d v="1899-12-30T16:08:00"/>
    <d v="1899-12-30T16:00:00"/>
    <s v="One Way"/>
  </r>
  <r>
    <n v="1315230"/>
    <s v="Non-RFID Card Member"/>
    <m/>
    <m/>
    <n v="53189"/>
    <s v="UNITED STATES"/>
    <s v="Single Ride"/>
    <n v="5500"/>
    <x v="35"/>
    <n v="43.040154000000001"/>
    <n v="-87.932113000000001"/>
    <x v="21"/>
    <n v="43.040154000000001"/>
    <n v="-87.932113000000001"/>
    <n v="119"/>
    <n v="12"/>
    <n v="17.899999999999999"/>
    <n v="17"/>
    <n v="714"/>
    <n v="-1"/>
    <d v="2017-02-22T00:00:00"/>
    <d v="2017-02-01T00:00:00"/>
    <d v="2017-02-22T00:00:00"/>
    <s v="Wednesday"/>
    <d v="1899-12-30T15:17:47"/>
    <d v="1899-12-30T15:00:00"/>
    <n v="1"/>
    <d v="2017-02-22T00:00:00"/>
    <d v="2017-02-01T00:00:00"/>
    <d v="2017-02-22T00:00:00"/>
    <s v="Wednesday"/>
    <d v="1899-12-30T17:16:09"/>
    <d v="1899-12-30T17:00:00"/>
    <s v="Round Trip"/>
  </r>
  <r>
    <n v="1517637"/>
    <s v="Non-RFID Card Member"/>
    <m/>
    <m/>
    <n v="53213"/>
    <s v="UNITED STATES"/>
    <s v="Single Ride"/>
    <n v="11000"/>
    <x v="44"/>
    <n v="43.074655999999997"/>
    <n v="-87.889011999999994"/>
    <x v="32"/>
    <n v="43.058010000000003"/>
    <n v="-87.877300000000005"/>
    <n v="34"/>
    <n v="3"/>
    <n v="5.0999999999999996"/>
    <n v="4.8"/>
    <n v="204"/>
    <n v="-1"/>
    <d v="2017-02-22T00:00:00"/>
    <d v="2017-02-01T00:00:00"/>
    <d v="2017-02-22T00:00:00"/>
    <s v="Wednesday"/>
    <d v="1899-12-30T15:27:01"/>
    <d v="1899-12-30T15:00:00"/>
    <n v="1"/>
    <d v="2017-02-22T00:00:00"/>
    <d v="2017-02-01T00:00:00"/>
    <d v="2017-02-22T00:00:00"/>
    <s v="Wednesday"/>
    <d v="1899-12-30T16:01:06"/>
    <d v="1899-12-30T16:00:00"/>
    <s v="One Way"/>
  </r>
  <r>
    <n v="1513373"/>
    <s v="Non-RFID Card Member"/>
    <m/>
    <m/>
    <n v="48116"/>
    <s v="UNITED STATES"/>
    <s v="Single Ride"/>
    <n v="11088"/>
    <x v="37"/>
    <n v="43.041646999999998"/>
    <n v="-87.927257999999995"/>
    <x v="40"/>
    <n v="43.041646999999998"/>
    <n v="-87.927257999999995"/>
    <n v="75"/>
    <n v="9"/>
    <n v="11.3"/>
    <n v="10.7"/>
    <n v="450"/>
    <n v="-1"/>
    <d v="2017-02-22T00:00:00"/>
    <d v="2017-02-01T00:00:00"/>
    <d v="2017-02-22T00:00:00"/>
    <s v="Wednesday"/>
    <d v="1899-12-30T15:42:24"/>
    <d v="1899-12-30T16:00:00"/>
    <n v="1"/>
    <d v="2017-02-22T00:00:00"/>
    <d v="2017-02-01T00:00:00"/>
    <d v="2017-02-22T00:00:00"/>
    <s v="Wednesday"/>
    <d v="1899-12-30T16:57:00"/>
    <d v="1899-12-30T17:00:00"/>
    <s v="Round Trip"/>
  </r>
  <r>
    <n v="1517651"/>
    <s v="Non-RFID Card Member"/>
    <m/>
    <m/>
    <n v="53233"/>
    <s v="UNITED STATES"/>
    <s v="Single Ride"/>
    <n v="11106"/>
    <x v="37"/>
    <n v="43.041646999999998"/>
    <n v="-87.927257999999995"/>
    <x v="19"/>
    <n v="43.040349999999997"/>
    <n v="-87.920760000000001"/>
    <n v="48"/>
    <n v="6"/>
    <n v="7.2"/>
    <n v="6.8"/>
    <n v="288"/>
    <n v="-1"/>
    <d v="2017-02-22T00:00:00"/>
    <d v="2017-02-01T00:00:00"/>
    <d v="2017-02-22T00:00:00"/>
    <s v="Wednesday"/>
    <d v="1899-12-30T15:44:12"/>
    <d v="1899-12-30T16:00:00"/>
    <n v="1"/>
    <d v="2017-02-22T00:00:00"/>
    <d v="2017-02-01T00:00:00"/>
    <d v="2017-02-22T00:00:00"/>
    <s v="Wednesday"/>
    <d v="1899-12-30T16:32:12"/>
    <d v="1899-12-30T17:00:00"/>
    <s v="One Way"/>
  </r>
  <r>
    <n v="1517655"/>
    <s v="Non-RFID Card Member"/>
    <m/>
    <m/>
    <n v="80403"/>
    <s v="UNITED STATES"/>
    <s v="Single Ride"/>
    <n v="5524"/>
    <x v="35"/>
    <n v="43.040154000000001"/>
    <n v="-87.932113000000001"/>
    <x v="10"/>
    <n v="43.052460000000004"/>
    <n v="-87.891000000000005"/>
    <n v="46"/>
    <n v="6"/>
    <n v="6.9"/>
    <n v="6.6"/>
    <n v="276"/>
    <n v="-1"/>
    <d v="2017-02-22T00:00:00"/>
    <d v="2017-02-01T00:00:00"/>
    <d v="2017-02-22T00:00:00"/>
    <s v="Wednesday"/>
    <d v="1899-12-30T15:45:52"/>
    <d v="1899-12-30T16:00:00"/>
    <n v="1"/>
    <d v="2017-02-22T00:00:00"/>
    <d v="2017-02-01T00:00:00"/>
    <d v="2017-02-22T00:00:00"/>
    <s v="Wednesday"/>
    <d v="1899-12-30T16:31:33"/>
    <d v="1899-12-30T17:00:00"/>
    <s v="One Way"/>
  </r>
  <r>
    <n v="1517675"/>
    <s v="Non-RFID Card Member"/>
    <m/>
    <m/>
    <n v="60118"/>
    <s v="UNITED STATES"/>
    <s v="Single Ride"/>
    <n v="5493"/>
    <x v="23"/>
    <n v="43.040349999999997"/>
    <n v="-87.920760000000001"/>
    <x v="11"/>
    <n v="43.060786"/>
    <n v="-87.883825999999999"/>
    <n v="43"/>
    <n v="6"/>
    <n v="6.5"/>
    <n v="6.1"/>
    <n v="258"/>
    <n v="-1"/>
    <d v="2017-02-22T00:00:00"/>
    <d v="2017-02-01T00:00:00"/>
    <d v="2017-02-22T00:00:00"/>
    <s v="Wednesday"/>
    <d v="1899-12-30T16:02:57"/>
    <d v="1899-12-30T16:00:00"/>
    <n v="1"/>
    <d v="2017-02-22T00:00:00"/>
    <d v="2017-02-01T00:00:00"/>
    <d v="2017-02-22T00:00:00"/>
    <s v="Wednesday"/>
    <d v="1899-12-30T16:45:20"/>
    <d v="1899-12-30T17:00:00"/>
    <s v="One Way"/>
  </r>
  <r>
    <n v="1517695"/>
    <s v="Non-RFID Card Member"/>
    <m/>
    <m/>
    <n v="53154"/>
    <s v="UNITED STATES"/>
    <s v="Single Ride"/>
    <n v="317"/>
    <x v="10"/>
    <n v="43.052460000000004"/>
    <n v="-87.891000000000005"/>
    <x v="10"/>
    <n v="43.052460000000004"/>
    <n v="-87.891000000000005"/>
    <n v="54"/>
    <n v="6"/>
    <n v="8.1"/>
    <n v="7.7"/>
    <n v="324"/>
    <n v="-1"/>
    <d v="2017-02-22T00:00:00"/>
    <d v="2017-02-01T00:00:00"/>
    <d v="2017-02-22T00:00:00"/>
    <s v="Wednesday"/>
    <d v="1899-12-30T16:12:19"/>
    <d v="1899-12-30T16:00:00"/>
    <n v="1"/>
    <d v="2017-02-22T00:00:00"/>
    <d v="2017-02-01T00:00:00"/>
    <d v="2017-02-22T00:00:00"/>
    <s v="Wednesday"/>
    <d v="1899-12-30T17:06:44"/>
    <d v="1899-12-30T17:00:00"/>
    <s v="Round Trip"/>
  </r>
  <r>
    <n v="1517719"/>
    <s v="Non-RFID Card Member"/>
    <m/>
    <m/>
    <n v="53215"/>
    <s v="UNITED STATES"/>
    <s v="Single Ride"/>
    <n v="5558"/>
    <x v="25"/>
    <n v="43.036900000000003"/>
    <n v="-87.89667"/>
    <x v="24"/>
    <n v="43.036900000000003"/>
    <n v="-87.89667"/>
    <n v="41"/>
    <n v="6"/>
    <n v="6.2"/>
    <n v="5.8"/>
    <n v="246"/>
    <n v="-1"/>
    <d v="2017-02-22T00:00:00"/>
    <d v="2017-02-01T00:00:00"/>
    <d v="2017-02-22T00:00:00"/>
    <s v="Wednesday"/>
    <d v="1899-12-30T16:28:57"/>
    <d v="1899-12-30T16:00:00"/>
    <n v="1"/>
    <d v="2017-02-22T00:00:00"/>
    <d v="2017-02-01T00:00:00"/>
    <d v="2017-02-22T00:00:00"/>
    <s v="Wednesday"/>
    <d v="1899-12-30T17:09:54"/>
    <d v="1899-12-30T17:00:00"/>
    <s v="Round Trip"/>
  </r>
  <r>
    <n v="1165900"/>
    <s v="Non-RFID Card Member"/>
    <m/>
    <m/>
    <n v="53233"/>
    <s v="UNITED STATES"/>
    <s v="Single Ride"/>
    <n v="5484"/>
    <x v="35"/>
    <n v="43.040154000000001"/>
    <n v="-87.932113000000001"/>
    <x v="10"/>
    <n v="43.052460000000004"/>
    <n v="-87.891000000000005"/>
    <n v="28"/>
    <n v="3"/>
    <n v="4.2"/>
    <n v="4"/>
    <n v="168"/>
    <n v="-1"/>
    <d v="2017-02-22T00:00:00"/>
    <d v="2017-02-01T00:00:00"/>
    <d v="2017-02-22T00:00:00"/>
    <s v="Wednesday"/>
    <d v="1899-12-30T16:36:30"/>
    <d v="1899-12-30T17:00:00"/>
    <n v="1"/>
    <d v="2017-02-22T00:00:00"/>
    <d v="2017-02-01T00:00:00"/>
    <d v="2017-02-22T00:00:00"/>
    <s v="Wednesday"/>
    <d v="1899-12-30T17:04:53"/>
    <d v="1899-12-30T17:00:00"/>
    <s v="One Way"/>
  </r>
  <r>
    <n v="1517779"/>
    <s v="Non-RFID Card Member"/>
    <m/>
    <m/>
    <n v="53005"/>
    <s v="UNITED STATES"/>
    <s v="Single Ride"/>
    <n v="11150"/>
    <x v="2"/>
    <n v="43.03519"/>
    <n v="-87.907390000000007"/>
    <x v="8"/>
    <n v="43.038580000000003"/>
    <n v="-87.90934"/>
    <n v="34"/>
    <n v="3"/>
    <n v="5.0999999999999996"/>
    <n v="4.8"/>
    <n v="204"/>
    <n v="-1"/>
    <d v="2017-02-22T00:00:00"/>
    <d v="2017-02-01T00:00:00"/>
    <d v="2017-02-22T00:00:00"/>
    <s v="Wednesday"/>
    <d v="1899-12-30T17:28:33"/>
    <d v="1899-12-30T17:00:00"/>
    <n v="1"/>
    <d v="2017-02-22T00:00:00"/>
    <d v="2017-02-01T00:00:00"/>
    <d v="2017-02-22T00:00:00"/>
    <s v="Wednesday"/>
    <d v="1899-12-30T18:02:48"/>
    <d v="1899-12-30T18:00:00"/>
    <s v="One Way"/>
  </r>
  <r>
    <n v="1517799"/>
    <s v="Non-RFID Card Member"/>
    <m/>
    <m/>
    <n v="53233"/>
    <s v="UNITED STATES"/>
    <s v="Single Ride"/>
    <n v="5542"/>
    <x v="46"/>
    <n v="43.060155999999999"/>
    <n v="-87.881258000000003"/>
    <x v="21"/>
    <n v="43.040154000000001"/>
    <n v="-87.932113000000001"/>
    <n v="40"/>
    <n v="6"/>
    <n v="6"/>
    <n v="5.7"/>
    <n v="240"/>
    <n v="-1"/>
    <d v="2017-02-22T00:00:00"/>
    <d v="2017-02-01T00:00:00"/>
    <d v="2017-02-22T00:00:00"/>
    <s v="Wednesday"/>
    <d v="1899-12-30T17:46:02"/>
    <d v="1899-12-30T18:00:00"/>
    <n v="1"/>
    <d v="2017-02-22T00:00:00"/>
    <d v="2017-02-01T00:00:00"/>
    <d v="2017-02-22T00:00:00"/>
    <s v="Wednesday"/>
    <d v="1899-12-30T18:26:51"/>
    <d v="1899-12-30T18:00:00"/>
    <s v="One Way"/>
  </r>
  <r>
    <n v="1517806"/>
    <s v="Non-RFID Card Member"/>
    <m/>
    <m/>
    <n v="53233"/>
    <s v="UNITED STATES"/>
    <s v="Single Ride"/>
    <n v="5437"/>
    <x v="46"/>
    <n v="43.060155999999999"/>
    <n v="-87.881258000000003"/>
    <x v="33"/>
    <n v="43.060155999999999"/>
    <n v="-87.881258000000003"/>
    <n v="63"/>
    <n v="6"/>
    <n v="9.5"/>
    <n v="9"/>
    <n v="378"/>
    <n v="-1"/>
    <d v="2017-02-22T00:00:00"/>
    <d v="2017-02-01T00:00:00"/>
    <d v="2017-02-22T00:00:00"/>
    <s v="Wednesday"/>
    <d v="1899-12-30T17:54:14"/>
    <d v="1899-12-30T18:00:00"/>
    <n v="1"/>
    <d v="2017-02-22T00:00:00"/>
    <d v="2017-02-01T00:00:00"/>
    <d v="2017-02-22T00:00:00"/>
    <s v="Wednesday"/>
    <d v="1899-12-30T18:57:54"/>
    <d v="1899-12-30T19:00:00"/>
    <s v="Round Trip"/>
  </r>
  <r>
    <n v="1517806"/>
    <s v="Non-RFID Card Member"/>
    <m/>
    <m/>
    <n v="53233"/>
    <s v="UNITED STATES"/>
    <s v="Single Ride"/>
    <n v="5481"/>
    <x v="46"/>
    <n v="43.060155999999999"/>
    <n v="-87.881258000000003"/>
    <x v="33"/>
    <n v="43.060155999999999"/>
    <n v="-87.881258000000003"/>
    <n v="65"/>
    <n v="9"/>
    <n v="9.8000000000000007"/>
    <n v="9.3000000000000007"/>
    <n v="390"/>
    <n v="-1"/>
    <d v="2017-02-22T00:00:00"/>
    <d v="2017-02-01T00:00:00"/>
    <d v="2017-02-22T00:00:00"/>
    <s v="Wednesday"/>
    <d v="1899-12-30T17:55:05"/>
    <d v="1899-12-30T18:00:00"/>
    <n v="1"/>
    <d v="2017-02-22T00:00:00"/>
    <d v="2017-02-01T00:00:00"/>
    <d v="2017-02-22T00:00:00"/>
    <s v="Wednesday"/>
    <d v="1899-12-30T19:00:51"/>
    <d v="1899-12-30T19:00:00"/>
    <s v="Round Trip"/>
  </r>
  <r>
    <n v="1517828"/>
    <s v="Non-RFID Card Member"/>
    <m/>
    <m/>
    <n v="53211"/>
    <s v="UNITED STATES"/>
    <s v="Single Ride"/>
    <n v="5465"/>
    <x v="7"/>
    <n v="43.074890000000003"/>
    <n v="-87.882810000000006"/>
    <x v="38"/>
    <n v="43.074890000000003"/>
    <n v="-87.882810000000006"/>
    <n v="28"/>
    <n v="3"/>
    <n v="4.2"/>
    <n v="4"/>
    <n v="168"/>
    <n v="-1"/>
    <d v="2017-02-22T00:00:00"/>
    <d v="2017-02-01T00:00:00"/>
    <d v="2017-02-22T00:00:00"/>
    <s v="Wednesday"/>
    <d v="1899-12-30T18:01:52"/>
    <d v="1899-12-30T18:00:00"/>
    <n v="1"/>
    <d v="2017-02-22T00:00:00"/>
    <d v="2017-02-01T00:00:00"/>
    <d v="2017-02-22T00:00:00"/>
    <s v="Wednesday"/>
    <d v="1899-12-30T18:29:04"/>
    <d v="1899-12-30T18:00:00"/>
    <s v="Round Trip"/>
  </r>
  <r>
    <n v="915224"/>
    <s v="Non-RFID Card Member"/>
    <m/>
    <m/>
    <n v="53204"/>
    <s v="UNITED STATES"/>
    <s v="Single Ride"/>
    <n v="11140"/>
    <x v="36"/>
    <n v="43.02948"/>
    <n v="-87.912819999999996"/>
    <x v="22"/>
    <n v="43.02948"/>
    <n v="-87.912819999999996"/>
    <n v="11"/>
    <n v="3"/>
    <n v="1.7"/>
    <n v="1.6"/>
    <n v="66"/>
    <n v="-1"/>
    <d v="2017-02-22T00:00:00"/>
    <d v="2017-02-01T00:00:00"/>
    <d v="2017-02-22T00:00:00"/>
    <s v="Wednesday"/>
    <d v="1899-12-30T19:53:46"/>
    <d v="1899-12-30T20:00:00"/>
    <n v="1"/>
    <d v="2017-02-22T00:00:00"/>
    <d v="2017-02-01T00:00:00"/>
    <d v="2017-02-22T00:00:00"/>
    <s v="Wednesday"/>
    <d v="1899-12-30T20:04:43"/>
    <d v="1899-12-30T20:00:00"/>
    <s v="Round Trip"/>
  </r>
  <r>
    <n v="1517941"/>
    <s v="Non-RFID Card Member"/>
    <m/>
    <m/>
    <n v="53204"/>
    <s v="UNITED STATES"/>
    <s v="Single Ride"/>
    <n v="5506"/>
    <x v="36"/>
    <n v="43.02948"/>
    <n v="-87.912819999999996"/>
    <x v="22"/>
    <n v="43.02948"/>
    <n v="-87.912819999999996"/>
    <n v="41"/>
    <n v="6"/>
    <n v="6.2"/>
    <n v="5.8"/>
    <n v="246"/>
    <n v="-1"/>
    <d v="2017-02-22T00:00:00"/>
    <d v="2017-02-01T00:00:00"/>
    <d v="2017-02-22T00:00:00"/>
    <s v="Wednesday"/>
    <d v="1899-12-30T20:05:24"/>
    <d v="1899-12-30T20:00:00"/>
    <n v="1"/>
    <d v="2017-02-22T00:00:00"/>
    <d v="2017-02-01T00:00:00"/>
    <d v="2017-02-22T00:00:00"/>
    <s v="Wednesday"/>
    <d v="1899-12-30T20:46:35"/>
    <d v="1899-12-30T21:00:00"/>
    <s v="Round Trip"/>
  </r>
  <r>
    <n v="1518126"/>
    <s v="Non-RFID Card Member"/>
    <m/>
    <m/>
    <n v="60645"/>
    <s v="UNITED STATES"/>
    <s v="Single Ride"/>
    <n v="995"/>
    <x v="32"/>
    <n v="43.077359999999999"/>
    <n v="-87.880769999999998"/>
    <x v="26"/>
    <n v="43.077359999999999"/>
    <n v="-87.880769999999998"/>
    <n v="29"/>
    <n v="3"/>
    <n v="4.4000000000000004"/>
    <n v="4.0999999999999996"/>
    <n v="174"/>
    <n v="-1"/>
    <d v="2017-02-23T00:00:00"/>
    <d v="2017-02-01T00:00:00"/>
    <d v="2017-02-23T00:00:00"/>
    <s v="Thursday"/>
    <d v="1899-12-30T11:05:53"/>
    <d v="1899-12-30T11:00:00"/>
    <n v="1"/>
    <d v="2017-02-23T00:00:00"/>
    <d v="2017-02-01T00:00:00"/>
    <d v="2017-02-23T00:00:00"/>
    <s v="Thursday"/>
    <d v="1899-12-30T11:34:34"/>
    <d v="1899-12-30T12:00:00"/>
    <s v="Round Trip"/>
  </r>
  <r>
    <n v="1306778"/>
    <s v="Non-RFID Card Member"/>
    <m/>
    <m/>
    <n v="53204"/>
    <s v="UNITED STATES"/>
    <s v="Single Ride"/>
    <n v="114"/>
    <x v="41"/>
    <n v="43.004728999999998"/>
    <n v="-87.905463999999995"/>
    <x v="5"/>
    <n v="43.031480000000002"/>
    <n v="-87.908169999999998"/>
    <n v="14"/>
    <n v="3"/>
    <n v="2.1"/>
    <n v="2"/>
    <n v="84"/>
    <n v="-1"/>
    <d v="2017-02-23T00:00:00"/>
    <d v="2017-02-01T00:00:00"/>
    <d v="2017-02-23T00:00:00"/>
    <s v="Thursday"/>
    <d v="1899-12-30T14:38:45"/>
    <d v="1899-12-30T15:00:00"/>
    <n v="1"/>
    <d v="2017-02-23T00:00:00"/>
    <d v="2017-02-01T00:00:00"/>
    <d v="2017-02-23T00:00:00"/>
    <s v="Thursday"/>
    <d v="1899-12-30T14:52:18"/>
    <d v="1899-12-30T15:00:00"/>
    <s v="One Way"/>
  </r>
  <r>
    <n v="1500115"/>
    <s v="Non-RFID Card Member"/>
    <m/>
    <m/>
    <n v="53233"/>
    <s v="UNITED STATES"/>
    <s v="Single Ride"/>
    <n v="5573"/>
    <x v="0"/>
    <n v="43.03886"/>
    <n v="-87.902720000000002"/>
    <x v="24"/>
    <n v="43.036900000000003"/>
    <n v="-87.89667"/>
    <n v="6"/>
    <n v="3"/>
    <n v="0.9"/>
    <n v="0.9"/>
    <n v="36"/>
    <n v="-1"/>
    <d v="2017-02-24T00:00:00"/>
    <d v="2017-02-01T00:00:00"/>
    <d v="2017-02-24T00:00:00"/>
    <s v="Friday"/>
    <d v="1899-12-30T09:44:11"/>
    <d v="1899-12-30T10:00:00"/>
    <n v="1"/>
    <d v="2017-02-24T00:00:00"/>
    <d v="2017-02-01T00:00:00"/>
    <d v="2017-02-24T00:00:00"/>
    <s v="Friday"/>
    <d v="1899-12-30T09:50:18"/>
    <d v="1899-12-30T10:00:00"/>
    <s v="One Way"/>
  </r>
  <r>
    <n v="1521168"/>
    <s v="Non-RFID Card Member"/>
    <m/>
    <m/>
    <n v="53150"/>
    <s v="UNITED STATES"/>
    <s v="Single Ride"/>
    <n v="5488"/>
    <x v="35"/>
    <n v="43.040154000000001"/>
    <n v="-87.932113000000001"/>
    <x v="12"/>
    <n v="43.038719999999998"/>
    <n v="-87.905339999999995"/>
    <n v="21"/>
    <n v="3"/>
    <n v="3.2"/>
    <n v="3"/>
    <n v="126"/>
    <n v="-1"/>
    <d v="2017-02-25T00:00:00"/>
    <d v="2017-02-01T00:00:00"/>
    <d v="2017-02-25T00:00:00"/>
    <s v="Saturday"/>
    <d v="1899-12-30T20:58:30"/>
    <d v="1899-12-30T21:00:00"/>
    <n v="1"/>
    <d v="2017-02-25T00:00:00"/>
    <d v="2017-02-01T00:00:00"/>
    <d v="2017-02-25T00:00:00"/>
    <s v="Saturday"/>
    <d v="1899-12-30T21:19:14"/>
    <d v="1899-12-30T21:00:00"/>
    <s v="One Way"/>
  </r>
  <r>
    <n v="1523016"/>
    <s v="Non-RFID Card Member"/>
    <m/>
    <m/>
    <n v="53223"/>
    <s v="UNITED STATES"/>
    <s v="Single Ride"/>
    <n v="5463"/>
    <x v="25"/>
    <n v="43.036900000000003"/>
    <n v="-87.89667"/>
    <x v="24"/>
    <n v="43.036900000000003"/>
    <n v="-87.89667"/>
    <n v="30"/>
    <n v="3"/>
    <n v="4.5"/>
    <n v="4.3"/>
    <n v="180"/>
    <n v="-1"/>
    <d v="2017-02-28T00:00:00"/>
    <d v="2017-02-01T00:00:00"/>
    <d v="2017-02-28T00:00:00"/>
    <s v="Tuesday"/>
    <d v="1899-12-30T09:10:57"/>
    <d v="1899-12-30T09:00:00"/>
    <n v="1"/>
    <d v="2017-02-28T00:00:00"/>
    <d v="2017-02-01T00:00:00"/>
    <d v="2017-02-28T00:00:00"/>
    <s v="Tuesday"/>
    <d v="1899-12-30T09:40:48"/>
    <d v="1899-12-30T10:00:00"/>
    <s v="Round Trip"/>
  </r>
  <r>
    <n v="1519515"/>
    <s v="Non-RFID Card Member"/>
    <m/>
    <m/>
    <n v="91945"/>
    <s v="UNITED STATES"/>
    <s v="Single Ride"/>
    <n v="11055"/>
    <x v="15"/>
    <n v="43.038649999999997"/>
    <n v="-87.921930000000003"/>
    <x v="1"/>
    <n v="43.03886"/>
    <n v="-87.902720000000002"/>
    <n v="9"/>
    <n v="3"/>
    <n v="1.4"/>
    <n v="1.3"/>
    <n v="54"/>
    <n v="-1"/>
    <d v="2017-02-28T00:00:00"/>
    <d v="2017-02-01T00:00:00"/>
    <d v="2017-02-28T00:00:00"/>
    <s v="Tuesday"/>
    <d v="1899-12-30T12:09:45"/>
    <d v="1899-12-30T12:00:00"/>
    <n v="1"/>
    <d v="2017-02-28T00:00:00"/>
    <d v="2017-02-01T00:00:00"/>
    <d v="2017-02-28T00:00:00"/>
    <s v="Tuesday"/>
    <d v="1899-12-30T12:18:27"/>
    <d v="1899-12-30T12:00:00"/>
    <s v="One Way"/>
  </r>
  <r>
    <n v="1523312"/>
    <s v="Non-RFID Card Member"/>
    <m/>
    <m/>
    <n v="53202"/>
    <s v="UNITED STATES"/>
    <s v="Single Ride"/>
    <n v="11106"/>
    <x v="25"/>
    <n v="43.036900000000003"/>
    <n v="-87.89667"/>
    <x v="24"/>
    <n v="43.036900000000003"/>
    <n v="-87.89667"/>
    <n v="40"/>
    <n v="6"/>
    <n v="6"/>
    <n v="5.7"/>
    <n v="240"/>
    <n v="-1"/>
    <d v="2017-02-28T00:00:00"/>
    <d v="2017-02-01T00:00:00"/>
    <d v="2017-02-28T00:00:00"/>
    <s v="Tuesday"/>
    <d v="1899-12-30T14:25:40"/>
    <d v="1899-12-30T14:00:00"/>
    <n v="1"/>
    <d v="2017-02-28T00:00:00"/>
    <d v="2017-02-01T00:00:00"/>
    <d v="2017-02-28T00:00:00"/>
    <s v="Tuesday"/>
    <d v="1899-12-30T15:05:47"/>
    <d v="1899-12-30T15:00:00"/>
    <s v="Round Trip"/>
  </r>
  <r>
    <n v="1522813"/>
    <s v="Non-RFID Card Member"/>
    <m/>
    <m/>
    <n v="27511"/>
    <s v="UNITED STATES"/>
    <s v="Single Ride"/>
    <n v="179"/>
    <x v="27"/>
    <n v="43.038580000000003"/>
    <n v="-87.90934"/>
    <x v="5"/>
    <n v="43.031480000000002"/>
    <n v="-87.908169999999998"/>
    <n v="30"/>
    <n v="3"/>
    <n v="4.5"/>
    <n v="4.3"/>
    <n v="180"/>
    <n v="-1"/>
    <d v="2017-02-28T00:00:00"/>
    <d v="2017-02-01T00:00:00"/>
    <d v="2017-02-28T00:00:00"/>
    <s v="Tuesday"/>
    <d v="1899-12-30T16:54:57"/>
    <d v="1899-12-30T17:00:00"/>
    <n v="1"/>
    <d v="2017-02-28T00:00:00"/>
    <d v="2017-02-01T00:00:00"/>
    <d v="2017-02-28T00:00:00"/>
    <s v="Tuesday"/>
    <d v="1899-12-30T17:24:08"/>
    <d v="1899-12-30T17:00:00"/>
    <s v="One Way"/>
  </r>
  <r>
    <n v="1510139"/>
    <s v="Non-RFID Card Member"/>
    <m/>
    <m/>
    <n v="53202"/>
    <s v="UNITED STATES"/>
    <s v="Single Ride"/>
    <n v="338"/>
    <x v="13"/>
    <n v="43.058619999999998"/>
    <n v="-87.885319999999993"/>
    <x v="29"/>
    <n v="43.053040000000003"/>
    <n v="-87.897660000000002"/>
    <n v="10"/>
    <n v="0"/>
    <n v="1.5"/>
    <n v="1.4"/>
    <n v="60"/>
    <n v="-1"/>
    <d v="2017-02-17T00:00:00"/>
    <d v="2017-02-01T00:00:00"/>
    <d v="2017-02-17T00:00:00"/>
    <s v="Friday"/>
    <d v="1899-12-30T22:45:41"/>
    <d v="1899-12-30T23:00:00"/>
    <n v="1"/>
    <d v="2017-02-17T00:00:00"/>
    <d v="2017-02-01T00:00:00"/>
    <d v="2017-02-17T00:00:00"/>
    <s v="Friday"/>
    <d v="1899-12-30T22:55:18"/>
    <d v="1899-12-30T23:00:00"/>
    <s v="One Way"/>
  </r>
  <r>
    <n v="1497817"/>
    <s v="Non-RFID Card Member"/>
    <m/>
    <m/>
    <n v="2482"/>
    <s v="UNITED STATES"/>
    <s v="Single Ride"/>
    <n v="5446"/>
    <x v="23"/>
    <n v="43.040349999999997"/>
    <n v="-87.920760000000001"/>
    <x v="5"/>
    <n v="43.031480000000002"/>
    <n v="-87.908169999999998"/>
    <n v="12"/>
    <n v="3"/>
    <n v="1.8"/>
    <n v="1.7"/>
    <n v="72"/>
    <n v="-1"/>
    <d v="2017-02-01T00:00:00"/>
    <d v="2017-02-01T00:00:00"/>
    <d v="2017-02-01T00:00:00"/>
    <s v="Wednesday"/>
    <d v="1899-12-30T09:35:27"/>
    <d v="1899-12-30T10:00:00"/>
    <n v="1"/>
    <d v="2017-02-01T00:00:00"/>
    <d v="2017-02-01T00:00:00"/>
    <d v="2017-02-01T00:00:00"/>
    <s v="Wednesday"/>
    <d v="1899-12-30T09:47:21"/>
    <d v="1899-12-30T10:00:00"/>
    <s v="One Way"/>
  </r>
  <r>
    <n v="1498969"/>
    <s v="Non-RFID Card Member"/>
    <m/>
    <m/>
    <n v="60618"/>
    <s v="UNITED STATES"/>
    <s v="Single Ride"/>
    <n v="11046"/>
    <x v="25"/>
    <n v="43.036900000000003"/>
    <n v="-87.89667"/>
    <x v="24"/>
    <n v="43.036900000000003"/>
    <n v="-87.89667"/>
    <n v="44"/>
    <n v="6"/>
    <n v="6.6"/>
    <n v="6.3"/>
    <n v="264"/>
    <n v="-1"/>
    <d v="2017-02-03T00:00:00"/>
    <d v="2017-02-01T00:00:00"/>
    <d v="2017-02-03T00:00:00"/>
    <s v="Friday"/>
    <d v="1899-12-30T14:17:48"/>
    <d v="1899-12-30T14:00:00"/>
    <n v="1"/>
    <d v="2017-02-03T00:00:00"/>
    <d v="2017-02-01T00:00:00"/>
    <d v="2017-02-03T00:00:00"/>
    <s v="Friday"/>
    <d v="1899-12-30T15:01:45"/>
    <d v="1899-12-30T15:00:00"/>
    <s v="Round Trip"/>
  </r>
  <r>
    <n v="1499208"/>
    <s v="Non-RFID Card Member"/>
    <m/>
    <m/>
    <m/>
    <s v="UNITED STATES"/>
    <s v="Single Ride"/>
    <n v="139"/>
    <x v="19"/>
    <n v="43.069021999999997"/>
    <n v="-87.887940999999998"/>
    <x v="31"/>
    <n v="43.060250000000003"/>
    <n v="-87.892169999999993"/>
    <n v="8"/>
    <n v="3"/>
    <n v="1.2"/>
    <n v="1.1000000000000001"/>
    <n v="48"/>
    <n v="-1"/>
    <d v="2017-02-04T00:00:00"/>
    <d v="2017-02-01T00:00:00"/>
    <d v="2017-02-04T00:00:00"/>
    <s v="Saturday"/>
    <d v="1899-12-30T01:07:58"/>
    <d v="1899-12-30T01:00:00"/>
    <n v="1"/>
    <d v="2017-02-04T00:00:00"/>
    <d v="2017-02-01T00:00:00"/>
    <d v="2017-02-04T00:00:00"/>
    <s v="Saturday"/>
    <d v="1899-12-30T01:15:47"/>
    <d v="1899-12-30T01:00:00"/>
    <s v="One Way"/>
  </r>
  <r>
    <n v="1500281"/>
    <s v="Non-RFID Card Member"/>
    <m/>
    <m/>
    <n v="53226"/>
    <s v="UNITED STATES"/>
    <s v="Single Ride"/>
    <n v="5535"/>
    <x v="40"/>
    <n v="43.048609999999996"/>
    <n v="-88.008480000000006"/>
    <x v="45"/>
    <n v="43.060079999999999"/>
    <n v="-88.027349999999998"/>
    <n v="16"/>
    <n v="3"/>
    <n v="2.4"/>
    <n v="2.2999999999999998"/>
    <n v="96"/>
    <n v="-1"/>
    <d v="2017-02-05T00:00:00"/>
    <d v="2017-02-01T00:00:00"/>
    <d v="2017-02-05T00:00:00"/>
    <s v="Sunday"/>
    <d v="1899-12-30T14:08:15"/>
    <d v="1899-12-30T14:00:00"/>
    <n v="1"/>
    <d v="2017-02-05T00:00:00"/>
    <d v="2017-02-01T00:00:00"/>
    <d v="2017-02-05T00:00:00"/>
    <s v="Sunday"/>
    <d v="1899-12-30T14:24:43"/>
    <d v="1899-12-30T14:00:00"/>
    <s v="One Way"/>
  </r>
  <r>
    <n v="1500917"/>
    <s v="Non-RFID Card Member"/>
    <m/>
    <m/>
    <n v="53233"/>
    <s v="UNITED STATES"/>
    <s v="Single Ride"/>
    <n v="242"/>
    <x v="35"/>
    <n v="43.040154000000001"/>
    <n v="-87.932113000000001"/>
    <x v="11"/>
    <n v="43.060786"/>
    <n v="-87.883825999999999"/>
    <n v="27"/>
    <n v="3"/>
    <n v="4.0999999999999996"/>
    <n v="3.8"/>
    <n v="162"/>
    <n v="-1"/>
    <d v="2017-02-05T00:00:00"/>
    <d v="2017-02-01T00:00:00"/>
    <d v="2017-02-05T00:00:00"/>
    <s v="Sunday"/>
    <d v="1899-12-30T20:23:03"/>
    <d v="1899-12-30T20:00:00"/>
    <n v="1"/>
    <d v="2017-02-05T00:00:00"/>
    <d v="2017-02-01T00:00:00"/>
    <d v="2017-02-05T00:00:00"/>
    <s v="Sunday"/>
    <d v="1899-12-30T20:50:01"/>
    <d v="1899-12-30T21:00:00"/>
    <s v="One Way"/>
  </r>
  <r>
    <n v="1500937"/>
    <s v="Non-RFID Card Member"/>
    <m/>
    <m/>
    <n v="53211"/>
    <s v="UNITED STATES"/>
    <s v="Single Ride"/>
    <n v="200"/>
    <x v="46"/>
    <n v="43.060155999999999"/>
    <n v="-87.881258000000003"/>
    <x v="11"/>
    <n v="43.060786"/>
    <n v="-87.883825999999999"/>
    <n v="2"/>
    <n v="0"/>
    <n v="0.3"/>
    <n v="0.3"/>
    <n v="12"/>
    <n v="-1"/>
    <d v="2017-02-05T00:00:00"/>
    <d v="2017-02-01T00:00:00"/>
    <d v="2017-02-05T00:00:00"/>
    <s v="Sunday"/>
    <d v="1899-12-30T23:21:12"/>
    <d v="1899-12-30T23:00:00"/>
    <n v="1"/>
    <d v="2017-02-05T00:00:00"/>
    <d v="2017-02-01T00:00:00"/>
    <d v="2017-02-05T00:00:00"/>
    <s v="Sunday"/>
    <d v="1899-12-30T23:23:48"/>
    <d v="1899-12-30T23:00:00"/>
    <s v="One Way"/>
  </r>
  <r>
    <n v="1456525"/>
    <s v="Non-RFID Card Member"/>
    <m/>
    <m/>
    <n v="53189"/>
    <s v="UNITED STATES"/>
    <s v="Single Ride"/>
    <n v="5429"/>
    <x v="0"/>
    <n v="43.03886"/>
    <n v="-87.902720000000002"/>
    <x v="22"/>
    <n v="43.02948"/>
    <n v="-87.912819999999996"/>
    <n v="11"/>
    <n v="3"/>
    <n v="1.7"/>
    <n v="1.6"/>
    <n v="66"/>
    <n v="-1"/>
    <d v="2017-02-06T00:00:00"/>
    <d v="2017-02-01T00:00:00"/>
    <d v="2017-02-06T00:00:00"/>
    <s v="Monday"/>
    <d v="1899-12-30T11:38:12"/>
    <d v="1899-12-30T12:00:00"/>
    <n v="1"/>
    <d v="2017-02-06T00:00:00"/>
    <d v="2017-02-01T00:00:00"/>
    <d v="2017-02-06T00:00:00"/>
    <s v="Monday"/>
    <d v="1899-12-30T11:49:22"/>
    <d v="1899-12-30T12:00:00"/>
    <s v="One Way"/>
  </r>
  <r>
    <n v="1501268"/>
    <s v="Non-RFID Card Member"/>
    <m/>
    <m/>
    <n v="53225"/>
    <s v="UNITED STATES"/>
    <s v="Single Ride"/>
    <n v="11052"/>
    <x v="31"/>
    <n v="43.058010000000003"/>
    <n v="-87.877300000000005"/>
    <x v="32"/>
    <n v="43.058010000000003"/>
    <n v="-87.877300000000005"/>
    <n v="38"/>
    <n v="6"/>
    <n v="5.7"/>
    <n v="5.4"/>
    <n v="228"/>
    <n v="-1"/>
    <d v="2017-02-06T00:00:00"/>
    <d v="2017-02-01T00:00:00"/>
    <d v="2017-02-06T00:00:00"/>
    <s v="Monday"/>
    <d v="1899-12-30T15:37:59"/>
    <d v="1899-12-30T16:00:00"/>
    <n v="1"/>
    <d v="2017-02-06T00:00:00"/>
    <d v="2017-02-01T00:00:00"/>
    <d v="2017-02-06T00:00:00"/>
    <s v="Monday"/>
    <d v="1899-12-30T16:15:13"/>
    <d v="1899-12-30T16:00:00"/>
    <s v="Round Trip"/>
  </r>
  <r>
    <n v="1409956"/>
    <s v="Non-RFID Card Member"/>
    <m/>
    <m/>
    <n v="53088"/>
    <s v="UNITED STATES"/>
    <s v="Single Ride"/>
    <n v="11061"/>
    <x v="35"/>
    <n v="43.040154000000001"/>
    <n v="-87.932113000000001"/>
    <x v="20"/>
    <n v="43.038649999999997"/>
    <n v="-87.921930000000003"/>
    <n v="83"/>
    <n v="9"/>
    <n v="12.5"/>
    <n v="11.8"/>
    <n v="498"/>
    <n v="-1"/>
    <d v="2017-02-06T00:00:00"/>
    <d v="2017-02-01T00:00:00"/>
    <d v="2017-02-06T00:00:00"/>
    <s v="Monday"/>
    <d v="1899-12-30T22:58:15"/>
    <d v="1899-12-30T23:00:00"/>
    <n v="1"/>
    <d v="2017-02-07T00:00:00"/>
    <d v="2017-02-01T00:00:00"/>
    <d v="2017-02-07T00:00:00"/>
    <s v="Tuesday"/>
    <d v="1899-12-30T00:21:09"/>
    <d v="1899-12-30T00:00:00"/>
    <s v="One Way"/>
  </r>
  <r>
    <n v="1306778"/>
    <s v="Non-RFID Card Member"/>
    <m/>
    <m/>
    <n v="53204"/>
    <s v="UNITED STATES"/>
    <s v="Single Ride"/>
    <n v="166"/>
    <x v="11"/>
    <n v="43.04824"/>
    <n v="-87.904970000000006"/>
    <x v="42"/>
    <n v="43.026229999999998"/>
    <n v="-87.912809999999993"/>
    <n v="15"/>
    <n v="3"/>
    <n v="2.2999999999999998"/>
    <n v="2.1"/>
    <n v="90"/>
    <n v="-1"/>
    <d v="2017-02-08T00:00:00"/>
    <d v="2017-02-01T00:00:00"/>
    <d v="2017-02-08T00:00:00"/>
    <s v="Wednesday"/>
    <d v="1899-12-30T16:40:49"/>
    <d v="1899-12-30T17:00:00"/>
    <n v="1"/>
    <d v="2017-02-08T00:00:00"/>
    <d v="2017-02-01T00:00:00"/>
    <d v="2017-02-08T00:00:00"/>
    <s v="Wednesday"/>
    <d v="1899-12-30T16:55:01"/>
    <d v="1899-12-30T17:00:00"/>
    <s v="One Way"/>
  </r>
  <r>
    <n v="1502704"/>
    <s v="Non-RFID Card Member"/>
    <m/>
    <m/>
    <n v="53210"/>
    <s v="UNITED STATES"/>
    <s v="Single Ride"/>
    <n v="11148"/>
    <x v="22"/>
    <n v="43.053040000000003"/>
    <n v="-87.897660000000002"/>
    <x v="47"/>
    <n v="43.05536"/>
    <n v="-87.90504"/>
    <n v="12"/>
    <n v="3"/>
    <n v="1.8"/>
    <n v="1.7"/>
    <n v="72"/>
    <n v="-1"/>
    <d v="2017-02-09T00:00:00"/>
    <d v="2017-02-01T00:00:00"/>
    <d v="2017-02-09T00:00:00"/>
    <s v="Thursday"/>
    <d v="1899-12-30T19:01:30"/>
    <d v="1899-12-30T19:00:00"/>
    <n v="1"/>
    <d v="2017-02-09T00:00:00"/>
    <d v="2017-02-01T00:00:00"/>
    <d v="2017-02-09T00:00:00"/>
    <s v="Thursday"/>
    <d v="1899-12-30T19:13:04"/>
    <d v="1899-12-30T19:00:00"/>
    <s v="One Way"/>
  </r>
  <r>
    <n v="1502955"/>
    <s v="Non-RFID Card Member"/>
    <m/>
    <m/>
    <n v="53204"/>
    <s v="UNITED STATES"/>
    <s v="Single Ride"/>
    <n v="11153"/>
    <x v="12"/>
    <n v="43.038719999999998"/>
    <n v="-87.905339999999995"/>
    <x v="42"/>
    <n v="43.026229999999998"/>
    <n v="-87.912809999999993"/>
    <n v="7"/>
    <n v="3"/>
    <n v="1.1000000000000001"/>
    <n v="1"/>
    <n v="42"/>
    <n v="-1"/>
    <d v="2017-02-10T00:00:00"/>
    <d v="2017-02-01T00:00:00"/>
    <d v="2017-02-10T00:00:00"/>
    <s v="Friday"/>
    <d v="1899-12-30T12:03:07"/>
    <d v="1899-12-30T12:00:00"/>
    <n v="1"/>
    <d v="2017-02-10T00:00:00"/>
    <d v="2017-02-01T00:00:00"/>
    <d v="2017-02-10T00:00:00"/>
    <s v="Friday"/>
    <d v="1899-12-30T12:10:25"/>
    <d v="1899-12-30T12:00:00"/>
    <s v="One Way"/>
  </r>
  <r>
    <n v="1503293"/>
    <s v="Non-RFID Card Member"/>
    <m/>
    <m/>
    <n v="55346"/>
    <s v="UNITED STATES"/>
    <s v="Single Ride"/>
    <n v="11079"/>
    <x v="21"/>
    <n v="43.06033"/>
    <n v="-87.89546"/>
    <x v="15"/>
    <n v="43.06033"/>
    <n v="-87.89546"/>
    <n v="20"/>
    <n v="3"/>
    <n v="3"/>
    <n v="2.9"/>
    <n v="120"/>
    <n v="-1"/>
    <d v="2017-02-10T00:00:00"/>
    <d v="2017-02-01T00:00:00"/>
    <d v="2017-02-10T00:00:00"/>
    <s v="Friday"/>
    <d v="1899-12-30T16:59:23"/>
    <d v="1899-12-30T17:00:00"/>
    <n v="1"/>
    <d v="2017-02-10T00:00:00"/>
    <d v="2017-02-01T00:00:00"/>
    <d v="2017-02-10T00:00:00"/>
    <s v="Friday"/>
    <d v="1899-12-30T17:19:27"/>
    <d v="1899-12-30T17:00:00"/>
    <s v="Round Trip"/>
  </r>
  <r>
    <n v="1485195"/>
    <s v="Non-RFID Card Member"/>
    <m/>
    <m/>
    <n v="53211"/>
    <s v="UNITED STATES"/>
    <s v="Single Ride"/>
    <n v="5417"/>
    <x v="2"/>
    <n v="43.03519"/>
    <n v="-87.907390000000007"/>
    <x v="11"/>
    <n v="43.060786"/>
    <n v="-87.883825999999999"/>
    <n v="20"/>
    <n v="3"/>
    <n v="3"/>
    <n v="2.9"/>
    <n v="120"/>
    <n v="-1"/>
    <d v="2017-02-10T00:00:00"/>
    <d v="2017-02-01T00:00:00"/>
    <d v="2017-02-10T00:00:00"/>
    <s v="Friday"/>
    <d v="1899-12-30T20:10:44"/>
    <d v="1899-12-30T20:00:00"/>
    <n v="1"/>
    <d v="2017-02-10T00:00:00"/>
    <d v="2017-02-01T00:00:00"/>
    <d v="2017-02-10T00:00:00"/>
    <s v="Friday"/>
    <d v="1899-12-30T20:30:55"/>
    <d v="1899-12-30T21:00:00"/>
    <s v="One Way"/>
  </r>
  <r>
    <n v="1505560"/>
    <s v="Non-RFID Card Member"/>
    <m/>
    <m/>
    <n v="53221"/>
    <s v="UNITED STATES"/>
    <s v="Single Ride"/>
    <n v="11066"/>
    <x v="11"/>
    <n v="43.04824"/>
    <n v="-87.904970000000006"/>
    <x v="47"/>
    <n v="43.05536"/>
    <n v="-87.90504"/>
    <n v="13"/>
    <n v="3"/>
    <n v="2"/>
    <n v="1.9"/>
    <n v="78"/>
    <n v="-1"/>
    <d v="2017-02-12T00:00:00"/>
    <d v="2017-02-01T00:00:00"/>
    <d v="2017-02-12T00:00:00"/>
    <s v="Sunday"/>
    <d v="1899-12-30T00:40:41"/>
    <d v="1899-12-30T01:00:00"/>
    <n v="1"/>
    <d v="2017-02-12T00:00:00"/>
    <d v="2017-02-01T00:00:00"/>
    <d v="2017-02-12T00:00:00"/>
    <s v="Sunday"/>
    <d v="1899-12-30T00:53:58"/>
    <d v="1899-12-30T01:00:00"/>
    <s v="One Way"/>
  </r>
  <r>
    <n v="1505732"/>
    <s v="Non-RFID Card Member"/>
    <m/>
    <m/>
    <n v="53202"/>
    <s v="UNITED STATES"/>
    <s v="Single Ride"/>
    <n v="5430"/>
    <x v="13"/>
    <n v="43.058619999999998"/>
    <n v="-87.885319999999993"/>
    <x v="39"/>
    <n v="43.04804"/>
    <n v="-87.896720000000002"/>
    <n v="10"/>
    <n v="3"/>
    <n v="1.5"/>
    <n v="1.4"/>
    <n v="60"/>
    <n v="-1"/>
    <d v="2017-02-12T00:00:00"/>
    <d v="2017-02-01T00:00:00"/>
    <d v="2017-02-12T00:00:00"/>
    <s v="Sunday"/>
    <d v="1899-12-30T10:00:16"/>
    <d v="1899-12-30T10:00:00"/>
    <n v="1"/>
    <d v="2017-02-12T00:00:00"/>
    <d v="2017-02-01T00:00:00"/>
    <d v="2017-02-12T00:00:00"/>
    <s v="Sunday"/>
    <d v="1899-12-30T10:10:55"/>
    <d v="1899-12-30T10:00:00"/>
    <s v="One Way"/>
  </r>
  <r>
    <n v="1505732"/>
    <s v="Non-RFID Card Member"/>
    <m/>
    <m/>
    <n v="53202"/>
    <s v="UNITED STATES"/>
    <s v="Single Ride"/>
    <n v="11000"/>
    <x v="13"/>
    <n v="43.058619999999998"/>
    <n v="-87.885319999999993"/>
    <x v="39"/>
    <n v="43.04804"/>
    <n v="-87.896720000000002"/>
    <n v="9"/>
    <n v="3"/>
    <n v="1.4"/>
    <n v="1.3"/>
    <n v="54"/>
    <n v="-1"/>
    <d v="2017-02-12T00:00:00"/>
    <d v="2017-02-01T00:00:00"/>
    <d v="2017-02-12T00:00:00"/>
    <s v="Sunday"/>
    <d v="1899-12-30T10:01:06"/>
    <d v="1899-12-30T10:00:00"/>
    <n v="1"/>
    <d v="2017-02-12T00:00:00"/>
    <d v="2017-02-01T00:00:00"/>
    <d v="2017-02-12T00:00:00"/>
    <s v="Sunday"/>
    <d v="1899-12-30T10:10:42"/>
    <d v="1899-12-30T10:00:00"/>
    <s v="One Way"/>
  </r>
  <r>
    <n v="1506138"/>
    <s v="Non-RFID Card Member"/>
    <m/>
    <m/>
    <n v="60077"/>
    <s v="UNITED STATES"/>
    <s v="Single Ride"/>
    <n v="11154"/>
    <x v="43"/>
    <n v="43.05536"/>
    <n v="-87.90504"/>
    <x v="47"/>
    <n v="43.05536"/>
    <n v="-87.90504"/>
    <n v="48"/>
    <n v="6"/>
    <n v="7.2"/>
    <n v="6.8"/>
    <n v="288"/>
    <n v="-1"/>
    <d v="2017-02-12T00:00:00"/>
    <d v="2017-02-01T00:00:00"/>
    <d v="2017-02-12T00:00:00"/>
    <s v="Sunday"/>
    <d v="1899-12-30T13:09:30"/>
    <d v="1899-12-30T13:00:00"/>
    <n v="1"/>
    <d v="2017-02-12T00:00:00"/>
    <d v="2017-02-01T00:00:00"/>
    <d v="2017-02-12T00:00:00"/>
    <s v="Sunday"/>
    <d v="1899-12-30T13:57:54"/>
    <d v="1899-12-30T14:00:00"/>
    <s v="Round Trip"/>
  </r>
  <r>
    <n v="1409956"/>
    <s v="Non-RFID Card Member"/>
    <m/>
    <m/>
    <n v="53088"/>
    <s v="UNITED STATES"/>
    <s v="Single Ride"/>
    <n v="11166"/>
    <x v="35"/>
    <n v="43.040154000000001"/>
    <n v="-87.932113000000001"/>
    <x v="21"/>
    <n v="43.040154000000001"/>
    <n v="-87.932113000000001"/>
    <n v="172"/>
    <n v="18"/>
    <n v="18"/>
    <n v="17.100000000000001"/>
    <n v="720"/>
    <n v="-1"/>
    <d v="2017-02-12T00:00:00"/>
    <d v="2017-02-01T00:00:00"/>
    <d v="2017-02-12T00:00:00"/>
    <s v="Sunday"/>
    <d v="1899-12-30T13:43:42"/>
    <d v="1899-12-30T14:00:00"/>
    <n v="1"/>
    <d v="2017-02-12T00:00:00"/>
    <d v="2017-02-01T00:00:00"/>
    <d v="2017-02-12T00:00:00"/>
    <s v="Sunday"/>
    <d v="1899-12-30T16:35:08"/>
    <d v="1899-12-30T17:00:00"/>
    <s v="Round Trip"/>
  </r>
  <r>
    <n v="1507012"/>
    <s v="Non-RFID Card Member"/>
    <m/>
    <m/>
    <n v="53202"/>
    <s v="UNITED STATES"/>
    <s v="Single Ride"/>
    <n v="189"/>
    <x v="25"/>
    <n v="43.036900000000003"/>
    <n v="-87.89667"/>
    <x v="32"/>
    <n v="43.058010000000003"/>
    <n v="-87.877300000000005"/>
    <n v="16"/>
    <n v="3"/>
    <n v="2.4"/>
    <n v="2.2999999999999998"/>
    <n v="96"/>
    <n v="-1"/>
    <d v="2017-02-12T00:00:00"/>
    <d v="2017-02-01T00:00:00"/>
    <d v="2017-02-12T00:00:00"/>
    <s v="Sunday"/>
    <d v="1899-12-30T21:10:58"/>
    <d v="1899-12-30T21:00:00"/>
    <n v="1"/>
    <d v="2017-02-12T00:00:00"/>
    <d v="2017-02-01T00:00:00"/>
    <d v="2017-02-12T00:00:00"/>
    <s v="Sunday"/>
    <d v="1899-12-30T21:26:55"/>
    <d v="1899-12-30T21:00:00"/>
    <s v="One Way"/>
  </r>
  <r>
    <n v="1373735"/>
    <s v="Non-RFID Card Member"/>
    <m/>
    <m/>
    <n v="53202"/>
    <s v="UNITED STATES"/>
    <s v="Single Ride"/>
    <n v="13"/>
    <x v="10"/>
    <n v="43.052460000000004"/>
    <n v="-87.891000000000005"/>
    <x v="30"/>
    <n v="43.05097"/>
    <n v="-87.906440000000003"/>
    <n v="5"/>
    <n v="3"/>
    <n v="0.8"/>
    <n v="0.7"/>
    <n v="30"/>
    <n v="-1"/>
    <d v="2017-02-12T00:00:00"/>
    <d v="2017-02-01T00:00:00"/>
    <d v="2017-02-12T00:00:00"/>
    <s v="Sunday"/>
    <d v="1899-12-30T22:45:35"/>
    <d v="1899-12-30T23:00:00"/>
    <n v="1"/>
    <d v="2017-02-12T00:00:00"/>
    <d v="2017-02-01T00:00:00"/>
    <d v="2017-02-12T00:00:00"/>
    <s v="Sunday"/>
    <d v="1899-12-30T22:50:07"/>
    <d v="1899-12-30T23:00:00"/>
    <s v="One Way"/>
  </r>
  <r>
    <n v="1507161"/>
    <s v="Non-RFID Card Member"/>
    <m/>
    <m/>
    <n v="90020"/>
    <s v="UNITED STATES"/>
    <s v="Single Ride"/>
    <n v="11078"/>
    <x v="2"/>
    <n v="43.03519"/>
    <n v="-87.907390000000007"/>
    <x v="10"/>
    <n v="43.052460000000004"/>
    <n v="-87.891000000000005"/>
    <n v="28"/>
    <n v="3"/>
    <n v="4.2"/>
    <n v="4"/>
    <n v="168"/>
    <n v="-1"/>
    <d v="2017-02-13T00:00:00"/>
    <d v="2017-02-01T00:00:00"/>
    <d v="2017-02-13T00:00:00"/>
    <s v="Monday"/>
    <d v="1899-12-30T10:23:08"/>
    <d v="1899-12-30T10:00:00"/>
    <n v="1"/>
    <d v="2017-02-13T00:00:00"/>
    <d v="2017-02-01T00:00:00"/>
    <d v="2017-02-13T00:00:00"/>
    <s v="Monday"/>
    <d v="1899-12-30T10:51:33"/>
    <d v="1899-12-30T11:00:00"/>
    <s v="One Way"/>
  </r>
  <r>
    <n v="1485195"/>
    <s v="Non-RFID Card Member"/>
    <m/>
    <m/>
    <n v="53211"/>
    <s v="UNITED STATES"/>
    <s v="Single Ride"/>
    <n v="5550"/>
    <x v="33"/>
    <n v="43.063749000000001"/>
    <n v="-87.887962999999999"/>
    <x v="2"/>
    <n v="43.03519"/>
    <n v="-87.907390000000007"/>
    <n v="17"/>
    <n v="3"/>
    <n v="2.6"/>
    <n v="2.4"/>
    <n v="102"/>
    <n v="-1"/>
    <d v="2017-02-13T00:00:00"/>
    <d v="2017-02-01T00:00:00"/>
    <d v="2017-02-13T00:00:00"/>
    <s v="Monday"/>
    <d v="1899-12-30T11:40:22"/>
    <d v="1899-12-30T12:00:00"/>
    <n v="1"/>
    <d v="2017-02-13T00:00:00"/>
    <d v="2017-02-01T00:00:00"/>
    <d v="2017-02-13T00:00:00"/>
    <s v="Monday"/>
    <d v="1899-12-30T11:57:37"/>
    <d v="1899-12-30T12:00:00"/>
    <s v="One Way"/>
  </r>
  <r>
    <n v="1507292"/>
    <s v="Non-RFID Card Member"/>
    <m/>
    <m/>
    <n v="53204"/>
    <s v="UNITED STATES"/>
    <s v="Single Ride"/>
    <n v="5529"/>
    <x v="0"/>
    <n v="43.03886"/>
    <n v="-87.902720000000002"/>
    <x v="22"/>
    <n v="43.02948"/>
    <n v="-87.912819999999996"/>
    <n v="8"/>
    <n v="3"/>
    <n v="1.2"/>
    <n v="1.1000000000000001"/>
    <n v="48"/>
    <n v="-1"/>
    <d v="2017-02-13T00:00:00"/>
    <d v="2017-02-01T00:00:00"/>
    <d v="2017-02-13T00:00:00"/>
    <s v="Monday"/>
    <d v="1899-12-30T13:15:19"/>
    <d v="1899-12-30T13:00:00"/>
    <n v="1"/>
    <d v="2017-02-13T00:00:00"/>
    <d v="2017-02-01T00:00:00"/>
    <d v="2017-02-13T00:00:00"/>
    <s v="Monday"/>
    <d v="1899-12-30T13:23:47"/>
    <d v="1899-12-30T13:00:00"/>
    <s v="One Way"/>
  </r>
  <r>
    <n v="1453872"/>
    <s v="Non-RFID Card Member"/>
    <m/>
    <m/>
    <n v="12556"/>
    <s v="UNITED STATES"/>
    <s v="Single Ride"/>
    <n v="11148"/>
    <x v="43"/>
    <n v="43.05536"/>
    <n v="-87.90504"/>
    <x v="29"/>
    <n v="43.053040000000003"/>
    <n v="-87.897660000000002"/>
    <n v="6"/>
    <n v="3"/>
    <n v="0.9"/>
    <n v="0.9"/>
    <n v="36"/>
    <n v="-1"/>
    <d v="2017-02-13T00:00:00"/>
    <d v="2017-02-01T00:00:00"/>
    <d v="2017-02-13T00:00:00"/>
    <s v="Monday"/>
    <d v="1899-12-30T14:51:53"/>
    <d v="1899-12-30T15:00:00"/>
    <n v="1"/>
    <d v="2017-02-13T00:00:00"/>
    <d v="2017-02-01T00:00:00"/>
    <d v="2017-02-13T00:00:00"/>
    <s v="Monday"/>
    <d v="1899-12-30T14:57:23"/>
    <d v="1899-12-30T15:00:00"/>
    <s v="One Way"/>
  </r>
  <r>
    <n v="1371904"/>
    <s v="Non-RFID Card Member"/>
    <m/>
    <m/>
    <n v="53212"/>
    <s v="UNITED STATES"/>
    <s v="Single Ride"/>
    <n v="172"/>
    <x v="22"/>
    <n v="43.053040000000003"/>
    <n v="-87.897660000000002"/>
    <x v="28"/>
    <n v="43.05847"/>
    <n v="-87.898079999999993"/>
    <n v="19"/>
    <n v="3"/>
    <n v="2.9"/>
    <n v="2.7"/>
    <n v="114"/>
    <n v="-1"/>
    <d v="2017-02-14T00:00:00"/>
    <d v="2017-02-01T00:00:00"/>
    <d v="2017-02-14T00:00:00"/>
    <s v="Tuesday"/>
    <d v="1899-12-30T02:01:59"/>
    <d v="1899-12-30T02:00:00"/>
    <n v="1"/>
    <d v="2017-02-14T00:00:00"/>
    <d v="2017-02-01T00:00:00"/>
    <d v="2017-02-14T00:00:00"/>
    <s v="Tuesday"/>
    <d v="1899-12-30T02:20:24"/>
    <d v="1899-12-30T02:00:00"/>
    <s v="One Way"/>
  </r>
  <r>
    <n v="1508100"/>
    <s v="Non-RFID Card Member"/>
    <m/>
    <m/>
    <n v="53012"/>
    <s v="UNITED STATES"/>
    <s v="Single Ride"/>
    <n v="5574"/>
    <x v="0"/>
    <n v="43.03886"/>
    <n v="-87.902720000000002"/>
    <x v="20"/>
    <n v="43.038649999999997"/>
    <n v="-87.921930000000003"/>
    <n v="12"/>
    <n v="3"/>
    <n v="1.8"/>
    <n v="1.7"/>
    <n v="72"/>
    <n v="-1"/>
    <d v="2017-02-15T00:00:00"/>
    <d v="2017-02-01T00:00:00"/>
    <d v="2017-02-15T00:00:00"/>
    <s v="Wednesday"/>
    <d v="1899-12-30T11:38:31"/>
    <d v="1899-12-30T12:00:00"/>
    <n v="1"/>
    <d v="2017-02-15T00:00:00"/>
    <d v="2017-02-01T00:00:00"/>
    <d v="2017-02-15T00:00:00"/>
    <s v="Wednesday"/>
    <d v="1899-12-30T11:50:14"/>
    <d v="1899-12-30T12:00:00"/>
    <s v="One Way"/>
  </r>
  <r>
    <n v="1466909"/>
    <s v="Non-RFID Card Member"/>
    <m/>
    <m/>
    <n v="53212"/>
    <s v="UNITED STATES"/>
    <s v="Single Ride"/>
    <n v="11087"/>
    <x v="29"/>
    <n v="43.05847"/>
    <n v="-87.898079999999993"/>
    <x v="5"/>
    <n v="43.031480000000002"/>
    <n v="-87.908169999999998"/>
    <n v="19"/>
    <n v="3"/>
    <n v="2.9"/>
    <n v="2.7"/>
    <n v="114"/>
    <n v="-1"/>
    <d v="2017-02-15T00:00:00"/>
    <d v="2017-02-01T00:00:00"/>
    <d v="2017-02-15T00:00:00"/>
    <s v="Wednesday"/>
    <d v="1899-12-30T15:45:47"/>
    <d v="1899-12-30T16:00:00"/>
    <n v="1"/>
    <d v="2017-02-15T00:00:00"/>
    <d v="2017-02-01T00:00:00"/>
    <d v="2017-02-15T00:00:00"/>
    <s v="Wednesday"/>
    <d v="1899-12-30T16:04:10"/>
    <d v="1899-12-30T16:00:00"/>
    <s v="One Way"/>
  </r>
  <r>
    <n v="1503580"/>
    <s v="Non-RFID Card Member"/>
    <m/>
    <m/>
    <n v="60047"/>
    <s v="UNITED STATES"/>
    <s v="Single Ride"/>
    <n v="11164"/>
    <x v="35"/>
    <n v="43.040154000000001"/>
    <n v="-87.932113000000001"/>
    <x v="12"/>
    <n v="43.038719999999998"/>
    <n v="-87.905339999999995"/>
    <n v="53"/>
    <n v="6"/>
    <n v="8"/>
    <n v="7.6"/>
    <n v="318"/>
    <n v="-1"/>
    <d v="2017-02-16T00:00:00"/>
    <d v="2017-02-01T00:00:00"/>
    <d v="2017-02-16T00:00:00"/>
    <s v="Thursday"/>
    <d v="1899-12-30T01:04:02"/>
    <d v="1899-12-30T01:00:00"/>
    <n v="1"/>
    <d v="2017-02-16T00:00:00"/>
    <d v="2017-02-01T00:00:00"/>
    <d v="2017-02-16T00:00:00"/>
    <s v="Thursday"/>
    <d v="1899-12-30T01:57:56"/>
    <d v="1899-12-30T02:00:00"/>
    <s v="One Way"/>
  </r>
  <r>
    <n v="1509088"/>
    <s v="Non-RFID Card Member"/>
    <m/>
    <m/>
    <n v="52313"/>
    <s v="UNITED STATES"/>
    <s v="Single Ride"/>
    <n v="5419"/>
    <x v="21"/>
    <n v="43.06033"/>
    <n v="-87.89546"/>
    <x v="47"/>
    <n v="43.05536"/>
    <n v="-87.90504"/>
    <n v="7"/>
    <n v="3"/>
    <n v="1.1000000000000001"/>
    <n v="1"/>
    <n v="42"/>
    <n v="-1"/>
    <d v="2017-02-17T00:00:00"/>
    <d v="2017-02-01T00:00:00"/>
    <d v="2017-02-17T00:00:00"/>
    <s v="Friday"/>
    <d v="1899-12-30T01:59:59"/>
    <d v="1899-12-30T02:00:00"/>
    <n v="1"/>
    <d v="2017-02-17T00:00:00"/>
    <d v="2017-02-01T00:00:00"/>
    <d v="2017-02-17T00:00:00"/>
    <s v="Friday"/>
    <d v="1899-12-30T02:06:32"/>
    <d v="1899-12-30T02:00:00"/>
    <s v="One Way"/>
  </r>
  <r>
    <n v="1509134"/>
    <s v="Non-RFID Card Member"/>
    <m/>
    <m/>
    <n v="53150"/>
    <s v="UNITED STATES"/>
    <s v="Single Ride"/>
    <n v="45"/>
    <x v="41"/>
    <n v="43.004728999999998"/>
    <n v="-87.905463999999995"/>
    <x v="28"/>
    <n v="43.05847"/>
    <n v="-87.898079999999993"/>
    <n v="34"/>
    <n v="3"/>
    <n v="5.0999999999999996"/>
    <n v="4.8"/>
    <n v="204"/>
    <n v="-1"/>
    <d v="2017-02-17T00:00:00"/>
    <d v="2017-02-01T00:00:00"/>
    <d v="2017-02-17T00:00:00"/>
    <s v="Friday"/>
    <d v="1899-12-30T09:13:49"/>
    <d v="1899-12-30T09:00:00"/>
    <n v="1"/>
    <d v="2017-02-17T00:00:00"/>
    <d v="2017-02-01T00:00:00"/>
    <d v="2017-02-17T00:00:00"/>
    <s v="Friday"/>
    <d v="1899-12-30T09:47:29"/>
    <d v="1899-12-30T10:00:00"/>
    <s v="One Way"/>
  </r>
  <r>
    <n v="1509139"/>
    <s v="Non-RFID Card Member"/>
    <m/>
    <m/>
    <m/>
    <s v="UNITED STATES"/>
    <s v="Single Ride"/>
    <n v="11165"/>
    <x v="52"/>
    <n v="43.060079999999999"/>
    <n v="-88.027349999999998"/>
    <x v="53"/>
    <n v="43.06044"/>
    <n v="-88.016239999999996"/>
    <n v="7"/>
    <n v="3"/>
    <n v="1.1000000000000001"/>
    <n v="1"/>
    <n v="42"/>
    <n v="-1"/>
    <d v="2017-02-17T00:00:00"/>
    <d v="2017-02-01T00:00:00"/>
    <d v="2017-02-17T00:00:00"/>
    <s v="Friday"/>
    <d v="1899-12-30T10:45:56"/>
    <d v="1899-12-30T11:00:00"/>
    <n v="1"/>
    <d v="2017-02-17T00:00:00"/>
    <d v="2017-02-01T00:00:00"/>
    <d v="2017-02-17T00:00:00"/>
    <s v="Friday"/>
    <d v="1899-12-30T10:52:03"/>
    <d v="1899-12-30T11:00:00"/>
    <s v="One Way"/>
  </r>
  <r>
    <n v="1509268"/>
    <s v="Non-RFID Card Member"/>
    <m/>
    <m/>
    <m/>
    <s v="UNITED STATES"/>
    <s v="Single Ride"/>
    <n v="11062"/>
    <x v="10"/>
    <n v="43.052460000000004"/>
    <n v="-87.891000000000005"/>
    <x v="6"/>
    <n v="43.031320000000001"/>
    <n v="-87.904259999999994"/>
    <n v="70"/>
    <n v="9"/>
    <n v="10.5"/>
    <n v="10"/>
    <n v="420"/>
    <n v="-1"/>
    <d v="2017-02-17T00:00:00"/>
    <d v="2017-02-01T00:00:00"/>
    <d v="2017-02-17T00:00:00"/>
    <s v="Friday"/>
    <d v="1899-12-30T11:23:51"/>
    <d v="1899-12-30T11:00:00"/>
    <n v="1"/>
    <d v="2017-02-17T00:00:00"/>
    <d v="2017-02-01T00:00:00"/>
    <d v="2017-02-17T00:00:00"/>
    <s v="Friday"/>
    <d v="1899-12-30T12:33:33"/>
    <d v="1899-12-30T13:00:00"/>
    <s v="One Way"/>
  </r>
  <r>
    <n v="1509276"/>
    <s v="Non-RFID Card Member"/>
    <m/>
    <m/>
    <n v="53213"/>
    <s v="UNITED STATES"/>
    <s v="Single Ride"/>
    <n v="5439"/>
    <x v="38"/>
    <n v="43.060580000000002"/>
    <n v="-87.998589999999993"/>
    <x v="57"/>
    <n v="43.060580000000002"/>
    <n v="-87.998589999999993"/>
    <n v="191"/>
    <n v="21"/>
    <n v="18"/>
    <n v="17.100000000000001"/>
    <n v="720"/>
    <n v="-1"/>
    <d v="2017-02-17T00:00:00"/>
    <d v="2017-02-01T00:00:00"/>
    <d v="2017-02-17T00:00:00"/>
    <s v="Friday"/>
    <d v="1899-12-30T11:26:30"/>
    <d v="1899-12-30T11:00:00"/>
    <n v="1"/>
    <d v="2017-02-17T00:00:00"/>
    <d v="2017-02-01T00:00:00"/>
    <d v="2017-02-17T00:00:00"/>
    <s v="Friday"/>
    <d v="1899-12-30T14:37:21"/>
    <d v="1899-12-30T15:00:00"/>
    <s v="Round Trip"/>
  </r>
  <r>
    <n v="1509523"/>
    <s v="Non-RFID Card Member"/>
    <m/>
    <m/>
    <n v="53220"/>
    <s v="UNITED STATES"/>
    <s v="Single Ride"/>
    <n v="5444"/>
    <x v="11"/>
    <n v="43.04824"/>
    <n v="-87.904970000000006"/>
    <x v="12"/>
    <n v="43.038719999999998"/>
    <n v="-87.905339999999995"/>
    <n v="7"/>
    <n v="3"/>
    <n v="1.1000000000000001"/>
    <n v="1"/>
    <n v="42"/>
    <n v="-1"/>
    <d v="2017-02-17T00:00:00"/>
    <d v="2017-02-01T00:00:00"/>
    <d v="2017-02-17T00:00:00"/>
    <s v="Friday"/>
    <d v="1899-12-30T13:34:21"/>
    <d v="1899-12-30T14:00:00"/>
    <n v="1"/>
    <d v="2017-02-17T00:00:00"/>
    <d v="2017-02-01T00:00:00"/>
    <d v="2017-02-17T00:00:00"/>
    <s v="Friday"/>
    <d v="1899-12-30T13:41:48"/>
    <d v="1899-12-30T14:00:00"/>
    <s v="One Way"/>
  </r>
  <r>
    <n v="1509720"/>
    <s v="Non-RFID Card Member"/>
    <m/>
    <m/>
    <n v="53151"/>
    <s v="UNITED STATES"/>
    <s v="Single Ride"/>
    <n v="5713"/>
    <x v="30"/>
    <n v="43.031480000000002"/>
    <n v="-87.908169999999998"/>
    <x v="5"/>
    <n v="43.031480000000002"/>
    <n v="-87.908169999999998"/>
    <n v="54"/>
    <n v="6"/>
    <n v="8.1"/>
    <n v="7.7"/>
    <n v="324"/>
    <n v="-1"/>
    <d v="2017-02-17T00:00:00"/>
    <d v="2017-02-01T00:00:00"/>
    <d v="2017-02-17T00:00:00"/>
    <s v="Friday"/>
    <d v="1899-12-30T15:21:07"/>
    <d v="1899-12-30T15:00:00"/>
    <n v="1"/>
    <d v="2017-02-17T00:00:00"/>
    <d v="2017-02-01T00:00:00"/>
    <d v="2017-02-17T00:00:00"/>
    <s v="Friday"/>
    <d v="1899-12-30T16:15:11"/>
    <d v="1899-12-30T16:00:00"/>
    <s v="Round Trip"/>
  </r>
  <r>
    <n v="1509755"/>
    <s v="Non-RFID Card Member"/>
    <m/>
    <m/>
    <n v="53045"/>
    <s v="UNITED STATES"/>
    <s v="Single Ride"/>
    <n v="77"/>
    <x v="35"/>
    <n v="43.040154000000001"/>
    <n v="-87.932113000000001"/>
    <x v="21"/>
    <n v="43.040154000000001"/>
    <n v="-87.932113000000001"/>
    <n v="27"/>
    <n v="3"/>
    <n v="4.0999999999999996"/>
    <n v="3.8"/>
    <n v="162"/>
    <n v="-1"/>
    <d v="2017-02-17T00:00:00"/>
    <d v="2017-02-01T00:00:00"/>
    <d v="2017-02-17T00:00:00"/>
    <s v="Friday"/>
    <d v="1899-12-30T15:35:24"/>
    <d v="1899-12-30T16:00:00"/>
    <n v="1"/>
    <d v="2017-02-17T00:00:00"/>
    <d v="2017-02-01T00:00:00"/>
    <d v="2017-02-17T00:00:00"/>
    <s v="Friday"/>
    <d v="1899-12-30T16:02:06"/>
    <d v="1899-12-30T16:00:00"/>
    <s v="Round Trip"/>
  </r>
  <r>
    <n v="1509769"/>
    <s v="Non-RFID Card Member"/>
    <m/>
    <m/>
    <n v="53226"/>
    <s v="UNITED STATES"/>
    <s v="Single Ride"/>
    <n v="5417"/>
    <x v="26"/>
    <n v="43.060786"/>
    <n v="-87.883825999999999"/>
    <x v="11"/>
    <n v="43.060786"/>
    <n v="-87.883825999999999"/>
    <n v="73"/>
    <n v="9"/>
    <n v="11"/>
    <n v="10.4"/>
    <n v="438"/>
    <n v="-1"/>
    <d v="2017-02-17T00:00:00"/>
    <d v="2017-02-01T00:00:00"/>
    <d v="2017-02-17T00:00:00"/>
    <s v="Friday"/>
    <d v="1899-12-30T15:43:43"/>
    <d v="1899-12-30T16:00:00"/>
    <n v="1"/>
    <d v="2017-02-17T00:00:00"/>
    <d v="2017-02-01T00:00:00"/>
    <d v="2017-02-17T00:00:00"/>
    <s v="Friday"/>
    <d v="1899-12-30T16:56:09"/>
    <d v="1899-12-30T17:00:00"/>
    <s v="Round Trip"/>
  </r>
  <r>
    <n v="1367233"/>
    <s v="Non-RFID Card Member"/>
    <m/>
    <m/>
    <n v="60004"/>
    <s v="UNITED STATES"/>
    <s v="Single Ride"/>
    <n v="5443"/>
    <x v="35"/>
    <n v="43.040154000000001"/>
    <n v="-87.932113000000001"/>
    <x v="21"/>
    <n v="43.040154000000001"/>
    <n v="-87.932113000000001"/>
    <n v="85"/>
    <n v="9"/>
    <n v="12.8"/>
    <n v="12.1"/>
    <n v="510"/>
    <n v="-1"/>
    <d v="2017-02-17T00:00:00"/>
    <d v="2017-02-01T00:00:00"/>
    <d v="2017-02-17T00:00:00"/>
    <s v="Friday"/>
    <d v="1899-12-30T16:47:05"/>
    <d v="1899-12-30T17:00:00"/>
    <n v="1"/>
    <d v="2017-02-17T00:00:00"/>
    <d v="2017-02-01T00:00:00"/>
    <d v="2017-02-17T00:00:00"/>
    <s v="Friday"/>
    <d v="1899-12-30T18:12:02"/>
    <d v="1899-12-30T18:00:00"/>
    <s v="Round Trip"/>
  </r>
  <r>
    <n v="1509904"/>
    <s v="Non-RFID Card Member"/>
    <m/>
    <m/>
    <n v="54902"/>
    <s v="UNITED STATES"/>
    <s v="Single Ride"/>
    <n v="96"/>
    <x v="35"/>
    <n v="43.040154000000001"/>
    <n v="-87.932113000000001"/>
    <x v="21"/>
    <n v="43.040154000000001"/>
    <n v="-87.932113000000001"/>
    <n v="84"/>
    <n v="9"/>
    <n v="12.6"/>
    <n v="12"/>
    <n v="504"/>
    <n v="-1"/>
    <d v="2017-02-17T00:00:00"/>
    <d v="2017-02-01T00:00:00"/>
    <d v="2017-02-17T00:00:00"/>
    <s v="Friday"/>
    <d v="1899-12-30T16:50:41"/>
    <d v="1899-12-30T17:00:00"/>
    <n v="1"/>
    <d v="2017-02-17T00:00:00"/>
    <d v="2017-02-01T00:00:00"/>
    <d v="2017-02-17T00:00:00"/>
    <s v="Friday"/>
    <d v="1899-12-30T18:14:01"/>
    <d v="1899-12-30T18:00:00"/>
    <s v="Round Trip"/>
  </r>
  <r>
    <n v="1510000"/>
    <s v="Non-RFID Card Member"/>
    <m/>
    <m/>
    <n v="53202"/>
    <s v="UNITED STATES"/>
    <s v="Single Ride"/>
    <n v="11168"/>
    <x v="10"/>
    <n v="43.052460000000004"/>
    <n v="-87.891000000000005"/>
    <x v="10"/>
    <n v="43.052460000000004"/>
    <n v="-87.891000000000005"/>
    <n v="28"/>
    <n v="3"/>
    <n v="4.2"/>
    <n v="4"/>
    <n v="168"/>
    <n v="-1"/>
    <d v="2017-02-17T00:00:00"/>
    <d v="2017-02-01T00:00:00"/>
    <d v="2017-02-17T00:00:00"/>
    <s v="Friday"/>
    <d v="1899-12-30T18:30:46"/>
    <d v="1899-12-30T19:00:00"/>
    <n v="1"/>
    <d v="2017-02-17T00:00:00"/>
    <d v="2017-02-01T00:00:00"/>
    <d v="2017-02-17T00:00:00"/>
    <s v="Friday"/>
    <d v="1899-12-30T18:58:59"/>
    <d v="1899-12-30T19:00:00"/>
    <s v="Round Trip"/>
  </r>
  <r>
    <n v="1335560"/>
    <s v="Non-RFID Card Member"/>
    <m/>
    <m/>
    <n v="53022"/>
    <s v="UNITED STATES"/>
    <s v="Single Ride"/>
    <n v="332"/>
    <x v="42"/>
    <n v="43.052630000000001"/>
    <n v="-88.016319999999993"/>
    <x v="46"/>
    <n v="43.052630000000001"/>
    <n v="-88.016319999999993"/>
    <n v="25"/>
    <n v="3"/>
    <n v="3.8"/>
    <n v="3.6"/>
    <n v="150"/>
    <n v="-1"/>
    <d v="2017-02-17T00:00:00"/>
    <d v="2017-02-01T00:00:00"/>
    <d v="2017-02-17T00:00:00"/>
    <s v="Friday"/>
    <d v="1899-12-30T21:33:57"/>
    <d v="1899-12-30T22:00:00"/>
    <n v="1"/>
    <d v="2017-02-17T00:00:00"/>
    <d v="2017-02-01T00:00:00"/>
    <d v="2017-02-17T00:00:00"/>
    <s v="Friday"/>
    <d v="1899-12-30T21:58:53"/>
    <d v="1899-12-30T22:00:00"/>
    <s v="Round Trip"/>
  </r>
  <r>
    <n v="1510037"/>
    <s v="Non-RFID Card Member"/>
    <m/>
    <m/>
    <n v="53081"/>
    <s v="UNITED STATES"/>
    <s v="Single Ride"/>
    <n v="5472"/>
    <x v="2"/>
    <n v="43.03519"/>
    <n v="-87.907390000000007"/>
    <x v="19"/>
    <n v="43.040349999999997"/>
    <n v="-87.920760000000001"/>
    <n v="9"/>
    <n v="3"/>
    <n v="1.4"/>
    <n v="1.3"/>
    <n v="54"/>
    <n v="-1"/>
    <d v="2017-02-17T00:00:00"/>
    <d v="2017-02-01T00:00:00"/>
    <d v="2017-02-17T00:00:00"/>
    <s v="Friday"/>
    <d v="1899-12-30T22:47:28"/>
    <d v="1899-12-30T23:00:00"/>
    <n v="1"/>
    <d v="2017-02-17T00:00:00"/>
    <d v="2017-02-01T00:00:00"/>
    <d v="2017-02-17T00:00:00"/>
    <s v="Friday"/>
    <d v="1899-12-30T22:56:46"/>
    <d v="1899-12-30T23:00:00"/>
    <s v="One Way"/>
  </r>
  <r>
    <n v="1510156"/>
    <s v="Non-RFID Card Member"/>
    <m/>
    <m/>
    <n v="100"/>
    <s v="UNITED STATES"/>
    <s v="Single Ride"/>
    <n v="175"/>
    <x v="30"/>
    <n v="43.031480000000002"/>
    <n v="-87.908169999999998"/>
    <x v="2"/>
    <n v="43.03519"/>
    <n v="-87.907390000000007"/>
    <n v="90"/>
    <n v="9"/>
    <n v="13.5"/>
    <n v="12.8"/>
    <n v="540"/>
    <n v="-1"/>
    <d v="2017-02-18T00:00:00"/>
    <d v="2017-02-01T00:00:00"/>
    <d v="2017-02-18T00:00:00"/>
    <s v="Saturday"/>
    <d v="1899-12-30T00:50:25"/>
    <d v="1899-12-30T01:00:00"/>
    <n v="1"/>
    <d v="2017-02-18T00:00:00"/>
    <d v="2017-02-01T00:00:00"/>
    <d v="2017-02-18T00:00:00"/>
    <s v="Saturday"/>
    <d v="1899-12-30T02:20:32"/>
    <d v="1899-12-30T02:00:00"/>
    <s v="One Way"/>
  </r>
  <r>
    <n v="1510301"/>
    <s v="Non-RFID Card Member"/>
    <m/>
    <m/>
    <n v="46219"/>
    <s v="UNITED STATES"/>
    <s v="Single Ride"/>
    <n v="11053"/>
    <x v="10"/>
    <n v="43.052460000000004"/>
    <n v="-87.891000000000005"/>
    <x v="10"/>
    <n v="43.052460000000004"/>
    <n v="-87.891000000000005"/>
    <n v="66"/>
    <n v="9"/>
    <n v="9.9"/>
    <n v="9.4"/>
    <n v="396"/>
    <n v="-1"/>
    <d v="2017-02-18T00:00:00"/>
    <d v="2017-02-01T00:00:00"/>
    <d v="2017-02-18T00:00:00"/>
    <s v="Saturday"/>
    <d v="1899-12-30T09:45:41"/>
    <d v="1899-12-30T10:00:00"/>
    <n v="1"/>
    <d v="2017-02-18T00:00:00"/>
    <d v="2017-02-01T00:00:00"/>
    <d v="2017-02-18T00:00:00"/>
    <s v="Saturday"/>
    <d v="1899-12-30T10:51:17"/>
    <d v="1899-12-30T11:00:00"/>
    <s v="Round Trip"/>
  </r>
  <r>
    <n v="1510344"/>
    <s v="Non-RFID Card Member"/>
    <m/>
    <m/>
    <n v="53202"/>
    <s v="UNITED STATES"/>
    <s v="Single Ride"/>
    <n v="96"/>
    <x v="35"/>
    <n v="43.040154000000001"/>
    <n v="-87.932113000000001"/>
    <x v="29"/>
    <n v="43.053040000000003"/>
    <n v="-87.897660000000002"/>
    <n v="16"/>
    <n v="3"/>
    <n v="2.4"/>
    <n v="2.2999999999999998"/>
    <n v="96"/>
    <n v="-1"/>
    <d v="2017-02-18T00:00:00"/>
    <d v="2017-02-01T00:00:00"/>
    <d v="2017-02-18T00:00:00"/>
    <s v="Saturday"/>
    <d v="1899-12-30T10:08:16"/>
    <d v="1899-12-30T10:00:00"/>
    <n v="1"/>
    <d v="2017-02-18T00:00:00"/>
    <d v="2017-02-01T00:00:00"/>
    <d v="2017-02-18T00:00:00"/>
    <s v="Saturday"/>
    <d v="1899-12-30T10:24:37"/>
    <d v="1899-12-30T10:00:00"/>
    <s v="One Way"/>
  </r>
  <r>
    <n v="1510232"/>
    <s v="Non-RFID Card Member"/>
    <m/>
    <m/>
    <n v="30005"/>
    <s v="UNITED STATES"/>
    <s v="Single Ride"/>
    <n v="5558"/>
    <x v="2"/>
    <n v="43.03519"/>
    <n v="-87.907390000000007"/>
    <x v="21"/>
    <n v="43.040154000000001"/>
    <n v="-87.932113000000001"/>
    <n v="25"/>
    <n v="3"/>
    <n v="3.8"/>
    <n v="3.6"/>
    <n v="150"/>
    <n v="-1"/>
    <d v="2017-02-18T00:00:00"/>
    <d v="2017-02-01T00:00:00"/>
    <d v="2017-02-18T00:00:00"/>
    <s v="Saturday"/>
    <d v="1899-12-30T10:08:43"/>
    <d v="1899-12-30T10:00:00"/>
    <n v="1"/>
    <d v="2017-02-18T00:00:00"/>
    <d v="2017-02-01T00:00:00"/>
    <d v="2017-02-18T00:00:00"/>
    <s v="Saturday"/>
    <d v="1899-12-30T10:33:39"/>
    <d v="1899-12-30T11:00:00"/>
    <s v="One Way"/>
  </r>
  <r>
    <n v="1509268"/>
    <s v="Non-RFID Card Member"/>
    <m/>
    <m/>
    <m/>
    <s v="UNITED STATES"/>
    <s v="Single Ride"/>
    <n v="5529"/>
    <x v="10"/>
    <n v="43.052460000000004"/>
    <n v="-87.891000000000005"/>
    <x v="1"/>
    <n v="43.03886"/>
    <n v="-87.902720000000002"/>
    <n v="22"/>
    <n v="3"/>
    <n v="3.3"/>
    <n v="3.1"/>
    <n v="132"/>
    <n v="-1"/>
    <d v="2017-02-18T00:00:00"/>
    <d v="2017-02-01T00:00:00"/>
    <d v="2017-02-18T00:00:00"/>
    <s v="Saturday"/>
    <d v="1899-12-30T10:53:55"/>
    <d v="1899-12-30T11:00:00"/>
    <n v="1"/>
    <d v="2017-02-18T00:00:00"/>
    <d v="2017-02-01T00:00:00"/>
    <d v="2017-02-18T00:00:00"/>
    <s v="Saturday"/>
    <d v="1899-12-30T11:15:43"/>
    <d v="1899-12-30T11:00:00"/>
    <s v="One Way"/>
  </r>
  <r>
    <n v="1510571"/>
    <s v="Non-RFID Card Member"/>
    <m/>
    <m/>
    <n v="53704"/>
    <s v="UNITED STATES"/>
    <s v="Single Ride"/>
    <n v="237"/>
    <x v="45"/>
    <n v="43.026470000000003"/>
    <n v="-87.918040000000005"/>
    <x v="20"/>
    <n v="43.038649999999997"/>
    <n v="-87.921930000000003"/>
    <n v="22"/>
    <n v="3"/>
    <n v="3.3"/>
    <n v="3.1"/>
    <n v="132"/>
    <n v="-1"/>
    <d v="2017-02-18T00:00:00"/>
    <d v="2017-02-01T00:00:00"/>
    <d v="2017-02-18T00:00:00"/>
    <s v="Saturday"/>
    <d v="1899-12-30T11:18:33"/>
    <d v="1899-12-30T11:00:00"/>
    <n v="1"/>
    <d v="2017-02-18T00:00:00"/>
    <d v="2017-02-01T00:00:00"/>
    <d v="2017-02-18T00:00:00"/>
    <s v="Saturday"/>
    <d v="1899-12-30T11:40:25"/>
    <d v="1899-12-30T12:00:00"/>
    <s v="One Way"/>
  </r>
  <r>
    <n v="1510587"/>
    <s v="Non-RFID Card Member"/>
    <m/>
    <m/>
    <n v="60074"/>
    <s v="UNITED STATES"/>
    <s v="Single Ride"/>
    <n v="5520"/>
    <x v="13"/>
    <n v="43.058619999999998"/>
    <n v="-87.885319999999993"/>
    <x v="10"/>
    <n v="43.052460000000004"/>
    <n v="-87.891000000000005"/>
    <n v="47"/>
    <n v="6"/>
    <n v="7.1"/>
    <n v="6.7"/>
    <n v="282"/>
    <n v="-1"/>
    <d v="2017-02-18T00:00:00"/>
    <d v="2017-02-01T00:00:00"/>
    <d v="2017-02-18T00:00:00"/>
    <s v="Saturday"/>
    <d v="1899-12-30T11:22:04"/>
    <d v="1899-12-30T11:00:00"/>
    <n v="1"/>
    <d v="2017-02-18T00:00:00"/>
    <d v="2017-02-01T00:00:00"/>
    <d v="2017-02-18T00:00:00"/>
    <s v="Saturday"/>
    <d v="1899-12-30T12:09:27"/>
    <d v="1899-12-30T12:00:00"/>
    <s v="One Way"/>
  </r>
  <r>
    <n v="1510760"/>
    <s v="Non-RFID Card Member"/>
    <m/>
    <m/>
    <n v="53211"/>
    <s v="UNITED STATES"/>
    <s v="Single Ride"/>
    <n v="11053"/>
    <x v="10"/>
    <n v="43.052460000000004"/>
    <n v="-87.891000000000005"/>
    <x v="10"/>
    <n v="43.052460000000004"/>
    <n v="-87.891000000000005"/>
    <n v="76"/>
    <n v="9"/>
    <n v="11.4"/>
    <n v="10.8"/>
    <n v="456"/>
    <n v="-1"/>
    <d v="2017-02-18T00:00:00"/>
    <d v="2017-02-01T00:00:00"/>
    <d v="2017-02-18T00:00:00"/>
    <s v="Saturday"/>
    <d v="1899-12-30T11:53:35"/>
    <d v="1899-12-30T12:00:00"/>
    <n v="1"/>
    <d v="2017-02-18T00:00:00"/>
    <d v="2017-02-01T00:00:00"/>
    <d v="2017-02-18T00:00:00"/>
    <s v="Saturday"/>
    <d v="1899-12-30T13:09:03"/>
    <d v="1899-12-30T13:00:00"/>
    <s v="Round Trip"/>
  </r>
  <r>
    <n v="1444708"/>
    <s v="Non-RFID Card Member"/>
    <m/>
    <m/>
    <n v="53186"/>
    <s v="UNITED STATES"/>
    <s v="Single Ride"/>
    <n v="129"/>
    <x v="14"/>
    <n v="43.045712999999999"/>
    <n v="-87.899756999999994"/>
    <x v="18"/>
    <n v="43.045712999999999"/>
    <n v="-87.899756999999994"/>
    <n v="16"/>
    <n v="3"/>
    <n v="2.4"/>
    <n v="2.2999999999999998"/>
    <n v="96"/>
    <n v="-1"/>
    <d v="2017-02-18T00:00:00"/>
    <d v="2017-02-01T00:00:00"/>
    <d v="2017-02-18T00:00:00"/>
    <s v="Saturday"/>
    <d v="1899-12-30T12:25:59"/>
    <d v="1899-12-30T12:00:00"/>
    <n v="1"/>
    <d v="2017-02-18T00:00:00"/>
    <d v="2017-02-01T00:00:00"/>
    <d v="2017-02-18T00:00:00"/>
    <s v="Saturday"/>
    <d v="1899-12-30T12:41:13"/>
    <d v="1899-12-30T13:00:00"/>
    <s v="Round Trip"/>
  </r>
  <r>
    <n v="1510913"/>
    <s v="Non-RFID Card Member"/>
    <m/>
    <m/>
    <n v="60107"/>
    <s v="UNITED STATES"/>
    <s v="Single Ride"/>
    <n v="5589"/>
    <x v="37"/>
    <n v="43.041646999999998"/>
    <n v="-87.927257999999995"/>
    <x v="29"/>
    <n v="43.053040000000003"/>
    <n v="-87.897660000000002"/>
    <n v="18"/>
    <n v="3"/>
    <n v="2.7"/>
    <n v="2.6"/>
    <n v="108"/>
    <n v="-1"/>
    <d v="2017-02-18T00:00:00"/>
    <d v="2017-02-01T00:00:00"/>
    <d v="2017-02-18T00:00:00"/>
    <s v="Saturday"/>
    <d v="1899-12-30T12:26:49"/>
    <d v="1899-12-30T12:00:00"/>
    <n v="1"/>
    <d v="2017-02-18T00:00:00"/>
    <d v="2017-02-01T00:00:00"/>
    <d v="2017-02-18T00:00:00"/>
    <s v="Saturday"/>
    <d v="1899-12-30T12:44:15"/>
    <d v="1899-12-30T13:00:00"/>
    <s v="One Way"/>
  </r>
  <r>
    <n v="1510914"/>
    <s v="Non-RFID Card Member"/>
    <m/>
    <m/>
    <n v="53204"/>
    <s v="UNITED STATES"/>
    <s v="Single Ride"/>
    <n v="15"/>
    <x v="31"/>
    <n v="43.058010000000003"/>
    <n v="-87.877300000000005"/>
    <x v="32"/>
    <n v="43.058010000000003"/>
    <n v="-87.877300000000005"/>
    <n v="62"/>
    <n v="6"/>
    <n v="9.3000000000000007"/>
    <n v="8.8000000000000007"/>
    <n v="372"/>
    <n v="-1"/>
    <d v="2017-02-18T00:00:00"/>
    <d v="2017-02-01T00:00:00"/>
    <d v="2017-02-18T00:00:00"/>
    <s v="Saturday"/>
    <d v="1899-12-30T12:28:58"/>
    <d v="1899-12-30T12:00:00"/>
    <n v="1"/>
    <d v="2017-02-18T00:00:00"/>
    <d v="2017-02-01T00:00:00"/>
    <d v="2017-02-18T00:00:00"/>
    <s v="Saturday"/>
    <d v="1899-12-30T13:30:20"/>
    <d v="1899-12-30T14:00:00"/>
    <s v="Round Trip"/>
  </r>
  <r>
    <n v="1510970"/>
    <s v="Non-RFID Card Member"/>
    <m/>
    <m/>
    <n v="53202"/>
    <s v="UNITED STATES"/>
    <s v="Single Ride"/>
    <n v="5494"/>
    <x v="13"/>
    <n v="43.058619999999998"/>
    <n v="-87.885319999999993"/>
    <x v="28"/>
    <n v="43.05847"/>
    <n v="-87.898079999999993"/>
    <n v="7"/>
    <n v="3"/>
    <n v="1.1000000000000001"/>
    <n v="1"/>
    <n v="42"/>
    <n v="-1"/>
    <d v="2017-02-18T00:00:00"/>
    <d v="2017-02-01T00:00:00"/>
    <d v="2017-02-18T00:00:00"/>
    <s v="Saturday"/>
    <d v="1899-12-30T12:40:30"/>
    <d v="1899-12-30T13:00:00"/>
    <n v="1"/>
    <d v="2017-02-18T00:00:00"/>
    <d v="2017-02-01T00:00:00"/>
    <d v="2017-02-18T00:00:00"/>
    <s v="Saturday"/>
    <d v="1899-12-30T12:47:30"/>
    <d v="1899-12-30T13:00:00"/>
    <s v="One Way"/>
  </r>
  <r>
    <n v="1511069"/>
    <s v="Non-RFID Card Member"/>
    <m/>
    <m/>
    <n v="53045"/>
    <s v="UNITED STATES"/>
    <s v="Single Ride"/>
    <n v="280"/>
    <x v="31"/>
    <n v="43.058010000000003"/>
    <n v="-87.877300000000005"/>
    <x v="32"/>
    <n v="43.058010000000003"/>
    <n v="-87.877300000000005"/>
    <n v="70"/>
    <n v="9"/>
    <n v="10.5"/>
    <n v="10"/>
    <n v="420"/>
    <n v="-1"/>
    <d v="2017-02-18T00:00:00"/>
    <d v="2017-02-01T00:00:00"/>
    <d v="2017-02-18T00:00:00"/>
    <s v="Saturday"/>
    <d v="1899-12-30T12:57:25"/>
    <d v="1899-12-30T13:00:00"/>
    <n v="1"/>
    <d v="2017-02-18T00:00:00"/>
    <d v="2017-02-01T00:00:00"/>
    <d v="2017-02-18T00:00:00"/>
    <s v="Saturday"/>
    <d v="1899-12-30T14:07:02"/>
    <d v="1899-12-30T14:00:00"/>
    <s v="Round Trip"/>
  </r>
  <r>
    <n v="1511078"/>
    <s v="Non-RFID Card Member"/>
    <m/>
    <m/>
    <n v="53045"/>
    <s v="UNITED STATES"/>
    <s v="Single Ride"/>
    <n v="17"/>
    <x v="31"/>
    <n v="43.058010000000003"/>
    <n v="-87.877300000000005"/>
    <x v="32"/>
    <n v="43.058010000000003"/>
    <n v="-87.877300000000005"/>
    <n v="68"/>
    <n v="9"/>
    <n v="10.199999999999999"/>
    <n v="9.6999999999999993"/>
    <n v="408"/>
    <n v="-1"/>
    <d v="2017-02-18T00:00:00"/>
    <d v="2017-02-01T00:00:00"/>
    <d v="2017-02-18T00:00:00"/>
    <s v="Saturday"/>
    <d v="1899-12-30T12:58:44"/>
    <d v="1899-12-30T13:00:00"/>
    <n v="1"/>
    <d v="2017-02-18T00:00:00"/>
    <d v="2017-02-01T00:00:00"/>
    <d v="2017-02-18T00:00:00"/>
    <s v="Saturday"/>
    <d v="1899-12-30T14:06:46"/>
    <d v="1899-12-30T14:00:00"/>
    <s v="Round Trip"/>
  </r>
  <r>
    <n v="1511084"/>
    <s v="Non-RFID Card Member"/>
    <m/>
    <m/>
    <n v="80466"/>
    <s v="UNITED STATES"/>
    <s v="Single Ride"/>
    <n v="11059"/>
    <x v="40"/>
    <n v="43.048609999999996"/>
    <n v="-88.008480000000006"/>
    <x v="43"/>
    <n v="43.048609999999996"/>
    <n v="-88.008480000000006"/>
    <n v="29"/>
    <n v="3"/>
    <n v="4.4000000000000004"/>
    <n v="4.0999999999999996"/>
    <n v="174"/>
    <n v="-1"/>
    <d v="2017-02-18T00:00:00"/>
    <d v="2017-02-01T00:00:00"/>
    <d v="2017-02-18T00:00:00"/>
    <s v="Saturday"/>
    <d v="1899-12-30T13:01:16"/>
    <d v="1899-12-30T13:00:00"/>
    <n v="1"/>
    <d v="2017-02-18T00:00:00"/>
    <d v="2017-02-01T00:00:00"/>
    <d v="2017-02-18T00:00:00"/>
    <s v="Saturday"/>
    <d v="1899-12-30T13:30:57"/>
    <d v="1899-12-30T14:00:00"/>
    <s v="Round Trip"/>
  </r>
  <r>
    <n v="1511132"/>
    <s v="Non-RFID Card Member"/>
    <m/>
    <m/>
    <n v="53212"/>
    <s v="UNITED STATES"/>
    <s v="Single Ride"/>
    <n v="135"/>
    <x v="43"/>
    <n v="43.05536"/>
    <n v="-87.90504"/>
    <x v="17"/>
    <n v="43.042490000000001"/>
    <n v="-87.909959999999998"/>
    <n v="20"/>
    <n v="3"/>
    <n v="3"/>
    <n v="2.9"/>
    <n v="120"/>
    <n v="-1"/>
    <d v="2017-02-18T00:00:00"/>
    <d v="2017-02-01T00:00:00"/>
    <d v="2017-02-18T00:00:00"/>
    <s v="Saturday"/>
    <d v="1899-12-30T13:10:12"/>
    <d v="1899-12-30T13:00:00"/>
    <n v="1"/>
    <d v="2017-02-18T00:00:00"/>
    <d v="2017-02-01T00:00:00"/>
    <d v="2017-02-18T00:00:00"/>
    <s v="Saturday"/>
    <d v="1899-12-30T13:30:10"/>
    <d v="1899-12-30T14:00:00"/>
    <s v="One Way"/>
  </r>
  <r>
    <n v="1511198"/>
    <s v="Non-RFID Card Member"/>
    <m/>
    <m/>
    <n v="60115"/>
    <s v="UNITED STATES"/>
    <s v="Single Ride"/>
    <n v="5465"/>
    <x v="1"/>
    <n v="43.048200000000001"/>
    <n v="-87.900859999999994"/>
    <x v="10"/>
    <n v="43.052460000000004"/>
    <n v="-87.891000000000005"/>
    <n v="74"/>
    <n v="9"/>
    <n v="11.1"/>
    <n v="10.5"/>
    <n v="444"/>
    <n v="-1"/>
    <d v="2017-02-18T00:00:00"/>
    <d v="2017-02-01T00:00:00"/>
    <d v="2017-02-18T00:00:00"/>
    <s v="Saturday"/>
    <d v="1899-12-30T13:20:14"/>
    <d v="1899-12-30T13:00:00"/>
    <n v="1"/>
    <d v="2017-02-18T00:00:00"/>
    <d v="2017-02-01T00:00:00"/>
    <d v="2017-02-18T00:00:00"/>
    <s v="Saturday"/>
    <d v="1899-12-30T14:34:36"/>
    <d v="1899-12-30T15:00:00"/>
    <s v="One Way"/>
  </r>
  <r>
    <n v="1363287"/>
    <s v="Non-RFID Card Member"/>
    <m/>
    <m/>
    <n v="53206"/>
    <s v="UNITED STATES"/>
    <s v="Single Ride"/>
    <n v="5511"/>
    <x v="3"/>
    <n v="43.042490000000001"/>
    <n v="-87.909959999999998"/>
    <x v="17"/>
    <n v="43.042490000000001"/>
    <n v="-87.909959999999998"/>
    <n v="114"/>
    <n v="12"/>
    <n v="17.100000000000001"/>
    <n v="16.2"/>
    <n v="684"/>
    <n v="-1"/>
    <d v="2017-02-18T00:00:00"/>
    <d v="2017-02-01T00:00:00"/>
    <d v="2017-02-18T00:00:00"/>
    <s v="Saturday"/>
    <d v="1899-12-30T13:23:12"/>
    <d v="1899-12-30T13:00:00"/>
    <n v="1"/>
    <d v="2017-02-18T00:00:00"/>
    <d v="2017-02-01T00:00:00"/>
    <d v="2017-02-18T00:00:00"/>
    <s v="Saturday"/>
    <d v="1899-12-30T15:17:36"/>
    <d v="1899-12-30T15:00:00"/>
    <s v="Round Trip"/>
  </r>
  <r>
    <n v="1511344"/>
    <s v="Non-RFID Card Member"/>
    <m/>
    <m/>
    <n v="60137"/>
    <s v="UNITED STATES"/>
    <s v="Single Ride"/>
    <n v="11098"/>
    <x v="23"/>
    <n v="43.040349999999997"/>
    <n v="-87.920760000000001"/>
    <x v="22"/>
    <n v="43.02948"/>
    <n v="-87.912819999999996"/>
    <n v="19"/>
    <n v="3"/>
    <n v="2.9"/>
    <n v="2.7"/>
    <n v="114"/>
    <n v="-1"/>
    <d v="2017-02-18T00:00:00"/>
    <d v="2017-02-01T00:00:00"/>
    <d v="2017-02-18T00:00:00"/>
    <s v="Saturday"/>
    <d v="1899-12-30T13:43:28"/>
    <d v="1899-12-30T14:00:00"/>
    <n v="1"/>
    <d v="2017-02-18T00:00:00"/>
    <d v="2017-02-01T00:00:00"/>
    <d v="2017-02-18T00:00:00"/>
    <s v="Saturday"/>
    <d v="1899-12-30T14:02:07"/>
    <d v="1899-12-30T14:00:00"/>
    <s v="One Way"/>
  </r>
  <r>
    <n v="1511370"/>
    <s v="Non-RFID Card Member"/>
    <m/>
    <m/>
    <n v="53045"/>
    <s v="UNITED STATES"/>
    <s v="Single Ride"/>
    <n v="70"/>
    <x v="50"/>
    <n v="43.026229999999998"/>
    <n v="-87.912809999999993"/>
    <x v="10"/>
    <n v="43.052460000000004"/>
    <n v="-87.891000000000005"/>
    <n v="31"/>
    <n v="3"/>
    <n v="4.7"/>
    <n v="4.4000000000000004"/>
    <n v="186"/>
    <n v="-1"/>
    <d v="2017-02-18T00:00:00"/>
    <d v="2017-02-01T00:00:00"/>
    <d v="2017-02-18T00:00:00"/>
    <s v="Saturday"/>
    <d v="1899-12-30T13:46:57"/>
    <d v="1899-12-30T14:00:00"/>
    <n v="1"/>
    <d v="2017-02-18T00:00:00"/>
    <d v="2017-02-01T00:00:00"/>
    <d v="2017-02-18T00:00:00"/>
    <s v="Saturday"/>
    <d v="1899-12-30T14:17:26"/>
    <d v="1899-12-30T14:00:00"/>
    <s v="One Way"/>
  </r>
  <r>
    <n v="1511395"/>
    <s v="Non-RFID Card Member"/>
    <m/>
    <m/>
    <m/>
    <s v="UNITED STATES"/>
    <s v="Single Ride"/>
    <n v="5556"/>
    <x v="14"/>
    <n v="43.045712999999999"/>
    <n v="-87.899756999999994"/>
    <x v="18"/>
    <n v="43.045712999999999"/>
    <n v="-87.899756999999994"/>
    <n v="60"/>
    <n v="6"/>
    <n v="9"/>
    <n v="8.6"/>
    <n v="360"/>
    <n v="-1"/>
    <d v="2017-02-18T00:00:00"/>
    <d v="2017-02-01T00:00:00"/>
    <d v="2017-02-18T00:00:00"/>
    <s v="Saturday"/>
    <d v="1899-12-30T13:50:02"/>
    <d v="1899-12-30T14:00:00"/>
    <n v="1"/>
    <d v="2017-02-18T00:00:00"/>
    <d v="2017-02-01T00:00:00"/>
    <d v="2017-02-18T00:00:00"/>
    <s v="Saturday"/>
    <d v="1899-12-30T14:50:01"/>
    <d v="1899-12-30T15:00:00"/>
    <s v="Round Trip"/>
  </r>
  <r>
    <n v="1466202"/>
    <s v="Non-RFID Card Member"/>
    <m/>
    <m/>
    <n v="53212"/>
    <s v="UNITED STATES"/>
    <s v="Single Ride"/>
    <n v="46"/>
    <x v="54"/>
    <n v="43.060296999999998"/>
    <n v="-87.913150000000002"/>
    <x v="11"/>
    <n v="43.060786"/>
    <n v="-87.883825999999999"/>
    <n v="13"/>
    <n v="3"/>
    <n v="2"/>
    <n v="1.9"/>
    <n v="78"/>
    <n v="-1"/>
    <d v="2017-02-18T00:00:00"/>
    <d v="2017-02-01T00:00:00"/>
    <d v="2017-02-18T00:00:00"/>
    <s v="Saturday"/>
    <d v="1899-12-30T13:53:43"/>
    <d v="1899-12-30T14:00:00"/>
    <n v="1"/>
    <d v="2017-02-18T00:00:00"/>
    <d v="2017-02-01T00:00:00"/>
    <d v="2017-02-18T00:00:00"/>
    <s v="Saturday"/>
    <d v="1899-12-30T14:06:59"/>
    <d v="1899-12-30T14:00:00"/>
    <s v="One Way"/>
  </r>
  <r>
    <n v="1511508"/>
    <s v="Non-RFID Card Member"/>
    <m/>
    <m/>
    <n v="61107"/>
    <s v="UNITED STATES"/>
    <s v="Single Ride"/>
    <n v="276"/>
    <x v="25"/>
    <n v="43.036900000000003"/>
    <n v="-87.89667"/>
    <x v="8"/>
    <n v="43.038580000000003"/>
    <n v="-87.90934"/>
    <n v="20"/>
    <n v="3"/>
    <n v="3"/>
    <n v="2.9"/>
    <n v="120"/>
    <n v="-1"/>
    <d v="2017-02-18T00:00:00"/>
    <d v="2017-02-01T00:00:00"/>
    <d v="2017-02-18T00:00:00"/>
    <s v="Saturday"/>
    <d v="1899-12-30T14:10:27"/>
    <d v="1899-12-30T14:00:00"/>
    <n v="1"/>
    <d v="2017-02-18T00:00:00"/>
    <d v="2017-02-01T00:00:00"/>
    <d v="2017-02-18T00:00:00"/>
    <s v="Saturday"/>
    <d v="1899-12-30T14:30:01"/>
    <d v="1899-12-30T15:00:00"/>
    <s v="One Way"/>
  </r>
  <r>
    <n v="1511546"/>
    <s v="Non-RFID Card Member"/>
    <m/>
    <m/>
    <n v="53202"/>
    <s v="UNITED STATES"/>
    <s v="Single Ride"/>
    <n v="5523"/>
    <x v="43"/>
    <n v="43.05536"/>
    <n v="-87.90504"/>
    <x v="0"/>
    <n v="43.048200000000001"/>
    <n v="-87.900859999999994"/>
    <n v="12"/>
    <n v="3"/>
    <n v="1.8"/>
    <n v="1.7"/>
    <n v="72"/>
    <n v="-1"/>
    <d v="2017-02-18T00:00:00"/>
    <d v="2017-02-01T00:00:00"/>
    <d v="2017-02-18T00:00:00"/>
    <s v="Saturday"/>
    <d v="1899-12-30T14:14:00"/>
    <d v="1899-12-30T14:00:00"/>
    <n v="1"/>
    <d v="2017-02-18T00:00:00"/>
    <d v="2017-02-01T00:00:00"/>
    <d v="2017-02-18T00:00:00"/>
    <s v="Saturday"/>
    <d v="1899-12-30T14:26:19"/>
    <d v="1899-12-30T14:00:00"/>
    <s v="One Way"/>
  </r>
  <r>
    <n v="1511551"/>
    <s v="Non-RFID Card Member"/>
    <m/>
    <m/>
    <n v="54212"/>
    <s v="UNITED STATES"/>
    <s v="Single Ride"/>
    <n v="5419"/>
    <x v="43"/>
    <n v="43.05536"/>
    <n v="-87.90504"/>
    <x v="0"/>
    <n v="43.048200000000001"/>
    <n v="-87.900859999999994"/>
    <n v="11"/>
    <n v="3"/>
    <n v="1.7"/>
    <n v="1.6"/>
    <n v="66"/>
    <n v="-1"/>
    <d v="2017-02-18T00:00:00"/>
    <d v="2017-02-01T00:00:00"/>
    <d v="2017-02-18T00:00:00"/>
    <s v="Saturday"/>
    <d v="1899-12-30T14:15:12"/>
    <d v="1899-12-30T14:00:00"/>
    <n v="1"/>
    <d v="2017-02-18T00:00:00"/>
    <d v="2017-02-01T00:00:00"/>
    <d v="2017-02-18T00:00:00"/>
    <s v="Saturday"/>
    <d v="1899-12-30T14:26:29"/>
    <d v="1899-12-30T14:00:00"/>
    <s v="One Way"/>
  </r>
  <r>
    <n v="1511548"/>
    <s v="Non-RFID Card Member"/>
    <m/>
    <m/>
    <n v="53092"/>
    <s v="UNITED STATES"/>
    <s v="Single Ride"/>
    <n v="5509"/>
    <x v="50"/>
    <n v="43.026229999999998"/>
    <n v="-87.912809999999993"/>
    <x v="42"/>
    <n v="43.026229999999998"/>
    <n v="-87.912809999999993"/>
    <n v="63"/>
    <n v="6"/>
    <n v="9.5"/>
    <n v="9"/>
    <n v="378"/>
    <n v="-1"/>
    <d v="2017-02-18T00:00:00"/>
    <d v="2017-02-01T00:00:00"/>
    <d v="2017-02-18T00:00:00"/>
    <s v="Saturday"/>
    <d v="1899-12-30T14:15:20"/>
    <d v="1899-12-30T14:00:00"/>
    <n v="1"/>
    <d v="2017-02-18T00:00:00"/>
    <d v="2017-02-01T00:00:00"/>
    <d v="2017-02-18T00:00:00"/>
    <s v="Saturday"/>
    <d v="1899-12-30T15:18:54"/>
    <d v="1899-12-30T15:00:00"/>
    <s v="Round Trip"/>
  </r>
  <r>
    <n v="1511576"/>
    <s v="Non-RFID Card Member"/>
    <m/>
    <m/>
    <n v="53202"/>
    <s v="UNITED STATES"/>
    <s v="Single Ride"/>
    <n v="952"/>
    <x v="25"/>
    <n v="43.036900000000003"/>
    <n v="-87.89667"/>
    <x v="24"/>
    <n v="43.036900000000003"/>
    <n v="-87.89667"/>
    <n v="69"/>
    <n v="9"/>
    <n v="10.4"/>
    <n v="9.8000000000000007"/>
    <n v="414"/>
    <n v="-1"/>
    <d v="2017-02-18T00:00:00"/>
    <d v="2017-02-01T00:00:00"/>
    <d v="2017-02-18T00:00:00"/>
    <s v="Saturday"/>
    <d v="1899-12-30T14:21:02"/>
    <d v="1899-12-30T14:00:00"/>
    <n v="1"/>
    <d v="2017-02-18T00:00:00"/>
    <d v="2017-02-01T00:00:00"/>
    <d v="2017-02-18T00:00:00"/>
    <s v="Saturday"/>
    <d v="1899-12-30T15:30:16"/>
    <d v="1899-12-30T16:00:00"/>
    <s v="Round Trip"/>
  </r>
  <r>
    <n v="1511642"/>
    <s v="Non-RFID Card Member"/>
    <m/>
    <m/>
    <n v="43050"/>
    <s v="UNITED STATES"/>
    <s v="Single Ride"/>
    <n v="11065"/>
    <x v="36"/>
    <n v="43.02948"/>
    <n v="-87.912819999999996"/>
    <x v="22"/>
    <n v="43.02948"/>
    <n v="-87.912819999999996"/>
    <n v="27"/>
    <n v="3"/>
    <n v="4.0999999999999996"/>
    <n v="3.8"/>
    <n v="162"/>
    <n v="-1"/>
    <d v="2017-02-18T00:00:00"/>
    <d v="2017-02-01T00:00:00"/>
    <d v="2017-02-18T00:00:00"/>
    <s v="Saturday"/>
    <d v="1899-12-30T14:30:47"/>
    <d v="1899-12-30T15:00:00"/>
    <n v="1"/>
    <d v="2017-02-18T00:00:00"/>
    <d v="2017-02-01T00:00:00"/>
    <d v="2017-02-18T00:00:00"/>
    <s v="Saturday"/>
    <d v="1899-12-30T14:57:09"/>
    <d v="1899-12-30T15:00:00"/>
    <s v="Round Trip"/>
  </r>
  <r>
    <n v="1511637"/>
    <s v="Non-RFID Card Member"/>
    <m/>
    <m/>
    <n v="30318"/>
    <s v="UNITED STATES"/>
    <s v="Single Ride"/>
    <n v="11119"/>
    <x v="5"/>
    <n v="43.031320000000001"/>
    <n v="-87.904259999999994"/>
    <x v="47"/>
    <n v="43.05536"/>
    <n v="-87.90504"/>
    <n v="70"/>
    <n v="9"/>
    <n v="10.5"/>
    <n v="10"/>
    <n v="420"/>
    <n v="-1"/>
    <d v="2017-02-18T00:00:00"/>
    <d v="2017-02-01T00:00:00"/>
    <d v="2017-02-18T00:00:00"/>
    <s v="Saturday"/>
    <d v="1899-12-30T14:30:59"/>
    <d v="1899-12-30T15:00:00"/>
    <n v="1"/>
    <d v="2017-02-18T00:00:00"/>
    <d v="2017-02-01T00:00:00"/>
    <d v="2017-02-18T00:00:00"/>
    <s v="Saturday"/>
    <d v="1899-12-30T15:40:18"/>
    <d v="1899-12-30T16:00:00"/>
    <s v="One Way"/>
  </r>
  <r>
    <n v="1511730"/>
    <s v="Non-RFID Card Member"/>
    <m/>
    <m/>
    <n v="53119"/>
    <s v="UNITED STATES"/>
    <s v="Single Ride"/>
    <n v="5430"/>
    <x v="8"/>
    <n v="43.04804"/>
    <n v="-87.896720000000002"/>
    <x v="6"/>
    <n v="43.031320000000001"/>
    <n v="-87.904259999999994"/>
    <n v="53"/>
    <n v="6"/>
    <n v="8"/>
    <n v="7.6"/>
    <n v="318"/>
    <n v="-1"/>
    <d v="2017-02-18T00:00:00"/>
    <d v="2017-02-01T00:00:00"/>
    <d v="2017-02-18T00:00:00"/>
    <s v="Saturday"/>
    <d v="1899-12-30T14:46:23"/>
    <d v="1899-12-30T15:00:00"/>
    <n v="1"/>
    <d v="2017-02-18T00:00:00"/>
    <d v="2017-02-01T00:00:00"/>
    <d v="2017-02-18T00:00:00"/>
    <s v="Saturday"/>
    <d v="1899-12-30T15:39:46"/>
    <d v="1899-12-30T16:00:00"/>
    <s v="One Way"/>
  </r>
  <r>
    <n v="1511734"/>
    <s v="Non-RFID Card Member"/>
    <m/>
    <m/>
    <n v="53213"/>
    <s v="UNITED STATES"/>
    <s v="Single Ride"/>
    <n v="5444"/>
    <x v="0"/>
    <n v="43.03886"/>
    <n v="-87.902720000000002"/>
    <x v="24"/>
    <n v="43.036900000000003"/>
    <n v="-87.89667"/>
    <n v="9"/>
    <n v="3"/>
    <n v="1.4"/>
    <n v="1.3"/>
    <n v="54"/>
    <n v="-1"/>
    <d v="2017-02-18T00:00:00"/>
    <d v="2017-02-01T00:00:00"/>
    <d v="2017-02-18T00:00:00"/>
    <s v="Saturday"/>
    <d v="1899-12-30T14:46:41"/>
    <d v="1899-12-30T15:00:00"/>
    <n v="1"/>
    <d v="2017-02-18T00:00:00"/>
    <d v="2017-02-01T00:00:00"/>
    <d v="2017-02-18T00:00:00"/>
    <s v="Saturday"/>
    <d v="1899-12-30T14:55:34"/>
    <d v="1899-12-30T15:00:00"/>
    <s v="One Way"/>
  </r>
  <r>
    <n v="1511845"/>
    <s v="Non-RFID Card Member"/>
    <m/>
    <m/>
    <n v="53213"/>
    <s v="UNITED STATES"/>
    <s v="Single Ride"/>
    <n v="11117"/>
    <x v="42"/>
    <n v="43.052630000000001"/>
    <n v="-88.016319999999993"/>
    <x v="57"/>
    <n v="43.060580000000002"/>
    <n v="-87.998589999999993"/>
    <n v="16"/>
    <n v="3"/>
    <n v="2.4"/>
    <n v="2.2999999999999998"/>
    <n v="96"/>
    <n v="-1"/>
    <d v="2017-02-18T00:00:00"/>
    <d v="2017-02-01T00:00:00"/>
    <d v="2017-02-18T00:00:00"/>
    <s v="Saturday"/>
    <d v="1899-12-30T15:06:20"/>
    <d v="1899-12-30T15:00:00"/>
    <n v="1"/>
    <d v="2017-02-18T00:00:00"/>
    <d v="2017-02-01T00:00:00"/>
    <d v="2017-02-18T00:00:00"/>
    <s v="Saturday"/>
    <d v="1899-12-30T15:22:51"/>
    <d v="1899-12-30T15:00:00"/>
    <s v="One Way"/>
  </r>
  <r>
    <n v="1511899"/>
    <s v="Non-RFID Card Member"/>
    <m/>
    <m/>
    <n v="53154"/>
    <s v="UNITED STATES"/>
    <s v="Single Ride"/>
    <n v="17"/>
    <x v="31"/>
    <n v="43.058010000000003"/>
    <n v="-87.877300000000005"/>
    <x v="32"/>
    <n v="43.058010000000003"/>
    <n v="-87.877300000000005"/>
    <n v="48"/>
    <n v="6"/>
    <n v="7.2"/>
    <n v="6.8"/>
    <n v="288"/>
    <n v="-1"/>
    <d v="2017-02-18T00:00:00"/>
    <d v="2017-02-01T00:00:00"/>
    <d v="2017-02-18T00:00:00"/>
    <s v="Saturday"/>
    <d v="1899-12-30T15:15:17"/>
    <d v="1899-12-30T15:00:00"/>
    <n v="1"/>
    <d v="2017-02-18T00:00:00"/>
    <d v="2017-02-01T00:00:00"/>
    <d v="2017-02-18T00:00:00"/>
    <s v="Saturday"/>
    <d v="1899-12-30T16:03:24"/>
    <d v="1899-12-30T16:00:00"/>
    <s v="Round Trip"/>
  </r>
  <r>
    <n v="1511937"/>
    <s v="Non-RFID Card Member"/>
    <m/>
    <m/>
    <n v="53594"/>
    <s v="UNITED STATES"/>
    <s v="Single Ride"/>
    <n v="5546"/>
    <x v="2"/>
    <n v="43.03519"/>
    <n v="-87.907390000000007"/>
    <x v="13"/>
    <n v="43.04824"/>
    <n v="-87.904970000000006"/>
    <n v="11"/>
    <n v="3"/>
    <n v="1.7"/>
    <n v="1.6"/>
    <n v="66"/>
    <n v="-1"/>
    <d v="2017-02-18T00:00:00"/>
    <d v="2017-02-01T00:00:00"/>
    <d v="2017-02-18T00:00:00"/>
    <s v="Saturday"/>
    <d v="1899-12-30T15:21:38"/>
    <d v="1899-12-30T15:00:00"/>
    <n v="1"/>
    <d v="2017-02-18T00:00:00"/>
    <d v="2017-02-01T00:00:00"/>
    <d v="2017-02-18T00:00:00"/>
    <s v="Saturday"/>
    <d v="1899-12-30T15:32:12"/>
    <d v="1899-12-30T16:00:00"/>
    <s v="One Way"/>
  </r>
  <r>
    <n v="1511132"/>
    <s v="Non-RFID Card Member"/>
    <m/>
    <m/>
    <n v="53212"/>
    <s v="UNITED STATES"/>
    <s v="Single Ride"/>
    <n v="11140"/>
    <x v="3"/>
    <n v="43.042490000000001"/>
    <n v="-87.909959999999998"/>
    <x v="47"/>
    <n v="43.05536"/>
    <n v="-87.90504"/>
    <n v="9"/>
    <n v="3"/>
    <n v="1.4"/>
    <n v="1.3"/>
    <n v="54"/>
    <n v="-1"/>
    <d v="2017-02-18T00:00:00"/>
    <d v="2017-02-01T00:00:00"/>
    <d v="2017-02-18T00:00:00"/>
    <s v="Saturday"/>
    <d v="1899-12-30T15:26:02"/>
    <d v="1899-12-30T15:00:00"/>
    <n v="1"/>
    <d v="2017-02-18T00:00:00"/>
    <d v="2017-02-01T00:00:00"/>
    <d v="2017-02-18T00:00:00"/>
    <s v="Saturday"/>
    <d v="1899-12-30T15:35:56"/>
    <d v="1899-12-30T16:00:00"/>
    <s v="One Way"/>
  </r>
  <r>
    <n v="1511974"/>
    <s v="Non-RFID Card Member"/>
    <m/>
    <m/>
    <n v="53227"/>
    <s v="UNITED STATES"/>
    <s v="Single Ride"/>
    <n v="11123"/>
    <x v="5"/>
    <n v="43.031320000000001"/>
    <n v="-87.904259999999994"/>
    <x v="2"/>
    <n v="43.03519"/>
    <n v="-87.907390000000007"/>
    <n v="9"/>
    <n v="3"/>
    <n v="1.4"/>
    <n v="1.3"/>
    <n v="54"/>
    <n v="-1"/>
    <d v="2017-02-18T00:00:00"/>
    <d v="2017-02-01T00:00:00"/>
    <d v="2017-02-18T00:00:00"/>
    <s v="Saturday"/>
    <d v="1899-12-30T15:26:07"/>
    <d v="1899-12-30T15:00:00"/>
    <n v="1"/>
    <d v="2017-02-18T00:00:00"/>
    <d v="2017-02-01T00:00:00"/>
    <d v="2017-02-18T00:00:00"/>
    <s v="Saturday"/>
    <d v="1899-12-30T15:35:26"/>
    <d v="1899-12-30T16:00:00"/>
    <s v="One Way"/>
  </r>
  <r>
    <n v="1217876"/>
    <s v="Non-RFID Card Member"/>
    <m/>
    <m/>
    <n v="53214"/>
    <s v="UNITED STATES"/>
    <s v="Single Ride"/>
    <n v="5479"/>
    <x v="25"/>
    <n v="43.036900000000003"/>
    <n v="-87.89667"/>
    <x v="24"/>
    <n v="43.036900000000003"/>
    <n v="-87.89667"/>
    <n v="51"/>
    <n v="6"/>
    <n v="7.7"/>
    <n v="7.3"/>
    <n v="306"/>
    <n v="-1"/>
    <d v="2017-02-18T00:00:00"/>
    <d v="2017-02-01T00:00:00"/>
    <d v="2017-02-18T00:00:00"/>
    <s v="Saturday"/>
    <d v="1899-12-30T15:36:35"/>
    <d v="1899-12-30T16:00:00"/>
    <n v="1"/>
    <d v="2017-02-18T00:00:00"/>
    <d v="2017-02-01T00:00:00"/>
    <d v="2017-02-18T00:00:00"/>
    <s v="Saturday"/>
    <d v="1899-12-30T16:27:24"/>
    <d v="1899-12-30T16:00:00"/>
    <s v="Round Trip"/>
  </r>
  <r>
    <n v="1512097"/>
    <s v="Non-RFID Card Member"/>
    <m/>
    <m/>
    <n v="53203"/>
    <s v="UNITED STATES"/>
    <s v="Single Ride"/>
    <n v="106"/>
    <x v="16"/>
    <n v="43.03913"/>
    <n v="-87.916150000000002"/>
    <x v="4"/>
    <n v="43.03913"/>
    <n v="-87.916150000000002"/>
    <n v="93"/>
    <n v="9"/>
    <n v="14"/>
    <n v="13.3"/>
    <n v="558"/>
    <n v="-1"/>
    <d v="2017-02-18T00:00:00"/>
    <d v="2017-02-01T00:00:00"/>
    <d v="2017-02-18T00:00:00"/>
    <s v="Saturday"/>
    <d v="1899-12-30T15:45:37"/>
    <d v="1899-12-30T16:00:00"/>
    <n v="1"/>
    <d v="2017-02-18T00:00:00"/>
    <d v="2017-02-01T00:00:00"/>
    <d v="2017-02-18T00:00:00"/>
    <s v="Saturday"/>
    <d v="1899-12-30T17:18:24"/>
    <d v="1899-12-30T17:00:00"/>
    <s v="Round Trip"/>
  </r>
  <r>
    <n v="1512123"/>
    <s v="Non-RFID Card Member"/>
    <m/>
    <m/>
    <n v="53204"/>
    <s v="UNITED STATES"/>
    <s v="Single Ride"/>
    <n v="5586"/>
    <x v="0"/>
    <n v="43.03886"/>
    <n v="-87.902720000000002"/>
    <x v="1"/>
    <n v="43.03886"/>
    <n v="-87.902720000000002"/>
    <n v="51"/>
    <n v="6"/>
    <n v="7.7"/>
    <n v="7.3"/>
    <n v="306"/>
    <n v="-1"/>
    <d v="2017-02-18T00:00:00"/>
    <d v="2017-02-01T00:00:00"/>
    <d v="2017-02-18T00:00:00"/>
    <s v="Saturday"/>
    <d v="1899-12-30T15:48:30"/>
    <d v="1899-12-30T16:00:00"/>
    <n v="1"/>
    <d v="2017-02-18T00:00:00"/>
    <d v="2017-02-01T00:00:00"/>
    <d v="2017-02-18T00:00:00"/>
    <s v="Saturday"/>
    <d v="1899-12-30T16:39:22"/>
    <d v="1899-12-30T17:00:00"/>
    <s v="Round Trip"/>
  </r>
  <r>
    <n v="1512201"/>
    <s v="Non-RFID Card Member"/>
    <m/>
    <m/>
    <n v="53211"/>
    <s v="UNITED STATES"/>
    <s v="Single Ride"/>
    <n v="5434"/>
    <x v="19"/>
    <n v="43.069021999999997"/>
    <n v="-87.887940999999998"/>
    <x v="32"/>
    <n v="43.058010000000003"/>
    <n v="-87.877300000000005"/>
    <n v="22"/>
    <n v="3"/>
    <n v="3.3"/>
    <n v="3.1"/>
    <n v="132"/>
    <n v="-1"/>
    <d v="2017-02-18T00:00:00"/>
    <d v="2017-02-01T00:00:00"/>
    <d v="2017-02-18T00:00:00"/>
    <s v="Saturday"/>
    <d v="1899-12-30T16:02:27"/>
    <d v="1899-12-30T16:00:00"/>
    <n v="1"/>
    <d v="2017-02-18T00:00:00"/>
    <d v="2017-02-01T00:00:00"/>
    <d v="2017-02-18T00:00:00"/>
    <s v="Saturday"/>
    <d v="1899-12-30T16:24:57"/>
    <d v="1899-12-30T16:00:00"/>
    <s v="One Way"/>
  </r>
  <r>
    <n v="1354982"/>
    <s v="Non-RFID Card Member"/>
    <m/>
    <m/>
    <n v="53202"/>
    <s v="UNITED STATES"/>
    <s v="Single Ride"/>
    <n v="186"/>
    <x v="25"/>
    <n v="43.036900000000003"/>
    <n v="-87.89667"/>
    <x v="24"/>
    <n v="43.036900000000003"/>
    <n v="-87.89667"/>
    <n v="56"/>
    <n v="6"/>
    <n v="8.4"/>
    <n v="8"/>
    <n v="336"/>
    <n v="-1"/>
    <d v="2017-02-18T00:00:00"/>
    <d v="2017-02-01T00:00:00"/>
    <d v="2017-02-18T00:00:00"/>
    <s v="Saturday"/>
    <d v="1899-12-30T16:43:35"/>
    <d v="1899-12-30T17:00:00"/>
    <n v="1"/>
    <d v="2017-02-18T00:00:00"/>
    <d v="2017-02-01T00:00:00"/>
    <d v="2017-02-18T00:00:00"/>
    <s v="Saturday"/>
    <d v="1899-12-30T17:39:16"/>
    <d v="1899-12-30T18:00:00"/>
    <s v="Round Trip"/>
  </r>
  <r>
    <n v="1512455"/>
    <s v="Non-RFID Card Member"/>
    <m/>
    <m/>
    <n v="53221"/>
    <s v="UNITED STATES"/>
    <s v="Single Ride"/>
    <n v="11080"/>
    <x v="25"/>
    <n v="43.036900000000003"/>
    <n v="-87.89667"/>
    <x v="24"/>
    <n v="43.036900000000003"/>
    <n v="-87.89667"/>
    <n v="24"/>
    <n v="3"/>
    <n v="3.6"/>
    <n v="3.4"/>
    <n v="144"/>
    <n v="-1"/>
    <d v="2017-02-18T00:00:00"/>
    <d v="2017-02-01T00:00:00"/>
    <d v="2017-02-18T00:00:00"/>
    <s v="Saturday"/>
    <d v="1899-12-30T17:03:41"/>
    <d v="1899-12-30T17:00:00"/>
    <n v="1"/>
    <d v="2017-02-18T00:00:00"/>
    <d v="2017-02-01T00:00:00"/>
    <d v="2017-02-18T00:00:00"/>
    <s v="Saturday"/>
    <d v="1899-12-30T17:27:38"/>
    <d v="1899-12-30T17:00:00"/>
    <s v="Round Trip"/>
  </r>
  <r>
    <n v="1512469"/>
    <s v="Non-RFID Card Member"/>
    <m/>
    <m/>
    <n v="97140"/>
    <s v="UNITED STATES"/>
    <s v="Single Ride"/>
    <n v="5525"/>
    <x v="25"/>
    <n v="43.036900000000003"/>
    <n v="-87.89667"/>
    <x v="5"/>
    <n v="43.031480000000002"/>
    <n v="-87.908169999999998"/>
    <n v="14"/>
    <n v="3"/>
    <n v="2.1"/>
    <n v="2"/>
    <n v="84"/>
    <n v="-1"/>
    <d v="2017-02-18T00:00:00"/>
    <d v="2017-02-01T00:00:00"/>
    <d v="2017-02-18T00:00:00"/>
    <s v="Saturday"/>
    <d v="1899-12-30T17:07:43"/>
    <d v="1899-12-30T17:00:00"/>
    <n v="1"/>
    <d v="2017-02-18T00:00:00"/>
    <d v="2017-02-01T00:00:00"/>
    <d v="2017-02-18T00:00:00"/>
    <s v="Saturday"/>
    <d v="1899-12-30T17:21:44"/>
    <d v="1899-12-30T17:00:00"/>
    <s v="One Way"/>
  </r>
  <r>
    <n v="1512485"/>
    <s v="Non-RFID Card Member"/>
    <m/>
    <m/>
    <n v="53220"/>
    <s v="UNITED STATES"/>
    <s v="Single Ride"/>
    <n v="19"/>
    <x v="49"/>
    <n v="43.020020000000002"/>
    <n v="-87.912540000000007"/>
    <x v="42"/>
    <n v="43.026229999999998"/>
    <n v="-87.912809999999993"/>
    <n v="13"/>
    <n v="3"/>
    <n v="2"/>
    <n v="1.9"/>
    <n v="78"/>
    <n v="-1"/>
    <d v="2017-02-18T00:00:00"/>
    <d v="2017-02-01T00:00:00"/>
    <d v="2017-02-18T00:00:00"/>
    <s v="Saturday"/>
    <d v="1899-12-30T17:15:58"/>
    <d v="1899-12-30T17:00:00"/>
    <n v="1"/>
    <d v="2017-02-18T00:00:00"/>
    <d v="2017-02-01T00:00:00"/>
    <d v="2017-02-18T00:00:00"/>
    <s v="Saturday"/>
    <d v="1899-12-30T17:28:01"/>
    <d v="1899-12-30T17:00:00"/>
    <s v="One Way"/>
  </r>
  <r>
    <n v="1512491"/>
    <s v="Non-RFID Card Member"/>
    <m/>
    <m/>
    <n v="55963"/>
    <s v="UNITED STATES"/>
    <s v="Single Ride"/>
    <n v="11114"/>
    <x v="49"/>
    <n v="43.020020000000002"/>
    <n v="-87.912540000000007"/>
    <x v="42"/>
    <n v="43.026229999999998"/>
    <n v="-87.912809999999993"/>
    <n v="11"/>
    <n v="3"/>
    <n v="1.7"/>
    <n v="1.6"/>
    <n v="66"/>
    <n v="-1"/>
    <d v="2017-02-18T00:00:00"/>
    <d v="2017-02-01T00:00:00"/>
    <d v="2017-02-18T00:00:00"/>
    <s v="Saturday"/>
    <d v="1899-12-30T17:17:22"/>
    <d v="1899-12-30T17:00:00"/>
    <n v="1"/>
    <d v="2017-02-18T00:00:00"/>
    <d v="2017-02-01T00:00:00"/>
    <d v="2017-02-18T00:00:00"/>
    <s v="Saturday"/>
    <d v="1899-12-30T17:28:05"/>
    <d v="1899-12-30T17:00:00"/>
    <s v="One Way"/>
  </r>
  <r>
    <n v="1512527"/>
    <s v="Non-RFID Card Member"/>
    <m/>
    <m/>
    <n v="26003"/>
    <s v="UNITED STATES"/>
    <s v="Single Ride"/>
    <n v="11108"/>
    <x v="30"/>
    <n v="43.031480000000002"/>
    <n v="-87.908169999999998"/>
    <x v="5"/>
    <n v="43.031480000000002"/>
    <n v="-87.908169999999998"/>
    <n v="29"/>
    <n v="3"/>
    <n v="4.4000000000000004"/>
    <n v="4.0999999999999996"/>
    <n v="174"/>
    <n v="-1"/>
    <d v="2017-02-18T00:00:00"/>
    <d v="2017-02-01T00:00:00"/>
    <d v="2017-02-18T00:00:00"/>
    <s v="Saturday"/>
    <d v="1899-12-30T17:30:22"/>
    <d v="1899-12-30T18:00:00"/>
    <n v="1"/>
    <d v="2017-02-18T00:00:00"/>
    <d v="2017-02-01T00:00:00"/>
    <d v="2017-02-18T00:00:00"/>
    <s v="Saturday"/>
    <d v="1899-12-30T17:59:40"/>
    <d v="1899-12-30T18:00:00"/>
    <s v="Round Trip"/>
  </r>
  <r>
    <n v="1512923"/>
    <s v="Non-RFID Card Member"/>
    <m/>
    <m/>
    <m/>
    <s v="UNITED STATES"/>
    <s v="Single Ride"/>
    <n v="5449"/>
    <x v="50"/>
    <n v="43.026229999999998"/>
    <n v="-87.912809999999993"/>
    <x v="52"/>
    <n v="43.026470000000003"/>
    <n v="-87.918040000000005"/>
    <n v="17"/>
    <n v="3"/>
    <n v="2.6"/>
    <n v="2.4"/>
    <n v="102"/>
    <n v="-1"/>
    <d v="2017-02-18T00:00:00"/>
    <d v="2017-02-01T00:00:00"/>
    <d v="2017-02-18T00:00:00"/>
    <s v="Saturday"/>
    <d v="1899-12-30T22:04:02"/>
    <d v="1899-12-30T22:00:00"/>
    <n v="1"/>
    <d v="2017-02-18T00:00:00"/>
    <d v="2017-02-01T00:00:00"/>
    <d v="2017-02-18T00:00:00"/>
    <s v="Saturday"/>
    <d v="1899-12-30T22:21:51"/>
    <d v="1899-12-30T22:00:00"/>
    <s v="One Way"/>
  </r>
  <r>
    <n v="1512942"/>
    <s v="Non-RFID Card Member"/>
    <m/>
    <m/>
    <n v="53204"/>
    <s v="UNITED STATES"/>
    <s v="Single Ride"/>
    <n v="5577"/>
    <x v="9"/>
    <n v="43.066893999999998"/>
    <n v="-87.877936000000005"/>
    <x v="25"/>
    <n v="43.066893999999998"/>
    <n v="-87.877936000000005"/>
    <n v="131"/>
    <n v="15"/>
    <n v="18"/>
    <n v="17.100000000000001"/>
    <n v="720"/>
    <n v="-1"/>
    <d v="2017-02-18T00:00:00"/>
    <d v="2017-02-01T00:00:00"/>
    <d v="2017-02-18T00:00:00"/>
    <s v="Saturday"/>
    <d v="1899-12-30T22:35:51"/>
    <d v="1899-12-30T23:00:00"/>
    <n v="1"/>
    <d v="2017-02-19T00:00:00"/>
    <d v="2017-02-01T00:00:00"/>
    <d v="2017-02-19T00:00:00"/>
    <s v="Sunday"/>
    <d v="1899-12-30T00:46:50"/>
    <d v="1899-12-30T01:00:00"/>
    <s v="Round Trip"/>
  </r>
  <r>
    <n v="1512946"/>
    <s v="Non-RFID Card Member"/>
    <m/>
    <m/>
    <n v="53211"/>
    <s v="UNITED STATES"/>
    <s v="Single Ride"/>
    <n v="5465"/>
    <x v="10"/>
    <n v="43.052460000000004"/>
    <n v="-87.891000000000005"/>
    <x v="25"/>
    <n v="43.066893999999998"/>
    <n v="-87.877936000000005"/>
    <n v="122"/>
    <n v="12"/>
    <n v="18"/>
    <n v="17.100000000000001"/>
    <n v="720"/>
    <n v="-1"/>
    <d v="2017-02-18T00:00:00"/>
    <d v="2017-02-01T00:00:00"/>
    <d v="2017-02-18T00:00:00"/>
    <s v="Saturday"/>
    <d v="1899-12-30T22:45:05"/>
    <d v="1899-12-30T23:00:00"/>
    <n v="1"/>
    <d v="2017-02-19T00:00:00"/>
    <d v="2017-02-01T00:00:00"/>
    <d v="2017-02-19T00:00:00"/>
    <s v="Sunday"/>
    <d v="1899-12-30T00:47:06"/>
    <d v="1899-12-30T01:00:00"/>
    <s v="One Way"/>
  </r>
  <r>
    <n v="1512952"/>
    <s v="Non-RFID Card Member"/>
    <m/>
    <m/>
    <n v="53202"/>
    <s v="UNITED STATES"/>
    <s v="Single Ride"/>
    <n v="11112"/>
    <x v="2"/>
    <n v="43.03519"/>
    <n v="-87.907390000000007"/>
    <x v="0"/>
    <n v="43.048200000000001"/>
    <n v="-87.900859999999994"/>
    <n v="10"/>
    <n v="3"/>
    <n v="1.5"/>
    <n v="1.4"/>
    <n v="60"/>
    <n v="-1"/>
    <d v="2017-02-18T00:00:00"/>
    <d v="2017-02-01T00:00:00"/>
    <d v="2017-02-18T00:00:00"/>
    <s v="Saturday"/>
    <d v="1899-12-30T22:56:52"/>
    <d v="1899-12-30T23:00:00"/>
    <n v="1"/>
    <d v="2017-02-18T00:00:00"/>
    <d v="2017-02-01T00:00:00"/>
    <d v="2017-02-18T00:00:00"/>
    <s v="Saturday"/>
    <d v="1899-12-30T23:06:09"/>
    <d v="1899-12-30T23:00:00"/>
    <s v="One Way"/>
  </r>
  <r>
    <n v="1512966"/>
    <s v="Non-RFID Card Member"/>
    <m/>
    <m/>
    <n v="53215"/>
    <s v="UNITED STATES"/>
    <s v="Single Ride"/>
    <n v="5469"/>
    <x v="2"/>
    <n v="43.03519"/>
    <n v="-87.907390000000007"/>
    <x v="2"/>
    <n v="43.03519"/>
    <n v="-87.907390000000007"/>
    <n v="40"/>
    <n v="6"/>
    <n v="6"/>
    <n v="5.7"/>
    <n v="240"/>
    <n v="-1"/>
    <d v="2017-02-18T00:00:00"/>
    <d v="2017-02-01T00:00:00"/>
    <d v="2017-02-18T00:00:00"/>
    <s v="Saturday"/>
    <d v="1899-12-30T23:34:16"/>
    <d v="1899-12-31T00:00:00"/>
    <n v="1"/>
    <d v="2017-02-19T00:00:00"/>
    <d v="2017-02-01T00:00:00"/>
    <d v="2017-02-19T00:00:00"/>
    <s v="Sunday"/>
    <d v="1899-12-30T00:14:57"/>
    <d v="1899-12-30T00:00:00"/>
    <s v="Round Trip"/>
  </r>
  <r>
    <n v="1512996"/>
    <s v="Non-RFID Card Member"/>
    <m/>
    <m/>
    <n v="98059"/>
    <s v="UNITED STATES"/>
    <s v="Single Ride"/>
    <n v="2968"/>
    <x v="16"/>
    <n v="43.03913"/>
    <n v="-87.916150000000002"/>
    <x v="21"/>
    <n v="43.040154000000001"/>
    <n v="-87.932113000000001"/>
    <n v="16"/>
    <n v="3"/>
    <n v="2.4"/>
    <n v="2.2999999999999998"/>
    <n v="96"/>
    <n v="-1"/>
    <d v="2017-02-19T00:00:00"/>
    <d v="2017-02-01T00:00:00"/>
    <d v="2017-02-19T00:00:00"/>
    <s v="Sunday"/>
    <d v="1899-12-30T02:56:51"/>
    <d v="1899-12-30T03:00:00"/>
    <n v="1"/>
    <d v="2017-02-19T00:00:00"/>
    <d v="2017-02-01T00:00:00"/>
    <d v="2017-02-19T00:00:00"/>
    <s v="Sunday"/>
    <d v="1899-12-30T03:12:46"/>
    <d v="1899-12-30T03:00:00"/>
    <s v="One Way"/>
  </r>
  <r>
    <n v="1249752"/>
    <s v="Non-RFID Card Member"/>
    <m/>
    <m/>
    <n v="53211"/>
    <s v="UNITED STATES"/>
    <s v="Single Ride"/>
    <n v="361"/>
    <x v="16"/>
    <n v="43.03913"/>
    <n v="-87.916150000000002"/>
    <x v="29"/>
    <n v="43.053040000000003"/>
    <n v="-87.897660000000002"/>
    <n v="38"/>
    <n v="6"/>
    <n v="5.7"/>
    <n v="5.4"/>
    <n v="228"/>
    <n v="-1"/>
    <d v="2017-02-19T00:00:00"/>
    <d v="2017-02-01T00:00:00"/>
    <d v="2017-02-19T00:00:00"/>
    <s v="Sunday"/>
    <d v="1899-12-30T04:42:24"/>
    <d v="1899-12-30T05:00:00"/>
    <n v="1"/>
    <d v="2017-02-19T00:00:00"/>
    <d v="2017-02-01T00:00:00"/>
    <d v="2017-02-19T00:00:00"/>
    <s v="Sunday"/>
    <d v="1899-12-30T05:20:02"/>
    <d v="1899-12-30T05:00:00"/>
    <s v="One Way"/>
  </r>
  <r>
    <n v="1513065"/>
    <s v="Non-RFID Card Member"/>
    <m/>
    <m/>
    <n v="53211"/>
    <s v="UNITED STATES"/>
    <s v="Single Ride"/>
    <n v="5550"/>
    <x v="4"/>
    <n v="43.078530000000001"/>
    <n v="-87.882620000000003"/>
    <x v="31"/>
    <n v="43.060250000000003"/>
    <n v="-87.892169999999993"/>
    <n v="19"/>
    <n v="3"/>
    <n v="2.9"/>
    <n v="2.7"/>
    <n v="114"/>
    <n v="-1"/>
    <d v="2017-02-19T00:00:00"/>
    <d v="2017-02-01T00:00:00"/>
    <d v="2017-02-19T00:00:00"/>
    <s v="Sunday"/>
    <d v="1899-12-30T08:11:19"/>
    <d v="1899-12-30T08:00:00"/>
    <n v="1"/>
    <d v="2017-02-19T00:00:00"/>
    <d v="2017-02-01T00:00:00"/>
    <d v="2017-02-19T00:00:00"/>
    <s v="Sunday"/>
    <d v="1899-12-30T08:30:38"/>
    <d v="1899-12-30T09:00:00"/>
    <s v="One Way"/>
  </r>
  <r>
    <n v="1323028"/>
    <s v="Non-RFID Card Member"/>
    <m/>
    <m/>
    <n v="20009"/>
    <s v="UNITED STATES"/>
    <s v="Single Ride"/>
    <n v="99"/>
    <x v="35"/>
    <n v="43.040154000000001"/>
    <n v="-87.932113000000001"/>
    <x v="39"/>
    <n v="43.04804"/>
    <n v="-87.896720000000002"/>
    <n v="15"/>
    <n v="3"/>
    <n v="2.2999999999999998"/>
    <n v="2.1"/>
    <n v="90"/>
    <n v="-1"/>
    <d v="2017-02-19T00:00:00"/>
    <d v="2017-02-01T00:00:00"/>
    <d v="2017-02-19T00:00:00"/>
    <s v="Sunday"/>
    <d v="1899-12-30T09:17:21"/>
    <d v="1899-12-30T09:00:00"/>
    <n v="1"/>
    <d v="2017-02-19T00:00:00"/>
    <d v="2017-02-01T00:00:00"/>
    <d v="2017-02-19T00:00:00"/>
    <s v="Sunday"/>
    <d v="1899-12-30T09:32:07"/>
    <d v="1899-12-30T10:00:00"/>
    <s v="One Way"/>
  </r>
  <r>
    <n v="1513314"/>
    <s v="Non-RFID Card Member"/>
    <m/>
    <m/>
    <n v="53212"/>
    <s v="UNITED STATES"/>
    <s v="Single Ride"/>
    <n v="179"/>
    <x v="10"/>
    <n v="43.052460000000004"/>
    <n v="-87.891000000000005"/>
    <x v="24"/>
    <n v="43.036900000000003"/>
    <n v="-87.89667"/>
    <n v="35"/>
    <n v="6"/>
    <n v="5.3"/>
    <n v="5"/>
    <n v="210"/>
    <n v="-1"/>
    <d v="2017-02-19T00:00:00"/>
    <d v="2017-02-01T00:00:00"/>
    <d v="2017-02-19T00:00:00"/>
    <s v="Sunday"/>
    <d v="1899-12-30T10:55:42"/>
    <d v="1899-12-30T11:00:00"/>
    <n v="1"/>
    <d v="2017-02-19T00:00:00"/>
    <d v="2017-02-01T00:00:00"/>
    <d v="2017-02-19T00:00:00"/>
    <s v="Sunday"/>
    <d v="1899-12-30T11:30:44"/>
    <d v="1899-12-30T12:00:00"/>
    <s v="One Way"/>
  </r>
  <r>
    <n v="1446826"/>
    <s v="Non-RFID Card Member"/>
    <m/>
    <m/>
    <n v="53110"/>
    <s v="UNITED STATES"/>
    <s v="Single Ride"/>
    <n v="234"/>
    <x v="13"/>
    <n v="43.058619999999998"/>
    <n v="-87.885319999999993"/>
    <x v="28"/>
    <n v="43.05847"/>
    <n v="-87.898079999999993"/>
    <n v="12"/>
    <n v="3"/>
    <n v="1.8"/>
    <n v="1.7"/>
    <n v="72"/>
    <n v="-1"/>
    <d v="2017-02-19T00:00:00"/>
    <d v="2017-02-01T00:00:00"/>
    <d v="2017-02-19T00:00:00"/>
    <s v="Sunday"/>
    <d v="1899-12-30T10:57:24"/>
    <d v="1899-12-30T11:00:00"/>
    <n v="1"/>
    <d v="2017-02-19T00:00:00"/>
    <d v="2017-02-01T00:00:00"/>
    <d v="2017-02-19T00:00:00"/>
    <s v="Sunday"/>
    <d v="1899-12-30T11:09:35"/>
    <d v="1899-12-30T11:00:00"/>
    <s v="One Way"/>
  </r>
  <r>
    <n v="1513373"/>
    <s v="Non-RFID Card Member"/>
    <m/>
    <m/>
    <n v="48116"/>
    <s v="UNITED STATES"/>
    <s v="Single Ride"/>
    <n v="5569"/>
    <x v="35"/>
    <n v="43.040154000000001"/>
    <n v="-87.932113000000001"/>
    <x v="24"/>
    <n v="43.036900000000003"/>
    <n v="-87.89667"/>
    <n v="48"/>
    <n v="6"/>
    <n v="7.2"/>
    <n v="6.8"/>
    <n v="288"/>
    <n v="-1"/>
    <d v="2017-02-19T00:00:00"/>
    <d v="2017-02-01T00:00:00"/>
    <d v="2017-02-19T00:00:00"/>
    <s v="Sunday"/>
    <d v="1899-12-30T11:15:33"/>
    <d v="1899-12-30T11:00:00"/>
    <n v="1"/>
    <d v="2017-02-19T00:00:00"/>
    <d v="2017-02-01T00:00:00"/>
    <d v="2017-02-19T00:00:00"/>
    <s v="Sunday"/>
    <d v="1899-12-30T12:03:57"/>
    <d v="1899-12-30T12:00:00"/>
    <s v="One Way"/>
  </r>
  <r>
    <n v="1252500"/>
    <s v="Non-RFID Card Member"/>
    <m/>
    <m/>
    <n v="53203"/>
    <s v="UNITED STATES"/>
    <s v="Single Ride"/>
    <n v="5575"/>
    <x v="8"/>
    <n v="43.04804"/>
    <n v="-87.896720000000002"/>
    <x v="14"/>
    <n v="43.020020000000002"/>
    <n v="-87.912540000000007"/>
    <n v="19"/>
    <n v="3"/>
    <n v="2.9"/>
    <n v="2.7"/>
    <n v="114"/>
    <n v="-1"/>
    <d v="2017-02-19T00:00:00"/>
    <d v="2017-02-01T00:00:00"/>
    <d v="2017-02-19T00:00:00"/>
    <s v="Sunday"/>
    <d v="1899-12-30T11:33:44"/>
    <d v="1899-12-30T12:00:00"/>
    <n v="1"/>
    <d v="2017-02-19T00:00:00"/>
    <d v="2017-02-01T00:00:00"/>
    <d v="2017-02-19T00:00:00"/>
    <s v="Sunday"/>
    <d v="1899-12-30T11:52:35"/>
    <d v="1899-12-30T12:00:00"/>
    <s v="One Way"/>
  </r>
  <r>
    <n v="1513509"/>
    <s v="Non-RFID Card Member"/>
    <m/>
    <m/>
    <n v="53211"/>
    <s v="UNITED STATES"/>
    <s v="Single Ride"/>
    <n v="22"/>
    <x v="10"/>
    <n v="43.052460000000004"/>
    <n v="-87.891000000000005"/>
    <x v="10"/>
    <n v="43.052460000000004"/>
    <n v="-87.891000000000005"/>
    <n v="86"/>
    <n v="9"/>
    <n v="12.9"/>
    <n v="12.3"/>
    <n v="516"/>
    <n v="-1"/>
    <d v="2017-02-19T00:00:00"/>
    <d v="2017-02-01T00:00:00"/>
    <d v="2017-02-19T00:00:00"/>
    <s v="Sunday"/>
    <d v="1899-12-30T11:47:27"/>
    <d v="1899-12-30T12:00:00"/>
    <n v="1"/>
    <d v="2017-02-19T00:00:00"/>
    <d v="2017-02-01T00:00:00"/>
    <d v="2017-02-19T00:00:00"/>
    <s v="Sunday"/>
    <d v="1899-12-30T13:13:15"/>
    <d v="1899-12-30T13:00:00"/>
    <s v="Round Trip"/>
  </r>
  <r>
    <n v="1513527"/>
    <s v="Non-RFID Card Member"/>
    <m/>
    <m/>
    <n v="53055"/>
    <s v="UNITED STATES"/>
    <s v="Single Ride"/>
    <n v="11150"/>
    <x v="2"/>
    <n v="43.03519"/>
    <n v="-87.907390000000007"/>
    <x v="32"/>
    <n v="43.058010000000003"/>
    <n v="-87.877300000000005"/>
    <n v="42"/>
    <n v="6"/>
    <n v="6.3"/>
    <n v="6"/>
    <n v="252"/>
    <n v="-1"/>
    <d v="2017-02-19T00:00:00"/>
    <d v="2017-02-01T00:00:00"/>
    <d v="2017-02-19T00:00:00"/>
    <s v="Sunday"/>
    <d v="1899-12-30T11:53:13"/>
    <d v="1899-12-30T12:00:00"/>
    <n v="1"/>
    <d v="2017-02-19T00:00:00"/>
    <d v="2017-02-01T00:00:00"/>
    <d v="2017-02-19T00:00:00"/>
    <s v="Sunday"/>
    <d v="1899-12-30T12:35:37"/>
    <d v="1899-12-30T13:00:00"/>
    <s v="One Way"/>
  </r>
  <r>
    <n v="1513677"/>
    <s v="Non-RFID Card Member"/>
    <m/>
    <m/>
    <n v="53215"/>
    <s v="UNITED STATES"/>
    <s v="Single Ride"/>
    <n v="44"/>
    <x v="31"/>
    <n v="43.058010000000003"/>
    <n v="-87.877300000000005"/>
    <x v="32"/>
    <n v="43.058010000000003"/>
    <n v="-87.877300000000005"/>
    <n v="61"/>
    <n v="6"/>
    <n v="9.1999999999999993"/>
    <n v="8.6999999999999993"/>
    <n v="366"/>
    <n v="-1"/>
    <d v="2017-02-19T00:00:00"/>
    <d v="2017-02-01T00:00:00"/>
    <d v="2017-02-19T00:00:00"/>
    <s v="Sunday"/>
    <d v="1899-12-30T12:29:19"/>
    <d v="1899-12-30T12:00:00"/>
    <n v="1"/>
    <d v="2017-02-19T00:00:00"/>
    <d v="2017-02-01T00:00:00"/>
    <d v="2017-02-19T00:00:00"/>
    <s v="Sunday"/>
    <d v="1899-12-30T13:30:08"/>
    <d v="1899-12-30T14:00:00"/>
    <s v="Round Trip"/>
  </r>
  <r>
    <n v="1513810"/>
    <s v="Non-RFID Card Member"/>
    <m/>
    <m/>
    <n v="89117"/>
    <s v="UNITED STATES"/>
    <s v="Single Ride"/>
    <n v="5556"/>
    <x v="14"/>
    <n v="43.045712999999999"/>
    <n v="-87.899756999999994"/>
    <x v="18"/>
    <n v="43.045712999999999"/>
    <n v="-87.899756999999994"/>
    <n v="88"/>
    <n v="9"/>
    <n v="13.2"/>
    <n v="12.5"/>
    <n v="528"/>
    <n v="-1"/>
    <d v="2017-02-19T00:00:00"/>
    <d v="2017-02-01T00:00:00"/>
    <d v="2017-02-19T00:00:00"/>
    <s v="Sunday"/>
    <d v="1899-12-30T13:00:08"/>
    <d v="1899-12-30T13:00:00"/>
    <n v="1"/>
    <d v="2017-02-19T00:00:00"/>
    <d v="2017-02-01T00:00:00"/>
    <d v="2017-02-19T00:00:00"/>
    <s v="Sunday"/>
    <d v="1899-12-30T14:28:12"/>
    <d v="1899-12-30T14:00:00"/>
    <s v="Round Trip"/>
  </r>
  <r>
    <n v="1513822"/>
    <s v="Non-RFID Card Member"/>
    <m/>
    <m/>
    <n v="53012"/>
    <s v="UNITED STATES"/>
    <s v="Single Ride"/>
    <n v="108"/>
    <x v="31"/>
    <n v="43.058010000000003"/>
    <n v="-87.877300000000005"/>
    <x v="32"/>
    <n v="43.058010000000003"/>
    <n v="-87.877300000000005"/>
    <n v="70"/>
    <n v="9"/>
    <n v="10.5"/>
    <n v="10"/>
    <n v="420"/>
    <n v="-1"/>
    <d v="2017-02-19T00:00:00"/>
    <d v="2017-02-01T00:00:00"/>
    <d v="2017-02-19T00:00:00"/>
    <s v="Sunday"/>
    <d v="1899-12-30T13:02:17"/>
    <d v="1899-12-30T13:00:00"/>
    <n v="1"/>
    <d v="2017-02-19T00:00:00"/>
    <d v="2017-02-01T00:00:00"/>
    <d v="2017-02-19T00:00:00"/>
    <s v="Sunday"/>
    <d v="1899-12-30T14:12:32"/>
    <d v="1899-12-30T14:00:00"/>
    <s v="Round Trip"/>
  </r>
  <r>
    <n v="1513835"/>
    <s v="Non-RFID Card Member"/>
    <m/>
    <m/>
    <n v="53211"/>
    <s v="UNITED STATES"/>
    <s v="Single Ride"/>
    <n v="11119"/>
    <x v="43"/>
    <n v="43.05536"/>
    <n v="-87.90504"/>
    <x v="29"/>
    <n v="43.053040000000003"/>
    <n v="-87.897660000000002"/>
    <n v="12"/>
    <n v="3"/>
    <n v="1.8"/>
    <n v="1.7"/>
    <n v="72"/>
    <n v="-1"/>
    <d v="2017-02-19T00:00:00"/>
    <d v="2017-02-01T00:00:00"/>
    <d v="2017-02-19T00:00:00"/>
    <s v="Sunday"/>
    <d v="1899-12-30T13:04:31"/>
    <d v="1899-12-30T13:00:00"/>
    <n v="1"/>
    <d v="2017-02-19T00:00:00"/>
    <d v="2017-02-01T00:00:00"/>
    <d v="2017-02-19T00:00:00"/>
    <s v="Sunday"/>
    <d v="1899-12-30T13:16:21"/>
    <d v="1899-12-30T13:00:00"/>
    <s v="One Way"/>
  </r>
  <r>
    <n v="1513850"/>
    <s v="Non-RFID Card Member"/>
    <m/>
    <m/>
    <n v="54915"/>
    <s v="UNITED STATES"/>
    <s v="Single Ride"/>
    <n v="88"/>
    <x v="7"/>
    <n v="43.074890000000003"/>
    <n v="-87.882810000000006"/>
    <x v="32"/>
    <n v="43.058010000000003"/>
    <n v="-87.877300000000005"/>
    <n v="47"/>
    <n v="6"/>
    <n v="7.1"/>
    <n v="6.7"/>
    <n v="282"/>
    <n v="-1"/>
    <d v="2017-02-19T00:00:00"/>
    <d v="2017-02-01T00:00:00"/>
    <d v="2017-02-19T00:00:00"/>
    <s v="Sunday"/>
    <d v="1899-12-30T13:08:00"/>
    <d v="1899-12-30T13:00:00"/>
    <n v="1"/>
    <d v="2017-02-19T00:00:00"/>
    <d v="2017-02-01T00:00:00"/>
    <d v="2017-02-19T00:00:00"/>
    <s v="Sunday"/>
    <d v="1899-12-30T13:55:08"/>
    <d v="1899-12-30T14:00:00"/>
    <s v="One Way"/>
  </r>
  <r>
    <n v="1513874"/>
    <s v="Non-RFID Card Member"/>
    <m/>
    <m/>
    <n v="53221"/>
    <s v="UNITED STATES"/>
    <s v="Single Ride"/>
    <n v="5448"/>
    <x v="31"/>
    <n v="43.058010000000003"/>
    <n v="-87.877300000000005"/>
    <x v="32"/>
    <n v="43.058010000000003"/>
    <n v="-87.877300000000005"/>
    <n v="9"/>
    <n v="3"/>
    <n v="1.4"/>
    <n v="1.3"/>
    <n v="54"/>
    <n v="-1"/>
    <d v="2017-02-19T00:00:00"/>
    <d v="2017-02-01T00:00:00"/>
    <d v="2017-02-19T00:00:00"/>
    <s v="Sunday"/>
    <d v="1899-12-30T13:14:04"/>
    <d v="1899-12-30T13:00:00"/>
    <n v="1"/>
    <d v="2017-02-19T00:00:00"/>
    <d v="2017-02-01T00:00:00"/>
    <d v="2017-02-19T00:00:00"/>
    <s v="Sunday"/>
    <d v="1899-12-30T13:23:09"/>
    <d v="1899-12-30T13:00:00"/>
    <s v="Round Trip"/>
  </r>
  <r>
    <n v="1513893"/>
    <s v="Non-RFID Card Member"/>
    <m/>
    <m/>
    <n v="53186"/>
    <s v="UNITED STATES"/>
    <s v="Single Ride"/>
    <n v="11133"/>
    <x v="40"/>
    <n v="43.048609999999996"/>
    <n v="-88.008480000000006"/>
    <x v="43"/>
    <n v="43.048609999999996"/>
    <n v="-88.008480000000006"/>
    <n v="78"/>
    <n v="9"/>
    <n v="11.7"/>
    <n v="11.1"/>
    <n v="468"/>
    <n v="-1"/>
    <d v="2017-02-19T00:00:00"/>
    <d v="2017-02-01T00:00:00"/>
    <d v="2017-02-19T00:00:00"/>
    <s v="Sunday"/>
    <d v="1899-12-30T13:15:53"/>
    <d v="1899-12-30T13:00:00"/>
    <n v="1"/>
    <d v="2017-02-19T00:00:00"/>
    <d v="2017-02-01T00:00:00"/>
    <d v="2017-02-19T00:00:00"/>
    <s v="Sunday"/>
    <d v="1899-12-30T14:33:34"/>
    <d v="1899-12-30T15:00:00"/>
    <s v="Round Trip"/>
  </r>
  <r>
    <n v="1513934"/>
    <s v="Non-RFID Card Member"/>
    <m/>
    <m/>
    <n v="63135"/>
    <s v="UNITED STATES"/>
    <s v="Single Ride"/>
    <n v="5432"/>
    <x v="13"/>
    <n v="43.058619999999998"/>
    <n v="-87.885319999999993"/>
    <x v="10"/>
    <n v="43.052460000000004"/>
    <n v="-87.891000000000005"/>
    <n v="52"/>
    <n v="6"/>
    <n v="7.8"/>
    <n v="7.4"/>
    <n v="312"/>
    <n v="-1"/>
    <d v="2017-02-19T00:00:00"/>
    <d v="2017-02-01T00:00:00"/>
    <d v="2017-02-19T00:00:00"/>
    <s v="Sunday"/>
    <d v="1899-12-30T13:24:25"/>
    <d v="1899-12-30T13:00:00"/>
    <n v="1"/>
    <d v="2017-02-19T00:00:00"/>
    <d v="2017-02-01T00:00:00"/>
    <d v="2017-02-19T00:00:00"/>
    <s v="Sunday"/>
    <d v="1899-12-30T14:16:00"/>
    <d v="1899-12-30T14:00:00"/>
    <s v="One Way"/>
  </r>
  <r>
    <n v="1131459"/>
    <s v="Non-RFID Card Member"/>
    <m/>
    <m/>
    <n v="53188"/>
    <s v="UNITED STATES"/>
    <s v="Single Ride"/>
    <n v="279"/>
    <x v="2"/>
    <n v="43.03519"/>
    <n v="-87.907390000000007"/>
    <x v="17"/>
    <n v="43.042490000000001"/>
    <n v="-87.909959999999998"/>
    <n v="11"/>
    <n v="3"/>
    <n v="1.7"/>
    <n v="1.6"/>
    <n v="66"/>
    <n v="-1"/>
    <d v="2017-02-19T00:00:00"/>
    <d v="2017-02-01T00:00:00"/>
    <d v="2017-02-19T00:00:00"/>
    <s v="Sunday"/>
    <d v="1899-12-30T13:33:04"/>
    <d v="1899-12-30T14:00:00"/>
    <n v="1"/>
    <d v="2017-02-19T00:00:00"/>
    <d v="2017-02-01T00:00:00"/>
    <d v="2017-02-19T00:00:00"/>
    <s v="Sunday"/>
    <d v="1899-12-30T13:44:30"/>
    <d v="1899-12-30T14:00:00"/>
    <s v="One Way"/>
  </r>
  <r>
    <n v="1514104"/>
    <s v="Non-RFID Card Member"/>
    <m/>
    <m/>
    <n v="55112"/>
    <s v="UNITED STATES"/>
    <s v="Single Ride"/>
    <n v="11118"/>
    <x v="25"/>
    <n v="43.036900000000003"/>
    <n v="-87.89667"/>
    <x v="24"/>
    <n v="43.036900000000003"/>
    <n v="-87.89667"/>
    <n v="33"/>
    <n v="3"/>
    <n v="5"/>
    <n v="4.7"/>
    <n v="198"/>
    <n v="-1"/>
    <d v="2017-02-19T00:00:00"/>
    <d v="2017-02-01T00:00:00"/>
    <d v="2017-02-19T00:00:00"/>
    <s v="Sunday"/>
    <d v="1899-12-30T14:00:00"/>
    <d v="1899-12-30T14:00:00"/>
    <n v="1"/>
    <d v="2017-02-19T00:00:00"/>
    <d v="2017-02-01T00:00:00"/>
    <d v="2017-02-19T00:00:00"/>
    <s v="Sunday"/>
    <d v="1899-12-30T14:33:08"/>
    <d v="1899-12-30T15:00:00"/>
    <s v="Round Trip"/>
  </r>
  <r>
    <n v="1514201"/>
    <s v="Non-RFID Card Member"/>
    <m/>
    <m/>
    <m/>
    <s v="UNITED STATES"/>
    <s v="Single Ride"/>
    <n v="11127"/>
    <x v="11"/>
    <n v="43.04824"/>
    <n v="-87.904970000000006"/>
    <x v="13"/>
    <n v="43.04824"/>
    <n v="-87.904970000000006"/>
    <n v="111"/>
    <n v="12"/>
    <n v="16.7"/>
    <n v="15.8"/>
    <n v="666"/>
    <n v="-1"/>
    <d v="2017-02-19T00:00:00"/>
    <d v="2017-02-01T00:00:00"/>
    <d v="2017-02-19T00:00:00"/>
    <s v="Sunday"/>
    <d v="1899-12-30T14:17:25"/>
    <d v="1899-12-30T14:00:00"/>
    <n v="1"/>
    <d v="2017-02-19T00:00:00"/>
    <d v="2017-02-01T00:00:00"/>
    <d v="2017-02-19T00:00:00"/>
    <s v="Sunday"/>
    <d v="1899-12-30T16:08:36"/>
    <d v="1899-12-30T16:00:00"/>
    <s v="Round Trip"/>
  </r>
  <r>
    <n v="1514221"/>
    <s v="Non-RFID Card Member"/>
    <m/>
    <m/>
    <n v="53202"/>
    <s v="UNITED STATES"/>
    <s v="Single Ride"/>
    <n v="46"/>
    <x v="13"/>
    <n v="43.058619999999998"/>
    <n v="-87.885319999999993"/>
    <x v="3"/>
    <n v="43.058619999999998"/>
    <n v="-87.885319999999993"/>
    <n v="97"/>
    <n v="12"/>
    <n v="14.6"/>
    <n v="13.8"/>
    <n v="582"/>
    <n v="-1"/>
    <d v="2017-02-19T00:00:00"/>
    <d v="2017-02-01T00:00:00"/>
    <d v="2017-02-19T00:00:00"/>
    <s v="Sunday"/>
    <d v="1899-12-30T14:21:07"/>
    <d v="1899-12-30T14:00:00"/>
    <n v="1"/>
    <d v="2017-02-19T00:00:00"/>
    <d v="2017-02-01T00:00:00"/>
    <d v="2017-02-19T00:00:00"/>
    <s v="Sunday"/>
    <d v="1899-12-30T15:58:09"/>
    <d v="1899-12-30T16:00:00"/>
    <s v="Round Trip"/>
  </r>
  <r>
    <n v="1514221"/>
    <s v="Non-RFID Card Member"/>
    <m/>
    <m/>
    <n v="53202"/>
    <s v="UNITED STATES"/>
    <s v="Single Ride"/>
    <n v="42"/>
    <x v="13"/>
    <n v="43.058619999999998"/>
    <n v="-87.885319999999993"/>
    <x v="3"/>
    <n v="43.058619999999998"/>
    <n v="-87.885319999999993"/>
    <n v="97"/>
    <n v="12"/>
    <n v="14.6"/>
    <n v="13.8"/>
    <n v="582"/>
    <n v="-1"/>
    <d v="2017-02-19T00:00:00"/>
    <d v="2017-02-01T00:00:00"/>
    <d v="2017-02-19T00:00:00"/>
    <s v="Sunday"/>
    <d v="1899-12-30T14:21:56"/>
    <d v="1899-12-30T14:00:00"/>
    <n v="1"/>
    <d v="2017-02-19T00:00:00"/>
    <d v="2017-02-01T00:00:00"/>
    <d v="2017-02-19T00:00:00"/>
    <s v="Sunday"/>
    <d v="1899-12-30T15:58:14"/>
    <d v="1899-12-30T16:00:00"/>
    <s v="Round Trip"/>
  </r>
  <r>
    <n v="1514240"/>
    <s v="Non-RFID Card Member"/>
    <m/>
    <m/>
    <n v="53562"/>
    <s v="UNITED STATES"/>
    <s v="Single Ride"/>
    <n v="45"/>
    <x v="31"/>
    <n v="43.058010000000003"/>
    <n v="-87.877300000000005"/>
    <x v="32"/>
    <n v="43.058010000000003"/>
    <n v="-87.877300000000005"/>
    <n v="35"/>
    <n v="6"/>
    <n v="5.3"/>
    <n v="5"/>
    <n v="210"/>
    <n v="-1"/>
    <d v="2017-02-19T00:00:00"/>
    <d v="2017-02-01T00:00:00"/>
    <d v="2017-02-19T00:00:00"/>
    <s v="Sunday"/>
    <d v="1899-12-30T14:24:48"/>
    <d v="1899-12-30T14:00:00"/>
    <n v="1"/>
    <d v="2017-02-19T00:00:00"/>
    <d v="2017-02-01T00:00:00"/>
    <d v="2017-02-19T00:00:00"/>
    <s v="Sunday"/>
    <d v="1899-12-30T14:59:17"/>
    <d v="1899-12-30T15:00:00"/>
    <s v="Round Trip"/>
  </r>
  <r>
    <n v="1514288"/>
    <s v="Non-RFID Card Member"/>
    <m/>
    <m/>
    <n v="53150"/>
    <s v="UNITED STATES"/>
    <s v="Single Ride"/>
    <n v="11118"/>
    <x v="25"/>
    <n v="43.036900000000003"/>
    <n v="-87.89667"/>
    <x v="24"/>
    <n v="43.036900000000003"/>
    <n v="-87.89667"/>
    <n v="14"/>
    <n v="3"/>
    <n v="2.1"/>
    <n v="2"/>
    <n v="84"/>
    <n v="-1"/>
    <d v="2017-02-19T00:00:00"/>
    <d v="2017-02-01T00:00:00"/>
    <d v="2017-02-19T00:00:00"/>
    <s v="Sunday"/>
    <d v="1899-12-30T14:33:12"/>
    <d v="1899-12-30T15:00:00"/>
    <n v="1"/>
    <d v="2017-02-19T00:00:00"/>
    <d v="2017-02-01T00:00:00"/>
    <d v="2017-02-19T00:00:00"/>
    <s v="Sunday"/>
    <d v="1899-12-30T14:47:21"/>
    <d v="1899-12-30T15:00:00"/>
    <s v="Round Trip"/>
  </r>
  <r>
    <n v="1514321"/>
    <s v="Non-RFID Card Member"/>
    <m/>
    <m/>
    <n v="53186"/>
    <s v="UNITED STATES"/>
    <s v="Single Ride"/>
    <n v="952"/>
    <x v="13"/>
    <n v="43.058619999999998"/>
    <n v="-87.885319999999993"/>
    <x v="24"/>
    <n v="43.036900000000003"/>
    <n v="-87.89667"/>
    <n v="30"/>
    <n v="3"/>
    <n v="4.5"/>
    <n v="4.3"/>
    <n v="180"/>
    <n v="-1"/>
    <d v="2017-02-19T00:00:00"/>
    <d v="2017-02-01T00:00:00"/>
    <d v="2017-02-19T00:00:00"/>
    <s v="Sunday"/>
    <d v="1899-12-30T14:39:30"/>
    <d v="1899-12-30T15:00:00"/>
    <n v="1"/>
    <d v="2017-02-19T00:00:00"/>
    <d v="2017-02-01T00:00:00"/>
    <d v="2017-02-19T00:00:00"/>
    <s v="Sunday"/>
    <d v="1899-12-30T15:09:05"/>
    <d v="1899-12-30T15:00:00"/>
    <s v="One Way"/>
  </r>
  <r>
    <n v="1514344"/>
    <s v="Non-RFID Card Member"/>
    <m/>
    <m/>
    <n v="53233"/>
    <s v="UNITED STATES"/>
    <s v="Single Ride"/>
    <n v="318"/>
    <x v="35"/>
    <n v="43.040154000000001"/>
    <n v="-87.932113000000001"/>
    <x v="13"/>
    <n v="43.04824"/>
    <n v="-87.904970000000006"/>
    <n v="20"/>
    <n v="3"/>
    <n v="3"/>
    <n v="2.9"/>
    <n v="120"/>
    <n v="-1"/>
    <d v="2017-02-19T00:00:00"/>
    <d v="2017-02-01T00:00:00"/>
    <d v="2017-02-19T00:00:00"/>
    <s v="Sunday"/>
    <d v="1899-12-30T14:43:05"/>
    <d v="1899-12-30T15:00:00"/>
    <n v="1"/>
    <d v="2017-02-19T00:00:00"/>
    <d v="2017-02-01T00:00:00"/>
    <d v="2017-02-19T00:00:00"/>
    <s v="Sunday"/>
    <d v="1899-12-30T15:03:35"/>
    <d v="1899-12-30T15:00:00"/>
    <s v="One Way"/>
  </r>
  <r>
    <n v="1412824"/>
    <s v="Non-RFID Card Member"/>
    <m/>
    <m/>
    <n v="53233"/>
    <s v="UNITED STATES"/>
    <s v="Single Ride"/>
    <n v="77"/>
    <x v="27"/>
    <n v="43.038580000000003"/>
    <n v="-87.90934"/>
    <x v="1"/>
    <n v="43.03886"/>
    <n v="-87.902720000000002"/>
    <n v="45"/>
    <n v="6"/>
    <n v="6.8"/>
    <n v="6.4"/>
    <n v="270"/>
    <n v="-1"/>
    <d v="2017-02-19T00:00:00"/>
    <d v="2017-02-01T00:00:00"/>
    <d v="2017-02-19T00:00:00"/>
    <s v="Sunday"/>
    <d v="1899-12-30T14:45:11"/>
    <d v="1899-12-30T15:00:00"/>
    <n v="1"/>
    <d v="2017-02-19T00:00:00"/>
    <d v="2017-02-01T00:00:00"/>
    <d v="2017-02-19T00:00:00"/>
    <s v="Sunday"/>
    <d v="1899-12-30T15:30:36"/>
    <d v="1899-12-30T16:00:00"/>
    <s v="One Way"/>
  </r>
  <r>
    <n v="1514468"/>
    <s v="Non-RFID Card Member"/>
    <m/>
    <m/>
    <n v="54902"/>
    <s v="UNITED STATES"/>
    <s v="Single Ride"/>
    <n v="5524"/>
    <x v="25"/>
    <n v="43.036900000000003"/>
    <n v="-87.89667"/>
    <x v="2"/>
    <n v="43.03519"/>
    <n v="-87.907390000000007"/>
    <n v="19"/>
    <n v="3"/>
    <n v="2.9"/>
    <n v="2.7"/>
    <n v="114"/>
    <n v="-1"/>
    <d v="2017-02-19T00:00:00"/>
    <d v="2017-02-01T00:00:00"/>
    <d v="2017-02-19T00:00:00"/>
    <s v="Sunday"/>
    <d v="1899-12-30T15:05:38"/>
    <d v="1899-12-30T15:00:00"/>
    <n v="1"/>
    <d v="2017-02-19T00:00:00"/>
    <d v="2017-02-01T00:00:00"/>
    <d v="2017-02-19T00:00:00"/>
    <s v="Sunday"/>
    <d v="1899-12-30T15:24:31"/>
    <d v="1899-12-30T15:00:00"/>
    <s v="One Way"/>
  </r>
  <r>
    <n v="1514468"/>
    <s v="Non-RFID Card Member"/>
    <m/>
    <m/>
    <n v="54902"/>
    <s v="UNITED STATES"/>
    <s v="Single Ride"/>
    <n v="11118"/>
    <x v="25"/>
    <n v="43.036900000000003"/>
    <n v="-87.89667"/>
    <x v="2"/>
    <n v="43.03519"/>
    <n v="-87.907390000000007"/>
    <n v="18"/>
    <n v="3"/>
    <n v="2.7"/>
    <n v="2.6"/>
    <n v="108"/>
    <n v="-1"/>
    <d v="2017-02-19T00:00:00"/>
    <d v="2017-02-01T00:00:00"/>
    <d v="2017-02-19T00:00:00"/>
    <s v="Sunday"/>
    <d v="1899-12-30T15:06:27"/>
    <d v="1899-12-30T15:00:00"/>
    <n v="1"/>
    <d v="2017-02-19T00:00:00"/>
    <d v="2017-02-01T00:00:00"/>
    <d v="2017-02-19T00:00:00"/>
    <s v="Sunday"/>
    <d v="1899-12-30T15:24:38"/>
    <d v="1899-12-30T15:00:00"/>
    <s v="One Way"/>
  </r>
  <r>
    <n v="1514466"/>
    <s v="Non-RFID Card Member"/>
    <m/>
    <m/>
    <n v="53131"/>
    <s v="UNITED STATES"/>
    <s v="Single Ride"/>
    <n v="5479"/>
    <x v="31"/>
    <n v="43.058010000000003"/>
    <n v="-87.877300000000005"/>
    <x v="4"/>
    <n v="43.03913"/>
    <n v="-87.916150000000002"/>
    <n v="48"/>
    <n v="6"/>
    <n v="7.2"/>
    <n v="6.8"/>
    <n v="288"/>
    <n v="-1"/>
    <d v="2017-02-19T00:00:00"/>
    <d v="2017-02-01T00:00:00"/>
    <d v="2017-02-19T00:00:00"/>
    <s v="Sunday"/>
    <d v="1899-12-30T15:06:29"/>
    <d v="1899-12-30T15:00:00"/>
    <n v="1"/>
    <d v="2017-02-19T00:00:00"/>
    <d v="2017-02-01T00:00:00"/>
    <d v="2017-02-19T00:00:00"/>
    <s v="Sunday"/>
    <d v="1899-12-30T15:54:16"/>
    <d v="1899-12-30T16:00:00"/>
    <s v="One Way"/>
  </r>
  <r>
    <n v="1514621"/>
    <s v="Non-RFID Card Member"/>
    <m/>
    <m/>
    <n v="60642"/>
    <s v="UNITED STATES"/>
    <s v="Single Ride"/>
    <n v="5530"/>
    <x v="16"/>
    <n v="43.03913"/>
    <n v="-87.916150000000002"/>
    <x v="47"/>
    <n v="43.05536"/>
    <n v="-87.90504"/>
    <n v="13"/>
    <n v="3"/>
    <n v="2"/>
    <n v="1.9"/>
    <n v="78"/>
    <n v="-1"/>
    <d v="2017-02-19T00:00:00"/>
    <d v="2017-02-01T00:00:00"/>
    <d v="2017-02-19T00:00:00"/>
    <s v="Sunday"/>
    <d v="1899-12-30T15:40:42"/>
    <d v="1899-12-30T16:00:00"/>
    <n v="1"/>
    <d v="2017-02-19T00:00:00"/>
    <d v="2017-02-01T00:00:00"/>
    <d v="2017-02-19T00:00:00"/>
    <s v="Sunday"/>
    <d v="1899-12-30T15:53:00"/>
    <d v="1899-12-30T16:00:00"/>
    <s v="One Way"/>
  </r>
  <r>
    <n v="1514286"/>
    <s v="Non-RFID Card Member"/>
    <m/>
    <m/>
    <n v="53110"/>
    <s v="UNITED STATES"/>
    <s v="Single Ride"/>
    <n v="5502"/>
    <x v="51"/>
    <n v="43.046570000000003"/>
    <n v="-87.908720000000002"/>
    <x v="10"/>
    <n v="43.052460000000004"/>
    <n v="-87.891000000000005"/>
    <n v="13"/>
    <n v="3"/>
    <n v="2"/>
    <n v="1.9"/>
    <n v="78"/>
    <n v="-1"/>
    <d v="2017-02-19T00:00:00"/>
    <d v="2017-02-01T00:00:00"/>
    <d v="2017-02-19T00:00:00"/>
    <s v="Sunday"/>
    <d v="1899-12-30T15:45:07"/>
    <d v="1899-12-30T16:00:00"/>
    <n v="1"/>
    <d v="2017-02-19T00:00:00"/>
    <d v="2017-02-01T00:00:00"/>
    <d v="2017-02-19T00:00:00"/>
    <s v="Sunday"/>
    <d v="1899-12-30T15:58:03"/>
    <d v="1899-12-30T16:00:00"/>
    <s v="One Way"/>
  </r>
  <r>
    <n v="1514659"/>
    <s v="Non-RFID Card Member"/>
    <m/>
    <m/>
    <n v="53215"/>
    <s v="UNITED STATES"/>
    <s v="Single Ride"/>
    <n v="99"/>
    <x v="8"/>
    <n v="43.04804"/>
    <n v="-87.896720000000002"/>
    <x v="39"/>
    <n v="43.04804"/>
    <n v="-87.896720000000002"/>
    <n v="51"/>
    <n v="6"/>
    <n v="7.7"/>
    <n v="7.3"/>
    <n v="306"/>
    <n v="-1"/>
    <d v="2017-02-19T00:00:00"/>
    <d v="2017-02-01T00:00:00"/>
    <d v="2017-02-19T00:00:00"/>
    <s v="Sunday"/>
    <d v="1899-12-30T15:46:51"/>
    <d v="1899-12-30T16:00:00"/>
    <n v="1"/>
    <d v="2017-02-19T00:00:00"/>
    <d v="2017-02-01T00:00:00"/>
    <d v="2017-02-19T00:00:00"/>
    <s v="Sunday"/>
    <d v="1899-12-30T16:37:23"/>
    <d v="1899-12-30T17:00:00"/>
    <s v="Round Trip"/>
  </r>
  <r>
    <n v="1514756"/>
    <s v="Non-RFID Card Member"/>
    <m/>
    <m/>
    <n v="60514"/>
    <s v="UNITED STATES"/>
    <s v="Single Ride"/>
    <n v="5712"/>
    <x v="37"/>
    <n v="43.041646999999998"/>
    <n v="-87.927257999999995"/>
    <x v="2"/>
    <n v="43.03519"/>
    <n v="-87.907390000000007"/>
    <n v="40"/>
    <n v="6"/>
    <n v="6"/>
    <n v="5.7"/>
    <n v="240"/>
    <n v="-1"/>
    <d v="2017-02-19T00:00:00"/>
    <d v="2017-02-01T00:00:00"/>
    <d v="2017-02-19T00:00:00"/>
    <s v="Sunday"/>
    <d v="1899-12-30T16:04:14"/>
    <d v="1899-12-30T16:00:00"/>
    <n v="1"/>
    <d v="2017-02-19T00:00:00"/>
    <d v="2017-02-01T00:00:00"/>
    <d v="2017-02-19T00:00:00"/>
    <s v="Sunday"/>
    <d v="1899-12-30T16:44:51"/>
    <d v="1899-12-30T17:00:00"/>
    <s v="One Way"/>
  </r>
  <r>
    <n v="1151690"/>
    <s v="Non-RFID Card Member"/>
    <m/>
    <m/>
    <n v="53202"/>
    <s v="UNITED STATES"/>
    <s v="Single Ride"/>
    <n v="77"/>
    <x v="0"/>
    <n v="43.03886"/>
    <n v="-87.902720000000002"/>
    <x v="13"/>
    <n v="43.04824"/>
    <n v="-87.904970000000006"/>
    <n v="10"/>
    <n v="3"/>
    <n v="1.5"/>
    <n v="1.4"/>
    <n v="60"/>
    <n v="-1"/>
    <d v="2017-02-19T00:00:00"/>
    <d v="2017-02-01T00:00:00"/>
    <d v="2017-02-19T00:00:00"/>
    <s v="Sunday"/>
    <d v="1899-12-30T16:09:48"/>
    <d v="1899-12-30T16:00:00"/>
    <n v="1"/>
    <d v="2017-02-19T00:00:00"/>
    <d v="2017-02-01T00:00:00"/>
    <d v="2017-02-19T00:00:00"/>
    <s v="Sunday"/>
    <d v="1899-12-30T16:19:07"/>
    <d v="1899-12-30T16:00:00"/>
    <s v="One Way"/>
  </r>
  <r>
    <n v="1197351"/>
    <s v="Non-RFID Card Member"/>
    <m/>
    <m/>
    <n v="53207"/>
    <s v="UNITED STATES"/>
    <s v="Single Ride"/>
    <n v="5440"/>
    <x v="0"/>
    <n v="43.03886"/>
    <n v="-87.902720000000002"/>
    <x v="13"/>
    <n v="43.04824"/>
    <n v="-87.904970000000006"/>
    <n v="8"/>
    <n v="3"/>
    <n v="1.2"/>
    <n v="1.1000000000000001"/>
    <n v="48"/>
    <n v="-1"/>
    <d v="2017-02-19T00:00:00"/>
    <d v="2017-02-01T00:00:00"/>
    <d v="2017-02-19T00:00:00"/>
    <s v="Sunday"/>
    <d v="1899-12-30T16:11:34"/>
    <d v="1899-12-30T16:00:00"/>
    <n v="1"/>
    <d v="2017-02-19T00:00:00"/>
    <d v="2017-02-01T00:00:00"/>
    <d v="2017-02-19T00:00:00"/>
    <s v="Sunday"/>
    <d v="1899-12-30T16:19:24"/>
    <d v="1899-12-30T16:00:00"/>
    <s v="One Way"/>
  </r>
  <r>
    <n v="1514801"/>
    <s v="Non-RFID Card Member"/>
    <m/>
    <m/>
    <n v="53207"/>
    <s v="UNITED STATES"/>
    <s v="Single Ride"/>
    <n v="5483"/>
    <x v="15"/>
    <n v="43.038649999999997"/>
    <n v="-87.921930000000003"/>
    <x v="4"/>
    <n v="43.03913"/>
    <n v="-87.916150000000002"/>
    <n v="35"/>
    <n v="6"/>
    <n v="5.3"/>
    <n v="5"/>
    <n v="210"/>
    <n v="-1"/>
    <d v="2017-02-19T00:00:00"/>
    <d v="2017-02-01T00:00:00"/>
    <d v="2017-02-19T00:00:00"/>
    <s v="Sunday"/>
    <d v="1899-12-30T16:15:18"/>
    <d v="1899-12-30T16:00:00"/>
    <n v="1"/>
    <d v="2017-02-19T00:00:00"/>
    <d v="2017-02-01T00:00:00"/>
    <d v="2017-02-19T00:00:00"/>
    <s v="Sunday"/>
    <d v="1899-12-30T16:50:56"/>
    <d v="1899-12-30T17:00:00"/>
    <s v="One Way"/>
  </r>
  <r>
    <n v="1514801"/>
    <s v="Non-RFID Card Member"/>
    <m/>
    <m/>
    <n v="53207"/>
    <s v="UNITED STATES"/>
    <s v="Single Ride"/>
    <n v="5429"/>
    <x v="15"/>
    <n v="43.038649999999997"/>
    <n v="-87.921930000000003"/>
    <x v="4"/>
    <n v="43.03913"/>
    <n v="-87.916150000000002"/>
    <n v="34"/>
    <n v="3"/>
    <n v="5.0999999999999996"/>
    <n v="4.8"/>
    <n v="204"/>
    <n v="-1"/>
    <d v="2017-02-19T00:00:00"/>
    <d v="2017-02-01T00:00:00"/>
    <d v="2017-02-19T00:00:00"/>
    <s v="Sunday"/>
    <d v="1899-12-30T16:16:00"/>
    <d v="1899-12-30T16:00:00"/>
    <n v="1"/>
    <d v="2017-02-19T00:00:00"/>
    <d v="2017-02-01T00:00:00"/>
    <d v="2017-02-19T00:00:00"/>
    <s v="Sunday"/>
    <d v="1899-12-30T16:50:35"/>
    <d v="1899-12-30T17:00:00"/>
    <s v="One Way"/>
  </r>
  <r>
    <n v="1514907"/>
    <s v="Non-RFID Card Member"/>
    <m/>
    <m/>
    <n v="53217"/>
    <s v="UNITED STATES"/>
    <s v="Single Ride"/>
    <n v="5545"/>
    <x v="13"/>
    <n v="43.058619999999998"/>
    <n v="-87.885319999999993"/>
    <x v="3"/>
    <n v="43.058619999999998"/>
    <n v="-87.885319999999993"/>
    <n v="21"/>
    <n v="3"/>
    <n v="3.2"/>
    <n v="3"/>
    <n v="126"/>
    <n v="-1"/>
    <d v="2017-02-19T00:00:00"/>
    <d v="2017-02-01T00:00:00"/>
    <d v="2017-02-19T00:00:00"/>
    <s v="Sunday"/>
    <d v="1899-12-30T16:39:35"/>
    <d v="1899-12-30T17:00:00"/>
    <n v="1"/>
    <d v="2017-02-19T00:00:00"/>
    <d v="2017-02-01T00:00:00"/>
    <d v="2017-02-19T00:00:00"/>
    <s v="Sunday"/>
    <d v="1899-12-30T17:00:38"/>
    <d v="1899-12-30T17:00:00"/>
    <s v="Round Trip"/>
  </r>
  <r>
    <n v="1515853"/>
    <s v="Non-RFID Card Member"/>
    <m/>
    <m/>
    <n v="53217"/>
    <s v="UNITED STATES"/>
    <s v="Single Ride"/>
    <n v="982"/>
    <x v="25"/>
    <n v="43.036900000000003"/>
    <n v="-87.89667"/>
    <x v="24"/>
    <n v="43.036900000000003"/>
    <n v="-87.89667"/>
    <n v="68"/>
    <n v="9"/>
    <n v="10.199999999999999"/>
    <n v="9.6999999999999993"/>
    <n v="408"/>
    <n v="-1"/>
    <d v="2017-02-20T00:00:00"/>
    <d v="2017-02-01T00:00:00"/>
    <d v="2017-02-20T00:00:00"/>
    <s v="Monday"/>
    <d v="1899-12-30T12:46:59"/>
    <d v="1899-12-30T13:00:00"/>
    <n v="1"/>
    <d v="2017-02-20T00:00:00"/>
    <d v="2017-02-01T00:00:00"/>
    <d v="2017-02-20T00:00:00"/>
    <s v="Monday"/>
    <d v="1899-12-30T13:54:19"/>
    <d v="1899-12-30T14:00:00"/>
    <s v="Round Trip"/>
  </r>
  <r>
    <n v="1516060"/>
    <s v="Non-RFID Card Member"/>
    <m/>
    <m/>
    <n v="53216"/>
    <s v="UNITED STATES"/>
    <s v="Single Ride"/>
    <n v="5467"/>
    <x v="48"/>
    <n v="43.060839999999999"/>
    <n v="-88.001940000000005"/>
    <x v="49"/>
    <n v="43.060839999999999"/>
    <n v="-88.001940000000005"/>
    <n v="69"/>
    <n v="9"/>
    <n v="10.4"/>
    <n v="9.8000000000000007"/>
    <n v="414"/>
    <n v="-1"/>
    <d v="2017-02-20T00:00:00"/>
    <d v="2017-02-01T00:00:00"/>
    <d v="2017-02-20T00:00:00"/>
    <s v="Monday"/>
    <d v="1899-12-30T14:05:34"/>
    <d v="1899-12-30T14:00:00"/>
    <n v="1"/>
    <d v="2017-02-20T00:00:00"/>
    <d v="2017-02-01T00:00:00"/>
    <d v="2017-02-20T00:00:00"/>
    <s v="Monday"/>
    <d v="1899-12-30T15:14:57"/>
    <d v="1899-12-30T15:00:00"/>
    <s v="Round Trip"/>
  </r>
  <r>
    <n v="1516067"/>
    <s v="Non-RFID Card Member"/>
    <m/>
    <m/>
    <n v="53216"/>
    <s v="UNITED STATES"/>
    <s v="Single Ride"/>
    <n v="11070"/>
    <x v="48"/>
    <n v="43.060839999999999"/>
    <n v="-88.001940000000005"/>
    <x v="49"/>
    <n v="43.060839999999999"/>
    <n v="-88.001940000000005"/>
    <n v="67"/>
    <n v="9"/>
    <n v="10.1"/>
    <n v="9.5"/>
    <n v="402"/>
    <n v="-1"/>
    <d v="2017-02-20T00:00:00"/>
    <d v="2017-02-01T00:00:00"/>
    <d v="2017-02-20T00:00:00"/>
    <s v="Monday"/>
    <d v="1899-12-30T14:07:25"/>
    <d v="1899-12-30T14:00:00"/>
    <n v="1"/>
    <d v="2017-02-20T00:00:00"/>
    <d v="2017-02-01T00:00:00"/>
    <d v="2017-02-20T00:00:00"/>
    <s v="Monday"/>
    <d v="1899-12-30T15:14:39"/>
    <d v="1899-12-30T15:00:00"/>
    <s v="Round Trip"/>
  </r>
  <r>
    <n v="1516104"/>
    <s v="Non-RFID Card Member"/>
    <m/>
    <m/>
    <n v="53210"/>
    <s v="UNITED STATES"/>
    <s v="Single Ride"/>
    <n v="28"/>
    <x v="48"/>
    <n v="43.060839999999999"/>
    <n v="-88.001940000000005"/>
    <x v="49"/>
    <n v="43.060839999999999"/>
    <n v="-88.001940000000005"/>
    <n v="44"/>
    <n v="6"/>
    <n v="6.6"/>
    <n v="6.3"/>
    <n v="264"/>
    <n v="-1"/>
    <d v="2017-02-20T00:00:00"/>
    <d v="2017-02-01T00:00:00"/>
    <d v="2017-02-20T00:00:00"/>
    <s v="Monday"/>
    <d v="1899-12-30T14:30:35"/>
    <d v="1899-12-30T15:00:00"/>
    <n v="1"/>
    <d v="2017-02-20T00:00:00"/>
    <d v="2017-02-01T00:00:00"/>
    <d v="2017-02-20T00:00:00"/>
    <s v="Monday"/>
    <d v="1899-12-30T15:14:55"/>
    <d v="1899-12-30T15:00:00"/>
    <s v="Round Trip"/>
  </r>
  <r>
    <n v="1516183"/>
    <s v="Non-RFID Card Member"/>
    <m/>
    <m/>
    <n v="53007"/>
    <s v="UNITED STATES"/>
    <s v="Single Ride"/>
    <n v="185"/>
    <x v="4"/>
    <n v="43.078530000000001"/>
    <n v="-87.882620000000003"/>
    <x v="41"/>
    <n v="43.078530000000001"/>
    <n v="-87.882620000000003"/>
    <n v="35"/>
    <n v="6"/>
    <n v="5.3"/>
    <n v="5"/>
    <n v="210"/>
    <n v="-1"/>
    <d v="2017-02-20T00:00:00"/>
    <d v="2017-02-01T00:00:00"/>
    <d v="2017-02-20T00:00:00"/>
    <s v="Monday"/>
    <d v="1899-12-30T15:05:00"/>
    <d v="1899-12-30T15:00:00"/>
    <n v="1"/>
    <d v="2017-02-20T00:00:00"/>
    <d v="2017-02-01T00:00:00"/>
    <d v="2017-02-20T00:00:00"/>
    <s v="Monday"/>
    <d v="1899-12-30T15:40:43"/>
    <d v="1899-12-30T16:00:00"/>
    <s v="Round Trip"/>
  </r>
  <r>
    <n v="1516552"/>
    <s v="Non-RFID Card Member"/>
    <m/>
    <m/>
    <n v="53202"/>
    <s v="UNITED STATES"/>
    <s v="Single Ride"/>
    <n v="143"/>
    <x v="12"/>
    <n v="43.038719999999998"/>
    <n v="-87.905339999999995"/>
    <x v="10"/>
    <n v="43.052460000000004"/>
    <n v="-87.891000000000005"/>
    <n v="12"/>
    <n v="3"/>
    <n v="1.8"/>
    <n v="1.7"/>
    <n v="72"/>
    <n v="-1"/>
    <d v="2017-02-20T00:00:00"/>
    <d v="2017-02-01T00:00:00"/>
    <d v="2017-02-20T00:00:00"/>
    <s v="Monday"/>
    <d v="1899-12-30T23:22:39"/>
    <d v="1899-12-30T23:00:00"/>
    <n v="1"/>
    <d v="2017-02-20T00:00:00"/>
    <d v="2017-02-01T00:00:00"/>
    <d v="2017-02-20T00:00:00"/>
    <s v="Monday"/>
    <d v="1899-12-30T23:34:36"/>
    <d v="1899-12-31T00:00:00"/>
    <s v="One Way"/>
  </r>
  <r>
    <n v="1516747"/>
    <s v="Non-RFID Card Member"/>
    <m/>
    <m/>
    <n v="11051"/>
    <s v="UNITED STATES"/>
    <s v="Single Ride"/>
    <n v="5538"/>
    <x v="14"/>
    <n v="43.045712999999999"/>
    <n v="-87.899756999999994"/>
    <x v="14"/>
    <n v="43.020020000000002"/>
    <n v="-87.912540000000007"/>
    <n v="36"/>
    <n v="6"/>
    <n v="5.4"/>
    <n v="5.0999999999999996"/>
    <n v="216"/>
    <n v="-1"/>
    <d v="2017-02-21T00:00:00"/>
    <d v="2017-02-01T00:00:00"/>
    <d v="2017-02-21T00:00:00"/>
    <s v="Tuesday"/>
    <d v="1899-12-30T12:04:51"/>
    <d v="1899-12-30T12:00:00"/>
    <n v="1"/>
    <d v="2017-02-21T00:00:00"/>
    <d v="2017-02-01T00:00:00"/>
    <d v="2017-02-21T00:00:00"/>
    <s v="Tuesday"/>
    <d v="1899-12-30T12:40:09"/>
    <d v="1899-12-30T13:00:00"/>
    <s v="One Way"/>
  </r>
  <r>
    <n v="1516788"/>
    <s v="Non-RFID Card Member"/>
    <m/>
    <m/>
    <n v="56331"/>
    <s v="UNITED STATES"/>
    <s v="Single Ride"/>
    <n v="11147"/>
    <x v="4"/>
    <n v="43.078530000000001"/>
    <n v="-87.882620000000003"/>
    <x v="41"/>
    <n v="43.078530000000001"/>
    <n v="-87.882620000000003"/>
    <n v="53"/>
    <n v="6"/>
    <n v="8"/>
    <n v="7.6"/>
    <n v="318"/>
    <n v="-1"/>
    <d v="2017-02-21T00:00:00"/>
    <d v="2017-02-01T00:00:00"/>
    <d v="2017-02-21T00:00:00"/>
    <s v="Tuesday"/>
    <d v="1899-12-30T12:49:32"/>
    <d v="1899-12-30T13:00:00"/>
    <n v="1"/>
    <d v="2017-02-21T00:00:00"/>
    <d v="2017-02-01T00:00:00"/>
    <d v="2017-02-21T00:00:00"/>
    <s v="Tuesday"/>
    <d v="1899-12-30T13:42:30"/>
    <d v="1899-12-30T14:00:00"/>
    <s v="Round Trip"/>
  </r>
  <r>
    <n v="1521880"/>
    <s v="Non-RFID Card Member"/>
    <m/>
    <m/>
    <n v="60657"/>
    <s v="UNITED STATES"/>
    <s v="Single Ride"/>
    <n v="5516"/>
    <x v="25"/>
    <n v="43.036900000000003"/>
    <n v="-87.89667"/>
    <x v="24"/>
    <n v="43.036900000000003"/>
    <n v="-87.89667"/>
    <n v="66"/>
    <n v="9"/>
    <n v="9.9"/>
    <n v="9.4"/>
    <n v="396"/>
    <n v="-1"/>
    <d v="2017-02-26T00:00:00"/>
    <d v="2017-02-01T00:00:00"/>
    <d v="2017-02-26T00:00:00"/>
    <s v="Sunday"/>
    <d v="1899-12-30T14:55:54"/>
    <d v="1899-12-30T15:00:00"/>
    <n v="1"/>
    <d v="2017-02-26T00:00:00"/>
    <d v="2017-02-01T00:00:00"/>
    <d v="2017-02-26T00:00:00"/>
    <s v="Sunday"/>
    <d v="1899-12-30T16:01:28"/>
    <d v="1899-12-30T16:00:00"/>
    <s v="Round Trip"/>
  </r>
  <r>
    <n v="1522037"/>
    <s v="Non-RFID Card Member"/>
    <m/>
    <m/>
    <n v="53211"/>
    <s v="UNITED STATES"/>
    <s v="Single Ride"/>
    <n v="267"/>
    <x v="25"/>
    <n v="43.036900000000003"/>
    <n v="-87.89667"/>
    <x v="24"/>
    <n v="43.036900000000003"/>
    <n v="-87.89667"/>
    <n v="7"/>
    <n v="3"/>
    <n v="1.1000000000000001"/>
    <n v="1"/>
    <n v="42"/>
    <n v="-1"/>
    <d v="2017-02-26T00:00:00"/>
    <d v="2017-02-01T00:00:00"/>
    <d v="2017-02-26T00:00:00"/>
    <s v="Sunday"/>
    <d v="1899-12-30T16:05:20"/>
    <d v="1899-12-30T16:00:00"/>
    <n v="1"/>
    <d v="2017-02-26T00:00:00"/>
    <d v="2017-02-01T00:00:00"/>
    <d v="2017-02-26T00:00:00"/>
    <s v="Sunday"/>
    <d v="1899-12-30T16:12:38"/>
    <d v="1899-12-30T16:00:00"/>
    <s v="Round Trip"/>
  </r>
  <r>
    <n v="1444275"/>
    <s v="Non-RFID Card Member"/>
    <m/>
    <m/>
    <n v="53132"/>
    <s v="UNITED STATES"/>
    <s v="Single Ride"/>
    <n v="11084"/>
    <x v="2"/>
    <n v="43.03519"/>
    <n v="-87.907390000000007"/>
    <x v="17"/>
    <n v="43.042490000000001"/>
    <n v="-87.909959999999998"/>
    <n v="6"/>
    <n v="3"/>
    <n v="0.9"/>
    <n v="0.9"/>
    <n v="36"/>
    <n v="-1"/>
    <d v="2017-02-27T00:00:00"/>
    <d v="2017-02-01T00:00:00"/>
    <d v="2017-02-27T00:00:00"/>
    <s v="Monday"/>
    <d v="1899-12-30T11:17:55"/>
    <d v="1899-12-30T11:00:00"/>
    <n v="1"/>
    <d v="2017-02-27T00:00:00"/>
    <d v="2017-02-01T00:00:00"/>
    <d v="2017-02-27T00:00:00"/>
    <s v="Monday"/>
    <d v="1899-12-30T11:23:40"/>
    <d v="1899-12-30T11:00:00"/>
    <s v="One Way"/>
  </r>
  <r>
    <n v="1507653"/>
    <s v="Non-RFID Card Member"/>
    <m/>
    <m/>
    <n v="53202"/>
    <s v="UNITED STATES"/>
    <s v="Single Ride"/>
    <n v="17"/>
    <x v="13"/>
    <n v="43.058619999999998"/>
    <n v="-87.885319999999993"/>
    <x v="1"/>
    <n v="43.03886"/>
    <n v="-87.902720000000002"/>
    <n v="15"/>
    <n v="3"/>
    <n v="2.2999999999999998"/>
    <n v="2.1"/>
    <n v="90"/>
    <n v="-1"/>
    <d v="2017-02-27T00:00:00"/>
    <d v="2017-02-01T00:00:00"/>
    <d v="2017-02-27T00:00:00"/>
    <s v="Monday"/>
    <d v="1899-12-30T15:22:15"/>
    <d v="1899-12-30T15:00:00"/>
    <n v="1"/>
    <d v="2017-02-27T00:00:00"/>
    <d v="2017-02-01T00:00:00"/>
    <d v="2017-02-27T00:00:00"/>
    <s v="Monday"/>
    <d v="1899-12-30T15:37:40"/>
    <d v="1899-12-30T16:00:00"/>
    <s v="One Way"/>
  </r>
  <r>
    <n v="1382213"/>
    <s v="Non-RFID Card Member"/>
    <m/>
    <m/>
    <n v="53558"/>
    <s v="UNITED STATES"/>
    <s v="Single Ride"/>
    <n v="11000"/>
    <x v="10"/>
    <n v="43.052460000000004"/>
    <n v="-87.891000000000005"/>
    <x v="24"/>
    <n v="43.036900000000003"/>
    <n v="-87.89667"/>
    <n v="7"/>
    <n v="3"/>
    <n v="1.1000000000000001"/>
    <n v="1"/>
    <n v="42"/>
    <n v="-1"/>
    <d v="2017-02-27T00:00:00"/>
    <d v="2017-02-01T00:00:00"/>
    <d v="2017-02-27T00:00:00"/>
    <s v="Monday"/>
    <d v="1899-12-30T17:29:06"/>
    <d v="1899-12-30T17:00:00"/>
    <n v="1"/>
    <d v="2017-02-27T00:00:00"/>
    <d v="2017-02-01T00:00:00"/>
    <d v="2017-02-27T00:00:00"/>
    <s v="Monday"/>
    <d v="1899-12-30T17:36:06"/>
    <d v="1899-12-30T18:00:00"/>
    <s v="One Way"/>
  </r>
  <r>
    <n v="1522964"/>
    <s v="Non-RFID Card Member"/>
    <m/>
    <m/>
    <n v="53215"/>
    <s v="UNITED STATES"/>
    <s v="Single Ride"/>
    <n v="11061"/>
    <x v="41"/>
    <n v="43.004728999999998"/>
    <n v="-87.905463999999995"/>
    <x v="48"/>
    <n v="43.004728999999998"/>
    <n v="-87.905463999999995"/>
    <n v="85"/>
    <n v="9"/>
    <n v="12.8"/>
    <n v="12.1"/>
    <n v="510"/>
    <n v="-1"/>
    <d v="2017-02-27T00:00:00"/>
    <d v="2017-02-01T00:00:00"/>
    <d v="2017-02-27T00:00:00"/>
    <s v="Monday"/>
    <d v="1899-12-30T21:39:18"/>
    <d v="1899-12-30T22:00:00"/>
    <n v="1"/>
    <d v="2017-02-27T00:00:00"/>
    <d v="2017-02-01T00:00:00"/>
    <d v="2017-02-27T00:00:00"/>
    <s v="Monday"/>
    <d v="1899-12-30T23:04:52"/>
    <d v="1899-12-30T23:00:00"/>
    <s v="Round Trip"/>
  </r>
  <r>
    <n v="1523312"/>
    <s v="Non-RFID Card Member"/>
    <m/>
    <m/>
    <n v="53202"/>
    <s v="UNITED STATES"/>
    <s v="Single Ride"/>
    <n v="5585"/>
    <x v="25"/>
    <n v="43.036900000000003"/>
    <n v="-87.89667"/>
    <x v="24"/>
    <n v="43.036900000000003"/>
    <n v="-87.89667"/>
    <n v="41"/>
    <n v="6"/>
    <n v="6.2"/>
    <n v="5.8"/>
    <n v="246"/>
    <n v="-1"/>
    <d v="2017-02-28T00:00:00"/>
    <d v="2017-02-01T00:00:00"/>
    <d v="2017-02-28T00:00:00"/>
    <s v="Tuesday"/>
    <d v="1899-12-30T14:24:57"/>
    <d v="1899-12-30T14:00:00"/>
    <n v="1"/>
    <d v="2017-02-28T00:00:00"/>
    <d v="2017-02-01T00:00:00"/>
    <d v="2017-02-28T00:00:00"/>
    <s v="Tuesday"/>
    <d v="1899-12-30T15:05:39"/>
    <d v="1899-12-30T15:00:00"/>
    <s v="Round Trip"/>
  </r>
  <r>
    <n v="1517779"/>
    <s v="Non-RFID Card Member"/>
    <m/>
    <m/>
    <n v="53005"/>
    <s v="UNITED STATES"/>
    <s v="Single Ride"/>
    <n v="11073"/>
    <x v="30"/>
    <n v="43.031480000000002"/>
    <n v="-87.908169999999998"/>
    <x v="8"/>
    <n v="43.038580000000003"/>
    <n v="-87.90934"/>
    <n v="8"/>
    <n v="3"/>
    <n v="1.2"/>
    <n v="1.1000000000000001"/>
    <n v="48"/>
    <n v="-1"/>
    <d v="2017-02-28T00:00:00"/>
    <d v="2017-02-01T00:00:00"/>
    <d v="2017-02-28T00:00:00"/>
    <s v="Tuesday"/>
    <d v="1899-12-30T17:59:34"/>
    <d v="1899-12-30T18:00:00"/>
    <n v="1"/>
    <d v="2017-02-28T00:00:00"/>
    <d v="2017-02-01T00:00:00"/>
    <d v="2017-02-28T00:00:00"/>
    <s v="Tuesday"/>
    <d v="1899-12-30T18:07:08"/>
    <d v="1899-12-30T18:00:00"/>
    <s v="One Way"/>
  </r>
  <r>
    <n v="1330879"/>
    <s v="Non-RFID Card Member"/>
    <m/>
    <m/>
    <n v="45212"/>
    <s v="UNITED STATES"/>
    <s v="Single Ride"/>
    <n v="144"/>
    <x v="15"/>
    <n v="43.038649999999997"/>
    <n v="-87.921930000000003"/>
    <x v="2"/>
    <n v="43.03519"/>
    <n v="-87.907390000000007"/>
    <n v="15"/>
    <n v="3"/>
    <n v="2.2999999999999998"/>
    <n v="2.1"/>
    <n v="90"/>
    <n v="-1"/>
    <d v="2017-02-21T00:00:00"/>
    <d v="2017-02-01T00:00:00"/>
    <d v="2017-02-21T00:00:00"/>
    <s v="Tuesday"/>
    <d v="1899-12-30T13:19:52"/>
    <d v="1899-12-30T13:00:00"/>
    <n v="1"/>
    <d v="2017-02-21T00:00:00"/>
    <d v="2017-02-01T00:00:00"/>
    <d v="2017-02-21T00:00:00"/>
    <s v="Tuesday"/>
    <d v="1899-12-30T13:34:25"/>
    <d v="1899-12-30T14:00:00"/>
    <s v="One Way"/>
  </r>
  <r>
    <n v="1516909"/>
    <s v="Non-RFID Card Member"/>
    <m/>
    <m/>
    <n v="53597"/>
    <s v="UNITED STATES"/>
    <s v="Single Ride"/>
    <n v="319"/>
    <x v="0"/>
    <n v="43.03886"/>
    <n v="-87.902720000000002"/>
    <x v="10"/>
    <n v="43.052460000000004"/>
    <n v="-87.891000000000005"/>
    <n v="13"/>
    <n v="3"/>
    <n v="2"/>
    <n v="1.9"/>
    <n v="78"/>
    <n v="-1"/>
    <d v="2017-02-21T00:00:00"/>
    <d v="2017-02-01T00:00:00"/>
    <d v="2017-02-21T00:00:00"/>
    <s v="Tuesday"/>
    <d v="1899-12-30T14:39:54"/>
    <d v="1899-12-30T15:00:00"/>
    <n v="1"/>
    <d v="2017-02-21T00:00:00"/>
    <d v="2017-02-01T00:00:00"/>
    <d v="2017-02-21T00:00:00"/>
    <s v="Tuesday"/>
    <d v="1899-12-30T14:52:21"/>
    <d v="1899-12-30T15:00:00"/>
    <s v="One Way"/>
  </r>
  <r>
    <n v="1516918"/>
    <s v="Non-RFID Card Member"/>
    <m/>
    <m/>
    <n v="98027"/>
    <s v="UNITED STATES"/>
    <s v="Single Ride"/>
    <n v="11071"/>
    <x v="10"/>
    <n v="43.052460000000004"/>
    <n v="-87.891000000000005"/>
    <x v="6"/>
    <n v="43.031320000000001"/>
    <n v="-87.904259999999994"/>
    <n v="53"/>
    <n v="6"/>
    <n v="8"/>
    <n v="7.6"/>
    <n v="318"/>
    <n v="-1"/>
    <d v="2017-02-21T00:00:00"/>
    <d v="2017-02-01T00:00:00"/>
    <d v="2017-02-21T00:00:00"/>
    <s v="Tuesday"/>
    <d v="1899-12-30T14:48:04"/>
    <d v="1899-12-30T15:00:00"/>
    <n v="1"/>
    <d v="2017-02-21T00:00:00"/>
    <d v="2017-02-01T00:00:00"/>
    <d v="2017-02-21T00:00:00"/>
    <s v="Tuesday"/>
    <d v="1899-12-30T15:41:13"/>
    <d v="1899-12-30T16:00:00"/>
    <s v="One Way"/>
  </r>
  <r>
    <n v="1516879"/>
    <s v="Non-RFID Card Member"/>
    <m/>
    <m/>
    <n v="99999"/>
    <s v="UNITED STATES"/>
    <s v="Single Ride"/>
    <n v="5422"/>
    <x v="2"/>
    <n v="43.03519"/>
    <n v="-87.907390000000007"/>
    <x v="4"/>
    <n v="43.03913"/>
    <n v="-87.916150000000002"/>
    <n v="75"/>
    <n v="9"/>
    <n v="11.3"/>
    <n v="10.7"/>
    <n v="450"/>
    <n v="-1"/>
    <d v="2017-02-21T00:00:00"/>
    <d v="2017-02-01T00:00:00"/>
    <d v="2017-02-21T00:00:00"/>
    <s v="Tuesday"/>
    <d v="1899-12-30T14:56:54"/>
    <d v="1899-12-30T15:00:00"/>
    <n v="1"/>
    <d v="2017-02-21T00:00:00"/>
    <d v="2017-02-01T00:00:00"/>
    <d v="2017-02-21T00:00:00"/>
    <s v="Tuesday"/>
    <d v="1899-12-30T16:11:40"/>
    <d v="1899-12-30T16:00:00"/>
    <s v="One Way"/>
  </r>
  <r>
    <n v="1516996"/>
    <s v="Non-RFID Card Member"/>
    <m/>
    <m/>
    <n v="53597"/>
    <s v="UNITED STATES"/>
    <s v="Single Ride"/>
    <n v="214"/>
    <x v="21"/>
    <n v="43.06033"/>
    <n v="-87.89546"/>
    <x v="15"/>
    <n v="43.06033"/>
    <n v="-87.89546"/>
    <n v="19"/>
    <n v="3"/>
    <n v="2.9"/>
    <n v="2.7"/>
    <n v="114"/>
    <n v="-1"/>
    <d v="2017-02-21T00:00:00"/>
    <d v="2017-02-01T00:00:00"/>
    <d v="2017-02-21T00:00:00"/>
    <s v="Tuesday"/>
    <d v="1899-12-30T15:59:26"/>
    <d v="1899-12-30T16:00:00"/>
    <n v="1"/>
    <d v="2017-02-21T00:00:00"/>
    <d v="2017-02-01T00:00:00"/>
    <d v="2017-02-21T00:00:00"/>
    <s v="Tuesday"/>
    <d v="1899-12-30T16:18:52"/>
    <d v="1899-12-30T16:00:00"/>
    <s v="Round Trip"/>
  </r>
  <r>
    <n v="1517013"/>
    <s v="Non-RFID Card Member"/>
    <m/>
    <m/>
    <n v="60185"/>
    <s v="UNITED STATES"/>
    <s v="Single Ride"/>
    <n v="11050"/>
    <x v="25"/>
    <n v="43.036900000000003"/>
    <n v="-87.89667"/>
    <x v="32"/>
    <n v="43.058010000000003"/>
    <n v="-87.877300000000005"/>
    <n v="41"/>
    <n v="6"/>
    <n v="6.2"/>
    <n v="5.8"/>
    <n v="246"/>
    <n v="-1"/>
    <d v="2017-02-21T00:00:00"/>
    <d v="2017-02-01T00:00:00"/>
    <d v="2017-02-21T00:00:00"/>
    <s v="Tuesday"/>
    <d v="1899-12-30T16:17:17"/>
    <d v="1899-12-30T16:00:00"/>
    <n v="1"/>
    <d v="2017-02-21T00:00:00"/>
    <d v="2017-02-01T00:00:00"/>
    <d v="2017-02-21T00:00:00"/>
    <s v="Tuesday"/>
    <d v="1899-12-30T16:58:32"/>
    <d v="1899-12-30T17:00:00"/>
    <s v="One Way"/>
  </r>
  <r>
    <n v="1424370"/>
    <s v="Non-RFID Card Member"/>
    <m/>
    <m/>
    <n v="53186"/>
    <s v="UNITED STATES"/>
    <s v="Single Ride"/>
    <n v="2"/>
    <x v="32"/>
    <n v="43.077359999999999"/>
    <n v="-87.880769999999998"/>
    <x v="26"/>
    <n v="43.077359999999999"/>
    <n v="-87.880769999999998"/>
    <n v="9"/>
    <n v="3"/>
    <n v="1.4"/>
    <n v="1.3"/>
    <n v="54"/>
    <n v="-1"/>
    <d v="2017-02-21T00:00:00"/>
    <d v="2017-02-01T00:00:00"/>
    <d v="2017-02-21T00:00:00"/>
    <s v="Tuesday"/>
    <d v="1899-12-30T16:30:08"/>
    <d v="1899-12-30T17:00:00"/>
    <n v="1"/>
    <d v="2017-02-21T00:00:00"/>
    <d v="2017-02-01T00:00:00"/>
    <d v="2017-02-21T00:00:00"/>
    <s v="Tuesday"/>
    <d v="1899-12-30T16:39:44"/>
    <d v="1899-12-30T17:00:00"/>
    <s v="Round Trip"/>
  </r>
  <r>
    <n v="1516877"/>
    <s v="Non-RFID Card Member"/>
    <m/>
    <m/>
    <n v="98296"/>
    <s v="UNITED STATES"/>
    <s v="Single Ride"/>
    <n v="952"/>
    <x v="25"/>
    <n v="43.036900000000003"/>
    <n v="-87.89667"/>
    <x v="40"/>
    <n v="43.041646999999998"/>
    <n v="-87.927257999999995"/>
    <n v="23"/>
    <n v="3"/>
    <n v="3.5"/>
    <n v="3.3"/>
    <n v="138"/>
    <n v="-1"/>
    <d v="2017-02-21T00:00:00"/>
    <d v="2017-02-01T00:00:00"/>
    <d v="2017-02-21T00:00:00"/>
    <s v="Tuesday"/>
    <d v="1899-12-30T16:36:01"/>
    <d v="1899-12-30T17:00:00"/>
    <n v="1"/>
    <d v="2017-02-21T00:00:00"/>
    <d v="2017-02-01T00:00:00"/>
    <d v="2017-02-21T00:00:00"/>
    <s v="Tuesday"/>
    <d v="1899-12-30T16:59:47"/>
    <d v="1899-12-30T17:00:00"/>
    <s v="One Way"/>
  </r>
  <r>
    <n v="1448091"/>
    <s v="Non-RFID Card Member"/>
    <m/>
    <m/>
    <n v="60646"/>
    <s v="UNITED STATES"/>
    <s v="Single Ride"/>
    <n v="5423"/>
    <x v="25"/>
    <n v="43.036900000000003"/>
    <n v="-87.89667"/>
    <x v="21"/>
    <n v="43.040154000000001"/>
    <n v="-87.932113000000001"/>
    <n v="47"/>
    <n v="6"/>
    <n v="7.1"/>
    <n v="6.7"/>
    <n v="282"/>
    <n v="-1"/>
    <d v="2017-02-21T00:00:00"/>
    <d v="2017-02-01T00:00:00"/>
    <d v="2017-02-21T00:00:00"/>
    <s v="Tuesday"/>
    <d v="1899-12-30T16:54:19"/>
    <d v="1899-12-30T17:00:00"/>
    <n v="1"/>
    <d v="2017-02-21T00:00:00"/>
    <d v="2017-02-01T00:00:00"/>
    <d v="2017-02-21T00:00:00"/>
    <s v="Tuesday"/>
    <d v="1899-12-30T17:41:02"/>
    <d v="1899-12-30T18:00:00"/>
    <s v="One Way"/>
  </r>
  <r>
    <n v="1517056"/>
    <s v="Non-RFID Card Member"/>
    <m/>
    <m/>
    <n v="5321"/>
    <s v="UNITED STATES"/>
    <s v="Single Ride"/>
    <n v="286"/>
    <x v="17"/>
    <n v="43.056539999999998"/>
    <n v="-87.914370000000005"/>
    <x v="7"/>
    <n v="43.049230000000001"/>
    <n v="-87.911940000000001"/>
    <n v="32"/>
    <n v="3"/>
    <n v="4.8"/>
    <n v="4.5999999999999996"/>
    <n v="192"/>
    <n v="-1"/>
    <d v="2017-02-21T00:00:00"/>
    <d v="2017-02-01T00:00:00"/>
    <d v="2017-02-21T00:00:00"/>
    <s v="Tuesday"/>
    <d v="1899-12-30T16:56:09"/>
    <d v="1899-12-30T17:00:00"/>
    <n v="1"/>
    <d v="2017-02-21T00:00:00"/>
    <d v="2017-02-01T00:00:00"/>
    <d v="2017-02-21T00:00:00"/>
    <s v="Tuesday"/>
    <d v="1899-12-30T17:28:02"/>
    <d v="1899-12-30T17:00:00"/>
    <s v="One Way"/>
  </r>
  <r>
    <n v="1517067"/>
    <s v="Non-RFID Card Member"/>
    <m/>
    <m/>
    <n v="53211"/>
    <s v="UNITED STATES"/>
    <s v="Single Ride"/>
    <n v="5476"/>
    <x v="4"/>
    <n v="43.078530000000001"/>
    <n v="-87.882620000000003"/>
    <x v="41"/>
    <n v="43.078530000000001"/>
    <n v="-87.882620000000003"/>
    <n v="67"/>
    <n v="9"/>
    <n v="10.1"/>
    <n v="9.5"/>
    <n v="402"/>
    <n v="-1"/>
    <d v="2017-02-21T00:00:00"/>
    <d v="2017-02-01T00:00:00"/>
    <d v="2017-02-21T00:00:00"/>
    <s v="Tuesday"/>
    <d v="1899-12-30T17:05:21"/>
    <d v="1899-12-30T17:00:00"/>
    <n v="1"/>
    <d v="2017-02-21T00:00:00"/>
    <d v="2017-02-01T00:00:00"/>
    <d v="2017-02-21T00:00:00"/>
    <s v="Tuesday"/>
    <d v="1899-12-30T18:12:03"/>
    <d v="1899-12-30T18:00:00"/>
    <s v="Round Trip"/>
  </r>
  <r>
    <n v="1517082"/>
    <s v="Non-RFID Card Member"/>
    <m/>
    <m/>
    <n v="53029"/>
    <s v="UNITED STATES"/>
    <s v="Single Ride"/>
    <n v="189"/>
    <x v="24"/>
    <n v="43.05097"/>
    <n v="-87.906440000000003"/>
    <x v="41"/>
    <n v="43.078530000000001"/>
    <n v="-87.882620000000003"/>
    <n v="28"/>
    <n v="3"/>
    <n v="4.2"/>
    <n v="4"/>
    <n v="168"/>
    <n v="-1"/>
    <d v="2017-02-21T00:00:00"/>
    <d v="2017-02-01T00:00:00"/>
    <d v="2017-02-21T00:00:00"/>
    <s v="Tuesday"/>
    <d v="1899-12-30T17:26:20"/>
    <d v="1899-12-30T17:00:00"/>
    <n v="1"/>
    <d v="2017-02-21T00:00:00"/>
    <d v="2017-02-01T00:00:00"/>
    <d v="2017-02-21T00:00:00"/>
    <s v="Tuesday"/>
    <d v="1899-12-30T17:54:38"/>
    <d v="1899-12-30T18:00:00"/>
    <s v="One Way"/>
  </r>
  <r>
    <n v="1517086"/>
    <s v="Non-RFID Card Member"/>
    <m/>
    <m/>
    <n v="53202"/>
    <s v="UNITED STATES"/>
    <s v="Single Ride"/>
    <n v="202"/>
    <x v="12"/>
    <n v="43.038719999999998"/>
    <n v="-87.905339999999995"/>
    <x v="36"/>
    <n v="43.052549999999997"/>
    <n v="-87.909329999999997"/>
    <n v="9"/>
    <n v="3"/>
    <n v="1.4"/>
    <n v="1.3"/>
    <n v="54"/>
    <n v="-1"/>
    <d v="2017-02-21T00:00:00"/>
    <d v="2017-02-01T00:00:00"/>
    <d v="2017-02-21T00:00:00"/>
    <s v="Tuesday"/>
    <d v="1899-12-30T17:28:20"/>
    <d v="1899-12-30T17:00:00"/>
    <n v="1"/>
    <d v="2017-02-21T00:00:00"/>
    <d v="2017-02-01T00:00:00"/>
    <d v="2017-02-21T00:00:00"/>
    <s v="Tuesday"/>
    <d v="1899-12-30T17:37:18"/>
    <d v="1899-12-30T18:00:00"/>
    <s v="One Way"/>
  </r>
  <r>
    <n v="1517108"/>
    <s v="Non-RFID Card Member"/>
    <m/>
    <m/>
    <n v="53209"/>
    <s v="UNITED STATES"/>
    <s v="Single Ride"/>
    <n v="13"/>
    <x v="35"/>
    <n v="43.040154000000001"/>
    <n v="-87.932113000000001"/>
    <x v="21"/>
    <n v="43.040154000000001"/>
    <n v="-87.932113000000001"/>
    <n v="59"/>
    <n v="6"/>
    <n v="8.9"/>
    <n v="8.4"/>
    <n v="354"/>
    <n v="-1"/>
    <d v="2017-02-21T00:00:00"/>
    <d v="2017-02-01T00:00:00"/>
    <d v="2017-02-21T00:00:00"/>
    <s v="Tuesday"/>
    <d v="1899-12-30T17:50:19"/>
    <d v="1899-12-30T18:00:00"/>
    <n v="1"/>
    <d v="2017-02-21T00:00:00"/>
    <d v="2017-02-01T00:00:00"/>
    <d v="2017-02-21T00:00:00"/>
    <s v="Tuesday"/>
    <d v="1899-12-30T18:49:58"/>
    <d v="1899-12-30T19:00:00"/>
    <s v="Round Trip"/>
  </r>
  <r>
    <n v="1508437"/>
    <s v="Non-RFID Card Member"/>
    <m/>
    <m/>
    <n v="60106"/>
    <s v="UNITED STATES"/>
    <s v="Single Ride"/>
    <n v="11052"/>
    <x v="27"/>
    <n v="43.038580000000003"/>
    <n v="-87.90934"/>
    <x v="21"/>
    <n v="43.040154000000001"/>
    <n v="-87.932113000000001"/>
    <n v="19"/>
    <n v="3"/>
    <n v="2.9"/>
    <n v="2.7"/>
    <n v="114"/>
    <n v="-1"/>
    <d v="2017-02-21T00:00:00"/>
    <d v="2017-02-01T00:00:00"/>
    <d v="2017-02-21T00:00:00"/>
    <s v="Tuesday"/>
    <d v="1899-12-30T18:55:33"/>
    <d v="1899-12-30T19:00:00"/>
    <n v="1"/>
    <d v="2017-02-21T00:00:00"/>
    <d v="2017-02-01T00:00:00"/>
    <d v="2017-02-21T00:00:00"/>
    <s v="Tuesday"/>
    <d v="1899-12-30T19:14:59"/>
    <d v="1899-12-30T19:00:00"/>
    <s v="One Way"/>
  </r>
  <r>
    <n v="1164157"/>
    <s v="Non-RFID Card Member"/>
    <m/>
    <m/>
    <n v="53207"/>
    <s v="UNITED STATES"/>
    <s v="Single Ride"/>
    <n v="5529"/>
    <x v="51"/>
    <n v="43.046570000000003"/>
    <n v="-87.908720000000002"/>
    <x v="7"/>
    <n v="43.049230000000001"/>
    <n v="-87.911940000000001"/>
    <n v="8"/>
    <n v="3"/>
    <n v="1.2"/>
    <n v="1.1000000000000001"/>
    <n v="48"/>
    <n v="-1"/>
    <d v="2017-02-22T00:00:00"/>
    <d v="2017-02-01T00:00:00"/>
    <d v="2017-02-22T00:00:00"/>
    <s v="Wednesday"/>
    <d v="1899-12-30T10:49:48"/>
    <d v="1899-12-30T11:00:00"/>
    <n v="1"/>
    <d v="2017-02-22T00:00:00"/>
    <d v="2017-02-01T00:00:00"/>
    <d v="2017-02-22T00:00:00"/>
    <s v="Wednesday"/>
    <d v="1899-12-30T10:57:41"/>
    <d v="1899-12-30T11:00:00"/>
    <s v="One Way"/>
  </r>
  <r>
    <n v="1517428"/>
    <s v="Non-RFID Card Member"/>
    <m/>
    <m/>
    <n v="53092"/>
    <s v="UNITED STATES"/>
    <s v="Single Ride"/>
    <n v="347"/>
    <x v="2"/>
    <n v="43.03519"/>
    <n v="-87.907390000000007"/>
    <x v="2"/>
    <n v="43.03519"/>
    <n v="-87.907390000000007"/>
    <n v="65"/>
    <n v="9"/>
    <n v="9.8000000000000007"/>
    <n v="9.3000000000000007"/>
    <n v="390"/>
    <n v="-1"/>
    <d v="2017-02-22T00:00:00"/>
    <d v="2017-02-01T00:00:00"/>
    <d v="2017-02-22T00:00:00"/>
    <s v="Wednesday"/>
    <d v="1899-12-30T12:49:34"/>
    <d v="1899-12-30T13:00:00"/>
    <n v="1"/>
    <d v="2017-02-22T00:00:00"/>
    <d v="2017-02-01T00:00:00"/>
    <d v="2017-02-22T00:00:00"/>
    <s v="Wednesday"/>
    <d v="1899-12-30T13:54:21"/>
    <d v="1899-12-30T14:00:00"/>
    <s v="Round Trip"/>
  </r>
  <r>
    <n v="1517439"/>
    <s v="Non-RFID Card Member"/>
    <m/>
    <m/>
    <n v="53233"/>
    <s v="UNITED STATES"/>
    <s v="Single Ride"/>
    <n v="42"/>
    <x v="0"/>
    <n v="43.03886"/>
    <n v="-87.902720000000002"/>
    <x v="1"/>
    <n v="43.03886"/>
    <n v="-87.902720000000002"/>
    <n v="32"/>
    <n v="3"/>
    <n v="4.8"/>
    <n v="4.5999999999999996"/>
    <n v="192"/>
    <n v="-1"/>
    <d v="2017-02-22T00:00:00"/>
    <d v="2017-02-01T00:00:00"/>
    <d v="2017-02-22T00:00:00"/>
    <s v="Wednesday"/>
    <d v="1899-12-30T13:00:07"/>
    <d v="1899-12-30T13:00:00"/>
    <n v="1"/>
    <d v="2017-02-22T00:00:00"/>
    <d v="2017-02-01T00:00:00"/>
    <d v="2017-02-22T00:00:00"/>
    <s v="Wednesday"/>
    <d v="1899-12-30T13:32:45"/>
    <d v="1899-12-30T14:00:00"/>
    <s v="Round Trip"/>
  </r>
  <r>
    <n v="1517502"/>
    <s v="Non-RFID Card Member"/>
    <m/>
    <m/>
    <n v="53211"/>
    <s v="UNITED STATES"/>
    <s v="Single Ride"/>
    <n v="23"/>
    <x v="33"/>
    <n v="43.063749000000001"/>
    <n v="-87.887962999999999"/>
    <x v="34"/>
    <n v="43.063749000000001"/>
    <n v="-87.887962999999999"/>
    <n v="0"/>
    <n v="0"/>
    <n v="0"/>
    <n v="0"/>
    <n v="0"/>
    <n v="-1"/>
    <d v="2017-02-22T00:00:00"/>
    <d v="2017-02-01T00:00:00"/>
    <d v="2017-02-22T00:00:00"/>
    <s v="Wednesday"/>
    <d v="1899-12-30T13:52:31"/>
    <d v="1899-12-30T14:00:00"/>
    <n v="1"/>
    <d v="2017-02-22T00:00:00"/>
    <d v="2017-02-01T00:00:00"/>
    <d v="2017-02-22T00:00:00"/>
    <s v="Wednesday"/>
    <d v="1899-12-30T13:52:31"/>
    <d v="1899-12-30T14:00:00"/>
    <s v="Round Trip"/>
  </r>
  <r>
    <n v="1517538"/>
    <s v="Non-RFID Card Member"/>
    <m/>
    <m/>
    <n v="53233"/>
    <s v="UNITED STATES"/>
    <s v="Single Ride"/>
    <n v="11108"/>
    <x v="35"/>
    <n v="43.040154000000001"/>
    <n v="-87.932113000000001"/>
    <x v="21"/>
    <n v="43.040154000000001"/>
    <n v="-87.932113000000001"/>
    <n v="75"/>
    <n v="9"/>
    <n v="11.3"/>
    <n v="10.7"/>
    <n v="450"/>
    <n v="-1"/>
    <d v="2017-02-22T00:00:00"/>
    <d v="2017-02-01T00:00:00"/>
    <d v="2017-02-22T00:00:00"/>
    <s v="Wednesday"/>
    <d v="1899-12-30T14:18:08"/>
    <d v="1899-12-30T14:00:00"/>
    <n v="1"/>
    <d v="2017-02-22T00:00:00"/>
    <d v="2017-02-01T00:00:00"/>
    <d v="2017-02-22T00:00:00"/>
    <s v="Wednesday"/>
    <d v="1899-12-30T15:33:07"/>
    <d v="1899-12-30T16:00:00"/>
    <s v="Round Trip"/>
  </r>
  <r>
    <n v="1517543"/>
    <s v="Non-RFID Card Member"/>
    <m/>
    <m/>
    <n v="53105"/>
    <s v="UNITED STATES"/>
    <s v="Single Ride"/>
    <n v="167"/>
    <x v="7"/>
    <n v="43.074890000000003"/>
    <n v="-87.882810000000006"/>
    <x v="17"/>
    <n v="43.042490000000001"/>
    <n v="-87.909959999999998"/>
    <n v="27"/>
    <n v="3"/>
    <n v="4.0999999999999996"/>
    <n v="3.8"/>
    <n v="162"/>
    <n v="-1"/>
    <d v="2017-02-22T00:00:00"/>
    <d v="2017-02-01T00:00:00"/>
    <d v="2017-02-22T00:00:00"/>
    <s v="Wednesday"/>
    <d v="1899-12-30T14:22:11"/>
    <d v="1899-12-30T14:00:00"/>
    <n v="1"/>
    <d v="2017-02-22T00:00:00"/>
    <d v="2017-02-01T00:00:00"/>
    <d v="2017-02-22T00:00:00"/>
    <s v="Wednesday"/>
    <d v="1899-12-30T14:49:01"/>
    <d v="1899-12-30T15:00:00"/>
    <s v="One Way"/>
  </r>
  <r>
    <n v="1517600"/>
    <s v="Non-RFID Card Member"/>
    <m/>
    <m/>
    <n v="53202"/>
    <s v="UNITED STATES"/>
    <s v="Single Ride"/>
    <n v="11123"/>
    <x v="11"/>
    <n v="43.04824"/>
    <n v="-87.904970000000006"/>
    <x v="37"/>
    <n v="43.069021999999997"/>
    <n v="-87.887940999999998"/>
    <n v="21"/>
    <n v="3"/>
    <n v="3.2"/>
    <n v="3"/>
    <n v="126"/>
    <n v="-1"/>
    <d v="2017-02-22T00:00:00"/>
    <d v="2017-02-01T00:00:00"/>
    <d v="2017-02-22T00:00:00"/>
    <s v="Wednesday"/>
    <d v="1899-12-30T14:57:40"/>
    <d v="1899-12-30T15:00:00"/>
    <n v="1"/>
    <d v="2017-02-22T00:00:00"/>
    <d v="2017-02-01T00:00:00"/>
    <d v="2017-02-22T00:00:00"/>
    <s v="Wednesday"/>
    <d v="1899-12-30T15:18:40"/>
    <d v="1899-12-30T15:00:00"/>
    <s v="One Way"/>
  </r>
  <r>
    <n v="1315230"/>
    <s v="Non-RFID Card Member"/>
    <m/>
    <m/>
    <n v="53189"/>
    <s v="UNITED STATES"/>
    <s v="Single Ride"/>
    <n v="5429"/>
    <x v="35"/>
    <n v="43.040154000000001"/>
    <n v="-87.932113000000001"/>
    <x v="21"/>
    <n v="43.040154000000001"/>
    <n v="-87.932113000000001"/>
    <n v="118"/>
    <n v="12"/>
    <n v="17.7"/>
    <n v="16.8"/>
    <n v="708"/>
    <n v="-1"/>
    <d v="2017-02-22T00:00:00"/>
    <d v="2017-02-01T00:00:00"/>
    <d v="2017-02-22T00:00:00"/>
    <s v="Wednesday"/>
    <d v="1899-12-30T15:18:23"/>
    <d v="1899-12-30T15:00:00"/>
    <n v="1"/>
    <d v="2017-02-22T00:00:00"/>
    <d v="2017-02-01T00:00:00"/>
    <d v="2017-02-22T00:00:00"/>
    <s v="Wednesday"/>
    <d v="1899-12-30T17:16:23"/>
    <d v="1899-12-30T17:00:00"/>
    <s v="Round Trip"/>
  </r>
  <r>
    <n v="1517648"/>
    <s v="Non-RFID Card Member"/>
    <m/>
    <m/>
    <n v="61704"/>
    <s v="UNITED STATES"/>
    <s v="Single Ride"/>
    <n v="11046"/>
    <x v="37"/>
    <n v="43.041646999999998"/>
    <n v="-87.927257999999995"/>
    <x v="40"/>
    <n v="43.041646999999998"/>
    <n v="-87.927257999999995"/>
    <n v="74"/>
    <n v="9"/>
    <n v="11.1"/>
    <n v="10.5"/>
    <n v="444"/>
    <n v="-1"/>
    <d v="2017-02-22T00:00:00"/>
    <d v="2017-02-01T00:00:00"/>
    <d v="2017-02-22T00:00:00"/>
    <s v="Wednesday"/>
    <d v="1899-12-30T15:42:55"/>
    <d v="1899-12-30T16:00:00"/>
    <n v="1"/>
    <d v="2017-02-22T00:00:00"/>
    <d v="2017-02-01T00:00:00"/>
    <d v="2017-02-22T00:00:00"/>
    <s v="Wednesday"/>
    <d v="1899-12-30T16:56:49"/>
    <d v="1899-12-30T17:00:00"/>
    <s v="Round Trip"/>
  </r>
  <r>
    <n v="1517672"/>
    <s v="Non-RFID Card Member"/>
    <m/>
    <m/>
    <m/>
    <s v="UNITED STATES"/>
    <s v="Single Ride"/>
    <n v="5221"/>
    <x v="23"/>
    <n v="43.040349999999997"/>
    <n v="-87.920760000000001"/>
    <x v="11"/>
    <n v="43.060786"/>
    <n v="-87.883825999999999"/>
    <n v="44"/>
    <n v="6"/>
    <n v="6.6"/>
    <n v="6.3"/>
    <n v="264"/>
    <n v="-1"/>
    <d v="2017-02-22T00:00:00"/>
    <d v="2017-02-01T00:00:00"/>
    <d v="2017-02-22T00:00:00"/>
    <s v="Wednesday"/>
    <d v="1899-12-30T16:01:30"/>
    <d v="1899-12-30T16:00:00"/>
    <n v="1"/>
    <d v="2017-02-22T00:00:00"/>
    <d v="2017-02-01T00:00:00"/>
    <d v="2017-02-22T00:00:00"/>
    <s v="Wednesday"/>
    <d v="1899-12-30T16:45:28"/>
    <d v="1899-12-30T17:00:00"/>
    <s v="One Way"/>
  </r>
  <r>
    <n v="1517678"/>
    <s v="Non-RFID Card Member"/>
    <m/>
    <m/>
    <n v="53233"/>
    <s v="UNITED STATES"/>
    <s v="Single Ride"/>
    <n v="11097"/>
    <x v="27"/>
    <n v="43.038580000000003"/>
    <n v="-87.90934"/>
    <x v="21"/>
    <n v="43.040154000000001"/>
    <n v="-87.932113000000001"/>
    <n v="77"/>
    <n v="9"/>
    <n v="11.6"/>
    <n v="11"/>
    <n v="462"/>
    <n v="-1"/>
    <d v="2017-02-22T00:00:00"/>
    <d v="2017-02-01T00:00:00"/>
    <d v="2017-02-22T00:00:00"/>
    <s v="Wednesday"/>
    <d v="1899-12-30T16:03:48"/>
    <d v="1899-12-30T16:00:00"/>
    <n v="1"/>
    <d v="2017-02-22T00:00:00"/>
    <d v="2017-02-01T00:00:00"/>
    <d v="2017-02-22T00:00:00"/>
    <s v="Wednesday"/>
    <d v="1899-12-30T17:20:40"/>
    <d v="1899-12-30T17:00:00"/>
    <s v="One Way"/>
  </r>
  <r>
    <n v="1440685"/>
    <s v="Non-RFID Card Member"/>
    <m/>
    <m/>
    <n v="60565"/>
    <s v="UNITED STATES"/>
    <s v="Single Ride"/>
    <n v="5516"/>
    <x v="16"/>
    <n v="43.03913"/>
    <n v="-87.916150000000002"/>
    <x v="24"/>
    <n v="43.036900000000003"/>
    <n v="-87.89667"/>
    <n v="45"/>
    <n v="6"/>
    <n v="6.8"/>
    <n v="6.4"/>
    <n v="270"/>
    <n v="-1"/>
    <d v="2017-02-22T00:00:00"/>
    <d v="2017-02-01T00:00:00"/>
    <d v="2017-02-22T00:00:00"/>
    <s v="Wednesday"/>
    <d v="1899-12-30T16:11:19"/>
    <d v="1899-12-30T16:00:00"/>
    <n v="1"/>
    <d v="2017-02-22T00:00:00"/>
    <d v="2017-02-01T00:00:00"/>
    <d v="2017-02-22T00:00:00"/>
    <s v="Wednesday"/>
    <d v="1899-12-30T16:56:30"/>
    <d v="1899-12-30T17:00:00"/>
    <s v="One Way"/>
  </r>
  <r>
    <n v="1517710"/>
    <s v="Non-RFID Card Member"/>
    <m/>
    <m/>
    <n v="53005"/>
    <s v="UNITED STATES"/>
    <s v="Single Ride"/>
    <n v="11159"/>
    <x v="20"/>
    <n v="43.034619999999997"/>
    <n v="-87.917500000000004"/>
    <x v="24"/>
    <n v="43.036900000000003"/>
    <n v="-87.89667"/>
    <n v="28"/>
    <n v="3"/>
    <n v="4.2"/>
    <n v="4"/>
    <n v="168"/>
    <n v="-1"/>
    <d v="2017-02-22T00:00:00"/>
    <d v="2017-02-01T00:00:00"/>
    <d v="2017-02-22T00:00:00"/>
    <s v="Wednesday"/>
    <d v="1899-12-30T16:24:06"/>
    <d v="1899-12-30T16:00:00"/>
    <n v="1"/>
    <d v="2017-02-22T00:00:00"/>
    <d v="2017-02-01T00:00:00"/>
    <d v="2017-02-22T00:00:00"/>
    <s v="Wednesday"/>
    <d v="1899-12-30T16:52:02"/>
    <d v="1899-12-30T17:00:00"/>
    <s v="One Way"/>
  </r>
  <r>
    <n v="1517610"/>
    <s v="Non-RFID Card Member"/>
    <m/>
    <m/>
    <n v="53202"/>
    <s v="UNITED STATES"/>
    <s v="Single Ride"/>
    <n v="11131"/>
    <x v="7"/>
    <n v="43.074890000000003"/>
    <n v="-87.882810000000006"/>
    <x v="3"/>
    <n v="43.058619999999998"/>
    <n v="-87.885319999999993"/>
    <n v="18"/>
    <n v="3"/>
    <n v="2.7"/>
    <n v="2.6"/>
    <n v="108"/>
    <n v="-1"/>
    <d v="2017-02-22T00:00:00"/>
    <d v="2017-02-01T00:00:00"/>
    <d v="2017-02-22T00:00:00"/>
    <s v="Wednesday"/>
    <d v="1899-12-30T17:11:31"/>
    <d v="1899-12-30T17:00:00"/>
    <n v="1"/>
    <d v="2017-02-22T00:00:00"/>
    <d v="2017-02-01T00:00:00"/>
    <d v="2017-02-22T00:00:00"/>
    <s v="Wednesday"/>
    <d v="1899-12-30T17:29:43"/>
    <d v="1899-12-30T17:00:00"/>
    <s v="One Way"/>
  </r>
  <r>
    <n v="1517764"/>
    <s v="Non-RFID Card Member"/>
    <m/>
    <m/>
    <n v="53202"/>
    <s v="UNITED STATES"/>
    <s v="Single Ride"/>
    <n v="11135"/>
    <x v="13"/>
    <n v="43.058619999999998"/>
    <n v="-87.885319999999993"/>
    <x v="3"/>
    <n v="43.058619999999998"/>
    <n v="-87.885319999999993"/>
    <n v="30"/>
    <n v="3"/>
    <n v="4.5"/>
    <n v="4.3"/>
    <n v="180"/>
    <n v="-1"/>
    <d v="2017-02-22T00:00:00"/>
    <d v="2017-02-01T00:00:00"/>
    <d v="2017-02-22T00:00:00"/>
    <s v="Wednesday"/>
    <d v="1899-12-30T17:14:12"/>
    <d v="1899-12-30T17:00:00"/>
    <n v="1"/>
    <d v="2017-02-22T00:00:00"/>
    <d v="2017-02-01T00:00:00"/>
    <d v="2017-02-22T00:00:00"/>
    <s v="Wednesday"/>
    <d v="1899-12-30T17:44:48"/>
    <d v="1899-12-30T18:00:00"/>
    <s v="Round Trip"/>
  </r>
  <r>
    <n v="1517771"/>
    <s v="Non-RFID Card Member"/>
    <m/>
    <m/>
    <n v="53045"/>
    <s v="UNITED STATES"/>
    <s v="Single Ride"/>
    <n v="11095"/>
    <x v="42"/>
    <n v="43.052630000000001"/>
    <n v="-88.016319999999993"/>
    <x v="46"/>
    <n v="43.052630000000001"/>
    <n v="-88.016319999999993"/>
    <n v="40"/>
    <n v="6"/>
    <n v="6"/>
    <n v="5.7"/>
    <n v="240"/>
    <n v="-1"/>
    <d v="2017-02-22T00:00:00"/>
    <d v="2017-02-01T00:00:00"/>
    <d v="2017-02-22T00:00:00"/>
    <s v="Wednesday"/>
    <d v="1899-12-30T17:19:34"/>
    <d v="1899-12-30T17:00:00"/>
    <n v="1"/>
    <d v="2017-02-22T00:00:00"/>
    <d v="2017-02-01T00:00:00"/>
    <d v="2017-02-22T00:00:00"/>
    <s v="Wednesday"/>
    <d v="1899-12-30T17:59:50"/>
    <d v="1899-12-30T18:00:00"/>
    <s v="Round Trip"/>
  </r>
  <r>
    <n v="1517773"/>
    <s v="Non-RFID Card Member"/>
    <m/>
    <m/>
    <n v="53206"/>
    <s v="UNITED STATES"/>
    <s v="Single Ride"/>
    <n v="186"/>
    <x v="21"/>
    <n v="43.06033"/>
    <n v="-87.89546"/>
    <x v="15"/>
    <n v="43.06033"/>
    <n v="-87.89546"/>
    <n v="62"/>
    <n v="6"/>
    <n v="9.3000000000000007"/>
    <n v="8.8000000000000007"/>
    <n v="372"/>
    <n v="-1"/>
    <d v="2017-02-22T00:00:00"/>
    <d v="2017-02-01T00:00:00"/>
    <d v="2017-02-22T00:00:00"/>
    <s v="Wednesday"/>
    <d v="1899-12-30T17:21:29"/>
    <d v="1899-12-30T17:00:00"/>
    <n v="1"/>
    <d v="2017-02-22T00:00:00"/>
    <d v="2017-02-01T00:00:00"/>
    <d v="2017-02-22T00:00:00"/>
    <s v="Wednesday"/>
    <d v="1899-12-30T18:23:29"/>
    <d v="1899-12-30T18:00:00"/>
    <s v="Round Trip"/>
  </r>
  <r>
    <n v="1413426"/>
    <s v="Non-RFID Card Member"/>
    <m/>
    <m/>
    <n v="48025"/>
    <s v="UNITED STATES"/>
    <s v="Single Ride"/>
    <n v="307"/>
    <x v="35"/>
    <n v="43.040154000000001"/>
    <n v="-87.932113000000001"/>
    <x v="21"/>
    <n v="43.040154000000001"/>
    <n v="-87.932113000000001"/>
    <n v="42"/>
    <n v="6"/>
    <n v="6.3"/>
    <n v="6"/>
    <n v="252"/>
    <n v="-1"/>
    <d v="2017-02-22T00:00:00"/>
    <d v="2017-02-01T00:00:00"/>
    <d v="2017-02-22T00:00:00"/>
    <s v="Wednesday"/>
    <d v="1899-12-30T17:26:54"/>
    <d v="1899-12-30T17:00:00"/>
    <n v="1"/>
    <d v="2017-02-22T00:00:00"/>
    <d v="2017-02-01T00:00:00"/>
    <d v="2017-02-22T00:00:00"/>
    <s v="Wednesday"/>
    <d v="1899-12-30T18:08:11"/>
    <d v="1899-12-30T18:00:00"/>
    <s v="Round Trip"/>
  </r>
  <r>
    <n v="1517824"/>
    <s v="Non-RFID Card Member"/>
    <m/>
    <m/>
    <n v="53559"/>
    <s v="UNITED STATES"/>
    <s v="Single Ride"/>
    <n v="5522"/>
    <x v="7"/>
    <n v="43.074890000000003"/>
    <n v="-87.882810000000006"/>
    <x v="38"/>
    <n v="43.074890000000003"/>
    <n v="-87.882810000000006"/>
    <n v="27"/>
    <n v="3"/>
    <n v="4.0999999999999996"/>
    <n v="3.8"/>
    <n v="162"/>
    <n v="-1"/>
    <d v="2017-02-22T00:00:00"/>
    <d v="2017-02-01T00:00:00"/>
    <d v="2017-02-22T00:00:00"/>
    <s v="Wednesday"/>
    <d v="1899-12-30T18:01:09"/>
    <d v="1899-12-30T18:00:00"/>
    <n v="1"/>
    <d v="2017-02-22T00:00:00"/>
    <d v="2017-02-01T00:00:00"/>
    <d v="2017-02-22T00:00:00"/>
    <s v="Wednesday"/>
    <d v="1899-12-30T18:28:56"/>
    <d v="1899-12-30T18:00:00"/>
    <s v="Round Trip"/>
  </r>
  <r>
    <n v="1517816"/>
    <s v="Non-RFID Card Member"/>
    <m/>
    <m/>
    <n v="53233"/>
    <s v="UNITED STATES"/>
    <s v="Single Ride"/>
    <n v="9"/>
    <x v="46"/>
    <n v="43.060155999999999"/>
    <n v="-87.881258000000003"/>
    <x v="33"/>
    <n v="43.060155999999999"/>
    <n v="-87.881258000000003"/>
    <n v="23"/>
    <n v="3"/>
    <n v="3.5"/>
    <n v="3.3"/>
    <n v="138"/>
    <n v="-1"/>
    <d v="2017-02-22T00:00:00"/>
    <d v="2017-02-01T00:00:00"/>
    <d v="2017-02-22T00:00:00"/>
    <s v="Wednesday"/>
    <d v="1899-12-30T18:34:12"/>
    <d v="1899-12-30T19:00:00"/>
    <n v="1"/>
    <d v="2017-02-22T00:00:00"/>
    <d v="2017-02-01T00:00:00"/>
    <d v="2017-02-22T00:00:00"/>
    <s v="Wednesday"/>
    <d v="1899-12-30T18:57:23"/>
    <d v="1899-12-30T19:00:00"/>
    <s v="Round Trip"/>
  </r>
  <r>
    <n v="1373735"/>
    <s v="Non-RFID Card Member"/>
    <m/>
    <m/>
    <n v="53202"/>
    <s v="UNITED STATES"/>
    <s v="Single Ride"/>
    <n v="5447"/>
    <x v="8"/>
    <n v="43.04804"/>
    <n v="-87.896720000000002"/>
    <x v="10"/>
    <n v="43.052460000000004"/>
    <n v="-87.891000000000005"/>
    <n v="3"/>
    <n v="0"/>
    <n v="0.5"/>
    <n v="0.4"/>
    <n v="18"/>
    <n v="-1"/>
    <d v="2017-02-23T00:00:00"/>
    <d v="2017-02-01T00:00:00"/>
    <d v="2017-02-23T00:00:00"/>
    <s v="Thursday"/>
    <d v="1899-12-30T00:53:10"/>
    <d v="1899-12-30T01:00:00"/>
    <n v="1"/>
    <d v="2017-02-23T00:00:00"/>
    <d v="2017-02-01T00:00:00"/>
    <d v="2017-02-23T00:00:00"/>
    <s v="Thursday"/>
    <d v="1899-12-30T00:56:17"/>
    <d v="1899-12-30T01:00:00"/>
    <s v="One Way"/>
  </r>
  <r>
    <n v="1137978"/>
    <s v="Non-RFID Card Member"/>
    <m/>
    <m/>
    <n v="60654"/>
    <s v="UNITED STATES"/>
    <s v="Single Ride"/>
    <n v="217"/>
    <x v="20"/>
    <n v="43.034619999999997"/>
    <n v="-87.917500000000004"/>
    <x v="1"/>
    <n v="43.03886"/>
    <n v="-87.902720000000002"/>
    <n v="8"/>
    <n v="3"/>
    <n v="1.2"/>
    <n v="1.1000000000000001"/>
    <n v="48"/>
    <n v="-1"/>
    <d v="2017-02-23T00:00:00"/>
    <d v="2017-02-01T00:00:00"/>
    <d v="2017-02-23T00:00:00"/>
    <s v="Thursday"/>
    <d v="1899-12-30T11:51:07"/>
    <d v="1899-12-30T12:00:00"/>
    <n v="1"/>
    <d v="2017-02-23T00:00:00"/>
    <d v="2017-02-01T00:00:00"/>
    <d v="2017-02-23T00:00:00"/>
    <s v="Thursday"/>
    <d v="1899-12-30T11:59:19"/>
    <d v="1899-12-30T12:00:00"/>
    <s v="One Way"/>
  </r>
  <r>
    <n v="1519296"/>
    <s v="Non-RFID Card Member"/>
    <m/>
    <m/>
    <m/>
    <s v="UNITED STATES"/>
    <s v="Single Ride"/>
    <n v="315"/>
    <x v="31"/>
    <n v="43.058010000000003"/>
    <n v="-87.877300000000005"/>
    <x v="32"/>
    <n v="43.058010000000003"/>
    <n v="-87.877300000000005"/>
    <n v="58"/>
    <n v="6"/>
    <n v="8.6999999999999993"/>
    <n v="8.3000000000000007"/>
    <n v="348"/>
    <n v="-1"/>
    <d v="2017-02-24T00:00:00"/>
    <d v="2017-02-01T00:00:00"/>
    <d v="2017-02-24T00:00:00"/>
    <s v="Friday"/>
    <d v="1899-12-30T15:12:46"/>
    <d v="1899-12-30T15:00:00"/>
    <n v="1"/>
    <d v="2017-02-24T00:00:00"/>
    <d v="2017-02-01T00:00:00"/>
    <d v="2017-02-24T00:00:00"/>
    <s v="Friday"/>
    <d v="1899-12-30T16:10:43"/>
    <d v="1899-12-30T16:00:00"/>
    <s v="Round Trip"/>
  </r>
  <r>
    <n v="1519299"/>
    <s v="Non-RFID Card Member"/>
    <m/>
    <m/>
    <n v="53220"/>
    <s v="UNITED STATES"/>
    <s v="Single Ride"/>
    <n v="5462"/>
    <x v="31"/>
    <n v="43.058010000000003"/>
    <n v="-87.877300000000005"/>
    <x v="32"/>
    <n v="43.058010000000003"/>
    <n v="-87.877300000000005"/>
    <n v="57"/>
    <n v="6"/>
    <n v="8.6"/>
    <n v="8.1"/>
    <n v="342"/>
    <n v="-1"/>
    <d v="2017-02-24T00:00:00"/>
    <d v="2017-02-01T00:00:00"/>
    <d v="2017-02-24T00:00:00"/>
    <s v="Friday"/>
    <d v="1899-12-30T15:13:46"/>
    <d v="1899-12-30T15:00:00"/>
    <n v="1"/>
    <d v="2017-02-24T00:00:00"/>
    <d v="2017-02-01T00:00:00"/>
    <d v="2017-02-24T00:00:00"/>
    <s v="Friday"/>
    <d v="1899-12-30T16:10:40"/>
    <d v="1899-12-30T16:00:00"/>
    <s v="Round Trip"/>
  </r>
  <r>
    <n v="1519304"/>
    <s v="Non-RFID Card Member"/>
    <m/>
    <m/>
    <n v="53219"/>
    <s v="UNITED STATES"/>
    <s v="Single Ride"/>
    <n v="189"/>
    <x v="31"/>
    <n v="43.058010000000003"/>
    <n v="-87.877300000000005"/>
    <x v="32"/>
    <n v="43.058010000000003"/>
    <n v="-87.877300000000005"/>
    <n v="55"/>
    <n v="6"/>
    <n v="8.3000000000000007"/>
    <n v="7.8"/>
    <n v="330"/>
    <n v="-1"/>
    <d v="2017-02-24T00:00:00"/>
    <d v="2017-02-01T00:00:00"/>
    <d v="2017-02-24T00:00:00"/>
    <s v="Friday"/>
    <d v="1899-12-30T15:15:51"/>
    <d v="1899-12-30T15:00:00"/>
    <n v="1"/>
    <d v="2017-02-24T00:00:00"/>
    <d v="2017-02-01T00:00:00"/>
    <d v="2017-02-24T00:00:00"/>
    <s v="Friday"/>
    <d v="1899-12-30T16:10:16"/>
    <d v="1899-12-30T16:00:00"/>
    <s v="Round Trip"/>
  </r>
  <r>
    <n v="1520318"/>
    <s v="Non-RFID Card Member"/>
    <m/>
    <m/>
    <n v="18702"/>
    <s v="UNITED STATES"/>
    <s v="Single Ride"/>
    <n v="5449"/>
    <x v="5"/>
    <n v="43.031320000000001"/>
    <n v="-87.904259999999994"/>
    <x v="8"/>
    <n v="43.038580000000003"/>
    <n v="-87.90934"/>
    <n v="10"/>
    <n v="3"/>
    <n v="1.5"/>
    <n v="1.4"/>
    <n v="60"/>
    <n v="-1"/>
    <d v="2017-02-25T00:00:00"/>
    <d v="2017-02-01T00:00:00"/>
    <d v="2017-02-25T00:00:00"/>
    <s v="Saturday"/>
    <d v="1899-12-30T13:00:43"/>
    <d v="1899-12-30T13:00:00"/>
    <n v="1"/>
    <d v="2017-02-25T00:00:00"/>
    <d v="2017-02-01T00:00:00"/>
    <d v="2017-02-25T00:00:00"/>
    <s v="Saturday"/>
    <d v="1899-12-30T13:10:53"/>
    <d v="1899-12-30T13:00:00"/>
    <s v="One Way"/>
  </r>
  <r>
    <n v="1510865"/>
    <s v="Non-RFID Card Member"/>
    <m/>
    <m/>
    <n v="53181"/>
    <s v="UNITED STATES"/>
    <s v="Single Ride"/>
    <n v="11161"/>
    <x v="46"/>
    <n v="43.060155999999999"/>
    <n v="-87.881258000000003"/>
    <x v="33"/>
    <n v="43.060155999999999"/>
    <n v="-87.881258000000003"/>
    <n v="44"/>
    <n v="0"/>
    <n v="6.6"/>
    <n v="6.3"/>
    <n v="264"/>
    <n v="-1"/>
    <d v="2017-02-18T00:00:00"/>
    <d v="2017-02-01T00:00:00"/>
    <d v="2017-02-18T00:00:00"/>
    <s v="Saturday"/>
    <d v="1899-12-30T12:19:20"/>
    <d v="1899-12-30T12:00:00"/>
    <n v="1"/>
    <d v="2017-02-18T00:00:00"/>
    <d v="2017-02-01T00:00:00"/>
    <d v="2017-02-18T00:00:00"/>
    <s v="Saturday"/>
    <d v="1899-12-30T13:03:27"/>
    <d v="1899-12-30T13:00:00"/>
    <s v="Round Trip"/>
  </r>
  <r>
    <n v="1249240"/>
    <s v="Non-RFID Card Member"/>
    <m/>
    <m/>
    <n v="55904"/>
    <s v="UNITED STATES"/>
    <s v="Single Ride"/>
    <n v="152"/>
    <x v="10"/>
    <n v="43.052460000000004"/>
    <n v="-87.891000000000005"/>
    <x v="21"/>
    <n v="43.040154000000001"/>
    <n v="-87.932113000000001"/>
    <n v="38"/>
    <n v="0"/>
    <n v="5.7"/>
    <n v="5.4"/>
    <n v="228"/>
    <n v="-1"/>
    <d v="2017-02-19T00:00:00"/>
    <d v="2017-02-01T00:00:00"/>
    <d v="2017-02-19T00:00:00"/>
    <s v="Sunday"/>
    <d v="1899-12-30T15:24:01"/>
    <d v="1899-12-30T15:00:00"/>
    <n v="1"/>
    <d v="2017-02-19T00:00:00"/>
    <d v="2017-02-01T00:00:00"/>
    <d v="2017-02-19T00:00:00"/>
    <s v="Sunday"/>
    <d v="1899-12-30T16:02:45"/>
    <d v="1899-12-30T16:00:00"/>
    <s v="One Way"/>
  </r>
  <r>
    <n v="1516633"/>
    <s v="Non-RFID Card Member"/>
    <m/>
    <m/>
    <n v="53214"/>
    <s v="UNITED STATES"/>
    <s v="Single Ride"/>
    <n v="108"/>
    <x v="31"/>
    <n v="43.058010000000003"/>
    <n v="-87.877300000000005"/>
    <x v="32"/>
    <n v="43.058010000000003"/>
    <n v="-87.877300000000005"/>
    <n v="45"/>
    <n v="6"/>
    <n v="6.8"/>
    <n v="6.4"/>
    <n v="270"/>
    <n v="-1"/>
    <d v="2017-02-21T00:00:00"/>
    <d v="2017-02-01T00:00:00"/>
    <d v="2017-02-21T00:00:00"/>
    <s v="Tuesday"/>
    <d v="1899-12-30T09:52:36"/>
    <d v="1899-12-30T10:00:00"/>
    <n v="1"/>
    <d v="2017-02-21T00:00:00"/>
    <d v="2017-02-01T00:00:00"/>
    <d v="2017-02-21T00:00:00"/>
    <s v="Tuesday"/>
    <d v="1899-12-30T10:37:24"/>
    <d v="1899-12-30T11:00:00"/>
    <s v="Round Trip"/>
  </r>
  <r>
    <n v="1516848"/>
    <s v="Non-RFID Card Member"/>
    <m/>
    <m/>
    <n v="53202"/>
    <s v="UNITED STATES"/>
    <s v="Single Ride"/>
    <n v="100"/>
    <x v="22"/>
    <n v="43.053040000000003"/>
    <n v="-87.897660000000002"/>
    <x v="29"/>
    <n v="43.053040000000003"/>
    <n v="-87.897660000000002"/>
    <n v="60"/>
    <n v="6"/>
    <n v="9"/>
    <n v="8.6"/>
    <n v="360"/>
    <n v="-1"/>
    <d v="2017-02-21T00:00:00"/>
    <d v="2017-02-01T00:00:00"/>
    <d v="2017-02-21T00:00:00"/>
    <s v="Tuesday"/>
    <d v="1899-12-30T13:46:46"/>
    <d v="1899-12-30T14:00:00"/>
    <n v="1"/>
    <d v="2017-02-21T00:00:00"/>
    <d v="2017-02-01T00:00:00"/>
    <d v="2017-02-21T00:00:00"/>
    <s v="Tuesday"/>
    <d v="1899-12-30T14:46:06"/>
    <d v="1899-12-30T15:00:00"/>
    <s v="Round Trip"/>
  </r>
  <r>
    <n v="1484231"/>
    <s v="Non-RFID Card Member"/>
    <m/>
    <m/>
    <n v="53233"/>
    <s v="UNITED STATES"/>
    <s v="Single Ride"/>
    <n v="11139"/>
    <x v="35"/>
    <n v="43.040154000000001"/>
    <n v="-87.932113000000001"/>
    <x v="4"/>
    <n v="43.03913"/>
    <n v="-87.916150000000002"/>
    <n v="63"/>
    <n v="6"/>
    <n v="9.5"/>
    <n v="9"/>
    <n v="378"/>
    <n v="-1"/>
    <d v="2017-02-21T00:00:00"/>
    <d v="2017-02-01T00:00:00"/>
    <d v="2017-02-21T00:00:00"/>
    <s v="Tuesday"/>
    <d v="1899-12-30T13:48:07"/>
    <d v="1899-12-30T14:00:00"/>
    <n v="1"/>
    <d v="2017-02-21T00:00:00"/>
    <d v="2017-02-01T00:00:00"/>
    <d v="2017-02-21T00:00:00"/>
    <s v="Tuesday"/>
    <d v="1899-12-30T14:51:21"/>
    <d v="1899-12-30T15:00:00"/>
    <s v="One Way"/>
  </r>
  <r>
    <n v="1425645"/>
    <s v="Non-RFID Card Member"/>
    <m/>
    <m/>
    <n v="54902"/>
    <s v="UNITED STATES"/>
    <s v="Single Ride"/>
    <n v="957"/>
    <x v="10"/>
    <n v="43.052460000000004"/>
    <n v="-87.891000000000005"/>
    <x v="24"/>
    <n v="43.036900000000003"/>
    <n v="-87.89667"/>
    <n v="27"/>
    <n v="3"/>
    <n v="4.0999999999999996"/>
    <n v="3.8"/>
    <n v="162"/>
    <n v="-1"/>
    <d v="2017-02-21T00:00:00"/>
    <d v="2017-02-01T00:00:00"/>
    <d v="2017-02-21T00:00:00"/>
    <s v="Tuesday"/>
    <d v="1899-12-30T14:17:27"/>
    <d v="1899-12-30T14:00:00"/>
    <n v="1"/>
    <d v="2017-02-21T00:00:00"/>
    <d v="2017-02-01T00:00:00"/>
    <d v="2017-02-21T00:00:00"/>
    <s v="Tuesday"/>
    <d v="1899-12-30T14:44:18"/>
    <d v="1899-12-30T15:00:00"/>
    <s v="One Way"/>
  </r>
  <r>
    <n v="1418747"/>
    <s v="Non-RFID Card Member"/>
    <m/>
    <m/>
    <n v="53014"/>
    <s v="UNITED STATES"/>
    <s v="Single Ride"/>
    <n v="185"/>
    <x v="4"/>
    <n v="43.078530000000001"/>
    <n v="-87.882620000000003"/>
    <x v="41"/>
    <n v="43.078530000000001"/>
    <n v="-87.882620000000003"/>
    <n v="63"/>
    <n v="6"/>
    <n v="9.5"/>
    <n v="9"/>
    <n v="378"/>
    <n v="-1"/>
    <d v="2017-02-21T00:00:00"/>
    <d v="2017-02-01T00:00:00"/>
    <d v="2017-02-21T00:00:00"/>
    <s v="Tuesday"/>
    <d v="1899-12-30T14:50:20"/>
    <d v="1899-12-30T15:00:00"/>
    <n v="1"/>
    <d v="2017-02-21T00:00:00"/>
    <d v="2017-02-01T00:00:00"/>
    <d v="2017-02-21T00:00:00"/>
    <s v="Tuesday"/>
    <d v="1899-12-30T15:53:03"/>
    <d v="1899-12-30T16:00:00"/>
    <s v="Round Trip"/>
  </r>
  <r>
    <n v="1516879"/>
    <s v="Non-RFID Card Member"/>
    <m/>
    <m/>
    <n v="99999"/>
    <s v="UNITED STATES"/>
    <s v="Single Ride"/>
    <n v="5712"/>
    <x v="2"/>
    <n v="43.03519"/>
    <n v="-87.907390000000007"/>
    <x v="4"/>
    <n v="43.03913"/>
    <n v="-87.916150000000002"/>
    <n v="75"/>
    <n v="9"/>
    <n v="11.3"/>
    <n v="10.7"/>
    <n v="450"/>
    <n v="-1"/>
    <d v="2017-02-21T00:00:00"/>
    <d v="2017-02-01T00:00:00"/>
    <d v="2017-02-21T00:00:00"/>
    <s v="Tuesday"/>
    <d v="1899-12-30T14:56:29"/>
    <d v="1899-12-30T15:00:00"/>
    <n v="1"/>
    <d v="2017-02-21T00:00:00"/>
    <d v="2017-02-01T00:00:00"/>
    <d v="2017-02-21T00:00:00"/>
    <s v="Tuesday"/>
    <d v="1899-12-30T16:11:46"/>
    <d v="1899-12-30T16:00:00"/>
    <s v="One Way"/>
  </r>
  <r>
    <n v="1349282"/>
    <s v="Non-RFID Card Member"/>
    <m/>
    <m/>
    <n v="63104"/>
    <s v="UNITED STATES"/>
    <s v="Single Ride"/>
    <n v="5428"/>
    <x v="35"/>
    <n v="43.040154000000001"/>
    <n v="-87.932113000000001"/>
    <x v="21"/>
    <n v="43.040154000000001"/>
    <n v="-87.932113000000001"/>
    <n v="61"/>
    <n v="6"/>
    <n v="9.1999999999999993"/>
    <n v="8.6999999999999993"/>
    <n v="366"/>
    <n v="-1"/>
    <d v="2017-02-21T00:00:00"/>
    <d v="2017-02-01T00:00:00"/>
    <d v="2017-02-21T00:00:00"/>
    <s v="Tuesday"/>
    <d v="1899-12-30T15:17:10"/>
    <d v="1899-12-30T15:00:00"/>
    <n v="1"/>
    <d v="2017-02-21T00:00:00"/>
    <d v="2017-02-01T00:00:00"/>
    <d v="2017-02-21T00:00:00"/>
    <s v="Tuesday"/>
    <d v="1899-12-30T16:18:48"/>
    <d v="1899-12-30T16:00:00"/>
    <s v="Round Trip"/>
  </r>
  <r>
    <n v="1516983"/>
    <s v="Non-RFID Card Member"/>
    <m/>
    <m/>
    <n v="53143"/>
    <s v="UNITED STATES"/>
    <s v="Single Ride"/>
    <n v="88"/>
    <x v="19"/>
    <n v="43.069021999999997"/>
    <n v="-87.887940999999998"/>
    <x v="31"/>
    <n v="43.060250000000003"/>
    <n v="-87.892169999999993"/>
    <n v="21"/>
    <n v="3"/>
    <n v="3.2"/>
    <n v="3"/>
    <n v="126"/>
    <n v="-1"/>
    <d v="2017-02-21T00:00:00"/>
    <d v="2017-02-01T00:00:00"/>
    <d v="2017-02-21T00:00:00"/>
    <s v="Tuesday"/>
    <d v="1899-12-30T15:51:59"/>
    <d v="1899-12-30T16:00:00"/>
    <n v="1"/>
    <d v="2017-02-21T00:00:00"/>
    <d v="2017-02-01T00:00:00"/>
    <d v="2017-02-21T00:00:00"/>
    <s v="Tuesday"/>
    <d v="1899-12-30T16:12:43"/>
    <d v="1899-12-30T16:00:00"/>
    <s v="One Way"/>
  </r>
  <r>
    <n v="1516996"/>
    <s v="Non-RFID Card Member"/>
    <m/>
    <m/>
    <n v="53597"/>
    <s v="UNITED STATES"/>
    <s v="Single Ride"/>
    <n v="103"/>
    <x v="21"/>
    <n v="43.06033"/>
    <n v="-87.89546"/>
    <x v="15"/>
    <n v="43.06033"/>
    <n v="-87.89546"/>
    <n v="19"/>
    <n v="3"/>
    <n v="2.9"/>
    <n v="2.7"/>
    <n v="114"/>
    <n v="-1"/>
    <d v="2017-02-21T00:00:00"/>
    <d v="2017-02-01T00:00:00"/>
    <d v="2017-02-21T00:00:00"/>
    <s v="Tuesday"/>
    <d v="1899-12-30T15:59:56"/>
    <d v="1899-12-30T16:00:00"/>
    <n v="1"/>
    <d v="2017-02-21T00:00:00"/>
    <d v="2017-02-01T00:00:00"/>
    <d v="2017-02-21T00:00:00"/>
    <s v="Tuesday"/>
    <d v="1899-12-30T16:18:50"/>
    <d v="1899-12-30T16:00:00"/>
    <s v="Round Trip"/>
  </r>
  <r>
    <n v="1516818"/>
    <s v="Non-RFID Card Member"/>
    <m/>
    <m/>
    <n v="60534"/>
    <s v="UNITED STATES"/>
    <s v="Single Ride"/>
    <n v="5523"/>
    <x v="2"/>
    <n v="43.03519"/>
    <n v="-87.907390000000007"/>
    <x v="10"/>
    <n v="43.052460000000004"/>
    <n v="-87.891000000000005"/>
    <n v="22"/>
    <n v="3"/>
    <n v="3.3"/>
    <n v="3.1"/>
    <n v="132"/>
    <n v="-1"/>
    <d v="2017-02-21T00:00:00"/>
    <d v="2017-02-01T00:00:00"/>
    <d v="2017-02-21T00:00:00"/>
    <s v="Tuesday"/>
    <d v="1899-12-30T16:02:55"/>
    <d v="1899-12-30T16:00:00"/>
    <n v="1"/>
    <d v="2017-02-21T00:00:00"/>
    <d v="2017-02-01T00:00:00"/>
    <d v="2017-02-21T00:00:00"/>
    <s v="Tuesday"/>
    <d v="1899-12-30T16:24:58"/>
    <d v="1899-12-30T16:00:00"/>
    <s v="One Way"/>
  </r>
  <r>
    <n v="1517022"/>
    <s v="Non-RFID Card Member"/>
    <m/>
    <m/>
    <n v="53211"/>
    <s v="UNITED STATES"/>
    <s v="Single Ride"/>
    <n v="5448"/>
    <x v="32"/>
    <n v="43.077359999999999"/>
    <n v="-87.880769999999998"/>
    <x v="26"/>
    <n v="43.077359999999999"/>
    <n v="-87.880769999999998"/>
    <n v="13"/>
    <n v="3"/>
    <n v="2"/>
    <n v="1.9"/>
    <n v="78"/>
    <n v="-1"/>
    <d v="2017-02-21T00:00:00"/>
    <d v="2017-02-01T00:00:00"/>
    <d v="2017-02-21T00:00:00"/>
    <s v="Tuesday"/>
    <d v="1899-12-30T16:28:58"/>
    <d v="1899-12-30T16:00:00"/>
    <n v="1"/>
    <d v="2017-02-21T00:00:00"/>
    <d v="2017-02-01T00:00:00"/>
    <d v="2017-02-21T00:00:00"/>
    <s v="Tuesday"/>
    <d v="1899-12-30T16:41:23"/>
    <d v="1899-12-30T17:00:00"/>
    <s v="Round Trip"/>
  </r>
  <r>
    <n v="1516952"/>
    <s v="Non-RFID Card Member"/>
    <m/>
    <m/>
    <n v="60564"/>
    <s v="UNITED STATES"/>
    <s v="Single Ride"/>
    <n v="19"/>
    <x v="25"/>
    <n v="43.036900000000003"/>
    <n v="-87.89667"/>
    <x v="21"/>
    <n v="43.040154000000001"/>
    <n v="-87.932113000000001"/>
    <n v="25"/>
    <n v="3"/>
    <n v="3.8"/>
    <n v="3.6"/>
    <n v="150"/>
    <n v="-1"/>
    <d v="2017-02-21T00:00:00"/>
    <d v="2017-02-01T00:00:00"/>
    <d v="2017-02-21T00:00:00"/>
    <s v="Tuesday"/>
    <d v="1899-12-30T16:35:00"/>
    <d v="1899-12-30T17:00:00"/>
    <n v="1"/>
    <d v="2017-02-21T00:00:00"/>
    <d v="2017-02-01T00:00:00"/>
    <d v="2017-02-21T00:00:00"/>
    <s v="Tuesday"/>
    <d v="1899-12-30T17:00:50"/>
    <d v="1899-12-30T17:00:00"/>
    <s v="One Way"/>
  </r>
  <r>
    <n v="1517052"/>
    <s v="Non-RFID Card Member"/>
    <m/>
    <m/>
    <n v="60191"/>
    <s v="UNITED STATES"/>
    <s v="Single Ride"/>
    <n v="5428"/>
    <x v="35"/>
    <n v="43.040154000000001"/>
    <n v="-87.932113000000001"/>
    <x v="8"/>
    <n v="43.038580000000003"/>
    <n v="-87.90934"/>
    <n v="13"/>
    <n v="3"/>
    <n v="2"/>
    <n v="1.9"/>
    <n v="78"/>
    <n v="-1"/>
    <d v="2017-02-21T00:00:00"/>
    <d v="2017-02-01T00:00:00"/>
    <d v="2017-02-21T00:00:00"/>
    <s v="Tuesday"/>
    <d v="1899-12-30T16:52:26"/>
    <d v="1899-12-30T17:00:00"/>
    <n v="1"/>
    <d v="2017-02-21T00:00:00"/>
    <d v="2017-02-01T00:00:00"/>
    <d v="2017-02-21T00:00:00"/>
    <s v="Tuesday"/>
    <d v="1899-12-30T17:05:29"/>
    <d v="1899-12-30T17:00:00"/>
    <s v="One Way"/>
  </r>
  <r>
    <n v="1517082"/>
    <s v="Non-RFID Card Member"/>
    <m/>
    <m/>
    <n v="53029"/>
    <s v="UNITED STATES"/>
    <s v="Single Ride"/>
    <n v="111"/>
    <x v="24"/>
    <n v="43.05097"/>
    <n v="-87.906440000000003"/>
    <x v="30"/>
    <n v="43.05097"/>
    <n v="-87.906440000000003"/>
    <n v="1"/>
    <n v="0"/>
    <n v="0.2"/>
    <n v="0.1"/>
    <n v="6"/>
    <n v="-1"/>
    <d v="2017-02-21T00:00:00"/>
    <d v="2017-02-01T00:00:00"/>
    <d v="2017-02-21T00:00:00"/>
    <s v="Tuesday"/>
    <d v="1899-12-30T17:26:56"/>
    <d v="1899-12-30T17:00:00"/>
    <n v="1"/>
    <d v="2017-02-21T00:00:00"/>
    <d v="2017-02-01T00:00:00"/>
    <d v="2017-02-21T00:00:00"/>
    <s v="Tuesday"/>
    <d v="1899-12-30T17:27:20"/>
    <d v="1899-12-30T17:00:00"/>
    <s v="Round Trip"/>
  </r>
  <r>
    <n v="1215255"/>
    <s v="Non-RFID Card Member"/>
    <m/>
    <m/>
    <n v="53202"/>
    <s v="UNITED STATES"/>
    <s v="Single Ride"/>
    <n v="5589"/>
    <x v="30"/>
    <n v="43.031480000000002"/>
    <n v="-87.908169999999998"/>
    <x v="0"/>
    <n v="43.048200000000001"/>
    <n v="-87.900859999999994"/>
    <n v="14"/>
    <n v="3"/>
    <n v="2.1"/>
    <n v="2"/>
    <n v="84"/>
    <n v="-1"/>
    <d v="2017-02-21T00:00:00"/>
    <d v="2017-02-01T00:00:00"/>
    <d v="2017-02-21T00:00:00"/>
    <s v="Tuesday"/>
    <d v="1899-12-30T17:52:30"/>
    <d v="1899-12-30T18:00:00"/>
    <n v="1"/>
    <d v="2017-02-21T00:00:00"/>
    <d v="2017-02-01T00:00:00"/>
    <d v="2017-02-21T00:00:00"/>
    <s v="Tuesday"/>
    <d v="1899-12-30T18:06:28"/>
    <d v="1899-12-30T18:00:00"/>
    <s v="One Way"/>
  </r>
  <r>
    <n v="1517247"/>
    <s v="Non-RFID Card Member"/>
    <m/>
    <m/>
    <n v="53204"/>
    <s v="UNITED STATES"/>
    <s v="Single Ride"/>
    <n v="5473"/>
    <x v="11"/>
    <n v="43.04824"/>
    <n v="-87.904970000000006"/>
    <x v="22"/>
    <n v="43.02948"/>
    <n v="-87.912819999999996"/>
    <n v="11"/>
    <n v="3"/>
    <n v="1.7"/>
    <n v="1.6"/>
    <n v="66"/>
    <n v="-1"/>
    <d v="2017-02-22T00:00:00"/>
    <d v="2017-02-01T00:00:00"/>
    <d v="2017-02-22T00:00:00"/>
    <s v="Wednesday"/>
    <d v="1899-12-30T00:50:50"/>
    <d v="1899-12-30T01:00:00"/>
    <n v="1"/>
    <d v="2017-02-22T00:00:00"/>
    <d v="2017-02-01T00:00:00"/>
    <d v="2017-02-22T00:00:00"/>
    <s v="Wednesday"/>
    <d v="1899-12-30T01:01:18"/>
    <d v="1899-12-30T01:00:00"/>
    <s v="One Way"/>
  </r>
  <r>
    <n v="1493516"/>
    <s v="Non-RFID Card Member"/>
    <m/>
    <m/>
    <n v="53154"/>
    <s v="UNITED STATES"/>
    <s v="Single Ride"/>
    <n v="5417"/>
    <x v="4"/>
    <n v="43.078530000000001"/>
    <n v="-87.882620000000003"/>
    <x v="41"/>
    <n v="43.078530000000001"/>
    <n v="-87.882620000000003"/>
    <n v="95"/>
    <n v="12"/>
    <n v="14.3"/>
    <n v="13.5"/>
    <n v="570"/>
    <n v="-1"/>
    <d v="2017-02-22T00:00:00"/>
    <d v="2017-02-01T00:00:00"/>
    <d v="2017-02-22T00:00:00"/>
    <s v="Wednesday"/>
    <d v="1899-12-30T12:49:07"/>
    <d v="1899-12-30T13:00:00"/>
    <n v="1"/>
    <d v="2017-02-22T00:00:00"/>
    <d v="2017-02-01T00:00:00"/>
    <d v="2017-02-22T00:00:00"/>
    <s v="Wednesday"/>
    <d v="1899-12-30T14:24:33"/>
    <d v="1899-12-30T14:00:00"/>
    <s v="Round Trip"/>
  </r>
  <r>
    <n v="1517434"/>
    <s v="Non-RFID Card Member"/>
    <m/>
    <m/>
    <n v="60106"/>
    <s v="UNITED STATES"/>
    <s v="Single Ride"/>
    <n v="11108"/>
    <x v="13"/>
    <n v="43.058619999999998"/>
    <n v="-87.885319999999993"/>
    <x v="21"/>
    <n v="43.040154000000001"/>
    <n v="-87.932113000000001"/>
    <n v="45"/>
    <n v="6"/>
    <n v="6.8"/>
    <n v="6.4"/>
    <n v="270"/>
    <n v="-1"/>
    <d v="2017-02-22T00:00:00"/>
    <d v="2017-02-01T00:00:00"/>
    <d v="2017-02-22T00:00:00"/>
    <s v="Wednesday"/>
    <d v="1899-12-30T12:57:04"/>
    <d v="1899-12-30T13:00:00"/>
    <n v="1"/>
    <d v="2017-02-22T00:00:00"/>
    <d v="2017-02-01T00:00:00"/>
    <d v="2017-02-22T00:00:00"/>
    <s v="Wednesday"/>
    <d v="1899-12-30T13:42:34"/>
    <d v="1899-12-30T14:00:00"/>
    <s v="One Way"/>
  </r>
  <r>
    <n v="1517402"/>
    <s v="Non-RFID Card Member"/>
    <m/>
    <m/>
    <n v="53221"/>
    <s v="UNITED STATES"/>
    <s v="Single Ride"/>
    <n v="5556"/>
    <x v="2"/>
    <n v="43.03519"/>
    <n v="-87.907390000000007"/>
    <x v="3"/>
    <n v="43.058619999999998"/>
    <n v="-87.885319999999993"/>
    <n v="24"/>
    <n v="3"/>
    <n v="3.6"/>
    <n v="3.4"/>
    <n v="144"/>
    <n v="-1"/>
    <d v="2017-02-22T00:00:00"/>
    <d v="2017-02-01T00:00:00"/>
    <d v="2017-02-22T00:00:00"/>
    <s v="Wednesday"/>
    <d v="1899-12-30T13:29:22"/>
    <d v="1899-12-30T13:00:00"/>
    <n v="1"/>
    <d v="2017-02-22T00:00:00"/>
    <d v="2017-02-01T00:00:00"/>
    <d v="2017-02-22T00:00:00"/>
    <s v="Wednesday"/>
    <d v="1899-12-30T13:53:43"/>
    <d v="1899-12-30T14:00:00"/>
    <s v="One Way"/>
  </r>
  <r>
    <n v="1433276"/>
    <s v="Non-RFID Card Member"/>
    <m/>
    <m/>
    <n v="53211"/>
    <s v="UNITED STATES"/>
    <s v="Single Ride"/>
    <n v="33"/>
    <x v="7"/>
    <n v="43.074890000000003"/>
    <n v="-87.882810000000006"/>
    <x v="38"/>
    <n v="43.074890000000003"/>
    <n v="-87.882810000000006"/>
    <n v="15"/>
    <n v="3"/>
    <n v="2.2999999999999998"/>
    <n v="2.1"/>
    <n v="90"/>
    <n v="-1"/>
    <d v="2017-02-22T00:00:00"/>
    <d v="2017-02-01T00:00:00"/>
    <d v="2017-02-22T00:00:00"/>
    <s v="Wednesday"/>
    <d v="1899-12-30T13:46:14"/>
    <d v="1899-12-30T14:00:00"/>
    <n v="1"/>
    <d v="2017-02-22T00:00:00"/>
    <d v="2017-02-01T00:00:00"/>
    <d v="2017-02-22T00:00:00"/>
    <s v="Wednesday"/>
    <d v="1899-12-30T14:01:48"/>
    <d v="1899-12-30T14:00:00"/>
    <s v="Round Trip"/>
  </r>
  <r>
    <n v="1517509"/>
    <s v="Non-RFID Card Member"/>
    <m/>
    <m/>
    <n v="53186"/>
    <s v="UNITED STATES"/>
    <s v="Single Ride"/>
    <n v="5490"/>
    <x v="40"/>
    <n v="43.048609999999996"/>
    <n v="-88.008480000000006"/>
    <x v="43"/>
    <n v="43.048609999999996"/>
    <n v="-88.008480000000006"/>
    <n v="69"/>
    <n v="9"/>
    <n v="10.4"/>
    <n v="9.8000000000000007"/>
    <n v="414"/>
    <n v="-1"/>
    <d v="2017-02-22T00:00:00"/>
    <d v="2017-02-01T00:00:00"/>
    <d v="2017-02-22T00:00:00"/>
    <s v="Wednesday"/>
    <d v="1899-12-30T13:54:09"/>
    <d v="1899-12-30T14:00:00"/>
    <n v="1"/>
    <d v="2017-02-22T00:00:00"/>
    <d v="2017-02-01T00:00:00"/>
    <d v="2017-02-22T00:00:00"/>
    <s v="Wednesday"/>
    <d v="1899-12-30T15:03:39"/>
    <d v="1899-12-30T15:00:00"/>
    <s v="Round Trip"/>
  </r>
  <r>
    <n v="1517584"/>
    <s v="Non-RFID Card Member"/>
    <m/>
    <m/>
    <n v="53211"/>
    <s v="UNITED STATES"/>
    <s v="Single Ride"/>
    <n v="11076"/>
    <x v="26"/>
    <n v="43.060786"/>
    <n v="-87.883825999999999"/>
    <x v="17"/>
    <n v="43.042490000000001"/>
    <n v="-87.909959999999998"/>
    <n v="54"/>
    <n v="6"/>
    <n v="8.1"/>
    <n v="7.7"/>
    <n v="324"/>
    <n v="-1"/>
    <d v="2017-02-22T00:00:00"/>
    <d v="2017-02-01T00:00:00"/>
    <d v="2017-02-22T00:00:00"/>
    <s v="Wednesday"/>
    <d v="1899-12-30T14:48:38"/>
    <d v="1899-12-30T15:00:00"/>
    <n v="1"/>
    <d v="2017-02-22T00:00:00"/>
    <d v="2017-02-01T00:00:00"/>
    <d v="2017-02-22T00:00:00"/>
    <s v="Wednesday"/>
    <d v="1899-12-30T15:42:55"/>
    <d v="1899-12-30T16:00:00"/>
    <s v="One Way"/>
  </r>
  <r>
    <n v="1517610"/>
    <s v="Non-RFID Card Member"/>
    <m/>
    <m/>
    <n v="53202"/>
    <s v="UNITED STATES"/>
    <s v="Single Ride"/>
    <n v="5548"/>
    <x v="13"/>
    <n v="43.058619999999998"/>
    <n v="-87.885319999999993"/>
    <x v="38"/>
    <n v="43.074890000000003"/>
    <n v="-87.882810000000006"/>
    <n v="9"/>
    <n v="3"/>
    <n v="1.4"/>
    <n v="1.3"/>
    <n v="54"/>
    <n v="-1"/>
    <d v="2017-02-22T00:00:00"/>
    <d v="2017-02-01T00:00:00"/>
    <d v="2017-02-22T00:00:00"/>
    <s v="Wednesday"/>
    <d v="1899-12-30T15:04:54"/>
    <d v="1899-12-30T15:00:00"/>
    <n v="1"/>
    <d v="2017-02-22T00:00:00"/>
    <d v="2017-02-01T00:00:00"/>
    <d v="2017-02-22T00:00:00"/>
    <s v="Wednesday"/>
    <d v="1899-12-30T15:13:48"/>
    <d v="1899-12-30T15:00:00"/>
    <s v="One Way"/>
  </r>
  <r>
    <n v="1517617"/>
    <s v="Non-RFID Card Member"/>
    <m/>
    <m/>
    <n v="60540"/>
    <s v="UNITED STATES"/>
    <s v="Single Ride"/>
    <n v="5484"/>
    <x v="25"/>
    <n v="43.036900000000003"/>
    <n v="-87.89667"/>
    <x v="21"/>
    <n v="43.040154000000001"/>
    <n v="-87.932113000000001"/>
    <n v="57"/>
    <n v="6"/>
    <n v="8.6"/>
    <n v="8.1"/>
    <n v="342"/>
    <n v="-1"/>
    <d v="2017-02-22T00:00:00"/>
    <d v="2017-02-01T00:00:00"/>
    <d v="2017-02-22T00:00:00"/>
    <s v="Wednesday"/>
    <d v="1899-12-30T15:10:12"/>
    <d v="1899-12-30T15:00:00"/>
    <n v="1"/>
    <d v="2017-02-22T00:00:00"/>
    <d v="2017-02-01T00:00:00"/>
    <d v="2017-02-22T00:00:00"/>
    <s v="Wednesday"/>
    <d v="1899-12-30T16:07:57"/>
    <d v="1899-12-30T16:00:00"/>
    <s v="One Way"/>
  </r>
  <r>
    <n v="1517625"/>
    <s v="Non-RFID Card Member"/>
    <m/>
    <m/>
    <n v="52068"/>
    <s v="UNITED STATES"/>
    <s v="Single Ride"/>
    <n v="5555"/>
    <x v="35"/>
    <n v="43.040154000000001"/>
    <n v="-87.932113000000001"/>
    <x v="5"/>
    <n v="43.031480000000002"/>
    <n v="-87.908169999999998"/>
    <n v="23"/>
    <n v="3"/>
    <n v="3.5"/>
    <n v="3.3"/>
    <n v="138"/>
    <n v="-1"/>
    <d v="2017-02-22T00:00:00"/>
    <d v="2017-02-01T00:00:00"/>
    <d v="2017-02-22T00:00:00"/>
    <s v="Wednesday"/>
    <d v="1899-12-30T15:19:20"/>
    <d v="1899-12-30T15:00:00"/>
    <n v="1"/>
    <d v="2017-02-22T00:00:00"/>
    <d v="2017-02-01T00:00:00"/>
    <d v="2017-02-22T00:00:00"/>
    <s v="Wednesday"/>
    <d v="1899-12-30T15:42:54"/>
    <d v="1899-12-30T16:00:00"/>
    <s v="One Way"/>
  </r>
  <r>
    <n v="1517645"/>
    <s v="Non-RFID Card Member"/>
    <m/>
    <m/>
    <n v="53233"/>
    <s v="UNITED STATES"/>
    <s v="Single Ride"/>
    <n v="11125"/>
    <x v="37"/>
    <n v="43.041646999999998"/>
    <n v="-87.927257999999995"/>
    <x v="40"/>
    <n v="43.041646999999998"/>
    <n v="-87.927257999999995"/>
    <n v="501"/>
    <n v="51"/>
    <n v="18"/>
    <n v="17.100000000000001"/>
    <n v="720"/>
    <n v="-1"/>
    <d v="2017-02-22T00:00:00"/>
    <d v="2017-02-01T00:00:00"/>
    <d v="2017-02-22T00:00:00"/>
    <s v="Wednesday"/>
    <d v="1899-12-30T15:41:36"/>
    <d v="1899-12-30T16:00:00"/>
    <n v="1"/>
    <d v="2017-02-23T00:00:00"/>
    <d v="2017-02-01T00:00:00"/>
    <d v="2017-02-23T00:00:00"/>
    <s v="Thursday"/>
    <d v="1899-12-30T00:02:48"/>
    <d v="1899-12-30T00:00:00"/>
    <s v="Round Trip"/>
  </r>
  <r>
    <n v="1517013"/>
    <s v="Non-RFID Card Member"/>
    <m/>
    <m/>
    <n v="60185"/>
    <s v="UNITED STATES"/>
    <s v="Single Ride"/>
    <n v="5537"/>
    <x v="25"/>
    <n v="43.036900000000003"/>
    <n v="-87.89667"/>
    <x v="33"/>
    <n v="43.060155999999999"/>
    <n v="-87.881258000000003"/>
    <n v="51"/>
    <n v="6"/>
    <n v="7.7"/>
    <n v="7.3"/>
    <n v="306"/>
    <n v="-1"/>
    <d v="2017-02-22T00:00:00"/>
    <d v="2017-02-01T00:00:00"/>
    <d v="2017-02-22T00:00:00"/>
    <s v="Wednesday"/>
    <d v="1899-12-30T15:43:08"/>
    <d v="1899-12-30T16:00:00"/>
    <n v="1"/>
    <d v="2017-02-22T00:00:00"/>
    <d v="2017-02-01T00:00:00"/>
    <d v="2017-02-22T00:00:00"/>
    <s v="Wednesday"/>
    <d v="1899-12-30T16:34:35"/>
    <d v="1899-12-30T17:00:00"/>
    <s v="One Way"/>
  </r>
  <r>
    <n v="1517656"/>
    <s v="Non-RFID Card Member"/>
    <m/>
    <m/>
    <n v="21090"/>
    <s v="UNITED STATES"/>
    <s v="Single Ride"/>
    <n v="11108"/>
    <x v="35"/>
    <n v="43.040154000000001"/>
    <n v="-87.932113000000001"/>
    <x v="10"/>
    <n v="43.052460000000004"/>
    <n v="-87.891000000000005"/>
    <n v="45"/>
    <n v="6"/>
    <n v="6.8"/>
    <n v="6.4"/>
    <n v="270"/>
    <n v="-1"/>
    <d v="2017-02-22T00:00:00"/>
    <d v="2017-02-01T00:00:00"/>
    <d v="2017-02-22T00:00:00"/>
    <s v="Wednesday"/>
    <d v="1899-12-30T15:46:31"/>
    <d v="1899-12-30T16:00:00"/>
    <n v="1"/>
    <d v="2017-02-22T00:00:00"/>
    <d v="2017-02-01T00:00:00"/>
    <d v="2017-02-22T00:00:00"/>
    <s v="Wednesday"/>
    <d v="1899-12-30T16:31:43"/>
    <d v="1899-12-30T17:00:00"/>
    <s v="One Way"/>
  </r>
  <r>
    <n v="1517676"/>
    <s v="Non-RFID Card Member"/>
    <m/>
    <m/>
    <n v="53233"/>
    <s v="UNITED STATES"/>
    <s v="Single Ride"/>
    <n v="11126"/>
    <x v="27"/>
    <n v="43.038580000000003"/>
    <n v="-87.90934"/>
    <x v="21"/>
    <n v="43.040154000000001"/>
    <n v="-87.932113000000001"/>
    <n v="77"/>
    <n v="9"/>
    <n v="11.6"/>
    <n v="11"/>
    <n v="462"/>
    <n v="-1"/>
    <d v="2017-02-22T00:00:00"/>
    <d v="2017-02-01T00:00:00"/>
    <d v="2017-02-22T00:00:00"/>
    <s v="Wednesday"/>
    <d v="1899-12-30T16:03:09"/>
    <d v="1899-12-30T16:00:00"/>
    <n v="1"/>
    <d v="2017-02-22T00:00:00"/>
    <d v="2017-02-01T00:00:00"/>
    <d v="2017-02-22T00:00:00"/>
    <s v="Wednesday"/>
    <d v="1899-12-30T17:20:28"/>
    <d v="1899-12-30T17:00:00"/>
    <s v="One Way"/>
  </r>
  <r>
    <n v="1370533"/>
    <s v="Non-RFID Card Member"/>
    <m/>
    <m/>
    <n v="61614"/>
    <s v="UNITED STATES"/>
    <s v="Single Ride"/>
    <n v="5567"/>
    <x v="16"/>
    <n v="43.03913"/>
    <n v="-87.916150000000002"/>
    <x v="24"/>
    <n v="43.036900000000003"/>
    <n v="-87.89667"/>
    <n v="46"/>
    <n v="6"/>
    <n v="6.9"/>
    <n v="6.6"/>
    <n v="276"/>
    <n v="-1"/>
    <d v="2017-02-22T00:00:00"/>
    <d v="2017-02-01T00:00:00"/>
    <d v="2017-02-22T00:00:00"/>
    <s v="Wednesday"/>
    <d v="1899-12-30T16:10:47"/>
    <d v="1899-12-30T16:00:00"/>
    <n v="1"/>
    <d v="2017-02-22T00:00:00"/>
    <d v="2017-02-01T00:00:00"/>
    <d v="2017-02-22T00:00:00"/>
    <s v="Wednesday"/>
    <d v="1899-12-30T16:56:43"/>
    <d v="1899-12-30T17:00:00"/>
    <s v="One Way"/>
  </r>
  <r>
    <n v="1517697"/>
    <s v="Non-RFID Card Member"/>
    <m/>
    <m/>
    <n v="53130"/>
    <s v="UNITED STATES"/>
    <s v="Single Ride"/>
    <n v="5462"/>
    <x v="13"/>
    <n v="43.058619999999998"/>
    <n v="-87.885319999999993"/>
    <x v="32"/>
    <n v="43.058010000000003"/>
    <n v="-87.877300000000005"/>
    <n v="52"/>
    <n v="6"/>
    <n v="7.8"/>
    <n v="7.4"/>
    <n v="312"/>
    <n v="-1"/>
    <d v="2017-02-22T00:00:00"/>
    <d v="2017-02-01T00:00:00"/>
    <d v="2017-02-22T00:00:00"/>
    <s v="Wednesday"/>
    <d v="1899-12-30T16:16:04"/>
    <d v="1899-12-30T16:00:00"/>
    <n v="1"/>
    <d v="2017-02-22T00:00:00"/>
    <d v="2017-02-01T00:00:00"/>
    <d v="2017-02-22T00:00:00"/>
    <s v="Wednesday"/>
    <d v="1899-12-30T17:08:47"/>
    <d v="1899-12-30T17:00:00"/>
    <s v="One Way"/>
  </r>
  <r>
    <n v="1517716"/>
    <s v="Non-RFID Card Member"/>
    <m/>
    <m/>
    <n v="53202"/>
    <s v="UNITED STATES"/>
    <s v="Single Ride"/>
    <n v="5523"/>
    <x v="10"/>
    <n v="43.052460000000004"/>
    <n v="-87.891000000000005"/>
    <x v="30"/>
    <n v="43.05097"/>
    <n v="-87.906440000000003"/>
    <n v="49"/>
    <n v="6"/>
    <n v="7.4"/>
    <n v="7"/>
    <n v="294"/>
    <n v="-1"/>
    <d v="2017-02-22T00:00:00"/>
    <d v="2017-02-01T00:00:00"/>
    <d v="2017-02-22T00:00:00"/>
    <s v="Wednesday"/>
    <d v="1899-12-30T16:27:24"/>
    <d v="1899-12-30T16:00:00"/>
    <n v="1"/>
    <d v="2017-02-22T00:00:00"/>
    <d v="2017-02-01T00:00:00"/>
    <d v="2017-02-22T00:00:00"/>
    <s v="Wednesday"/>
    <d v="1899-12-30T17:16:52"/>
    <d v="1899-12-30T17:00:00"/>
    <s v="One Way"/>
  </r>
  <r>
    <n v="1517730"/>
    <s v="Non-RFID Card Member"/>
    <m/>
    <m/>
    <n v="60540"/>
    <s v="UNITED STATES"/>
    <s v="Single Ride"/>
    <n v="996"/>
    <x v="25"/>
    <n v="43.036900000000003"/>
    <n v="-87.89667"/>
    <x v="24"/>
    <n v="43.036900000000003"/>
    <n v="-87.89667"/>
    <n v="21"/>
    <n v="3"/>
    <n v="3.2"/>
    <n v="3"/>
    <n v="126"/>
    <n v="-1"/>
    <d v="2017-02-22T00:00:00"/>
    <d v="2017-02-01T00:00:00"/>
    <d v="2017-02-22T00:00:00"/>
    <s v="Wednesday"/>
    <d v="1899-12-30T16:35:28"/>
    <d v="1899-12-30T17:00:00"/>
    <n v="1"/>
    <d v="2017-02-22T00:00:00"/>
    <d v="2017-02-01T00:00:00"/>
    <d v="2017-02-22T00:00:00"/>
    <s v="Wednesday"/>
    <d v="1899-12-30T16:56:44"/>
    <d v="1899-12-30T17:00:00"/>
    <s v="Round Trip"/>
  </r>
  <r>
    <n v="1359142"/>
    <s v="Non-RFID Card Member"/>
    <m/>
    <m/>
    <n v="53158"/>
    <s v="UNITED STATES"/>
    <s v="Single Ride"/>
    <n v="103"/>
    <x v="4"/>
    <n v="43.078530000000001"/>
    <n v="-87.882620000000003"/>
    <x v="24"/>
    <n v="43.036900000000003"/>
    <n v="-87.89667"/>
    <n v="87"/>
    <n v="9"/>
    <n v="13.1"/>
    <n v="12.4"/>
    <n v="522"/>
    <n v="-1"/>
    <d v="2017-02-22T00:00:00"/>
    <d v="2017-02-01T00:00:00"/>
    <d v="2017-02-22T00:00:00"/>
    <s v="Wednesday"/>
    <d v="1899-12-30T17:03:23"/>
    <d v="1899-12-30T17:00:00"/>
    <n v="1"/>
    <d v="2017-02-22T00:00:00"/>
    <d v="2017-02-01T00:00:00"/>
    <d v="2017-02-22T00:00:00"/>
    <s v="Wednesday"/>
    <d v="1899-12-30T18:30:22"/>
    <d v="1899-12-30T19:00:00"/>
    <s v="One Way"/>
  </r>
  <r>
    <n v="1517796"/>
    <s v="Non-RFID Card Member"/>
    <m/>
    <m/>
    <n v="53202"/>
    <s v="UNITED STATES"/>
    <s v="Single Ride"/>
    <n v="36"/>
    <x v="5"/>
    <n v="43.031320000000001"/>
    <n v="-87.904259999999994"/>
    <x v="11"/>
    <n v="43.060786"/>
    <n v="-87.883825999999999"/>
    <n v="27"/>
    <n v="3"/>
    <n v="4.0999999999999996"/>
    <n v="3.8"/>
    <n v="162"/>
    <n v="-1"/>
    <d v="2017-02-22T00:00:00"/>
    <d v="2017-02-01T00:00:00"/>
    <d v="2017-02-22T00:00:00"/>
    <s v="Wednesday"/>
    <d v="1899-12-30T17:44:37"/>
    <d v="1899-12-30T18:00:00"/>
    <n v="1"/>
    <d v="2017-02-22T00:00:00"/>
    <d v="2017-02-01T00:00:00"/>
    <d v="2017-02-22T00:00:00"/>
    <s v="Wednesday"/>
    <d v="1899-12-30T18:11:13"/>
    <d v="1899-12-30T18:00:00"/>
    <s v="One Way"/>
  </r>
  <r>
    <n v="1517805"/>
    <s v="Non-RFID Card Member"/>
    <m/>
    <m/>
    <n v="55347"/>
    <s v="UNITED STATES"/>
    <s v="Single Ride"/>
    <n v="5549"/>
    <x v="11"/>
    <n v="43.04824"/>
    <n v="-87.904970000000006"/>
    <x v="21"/>
    <n v="43.040154000000001"/>
    <n v="-87.932113000000001"/>
    <n v="21"/>
    <n v="3"/>
    <n v="3.2"/>
    <n v="3"/>
    <n v="126"/>
    <n v="-1"/>
    <d v="2017-02-22T00:00:00"/>
    <d v="2017-02-01T00:00:00"/>
    <d v="2017-02-22T00:00:00"/>
    <s v="Wednesday"/>
    <d v="1899-12-30T17:53:12"/>
    <d v="1899-12-30T18:00:00"/>
    <n v="1"/>
    <d v="2017-02-22T00:00:00"/>
    <d v="2017-02-01T00:00:00"/>
    <d v="2017-02-22T00:00:00"/>
    <s v="Wednesday"/>
    <d v="1899-12-30T18:14:39"/>
    <d v="1899-12-30T18:00:00"/>
    <s v="One Way"/>
  </r>
  <r>
    <n v="1517830"/>
    <s v="Non-RFID Card Member"/>
    <m/>
    <m/>
    <n v="53211"/>
    <s v="UNITED STATES"/>
    <s v="Single Ride"/>
    <n v="106"/>
    <x v="7"/>
    <n v="43.074890000000003"/>
    <n v="-87.882810000000006"/>
    <x v="38"/>
    <n v="43.074890000000003"/>
    <n v="-87.882810000000006"/>
    <n v="26"/>
    <n v="3"/>
    <n v="3.9"/>
    <n v="3.7"/>
    <n v="156"/>
    <n v="-1"/>
    <d v="2017-02-22T00:00:00"/>
    <d v="2017-02-01T00:00:00"/>
    <d v="2017-02-22T00:00:00"/>
    <s v="Wednesday"/>
    <d v="1899-12-30T18:02:20"/>
    <d v="1899-12-30T18:00:00"/>
    <n v="1"/>
    <d v="2017-02-22T00:00:00"/>
    <d v="2017-02-01T00:00:00"/>
    <d v="2017-02-22T00:00:00"/>
    <s v="Wednesday"/>
    <d v="1899-12-30T18:28:47"/>
    <d v="1899-12-30T18:00:00"/>
    <s v="Round Trip"/>
  </r>
  <r>
    <n v="1517892"/>
    <s v="Non-RFID Card Member"/>
    <m/>
    <m/>
    <n v="54313"/>
    <s v="UNITED STATES"/>
    <s v="Single Ride"/>
    <n v="11104"/>
    <x v="4"/>
    <n v="43.078530000000001"/>
    <n v="-87.882620000000003"/>
    <x v="3"/>
    <n v="43.058619999999998"/>
    <n v="-87.885319999999993"/>
    <n v="13"/>
    <n v="3"/>
    <n v="2"/>
    <n v="1.9"/>
    <n v="78"/>
    <n v="-1"/>
    <d v="2017-02-22T00:00:00"/>
    <d v="2017-02-01T00:00:00"/>
    <d v="2017-02-22T00:00:00"/>
    <s v="Wednesday"/>
    <d v="1899-12-30T19:00:16"/>
    <d v="1899-12-30T19:00:00"/>
    <n v="1"/>
    <d v="2017-02-22T00:00:00"/>
    <d v="2017-02-01T00:00:00"/>
    <d v="2017-02-22T00:00:00"/>
    <s v="Wednesday"/>
    <d v="1899-12-30T19:13:23"/>
    <d v="1899-12-30T19:00:00"/>
    <s v="One Way"/>
  </r>
  <r>
    <n v="998779"/>
    <s v="Non-RFID Card Member"/>
    <m/>
    <m/>
    <n v="53202"/>
    <s v="UNITED STATES"/>
    <s v="Single Ride"/>
    <n v="46"/>
    <x v="14"/>
    <n v="43.045712999999999"/>
    <n v="-87.899756999999994"/>
    <x v="31"/>
    <n v="43.060250000000003"/>
    <n v="-87.892169999999993"/>
    <n v="8"/>
    <n v="3"/>
    <n v="1.2"/>
    <n v="1.1000000000000001"/>
    <n v="48"/>
    <n v="-1"/>
    <d v="2017-02-22T00:00:00"/>
    <d v="2017-02-01T00:00:00"/>
    <d v="2017-02-22T00:00:00"/>
    <s v="Wednesday"/>
    <d v="1899-12-30T23:22:18"/>
    <d v="1899-12-30T23:00:00"/>
    <n v="1"/>
    <d v="2017-02-22T00:00:00"/>
    <d v="2017-02-01T00:00:00"/>
    <d v="2017-02-22T00:00:00"/>
    <s v="Wednesday"/>
    <d v="1899-12-30T23:30:46"/>
    <d v="1899-12-31T00:00:00"/>
    <s v="One Way"/>
  </r>
  <r>
    <n v="1517990"/>
    <s v="Non-RFID Card Member"/>
    <m/>
    <m/>
    <n v="60706"/>
    <s v="UNITED STATES"/>
    <s v="Single Ride"/>
    <n v="5548"/>
    <x v="4"/>
    <n v="43.078530000000001"/>
    <n v="-87.882620000000003"/>
    <x v="26"/>
    <n v="43.077359999999999"/>
    <n v="-87.880769999999998"/>
    <n v="130"/>
    <n v="15"/>
    <n v="18"/>
    <n v="17.100000000000001"/>
    <n v="720"/>
    <n v="-1"/>
    <d v="2017-02-23T00:00:00"/>
    <d v="2017-02-01T00:00:00"/>
    <d v="2017-02-23T00:00:00"/>
    <s v="Thursday"/>
    <d v="1899-12-30T00:32:02"/>
    <d v="1899-12-30T01:00:00"/>
    <n v="1"/>
    <d v="2017-02-23T00:00:00"/>
    <d v="2017-02-01T00:00:00"/>
    <d v="2017-02-23T00:00:00"/>
    <s v="Thursday"/>
    <d v="1899-12-30T02:42:24"/>
    <d v="1899-12-30T03:00:00"/>
    <s v="One Way"/>
  </r>
  <r>
    <n v="1517992"/>
    <s v="Non-RFID Card Member"/>
    <m/>
    <m/>
    <n v="53074"/>
    <s v="UNITED STATES"/>
    <s v="Single Ride"/>
    <n v="5485"/>
    <x v="7"/>
    <n v="43.074890000000003"/>
    <n v="-87.882810000000006"/>
    <x v="26"/>
    <n v="43.077359999999999"/>
    <n v="-87.880769999999998"/>
    <n v="126"/>
    <n v="15"/>
    <n v="18"/>
    <n v="17.100000000000001"/>
    <n v="720"/>
    <n v="-1"/>
    <d v="2017-02-23T00:00:00"/>
    <d v="2017-02-01T00:00:00"/>
    <d v="2017-02-23T00:00:00"/>
    <s v="Thursday"/>
    <d v="1899-12-30T00:37:16"/>
    <d v="1899-12-30T01:00:00"/>
    <n v="1"/>
    <d v="2017-02-23T00:00:00"/>
    <d v="2017-02-01T00:00:00"/>
    <d v="2017-02-23T00:00:00"/>
    <s v="Thursday"/>
    <d v="1899-12-30T02:43:17"/>
    <d v="1899-12-30T03:00:00"/>
    <s v="One Way"/>
  </r>
  <r>
    <n v="1512292"/>
    <s v="Non-RFID Card Member"/>
    <m/>
    <m/>
    <n v="53202"/>
    <s v="UNITED STATES"/>
    <s v="Single Ride"/>
    <n v="5516"/>
    <x v="25"/>
    <n v="43.036900000000003"/>
    <n v="-87.89667"/>
    <x v="24"/>
    <n v="43.036900000000003"/>
    <n v="-87.89667"/>
    <n v="34"/>
    <n v="3"/>
    <n v="5.0999999999999996"/>
    <n v="4.8"/>
    <n v="204"/>
    <n v="-1"/>
    <d v="2017-02-23T00:00:00"/>
    <d v="2017-02-01T00:00:00"/>
    <d v="2017-02-23T00:00:00"/>
    <s v="Thursday"/>
    <d v="1899-12-30T06:21:59"/>
    <d v="1899-12-30T06:00:00"/>
    <n v="1"/>
    <d v="2017-02-23T00:00:00"/>
    <d v="2017-02-01T00:00:00"/>
    <d v="2017-02-23T00:00:00"/>
    <s v="Thursday"/>
    <d v="1899-12-30T06:55:02"/>
    <d v="1899-12-30T07:00:00"/>
    <s v="Round Trip"/>
  </r>
  <r>
    <n v="1493078"/>
    <s v="Non-RFID Card Member"/>
    <m/>
    <m/>
    <n v="53211"/>
    <s v="UNITED STATES"/>
    <s v="Single Ride"/>
    <n v="11130"/>
    <x v="19"/>
    <n v="43.069021999999997"/>
    <n v="-87.887940999999998"/>
    <x v="36"/>
    <n v="43.052549999999997"/>
    <n v="-87.909329999999997"/>
    <n v="11"/>
    <n v="3"/>
    <n v="1.7"/>
    <n v="1.6"/>
    <n v="66"/>
    <n v="-1"/>
    <d v="2017-02-23T00:00:00"/>
    <d v="2017-02-01T00:00:00"/>
    <d v="2017-02-23T00:00:00"/>
    <s v="Thursday"/>
    <d v="1899-12-30T08:09:49"/>
    <d v="1899-12-30T08:00:00"/>
    <n v="1"/>
    <d v="2017-02-23T00:00:00"/>
    <d v="2017-02-01T00:00:00"/>
    <d v="2017-02-23T00:00:00"/>
    <s v="Thursday"/>
    <d v="1899-12-30T08:20:24"/>
    <d v="1899-12-30T08:00:00"/>
    <s v="One Way"/>
  </r>
  <r>
    <n v="1519307"/>
    <s v="Non-RFID Card Member"/>
    <m/>
    <m/>
    <n v="53220"/>
    <s v="UNITED STATES"/>
    <s v="Single Ride"/>
    <n v="357"/>
    <x v="31"/>
    <n v="43.058010000000003"/>
    <n v="-87.877300000000005"/>
    <x v="32"/>
    <n v="43.058010000000003"/>
    <n v="-87.877300000000005"/>
    <n v="54"/>
    <n v="6"/>
    <n v="8.1"/>
    <n v="7.7"/>
    <n v="324"/>
    <n v="-1"/>
    <d v="2017-02-24T00:00:00"/>
    <d v="2017-02-01T00:00:00"/>
    <d v="2017-02-24T00:00:00"/>
    <s v="Friday"/>
    <d v="1899-12-30T15:16:47"/>
    <d v="1899-12-30T15:00:00"/>
    <n v="1"/>
    <d v="2017-02-24T00:00:00"/>
    <d v="2017-02-01T00:00:00"/>
    <d v="2017-02-24T00:00:00"/>
    <s v="Friday"/>
    <d v="1899-12-30T16:10:30"/>
    <d v="1899-12-30T16:00:00"/>
    <s v="Round Trip"/>
  </r>
  <r>
    <n v="1519316"/>
    <s v="Non-RFID Card Member"/>
    <m/>
    <m/>
    <n v="53220"/>
    <s v="UNITED STATES"/>
    <s v="Single Ride"/>
    <n v="26"/>
    <x v="31"/>
    <n v="43.058010000000003"/>
    <n v="-87.877300000000005"/>
    <x v="32"/>
    <n v="43.058010000000003"/>
    <n v="-87.877300000000005"/>
    <n v="50"/>
    <n v="6"/>
    <n v="7.5"/>
    <n v="7.1"/>
    <n v="300"/>
    <n v="-1"/>
    <d v="2017-02-24T00:00:00"/>
    <d v="2017-02-01T00:00:00"/>
    <d v="2017-02-24T00:00:00"/>
    <s v="Friday"/>
    <d v="1899-12-30T15:20:37"/>
    <d v="1899-12-30T15:00:00"/>
    <n v="1"/>
    <d v="2017-02-24T00:00:00"/>
    <d v="2017-02-01T00:00:00"/>
    <d v="2017-02-24T00:00:00"/>
    <s v="Friday"/>
    <d v="1899-12-30T16:10:12"/>
    <d v="1899-12-30T16:00:00"/>
    <s v="Round Trip"/>
  </r>
  <r>
    <n v="1521224"/>
    <s v="Non-RFID Card Member"/>
    <m/>
    <m/>
    <n v="54215"/>
    <s v="UNITED STATES"/>
    <s v="Single Ride"/>
    <n v="186"/>
    <x v="21"/>
    <n v="43.06033"/>
    <n v="-87.89546"/>
    <x v="38"/>
    <n v="43.074890000000003"/>
    <n v="-87.882810000000006"/>
    <n v="25"/>
    <n v="3"/>
    <n v="3.8"/>
    <n v="3.6"/>
    <n v="150"/>
    <n v="-1"/>
    <d v="2017-02-26T00:00:00"/>
    <d v="2017-02-01T00:00:00"/>
    <d v="2017-02-26T00:00:00"/>
    <s v="Sunday"/>
    <d v="1899-12-30T02:49:44"/>
    <d v="1899-12-30T03:00:00"/>
    <n v="1"/>
    <d v="2017-02-26T00:00:00"/>
    <d v="2017-02-01T00:00:00"/>
    <d v="2017-02-26T00:00:00"/>
    <s v="Sunday"/>
    <d v="1899-12-30T03:14:08"/>
    <d v="1899-12-30T03:00:00"/>
    <s v="One Way"/>
  </r>
  <r>
    <n v="1147177"/>
    <s v="Non-RFID Card Member"/>
    <m/>
    <m/>
    <n v="53212"/>
    <s v="UNITED STATES"/>
    <s v="Single Ride"/>
    <n v="291"/>
    <x v="54"/>
    <n v="43.060296999999998"/>
    <n v="-87.913150000000002"/>
    <x v="37"/>
    <n v="43.069021999999997"/>
    <n v="-87.887940999999998"/>
    <n v="18"/>
    <n v="3"/>
    <n v="2.7"/>
    <n v="2.6"/>
    <n v="108"/>
    <n v="-1"/>
    <d v="2017-02-26T00:00:00"/>
    <d v="2017-02-01T00:00:00"/>
    <d v="2017-02-26T00:00:00"/>
    <s v="Sunday"/>
    <d v="1899-12-30T03:42:42"/>
    <d v="1899-12-30T04:00:00"/>
    <n v="1"/>
    <d v="2017-02-26T00:00:00"/>
    <d v="2017-02-01T00:00:00"/>
    <d v="2017-02-26T00:00:00"/>
    <s v="Sunday"/>
    <d v="1899-12-30T04:00:06"/>
    <d v="1899-12-30T04:00:00"/>
    <s v="One Way"/>
  </r>
  <r>
    <n v="1521630"/>
    <s v="Non-RFID Card Member"/>
    <m/>
    <m/>
    <n v="53045"/>
    <s v="UNITED STATES"/>
    <s v="Single Ride"/>
    <n v="28"/>
    <x v="29"/>
    <n v="43.05847"/>
    <n v="-87.898079999999993"/>
    <x v="4"/>
    <n v="43.03913"/>
    <n v="-87.916150000000002"/>
    <n v="14"/>
    <n v="3"/>
    <n v="2.1"/>
    <n v="2"/>
    <n v="84"/>
    <n v="-1"/>
    <d v="2017-02-26T00:00:00"/>
    <d v="2017-02-01T00:00:00"/>
    <d v="2017-02-26T00:00:00"/>
    <s v="Sunday"/>
    <d v="1899-12-30T13:16:15"/>
    <d v="1899-12-30T13:00:00"/>
    <n v="1"/>
    <d v="2017-02-26T00:00:00"/>
    <d v="2017-02-01T00:00:00"/>
    <d v="2017-02-26T00:00:00"/>
    <s v="Sunday"/>
    <d v="1899-12-30T13:30:38"/>
    <d v="1899-12-30T14:00:00"/>
    <s v="One Way"/>
  </r>
  <r>
    <n v="1521790"/>
    <s v="Non-RFID Card Member"/>
    <m/>
    <m/>
    <n v="54455"/>
    <s v="UNITED STATES"/>
    <s v="Single Ride"/>
    <n v="168"/>
    <x v="31"/>
    <n v="43.058010000000003"/>
    <n v="-87.877300000000005"/>
    <x v="32"/>
    <n v="43.058010000000003"/>
    <n v="-87.877300000000005"/>
    <n v="27"/>
    <n v="3"/>
    <n v="4.0999999999999996"/>
    <n v="3.8"/>
    <n v="162"/>
    <n v="-1"/>
    <d v="2017-02-26T00:00:00"/>
    <d v="2017-02-01T00:00:00"/>
    <d v="2017-02-26T00:00:00"/>
    <s v="Sunday"/>
    <d v="1899-12-30T14:15:28"/>
    <d v="1899-12-30T14:00:00"/>
    <n v="1"/>
    <d v="2017-02-26T00:00:00"/>
    <d v="2017-02-01T00:00:00"/>
    <d v="2017-02-26T00:00:00"/>
    <s v="Sunday"/>
    <d v="1899-12-30T14:42:11"/>
    <d v="1899-12-30T15:00:00"/>
    <s v="Round Trip"/>
  </r>
  <r>
    <n v="1256038"/>
    <s v="Non-RFID Card Member"/>
    <m/>
    <m/>
    <n v="53151"/>
    <s v="UNITED STATES"/>
    <s v="Single Ride"/>
    <n v="5554"/>
    <x v="43"/>
    <n v="43.05536"/>
    <n v="-87.90504"/>
    <x v="47"/>
    <n v="43.05536"/>
    <n v="-87.90504"/>
    <n v="22"/>
    <n v="3"/>
    <n v="3.3"/>
    <n v="3.1"/>
    <n v="132"/>
    <n v="-1"/>
    <d v="2017-02-26T00:00:00"/>
    <d v="2017-02-01T00:00:00"/>
    <d v="2017-02-26T00:00:00"/>
    <s v="Sunday"/>
    <d v="1899-12-30T14:16:05"/>
    <d v="1899-12-30T14:00:00"/>
    <n v="1"/>
    <d v="2017-02-26T00:00:00"/>
    <d v="2017-02-01T00:00:00"/>
    <d v="2017-02-26T00:00:00"/>
    <s v="Sunday"/>
    <d v="1899-12-30T14:38:10"/>
    <d v="1899-12-30T15:00:00"/>
    <s v="Round Trip"/>
  </r>
  <r>
    <n v="1521920"/>
    <s v="Non-RFID Card Member"/>
    <m/>
    <m/>
    <n v="53202"/>
    <s v="UNITED STATES"/>
    <s v="Single Ride"/>
    <n v="11000"/>
    <x v="1"/>
    <n v="43.048200000000001"/>
    <n v="-87.900859999999994"/>
    <x v="10"/>
    <n v="43.052460000000004"/>
    <n v="-87.891000000000005"/>
    <n v="7"/>
    <n v="3"/>
    <n v="1.1000000000000001"/>
    <n v="1"/>
    <n v="42"/>
    <n v="-1"/>
    <d v="2017-02-26T00:00:00"/>
    <d v="2017-02-01T00:00:00"/>
    <d v="2017-02-26T00:00:00"/>
    <s v="Sunday"/>
    <d v="1899-12-30T15:10:16"/>
    <d v="1899-12-30T15:00:00"/>
    <n v="1"/>
    <d v="2017-02-26T00:00:00"/>
    <d v="2017-02-01T00:00:00"/>
    <d v="2017-02-26T00:00:00"/>
    <s v="Sunday"/>
    <d v="1899-12-30T15:17:14"/>
    <d v="1899-12-30T15:00:00"/>
    <s v="One Way"/>
  </r>
  <r>
    <n v="1522260"/>
    <s v="Non-RFID Card Member"/>
    <m/>
    <m/>
    <n v="53215"/>
    <s v="UNITED STATES"/>
    <s v="Single Ride"/>
    <n v="5583"/>
    <x v="0"/>
    <n v="43.03886"/>
    <n v="-87.902720000000002"/>
    <x v="1"/>
    <n v="43.03886"/>
    <n v="-87.902720000000002"/>
    <n v="65"/>
    <n v="9"/>
    <n v="9.8000000000000007"/>
    <n v="9.3000000000000007"/>
    <n v="390"/>
    <n v="-1"/>
    <d v="2017-02-26T00:00:00"/>
    <d v="2017-02-01T00:00:00"/>
    <d v="2017-02-26T00:00:00"/>
    <s v="Sunday"/>
    <d v="1899-12-30T18:51:14"/>
    <d v="1899-12-30T19:00:00"/>
    <n v="1"/>
    <d v="2017-02-26T00:00:00"/>
    <d v="2017-02-01T00:00:00"/>
    <d v="2017-02-26T00:00:00"/>
    <s v="Sunday"/>
    <d v="1899-12-30T19:56:30"/>
    <d v="1899-12-30T20:00:00"/>
    <s v="Round Trip"/>
  </r>
  <r>
    <n v="1522813"/>
    <s v="Non-RFID Card Member"/>
    <m/>
    <m/>
    <n v="27511"/>
    <s v="UNITED STATES"/>
    <s v="Single Ride"/>
    <n v="217"/>
    <x v="14"/>
    <n v="43.045712999999999"/>
    <n v="-87.899756999999994"/>
    <x v="2"/>
    <n v="43.03519"/>
    <n v="-87.907390000000007"/>
    <n v="43"/>
    <n v="6"/>
    <n v="6.5"/>
    <n v="6.1"/>
    <n v="258"/>
    <n v="-1"/>
    <d v="2017-02-27T00:00:00"/>
    <d v="2017-02-01T00:00:00"/>
    <d v="2017-02-27T00:00:00"/>
    <s v="Monday"/>
    <d v="1899-12-30T16:24:11"/>
    <d v="1899-12-30T16:00:00"/>
    <n v="1"/>
    <d v="2017-02-27T00:00:00"/>
    <d v="2017-02-01T00:00:00"/>
    <d v="2017-02-27T00:00:00"/>
    <s v="Monday"/>
    <d v="1899-12-30T17:07:56"/>
    <d v="1899-12-30T17:00:00"/>
    <s v="One Way"/>
  </r>
  <r>
    <n v="1522964"/>
    <s v="Non-RFID Card Member"/>
    <m/>
    <m/>
    <n v="53215"/>
    <s v="UNITED STATES"/>
    <s v="Single Ride"/>
    <n v="11097"/>
    <x v="41"/>
    <n v="43.004728999999998"/>
    <n v="-87.905463999999995"/>
    <x v="48"/>
    <n v="43.004728999999998"/>
    <n v="-87.905463999999995"/>
    <n v="87"/>
    <n v="9"/>
    <n v="13.1"/>
    <n v="12.4"/>
    <n v="522"/>
    <n v="-1"/>
    <d v="2017-02-27T00:00:00"/>
    <d v="2017-02-01T00:00:00"/>
    <d v="2017-02-27T00:00:00"/>
    <s v="Monday"/>
    <d v="1899-12-30T21:38:07"/>
    <d v="1899-12-30T22:00:00"/>
    <n v="1"/>
    <d v="2017-02-27T00:00:00"/>
    <d v="2017-02-01T00:00:00"/>
    <d v="2017-02-27T00:00:00"/>
    <s v="Monday"/>
    <d v="1899-12-30T23:05:12"/>
    <d v="1899-12-30T23:00:00"/>
    <s v="Round Trip"/>
  </r>
  <r>
    <n v="1400655"/>
    <s v="Non-RFID Card Member"/>
    <m/>
    <m/>
    <n v="53221"/>
    <s v="UNITED STATES"/>
    <s v="Single Ride"/>
    <n v="5554"/>
    <x v="43"/>
    <n v="43.05536"/>
    <n v="-87.90504"/>
    <x v="28"/>
    <n v="43.05847"/>
    <n v="-87.898079999999993"/>
    <n v="3"/>
    <n v="0"/>
    <n v="0.5"/>
    <n v="0.4"/>
    <n v="18"/>
    <n v="-1"/>
    <d v="2017-02-28T00:00:00"/>
    <d v="2017-02-01T00:00:00"/>
    <d v="2017-02-28T00:00:00"/>
    <s v="Tuesday"/>
    <d v="1899-12-30T08:00:08"/>
    <d v="1899-12-30T08:00:00"/>
    <n v="1"/>
    <d v="2017-02-28T00:00:00"/>
    <d v="2017-02-01T00:00:00"/>
    <d v="2017-02-28T00:00:00"/>
    <s v="Tuesday"/>
    <d v="1899-12-30T08:03:37"/>
    <d v="1899-12-30T08:00:00"/>
    <s v="One Way"/>
  </r>
  <r>
    <n v="1523312"/>
    <s v="Non-RFID Card Member"/>
    <m/>
    <m/>
    <n v="53202"/>
    <s v="UNITED STATES"/>
    <s v="Single Ride"/>
    <n v="11000"/>
    <x v="25"/>
    <n v="43.036900000000003"/>
    <n v="-87.89667"/>
    <x v="24"/>
    <n v="43.036900000000003"/>
    <n v="-87.89667"/>
    <n v="152"/>
    <n v="15"/>
    <n v="18"/>
    <n v="17.100000000000001"/>
    <n v="720"/>
    <n v="-1"/>
    <d v="2017-02-28T00:00:00"/>
    <d v="2017-02-01T00:00:00"/>
    <d v="2017-02-28T00:00:00"/>
    <s v="Tuesday"/>
    <d v="1899-12-30T14:24:07"/>
    <d v="1899-12-30T14:00:00"/>
    <n v="1"/>
    <d v="2017-02-28T00:00:00"/>
    <d v="2017-02-01T00:00:00"/>
    <d v="2017-02-28T00:00:00"/>
    <s v="Tuesday"/>
    <d v="1899-12-30T16:56:45"/>
    <d v="1899-12-30T17:00:00"/>
    <s v="Round Trip"/>
  </r>
  <r>
    <n v="1442354"/>
    <s v="Non-RFID Card Member"/>
    <m/>
    <m/>
    <n v="53211"/>
    <s v="UNITED STATES"/>
    <s v="Single Ride"/>
    <n v="5429"/>
    <x v="7"/>
    <n v="43.074890000000003"/>
    <n v="-87.882810000000006"/>
    <x v="37"/>
    <n v="43.069021999999997"/>
    <n v="-87.887940999999998"/>
    <n v="6"/>
    <n v="3"/>
    <n v="0.9"/>
    <n v="0.9"/>
    <n v="36"/>
    <n v="-1"/>
    <d v="2017-02-28T00:00:00"/>
    <d v="2017-02-01T00:00:00"/>
    <d v="2017-02-28T00:00:00"/>
    <s v="Tuesday"/>
    <d v="1899-12-30T18:26:00"/>
    <d v="1899-12-30T18:00:00"/>
    <n v="1"/>
    <d v="2017-02-28T00:00:00"/>
    <d v="2017-02-01T00:00:00"/>
    <d v="2017-02-28T00:00:00"/>
    <s v="Tuesday"/>
    <d v="1899-12-30T18:32:26"/>
    <d v="1899-12-30T19:00:00"/>
    <s v="One Way"/>
  </r>
  <r>
    <n v="1522813"/>
    <s v="Non-RFID Card Member"/>
    <m/>
    <m/>
    <n v="27511"/>
    <s v="UNITED STATES"/>
    <s v="Single Ride"/>
    <n v="114"/>
    <x v="2"/>
    <n v="43.03519"/>
    <n v="-87.907390000000007"/>
    <x v="18"/>
    <n v="43.045712999999999"/>
    <n v="-87.899756999999994"/>
    <n v="18"/>
    <n v="3"/>
    <n v="2.7"/>
    <n v="2.6"/>
    <n v="108"/>
    <n v="-1"/>
    <d v="2017-02-28T00:00:00"/>
    <d v="2017-02-01T00:00:00"/>
    <d v="2017-02-28T00:00:00"/>
    <s v="Tuesday"/>
    <d v="1899-12-30T19:34:57"/>
    <d v="1899-12-30T20:00:00"/>
    <n v="1"/>
    <d v="2017-02-28T00:00:00"/>
    <d v="2017-02-01T00:00:00"/>
    <d v="2017-02-28T00:00:00"/>
    <s v="Tuesday"/>
    <d v="1899-12-30T19:52:25"/>
    <d v="1899-12-30T20:00:00"/>
    <s v="One Way"/>
  </r>
  <r>
    <n v="1508100"/>
    <s v="Non-RFID Card Member"/>
    <m/>
    <m/>
    <n v="53012"/>
    <s v="UNITED STATES"/>
    <s v="Single Ride"/>
    <n v="11149"/>
    <x v="15"/>
    <n v="43.038649999999997"/>
    <n v="-87.921930000000003"/>
    <x v="1"/>
    <n v="43.03886"/>
    <n v="-87.902720000000002"/>
    <n v="10"/>
    <n v="3"/>
    <n v="1.5"/>
    <n v="1.4"/>
    <n v="60"/>
    <n v="-1"/>
    <d v="2017-02-15T00:00:00"/>
    <d v="2017-02-01T00:00:00"/>
    <d v="2017-02-15T00:00:00"/>
    <s v="Wednesday"/>
    <d v="1899-12-30T13:40:43"/>
    <d v="1899-12-30T14:00:00"/>
    <n v="1"/>
    <d v="2017-02-15T00:00:00"/>
    <d v="2017-02-01T00:00:00"/>
    <d v="2017-02-15T00:00:00"/>
    <s v="Wednesday"/>
    <d v="1899-12-30T13:50:30"/>
    <d v="1899-12-30T14:00:00"/>
    <s v="One Way"/>
  </r>
  <r>
    <n v="1456370"/>
    <s v="Non-RFID Card Member"/>
    <m/>
    <m/>
    <n v="60056"/>
    <s v="UNITED STATES"/>
    <s v="Single Ride"/>
    <n v="5438"/>
    <x v="35"/>
    <n v="43.040154000000001"/>
    <n v="-87.932113000000001"/>
    <x v="12"/>
    <n v="43.038719999999998"/>
    <n v="-87.905339999999995"/>
    <n v="59"/>
    <n v="6"/>
    <n v="8.9"/>
    <n v="8.4"/>
    <n v="354"/>
    <n v="-1"/>
    <d v="2017-02-16T00:00:00"/>
    <d v="2017-02-01T00:00:00"/>
    <d v="2017-02-16T00:00:00"/>
    <s v="Thursday"/>
    <d v="1899-12-30T00:58:18"/>
    <d v="1899-12-30T01:00:00"/>
    <n v="1"/>
    <d v="2017-02-16T00:00:00"/>
    <d v="2017-02-01T00:00:00"/>
    <d v="2017-02-16T00:00:00"/>
    <s v="Thursday"/>
    <d v="1899-12-30T01:57:28"/>
    <d v="1899-12-30T02:00:00"/>
    <s v="One Way"/>
  </r>
  <r>
    <n v="1508922"/>
    <s v="Non-RFID Card Member"/>
    <m/>
    <m/>
    <n v="53226"/>
    <s v="UNITED STATES"/>
    <s v="Single Ride"/>
    <n v="5476"/>
    <x v="51"/>
    <n v="43.046570000000003"/>
    <n v="-87.908720000000002"/>
    <x v="6"/>
    <n v="43.031320000000001"/>
    <n v="-87.904259999999994"/>
    <n v="10"/>
    <n v="3"/>
    <n v="1.5"/>
    <n v="1.4"/>
    <n v="60"/>
    <n v="-1"/>
    <d v="2017-02-16T00:00:00"/>
    <d v="2017-02-01T00:00:00"/>
    <d v="2017-02-16T00:00:00"/>
    <s v="Thursday"/>
    <d v="1899-12-30T17:12:20"/>
    <d v="1899-12-30T17:00:00"/>
    <n v="1"/>
    <d v="2017-02-16T00:00:00"/>
    <d v="2017-02-01T00:00:00"/>
    <d v="2017-02-16T00:00:00"/>
    <s v="Thursday"/>
    <d v="1899-12-30T17:22:37"/>
    <d v="1899-12-30T17:00:00"/>
    <s v="One Way"/>
  </r>
  <r>
    <n v="1509139"/>
    <s v="Non-RFID Card Member"/>
    <m/>
    <m/>
    <m/>
    <s v="UNITED STATES"/>
    <s v="Single Ride"/>
    <n v="5561"/>
    <x v="47"/>
    <n v="43.06044"/>
    <n v="-88.016239999999996"/>
    <x v="45"/>
    <n v="43.060079999999999"/>
    <n v="-88.027349999999998"/>
    <n v="7"/>
    <n v="3"/>
    <n v="1.1000000000000001"/>
    <n v="1"/>
    <n v="42"/>
    <n v="-1"/>
    <d v="2017-02-17T00:00:00"/>
    <d v="2017-02-01T00:00:00"/>
    <d v="2017-02-17T00:00:00"/>
    <s v="Friday"/>
    <d v="1899-12-30T09:28:50"/>
    <d v="1899-12-30T09:00:00"/>
    <n v="1"/>
    <d v="2017-02-17T00:00:00"/>
    <d v="2017-02-01T00:00:00"/>
    <d v="2017-02-17T00:00:00"/>
    <s v="Friday"/>
    <d v="1899-12-30T09:35:25"/>
    <d v="1899-12-30T10:00:00"/>
    <s v="One Way"/>
  </r>
  <r>
    <n v="1500115"/>
    <s v="Non-RFID Card Member"/>
    <m/>
    <m/>
    <n v="53233"/>
    <s v="UNITED STATES"/>
    <s v="Single Ride"/>
    <n v="995"/>
    <x v="0"/>
    <n v="43.03886"/>
    <n v="-87.902720000000002"/>
    <x v="24"/>
    <n v="43.036900000000003"/>
    <n v="-87.89667"/>
    <n v="12"/>
    <n v="3"/>
    <n v="1.8"/>
    <n v="1.7"/>
    <n v="72"/>
    <n v="-1"/>
    <d v="2017-02-17T00:00:00"/>
    <d v="2017-02-01T00:00:00"/>
    <d v="2017-02-17T00:00:00"/>
    <s v="Friday"/>
    <d v="1899-12-30T09:35:42"/>
    <d v="1899-12-30T10:00:00"/>
    <n v="1"/>
    <d v="2017-02-17T00:00:00"/>
    <d v="2017-02-01T00:00:00"/>
    <d v="2017-02-17T00:00:00"/>
    <s v="Friday"/>
    <d v="1899-12-30T09:47:08"/>
    <d v="1899-12-30T10:00:00"/>
    <s v="One Way"/>
  </r>
  <r>
    <n v="1509347"/>
    <s v="Non-RFID Card Member"/>
    <m/>
    <m/>
    <n v="60137"/>
    <s v="UNITED STATES"/>
    <s v="Single Ride"/>
    <n v="5429"/>
    <x v="35"/>
    <n v="43.040154000000001"/>
    <n v="-87.932113000000001"/>
    <x v="20"/>
    <n v="43.038649999999997"/>
    <n v="-87.921930000000003"/>
    <n v="61"/>
    <n v="6"/>
    <n v="9.1999999999999993"/>
    <n v="8.6999999999999993"/>
    <n v="366"/>
    <n v="-1"/>
    <d v="2017-02-17T00:00:00"/>
    <d v="2017-02-01T00:00:00"/>
    <d v="2017-02-17T00:00:00"/>
    <s v="Friday"/>
    <d v="1899-12-30T12:01:57"/>
    <d v="1899-12-30T12:00:00"/>
    <n v="1"/>
    <d v="2017-02-17T00:00:00"/>
    <d v="2017-02-01T00:00:00"/>
    <d v="2017-02-17T00:00:00"/>
    <s v="Friday"/>
    <d v="1899-12-30T13:02:40"/>
    <d v="1899-12-30T13:00:00"/>
    <s v="One Way"/>
  </r>
  <r>
    <n v="1359142"/>
    <s v="Non-RFID Card Member"/>
    <m/>
    <m/>
    <n v="53158"/>
    <s v="UNITED STATES"/>
    <s v="Single Ride"/>
    <n v="279"/>
    <x v="4"/>
    <n v="43.078530000000001"/>
    <n v="-87.882620000000003"/>
    <x v="24"/>
    <n v="43.036900000000003"/>
    <n v="-87.89667"/>
    <n v="62"/>
    <n v="6"/>
    <n v="9.3000000000000007"/>
    <n v="8.8000000000000007"/>
    <n v="372"/>
    <n v="-1"/>
    <d v="2017-02-17T00:00:00"/>
    <d v="2017-02-01T00:00:00"/>
    <d v="2017-02-17T00:00:00"/>
    <s v="Friday"/>
    <d v="1899-12-30T13:04:36"/>
    <d v="1899-12-30T13:00:00"/>
    <n v="1"/>
    <d v="2017-02-17T00:00:00"/>
    <d v="2017-02-01T00:00:00"/>
    <d v="2017-02-17T00:00:00"/>
    <s v="Friday"/>
    <d v="1899-12-30T14:06:53"/>
    <d v="1899-12-30T14:00:00"/>
    <s v="One Way"/>
  </r>
  <r>
    <n v="1509513"/>
    <s v="Non-RFID Card Member"/>
    <m/>
    <m/>
    <n v="53045"/>
    <s v="UNITED STATES"/>
    <s v="Single Ride"/>
    <n v="357"/>
    <x v="35"/>
    <n v="43.040154000000001"/>
    <n v="-87.932113000000001"/>
    <x v="21"/>
    <n v="43.040154000000001"/>
    <n v="-87.932113000000001"/>
    <n v="85"/>
    <n v="9"/>
    <n v="12.8"/>
    <n v="12.1"/>
    <n v="510"/>
    <n v="-1"/>
    <d v="2017-02-17T00:00:00"/>
    <d v="2017-02-01T00:00:00"/>
    <d v="2017-02-17T00:00:00"/>
    <s v="Friday"/>
    <d v="1899-12-30T13:29:03"/>
    <d v="1899-12-30T13:00:00"/>
    <n v="1"/>
    <d v="2017-02-17T00:00:00"/>
    <d v="2017-02-01T00:00:00"/>
    <d v="2017-02-17T00:00:00"/>
    <s v="Friday"/>
    <d v="1899-12-30T14:54:51"/>
    <d v="1899-12-30T15:00:00"/>
    <s v="Round Trip"/>
  </r>
  <r>
    <n v="1365684"/>
    <s v="Non-RFID Card Member"/>
    <m/>
    <m/>
    <n v="53129"/>
    <s v="UNITED STATES"/>
    <s v="Single Ride"/>
    <n v="5434"/>
    <x v="28"/>
    <n v="43.060250000000003"/>
    <n v="-87.892169999999993"/>
    <x v="37"/>
    <n v="43.069021999999997"/>
    <n v="-87.887940999999998"/>
    <n v="7"/>
    <n v="3"/>
    <n v="1.1000000000000001"/>
    <n v="1"/>
    <n v="42"/>
    <n v="-1"/>
    <d v="2017-02-17T00:00:00"/>
    <d v="2017-02-01T00:00:00"/>
    <d v="2017-02-17T00:00:00"/>
    <s v="Friday"/>
    <d v="1899-12-30T14:05:00"/>
    <d v="1899-12-30T14:00:00"/>
    <n v="1"/>
    <d v="2017-02-17T00:00:00"/>
    <d v="2017-02-01T00:00:00"/>
    <d v="2017-02-17T00:00:00"/>
    <s v="Friday"/>
    <d v="1899-12-30T14:12:51"/>
    <d v="1899-12-30T14:00:00"/>
    <s v="One Way"/>
  </r>
  <r>
    <n v="1509570"/>
    <s v="Non-RFID Card Member"/>
    <m/>
    <m/>
    <n v="65311"/>
    <s v="UNITED STATES"/>
    <s v="Single Ride"/>
    <n v="318"/>
    <x v="6"/>
    <n v="43.049230000000001"/>
    <n v="-87.911940000000001"/>
    <x v="2"/>
    <n v="43.03519"/>
    <n v="-87.907390000000007"/>
    <n v="21"/>
    <n v="3"/>
    <n v="3.2"/>
    <n v="3"/>
    <n v="126"/>
    <n v="-1"/>
    <d v="2017-02-17T00:00:00"/>
    <d v="2017-02-01T00:00:00"/>
    <d v="2017-02-17T00:00:00"/>
    <s v="Friday"/>
    <d v="1899-12-30T14:06:11"/>
    <d v="1899-12-30T14:00:00"/>
    <n v="1"/>
    <d v="2017-02-17T00:00:00"/>
    <d v="2017-02-01T00:00:00"/>
    <d v="2017-02-17T00:00:00"/>
    <s v="Friday"/>
    <d v="1899-12-30T14:27:54"/>
    <d v="1899-12-30T14:00:00"/>
    <s v="One Way"/>
  </r>
  <r>
    <n v="1509577"/>
    <s v="Non-RFID Card Member"/>
    <m/>
    <m/>
    <n v="53211"/>
    <s v="UNITED STATES"/>
    <s v="Single Ride"/>
    <n v="11147"/>
    <x v="26"/>
    <n v="43.060786"/>
    <n v="-87.883825999999999"/>
    <x v="5"/>
    <n v="43.031480000000002"/>
    <n v="-87.908169999999998"/>
    <n v="24"/>
    <n v="3"/>
    <n v="3.6"/>
    <n v="3.4"/>
    <n v="144"/>
    <n v="-1"/>
    <d v="2017-02-17T00:00:00"/>
    <d v="2017-02-01T00:00:00"/>
    <d v="2017-02-17T00:00:00"/>
    <s v="Friday"/>
    <d v="1899-12-30T14:09:22"/>
    <d v="1899-12-30T14:00:00"/>
    <n v="1"/>
    <d v="2017-02-17T00:00:00"/>
    <d v="2017-02-01T00:00:00"/>
    <d v="2017-02-17T00:00:00"/>
    <s v="Friday"/>
    <d v="1899-12-30T14:33:43"/>
    <d v="1899-12-30T15:00:00"/>
    <s v="One Way"/>
  </r>
  <r>
    <n v="1492472"/>
    <s v="Non-RFID Card Member"/>
    <m/>
    <m/>
    <n v="53233"/>
    <s v="UNITED STATES"/>
    <s v="Single Ride"/>
    <n v="11056"/>
    <x v="35"/>
    <n v="43.040154000000001"/>
    <n v="-87.932113000000001"/>
    <x v="21"/>
    <n v="43.040154000000001"/>
    <n v="-87.932113000000001"/>
    <n v="93"/>
    <n v="9"/>
    <n v="14"/>
    <n v="13.3"/>
    <n v="558"/>
    <n v="-1"/>
    <d v="2017-02-17T00:00:00"/>
    <d v="2017-02-01T00:00:00"/>
    <d v="2017-02-17T00:00:00"/>
    <s v="Friday"/>
    <d v="1899-12-30T14:52:53"/>
    <d v="1899-12-30T15:00:00"/>
    <n v="1"/>
    <d v="2017-02-17T00:00:00"/>
    <d v="2017-02-01T00:00:00"/>
    <d v="2017-02-17T00:00:00"/>
    <s v="Friday"/>
    <d v="1899-12-30T16:25:20"/>
    <d v="1899-12-30T16:00:00"/>
    <s v="Round Trip"/>
  </r>
  <r>
    <n v="1507653"/>
    <s v="Non-RFID Card Member"/>
    <m/>
    <m/>
    <n v="53202"/>
    <s v="UNITED STATES"/>
    <s v="Single Ride"/>
    <n v="242"/>
    <x v="44"/>
    <n v="43.074655999999997"/>
    <n v="-87.889011999999994"/>
    <x v="3"/>
    <n v="43.058619999999998"/>
    <n v="-87.885319999999993"/>
    <n v="9"/>
    <n v="3"/>
    <n v="1.4"/>
    <n v="1.3"/>
    <n v="54"/>
    <n v="-1"/>
    <d v="2017-02-17T00:00:00"/>
    <d v="2017-02-01T00:00:00"/>
    <d v="2017-02-17T00:00:00"/>
    <s v="Friday"/>
    <d v="1899-12-30T15:29:19"/>
    <d v="1899-12-30T15:00:00"/>
    <n v="1"/>
    <d v="2017-02-17T00:00:00"/>
    <d v="2017-02-01T00:00:00"/>
    <d v="2017-02-17T00:00:00"/>
    <s v="Friday"/>
    <d v="1899-12-30T15:38:28"/>
    <d v="1899-12-30T16:00:00"/>
    <s v="One Way"/>
  </r>
  <r>
    <n v="1509710"/>
    <s v="Non-RFID Card Member"/>
    <m/>
    <m/>
    <n v="53005"/>
    <s v="UNITED STATES"/>
    <s v="Single Ride"/>
    <n v="5475"/>
    <x v="45"/>
    <n v="43.026470000000003"/>
    <n v="-87.918040000000005"/>
    <x v="29"/>
    <n v="43.053040000000003"/>
    <n v="-87.897660000000002"/>
    <n v="29"/>
    <n v="3"/>
    <n v="4.4000000000000004"/>
    <n v="4.0999999999999996"/>
    <n v="174"/>
    <n v="-1"/>
    <d v="2017-02-17T00:00:00"/>
    <d v="2017-02-01T00:00:00"/>
    <d v="2017-02-17T00:00:00"/>
    <s v="Friday"/>
    <d v="1899-12-30T16:23:28"/>
    <d v="1899-12-30T16:00:00"/>
    <n v="1"/>
    <d v="2017-02-17T00:00:00"/>
    <d v="2017-02-01T00:00:00"/>
    <d v="2017-02-17T00:00:00"/>
    <s v="Friday"/>
    <d v="1899-12-30T16:52:43"/>
    <d v="1899-12-30T17:00:00"/>
    <s v="One Way"/>
  </r>
  <r>
    <n v="1509917"/>
    <s v="Non-RFID Card Member"/>
    <m/>
    <m/>
    <n v="54901"/>
    <s v="UNITED STATES"/>
    <s v="Single Ride"/>
    <n v="11046"/>
    <x v="30"/>
    <n v="43.031480000000002"/>
    <n v="-87.908169999999998"/>
    <x v="2"/>
    <n v="43.03519"/>
    <n v="-87.907390000000007"/>
    <n v="46"/>
    <n v="6"/>
    <n v="6.9"/>
    <n v="6.6"/>
    <n v="276"/>
    <n v="-1"/>
    <d v="2017-02-17T00:00:00"/>
    <d v="2017-02-01T00:00:00"/>
    <d v="2017-02-17T00:00:00"/>
    <s v="Friday"/>
    <d v="1899-12-30T16:59:24"/>
    <d v="1899-12-30T17:00:00"/>
    <n v="1"/>
    <d v="2017-02-17T00:00:00"/>
    <d v="2017-02-01T00:00:00"/>
    <d v="2017-02-17T00:00:00"/>
    <s v="Friday"/>
    <d v="1899-12-30T17:45:33"/>
    <d v="1899-12-30T18:00:00"/>
    <s v="One Way"/>
  </r>
  <r>
    <n v="1509710"/>
    <s v="Non-RFID Card Member"/>
    <m/>
    <m/>
    <n v="53005"/>
    <s v="UNITED STATES"/>
    <s v="Single Ride"/>
    <n v="5532"/>
    <x v="22"/>
    <n v="43.053040000000003"/>
    <n v="-87.897660000000002"/>
    <x v="7"/>
    <n v="43.049230000000001"/>
    <n v="-87.911940000000001"/>
    <n v="8"/>
    <n v="3"/>
    <n v="1.2"/>
    <n v="1.1000000000000001"/>
    <n v="48"/>
    <n v="-1"/>
    <d v="2017-02-17T00:00:00"/>
    <d v="2017-02-01T00:00:00"/>
    <d v="2017-02-17T00:00:00"/>
    <s v="Friday"/>
    <d v="1899-12-30T18:13:57"/>
    <d v="1899-12-30T18:00:00"/>
    <n v="1"/>
    <d v="2017-02-17T00:00:00"/>
    <d v="2017-02-01T00:00:00"/>
    <d v="2017-02-17T00:00:00"/>
    <s v="Friday"/>
    <d v="1899-12-30T18:21:58"/>
    <d v="1899-12-30T18:00:00"/>
    <s v="One Way"/>
  </r>
  <r>
    <n v="1510022"/>
    <s v="Non-RFID Card Member"/>
    <m/>
    <m/>
    <n v="53051"/>
    <s v="UNITED STATES"/>
    <s v="Single Ride"/>
    <n v="5573"/>
    <x v="25"/>
    <n v="43.036900000000003"/>
    <n v="-87.89667"/>
    <x v="21"/>
    <n v="43.040154000000001"/>
    <n v="-87.932113000000001"/>
    <n v="20"/>
    <n v="3"/>
    <n v="3"/>
    <n v="2.9"/>
    <n v="120"/>
    <n v="-1"/>
    <d v="2017-02-17T00:00:00"/>
    <d v="2017-02-01T00:00:00"/>
    <d v="2017-02-17T00:00:00"/>
    <s v="Friday"/>
    <d v="1899-12-30T19:06:57"/>
    <d v="1899-12-30T19:00:00"/>
    <n v="1"/>
    <d v="2017-02-17T00:00:00"/>
    <d v="2017-02-01T00:00:00"/>
    <d v="2017-02-17T00:00:00"/>
    <s v="Friday"/>
    <d v="1899-12-30T19:26:22"/>
    <d v="1899-12-30T19:00:00"/>
    <s v="One Way"/>
  </r>
  <r>
    <n v="1510037"/>
    <s v="Non-RFID Card Member"/>
    <m/>
    <m/>
    <n v="53081"/>
    <s v="UNITED STATES"/>
    <s v="Single Ride"/>
    <n v="11120"/>
    <x v="14"/>
    <n v="43.045712999999999"/>
    <n v="-87.899756999999994"/>
    <x v="2"/>
    <n v="43.03519"/>
    <n v="-87.907390000000007"/>
    <n v="10"/>
    <n v="3"/>
    <n v="1.5"/>
    <n v="1.4"/>
    <n v="60"/>
    <n v="-1"/>
    <d v="2017-02-17T00:00:00"/>
    <d v="2017-02-01T00:00:00"/>
    <d v="2017-02-17T00:00:00"/>
    <s v="Friday"/>
    <d v="1899-12-30T19:43:20"/>
    <d v="1899-12-30T20:00:00"/>
    <n v="1"/>
    <d v="2017-02-17T00:00:00"/>
    <d v="2017-02-01T00:00:00"/>
    <d v="2017-02-17T00:00:00"/>
    <s v="Friday"/>
    <d v="1899-12-30T19:53:38"/>
    <d v="1899-12-30T20:00:00"/>
    <s v="One Way"/>
  </r>
  <r>
    <n v="1510122"/>
    <s v="Non-RFID Card Member"/>
    <m/>
    <m/>
    <n v="54729"/>
    <s v="UNITED STATES"/>
    <s v="Single Ride"/>
    <n v="989"/>
    <x v="5"/>
    <n v="43.031320000000001"/>
    <n v="-87.904259999999994"/>
    <x v="6"/>
    <n v="43.031320000000001"/>
    <n v="-87.904259999999994"/>
    <n v="72"/>
    <n v="9"/>
    <n v="10.8"/>
    <n v="10.3"/>
    <n v="432"/>
    <n v="-1"/>
    <d v="2017-02-17T00:00:00"/>
    <d v="2017-02-01T00:00:00"/>
    <d v="2017-02-17T00:00:00"/>
    <s v="Friday"/>
    <d v="1899-12-30T22:22:41"/>
    <d v="1899-12-30T22:00:00"/>
    <n v="1"/>
    <d v="2017-02-17T00:00:00"/>
    <d v="2017-02-01T00:00:00"/>
    <d v="2017-02-17T00:00:00"/>
    <s v="Friday"/>
    <d v="1899-12-30T23:34:03"/>
    <d v="1899-12-31T00:00:00"/>
    <s v="Round Trip"/>
  </r>
  <r>
    <n v="1510142"/>
    <s v="Non-RFID Card Member"/>
    <m/>
    <m/>
    <n v="53211"/>
    <s v="UNITED STATES"/>
    <s v="Single Ride"/>
    <n v="11094"/>
    <x v="13"/>
    <n v="43.058619999999998"/>
    <n v="-87.885319999999993"/>
    <x v="29"/>
    <n v="43.053040000000003"/>
    <n v="-87.897660000000002"/>
    <n v="8"/>
    <n v="3"/>
    <n v="1.2"/>
    <n v="1.1000000000000001"/>
    <n v="48"/>
    <n v="-1"/>
    <d v="2017-02-17T00:00:00"/>
    <d v="2017-02-01T00:00:00"/>
    <d v="2017-02-17T00:00:00"/>
    <s v="Friday"/>
    <d v="1899-12-30T22:46:49"/>
    <d v="1899-12-30T23:00:00"/>
    <n v="1"/>
    <d v="2017-02-17T00:00:00"/>
    <d v="2017-02-01T00:00:00"/>
    <d v="2017-02-17T00:00:00"/>
    <s v="Friday"/>
    <d v="1899-12-30T22:54:59"/>
    <d v="1899-12-30T23:00:00"/>
    <s v="One Way"/>
  </r>
  <r>
    <n v="1510193"/>
    <s v="Non-RFID Card Member"/>
    <m/>
    <m/>
    <m/>
    <s v="UNITED STATES"/>
    <s v="Single Ride"/>
    <n v="5436"/>
    <x v="3"/>
    <n v="43.042490000000001"/>
    <n v="-87.909959999999998"/>
    <x v="2"/>
    <n v="43.03519"/>
    <n v="-87.907390000000007"/>
    <n v="5"/>
    <n v="3"/>
    <n v="0.8"/>
    <n v="0.7"/>
    <n v="30"/>
    <n v="-1"/>
    <d v="2017-02-18T00:00:00"/>
    <d v="2017-02-01T00:00:00"/>
    <d v="2017-02-18T00:00:00"/>
    <s v="Saturday"/>
    <d v="1899-12-30T07:26:32"/>
    <d v="1899-12-30T07:00:00"/>
    <n v="1"/>
    <d v="2017-02-18T00:00:00"/>
    <d v="2017-02-01T00:00:00"/>
    <d v="2017-02-18T00:00:00"/>
    <s v="Saturday"/>
    <d v="1899-12-30T07:31:19"/>
    <d v="1899-12-30T08:00:00"/>
    <s v="One Way"/>
  </r>
  <r>
    <n v="1510232"/>
    <s v="Non-RFID Card Member"/>
    <m/>
    <m/>
    <n v="30005"/>
    <s v="UNITED STATES"/>
    <s v="Single Ride"/>
    <n v="11071"/>
    <x v="35"/>
    <n v="43.040154000000001"/>
    <n v="-87.932113000000001"/>
    <x v="22"/>
    <n v="43.02948"/>
    <n v="-87.912819999999996"/>
    <n v="22"/>
    <n v="3"/>
    <n v="3.3"/>
    <n v="3.1"/>
    <n v="132"/>
    <n v="-1"/>
    <d v="2017-02-18T00:00:00"/>
    <d v="2017-02-01T00:00:00"/>
    <d v="2017-02-18T00:00:00"/>
    <s v="Saturday"/>
    <d v="1899-12-30T08:55:04"/>
    <d v="1899-12-30T09:00:00"/>
    <n v="1"/>
    <d v="2017-02-18T00:00:00"/>
    <d v="2017-02-01T00:00:00"/>
    <d v="2017-02-18T00:00:00"/>
    <s v="Saturday"/>
    <d v="1899-12-30T09:17:13"/>
    <d v="1899-12-30T09:00:00"/>
    <s v="One Way"/>
  </r>
  <r>
    <n v="1510283"/>
    <s v="Non-RFID Card Member"/>
    <m/>
    <m/>
    <n v="53961"/>
    <s v="UNITED STATES"/>
    <s v="Single Ride"/>
    <n v="189"/>
    <x v="2"/>
    <n v="43.03519"/>
    <n v="-87.907390000000007"/>
    <x v="22"/>
    <n v="43.02948"/>
    <n v="-87.912819999999996"/>
    <n v="6"/>
    <n v="3"/>
    <n v="0.9"/>
    <n v="0.9"/>
    <n v="36"/>
    <n v="-1"/>
    <d v="2017-02-18T00:00:00"/>
    <d v="2017-02-01T00:00:00"/>
    <d v="2017-02-18T00:00:00"/>
    <s v="Saturday"/>
    <d v="1899-12-30T09:32:43"/>
    <d v="1899-12-30T10:00:00"/>
    <n v="1"/>
    <d v="2017-02-18T00:00:00"/>
    <d v="2017-02-01T00:00:00"/>
    <d v="2017-02-18T00:00:00"/>
    <s v="Saturday"/>
    <d v="1899-12-30T09:38:52"/>
    <d v="1899-12-30T10:00:00"/>
    <s v="One Way"/>
  </r>
  <r>
    <n v="1510299"/>
    <s v="Non-RFID Card Member"/>
    <m/>
    <m/>
    <n v="47201"/>
    <s v="UNITED STATES"/>
    <s v="Single Ride"/>
    <n v="5473"/>
    <x v="10"/>
    <n v="43.052460000000004"/>
    <n v="-87.891000000000005"/>
    <x v="10"/>
    <n v="43.052460000000004"/>
    <n v="-87.891000000000005"/>
    <n v="67"/>
    <n v="9"/>
    <n v="10.1"/>
    <n v="9.5"/>
    <n v="402"/>
    <n v="-1"/>
    <d v="2017-02-18T00:00:00"/>
    <d v="2017-02-01T00:00:00"/>
    <d v="2017-02-18T00:00:00"/>
    <s v="Saturday"/>
    <d v="1899-12-30T09:44:30"/>
    <d v="1899-12-30T10:00:00"/>
    <n v="1"/>
    <d v="2017-02-18T00:00:00"/>
    <d v="2017-02-01T00:00:00"/>
    <d v="2017-02-18T00:00:00"/>
    <s v="Saturday"/>
    <d v="1899-12-30T10:51:19"/>
    <d v="1899-12-30T11:00:00"/>
    <s v="Round Trip"/>
  </r>
  <r>
    <n v="1242313"/>
    <s v="Non-RFID Card Member"/>
    <m/>
    <m/>
    <n v="97321"/>
    <s v="UNITED STATES"/>
    <s v="Single Ride"/>
    <n v="5520"/>
    <x v="5"/>
    <n v="43.031320000000001"/>
    <n v="-87.904259999999994"/>
    <x v="3"/>
    <n v="43.058619999999998"/>
    <n v="-87.885319999999993"/>
    <n v="23"/>
    <n v="3"/>
    <n v="3.5"/>
    <n v="3.3"/>
    <n v="138"/>
    <n v="-1"/>
    <d v="2017-02-18T00:00:00"/>
    <d v="2017-02-01T00:00:00"/>
    <d v="2017-02-18T00:00:00"/>
    <s v="Saturday"/>
    <d v="1899-12-30T10:20:37"/>
    <d v="1899-12-30T10:00:00"/>
    <n v="1"/>
    <d v="2017-02-18T00:00:00"/>
    <d v="2017-02-01T00:00:00"/>
    <d v="2017-02-18T00:00:00"/>
    <s v="Saturday"/>
    <d v="1899-12-30T10:43:39"/>
    <d v="1899-12-30T11:00:00"/>
    <s v="One Way"/>
  </r>
  <r>
    <n v="1326665"/>
    <s v="Non-RFID Card Member"/>
    <m/>
    <m/>
    <n v="53202"/>
    <s v="UNITED STATES"/>
    <s v="Single Ride"/>
    <n v="11080"/>
    <x v="14"/>
    <n v="43.045712999999999"/>
    <n v="-87.899756999999994"/>
    <x v="42"/>
    <n v="43.026229999999998"/>
    <n v="-87.912809999999993"/>
    <n v="13"/>
    <n v="3"/>
    <n v="2"/>
    <n v="1.9"/>
    <n v="78"/>
    <n v="-1"/>
    <d v="2017-02-18T00:00:00"/>
    <d v="2017-02-01T00:00:00"/>
    <d v="2017-02-18T00:00:00"/>
    <s v="Saturday"/>
    <d v="1899-12-30T10:49:06"/>
    <d v="1899-12-30T11:00:00"/>
    <n v="1"/>
    <d v="2017-02-18T00:00:00"/>
    <d v="2017-02-01T00:00:00"/>
    <d v="2017-02-18T00:00:00"/>
    <s v="Saturday"/>
    <d v="1899-12-30T11:02:55"/>
    <d v="1899-12-30T11:00:00"/>
    <s v="One Way"/>
  </r>
  <r>
    <n v="1473261"/>
    <s v="Non-RFID Card Member"/>
    <m/>
    <m/>
    <n v="53213"/>
    <s v="UNITED STATES"/>
    <s v="Single Ride"/>
    <n v="11059"/>
    <x v="52"/>
    <n v="43.060079999999999"/>
    <n v="-88.027349999999998"/>
    <x v="43"/>
    <n v="43.048609999999996"/>
    <n v="-88.008480000000006"/>
    <n v="20"/>
    <n v="3"/>
    <n v="3"/>
    <n v="2.9"/>
    <n v="120"/>
    <n v="-1"/>
    <d v="2017-02-18T00:00:00"/>
    <d v="2017-02-01T00:00:00"/>
    <d v="2017-02-18T00:00:00"/>
    <s v="Saturday"/>
    <d v="1899-12-30T10:57:12"/>
    <d v="1899-12-30T11:00:00"/>
    <n v="1"/>
    <d v="2017-02-18T00:00:00"/>
    <d v="2017-02-01T00:00:00"/>
    <d v="2017-02-18T00:00:00"/>
    <s v="Saturday"/>
    <d v="1899-12-30T11:17:44"/>
    <d v="1899-12-30T11:00:00"/>
    <s v="One Way"/>
  </r>
  <r>
    <n v="1510583"/>
    <s v="Non-RFID Card Member"/>
    <m/>
    <m/>
    <n v="53204"/>
    <s v="UNITED STATES"/>
    <s v="Single Ride"/>
    <n v="28"/>
    <x v="45"/>
    <n v="43.026470000000003"/>
    <n v="-87.918040000000005"/>
    <x v="19"/>
    <n v="43.040349999999997"/>
    <n v="-87.920760000000001"/>
    <n v="15"/>
    <n v="3"/>
    <n v="2.2999999999999998"/>
    <n v="2.1"/>
    <n v="90"/>
    <n v="-1"/>
    <d v="2017-02-18T00:00:00"/>
    <d v="2017-02-01T00:00:00"/>
    <d v="2017-02-18T00:00:00"/>
    <s v="Saturday"/>
    <d v="1899-12-30T11:22:37"/>
    <d v="1899-12-30T11:00:00"/>
    <n v="1"/>
    <d v="2017-02-18T00:00:00"/>
    <d v="2017-02-01T00:00:00"/>
    <d v="2017-02-18T00:00:00"/>
    <s v="Saturday"/>
    <d v="1899-12-30T11:37:40"/>
    <d v="1899-12-30T12:00:00"/>
    <s v="One Way"/>
  </r>
  <r>
    <n v="1510607"/>
    <s v="Non-RFID Card Member"/>
    <m/>
    <m/>
    <n v="13637"/>
    <s v="UNITED STATES"/>
    <s v="Single Ride"/>
    <n v="96"/>
    <x v="22"/>
    <n v="43.053040000000003"/>
    <n v="-87.897660000000002"/>
    <x v="29"/>
    <n v="43.053040000000003"/>
    <n v="-87.897660000000002"/>
    <n v="95"/>
    <n v="12"/>
    <n v="14.3"/>
    <n v="13.5"/>
    <n v="570"/>
    <n v="-1"/>
    <d v="2017-02-18T00:00:00"/>
    <d v="2017-02-01T00:00:00"/>
    <d v="2017-02-18T00:00:00"/>
    <s v="Saturday"/>
    <d v="1899-12-30T11:25:36"/>
    <d v="1899-12-30T11:00:00"/>
    <n v="1"/>
    <d v="2017-02-18T00:00:00"/>
    <d v="2017-02-01T00:00:00"/>
    <d v="2017-02-18T00:00:00"/>
    <s v="Saturday"/>
    <d v="1899-12-30T13:00:10"/>
    <d v="1899-12-30T13:00:00"/>
    <s v="Round Trip"/>
  </r>
  <r>
    <n v="1510670"/>
    <s v="Non-RFID Card Member"/>
    <m/>
    <m/>
    <n v="98109"/>
    <s v="UNITED STATES"/>
    <s v="Single Ride"/>
    <n v="22"/>
    <x v="0"/>
    <n v="43.03886"/>
    <n v="-87.902720000000002"/>
    <x v="10"/>
    <n v="43.052460000000004"/>
    <n v="-87.891000000000005"/>
    <n v="52"/>
    <n v="6"/>
    <n v="7.8"/>
    <n v="7.4"/>
    <n v="312"/>
    <n v="-1"/>
    <d v="2017-02-18T00:00:00"/>
    <d v="2017-02-01T00:00:00"/>
    <d v="2017-02-18T00:00:00"/>
    <s v="Saturday"/>
    <d v="1899-12-30T11:46:46"/>
    <d v="1899-12-30T12:00:00"/>
    <n v="1"/>
    <d v="2017-02-18T00:00:00"/>
    <d v="2017-02-01T00:00:00"/>
    <d v="2017-02-18T00:00:00"/>
    <s v="Saturday"/>
    <d v="1899-12-30T12:38:14"/>
    <d v="1899-12-30T13:00:00"/>
    <s v="One Way"/>
  </r>
  <r>
    <n v="1510782"/>
    <s v="Non-RFID Card Member"/>
    <m/>
    <m/>
    <n v="53213"/>
    <s v="UNITED STATES"/>
    <s v="Single Ride"/>
    <n v="5464"/>
    <x v="55"/>
    <n v="43.059550000000002"/>
    <n v="-88.008840000000006"/>
    <x v="49"/>
    <n v="43.060839999999999"/>
    <n v="-88.001940000000005"/>
    <n v="15"/>
    <n v="3"/>
    <n v="2.2999999999999998"/>
    <n v="2.1"/>
    <n v="90"/>
    <n v="-1"/>
    <d v="2017-02-18T00:00:00"/>
    <d v="2017-02-01T00:00:00"/>
    <d v="2017-02-18T00:00:00"/>
    <s v="Saturday"/>
    <d v="1899-12-30T12:01:18"/>
    <d v="1899-12-30T12:00:00"/>
    <n v="1"/>
    <d v="2017-02-18T00:00:00"/>
    <d v="2017-02-01T00:00:00"/>
    <d v="2017-02-18T00:00:00"/>
    <s v="Saturday"/>
    <d v="1899-12-30T12:16:49"/>
    <d v="1899-12-30T12:00:00"/>
    <s v="One Way"/>
  </r>
  <r>
    <n v="1510789"/>
    <s v="Non-RFID Card Member"/>
    <m/>
    <m/>
    <n v="53221"/>
    <s v="UNITED STATES"/>
    <s v="Single Ride"/>
    <n v="234"/>
    <x v="25"/>
    <n v="43.036900000000003"/>
    <n v="-87.89667"/>
    <x v="24"/>
    <n v="43.036900000000003"/>
    <n v="-87.89667"/>
    <n v="46"/>
    <n v="6"/>
    <n v="6.9"/>
    <n v="6.6"/>
    <n v="276"/>
    <n v="-1"/>
    <d v="2017-02-18T00:00:00"/>
    <d v="2017-02-01T00:00:00"/>
    <d v="2017-02-18T00:00:00"/>
    <s v="Saturday"/>
    <d v="1899-12-30T12:01:26"/>
    <d v="1899-12-30T12:00:00"/>
    <n v="1"/>
    <d v="2017-02-18T00:00:00"/>
    <d v="2017-02-01T00:00:00"/>
    <d v="2017-02-18T00:00:00"/>
    <s v="Saturday"/>
    <d v="1899-12-30T12:47:55"/>
    <d v="1899-12-30T13:00:00"/>
    <s v="Round Trip"/>
  </r>
  <r>
    <n v="1510795"/>
    <s v="Non-RFID Card Member"/>
    <m/>
    <m/>
    <n v="53233"/>
    <s v="UNITED STATES"/>
    <s v="Single Ride"/>
    <n v="5558"/>
    <x v="35"/>
    <n v="43.040154000000001"/>
    <n v="-87.932113000000001"/>
    <x v="21"/>
    <n v="43.040154000000001"/>
    <n v="-87.932113000000001"/>
    <n v="71"/>
    <n v="9"/>
    <n v="10.7"/>
    <n v="10.1"/>
    <n v="426"/>
    <n v="-1"/>
    <d v="2017-02-18T00:00:00"/>
    <d v="2017-02-01T00:00:00"/>
    <d v="2017-02-18T00:00:00"/>
    <s v="Saturday"/>
    <d v="1899-12-30T12:03:04"/>
    <d v="1899-12-30T12:00:00"/>
    <n v="1"/>
    <d v="2017-02-18T00:00:00"/>
    <d v="2017-02-01T00:00:00"/>
    <d v="2017-02-18T00:00:00"/>
    <s v="Saturday"/>
    <d v="1899-12-30T13:14:25"/>
    <d v="1899-12-30T13:00:00"/>
    <s v="Round Trip"/>
  </r>
  <r>
    <n v="1510796"/>
    <s v="Non-RFID Card Member"/>
    <m/>
    <m/>
    <n v="53202"/>
    <s v="UNITED STATES"/>
    <s v="Single Ride"/>
    <n v="5483"/>
    <x v="24"/>
    <n v="43.05097"/>
    <n v="-87.906440000000003"/>
    <x v="5"/>
    <n v="43.031480000000002"/>
    <n v="-87.908169999999998"/>
    <n v="16"/>
    <n v="3"/>
    <n v="2.4"/>
    <n v="2.2999999999999998"/>
    <n v="96"/>
    <n v="-1"/>
    <d v="2017-02-18T00:00:00"/>
    <d v="2017-02-01T00:00:00"/>
    <d v="2017-02-18T00:00:00"/>
    <s v="Saturday"/>
    <d v="1899-12-30T12:04:26"/>
    <d v="1899-12-30T12:00:00"/>
    <n v="1"/>
    <d v="2017-02-18T00:00:00"/>
    <d v="2017-02-01T00:00:00"/>
    <d v="2017-02-18T00:00:00"/>
    <s v="Saturday"/>
    <d v="1899-12-30T12:20:12"/>
    <d v="1899-12-30T12:00:00"/>
    <s v="One Way"/>
  </r>
  <r>
    <n v="1510839"/>
    <s v="Non-RFID Card Member"/>
    <m/>
    <m/>
    <n v="53211"/>
    <s v="UNITED STATES"/>
    <s v="Single Ride"/>
    <n v="5438"/>
    <x v="32"/>
    <n v="43.077359999999999"/>
    <n v="-87.880769999999998"/>
    <x v="6"/>
    <n v="43.031320000000001"/>
    <n v="-87.904259999999994"/>
    <n v="40"/>
    <n v="6"/>
    <n v="6"/>
    <n v="5.7"/>
    <n v="240"/>
    <n v="-1"/>
    <d v="2017-02-18T00:00:00"/>
    <d v="2017-02-01T00:00:00"/>
    <d v="2017-02-18T00:00:00"/>
    <s v="Saturday"/>
    <d v="1899-12-30T12:13:29"/>
    <d v="1899-12-30T12:00:00"/>
    <n v="1"/>
    <d v="2017-02-18T00:00:00"/>
    <d v="2017-02-01T00:00:00"/>
    <d v="2017-02-18T00:00:00"/>
    <s v="Saturday"/>
    <d v="1899-12-30T12:53:05"/>
    <d v="1899-12-30T13:00:00"/>
    <s v="One Way"/>
  </r>
  <r>
    <n v="1510877"/>
    <s v="Non-RFID Card Member"/>
    <m/>
    <m/>
    <n v="94558"/>
    <s v="UNITED STATES"/>
    <s v="Single Ride"/>
    <n v="269"/>
    <x v="30"/>
    <n v="43.031480000000002"/>
    <n v="-87.908169999999998"/>
    <x v="20"/>
    <n v="43.038649999999997"/>
    <n v="-87.921930000000003"/>
    <n v="23"/>
    <n v="3"/>
    <n v="3.5"/>
    <n v="3.3"/>
    <n v="138"/>
    <n v="-1"/>
    <d v="2017-02-18T00:00:00"/>
    <d v="2017-02-01T00:00:00"/>
    <d v="2017-02-18T00:00:00"/>
    <s v="Saturday"/>
    <d v="1899-12-30T12:18:33"/>
    <d v="1899-12-30T12:00:00"/>
    <n v="1"/>
    <d v="2017-02-18T00:00:00"/>
    <d v="2017-02-01T00:00:00"/>
    <d v="2017-02-18T00:00:00"/>
    <s v="Saturday"/>
    <d v="1899-12-30T12:41:44"/>
    <d v="1899-12-30T13:00:00"/>
    <s v="One Way"/>
  </r>
  <r>
    <n v="1510895"/>
    <s v="Non-RFID Card Member"/>
    <m/>
    <m/>
    <n v="60190"/>
    <s v="UNITED STATES"/>
    <s v="Single Ride"/>
    <n v="11071"/>
    <x v="16"/>
    <n v="43.03913"/>
    <n v="-87.916150000000002"/>
    <x v="4"/>
    <n v="43.03913"/>
    <n v="-87.916150000000002"/>
    <n v="65"/>
    <n v="9"/>
    <n v="9.8000000000000007"/>
    <n v="9.3000000000000007"/>
    <n v="390"/>
    <n v="-1"/>
    <d v="2017-02-18T00:00:00"/>
    <d v="2017-02-01T00:00:00"/>
    <d v="2017-02-18T00:00:00"/>
    <s v="Saturday"/>
    <d v="1899-12-30T12:22:49"/>
    <d v="1899-12-30T12:00:00"/>
    <n v="1"/>
    <d v="2017-02-18T00:00:00"/>
    <d v="2017-02-01T00:00:00"/>
    <d v="2017-02-18T00:00:00"/>
    <s v="Saturday"/>
    <d v="1899-12-30T13:27:10"/>
    <d v="1899-12-30T13:00:00"/>
    <s v="Round Trip"/>
  </r>
  <r>
    <n v="1104965"/>
    <s v="Non-RFID Card Member"/>
    <m/>
    <m/>
    <n v="53202"/>
    <s v="UNITED STATES"/>
    <s v="Single Ride"/>
    <n v="19"/>
    <x v="22"/>
    <n v="43.053040000000003"/>
    <n v="-87.897660000000002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2:26:46"/>
    <d v="1899-12-30T12:00:00"/>
    <n v="1"/>
    <d v="2017-02-18T00:00:00"/>
    <d v="2017-02-01T00:00:00"/>
    <d v="2017-02-18T00:00:00"/>
    <s v="Saturday"/>
    <d v="1899-12-30T13:10:33"/>
    <d v="1899-12-30T13:00:00"/>
    <s v="One Way"/>
  </r>
  <r>
    <n v="1510921"/>
    <s v="Non-RFID Card Member"/>
    <m/>
    <m/>
    <n v="60510"/>
    <s v="UNITED STATES"/>
    <s v="Single Ride"/>
    <n v="5479"/>
    <x v="35"/>
    <n v="43.040154000000001"/>
    <n v="-87.932113000000001"/>
    <x v="24"/>
    <n v="43.036900000000003"/>
    <n v="-87.89667"/>
    <n v="60"/>
    <n v="6"/>
    <n v="9"/>
    <n v="8.6"/>
    <n v="360"/>
    <n v="-1"/>
    <d v="2017-02-18T00:00:00"/>
    <d v="2017-02-01T00:00:00"/>
    <d v="2017-02-18T00:00:00"/>
    <s v="Saturday"/>
    <d v="1899-12-30T12:30:00"/>
    <d v="1899-12-30T13:00:00"/>
    <n v="1"/>
    <d v="2017-02-18T00:00:00"/>
    <d v="2017-02-01T00:00:00"/>
    <d v="2017-02-18T00:00:00"/>
    <s v="Saturday"/>
    <d v="1899-12-30T13:30:10"/>
    <d v="1899-12-30T14:00:00"/>
    <s v="One Way"/>
  </r>
  <r>
    <n v="1510968"/>
    <s v="Non-RFID Card Member"/>
    <m/>
    <m/>
    <n v="46360"/>
    <s v="UNITED STATES"/>
    <s v="Single Ride"/>
    <n v="952"/>
    <x v="35"/>
    <n v="43.040154000000001"/>
    <n v="-87.932113000000001"/>
    <x v="24"/>
    <n v="43.036900000000003"/>
    <n v="-87.89667"/>
    <n v="50"/>
    <n v="6"/>
    <n v="7.5"/>
    <n v="7.1"/>
    <n v="300"/>
    <n v="-1"/>
    <d v="2017-02-18T00:00:00"/>
    <d v="2017-02-01T00:00:00"/>
    <d v="2017-02-18T00:00:00"/>
    <s v="Saturday"/>
    <d v="1899-12-30T12:40:19"/>
    <d v="1899-12-30T13:00:00"/>
    <n v="1"/>
    <d v="2017-02-18T00:00:00"/>
    <d v="2017-02-01T00:00:00"/>
    <d v="2017-02-18T00:00:00"/>
    <s v="Saturday"/>
    <d v="1899-12-30T13:30:04"/>
    <d v="1899-12-30T14:00:00"/>
    <s v="One Way"/>
  </r>
  <r>
    <n v="1511064"/>
    <s v="Non-RFID Card Member"/>
    <m/>
    <m/>
    <n v="53202"/>
    <s v="UNITED STATES"/>
    <s v="Single Ride"/>
    <n v="362"/>
    <x v="10"/>
    <n v="43.052460000000004"/>
    <n v="-87.891000000000005"/>
    <x v="10"/>
    <n v="43.052460000000004"/>
    <n v="-87.891000000000005"/>
    <n v="518"/>
    <n v="54"/>
    <n v="18"/>
    <n v="17.100000000000001"/>
    <n v="720"/>
    <n v="-1"/>
    <d v="2017-02-18T00:00:00"/>
    <d v="2017-02-01T00:00:00"/>
    <d v="2017-02-18T00:00:00"/>
    <s v="Saturday"/>
    <d v="1899-12-30T12:57:01"/>
    <d v="1899-12-30T13:00:00"/>
    <n v="1"/>
    <d v="2017-02-18T00:00:00"/>
    <d v="2017-02-01T00:00:00"/>
    <d v="2017-02-18T00:00:00"/>
    <s v="Saturday"/>
    <d v="1899-12-30T21:35:13"/>
    <d v="1899-12-30T22:00:00"/>
    <s v="Round Trip"/>
  </r>
  <r>
    <n v="1511082"/>
    <s v="Non-RFID Card Member"/>
    <m/>
    <m/>
    <m/>
    <s v="UNITED STATES"/>
    <s v="Single Ride"/>
    <n v="5588"/>
    <x v="14"/>
    <n v="43.045712999999999"/>
    <n v="-87.899756999999994"/>
    <x v="32"/>
    <n v="43.058010000000003"/>
    <n v="-87.877300000000005"/>
    <n v="29"/>
    <n v="3"/>
    <n v="4.4000000000000004"/>
    <n v="4.0999999999999996"/>
    <n v="174"/>
    <n v="-1"/>
    <d v="2017-02-18T00:00:00"/>
    <d v="2017-02-01T00:00:00"/>
    <d v="2017-02-18T00:00:00"/>
    <s v="Saturday"/>
    <d v="1899-12-30T12:59:45"/>
    <d v="1899-12-30T13:00:00"/>
    <n v="1"/>
    <d v="2017-02-18T00:00:00"/>
    <d v="2017-02-01T00:00:00"/>
    <d v="2017-02-18T00:00:00"/>
    <s v="Saturday"/>
    <d v="1899-12-30T13:28:51"/>
    <d v="1899-12-30T13:00:00"/>
    <s v="One Way"/>
  </r>
  <r>
    <n v="1511116"/>
    <s v="Non-RFID Card Member"/>
    <m/>
    <m/>
    <n v="53202"/>
    <s v="UNITED STATES"/>
    <s v="Single Ride"/>
    <n v="185"/>
    <x v="8"/>
    <n v="43.04804"/>
    <n v="-87.896720000000002"/>
    <x v="10"/>
    <n v="43.052460000000004"/>
    <n v="-87.891000000000005"/>
    <n v="97"/>
    <n v="12"/>
    <n v="14.6"/>
    <n v="13.8"/>
    <n v="582"/>
    <n v="-1"/>
    <d v="2017-02-18T00:00:00"/>
    <d v="2017-02-01T00:00:00"/>
    <d v="2017-02-18T00:00:00"/>
    <s v="Saturday"/>
    <d v="1899-12-30T13:07:35"/>
    <d v="1899-12-30T13:00:00"/>
    <n v="1"/>
    <d v="2017-02-18T00:00:00"/>
    <d v="2017-02-01T00:00:00"/>
    <d v="2017-02-18T00:00:00"/>
    <s v="Saturday"/>
    <d v="1899-12-30T14:44:25"/>
    <d v="1899-12-30T15:00:00"/>
    <s v="One Way"/>
  </r>
  <r>
    <n v="1394745"/>
    <s v="Non-RFID Card Member"/>
    <m/>
    <m/>
    <n v="60030"/>
    <s v="UNITED STATES"/>
    <s v="Single Ride"/>
    <n v="5515"/>
    <x v="35"/>
    <n v="43.040154000000001"/>
    <n v="-87.932113000000001"/>
    <x v="21"/>
    <n v="43.040154000000001"/>
    <n v="-87.932113000000001"/>
    <n v="119"/>
    <n v="12"/>
    <n v="17.899999999999999"/>
    <n v="17"/>
    <n v="714"/>
    <n v="-1"/>
    <d v="2017-02-18T00:00:00"/>
    <d v="2017-02-01T00:00:00"/>
    <d v="2017-02-18T00:00:00"/>
    <s v="Saturday"/>
    <d v="1899-12-30T13:13:55"/>
    <d v="1899-12-30T13:00:00"/>
    <n v="1"/>
    <d v="2017-02-18T00:00:00"/>
    <d v="2017-02-01T00:00:00"/>
    <d v="2017-02-18T00:00:00"/>
    <s v="Saturday"/>
    <d v="1899-12-30T15:12:13"/>
    <d v="1899-12-30T15:00:00"/>
    <s v="Round Trip"/>
  </r>
  <r>
    <n v="1363287"/>
    <s v="Non-RFID Card Member"/>
    <m/>
    <m/>
    <n v="53206"/>
    <s v="UNITED STATES"/>
    <s v="Single Ride"/>
    <n v="11140"/>
    <x v="3"/>
    <n v="43.042490000000001"/>
    <n v="-87.909959999999998"/>
    <x v="17"/>
    <n v="43.042490000000001"/>
    <n v="-87.909959999999998"/>
    <n v="113"/>
    <n v="12"/>
    <n v="17"/>
    <n v="16.100000000000001"/>
    <n v="678"/>
    <n v="-1"/>
    <d v="2017-02-18T00:00:00"/>
    <d v="2017-02-01T00:00:00"/>
    <d v="2017-02-18T00:00:00"/>
    <s v="Saturday"/>
    <d v="1899-12-30T13:24:16"/>
    <d v="1899-12-30T13:00:00"/>
    <n v="1"/>
    <d v="2017-02-18T00:00:00"/>
    <d v="2017-02-01T00:00:00"/>
    <d v="2017-02-18T00:00:00"/>
    <s v="Saturday"/>
    <d v="1899-12-30T15:17:35"/>
    <d v="1899-12-30T15:00:00"/>
    <s v="Round Trip"/>
  </r>
  <r>
    <n v="1511285"/>
    <s v="Non-RFID Card Member"/>
    <m/>
    <m/>
    <n v="46368"/>
    <s v="UNITED STATES"/>
    <s v="Single Ride"/>
    <n v="190"/>
    <x v="36"/>
    <n v="43.02948"/>
    <n v="-87.912819999999996"/>
    <x v="22"/>
    <n v="43.02948"/>
    <n v="-87.912819999999996"/>
    <n v="76"/>
    <n v="9"/>
    <n v="11.4"/>
    <n v="10.8"/>
    <n v="456"/>
    <n v="-1"/>
    <d v="2017-02-18T00:00:00"/>
    <d v="2017-02-01T00:00:00"/>
    <d v="2017-02-18T00:00:00"/>
    <s v="Saturday"/>
    <d v="1899-12-30T13:35:08"/>
    <d v="1899-12-30T14:00:00"/>
    <n v="1"/>
    <d v="2017-02-18T00:00:00"/>
    <d v="2017-02-01T00:00:00"/>
    <d v="2017-02-18T00:00:00"/>
    <s v="Saturday"/>
    <d v="1899-12-30T14:51:24"/>
    <d v="1899-12-30T15:00:00"/>
    <s v="Round Trip"/>
  </r>
  <r>
    <n v="1511325"/>
    <s v="Non-RFID Card Member"/>
    <m/>
    <m/>
    <n v="80537"/>
    <s v="UNITED STATES"/>
    <s v="Single Ride"/>
    <n v="5524"/>
    <x v="25"/>
    <n v="43.036900000000003"/>
    <n v="-87.89667"/>
    <x v="24"/>
    <n v="43.036900000000003"/>
    <n v="-87.89667"/>
    <n v="63"/>
    <n v="6"/>
    <n v="9.5"/>
    <n v="9"/>
    <n v="378"/>
    <n v="-1"/>
    <d v="2017-02-18T00:00:00"/>
    <d v="2017-02-01T00:00:00"/>
    <d v="2017-02-18T00:00:00"/>
    <s v="Saturday"/>
    <d v="1899-12-30T13:41:27"/>
    <d v="1899-12-30T14:00:00"/>
    <n v="1"/>
    <d v="2017-02-18T00:00:00"/>
    <d v="2017-02-01T00:00:00"/>
    <d v="2017-02-18T00:00:00"/>
    <s v="Saturday"/>
    <d v="1899-12-30T14:44:56"/>
    <d v="1899-12-30T15:00:00"/>
    <s v="Round Trip"/>
  </r>
  <r>
    <n v="1511331"/>
    <s v="Non-RFID Card Member"/>
    <m/>
    <m/>
    <n v="95204"/>
    <s v="UNITED STATES"/>
    <s v="Single Ride"/>
    <n v="5436"/>
    <x v="25"/>
    <n v="43.036900000000003"/>
    <n v="-87.89667"/>
    <x v="24"/>
    <n v="43.036900000000003"/>
    <n v="-87.89667"/>
    <n v="62"/>
    <n v="6"/>
    <n v="9.3000000000000007"/>
    <n v="8.8000000000000007"/>
    <n v="372"/>
    <n v="-1"/>
    <d v="2017-02-18T00:00:00"/>
    <d v="2017-02-01T00:00:00"/>
    <d v="2017-02-18T00:00:00"/>
    <s v="Saturday"/>
    <d v="1899-12-30T13:42:08"/>
    <d v="1899-12-30T14:00:00"/>
    <n v="1"/>
    <d v="2017-02-18T00:00:00"/>
    <d v="2017-02-01T00:00:00"/>
    <d v="2017-02-18T00:00:00"/>
    <s v="Saturday"/>
    <d v="1899-12-30T14:44:59"/>
    <d v="1899-12-30T15:00:00"/>
    <s v="Round Trip"/>
  </r>
  <r>
    <n v="1510670"/>
    <s v="Non-RFID Card Member"/>
    <m/>
    <m/>
    <n v="98109"/>
    <s v="UNITED STATES"/>
    <s v="Single Ride"/>
    <n v="145"/>
    <x v="10"/>
    <n v="43.052460000000004"/>
    <n v="-87.891000000000005"/>
    <x v="12"/>
    <n v="43.038719999999998"/>
    <n v="-87.905339999999995"/>
    <n v="14"/>
    <n v="3"/>
    <n v="2.1"/>
    <n v="2"/>
    <n v="84"/>
    <n v="-1"/>
    <d v="2017-02-18T00:00:00"/>
    <d v="2017-02-01T00:00:00"/>
    <d v="2017-02-18T00:00:00"/>
    <s v="Saturday"/>
    <d v="1899-12-30T13:43:46"/>
    <d v="1899-12-30T14:00:00"/>
    <n v="1"/>
    <d v="2017-02-18T00:00:00"/>
    <d v="2017-02-01T00:00:00"/>
    <d v="2017-02-18T00:00:00"/>
    <s v="Saturday"/>
    <d v="1899-12-30T13:57:41"/>
    <d v="1899-12-30T14:00:00"/>
    <s v="One Way"/>
  </r>
  <r>
    <n v="1511350"/>
    <s v="Non-RFID Card Member"/>
    <m/>
    <m/>
    <n v="60126"/>
    <s v="UNITED STATES"/>
    <s v="Single Ride"/>
    <n v="11164"/>
    <x v="12"/>
    <n v="43.038719999999998"/>
    <n v="-87.905339999999995"/>
    <x v="17"/>
    <n v="43.042490000000001"/>
    <n v="-87.909959999999998"/>
    <n v="58"/>
    <n v="6"/>
    <n v="8.6999999999999993"/>
    <n v="8.3000000000000007"/>
    <n v="348"/>
    <n v="-1"/>
    <d v="2017-02-18T00:00:00"/>
    <d v="2017-02-01T00:00:00"/>
    <d v="2017-02-18T00:00:00"/>
    <s v="Saturday"/>
    <d v="1899-12-30T13:44:31"/>
    <d v="1899-12-30T14:00:00"/>
    <n v="1"/>
    <d v="2017-02-18T00:00:00"/>
    <d v="2017-02-01T00:00:00"/>
    <d v="2017-02-18T00:00:00"/>
    <s v="Saturday"/>
    <d v="1899-12-30T14:42:34"/>
    <d v="1899-12-30T15:00:00"/>
    <s v="One Way"/>
  </r>
  <r>
    <n v="1511380"/>
    <s v="Non-RFID Card Member"/>
    <m/>
    <m/>
    <n v="53045"/>
    <s v="UNITED STATES"/>
    <s v="Single Ride"/>
    <n v="5507"/>
    <x v="50"/>
    <n v="43.026229999999998"/>
    <n v="-87.912809999999993"/>
    <x v="10"/>
    <n v="43.052460000000004"/>
    <n v="-87.891000000000005"/>
    <n v="30"/>
    <n v="3"/>
    <n v="4.5"/>
    <n v="4.3"/>
    <n v="180"/>
    <n v="-1"/>
    <d v="2017-02-18T00:00:00"/>
    <d v="2017-02-01T00:00:00"/>
    <d v="2017-02-18T00:00:00"/>
    <s v="Saturday"/>
    <d v="1899-12-30T13:47:46"/>
    <d v="1899-12-30T14:00:00"/>
    <n v="1"/>
    <d v="2017-02-18T00:00:00"/>
    <d v="2017-02-01T00:00:00"/>
    <d v="2017-02-18T00:00:00"/>
    <s v="Saturday"/>
    <d v="1899-12-30T14:17:20"/>
    <d v="1899-12-30T14:00:00"/>
    <s v="One Way"/>
  </r>
  <r>
    <n v="1511401"/>
    <s v="Non-RFID Card Member"/>
    <m/>
    <m/>
    <n v="55403"/>
    <s v="UNITED STATES"/>
    <s v="Single Ride"/>
    <n v="11134"/>
    <x v="14"/>
    <n v="43.045712999999999"/>
    <n v="-87.899756999999994"/>
    <x v="18"/>
    <n v="43.045712999999999"/>
    <n v="-87.899756999999994"/>
    <n v="58"/>
    <n v="6"/>
    <n v="8.6999999999999993"/>
    <n v="8.3000000000000007"/>
    <n v="348"/>
    <n v="-1"/>
    <d v="2017-02-18T00:00:00"/>
    <d v="2017-02-01T00:00:00"/>
    <d v="2017-02-18T00:00:00"/>
    <s v="Saturday"/>
    <d v="1899-12-30T13:51:01"/>
    <d v="1899-12-30T14:00:00"/>
    <n v="1"/>
    <d v="2017-02-18T00:00:00"/>
    <d v="2017-02-01T00:00:00"/>
    <d v="2017-02-18T00:00:00"/>
    <s v="Saturday"/>
    <d v="1899-12-30T14:49:57"/>
    <d v="1899-12-30T15:00:00"/>
    <s v="Round Trip"/>
  </r>
  <r>
    <n v="1160847"/>
    <s v="Non-RFID Card Member"/>
    <m/>
    <m/>
    <n v="53211"/>
    <s v="UNITED STATES"/>
    <s v="Single Ride"/>
    <n v="5505"/>
    <x v="46"/>
    <n v="43.060155999999999"/>
    <n v="-87.881258000000003"/>
    <x v="3"/>
    <n v="43.058619999999998"/>
    <n v="-87.885319999999993"/>
    <n v="86"/>
    <n v="9"/>
    <n v="12.9"/>
    <n v="12.3"/>
    <n v="516"/>
    <n v="-1"/>
    <d v="2017-02-18T00:00:00"/>
    <d v="2017-02-01T00:00:00"/>
    <d v="2017-02-18T00:00:00"/>
    <s v="Saturday"/>
    <d v="1899-12-30T13:51:24"/>
    <d v="1899-12-30T14:00:00"/>
    <n v="1"/>
    <d v="2017-02-18T00:00:00"/>
    <d v="2017-02-01T00:00:00"/>
    <d v="2017-02-18T00:00:00"/>
    <s v="Saturday"/>
    <d v="1899-12-30T15:17:27"/>
    <d v="1899-12-30T15:00:00"/>
    <s v="One Way"/>
  </r>
  <r>
    <n v="1511428"/>
    <s v="Non-RFID Card Member"/>
    <m/>
    <m/>
    <n v="54937"/>
    <s v="UNITED STATES"/>
    <s v="Single Ride"/>
    <n v="952"/>
    <x v="25"/>
    <n v="43.036900000000003"/>
    <n v="-87.89667"/>
    <x v="24"/>
    <n v="43.036900000000003"/>
    <n v="-87.89667"/>
    <n v="24"/>
    <n v="3"/>
    <n v="3.6"/>
    <n v="3.4"/>
    <n v="144"/>
    <n v="-1"/>
    <d v="2017-02-18T00:00:00"/>
    <d v="2017-02-01T00:00:00"/>
    <d v="2017-02-18T00:00:00"/>
    <s v="Saturday"/>
    <d v="1899-12-30T13:54:17"/>
    <d v="1899-12-30T14:00:00"/>
    <n v="1"/>
    <d v="2017-02-18T00:00:00"/>
    <d v="2017-02-01T00:00:00"/>
    <d v="2017-02-18T00:00:00"/>
    <s v="Saturday"/>
    <d v="1899-12-30T14:18:50"/>
    <d v="1899-12-30T14:00:00"/>
    <s v="Round Trip"/>
  </r>
  <r>
    <n v="1511482"/>
    <s v="Non-RFID Card Member"/>
    <m/>
    <m/>
    <n v="46260"/>
    <s v="UNITED STATES"/>
    <s v="Single Ride"/>
    <n v="5588"/>
    <x v="31"/>
    <n v="43.058010000000003"/>
    <n v="-87.877300000000005"/>
    <x v="32"/>
    <n v="43.058010000000003"/>
    <n v="-87.877300000000005"/>
    <n v="59"/>
    <n v="6"/>
    <n v="8.9"/>
    <n v="8.4"/>
    <n v="354"/>
    <n v="-1"/>
    <d v="2017-02-18T00:00:00"/>
    <d v="2017-02-01T00:00:00"/>
    <d v="2017-02-18T00:00:00"/>
    <s v="Saturday"/>
    <d v="1899-12-30T14:04:45"/>
    <d v="1899-12-30T14:00:00"/>
    <n v="1"/>
    <d v="2017-02-18T00:00:00"/>
    <d v="2017-02-01T00:00:00"/>
    <d v="2017-02-18T00:00:00"/>
    <s v="Saturday"/>
    <d v="1899-12-30T15:03:14"/>
    <d v="1899-12-30T15:00:00"/>
    <s v="Round Trip"/>
  </r>
  <r>
    <n v="1511499"/>
    <s v="Non-RFID Card Member"/>
    <m/>
    <m/>
    <n v="10029"/>
    <s v="UNITED STATES"/>
    <s v="Single Ride"/>
    <n v="11094"/>
    <x v="27"/>
    <n v="43.038580000000003"/>
    <n v="-87.90934"/>
    <x v="8"/>
    <n v="43.038580000000003"/>
    <n v="-87.90934"/>
    <n v="58"/>
    <n v="6"/>
    <n v="8.6999999999999993"/>
    <n v="8.3000000000000007"/>
    <n v="348"/>
    <n v="-1"/>
    <d v="2017-02-18T00:00:00"/>
    <d v="2017-02-01T00:00:00"/>
    <d v="2017-02-18T00:00:00"/>
    <s v="Saturday"/>
    <d v="1899-12-30T14:07:29"/>
    <d v="1899-12-30T14:00:00"/>
    <n v="1"/>
    <d v="2017-02-18T00:00:00"/>
    <d v="2017-02-01T00:00:00"/>
    <d v="2017-02-18T00:00:00"/>
    <s v="Saturday"/>
    <d v="1899-12-30T15:05:04"/>
    <d v="1899-12-30T15:00:00"/>
    <s v="Round Trip"/>
  </r>
  <r>
    <n v="1511508"/>
    <s v="Non-RFID Card Member"/>
    <m/>
    <m/>
    <n v="61107"/>
    <s v="UNITED STATES"/>
    <s v="Single Ride"/>
    <n v="5508"/>
    <x v="25"/>
    <n v="43.036900000000003"/>
    <n v="-87.89667"/>
    <x v="8"/>
    <n v="43.038580000000003"/>
    <n v="-87.90934"/>
    <n v="21"/>
    <n v="3"/>
    <n v="3.2"/>
    <n v="3"/>
    <n v="126"/>
    <n v="-1"/>
    <d v="2017-02-18T00:00:00"/>
    <d v="2017-02-01T00:00:00"/>
    <d v="2017-02-18T00:00:00"/>
    <s v="Saturday"/>
    <d v="1899-12-30T14:09:12"/>
    <d v="1899-12-30T14:00:00"/>
    <n v="1"/>
    <d v="2017-02-18T00:00:00"/>
    <d v="2017-02-01T00:00:00"/>
    <d v="2017-02-18T00:00:00"/>
    <s v="Saturday"/>
    <d v="1899-12-30T14:30:11"/>
    <d v="1899-12-30T15:00:00"/>
    <s v="One Way"/>
  </r>
  <r>
    <n v="1511554"/>
    <s v="Non-RFID Card Member"/>
    <m/>
    <m/>
    <n v="55123"/>
    <s v="UNITED STATES"/>
    <s v="Single Ride"/>
    <n v="5569"/>
    <x v="27"/>
    <n v="43.038580000000003"/>
    <n v="-87.90934"/>
    <x v="21"/>
    <n v="43.040154000000001"/>
    <n v="-87.932113000000001"/>
    <n v="20"/>
    <n v="3"/>
    <n v="3"/>
    <n v="2.9"/>
    <n v="120"/>
    <n v="-1"/>
    <d v="2017-02-18T00:00:00"/>
    <d v="2017-02-01T00:00:00"/>
    <d v="2017-02-18T00:00:00"/>
    <s v="Saturday"/>
    <d v="1899-12-30T14:16:47"/>
    <d v="1899-12-30T14:00:00"/>
    <n v="1"/>
    <d v="2017-02-18T00:00:00"/>
    <d v="2017-02-01T00:00:00"/>
    <d v="2017-02-18T00:00:00"/>
    <s v="Saturday"/>
    <d v="1899-12-30T14:36:17"/>
    <d v="1899-12-30T15:00:00"/>
    <s v="One Way"/>
  </r>
  <r>
    <n v="1282531"/>
    <s v="Non-RFID Card Member"/>
    <m/>
    <m/>
    <n v="53213"/>
    <s v="UNITED STATES"/>
    <s v="Single Ride"/>
    <n v="5439"/>
    <x v="38"/>
    <n v="43.060580000000002"/>
    <n v="-87.998589999999993"/>
    <x v="43"/>
    <n v="43.048609999999996"/>
    <n v="-88.008480000000006"/>
    <n v="44"/>
    <n v="6"/>
    <n v="6.6"/>
    <n v="6.3"/>
    <n v="264"/>
    <n v="-1"/>
    <d v="2017-02-18T00:00:00"/>
    <d v="2017-02-01T00:00:00"/>
    <d v="2017-02-18T00:00:00"/>
    <s v="Saturday"/>
    <d v="1899-12-30T14:18:41"/>
    <d v="1899-12-30T14:00:00"/>
    <n v="1"/>
    <d v="2017-02-18T00:00:00"/>
    <d v="2017-02-01T00:00:00"/>
    <d v="2017-02-18T00:00:00"/>
    <s v="Saturday"/>
    <d v="1899-12-30T15:02:18"/>
    <d v="1899-12-30T15:00:00"/>
    <s v="One Way"/>
  </r>
  <r>
    <n v="1345248"/>
    <s v="Non-RFID Card Member"/>
    <m/>
    <m/>
    <n v="53202"/>
    <s v="UNITED STATES"/>
    <s v="Single Ride"/>
    <n v="5507"/>
    <x v="10"/>
    <n v="43.052460000000004"/>
    <n v="-87.891000000000005"/>
    <x v="30"/>
    <n v="43.05097"/>
    <n v="-87.906440000000003"/>
    <n v="24"/>
    <n v="3"/>
    <n v="3.6"/>
    <n v="3.4"/>
    <n v="144"/>
    <n v="-1"/>
    <d v="2017-02-18T00:00:00"/>
    <d v="2017-02-01T00:00:00"/>
    <d v="2017-02-18T00:00:00"/>
    <s v="Saturday"/>
    <d v="1899-12-30T14:20:49"/>
    <d v="1899-12-30T14:00:00"/>
    <n v="1"/>
    <d v="2017-02-18T00:00:00"/>
    <d v="2017-02-01T00:00:00"/>
    <d v="2017-02-18T00:00:00"/>
    <s v="Saturday"/>
    <d v="1899-12-30T14:44:44"/>
    <d v="1899-12-30T15:00:00"/>
    <s v="One Way"/>
  </r>
  <r>
    <n v="1511576"/>
    <s v="Non-RFID Card Member"/>
    <m/>
    <m/>
    <n v="53202"/>
    <s v="UNITED STATES"/>
    <s v="Single Ride"/>
    <n v="5479"/>
    <x v="25"/>
    <n v="43.036900000000003"/>
    <n v="-87.89667"/>
    <x v="24"/>
    <n v="43.036900000000003"/>
    <n v="-87.89667"/>
    <n v="69"/>
    <n v="9"/>
    <n v="10.4"/>
    <n v="9.8000000000000007"/>
    <n v="414"/>
    <n v="-1"/>
    <d v="2017-02-18T00:00:00"/>
    <d v="2017-02-01T00:00:00"/>
    <d v="2017-02-18T00:00:00"/>
    <s v="Saturday"/>
    <d v="1899-12-30T14:21:35"/>
    <d v="1899-12-30T14:00:00"/>
    <n v="1"/>
    <d v="2017-02-18T00:00:00"/>
    <d v="2017-02-01T00:00:00"/>
    <d v="2017-02-18T00:00:00"/>
    <s v="Saturday"/>
    <d v="1899-12-30T15:30:26"/>
    <d v="1899-12-30T16:00:00"/>
    <s v="Round Trip"/>
  </r>
  <r>
    <n v="1511640"/>
    <s v="Non-RFID Card Member"/>
    <m/>
    <m/>
    <n v="43205"/>
    <s v="UNITED STATES"/>
    <s v="Single Ride"/>
    <n v="11169"/>
    <x v="36"/>
    <n v="43.02948"/>
    <n v="-87.912819999999996"/>
    <x v="22"/>
    <n v="43.02948"/>
    <n v="-87.912819999999996"/>
    <n v="27"/>
    <n v="3"/>
    <n v="4.0999999999999996"/>
    <n v="3.8"/>
    <n v="162"/>
    <n v="-1"/>
    <d v="2017-02-18T00:00:00"/>
    <d v="2017-02-01T00:00:00"/>
    <d v="2017-02-18T00:00:00"/>
    <s v="Saturday"/>
    <d v="1899-12-30T14:30:14"/>
    <d v="1899-12-30T15:00:00"/>
    <n v="1"/>
    <d v="2017-02-18T00:00:00"/>
    <d v="2017-02-01T00:00:00"/>
    <d v="2017-02-18T00:00:00"/>
    <s v="Saturday"/>
    <d v="1899-12-30T14:57:13"/>
    <d v="1899-12-30T15:00:00"/>
    <s v="Round Trip"/>
  </r>
  <r>
    <n v="1511650"/>
    <s v="Non-RFID Card Member"/>
    <m/>
    <m/>
    <n v="53216"/>
    <s v="UNITED STATES"/>
    <s v="Single Ride"/>
    <n v="11085"/>
    <x v="0"/>
    <n v="43.03886"/>
    <n v="-87.902720000000002"/>
    <x v="1"/>
    <n v="43.03886"/>
    <n v="-87.902720000000002"/>
    <n v="70"/>
    <n v="9"/>
    <n v="10.5"/>
    <n v="10"/>
    <n v="420"/>
    <n v="-1"/>
    <d v="2017-02-18T00:00:00"/>
    <d v="2017-02-01T00:00:00"/>
    <d v="2017-02-18T00:00:00"/>
    <s v="Saturday"/>
    <d v="1899-12-30T14:31:50"/>
    <d v="1899-12-30T15:00:00"/>
    <n v="1"/>
    <d v="2017-02-18T00:00:00"/>
    <d v="2017-02-01T00:00:00"/>
    <d v="2017-02-18T00:00:00"/>
    <s v="Saturday"/>
    <d v="1899-12-30T15:41:33"/>
    <d v="1899-12-30T16:00:00"/>
    <s v="Round Trip"/>
  </r>
  <r>
    <n v="1511658"/>
    <s v="Non-RFID Card Member"/>
    <m/>
    <m/>
    <n v="53120"/>
    <s v="UNITED STATES"/>
    <s v="Single Ride"/>
    <n v="5529"/>
    <x v="0"/>
    <n v="43.03886"/>
    <n v="-87.902720000000002"/>
    <x v="1"/>
    <n v="43.03886"/>
    <n v="-87.902720000000002"/>
    <n v="69"/>
    <n v="9"/>
    <n v="10.4"/>
    <n v="9.8000000000000007"/>
    <n v="414"/>
    <n v="-1"/>
    <d v="2017-02-18T00:00:00"/>
    <d v="2017-02-01T00:00:00"/>
    <d v="2017-02-18T00:00:00"/>
    <s v="Saturday"/>
    <d v="1899-12-30T14:32:42"/>
    <d v="1899-12-30T15:00:00"/>
    <n v="1"/>
    <d v="2017-02-18T00:00:00"/>
    <d v="2017-02-01T00:00:00"/>
    <d v="2017-02-18T00:00:00"/>
    <s v="Saturday"/>
    <d v="1899-12-30T15:41:32"/>
    <d v="1899-12-30T16:00:00"/>
    <s v="Round Trip"/>
  </r>
  <r>
    <n v="1511670"/>
    <s v="Non-RFID Card Member"/>
    <m/>
    <m/>
    <n v="53562"/>
    <s v="UNITED STATES"/>
    <s v="Single Ride"/>
    <n v="5458"/>
    <x v="12"/>
    <n v="43.038719999999998"/>
    <n v="-87.905339999999995"/>
    <x v="6"/>
    <n v="43.031320000000001"/>
    <n v="-87.904259999999994"/>
    <n v="47"/>
    <n v="6"/>
    <n v="7.1"/>
    <n v="6.7"/>
    <n v="282"/>
    <n v="-1"/>
    <d v="2017-02-18T00:00:00"/>
    <d v="2017-02-01T00:00:00"/>
    <d v="2017-02-18T00:00:00"/>
    <s v="Saturday"/>
    <d v="1899-12-30T14:34:35"/>
    <d v="1899-12-30T15:00:00"/>
    <n v="1"/>
    <d v="2017-02-18T00:00:00"/>
    <d v="2017-02-01T00:00:00"/>
    <d v="2017-02-18T00:00:00"/>
    <s v="Saturday"/>
    <d v="1899-12-30T15:21:30"/>
    <d v="1899-12-30T15:00:00"/>
    <s v="One Way"/>
  </r>
  <r>
    <n v="1511730"/>
    <s v="Non-RFID Card Member"/>
    <m/>
    <m/>
    <n v="53119"/>
    <s v="UNITED STATES"/>
    <s v="Single Ride"/>
    <n v="112"/>
    <x v="8"/>
    <n v="43.04804"/>
    <n v="-87.896720000000002"/>
    <x v="6"/>
    <n v="43.031320000000001"/>
    <n v="-87.904259999999994"/>
    <n v="54"/>
    <n v="6"/>
    <n v="8.1"/>
    <n v="7.7"/>
    <n v="324"/>
    <n v="-1"/>
    <d v="2017-02-18T00:00:00"/>
    <d v="2017-02-01T00:00:00"/>
    <d v="2017-02-18T00:00:00"/>
    <s v="Saturday"/>
    <d v="1899-12-30T14:45:21"/>
    <d v="1899-12-30T15:00:00"/>
    <n v="1"/>
    <d v="2017-02-18T00:00:00"/>
    <d v="2017-02-01T00:00:00"/>
    <d v="2017-02-18T00:00:00"/>
    <s v="Saturday"/>
    <d v="1899-12-30T15:39:44"/>
    <d v="1899-12-30T16:00:00"/>
    <s v="One Way"/>
  </r>
  <r>
    <n v="1511843"/>
    <s v="Non-RFID Card Member"/>
    <m/>
    <m/>
    <n v="53226"/>
    <s v="UNITED STATES"/>
    <s v="Single Ride"/>
    <n v="11167"/>
    <x v="52"/>
    <n v="43.060079999999999"/>
    <n v="-88.027349999999998"/>
    <x v="46"/>
    <n v="43.052630000000001"/>
    <n v="-88.016319999999993"/>
    <n v="51"/>
    <n v="6"/>
    <n v="7.7"/>
    <n v="7.3"/>
    <n v="306"/>
    <n v="-1"/>
    <d v="2017-02-18T00:00:00"/>
    <d v="2017-02-01T00:00:00"/>
    <d v="2017-02-18T00:00:00"/>
    <s v="Saturday"/>
    <d v="1899-12-30T15:06:46"/>
    <d v="1899-12-30T15:00:00"/>
    <n v="1"/>
    <d v="2017-02-18T00:00:00"/>
    <d v="2017-02-01T00:00:00"/>
    <d v="2017-02-18T00:00:00"/>
    <s v="Saturday"/>
    <d v="1899-12-30T15:57:36"/>
    <d v="1899-12-30T16:00:00"/>
    <s v="One Way"/>
  </r>
  <r>
    <n v="1511928"/>
    <s v="Non-RFID Card Member"/>
    <m/>
    <m/>
    <n v="60565"/>
    <s v="UNITED STATES"/>
    <s v="Single Ride"/>
    <n v="11154"/>
    <x v="2"/>
    <n v="43.03519"/>
    <n v="-87.907390000000007"/>
    <x v="8"/>
    <n v="43.038580000000003"/>
    <n v="-87.90934"/>
    <n v="91"/>
    <n v="9"/>
    <n v="13.7"/>
    <n v="13"/>
    <n v="546"/>
    <n v="-1"/>
    <d v="2017-02-18T00:00:00"/>
    <d v="2017-02-01T00:00:00"/>
    <d v="2017-02-18T00:00:00"/>
    <s v="Saturday"/>
    <d v="1899-12-30T15:20:18"/>
    <d v="1899-12-30T15:00:00"/>
    <n v="1"/>
    <d v="2017-02-18T00:00:00"/>
    <d v="2017-02-01T00:00:00"/>
    <d v="2017-02-18T00:00:00"/>
    <s v="Saturday"/>
    <d v="1899-12-30T16:51:30"/>
    <d v="1899-12-30T17:00:00"/>
    <s v="One Way"/>
  </r>
  <r>
    <n v="1511958"/>
    <s v="Non-RFID Card Member"/>
    <m/>
    <m/>
    <n v="53149"/>
    <s v="UNITED STATES"/>
    <s v="Single Ride"/>
    <n v="5499"/>
    <x v="5"/>
    <n v="43.031320000000001"/>
    <n v="-87.904259999999994"/>
    <x v="2"/>
    <n v="43.03519"/>
    <n v="-87.907390000000007"/>
    <n v="11"/>
    <n v="3"/>
    <n v="1.7"/>
    <n v="1.6"/>
    <n v="66"/>
    <n v="-1"/>
    <d v="2017-02-18T00:00:00"/>
    <d v="2017-02-01T00:00:00"/>
    <d v="2017-02-18T00:00:00"/>
    <s v="Saturday"/>
    <d v="1899-12-30T15:24:24"/>
    <d v="1899-12-30T15:00:00"/>
    <n v="1"/>
    <d v="2017-02-18T00:00:00"/>
    <d v="2017-02-01T00:00:00"/>
    <d v="2017-02-18T00:00:00"/>
    <s v="Saturday"/>
    <d v="1899-12-30T15:35:21"/>
    <d v="1899-12-30T16:00:00"/>
    <s v="One Way"/>
  </r>
  <r>
    <n v="1512008"/>
    <s v="Non-RFID Card Member"/>
    <m/>
    <m/>
    <n v="53963"/>
    <s v="UNITED STATES"/>
    <s v="Single Ride"/>
    <n v="959"/>
    <x v="7"/>
    <n v="43.074890000000003"/>
    <n v="-87.882810000000006"/>
    <x v="38"/>
    <n v="43.074890000000003"/>
    <n v="-87.882810000000006"/>
    <n v="43"/>
    <n v="6"/>
    <n v="6.5"/>
    <n v="6.1"/>
    <n v="258"/>
    <n v="-1"/>
    <d v="2017-02-18T00:00:00"/>
    <d v="2017-02-01T00:00:00"/>
    <d v="2017-02-18T00:00:00"/>
    <s v="Saturday"/>
    <d v="1899-12-30T15:33:16"/>
    <d v="1899-12-30T16:00:00"/>
    <n v="1"/>
    <d v="2017-02-18T00:00:00"/>
    <d v="2017-02-01T00:00:00"/>
    <d v="2017-02-18T00:00:00"/>
    <s v="Saturday"/>
    <d v="1899-12-30T16:16:42"/>
    <d v="1899-12-30T16:00:00"/>
    <s v="Round Trip"/>
  </r>
  <r>
    <n v="1512023"/>
    <s v="Non-RFID Card Member"/>
    <m/>
    <m/>
    <n v="53132"/>
    <s v="UNITED STATES"/>
    <s v="Single Ride"/>
    <n v="5473"/>
    <x v="2"/>
    <n v="43.03519"/>
    <n v="-87.907390000000007"/>
    <x v="17"/>
    <n v="43.042490000000001"/>
    <n v="-87.909959999999998"/>
    <n v="9"/>
    <n v="3"/>
    <n v="1.4"/>
    <n v="1.3"/>
    <n v="54"/>
    <n v="-1"/>
    <d v="2017-02-18T00:00:00"/>
    <d v="2017-02-01T00:00:00"/>
    <d v="2017-02-18T00:00:00"/>
    <s v="Saturday"/>
    <d v="1899-12-30T15:34:15"/>
    <d v="1899-12-30T16:00:00"/>
    <n v="1"/>
    <d v="2017-02-18T00:00:00"/>
    <d v="2017-02-01T00:00:00"/>
    <d v="2017-02-18T00:00:00"/>
    <s v="Saturday"/>
    <d v="1899-12-30T15:43:32"/>
    <d v="1899-12-30T16:00:00"/>
    <s v="One Way"/>
  </r>
  <r>
    <n v="1512031"/>
    <s v="Non-RFID Card Member"/>
    <m/>
    <m/>
    <n v="53211"/>
    <s v="UNITED STATES"/>
    <s v="Single Ride"/>
    <n v="129"/>
    <x v="31"/>
    <n v="43.058010000000003"/>
    <n v="-87.877300000000005"/>
    <x v="32"/>
    <n v="43.058010000000003"/>
    <n v="-87.877300000000005"/>
    <n v="36"/>
    <n v="6"/>
    <n v="5.4"/>
    <n v="5.0999999999999996"/>
    <n v="216"/>
    <n v="-1"/>
    <d v="2017-02-18T00:00:00"/>
    <d v="2017-02-01T00:00:00"/>
    <d v="2017-02-18T00:00:00"/>
    <s v="Saturday"/>
    <d v="1899-12-30T15:35:04"/>
    <d v="1899-12-30T16:00:00"/>
    <n v="1"/>
    <d v="2017-02-18T00:00:00"/>
    <d v="2017-02-01T00:00:00"/>
    <d v="2017-02-18T00:00:00"/>
    <s v="Saturday"/>
    <d v="1899-12-30T16:11:24"/>
    <d v="1899-12-30T16:00:00"/>
    <s v="Round Trip"/>
  </r>
  <r>
    <n v="1512040"/>
    <s v="Non-RFID Card Member"/>
    <m/>
    <m/>
    <n v="53211"/>
    <s v="UNITED STATES"/>
    <s v="Single Ride"/>
    <n v="214"/>
    <x v="31"/>
    <n v="43.058010000000003"/>
    <n v="-87.877300000000005"/>
    <x v="32"/>
    <n v="43.058010000000003"/>
    <n v="-87.877300000000005"/>
    <n v="34"/>
    <n v="3"/>
    <n v="5.0999999999999996"/>
    <n v="4.8"/>
    <n v="204"/>
    <n v="-1"/>
    <d v="2017-02-18T00:00:00"/>
    <d v="2017-02-01T00:00:00"/>
    <d v="2017-02-18T00:00:00"/>
    <s v="Saturday"/>
    <d v="1899-12-30T15:37:36"/>
    <d v="1899-12-30T16:00:00"/>
    <n v="1"/>
    <d v="2017-02-18T00:00:00"/>
    <d v="2017-02-01T00:00:00"/>
    <d v="2017-02-18T00:00:00"/>
    <s v="Saturday"/>
    <d v="1899-12-30T16:11:16"/>
    <d v="1899-12-30T16:00:00"/>
    <s v="Round Trip"/>
  </r>
  <r>
    <n v="1512076"/>
    <s v="Non-RFID Card Member"/>
    <m/>
    <m/>
    <n v="53172"/>
    <s v="UNITED STATES"/>
    <s v="Single Ride"/>
    <n v="5451"/>
    <x v="10"/>
    <n v="43.052460000000004"/>
    <n v="-87.891000000000005"/>
    <x v="29"/>
    <n v="43.053040000000003"/>
    <n v="-87.897660000000002"/>
    <n v="17"/>
    <n v="3"/>
    <n v="2.6"/>
    <n v="2.4"/>
    <n v="102"/>
    <n v="-1"/>
    <d v="2017-02-18T00:00:00"/>
    <d v="2017-02-01T00:00:00"/>
    <d v="2017-02-18T00:00:00"/>
    <s v="Saturday"/>
    <d v="1899-12-30T15:43:05"/>
    <d v="1899-12-30T16:00:00"/>
    <n v="1"/>
    <d v="2017-02-18T00:00:00"/>
    <d v="2017-02-01T00:00:00"/>
    <d v="2017-02-18T00:00:00"/>
    <s v="Saturday"/>
    <d v="1899-12-30T16:00:44"/>
    <d v="1899-12-30T16:00:00"/>
    <s v="One Way"/>
  </r>
  <r>
    <n v="1512097"/>
    <s v="Non-RFID Card Member"/>
    <m/>
    <m/>
    <n v="53203"/>
    <s v="UNITED STATES"/>
    <s v="Single Ride"/>
    <n v="361"/>
    <x v="16"/>
    <n v="43.03913"/>
    <n v="-87.916150000000002"/>
    <x v="4"/>
    <n v="43.03913"/>
    <n v="-87.916150000000002"/>
    <n v="92"/>
    <n v="9"/>
    <n v="13.8"/>
    <n v="13.1"/>
    <n v="552"/>
    <n v="-1"/>
    <d v="2017-02-18T00:00:00"/>
    <d v="2017-02-01T00:00:00"/>
    <d v="2017-02-18T00:00:00"/>
    <s v="Saturday"/>
    <d v="1899-12-30T15:46:08"/>
    <d v="1899-12-30T16:00:00"/>
    <n v="1"/>
    <d v="2017-02-18T00:00:00"/>
    <d v="2017-02-01T00:00:00"/>
    <d v="2017-02-18T00:00:00"/>
    <s v="Saturday"/>
    <d v="1899-12-30T17:18:23"/>
    <d v="1899-12-30T17:00:00"/>
    <s v="Round Trip"/>
  </r>
  <r>
    <n v="1512142"/>
    <s v="Non-RFID Card Member"/>
    <m/>
    <m/>
    <m/>
    <s v="UNITED STATES"/>
    <s v="Single Ride"/>
    <n v="5523"/>
    <x v="1"/>
    <n v="43.048200000000001"/>
    <n v="-87.900859999999994"/>
    <x v="0"/>
    <n v="43.048200000000001"/>
    <n v="-87.900859999999994"/>
    <n v="59"/>
    <n v="6"/>
    <n v="8.9"/>
    <n v="8.4"/>
    <n v="354"/>
    <n v="-1"/>
    <d v="2017-02-18T00:00:00"/>
    <d v="2017-02-01T00:00:00"/>
    <d v="2017-02-18T00:00:00"/>
    <s v="Saturday"/>
    <d v="1899-12-30T15:51:11"/>
    <d v="1899-12-30T16:00:00"/>
    <n v="1"/>
    <d v="2017-02-18T00:00:00"/>
    <d v="2017-02-01T00:00:00"/>
    <d v="2017-02-18T00:00:00"/>
    <s v="Saturday"/>
    <d v="1899-12-30T16:50:21"/>
    <d v="1899-12-30T17:00:00"/>
    <s v="Round Trip"/>
  </r>
  <r>
    <n v="1512149"/>
    <s v="Non-RFID Card Member"/>
    <m/>
    <m/>
    <n v="60046"/>
    <s v="UNITED STATES"/>
    <s v="Single Ride"/>
    <n v="5475"/>
    <x v="3"/>
    <n v="43.042490000000001"/>
    <n v="-87.909959999999998"/>
    <x v="17"/>
    <n v="43.042490000000001"/>
    <n v="-87.909959999999998"/>
    <n v="37"/>
    <n v="6"/>
    <n v="5.6"/>
    <n v="5.3"/>
    <n v="222"/>
    <n v="-1"/>
    <d v="2017-02-18T00:00:00"/>
    <d v="2017-02-01T00:00:00"/>
    <d v="2017-02-18T00:00:00"/>
    <s v="Saturday"/>
    <d v="1899-12-30T15:52:36"/>
    <d v="1899-12-30T16:00:00"/>
    <n v="1"/>
    <d v="2017-02-18T00:00:00"/>
    <d v="2017-02-01T00:00:00"/>
    <d v="2017-02-18T00:00:00"/>
    <s v="Saturday"/>
    <d v="1899-12-30T16:29:10"/>
    <d v="1899-12-30T16:00:00"/>
    <s v="Round Trip"/>
  </r>
  <r>
    <n v="1512158"/>
    <s v="Non-RFID Card Member"/>
    <m/>
    <m/>
    <n v="61107"/>
    <s v="UNITED STATES"/>
    <s v="Single Ride"/>
    <n v="11050"/>
    <x v="27"/>
    <n v="43.038580000000003"/>
    <n v="-87.90934"/>
    <x v="24"/>
    <n v="43.036900000000003"/>
    <n v="-87.89667"/>
    <n v="56"/>
    <n v="6"/>
    <n v="8.4"/>
    <n v="8"/>
    <n v="336"/>
    <n v="-1"/>
    <d v="2017-02-18T00:00:00"/>
    <d v="2017-02-01T00:00:00"/>
    <d v="2017-02-18T00:00:00"/>
    <s v="Saturday"/>
    <d v="1899-12-30T15:54:18"/>
    <d v="1899-12-30T16:00:00"/>
    <n v="1"/>
    <d v="2017-02-18T00:00:00"/>
    <d v="2017-02-01T00:00:00"/>
    <d v="2017-02-18T00:00:00"/>
    <s v="Saturday"/>
    <d v="1899-12-30T16:50:46"/>
    <d v="1899-12-30T17:00:00"/>
    <s v="One Way"/>
  </r>
  <r>
    <n v="1512234"/>
    <s v="Non-RFID Card Member"/>
    <m/>
    <m/>
    <n v="53202"/>
    <s v="UNITED STATES"/>
    <s v="Single Ride"/>
    <n v="5550"/>
    <x v="10"/>
    <n v="43.052460000000004"/>
    <n v="-87.891000000000005"/>
    <x v="10"/>
    <n v="43.052460000000004"/>
    <n v="-87.891000000000005"/>
    <n v="31"/>
    <n v="3"/>
    <n v="4.7"/>
    <n v="4.4000000000000004"/>
    <n v="186"/>
    <n v="-1"/>
    <d v="2017-02-18T00:00:00"/>
    <d v="2017-02-01T00:00:00"/>
    <d v="2017-02-18T00:00:00"/>
    <s v="Saturday"/>
    <d v="1899-12-30T16:07:20"/>
    <d v="1899-12-30T16:00:00"/>
    <n v="1"/>
    <d v="2017-02-18T00:00:00"/>
    <d v="2017-02-01T00:00:00"/>
    <d v="2017-02-18T00:00:00"/>
    <s v="Saturday"/>
    <d v="1899-12-30T16:38:25"/>
    <d v="1899-12-30T17:00:00"/>
    <s v="Round Trip"/>
  </r>
  <r>
    <n v="1512234"/>
    <s v="Non-RFID Card Member"/>
    <m/>
    <m/>
    <n v="53202"/>
    <s v="UNITED STATES"/>
    <s v="Single Ride"/>
    <n v="11094"/>
    <x v="10"/>
    <n v="43.052460000000004"/>
    <n v="-87.891000000000005"/>
    <x v="10"/>
    <n v="43.052460000000004"/>
    <n v="-87.891000000000005"/>
    <n v="30"/>
    <n v="3"/>
    <n v="4.5"/>
    <n v="4.3"/>
    <n v="180"/>
    <n v="-1"/>
    <d v="2017-02-18T00:00:00"/>
    <d v="2017-02-01T00:00:00"/>
    <d v="2017-02-18T00:00:00"/>
    <s v="Saturday"/>
    <d v="1899-12-30T16:08:08"/>
    <d v="1899-12-30T16:00:00"/>
    <n v="1"/>
    <d v="2017-02-18T00:00:00"/>
    <d v="2017-02-01T00:00:00"/>
    <d v="2017-02-18T00:00:00"/>
    <s v="Saturday"/>
    <d v="1899-12-30T16:38:24"/>
    <d v="1899-12-30T17:00:00"/>
    <s v="Round Trip"/>
  </r>
  <r>
    <n v="1512244"/>
    <s v="Non-RFID Card Member"/>
    <m/>
    <m/>
    <n v="53211"/>
    <s v="UNITED STATES"/>
    <s v="Single Ride"/>
    <n v="42"/>
    <x v="4"/>
    <n v="43.078530000000001"/>
    <n v="-87.882620000000003"/>
    <x v="3"/>
    <n v="43.058619999999998"/>
    <n v="-87.885319999999993"/>
    <n v="100"/>
    <n v="12"/>
    <n v="15"/>
    <n v="14.3"/>
    <n v="600"/>
    <n v="-1"/>
    <d v="2017-02-18T00:00:00"/>
    <d v="2017-02-01T00:00:00"/>
    <d v="2017-02-18T00:00:00"/>
    <s v="Saturday"/>
    <d v="1899-12-30T16:08:58"/>
    <d v="1899-12-30T16:00:00"/>
    <n v="1"/>
    <d v="2017-02-18T00:00:00"/>
    <d v="2017-02-01T00:00:00"/>
    <d v="2017-02-18T00:00:00"/>
    <s v="Saturday"/>
    <d v="1899-12-30T17:48:00"/>
    <d v="1899-12-30T18:00:00"/>
    <s v="One Way"/>
  </r>
  <r>
    <n v="1512275"/>
    <s v="Non-RFID Card Member"/>
    <m/>
    <m/>
    <n v="61606"/>
    <s v="UNITED STATES"/>
    <s v="Single Ride"/>
    <n v="11060"/>
    <x v="23"/>
    <n v="43.040349999999997"/>
    <n v="-87.920760000000001"/>
    <x v="21"/>
    <n v="43.040154000000001"/>
    <n v="-87.932113000000001"/>
    <n v="17"/>
    <n v="3"/>
    <n v="2.6"/>
    <n v="2.4"/>
    <n v="102"/>
    <n v="-1"/>
    <d v="2017-02-18T00:00:00"/>
    <d v="2017-02-01T00:00:00"/>
    <d v="2017-02-18T00:00:00"/>
    <s v="Saturday"/>
    <d v="1899-12-30T16:16:01"/>
    <d v="1899-12-30T16:00:00"/>
    <n v="1"/>
    <d v="2017-02-18T00:00:00"/>
    <d v="2017-02-01T00:00:00"/>
    <d v="2017-02-18T00:00:00"/>
    <s v="Saturday"/>
    <d v="1899-12-30T16:33:54"/>
    <d v="1899-12-30T17:00:00"/>
    <s v="One Way"/>
  </r>
  <r>
    <n v="1512292"/>
    <s v="Non-RFID Card Member"/>
    <m/>
    <m/>
    <n v="53202"/>
    <s v="UNITED STATES"/>
    <s v="Single Ride"/>
    <n v="952"/>
    <x v="25"/>
    <n v="43.036900000000003"/>
    <n v="-87.89667"/>
    <x v="24"/>
    <n v="43.036900000000003"/>
    <n v="-87.89667"/>
    <n v="33"/>
    <n v="3"/>
    <n v="5"/>
    <n v="4.7"/>
    <n v="198"/>
    <n v="-1"/>
    <d v="2017-02-18T00:00:00"/>
    <d v="2017-02-01T00:00:00"/>
    <d v="2017-02-18T00:00:00"/>
    <s v="Saturday"/>
    <d v="1899-12-30T16:19:57"/>
    <d v="1899-12-30T16:00:00"/>
    <n v="1"/>
    <d v="2017-02-18T00:00:00"/>
    <d v="2017-02-01T00:00:00"/>
    <d v="2017-02-18T00:00:00"/>
    <s v="Saturday"/>
    <d v="1899-12-30T16:52:51"/>
    <d v="1899-12-30T17:00:00"/>
    <s v="Round Trip"/>
  </r>
  <r>
    <n v="1512455"/>
    <s v="Non-RFID Card Member"/>
    <m/>
    <m/>
    <n v="53221"/>
    <s v="UNITED STATES"/>
    <s v="Single Ride"/>
    <n v="11169"/>
    <x v="25"/>
    <n v="43.036900000000003"/>
    <n v="-87.89667"/>
    <x v="24"/>
    <n v="43.036900000000003"/>
    <n v="-87.89667"/>
    <n v="25"/>
    <n v="3"/>
    <n v="3.8"/>
    <n v="3.6"/>
    <n v="150"/>
    <n v="-1"/>
    <d v="2017-02-18T00:00:00"/>
    <d v="2017-02-01T00:00:00"/>
    <d v="2017-02-18T00:00:00"/>
    <s v="Saturday"/>
    <d v="1899-12-30T17:02:40"/>
    <d v="1899-12-30T17:00:00"/>
    <n v="1"/>
    <d v="2017-02-18T00:00:00"/>
    <d v="2017-02-01T00:00:00"/>
    <d v="2017-02-18T00:00:00"/>
    <s v="Saturday"/>
    <d v="1899-12-30T17:27:33"/>
    <d v="1899-12-30T17:00:00"/>
    <s v="Round Trip"/>
  </r>
  <r>
    <n v="1512461"/>
    <s v="Non-RFID Card Member"/>
    <m/>
    <m/>
    <n v="53038"/>
    <s v="UNITED STATES"/>
    <s v="Single Ride"/>
    <n v="5524"/>
    <x v="25"/>
    <n v="43.036900000000003"/>
    <n v="-87.89667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7:05:10"/>
    <d v="1899-12-30T17:00:00"/>
    <n v="1"/>
    <d v="2017-02-18T00:00:00"/>
    <d v="2017-02-01T00:00:00"/>
    <d v="2017-02-18T00:00:00"/>
    <s v="Saturday"/>
    <d v="1899-12-30T17:50:35"/>
    <d v="1899-12-30T18:00:00"/>
    <s v="Round Trip"/>
  </r>
  <r>
    <n v="1293827"/>
    <s v="Non-RFID Card Member"/>
    <m/>
    <m/>
    <n v="53202"/>
    <s v="UNITED STATES"/>
    <s v="Single Ride"/>
    <n v="70"/>
    <x v="10"/>
    <n v="43.052460000000004"/>
    <n v="-87.891000000000005"/>
    <x v="10"/>
    <n v="43.052460000000004"/>
    <n v="-87.891000000000005"/>
    <n v="67"/>
    <n v="9"/>
    <n v="10.1"/>
    <n v="9.5"/>
    <n v="402"/>
    <n v="-1"/>
    <d v="2017-02-18T00:00:00"/>
    <d v="2017-02-01T00:00:00"/>
    <d v="2017-02-18T00:00:00"/>
    <s v="Saturday"/>
    <d v="1899-12-30T17:17:01"/>
    <d v="1899-12-30T17:00:00"/>
    <n v="1"/>
    <d v="2017-02-18T00:00:00"/>
    <d v="2017-02-01T00:00:00"/>
    <d v="2017-02-18T00:00:00"/>
    <s v="Saturday"/>
    <d v="1899-12-30T18:24:52"/>
    <d v="1899-12-30T18:00:00"/>
    <s v="Round Trip"/>
  </r>
  <r>
    <n v="1511730"/>
    <s v="Non-RFID Card Member"/>
    <m/>
    <m/>
    <n v="53119"/>
    <s v="UNITED STATES"/>
    <s v="Single Ride"/>
    <n v="5430"/>
    <x v="5"/>
    <n v="43.031320000000001"/>
    <n v="-87.904259999999994"/>
    <x v="39"/>
    <n v="43.04804"/>
    <n v="-87.896720000000002"/>
    <n v="17"/>
    <n v="3"/>
    <n v="2.6"/>
    <n v="2.4"/>
    <n v="102"/>
    <n v="-1"/>
    <d v="2017-02-18T00:00:00"/>
    <d v="2017-02-01T00:00:00"/>
    <d v="2017-02-18T00:00:00"/>
    <s v="Saturday"/>
    <d v="1899-12-30T17:31:05"/>
    <d v="1899-12-30T18:00:00"/>
    <n v="1"/>
    <d v="2017-02-18T00:00:00"/>
    <d v="2017-02-01T00:00:00"/>
    <d v="2017-02-18T00:00:00"/>
    <s v="Saturday"/>
    <d v="1899-12-30T17:48:25"/>
    <d v="1899-12-30T18:00:00"/>
    <s v="One Way"/>
  </r>
  <r>
    <n v="1512523"/>
    <s v="Non-RFID Card Member"/>
    <m/>
    <m/>
    <n v="26070"/>
    <s v="UNITED STATES"/>
    <s v="Single Ride"/>
    <n v="5483"/>
    <x v="30"/>
    <n v="43.031480000000002"/>
    <n v="-87.908169999999998"/>
    <x v="5"/>
    <n v="43.031480000000002"/>
    <n v="-87.908169999999998"/>
    <n v="35"/>
    <n v="6"/>
    <n v="5.3"/>
    <n v="5"/>
    <n v="210"/>
    <n v="-1"/>
    <d v="2017-02-18T00:00:00"/>
    <d v="2017-02-01T00:00:00"/>
    <d v="2017-02-18T00:00:00"/>
    <s v="Saturday"/>
    <d v="1899-12-30T17:32:23"/>
    <d v="1899-12-30T18:00:00"/>
    <n v="1"/>
    <d v="2017-02-18T00:00:00"/>
    <d v="2017-02-01T00:00:00"/>
    <d v="2017-02-18T00:00:00"/>
    <s v="Saturday"/>
    <d v="1899-12-30T18:07:59"/>
    <d v="1899-12-30T18:00:00"/>
    <s v="Round Trip"/>
  </r>
  <r>
    <n v="1512646"/>
    <s v="Non-RFID Card Member"/>
    <m/>
    <m/>
    <n v="54469"/>
    <s v="UNITED STATES"/>
    <s v="Single Ride"/>
    <n v="11154"/>
    <x v="2"/>
    <n v="43.03519"/>
    <n v="-87.907390000000007"/>
    <x v="8"/>
    <n v="43.038580000000003"/>
    <n v="-87.90934"/>
    <n v="15"/>
    <n v="3"/>
    <n v="2.2999999999999998"/>
    <n v="2.1"/>
    <n v="90"/>
    <n v="-1"/>
    <d v="2017-02-18T00:00:00"/>
    <d v="2017-02-01T00:00:00"/>
    <d v="2017-02-18T00:00:00"/>
    <s v="Saturday"/>
    <d v="1899-12-30T19:37:13"/>
    <d v="1899-12-30T20:00:00"/>
    <n v="1"/>
    <d v="2017-02-18T00:00:00"/>
    <d v="2017-02-01T00:00:00"/>
    <d v="2017-02-18T00:00:00"/>
    <s v="Saturday"/>
    <d v="1899-12-30T19:52:38"/>
    <d v="1899-12-30T20:00:00"/>
    <s v="One Way"/>
  </r>
  <r>
    <n v="1512950"/>
    <s v="Non-RFID Card Member"/>
    <m/>
    <m/>
    <n v="53211"/>
    <s v="UNITED STATES"/>
    <s v="Single Ride"/>
    <n v="11076"/>
    <x v="7"/>
    <n v="43.074890000000003"/>
    <n v="-87.882810000000006"/>
    <x v="37"/>
    <n v="43.069021999999997"/>
    <n v="-87.887940999999998"/>
    <n v="114"/>
    <n v="12"/>
    <n v="17.100000000000001"/>
    <n v="16.2"/>
    <n v="684"/>
    <n v="-1"/>
    <d v="2017-02-18T00:00:00"/>
    <d v="2017-02-01T00:00:00"/>
    <d v="2017-02-18T00:00:00"/>
    <s v="Saturday"/>
    <d v="1899-12-30T22:51:07"/>
    <d v="1899-12-30T23:00:00"/>
    <n v="1"/>
    <d v="2017-02-19T00:00:00"/>
    <d v="2017-02-01T00:00:00"/>
    <d v="2017-02-19T00:00:00"/>
    <s v="Sunday"/>
    <d v="1899-12-30T00:45:33"/>
    <d v="1899-12-30T01:00:00"/>
    <s v="One Way"/>
  </r>
  <r>
    <n v="1512971"/>
    <s v="Non-RFID Card Member"/>
    <m/>
    <m/>
    <n v="6776"/>
    <s v="UNITED STATES"/>
    <s v="Single Ride"/>
    <n v="5500"/>
    <x v="5"/>
    <n v="43.031320000000001"/>
    <n v="-87.904259999999994"/>
    <x v="6"/>
    <n v="43.031320000000001"/>
    <n v="-87.904259999999994"/>
    <n v="101"/>
    <n v="12"/>
    <n v="15.2"/>
    <n v="14.4"/>
    <n v="606"/>
    <n v="-1"/>
    <d v="2017-02-19T00:00:00"/>
    <d v="2017-02-01T00:00:00"/>
    <d v="2017-02-19T00:00:00"/>
    <s v="Sunday"/>
    <d v="1899-12-30T00:06:24"/>
    <d v="1899-12-30T00:00:00"/>
    <n v="1"/>
    <d v="2017-02-19T00:00:00"/>
    <d v="2017-02-01T00:00:00"/>
    <d v="2017-02-19T00:00:00"/>
    <s v="Sunday"/>
    <d v="1899-12-30T01:47:19"/>
    <d v="1899-12-30T02:00:00"/>
    <s v="Round Trip"/>
  </r>
  <r>
    <n v="1513359"/>
    <s v="Non-RFID Card Member"/>
    <m/>
    <m/>
    <n v="53204"/>
    <s v="UNITED STATES"/>
    <s v="Single Ride"/>
    <n v="11131"/>
    <x v="27"/>
    <n v="43.038580000000003"/>
    <n v="-87.90934"/>
    <x v="6"/>
    <n v="43.031320000000001"/>
    <n v="-87.904259999999994"/>
    <n v="10"/>
    <n v="3"/>
    <n v="1.5"/>
    <n v="1.4"/>
    <n v="60"/>
    <n v="-1"/>
    <d v="2017-02-19T00:00:00"/>
    <d v="2017-02-01T00:00:00"/>
    <d v="2017-02-19T00:00:00"/>
    <s v="Sunday"/>
    <d v="1899-12-30T11:09:06"/>
    <d v="1899-12-30T11:00:00"/>
    <n v="1"/>
    <d v="2017-02-19T00:00:00"/>
    <d v="2017-02-01T00:00:00"/>
    <d v="2017-02-19T00:00:00"/>
    <s v="Sunday"/>
    <d v="1899-12-30T11:19:49"/>
    <d v="1899-12-30T11:00:00"/>
    <s v="One Way"/>
  </r>
  <r>
    <n v="1513400"/>
    <s v="Non-RFID Card Member"/>
    <m/>
    <m/>
    <n v="53233"/>
    <s v="UNITED STATES"/>
    <s v="Single Ride"/>
    <n v="5566"/>
    <x v="2"/>
    <n v="43.03519"/>
    <n v="-87.907390000000007"/>
    <x v="2"/>
    <n v="43.03519"/>
    <n v="-87.907390000000007"/>
    <n v="91"/>
    <n v="9"/>
    <n v="13.7"/>
    <n v="13"/>
    <n v="546"/>
    <n v="-1"/>
    <d v="2017-02-19T00:00:00"/>
    <d v="2017-02-01T00:00:00"/>
    <d v="2017-02-19T00:00:00"/>
    <s v="Sunday"/>
    <d v="1899-12-30T11:22:38"/>
    <d v="1899-12-30T11:00:00"/>
    <n v="1"/>
    <d v="2017-02-19T00:00:00"/>
    <d v="2017-02-01T00:00:00"/>
    <d v="2017-02-19T00:00:00"/>
    <s v="Sunday"/>
    <d v="1899-12-30T12:53:53"/>
    <d v="1899-12-30T13:00:00"/>
    <s v="Round Trip"/>
  </r>
  <r>
    <n v="1510795"/>
    <s v="Non-RFID Card Member"/>
    <m/>
    <m/>
    <n v="53233"/>
    <s v="UNITED STATES"/>
    <s v="Single Ride"/>
    <n v="5443"/>
    <x v="15"/>
    <n v="43.038649999999997"/>
    <n v="-87.921930000000003"/>
    <x v="8"/>
    <n v="43.038580000000003"/>
    <n v="-87.90934"/>
    <n v="55"/>
    <n v="6"/>
    <n v="8.3000000000000007"/>
    <n v="7.8"/>
    <n v="330"/>
    <n v="-1"/>
    <d v="2017-02-19T00:00:00"/>
    <d v="2017-02-01T00:00:00"/>
    <d v="2017-02-19T00:00:00"/>
    <s v="Sunday"/>
    <d v="1899-12-30T11:32:44"/>
    <d v="1899-12-30T12:00:00"/>
    <n v="1"/>
    <d v="2017-02-19T00:00:00"/>
    <d v="2017-02-01T00:00:00"/>
    <d v="2017-02-19T00:00:00"/>
    <s v="Sunday"/>
    <d v="1899-12-30T12:27:44"/>
    <d v="1899-12-30T12:00:00"/>
    <s v="One Way"/>
  </r>
  <r>
    <n v="1513560"/>
    <s v="Non-RFID Card Member"/>
    <m/>
    <m/>
    <n v="53132"/>
    <s v="UNITED STATES"/>
    <s v="Single Ride"/>
    <n v="347"/>
    <x v="49"/>
    <n v="43.020020000000002"/>
    <n v="-87.912540000000007"/>
    <x v="14"/>
    <n v="43.020020000000002"/>
    <n v="-87.912540000000007"/>
    <n v="30"/>
    <n v="3"/>
    <n v="4.5"/>
    <n v="4.3"/>
    <n v="180"/>
    <n v="-1"/>
    <d v="2017-02-19T00:00:00"/>
    <d v="2017-02-01T00:00:00"/>
    <d v="2017-02-19T00:00:00"/>
    <s v="Sunday"/>
    <d v="1899-12-30T12:00:30"/>
    <d v="1899-12-30T12:00:00"/>
    <n v="1"/>
    <d v="2017-02-19T00:00:00"/>
    <d v="2017-02-01T00:00:00"/>
    <d v="2017-02-19T00:00:00"/>
    <s v="Sunday"/>
    <d v="1899-12-30T12:30:03"/>
    <d v="1899-12-30T13:00:00"/>
    <s v="Round Trip"/>
  </r>
  <r>
    <n v="1513677"/>
    <s v="Non-RFID Card Member"/>
    <m/>
    <m/>
    <n v="53215"/>
    <s v="UNITED STATES"/>
    <s v="Single Ride"/>
    <n v="45"/>
    <x v="31"/>
    <n v="43.058010000000003"/>
    <n v="-87.877300000000005"/>
    <x v="32"/>
    <n v="43.058010000000003"/>
    <n v="-87.877300000000005"/>
    <n v="59"/>
    <n v="6"/>
    <n v="8.9"/>
    <n v="8.4"/>
    <n v="354"/>
    <n v="-1"/>
    <d v="2017-02-19T00:00:00"/>
    <d v="2017-02-01T00:00:00"/>
    <d v="2017-02-19T00:00:00"/>
    <s v="Sunday"/>
    <d v="1899-12-30T12:30:09"/>
    <d v="1899-12-30T13:00:00"/>
    <n v="1"/>
    <d v="2017-02-19T00:00:00"/>
    <d v="2017-02-01T00:00:00"/>
    <d v="2017-02-19T00:00:00"/>
    <s v="Sunday"/>
    <d v="1899-12-30T13:29:41"/>
    <d v="1899-12-30T13:00:00"/>
    <s v="Round Trip"/>
  </r>
  <r>
    <n v="1423031"/>
    <s v="Non-RFID Card Member"/>
    <m/>
    <m/>
    <n v="53207"/>
    <s v="UNITED STATES"/>
    <s v="Single Ride"/>
    <n v="5431"/>
    <x v="36"/>
    <n v="43.02948"/>
    <n v="-87.912819999999996"/>
    <x v="48"/>
    <n v="43.004728999999998"/>
    <n v="-87.905463999999995"/>
    <n v="42"/>
    <n v="6"/>
    <n v="6.3"/>
    <n v="6"/>
    <n v="252"/>
    <n v="-1"/>
    <d v="2017-02-19T00:00:00"/>
    <d v="2017-02-01T00:00:00"/>
    <d v="2017-02-19T00:00:00"/>
    <s v="Sunday"/>
    <d v="1899-12-30T12:33:19"/>
    <d v="1899-12-30T13:00:00"/>
    <n v="1"/>
    <d v="2017-02-19T00:00:00"/>
    <d v="2017-02-01T00:00:00"/>
    <d v="2017-02-19T00:00:00"/>
    <s v="Sunday"/>
    <d v="1899-12-30T13:15:30"/>
    <d v="1899-12-30T13:00:00"/>
    <s v="One Way"/>
  </r>
  <r>
    <n v="1513748"/>
    <s v="Non-RFID Card Member"/>
    <m/>
    <m/>
    <n v="53212"/>
    <s v="UNITED STATES"/>
    <s v="Single Ride"/>
    <n v="2"/>
    <x v="29"/>
    <n v="43.05847"/>
    <n v="-87.898079999999993"/>
    <x v="25"/>
    <n v="43.066893999999998"/>
    <n v="-87.877936000000005"/>
    <n v="139"/>
    <n v="15"/>
    <n v="18"/>
    <n v="17.100000000000001"/>
    <n v="720"/>
    <n v="-1"/>
    <d v="2017-02-19T00:00:00"/>
    <d v="2017-02-01T00:00:00"/>
    <d v="2017-02-19T00:00:00"/>
    <s v="Sunday"/>
    <d v="1899-12-30T12:42:11"/>
    <d v="1899-12-30T13:00:00"/>
    <n v="1"/>
    <d v="2017-02-19T00:00:00"/>
    <d v="2017-02-01T00:00:00"/>
    <d v="2017-02-19T00:00:00"/>
    <s v="Sunday"/>
    <d v="1899-12-30T15:01:04"/>
    <d v="1899-12-30T15:00:00"/>
    <s v="One Way"/>
  </r>
  <r>
    <n v="1513855"/>
    <s v="Non-RFID Card Member"/>
    <m/>
    <m/>
    <n v="53211"/>
    <s v="UNITED STATES"/>
    <s v="Single Ride"/>
    <n v="357"/>
    <x v="7"/>
    <n v="43.074890000000003"/>
    <n v="-87.882810000000006"/>
    <x v="32"/>
    <n v="43.058010000000003"/>
    <n v="-87.877300000000005"/>
    <n v="47"/>
    <n v="6"/>
    <n v="7.1"/>
    <n v="6.7"/>
    <n v="282"/>
    <n v="-1"/>
    <d v="2017-02-19T00:00:00"/>
    <d v="2017-02-01T00:00:00"/>
    <d v="2017-02-19T00:00:00"/>
    <s v="Sunday"/>
    <d v="1899-12-30T13:08:58"/>
    <d v="1899-12-30T13:00:00"/>
    <n v="1"/>
    <d v="2017-02-19T00:00:00"/>
    <d v="2017-02-01T00:00:00"/>
    <d v="2017-02-19T00:00:00"/>
    <s v="Sunday"/>
    <d v="1899-12-30T13:55:23"/>
    <d v="1899-12-30T14:00:00"/>
    <s v="One Way"/>
  </r>
  <r>
    <n v="1513878"/>
    <s v="Non-RFID Card Member"/>
    <m/>
    <m/>
    <n v="53222"/>
    <s v="UNITED STATES"/>
    <s v="Single Ride"/>
    <n v="11103"/>
    <x v="40"/>
    <n v="43.048609999999996"/>
    <n v="-88.008480000000006"/>
    <x v="45"/>
    <n v="43.060079999999999"/>
    <n v="-88.027349999999998"/>
    <n v="14"/>
    <n v="3"/>
    <n v="2.1"/>
    <n v="2"/>
    <n v="84"/>
    <n v="-1"/>
    <d v="2017-02-19T00:00:00"/>
    <d v="2017-02-01T00:00:00"/>
    <d v="2017-02-19T00:00:00"/>
    <s v="Sunday"/>
    <d v="1899-12-30T13:13:47"/>
    <d v="1899-12-30T13:00:00"/>
    <n v="1"/>
    <d v="2017-02-19T00:00:00"/>
    <d v="2017-02-01T00:00:00"/>
    <d v="2017-02-19T00:00:00"/>
    <s v="Sunday"/>
    <d v="1899-12-30T13:27:38"/>
    <d v="1899-12-30T13:00:00"/>
    <s v="One Way"/>
  </r>
  <r>
    <n v="1513952"/>
    <s v="Non-RFID Card Member"/>
    <m/>
    <m/>
    <n v="55125"/>
    <s v="UNITED STATES"/>
    <s v="Single Ride"/>
    <n v="228"/>
    <x v="46"/>
    <n v="43.060155999999999"/>
    <n v="-87.881258000000003"/>
    <x v="33"/>
    <n v="43.060155999999999"/>
    <n v="-87.881258000000003"/>
    <n v="55"/>
    <n v="6"/>
    <n v="8.3000000000000007"/>
    <n v="7.8"/>
    <n v="330"/>
    <n v="-1"/>
    <d v="2017-02-19T00:00:00"/>
    <d v="2017-02-01T00:00:00"/>
    <d v="2017-02-19T00:00:00"/>
    <s v="Sunday"/>
    <d v="1899-12-30T13:28:47"/>
    <d v="1899-12-30T13:00:00"/>
    <n v="1"/>
    <d v="2017-02-19T00:00:00"/>
    <d v="2017-02-01T00:00:00"/>
    <d v="2017-02-19T00:00:00"/>
    <s v="Sunday"/>
    <d v="1899-12-30T14:23:00"/>
    <d v="1899-12-30T14:00:00"/>
    <s v="Round Trip"/>
  </r>
  <r>
    <n v="1513983"/>
    <s v="Non-RFID Card Member"/>
    <m/>
    <m/>
    <n v="53221"/>
    <s v="UNITED STATES"/>
    <s v="Single Ride"/>
    <n v="361"/>
    <x v="2"/>
    <n v="43.03519"/>
    <n v="-87.907390000000007"/>
    <x v="17"/>
    <n v="43.042490000000001"/>
    <n v="-87.909959999999998"/>
    <n v="10"/>
    <n v="3"/>
    <n v="1.5"/>
    <n v="1.4"/>
    <n v="60"/>
    <n v="-1"/>
    <d v="2017-02-19T00:00:00"/>
    <d v="2017-02-01T00:00:00"/>
    <d v="2017-02-19T00:00:00"/>
    <s v="Sunday"/>
    <d v="1899-12-30T13:36:58"/>
    <d v="1899-12-30T14:00:00"/>
    <n v="1"/>
    <d v="2017-02-19T00:00:00"/>
    <d v="2017-02-01T00:00:00"/>
    <d v="2017-02-19T00:00:00"/>
    <s v="Sunday"/>
    <d v="1899-12-30T13:46:57"/>
    <d v="1899-12-30T14:00:00"/>
    <s v="One Way"/>
  </r>
  <r>
    <n v="1513982"/>
    <s v="Non-RFID Card Member"/>
    <m/>
    <m/>
    <n v="53154"/>
    <s v="UNITED STATES"/>
    <s v="Single Ride"/>
    <n v="11080"/>
    <x v="25"/>
    <n v="43.036900000000003"/>
    <n v="-87.89667"/>
    <x v="24"/>
    <n v="43.036900000000003"/>
    <n v="-87.89667"/>
    <n v="53"/>
    <n v="6"/>
    <n v="8"/>
    <n v="7.6"/>
    <n v="318"/>
    <n v="-1"/>
    <d v="2017-02-19T00:00:00"/>
    <d v="2017-02-01T00:00:00"/>
    <d v="2017-02-19T00:00:00"/>
    <s v="Sunday"/>
    <d v="1899-12-30T13:38:17"/>
    <d v="1899-12-30T14:00:00"/>
    <n v="1"/>
    <d v="2017-02-19T00:00:00"/>
    <d v="2017-02-01T00:00:00"/>
    <d v="2017-02-19T00:00:00"/>
    <s v="Sunday"/>
    <d v="1899-12-30T14:31:19"/>
    <d v="1899-12-30T15:00:00"/>
    <s v="Round Trip"/>
  </r>
  <r>
    <n v="1514094"/>
    <s v="Non-RFID Card Member"/>
    <m/>
    <m/>
    <n v="53202"/>
    <s v="UNITED STATES"/>
    <s v="Single Ride"/>
    <n v="11168"/>
    <x v="5"/>
    <n v="43.031320000000001"/>
    <n v="-87.904259999999994"/>
    <x v="32"/>
    <n v="43.058010000000003"/>
    <n v="-87.877300000000005"/>
    <n v="27"/>
    <n v="3"/>
    <n v="4.0999999999999996"/>
    <n v="3.8"/>
    <n v="162"/>
    <n v="-1"/>
    <d v="2017-02-19T00:00:00"/>
    <d v="2017-02-01T00:00:00"/>
    <d v="2017-02-19T00:00:00"/>
    <s v="Sunday"/>
    <d v="1899-12-30T13:57:03"/>
    <d v="1899-12-30T14:00:00"/>
    <n v="1"/>
    <d v="2017-02-19T00:00:00"/>
    <d v="2017-02-01T00:00:00"/>
    <d v="2017-02-19T00:00:00"/>
    <s v="Sunday"/>
    <d v="1899-12-30T14:24:43"/>
    <d v="1899-12-30T14:00:00"/>
    <s v="One Way"/>
  </r>
  <r>
    <n v="1514104"/>
    <s v="Non-RFID Card Member"/>
    <m/>
    <m/>
    <n v="55112"/>
    <s v="UNITED STATES"/>
    <s v="Single Ride"/>
    <n v="5537"/>
    <x v="25"/>
    <n v="43.036900000000003"/>
    <n v="-87.89667"/>
    <x v="24"/>
    <n v="43.036900000000003"/>
    <n v="-87.89667"/>
    <n v="33"/>
    <n v="3"/>
    <n v="5"/>
    <n v="4.7"/>
    <n v="198"/>
    <n v="-1"/>
    <d v="2017-02-19T00:00:00"/>
    <d v="2017-02-01T00:00:00"/>
    <d v="2017-02-19T00:00:00"/>
    <s v="Sunday"/>
    <d v="1899-12-30T14:00:59"/>
    <d v="1899-12-30T14:00:00"/>
    <n v="1"/>
    <d v="2017-02-19T00:00:00"/>
    <d v="2017-02-01T00:00:00"/>
    <d v="2017-02-19T00:00:00"/>
    <s v="Sunday"/>
    <d v="1899-12-30T14:33:08"/>
    <d v="1899-12-30T15:00:00"/>
    <s v="Round Trip"/>
  </r>
  <r>
    <n v="1514111"/>
    <s v="Non-RFID Card Member"/>
    <m/>
    <m/>
    <n v="53222"/>
    <s v="UNITED STATES"/>
    <s v="Single Ride"/>
    <n v="11074"/>
    <x v="30"/>
    <n v="43.031480000000002"/>
    <n v="-87.908169999999998"/>
    <x v="5"/>
    <n v="43.031480000000002"/>
    <n v="-87.908169999999998"/>
    <n v="21"/>
    <n v="3"/>
    <n v="3.2"/>
    <n v="3"/>
    <n v="126"/>
    <n v="-1"/>
    <d v="2017-02-19T00:00:00"/>
    <d v="2017-02-01T00:00:00"/>
    <d v="2017-02-19T00:00:00"/>
    <s v="Sunday"/>
    <d v="1899-12-30T14:01:49"/>
    <d v="1899-12-30T14:00:00"/>
    <n v="1"/>
    <d v="2017-02-19T00:00:00"/>
    <d v="2017-02-01T00:00:00"/>
    <d v="2017-02-19T00:00:00"/>
    <s v="Sunday"/>
    <d v="1899-12-30T14:22:34"/>
    <d v="1899-12-30T14:00:00"/>
    <s v="Round Trip"/>
  </r>
  <r>
    <n v="1514157"/>
    <s v="Non-RFID Card Member"/>
    <m/>
    <m/>
    <n v="49506"/>
    <s v="UNITED STATES"/>
    <s v="Single Ride"/>
    <n v="5436"/>
    <x v="35"/>
    <n v="43.040154000000001"/>
    <n v="-87.932113000000001"/>
    <x v="21"/>
    <n v="43.040154000000001"/>
    <n v="-87.932113000000001"/>
    <n v="77"/>
    <n v="9"/>
    <n v="11.6"/>
    <n v="11"/>
    <n v="462"/>
    <n v="-1"/>
    <d v="2017-02-19T00:00:00"/>
    <d v="2017-02-01T00:00:00"/>
    <d v="2017-02-19T00:00:00"/>
    <s v="Sunday"/>
    <d v="1899-12-30T14:11:04"/>
    <d v="1899-12-30T14:00:00"/>
    <n v="1"/>
    <d v="2017-02-19T00:00:00"/>
    <d v="2017-02-01T00:00:00"/>
    <d v="2017-02-19T00:00:00"/>
    <s v="Sunday"/>
    <d v="1899-12-30T15:28:01"/>
    <d v="1899-12-30T15:00:00"/>
    <s v="Round Trip"/>
  </r>
  <r>
    <n v="1514287"/>
    <s v="Non-RFID Card Member"/>
    <m/>
    <m/>
    <n v="49301"/>
    <s v="UNITED STATES"/>
    <s v="Single Ride"/>
    <n v="5562"/>
    <x v="35"/>
    <n v="43.040154000000001"/>
    <n v="-87.932113000000001"/>
    <x v="21"/>
    <n v="43.040154000000001"/>
    <n v="-87.932113000000001"/>
    <n v="78"/>
    <n v="9"/>
    <n v="11.7"/>
    <n v="11.1"/>
    <n v="468"/>
    <n v="-1"/>
    <d v="2017-02-19T00:00:00"/>
    <d v="2017-02-01T00:00:00"/>
    <d v="2017-02-19T00:00:00"/>
    <s v="Sunday"/>
    <d v="1899-12-30T14:32:12"/>
    <d v="1899-12-30T15:00:00"/>
    <n v="1"/>
    <d v="2017-02-19T00:00:00"/>
    <d v="2017-02-01T00:00:00"/>
    <d v="2017-02-19T00:00:00"/>
    <s v="Sunday"/>
    <d v="1899-12-30T15:50:34"/>
    <d v="1899-12-30T16:00:00"/>
    <s v="Round Trip"/>
  </r>
  <r>
    <n v="1514373"/>
    <s v="Non-RFID Card Member"/>
    <m/>
    <m/>
    <n v="53208"/>
    <s v="UNITED STATES"/>
    <s v="Single Ride"/>
    <n v="5537"/>
    <x v="25"/>
    <n v="43.036900000000003"/>
    <n v="-87.89667"/>
    <x v="10"/>
    <n v="43.052460000000004"/>
    <n v="-87.891000000000005"/>
    <n v="38"/>
    <n v="6"/>
    <n v="5.7"/>
    <n v="5.4"/>
    <n v="228"/>
    <n v="-1"/>
    <d v="2017-02-19T00:00:00"/>
    <d v="2017-02-01T00:00:00"/>
    <d v="2017-02-19T00:00:00"/>
    <s v="Sunday"/>
    <d v="1899-12-30T14:49:28"/>
    <d v="1899-12-30T15:00:00"/>
    <n v="1"/>
    <d v="2017-02-19T00:00:00"/>
    <d v="2017-02-01T00:00:00"/>
    <d v="2017-02-19T00:00:00"/>
    <s v="Sunday"/>
    <d v="1899-12-30T15:27:25"/>
    <d v="1899-12-30T15:00:00"/>
    <s v="One Way"/>
  </r>
  <r>
    <n v="1514460"/>
    <s v="Non-RFID Card Member"/>
    <m/>
    <m/>
    <n v="53227"/>
    <s v="UNITED STATES"/>
    <s v="Single Ride"/>
    <n v="157"/>
    <x v="31"/>
    <n v="43.058010000000003"/>
    <n v="-87.877300000000005"/>
    <x v="4"/>
    <n v="43.03913"/>
    <n v="-87.916150000000002"/>
    <n v="51"/>
    <n v="6"/>
    <n v="7.7"/>
    <n v="7.3"/>
    <n v="306"/>
    <n v="-1"/>
    <d v="2017-02-19T00:00:00"/>
    <d v="2017-02-01T00:00:00"/>
    <d v="2017-02-19T00:00:00"/>
    <s v="Sunday"/>
    <d v="1899-12-30T15:03:25"/>
    <d v="1899-12-30T15:00:00"/>
    <n v="1"/>
    <d v="2017-02-19T00:00:00"/>
    <d v="2017-02-01T00:00:00"/>
    <d v="2017-02-19T00:00:00"/>
    <s v="Sunday"/>
    <d v="1899-12-30T15:54:14"/>
    <d v="1899-12-30T16:00:00"/>
    <s v="One Way"/>
  </r>
  <r>
    <n v="1514477"/>
    <s v="Non-RFID Card Member"/>
    <m/>
    <m/>
    <n v="53215"/>
    <s v="UNITED STATES"/>
    <s v="Single Ride"/>
    <n v="5525"/>
    <x v="30"/>
    <n v="43.031480000000002"/>
    <n v="-87.908169999999998"/>
    <x v="5"/>
    <n v="43.031480000000002"/>
    <n v="-87.908169999999998"/>
    <n v="536"/>
    <n v="6"/>
    <n v="18"/>
    <n v="17.100000000000001"/>
    <n v="720"/>
    <n v="-1"/>
    <d v="2017-02-19T00:00:00"/>
    <d v="2017-02-01T00:00:00"/>
    <d v="2017-02-19T00:00:00"/>
    <s v="Sunday"/>
    <d v="1899-12-30T15:09:45"/>
    <d v="1899-12-30T15:00:00"/>
    <n v="1"/>
    <d v="2017-02-20T00:00:00"/>
    <d v="2017-02-01T00:00:00"/>
    <d v="2017-02-20T00:00:00"/>
    <s v="Monday"/>
    <d v="1899-12-30T00:05:05"/>
    <d v="1899-12-30T00:00:00"/>
    <s v="Round Trip"/>
  </r>
  <r>
    <n v="1514490"/>
    <s v="Non-RFID Card Member"/>
    <m/>
    <m/>
    <n v="53121"/>
    <s v="UNITED STATES"/>
    <s v="Single Ride"/>
    <n v="5418"/>
    <x v="45"/>
    <n v="43.026470000000003"/>
    <n v="-87.918040000000005"/>
    <x v="52"/>
    <n v="43.026470000000003"/>
    <n v="-87.918040000000005"/>
    <n v="44"/>
    <n v="6"/>
    <n v="6.6"/>
    <n v="6.3"/>
    <n v="264"/>
    <n v="-1"/>
    <d v="2017-02-19T00:00:00"/>
    <d v="2017-02-01T00:00:00"/>
    <d v="2017-02-19T00:00:00"/>
    <s v="Sunday"/>
    <d v="1899-12-30T15:11:00"/>
    <d v="1899-12-30T15:00:00"/>
    <n v="1"/>
    <d v="2017-02-19T00:00:00"/>
    <d v="2017-02-01T00:00:00"/>
    <d v="2017-02-19T00:00:00"/>
    <s v="Sunday"/>
    <d v="1899-12-30T15:55:39"/>
    <d v="1899-12-30T16:00:00"/>
    <s v="Round Trip"/>
  </r>
  <r>
    <n v="1514601"/>
    <s v="Non-RFID Card Member"/>
    <m/>
    <m/>
    <n v="53226"/>
    <s v="UNITED STATES"/>
    <s v="Single Ride"/>
    <n v="11059"/>
    <x v="52"/>
    <n v="43.060079999999999"/>
    <n v="-88.027349999999998"/>
    <x v="45"/>
    <n v="43.060079999999999"/>
    <n v="-88.027349999999998"/>
    <n v="32"/>
    <n v="3"/>
    <n v="4.8"/>
    <n v="4.5999999999999996"/>
    <n v="192"/>
    <n v="-1"/>
    <d v="2017-02-19T00:00:00"/>
    <d v="2017-02-01T00:00:00"/>
    <d v="2017-02-19T00:00:00"/>
    <s v="Sunday"/>
    <d v="1899-12-30T15:36:59"/>
    <d v="1899-12-30T16:00:00"/>
    <n v="1"/>
    <d v="2017-02-19T00:00:00"/>
    <d v="2017-02-01T00:00:00"/>
    <d v="2017-02-19T00:00:00"/>
    <s v="Sunday"/>
    <d v="1899-12-30T16:08:54"/>
    <d v="1899-12-30T16:00:00"/>
    <s v="Round Trip"/>
  </r>
  <r>
    <n v="1514622"/>
    <s v="Non-RFID Card Member"/>
    <m/>
    <m/>
    <n v="60642"/>
    <s v="UNITED STATES"/>
    <s v="Single Ride"/>
    <n v="5566"/>
    <x v="16"/>
    <n v="43.03913"/>
    <n v="-87.916150000000002"/>
    <x v="47"/>
    <n v="43.05536"/>
    <n v="-87.90504"/>
    <n v="12"/>
    <n v="3"/>
    <n v="1.8"/>
    <n v="1.7"/>
    <n v="72"/>
    <n v="-1"/>
    <d v="2017-02-19T00:00:00"/>
    <d v="2017-02-01T00:00:00"/>
    <d v="2017-02-19T00:00:00"/>
    <s v="Sunday"/>
    <d v="1899-12-30T15:41:18"/>
    <d v="1899-12-30T16:00:00"/>
    <n v="1"/>
    <d v="2017-02-19T00:00:00"/>
    <d v="2017-02-01T00:00:00"/>
    <d v="2017-02-19T00:00:00"/>
    <s v="Sunday"/>
    <d v="1899-12-30T15:53:02"/>
    <d v="1899-12-30T16:00:00"/>
    <s v="One Way"/>
  </r>
  <r>
    <n v="1276276"/>
    <s v="Non-RFID Card Member"/>
    <m/>
    <m/>
    <n v="60805"/>
    <s v="UNITED STATES"/>
    <s v="Single Ride"/>
    <n v="5422"/>
    <x v="37"/>
    <n v="43.041646999999998"/>
    <n v="-87.927257999999995"/>
    <x v="2"/>
    <n v="43.03519"/>
    <n v="-87.907390000000007"/>
    <n v="41"/>
    <n v="6"/>
    <n v="6.2"/>
    <n v="5.8"/>
    <n v="246"/>
    <n v="-1"/>
    <d v="2017-02-19T00:00:00"/>
    <d v="2017-02-01T00:00:00"/>
    <d v="2017-02-19T00:00:00"/>
    <s v="Sunday"/>
    <d v="1899-12-30T16:03:24"/>
    <d v="1899-12-30T16:00:00"/>
    <n v="1"/>
    <d v="2017-02-19T00:00:00"/>
    <d v="2017-02-01T00:00:00"/>
    <d v="2017-02-19T00:00:00"/>
    <s v="Sunday"/>
    <d v="1899-12-30T16:44:37"/>
    <d v="1899-12-30T17:00:00"/>
    <s v="One Way"/>
  </r>
  <r>
    <n v="1514843"/>
    <s v="Non-RFID Card Member"/>
    <m/>
    <m/>
    <n v="53204"/>
    <s v="UNITED STATES"/>
    <s v="Single Ride"/>
    <n v="5461"/>
    <x v="30"/>
    <n v="43.031480000000002"/>
    <n v="-87.908169999999998"/>
    <x v="5"/>
    <n v="43.031480000000002"/>
    <n v="-87.908169999999998"/>
    <n v="36"/>
    <n v="6"/>
    <n v="5.4"/>
    <n v="5.0999999999999996"/>
    <n v="216"/>
    <n v="-1"/>
    <d v="2017-02-19T00:00:00"/>
    <d v="2017-02-01T00:00:00"/>
    <d v="2017-02-19T00:00:00"/>
    <s v="Sunday"/>
    <d v="1899-12-30T16:25:45"/>
    <d v="1899-12-30T16:00:00"/>
    <n v="1"/>
    <d v="2017-02-19T00:00:00"/>
    <d v="2017-02-01T00:00:00"/>
    <d v="2017-02-19T00:00:00"/>
    <s v="Sunday"/>
    <d v="1899-12-30T17:01:26"/>
    <d v="1899-12-30T17:00:00"/>
    <s v="Round Trip"/>
  </r>
  <r>
    <n v="1515115"/>
    <s v="Non-RFID Card Member"/>
    <m/>
    <m/>
    <n v="53210"/>
    <s v="UNITED STATES"/>
    <s v="Single Ride"/>
    <n v="5462"/>
    <x v="9"/>
    <n v="43.066893999999998"/>
    <n v="-87.877936000000005"/>
    <x v="25"/>
    <n v="43.066893999999998"/>
    <n v="-87.877936000000005"/>
    <n v="32"/>
    <n v="3"/>
    <n v="4.8"/>
    <n v="4.5999999999999996"/>
    <n v="192"/>
    <n v="-1"/>
    <d v="2017-02-19T00:00:00"/>
    <d v="2017-02-01T00:00:00"/>
    <d v="2017-02-19T00:00:00"/>
    <s v="Sunday"/>
    <d v="1899-12-30T17:37:59"/>
    <d v="1899-12-30T18:00:00"/>
    <n v="1"/>
    <d v="2017-02-19T00:00:00"/>
    <d v="2017-02-01T00:00:00"/>
    <d v="2017-02-19T00:00:00"/>
    <s v="Sunday"/>
    <d v="1899-12-30T18:09:40"/>
    <d v="1899-12-30T18:00:00"/>
    <s v="Round Trip"/>
  </r>
  <r>
    <n v="1515419"/>
    <s v="Non-RFID Card Member"/>
    <m/>
    <m/>
    <n v="90638"/>
    <s v="UNITED STATES"/>
    <s v="Single Ride"/>
    <n v="144"/>
    <x v="15"/>
    <n v="43.038649999999997"/>
    <n v="-87.921930000000003"/>
    <x v="20"/>
    <n v="43.038649999999997"/>
    <n v="-87.921930000000003"/>
    <n v="46"/>
    <n v="6"/>
    <n v="6.9"/>
    <n v="6.6"/>
    <n v="276"/>
    <n v="-1"/>
    <d v="2017-02-19T00:00:00"/>
    <d v="2017-02-01T00:00:00"/>
    <d v="2017-02-19T00:00:00"/>
    <s v="Sunday"/>
    <d v="1899-12-30T23:07:24"/>
    <d v="1899-12-30T23:00:00"/>
    <n v="1"/>
    <d v="2017-02-19T00:00:00"/>
    <d v="2017-02-01T00:00:00"/>
    <d v="2017-02-19T00:00:00"/>
    <s v="Sunday"/>
    <d v="1899-12-30T23:53:02"/>
    <d v="1899-12-31T00:00:00"/>
    <s v="Round Trip"/>
  </r>
  <r>
    <n v="1510088"/>
    <s v="Non-RFID Card Member"/>
    <m/>
    <m/>
    <n v="53575"/>
    <s v="UNITED STATES"/>
    <s v="Single Ride"/>
    <n v="2968"/>
    <x v="16"/>
    <n v="43.03913"/>
    <n v="-87.916150000000002"/>
    <x v="26"/>
    <n v="43.077359999999999"/>
    <n v="-87.880769999999998"/>
    <n v="67"/>
    <n v="9"/>
    <n v="10.1"/>
    <n v="9.5"/>
    <n v="402"/>
    <n v="-1"/>
    <d v="2017-02-20T00:00:00"/>
    <d v="2017-02-01T00:00:00"/>
    <d v="2017-02-20T00:00:00"/>
    <s v="Monday"/>
    <d v="1899-12-30T01:39:32"/>
    <d v="1899-12-30T02:00:00"/>
    <n v="1"/>
    <d v="2017-02-20T00:00:00"/>
    <d v="2017-02-01T00:00:00"/>
    <d v="2017-02-20T00:00:00"/>
    <s v="Monday"/>
    <d v="1899-12-30T02:46:32"/>
    <d v="1899-12-30T03:00:00"/>
    <s v="One Way"/>
  </r>
  <r>
    <n v="1515430"/>
    <s v="Non-RFID Card Member"/>
    <m/>
    <m/>
    <n v="60185"/>
    <s v="UNITED STATES"/>
    <s v="Single Ride"/>
    <n v="178"/>
    <x v="13"/>
    <n v="43.058619999999998"/>
    <n v="-87.885319999999993"/>
    <x v="22"/>
    <n v="43.02948"/>
    <n v="-87.912819999999996"/>
    <n v="31"/>
    <n v="3"/>
    <n v="4.7"/>
    <n v="4.4000000000000004"/>
    <n v="186"/>
    <n v="-1"/>
    <d v="2017-02-20T00:00:00"/>
    <d v="2017-02-01T00:00:00"/>
    <d v="2017-02-20T00:00:00"/>
    <s v="Monday"/>
    <d v="1899-12-30T02:17:57"/>
    <d v="1899-12-30T02:00:00"/>
    <n v="1"/>
    <d v="2017-02-20T00:00:00"/>
    <d v="2017-02-01T00:00:00"/>
    <d v="2017-02-20T00:00:00"/>
    <s v="Monday"/>
    <d v="1899-12-30T02:48:28"/>
    <d v="1899-12-30T03:00:00"/>
    <s v="One Way"/>
  </r>
  <r>
    <n v="1154257"/>
    <s v="Non-RFID Card Member"/>
    <m/>
    <m/>
    <n v="53202"/>
    <s v="UNITED STATES"/>
    <s v="Single Ride"/>
    <n v="5477"/>
    <x v="26"/>
    <n v="43.060786"/>
    <n v="-87.883825999999999"/>
    <x v="11"/>
    <n v="43.060786"/>
    <n v="-87.883825999999999"/>
    <n v="14"/>
    <n v="3"/>
    <n v="2.1"/>
    <n v="2"/>
    <n v="84"/>
    <n v="-1"/>
    <d v="2017-02-20T00:00:00"/>
    <d v="2017-02-01T00:00:00"/>
    <d v="2017-02-20T00:00:00"/>
    <s v="Monday"/>
    <d v="1899-12-30T04:58:20"/>
    <d v="1899-12-30T05:00:00"/>
    <n v="1"/>
    <d v="2017-02-20T00:00:00"/>
    <d v="2017-02-01T00:00:00"/>
    <d v="2017-02-20T00:00:00"/>
    <s v="Monday"/>
    <d v="1899-12-30T05:12:05"/>
    <d v="1899-12-30T05:00:00"/>
    <s v="Round Trip"/>
  </r>
  <r>
    <n v="1359564"/>
    <s v="Non-RFID Card Member"/>
    <m/>
    <m/>
    <n v="55125"/>
    <s v="UNITED STATES"/>
    <s v="Single Ride"/>
    <n v="5522"/>
    <x v="28"/>
    <n v="43.060250000000003"/>
    <n v="-87.892169999999993"/>
    <x v="32"/>
    <n v="43.058010000000003"/>
    <n v="-87.877300000000005"/>
    <n v="9"/>
    <n v="3"/>
    <n v="1.4"/>
    <n v="1.3"/>
    <n v="54"/>
    <n v="-1"/>
    <d v="2017-02-20T00:00:00"/>
    <d v="2017-02-01T00:00:00"/>
    <d v="2017-02-20T00:00:00"/>
    <s v="Monday"/>
    <d v="1899-12-30T09:28:22"/>
    <d v="1899-12-30T09:00:00"/>
    <n v="1"/>
    <d v="2017-02-20T00:00:00"/>
    <d v="2017-02-01T00:00:00"/>
    <d v="2017-02-20T00:00:00"/>
    <s v="Monday"/>
    <d v="1899-12-30T09:37:24"/>
    <d v="1899-12-30T10:00:00"/>
    <s v="One Way"/>
  </r>
  <r>
    <n v="1515806"/>
    <s v="Non-RFID Card Member"/>
    <m/>
    <m/>
    <n v="54013"/>
    <s v="UNITED STATES"/>
    <s v="Single Ride"/>
    <n v="5423"/>
    <x v="27"/>
    <n v="43.038580000000003"/>
    <n v="-87.90934"/>
    <x v="12"/>
    <n v="43.038719999999998"/>
    <n v="-87.905339999999995"/>
    <n v="56"/>
    <n v="6"/>
    <n v="8.4"/>
    <n v="8"/>
    <n v="336"/>
    <n v="-1"/>
    <d v="2017-02-20T00:00:00"/>
    <d v="2017-02-01T00:00:00"/>
    <d v="2017-02-20T00:00:00"/>
    <s v="Monday"/>
    <d v="1899-12-30T12:26:47"/>
    <d v="1899-12-30T12:00:00"/>
    <n v="1"/>
    <d v="2017-02-20T00:00:00"/>
    <d v="2017-02-01T00:00:00"/>
    <d v="2017-02-20T00:00:00"/>
    <s v="Monday"/>
    <d v="1899-12-30T13:22:15"/>
    <d v="1899-12-30T13:00:00"/>
    <s v="One Way"/>
  </r>
  <r>
    <n v="1515925"/>
    <s v="Non-RFID Card Member"/>
    <m/>
    <m/>
    <n v="55972"/>
    <s v="UNITED STATES"/>
    <s v="Single Ride"/>
    <n v="5530"/>
    <x v="43"/>
    <n v="43.05536"/>
    <n v="-87.90504"/>
    <x v="8"/>
    <n v="43.038580000000003"/>
    <n v="-87.90934"/>
    <n v="11"/>
    <n v="3"/>
    <n v="1.7"/>
    <n v="1.6"/>
    <n v="66"/>
    <n v="-1"/>
    <d v="2017-02-20T00:00:00"/>
    <d v="2017-02-01T00:00:00"/>
    <d v="2017-02-20T00:00:00"/>
    <s v="Monday"/>
    <d v="1899-12-30T13:12:13"/>
    <d v="1899-12-30T13:00:00"/>
    <n v="1"/>
    <d v="2017-02-20T00:00:00"/>
    <d v="2017-02-01T00:00:00"/>
    <d v="2017-02-20T00:00:00"/>
    <s v="Monday"/>
    <d v="1899-12-30T13:23:52"/>
    <d v="1899-12-30T13:00:00"/>
    <s v="One Way"/>
  </r>
  <r>
    <n v="1198458"/>
    <s v="Non-RFID Card Member"/>
    <m/>
    <m/>
    <n v="53207"/>
    <s v="UNITED STATES"/>
    <s v="Single Ride"/>
    <n v="24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0T00:00:00"/>
    <d v="2017-02-01T00:00:00"/>
    <d v="2017-02-20T00:00:00"/>
    <s v="Monday"/>
    <d v="1899-12-30T15:24:44"/>
    <d v="1899-12-30T15:00:00"/>
    <n v="1"/>
    <d v="2017-02-20T00:00:00"/>
    <d v="2017-02-01T00:00:00"/>
    <d v="2017-02-20T00:00:00"/>
    <s v="Monday"/>
    <d v="1899-12-30T15:25:07"/>
    <d v="1899-12-30T15:00:00"/>
    <s v="Round Trip"/>
  </r>
  <r>
    <n v="1198458"/>
    <s v="Non-RFID Card Member"/>
    <m/>
    <m/>
    <n v="53207"/>
    <s v="UNITED STATES"/>
    <s v="Single Ride"/>
    <n v="24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0T00:00:00"/>
    <d v="2017-02-01T00:00:00"/>
    <d v="2017-02-20T00:00:00"/>
    <s v="Monday"/>
    <d v="1899-12-30T15:35:43"/>
    <d v="1899-12-30T16:00:00"/>
    <n v="1"/>
    <d v="2017-02-20T00:00:00"/>
    <d v="2017-02-01T00:00:00"/>
    <d v="2017-02-20T00:00:00"/>
    <s v="Monday"/>
    <d v="1899-12-30T15:36:02"/>
    <d v="1899-12-30T16:00:00"/>
    <s v="Round Trip"/>
  </r>
  <r>
    <n v="1516541"/>
    <s v="Non-RFID Card Member"/>
    <m/>
    <m/>
    <n v="53204"/>
    <s v="UNITED STATES"/>
    <s v="Single Ride"/>
    <n v="11050"/>
    <x v="25"/>
    <n v="43.036900000000003"/>
    <n v="-87.89667"/>
    <x v="24"/>
    <n v="43.036900000000003"/>
    <n v="-87.89667"/>
    <n v="27"/>
    <n v="3"/>
    <n v="4.0999999999999996"/>
    <n v="3.8"/>
    <n v="162"/>
    <n v="-1"/>
    <d v="2017-02-20T00:00:00"/>
    <d v="2017-02-01T00:00:00"/>
    <d v="2017-02-20T00:00:00"/>
    <s v="Monday"/>
    <d v="1899-12-30T22:17:30"/>
    <d v="1899-12-30T22:00:00"/>
    <n v="1"/>
    <d v="2017-02-20T00:00:00"/>
    <d v="2017-02-01T00:00:00"/>
    <d v="2017-02-20T00:00:00"/>
    <s v="Monday"/>
    <d v="1899-12-30T22:44:44"/>
    <d v="1899-12-30T23:00:00"/>
    <s v="Round Trip"/>
  </r>
  <r>
    <n v="1516556"/>
    <s v="Non-RFID Card Member"/>
    <m/>
    <m/>
    <n v="49546"/>
    <s v="UNITED STATES"/>
    <s v="Single Ride"/>
    <n v="243"/>
    <x v="27"/>
    <n v="43.038580000000003"/>
    <n v="-87.90934"/>
    <x v="21"/>
    <n v="43.040154000000001"/>
    <n v="-87.932113000000001"/>
    <n v="11"/>
    <n v="3"/>
    <n v="1.7"/>
    <n v="1.6"/>
    <n v="66"/>
    <n v="-1"/>
    <d v="2017-02-20T00:00:00"/>
    <d v="2017-02-01T00:00:00"/>
    <d v="2017-02-20T00:00:00"/>
    <s v="Monday"/>
    <d v="1899-12-30T23:29:43"/>
    <d v="1899-12-30T23:00:00"/>
    <n v="1"/>
    <d v="2017-02-20T00:00:00"/>
    <d v="2017-02-01T00:00:00"/>
    <d v="2017-02-20T00:00:00"/>
    <s v="Monday"/>
    <d v="1899-12-30T23:40:52"/>
    <d v="1899-12-31T00:00:00"/>
    <s v="One Way"/>
  </r>
  <r>
    <n v="1516562"/>
    <s v="Non-RFID Card Member"/>
    <m/>
    <m/>
    <n v="49507"/>
    <s v="UNITED STATES"/>
    <s v="Single Ride"/>
    <n v="5565"/>
    <x v="35"/>
    <n v="43.040154000000001"/>
    <n v="-87.932113000000001"/>
    <x v="39"/>
    <n v="43.04804"/>
    <n v="-87.896720000000002"/>
    <n v="36"/>
    <n v="6"/>
    <n v="5.4"/>
    <n v="5.0999999999999996"/>
    <n v="216"/>
    <n v="-1"/>
    <d v="2017-02-21T00:00:00"/>
    <d v="2017-02-01T00:00:00"/>
    <d v="2017-02-21T00:00:00"/>
    <s v="Tuesday"/>
    <d v="1899-12-30T01:44:26"/>
    <d v="1899-12-30T02:00:00"/>
    <n v="1"/>
    <d v="2017-02-21T00:00:00"/>
    <d v="2017-02-01T00:00:00"/>
    <d v="2017-02-21T00:00:00"/>
    <s v="Tuesday"/>
    <d v="1899-12-30T02:20:23"/>
    <d v="1899-12-30T02:00:00"/>
    <s v="One Way"/>
  </r>
  <r>
    <n v="1504736"/>
    <s v="Non-RFID Card Member"/>
    <m/>
    <m/>
    <n v="8852"/>
    <s v="UNITED STATES"/>
    <s v="Single Ride"/>
    <n v="5504"/>
    <x v="40"/>
    <n v="43.048609999999996"/>
    <n v="-88.008480000000006"/>
    <x v="43"/>
    <n v="43.048609999999996"/>
    <n v="-88.008480000000006"/>
    <n v="92"/>
    <n v="9"/>
    <n v="13.8"/>
    <n v="13.1"/>
    <n v="552"/>
    <n v="-1"/>
    <d v="2017-02-11T00:00:00"/>
    <d v="2017-02-01T00:00:00"/>
    <d v="2017-02-11T00:00:00"/>
    <s v="Saturday"/>
    <d v="1899-12-30T15:10:26"/>
    <d v="1899-12-30T15:00:00"/>
    <n v="1"/>
    <d v="2017-02-11T00:00:00"/>
    <d v="2017-02-01T00:00:00"/>
    <d v="2017-02-11T00:00:00"/>
    <s v="Saturday"/>
    <d v="1899-12-30T16:42:14"/>
    <d v="1899-12-30T17:00:00"/>
    <s v="Round Trip"/>
  </r>
  <r>
    <n v="1504835"/>
    <s v="Non-RFID Card Member"/>
    <m/>
    <m/>
    <n v="53562"/>
    <s v="UNITED STATES"/>
    <s v="Single Ride"/>
    <n v="5555"/>
    <x v="25"/>
    <n v="43.036900000000003"/>
    <n v="-87.89667"/>
    <x v="4"/>
    <n v="43.03913"/>
    <n v="-87.916150000000002"/>
    <n v="18"/>
    <n v="3"/>
    <n v="2.7"/>
    <n v="2.6"/>
    <n v="108"/>
    <n v="-1"/>
    <d v="2017-02-11T00:00:00"/>
    <d v="2017-02-01T00:00:00"/>
    <d v="2017-02-11T00:00:00"/>
    <s v="Saturday"/>
    <d v="1899-12-30T15:33:49"/>
    <d v="1899-12-30T16:00:00"/>
    <n v="1"/>
    <d v="2017-02-11T00:00:00"/>
    <d v="2017-02-01T00:00:00"/>
    <d v="2017-02-11T00:00:00"/>
    <s v="Saturday"/>
    <d v="1899-12-30T15:51:48"/>
    <d v="1899-12-30T16:00:00"/>
    <s v="One Way"/>
  </r>
  <r>
    <n v="1504847"/>
    <s v="Non-RFID Card Member"/>
    <m/>
    <m/>
    <n v="60044"/>
    <s v="UNITED STATES"/>
    <s v="Single Ride"/>
    <n v="5418"/>
    <x v="2"/>
    <n v="43.03519"/>
    <n v="-87.907390000000007"/>
    <x v="24"/>
    <n v="43.036900000000003"/>
    <n v="-87.89667"/>
    <n v="12"/>
    <n v="3"/>
    <n v="1.8"/>
    <n v="1.7"/>
    <n v="72"/>
    <n v="-1"/>
    <d v="2017-02-11T00:00:00"/>
    <d v="2017-02-01T00:00:00"/>
    <d v="2017-02-11T00:00:00"/>
    <s v="Saturday"/>
    <d v="1899-12-30T15:36:08"/>
    <d v="1899-12-30T16:00:00"/>
    <n v="1"/>
    <d v="2017-02-11T00:00:00"/>
    <d v="2017-02-01T00:00:00"/>
    <d v="2017-02-11T00:00:00"/>
    <s v="Saturday"/>
    <d v="1899-12-30T15:48:30"/>
    <d v="1899-12-30T16:00:00"/>
    <s v="One Way"/>
  </r>
  <r>
    <n v="1505539"/>
    <s v="Non-RFID Card Member"/>
    <m/>
    <m/>
    <n v="60026"/>
    <s v="UNITED STATES"/>
    <s v="Single Ride"/>
    <n v="5479"/>
    <x v="15"/>
    <n v="43.038649999999997"/>
    <n v="-87.921930000000003"/>
    <x v="20"/>
    <n v="43.038649999999997"/>
    <n v="-87.921930000000003"/>
    <n v="36"/>
    <n v="6"/>
    <n v="5.4"/>
    <n v="5.0999999999999996"/>
    <n v="216"/>
    <n v="-1"/>
    <d v="2017-02-11T00:00:00"/>
    <d v="2017-02-01T00:00:00"/>
    <d v="2017-02-11T00:00:00"/>
    <s v="Saturday"/>
    <d v="1899-12-30T23:47:09"/>
    <d v="1899-12-31T00:00:00"/>
    <n v="1"/>
    <d v="2017-02-12T00:00:00"/>
    <d v="2017-02-01T00:00:00"/>
    <d v="2017-02-12T00:00:00"/>
    <s v="Sunday"/>
    <d v="1899-12-30T00:23:46"/>
    <d v="1899-12-30T00:00:00"/>
    <s v="Round Trip"/>
  </r>
  <r>
    <n v="1505539"/>
    <s v="Non-RFID Card Member"/>
    <m/>
    <m/>
    <n v="60026"/>
    <s v="UNITED STATES"/>
    <s v="Single Ride"/>
    <n v="11113"/>
    <x v="15"/>
    <n v="43.038649999999997"/>
    <n v="-87.921930000000003"/>
    <x v="20"/>
    <n v="43.038649999999997"/>
    <n v="-87.921930000000003"/>
    <n v="35"/>
    <n v="6"/>
    <n v="5.3"/>
    <n v="5"/>
    <n v="210"/>
    <n v="-1"/>
    <d v="2017-02-11T00:00:00"/>
    <d v="2017-02-01T00:00:00"/>
    <d v="2017-02-11T00:00:00"/>
    <s v="Saturday"/>
    <d v="1899-12-30T23:48:09"/>
    <d v="1899-12-31T00:00:00"/>
    <n v="1"/>
    <d v="2017-02-12T00:00:00"/>
    <d v="2017-02-01T00:00:00"/>
    <d v="2017-02-12T00:00:00"/>
    <s v="Sunday"/>
    <d v="1899-12-30T00:23:32"/>
    <d v="1899-12-30T00:00:00"/>
    <s v="Round Trip"/>
  </r>
  <r>
    <n v="1371452"/>
    <s v="Non-RFID Card Member"/>
    <m/>
    <m/>
    <n v="53202"/>
    <s v="UNITED STATES"/>
    <s v="Single Ride"/>
    <n v="11135"/>
    <x v="26"/>
    <n v="43.060786"/>
    <n v="-87.883825999999999"/>
    <x v="9"/>
    <n v="43.074655999999997"/>
    <n v="-87.889011999999994"/>
    <n v="9"/>
    <n v="3"/>
    <n v="1.4"/>
    <n v="1.3"/>
    <n v="54"/>
    <n v="-1"/>
    <d v="2017-02-12T00:00:00"/>
    <d v="2017-02-01T00:00:00"/>
    <d v="2017-02-12T00:00:00"/>
    <s v="Sunday"/>
    <d v="1899-12-30T21:37:32"/>
    <d v="1899-12-30T22:00:00"/>
    <n v="1"/>
    <d v="2017-02-12T00:00:00"/>
    <d v="2017-02-01T00:00:00"/>
    <d v="2017-02-12T00:00:00"/>
    <s v="Sunday"/>
    <d v="1899-12-30T21:46:43"/>
    <d v="1899-12-30T22:00:00"/>
    <s v="One Way"/>
  </r>
  <r>
    <n v="1507161"/>
    <s v="Non-RFID Card Member"/>
    <m/>
    <m/>
    <n v="90020"/>
    <s v="UNITED STATES"/>
    <s v="Single Ride"/>
    <n v="11087"/>
    <x v="2"/>
    <n v="43.03519"/>
    <n v="-87.907390000000007"/>
    <x v="10"/>
    <n v="43.052460000000004"/>
    <n v="-87.891000000000005"/>
    <n v="26"/>
    <n v="3"/>
    <n v="3.9"/>
    <n v="3.7"/>
    <n v="156"/>
    <n v="-1"/>
    <d v="2017-02-13T00:00:00"/>
    <d v="2017-02-01T00:00:00"/>
    <d v="2017-02-13T00:00:00"/>
    <s v="Monday"/>
    <d v="1899-12-30T10:24:08"/>
    <d v="1899-12-30T10:00:00"/>
    <n v="1"/>
    <d v="2017-02-13T00:00:00"/>
    <d v="2017-02-01T00:00:00"/>
    <d v="2017-02-13T00:00:00"/>
    <s v="Monday"/>
    <d v="1899-12-30T10:50:49"/>
    <d v="1899-12-30T11:00:00"/>
    <s v="One Way"/>
  </r>
  <r>
    <n v="1507264"/>
    <s v="Non-RFID Card Member"/>
    <m/>
    <m/>
    <n v="53228"/>
    <s v="UNITED STATES"/>
    <s v="Single Ride"/>
    <n v="11116"/>
    <x v="40"/>
    <n v="43.048609999999996"/>
    <n v="-88.008480000000006"/>
    <x v="43"/>
    <n v="43.048609999999996"/>
    <n v="-88.008480000000006"/>
    <n v="28"/>
    <n v="3"/>
    <n v="4.2"/>
    <n v="4"/>
    <n v="168"/>
    <n v="-1"/>
    <d v="2017-02-13T00:00:00"/>
    <d v="2017-02-01T00:00:00"/>
    <d v="2017-02-13T00:00:00"/>
    <s v="Monday"/>
    <d v="1899-12-30T12:30:29"/>
    <d v="1899-12-30T13:00:00"/>
    <n v="1"/>
    <d v="2017-02-13T00:00:00"/>
    <d v="2017-02-01T00:00:00"/>
    <d v="2017-02-13T00:00:00"/>
    <s v="Monday"/>
    <d v="1899-12-30T12:58:49"/>
    <d v="1899-12-30T13:00:00"/>
    <s v="Round Trip"/>
  </r>
  <r>
    <n v="1177665"/>
    <s v="Non-RFID Card Member"/>
    <m/>
    <m/>
    <n v="10509"/>
    <s v="UNITED STATES"/>
    <s v="Single Ride"/>
    <n v="5488"/>
    <x v="13"/>
    <n v="43.058619999999998"/>
    <n v="-87.885319999999993"/>
    <x v="19"/>
    <n v="43.040349999999997"/>
    <n v="-87.920760000000001"/>
    <n v="24"/>
    <n v="3"/>
    <n v="3.6"/>
    <n v="3.4"/>
    <n v="144"/>
    <n v="-1"/>
    <d v="2017-02-13T00:00:00"/>
    <d v="2017-02-01T00:00:00"/>
    <d v="2017-02-13T00:00:00"/>
    <s v="Monday"/>
    <d v="1899-12-30T13:16:13"/>
    <d v="1899-12-30T13:00:00"/>
    <n v="1"/>
    <d v="2017-02-13T00:00:00"/>
    <d v="2017-02-01T00:00:00"/>
    <d v="2017-02-13T00:00:00"/>
    <s v="Monday"/>
    <d v="1899-12-30T13:40:39"/>
    <d v="1899-12-30T14:00:00"/>
    <s v="One Way"/>
  </r>
  <r>
    <n v="1507296"/>
    <s v="Non-RFID Card Member"/>
    <m/>
    <m/>
    <n v="90266"/>
    <s v="UNITED STATES"/>
    <s v="Single Ride"/>
    <n v="5565"/>
    <x v="23"/>
    <n v="43.040349999999997"/>
    <n v="-87.920760000000001"/>
    <x v="56"/>
    <n v="43.02017"/>
    <n v="-87.933049999999994"/>
    <n v="21"/>
    <n v="3"/>
    <n v="3.2"/>
    <n v="3"/>
    <n v="126"/>
    <n v="-1"/>
    <d v="2017-02-13T00:00:00"/>
    <d v="2017-02-01T00:00:00"/>
    <d v="2017-02-13T00:00:00"/>
    <s v="Monday"/>
    <d v="1899-12-30T13:19:13"/>
    <d v="1899-12-30T13:00:00"/>
    <n v="1"/>
    <d v="2017-02-13T00:00:00"/>
    <d v="2017-02-01T00:00:00"/>
    <d v="2017-02-13T00:00:00"/>
    <s v="Monday"/>
    <d v="1899-12-30T13:40:05"/>
    <d v="1899-12-30T14:00:00"/>
    <s v="One Way"/>
  </r>
  <r>
    <n v="1433170"/>
    <s v="Non-RFID Card Member"/>
    <m/>
    <m/>
    <n v="60008"/>
    <s v="UNITED STATES"/>
    <s v="Single Ride"/>
    <n v="362"/>
    <x v="35"/>
    <n v="43.040154000000001"/>
    <n v="-87.932113000000001"/>
    <x v="12"/>
    <n v="43.038719999999998"/>
    <n v="-87.905339999999995"/>
    <n v="41"/>
    <n v="6"/>
    <n v="6.2"/>
    <n v="5.8"/>
    <n v="246"/>
    <n v="-1"/>
    <d v="2017-02-14T00:00:00"/>
    <d v="2017-02-01T00:00:00"/>
    <d v="2017-02-14T00:00:00"/>
    <s v="Tuesday"/>
    <d v="1899-12-30T08:24:42"/>
    <d v="1899-12-30T08:00:00"/>
    <n v="1"/>
    <d v="2017-02-14T00:00:00"/>
    <d v="2017-02-01T00:00:00"/>
    <d v="2017-02-14T00:00:00"/>
    <s v="Tuesday"/>
    <d v="1899-12-30T09:05:13"/>
    <d v="1899-12-30T09:00:00"/>
    <s v="One Way"/>
  </r>
  <r>
    <n v="1484231"/>
    <s v="Non-RFID Card Member"/>
    <m/>
    <m/>
    <n v="53233"/>
    <s v="UNITED STATES"/>
    <s v="Single Ride"/>
    <n v="100"/>
    <x v="35"/>
    <n v="43.040154000000001"/>
    <n v="-87.932113000000001"/>
    <x v="4"/>
    <n v="43.03913"/>
    <n v="-87.916150000000002"/>
    <n v="7"/>
    <n v="3"/>
    <n v="1.1000000000000001"/>
    <n v="1"/>
    <n v="42"/>
    <n v="-1"/>
    <d v="2017-02-08T00:00:00"/>
    <d v="2017-02-01T00:00:00"/>
    <d v="2017-02-08T00:00:00"/>
    <s v="Wednesday"/>
    <d v="1899-12-30T14:51:20"/>
    <d v="1899-12-30T15:00:00"/>
    <n v="1"/>
    <d v="2017-02-08T00:00:00"/>
    <d v="2017-02-01T00:00:00"/>
    <d v="2017-02-08T00:00:00"/>
    <s v="Wednesday"/>
    <d v="1899-12-30T14:58:37"/>
    <d v="1899-12-30T15:00:00"/>
    <s v="One Way"/>
  </r>
  <r>
    <n v="1502704"/>
    <s v="Non-RFID Card Member"/>
    <m/>
    <m/>
    <n v="53210"/>
    <s v="UNITED STATES"/>
    <s v="Single Ride"/>
    <n v="199"/>
    <x v="22"/>
    <n v="43.053040000000003"/>
    <n v="-87.897660000000002"/>
    <x v="16"/>
    <n v="43.034619999999997"/>
    <n v="-87.917500000000004"/>
    <n v="33"/>
    <n v="3"/>
    <n v="5"/>
    <n v="4.7"/>
    <n v="198"/>
    <n v="-1"/>
    <d v="2017-02-09T00:00:00"/>
    <d v="2017-02-01T00:00:00"/>
    <d v="2017-02-09T00:00:00"/>
    <s v="Thursday"/>
    <d v="1899-12-30T19:00:45"/>
    <d v="1899-12-30T19:00:00"/>
    <n v="1"/>
    <d v="2017-02-09T00:00:00"/>
    <d v="2017-02-01T00:00:00"/>
    <d v="2017-02-09T00:00:00"/>
    <s v="Thursday"/>
    <d v="1899-12-30T19:33:05"/>
    <d v="1899-12-30T20:00:00"/>
    <s v="One Way"/>
  </r>
  <r>
    <n v="1502987"/>
    <s v="Non-RFID Card Member"/>
    <m/>
    <m/>
    <n v="53202"/>
    <s v="UNITED STATES"/>
    <s v="Single Ride"/>
    <n v="5459"/>
    <x v="13"/>
    <n v="43.058619999999998"/>
    <n v="-87.885319999999993"/>
    <x v="0"/>
    <n v="43.048200000000001"/>
    <n v="-87.900859999999994"/>
    <n v="29"/>
    <n v="3"/>
    <n v="4.4000000000000004"/>
    <n v="4.0999999999999996"/>
    <n v="174"/>
    <n v="-1"/>
    <d v="2017-02-10T00:00:00"/>
    <d v="2017-02-01T00:00:00"/>
    <d v="2017-02-10T00:00:00"/>
    <s v="Friday"/>
    <d v="1899-12-30T12:56:59"/>
    <d v="1899-12-30T13:00:00"/>
    <n v="1"/>
    <d v="2017-02-10T00:00:00"/>
    <d v="2017-02-01T00:00:00"/>
    <d v="2017-02-10T00:00:00"/>
    <s v="Friday"/>
    <d v="1899-12-30T13:25:24"/>
    <d v="1899-12-30T13:00:00"/>
    <s v="One Way"/>
  </r>
  <r>
    <n v="1503531"/>
    <s v="Non-RFID Card Member"/>
    <m/>
    <m/>
    <n v="53213"/>
    <s v="UNITED STATES"/>
    <s v="Single Ride"/>
    <n v="11133"/>
    <x v="38"/>
    <n v="43.060580000000002"/>
    <n v="-87.998589999999993"/>
    <x v="43"/>
    <n v="43.048609999999996"/>
    <n v="-88.008480000000006"/>
    <n v="50"/>
    <n v="6"/>
    <n v="7.5"/>
    <n v="7.1"/>
    <n v="300"/>
    <n v="-1"/>
    <d v="2017-02-10T00:00:00"/>
    <d v="2017-02-01T00:00:00"/>
    <d v="2017-02-10T00:00:00"/>
    <s v="Friday"/>
    <d v="1899-12-30T23:12:56"/>
    <d v="1899-12-30T23:00:00"/>
    <n v="1"/>
    <d v="2017-02-11T00:00:00"/>
    <d v="2017-02-01T00:00:00"/>
    <d v="2017-02-11T00:00:00"/>
    <s v="Saturday"/>
    <d v="1899-12-30T00:02:55"/>
    <d v="1899-12-30T00:00:00"/>
    <s v="One Way"/>
  </r>
  <r>
    <n v="1503531"/>
    <s v="Non-RFID Card Member"/>
    <m/>
    <m/>
    <n v="53213"/>
    <s v="UNITED STATES"/>
    <s v="Single Ride"/>
    <n v="5452"/>
    <x v="38"/>
    <n v="43.060580000000002"/>
    <n v="-87.998589999999993"/>
    <x v="43"/>
    <n v="43.048609999999996"/>
    <n v="-88.008480000000006"/>
    <n v="11"/>
    <n v="3"/>
    <n v="1.7"/>
    <n v="1.6"/>
    <n v="66"/>
    <n v="-1"/>
    <d v="2017-02-10T00:00:00"/>
    <d v="2017-02-01T00:00:00"/>
    <d v="2017-02-10T00:00:00"/>
    <s v="Friday"/>
    <d v="1899-12-30T23:13:29"/>
    <d v="1899-12-30T23:00:00"/>
    <n v="1"/>
    <d v="2017-02-10T00:00:00"/>
    <d v="2017-02-01T00:00:00"/>
    <d v="2017-02-10T00:00:00"/>
    <s v="Friday"/>
    <d v="1899-12-30T23:24:45"/>
    <d v="1899-12-30T23:00:00"/>
    <s v="One Way"/>
  </r>
  <r>
    <n v="1503571"/>
    <s v="Non-RFID Card Member"/>
    <m/>
    <m/>
    <n v="46625"/>
    <s v="UNITED STATES"/>
    <s v="Single Ride"/>
    <n v="5436"/>
    <x v="35"/>
    <n v="43.040154000000001"/>
    <n v="-87.932113000000001"/>
    <x v="13"/>
    <n v="43.04824"/>
    <n v="-87.904970000000006"/>
    <n v="46"/>
    <n v="6"/>
    <n v="6.9"/>
    <n v="6.6"/>
    <n v="276"/>
    <n v="-1"/>
    <d v="2017-02-11T00:00:00"/>
    <d v="2017-02-01T00:00:00"/>
    <d v="2017-02-11T00:00:00"/>
    <s v="Saturday"/>
    <d v="1899-12-30T00:48:13"/>
    <d v="1899-12-30T01:00:00"/>
    <n v="1"/>
    <d v="2017-02-11T00:00:00"/>
    <d v="2017-02-01T00:00:00"/>
    <d v="2017-02-11T00:00:00"/>
    <s v="Saturday"/>
    <d v="1899-12-30T01:34:12"/>
    <d v="1899-12-30T02:00:00"/>
    <s v="One Way"/>
  </r>
  <r>
    <n v="1471654"/>
    <s v="Non-RFID Card Member"/>
    <m/>
    <m/>
    <n v="53212"/>
    <s v="UNITED STATES"/>
    <s v="Single Ride"/>
    <n v="5445"/>
    <x v="17"/>
    <n v="43.056539999999998"/>
    <n v="-87.914370000000005"/>
    <x v="36"/>
    <n v="43.052549999999997"/>
    <n v="-87.909329999999997"/>
    <n v="4"/>
    <n v="0"/>
    <n v="0.6"/>
    <n v="0.6"/>
    <n v="24"/>
    <n v="-1"/>
    <d v="2017-02-11T00:00:00"/>
    <d v="2017-02-01T00:00:00"/>
    <d v="2017-02-11T00:00:00"/>
    <s v="Saturday"/>
    <d v="1899-12-30T11:04:09"/>
    <d v="1899-12-30T11:00:00"/>
    <n v="1"/>
    <d v="2017-02-11T00:00:00"/>
    <d v="2017-02-01T00:00:00"/>
    <d v="2017-02-11T00:00:00"/>
    <s v="Saturday"/>
    <d v="1899-12-30T11:08:23"/>
    <d v="1899-12-30T11:00:00"/>
    <s v="One Way"/>
  </r>
  <r>
    <n v="1500189"/>
    <s v="Non-RFID Card Member"/>
    <m/>
    <m/>
    <n v="53085"/>
    <s v="UNITED STATES"/>
    <s v="Single Ride"/>
    <n v="5431"/>
    <x v="0"/>
    <n v="43.03886"/>
    <n v="-87.902720000000002"/>
    <x v="22"/>
    <n v="43.02948"/>
    <n v="-87.912819999999996"/>
    <n v="201"/>
    <n v="21"/>
    <n v="18"/>
    <n v="17.100000000000001"/>
    <n v="720"/>
    <n v="-1"/>
    <d v="2017-02-05T00:00:00"/>
    <d v="2017-02-01T00:00:00"/>
    <d v="2017-02-05T00:00:00"/>
    <s v="Sunday"/>
    <d v="1899-12-30T10:54:27"/>
    <d v="1899-12-30T11:00:00"/>
    <n v="1"/>
    <d v="2017-02-05T00:00:00"/>
    <d v="2017-02-01T00:00:00"/>
    <d v="2017-02-05T00:00:00"/>
    <s v="Sunday"/>
    <d v="1899-12-30T14:15:58"/>
    <d v="1899-12-30T14:00:00"/>
    <s v="One Way"/>
  </r>
  <r>
    <n v="1500289"/>
    <s v="Non-RFID Card Member"/>
    <m/>
    <m/>
    <n v="53212"/>
    <s v="UNITED STATES"/>
    <s v="Single Ride"/>
    <n v="5540"/>
    <x v="25"/>
    <n v="43.036900000000003"/>
    <n v="-87.89667"/>
    <x v="5"/>
    <n v="43.031480000000002"/>
    <n v="-87.908169999999998"/>
    <n v="17"/>
    <n v="3"/>
    <n v="2.6"/>
    <n v="2.4"/>
    <n v="102"/>
    <n v="-1"/>
    <d v="2017-02-05T00:00:00"/>
    <d v="2017-02-01T00:00:00"/>
    <d v="2017-02-05T00:00:00"/>
    <s v="Sunday"/>
    <d v="1899-12-30T12:21:47"/>
    <d v="1899-12-30T12:00:00"/>
    <n v="1"/>
    <d v="2017-02-05T00:00:00"/>
    <d v="2017-02-01T00:00:00"/>
    <d v="2017-02-05T00:00:00"/>
    <s v="Sunday"/>
    <d v="1899-12-30T12:38:32"/>
    <d v="1899-12-30T13:00:00"/>
    <s v="One Way"/>
  </r>
  <r>
    <n v="1500613"/>
    <s v="Non-RFID Card Member"/>
    <m/>
    <m/>
    <n v="60622"/>
    <s v="UNITED STATES"/>
    <s v="Single Ride"/>
    <n v="5453"/>
    <x v="25"/>
    <n v="43.036900000000003"/>
    <n v="-87.89667"/>
    <x v="17"/>
    <n v="43.042490000000001"/>
    <n v="-87.909959999999998"/>
    <n v="22"/>
    <n v="3"/>
    <n v="3.3"/>
    <n v="3.1"/>
    <n v="132"/>
    <n v="-1"/>
    <d v="2017-02-05T00:00:00"/>
    <d v="2017-02-01T00:00:00"/>
    <d v="2017-02-05T00:00:00"/>
    <s v="Sunday"/>
    <d v="1899-12-30T14:49:46"/>
    <d v="1899-12-30T15:00:00"/>
    <n v="1"/>
    <d v="2017-02-05T00:00:00"/>
    <d v="2017-02-01T00:00:00"/>
    <d v="2017-02-05T00:00:00"/>
    <s v="Sunday"/>
    <d v="1899-12-30T15:11:09"/>
    <d v="1899-12-30T15:00:00"/>
    <s v="One Way"/>
  </r>
  <r>
    <n v="1411805"/>
    <s v="Non-RFID Card Member"/>
    <m/>
    <m/>
    <n v="53233"/>
    <s v="UNITED STATES"/>
    <s v="Single Ride"/>
    <n v="960"/>
    <x v="17"/>
    <n v="43.056539999999998"/>
    <n v="-87.914370000000005"/>
    <x v="17"/>
    <n v="43.042490000000001"/>
    <n v="-87.909959999999998"/>
    <n v="10"/>
    <n v="3"/>
    <n v="1.5"/>
    <n v="1.4"/>
    <n v="60"/>
    <n v="-1"/>
    <d v="2017-02-05T00:00:00"/>
    <d v="2017-02-01T00:00:00"/>
    <d v="2017-02-05T00:00:00"/>
    <s v="Sunday"/>
    <d v="1899-12-30T15:06:51"/>
    <d v="1899-12-30T15:00:00"/>
    <n v="1"/>
    <d v="2017-02-05T00:00:00"/>
    <d v="2017-02-01T00:00:00"/>
    <d v="2017-02-05T00:00:00"/>
    <s v="Sunday"/>
    <d v="1899-12-30T15:16:58"/>
    <d v="1899-12-30T15:00:00"/>
    <s v="One Way"/>
  </r>
  <r>
    <n v="1501268"/>
    <s v="Non-RFID Card Member"/>
    <m/>
    <m/>
    <n v="53225"/>
    <s v="UNITED STATES"/>
    <s v="Single Ride"/>
    <n v="15"/>
    <x v="31"/>
    <n v="43.058010000000003"/>
    <n v="-87.877300000000005"/>
    <x v="32"/>
    <n v="43.058010000000003"/>
    <n v="-87.877300000000005"/>
    <n v="33"/>
    <n v="3"/>
    <n v="5"/>
    <n v="4.7"/>
    <n v="198"/>
    <n v="-1"/>
    <d v="2017-02-06T00:00:00"/>
    <d v="2017-02-01T00:00:00"/>
    <d v="2017-02-06T00:00:00"/>
    <s v="Monday"/>
    <d v="1899-12-30T15:42:54"/>
    <d v="1899-12-30T16:00:00"/>
    <n v="1"/>
    <d v="2017-02-06T00:00:00"/>
    <d v="2017-02-01T00:00:00"/>
    <d v="2017-02-06T00:00:00"/>
    <s v="Monday"/>
    <d v="1899-12-30T16:15:22"/>
    <d v="1899-12-30T16:00:00"/>
    <s v="Round Trip"/>
  </r>
  <r>
    <n v="1494209"/>
    <s v="Non-RFID Card Member"/>
    <m/>
    <m/>
    <n v="48227"/>
    <s v="UNITED STATES"/>
    <s v="Single Ride"/>
    <n v="5492"/>
    <x v="30"/>
    <n v="43.031480000000002"/>
    <n v="-87.908169999999998"/>
    <x v="21"/>
    <n v="43.040154000000001"/>
    <n v="-87.932113000000001"/>
    <n v="14"/>
    <n v="3"/>
    <n v="2.1"/>
    <n v="2"/>
    <n v="84"/>
    <n v="-1"/>
    <d v="2017-02-01T00:00:00"/>
    <d v="2017-02-01T00:00:00"/>
    <d v="2017-02-01T00:00:00"/>
    <s v="Wednesday"/>
    <d v="1899-12-30T17:42:35"/>
    <d v="1899-12-30T18:00:00"/>
    <n v="1"/>
    <d v="2017-02-01T00:00:00"/>
    <d v="2017-02-01T00:00:00"/>
    <d v="2017-02-01T00:00:00"/>
    <s v="Wednesday"/>
    <d v="1899-12-30T17:56:51"/>
    <d v="1899-12-30T18:00:00"/>
    <s v="One Way"/>
  </r>
  <r>
    <n v="1422188"/>
    <s v="Non-RFID Card Member"/>
    <m/>
    <m/>
    <n v="7424"/>
    <s v="UNITED STATES"/>
    <s v="Single Ride"/>
    <n v="11153"/>
    <x v="51"/>
    <n v="43.046570000000003"/>
    <n v="-87.908720000000002"/>
    <x v="5"/>
    <n v="43.031480000000002"/>
    <n v="-87.908169999999998"/>
    <n v="12"/>
    <n v="3"/>
    <n v="1.8"/>
    <n v="1.7"/>
    <n v="72"/>
    <n v="-1"/>
    <d v="2017-02-02T00:00:00"/>
    <d v="2017-02-01T00:00:00"/>
    <d v="2017-02-02T00:00:00"/>
    <s v="Thursday"/>
    <d v="1899-12-30T08:10:27"/>
    <d v="1899-12-30T08:00:00"/>
    <n v="1"/>
    <d v="2017-02-02T00:00:00"/>
    <d v="2017-02-01T00:00:00"/>
    <d v="2017-02-02T00:00:00"/>
    <s v="Thursday"/>
    <d v="1899-12-30T08:22:07"/>
    <d v="1899-12-30T08:00:00"/>
    <s v="One Way"/>
  </r>
  <r>
    <n v="1498931"/>
    <s v="Non-RFID Card Member"/>
    <m/>
    <m/>
    <n v="53212"/>
    <s v="UNITED STATES"/>
    <s v="Single Ride"/>
    <n v="11091"/>
    <x v="27"/>
    <n v="43.038580000000003"/>
    <n v="-87.90934"/>
    <x v="15"/>
    <n v="43.06033"/>
    <n v="-87.89546"/>
    <n v="20"/>
    <n v="3"/>
    <n v="3"/>
    <n v="2.9"/>
    <n v="120"/>
    <n v="-1"/>
    <d v="2017-02-03T00:00:00"/>
    <d v="2017-02-01T00:00:00"/>
    <d v="2017-02-03T00:00:00"/>
    <s v="Friday"/>
    <d v="1899-12-30T13:25:10"/>
    <d v="1899-12-30T13:00:00"/>
    <n v="1"/>
    <d v="2017-02-03T00:00:00"/>
    <d v="2017-02-01T00:00:00"/>
    <d v="2017-02-03T00:00:00"/>
    <s v="Friday"/>
    <d v="1899-12-30T13:45:04"/>
    <d v="1899-12-30T14:00:00"/>
    <s v="One Way"/>
  </r>
  <r>
    <n v="1478664"/>
    <s v="Non-RFID Card Member"/>
    <m/>
    <m/>
    <n v="53202"/>
    <s v="UNITED STATES"/>
    <s v="Single Ride"/>
    <n v="5713"/>
    <x v="13"/>
    <n v="43.058619999999998"/>
    <n v="-87.885319999999993"/>
    <x v="18"/>
    <n v="43.045712999999999"/>
    <n v="-87.899756999999994"/>
    <n v="23"/>
    <n v="3"/>
    <n v="3.5"/>
    <n v="3.3"/>
    <n v="138"/>
    <n v="-1"/>
    <d v="2017-02-03T00:00:00"/>
    <d v="2017-02-01T00:00:00"/>
    <d v="2017-02-03T00:00:00"/>
    <s v="Friday"/>
    <d v="1899-12-30T17:46:01"/>
    <d v="1899-12-30T18:00:00"/>
    <n v="1"/>
    <d v="2017-02-03T00:00:00"/>
    <d v="2017-02-01T00:00:00"/>
    <d v="2017-02-03T00:00:00"/>
    <s v="Friday"/>
    <d v="1899-12-30T18:09:59"/>
    <d v="1899-12-30T18:00:00"/>
    <s v="One Way"/>
  </r>
  <r>
    <n v="1499229"/>
    <s v="Non-RFID Card Member"/>
    <m/>
    <m/>
    <n v="53202"/>
    <s v="UNITED STATES"/>
    <s v="Single Ride"/>
    <n v="186"/>
    <x v="22"/>
    <n v="43.053040000000003"/>
    <n v="-87.897660000000002"/>
    <x v="24"/>
    <n v="43.036900000000003"/>
    <n v="-87.89667"/>
    <n v="12"/>
    <n v="3"/>
    <n v="1.8"/>
    <n v="1.7"/>
    <n v="72"/>
    <n v="-1"/>
    <d v="2017-02-04T00:00:00"/>
    <d v="2017-02-01T00:00:00"/>
    <d v="2017-02-04T00:00:00"/>
    <s v="Saturday"/>
    <d v="1899-12-30T07:55:49"/>
    <d v="1899-12-30T08:00:00"/>
    <n v="1"/>
    <d v="2017-02-04T00:00:00"/>
    <d v="2017-02-01T00:00:00"/>
    <d v="2017-02-04T00:00:00"/>
    <s v="Saturday"/>
    <d v="1899-12-30T08:07:29"/>
    <d v="1899-12-30T08:00:00"/>
    <s v="One Way"/>
  </r>
  <r>
    <n v="1512968"/>
    <s v="Non-RFID Card Member"/>
    <m/>
    <m/>
    <n v="53215"/>
    <s v="UNITED STATES"/>
    <s v="Single Ride"/>
    <n v="11119"/>
    <x v="43"/>
    <n v="43.05536"/>
    <n v="-87.90504"/>
    <x v="47"/>
    <n v="43.05536"/>
    <n v="-87.90504"/>
    <n v="24"/>
    <n v="0"/>
    <n v="3.6"/>
    <n v="3.4"/>
    <n v="144"/>
    <n v="-1"/>
    <d v="2017-02-18T00:00:00"/>
    <d v="2017-02-01T00:00:00"/>
    <d v="2017-02-18T00:00:00"/>
    <s v="Saturday"/>
    <d v="1899-12-30T23:50:44"/>
    <d v="1899-12-31T00:00:00"/>
    <n v="1"/>
    <d v="2017-02-19T00:00:00"/>
    <d v="2017-02-01T00:00:00"/>
    <d v="2017-02-19T00:00:00"/>
    <s v="Sunday"/>
    <d v="1899-12-30T00:14:51"/>
    <d v="1899-12-30T00:00:00"/>
    <s v="Round Trip"/>
  </r>
  <r>
    <n v="1094705"/>
    <s v="Non-RFID Card Member"/>
    <m/>
    <m/>
    <n v="53216"/>
    <s v="UNITED STATES"/>
    <s v="Single Ride"/>
    <n v="11133"/>
    <x v="40"/>
    <n v="43.048609999999996"/>
    <n v="-88.008480000000006"/>
    <x v="43"/>
    <n v="43.048609999999996"/>
    <n v="-88.008480000000006"/>
    <n v="30"/>
    <n v="0"/>
    <n v="4.5"/>
    <n v="4.3"/>
    <n v="180"/>
    <n v="-1"/>
    <d v="2017-02-22T00:00:00"/>
    <d v="2017-02-01T00:00:00"/>
    <d v="2017-02-22T00:00:00"/>
    <s v="Wednesday"/>
    <d v="1899-12-30T12:57:39"/>
    <d v="1899-12-30T13:00:00"/>
    <n v="1"/>
    <d v="2017-02-22T00:00:00"/>
    <d v="2017-02-01T00:00:00"/>
    <d v="2017-02-22T00:00:00"/>
    <s v="Wednesday"/>
    <d v="1899-12-30T13:27:45"/>
    <d v="1899-12-30T13:00:00"/>
    <s v="Round Trip"/>
  </r>
  <r>
    <n v="1516917"/>
    <s v="Non-RFID Card Member"/>
    <m/>
    <m/>
    <n v="53208"/>
    <s v="UNITED STATES"/>
    <s v="Single Ride"/>
    <n v="11130"/>
    <x v="31"/>
    <n v="43.058010000000003"/>
    <n v="-87.877300000000005"/>
    <x v="32"/>
    <n v="43.058010000000003"/>
    <n v="-87.877300000000005"/>
    <n v="21"/>
    <n v="0"/>
    <n v="3.2"/>
    <n v="3"/>
    <n v="126"/>
    <n v="-1"/>
    <d v="2017-02-21T00:00:00"/>
    <d v="2017-02-01T00:00:00"/>
    <d v="2017-02-21T00:00:00"/>
    <s v="Tuesday"/>
    <d v="1899-12-30T14:47:28"/>
    <d v="1899-12-30T15:00:00"/>
    <n v="1"/>
    <d v="2017-02-21T00:00:00"/>
    <d v="2017-02-01T00:00:00"/>
    <d v="2017-02-21T00:00:00"/>
    <s v="Tuesday"/>
    <d v="1899-12-30T15:08:26"/>
    <d v="1899-12-30T15:00:00"/>
    <s v="Round Trip"/>
  </r>
  <r>
    <n v="1497817"/>
    <s v="Non-RFID Card Member"/>
    <m/>
    <m/>
    <n v="2482"/>
    <s v="UNITED STATES"/>
    <s v="Single Ride"/>
    <n v="5470"/>
    <x v="50"/>
    <n v="43.026229999999998"/>
    <n v="-87.912809999999993"/>
    <x v="48"/>
    <n v="43.004728999999998"/>
    <n v="-87.905463999999995"/>
    <n v="65"/>
    <n v="9"/>
    <n v="9.8000000000000007"/>
    <n v="9.3000000000000007"/>
    <n v="390"/>
    <n v="-1"/>
    <d v="2017-02-01T00:00:00"/>
    <d v="2017-02-01T00:00:00"/>
    <d v="2017-02-01T00:00:00"/>
    <s v="Wednesday"/>
    <d v="1899-12-30T10:59:24"/>
    <d v="1899-12-30T11:00:00"/>
    <n v="1"/>
    <d v="2017-02-01T00:00:00"/>
    <d v="2017-02-01T00:00:00"/>
    <d v="2017-02-01T00:00:00"/>
    <s v="Wednesday"/>
    <d v="1899-12-30T12:04:01"/>
    <d v="1899-12-30T12:00:00"/>
    <s v="One Way"/>
  </r>
  <r>
    <n v="1499523"/>
    <s v="Non-RFID Card Member"/>
    <m/>
    <m/>
    <n v="53110"/>
    <s v="UNITED STATES"/>
    <s v="Single Ride"/>
    <n v="11049"/>
    <x v="8"/>
    <n v="43.04804"/>
    <n v="-87.896720000000002"/>
    <x v="39"/>
    <n v="43.04804"/>
    <n v="-87.896720000000002"/>
    <n v="20"/>
    <n v="3"/>
    <n v="3"/>
    <n v="2.9"/>
    <n v="120"/>
    <n v="-1"/>
    <d v="2017-02-04T00:00:00"/>
    <d v="2017-02-01T00:00:00"/>
    <d v="2017-02-04T00:00:00"/>
    <s v="Saturday"/>
    <d v="1899-12-30T13:36:39"/>
    <d v="1899-12-30T14:00:00"/>
    <n v="1"/>
    <d v="2017-02-04T00:00:00"/>
    <d v="2017-02-01T00:00:00"/>
    <d v="2017-02-04T00:00:00"/>
    <s v="Saturday"/>
    <d v="1899-12-30T13:56:04"/>
    <d v="1899-12-30T14:00:00"/>
    <s v="Round Trip"/>
  </r>
  <r>
    <n v="1434632"/>
    <s v="Non-RFID Card Member"/>
    <m/>
    <m/>
    <n v="53233"/>
    <s v="UNITED STATES"/>
    <s v="Single Ride"/>
    <n v="1"/>
    <x v="11"/>
    <n v="43.04824"/>
    <n v="-87.904970000000006"/>
    <x v="13"/>
    <n v="43.04824"/>
    <n v="-87.904970000000006"/>
    <n v="6"/>
    <n v="3"/>
    <n v="0.9"/>
    <n v="0.9"/>
    <n v="36"/>
    <n v="-1"/>
    <d v="2017-02-04T00:00:00"/>
    <d v="2017-02-01T00:00:00"/>
    <d v="2017-02-04T00:00:00"/>
    <s v="Saturday"/>
    <d v="1899-12-30T14:30:35"/>
    <d v="1899-12-30T15:00:00"/>
    <n v="1"/>
    <d v="2017-02-04T00:00:00"/>
    <d v="2017-02-01T00:00:00"/>
    <d v="2017-02-04T00:00:00"/>
    <s v="Saturday"/>
    <d v="1899-12-30T14:36:29"/>
    <d v="1899-12-30T15:00:00"/>
    <s v="Round Trip"/>
  </r>
  <r>
    <n v="1500019"/>
    <s v="Non-RFID Card Member"/>
    <m/>
    <m/>
    <n v="53129"/>
    <s v="UNITED STATES"/>
    <s v="Single Ride"/>
    <n v="997"/>
    <x v="29"/>
    <n v="43.05847"/>
    <n v="-87.898079999999993"/>
    <x v="29"/>
    <n v="43.053040000000003"/>
    <n v="-87.897660000000002"/>
    <n v="5"/>
    <n v="3"/>
    <n v="0.8"/>
    <n v="0.7"/>
    <n v="30"/>
    <n v="-1"/>
    <d v="2017-02-04T00:00:00"/>
    <d v="2017-02-01T00:00:00"/>
    <d v="2017-02-04T00:00:00"/>
    <s v="Saturday"/>
    <d v="1899-12-30T21:42:21"/>
    <d v="1899-12-30T22:00:00"/>
    <n v="1"/>
    <d v="2017-02-04T00:00:00"/>
    <d v="2017-02-01T00:00:00"/>
    <d v="2017-02-04T00:00:00"/>
    <s v="Saturday"/>
    <d v="1899-12-30T21:47:27"/>
    <d v="1899-12-30T22:00:00"/>
    <s v="One Way"/>
  </r>
  <r>
    <n v="1500281"/>
    <s v="Non-RFID Card Member"/>
    <m/>
    <m/>
    <n v="53226"/>
    <s v="UNITED STATES"/>
    <s v="Single Ride"/>
    <n v="5535"/>
    <x v="52"/>
    <n v="43.060079999999999"/>
    <n v="-88.027349999999998"/>
    <x v="43"/>
    <n v="43.048609999999996"/>
    <n v="-88.008480000000006"/>
    <n v="18"/>
    <n v="3"/>
    <n v="2.7"/>
    <n v="2.6"/>
    <n v="108"/>
    <n v="-1"/>
    <d v="2017-02-05T00:00:00"/>
    <d v="2017-02-01T00:00:00"/>
    <d v="2017-02-05T00:00:00"/>
    <s v="Sunday"/>
    <d v="1899-12-30T12:18:34"/>
    <d v="1899-12-30T12:00:00"/>
    <n v="1"/>
    <d v="2017-02-05T00:00:00"/>
    <d v="2017-02-01T00:00:00"/>
    <d v="2017-02-05T00:00:00"/>
    <s v="Sunday"/>
    <d v="1899-12-30T12:36:38"/>
    <d v="1899-12-30T13:00:00"/>
    <s v="One Way"/>
  </r>
  <r>
    <n v="1500296"/>
    <s v="Non-RFID Card Member"/>
    <m/>
    <m/>
    <n v="54937"/>
    <s v="UNITED STATES"/>
    <s v="Single Ride"/>
    <n v="11046"/>
    <x v="25"/>
    <n v="43.036900000000003"/>
    <n v="-87.89667"/>
    <x v="5"/>
    <n v="43.031480000000002"/>
    <n v="-87.908169999999998"/>
    <n v="15"/>
    <n v="3"/>
    <n v="2.2999999999999998"/>
    <n v="2.1"/>
    <n v="90"/>
    <n v="-1"/>
    <d v="2017-02-05T00:00:00"/>
    <d v="2017-02-01T00:00:00"/>
    <d v="2017-02-05T00:00:00"/>
    <s v="Sunday"/>
    <d v="1899-12-30T12:23:14"/>
    <d v="1899-12-30T12:00:00"/>
    <n v="1"/>
    <d v="2017-02-05T00:00:00"/>
    <d v="2017-02-01T00:00:00"/>
    <d v="2017-02-05T00:00:00"/>
    <s v="Sunday"/>
    <d v="1899-12-30T12:38:46"/>
    <d v="1899-12-30T13:00:00"/>
    <s v="One Way"/>
  </r>
  <r>
    <n v="1500281"/>
    <s v="Non-RFID Card Member"/>
    <m/>
    <m/>
    <n v="53226"/>
    <s v="UNITED STATES"/>
    <s v="Single Ride"/>
    <n v="11059"/>
    <x v="40"/>
    <n v="43.048609999999996"/>
    <n v="-88.008480000000006"/>
    <x v="45"/>
    <n v="43.060079999999999"/>
    <n v="-88.027349999999998"/>
    <n v="17"/>
    <n v="3"/>
    <n v="2.6"/>
    <n v="2.4"/>
    <n v="102"/>
    <n v="-1"/>
    <d v="2017-02-05T00:00:00"/>
    <d v="2017-02-01T00:00:00"/>
    <d v="2017-02-05T00:00:00"/>
    <s v="Sunday"/>
    <d v="1899-12-30T14:07:05"/>
    <d v="1899-12-30T14:00:00"/>
    <n v="1"/>
    <d v="2017-02-05T00:00:00"/>
    <d v="2017-02-01T00:00:00"/>
    <d v="2017-02-05T00:00:00"/>
    <s v="Sunday"/>
    <d v="1899-12-30T14:24:44"/>
    <d v="1899-12-30T14:00:00"/>
    <s v="One Way"/>
  </r>
  <r>
    <n v="1500929"/>
    <s v="Non-RFID Card Member"/>
    <m/>
    <m/>
    <n v="53211"/>
    <s v="UNITED STATES"/>
    <s v="Single Ride"/>
    <n v="960"/>
    <x v="3"/>
    <n v="43.042490000000001"/>
    <n v="-87.909959999999998"/>
    <x v="34"/>
    <n v="43.063749000000001"/>
    <n v="-87.887962999999999"/>
    <n v="15"/>
    <n v="3"/>
    <n v="2.2999999999999998"/>
    <n v="2.1"/>
    <n v="90"/>
    <n v="-1"/>
    <d v="2017-02-05T00:00:00"/>
    <d v="2017-02-01T00:00:00"/>
    <d v="2017-02-05T00:00:00"/>
    <s v="Sunday"/>
    <d v="1899-12-30T22:04:55"/>
    <d v="1899-12-30T22:00:00"/>
    <n v="1"/>
    <d v="2017-02-05T00:00:00"/>
    <d v="2017-02-01T00:00:00"/>
    <d v="2017-02-05T00:00:00"/>
    <s v="Sunday"/>
    <d v="1899-12-30T22:19:04"/>
    <d v="1899-12-30T22:00:00"/>
    <s v="One Way"/>
  </r>
  <r>
    <n v="1501314"/>
    <s v="Non-RFID Card Member"/>
    <m/>
    <m/>
    <n v="53221"/>
    <s v="UNITED STATES"/>
    <s v="Single Ride"/>
    <n v="5531"/>
    <x v="3"/>
    <n v="43.042490000000001"/>
    <n v="-87.909959999999998"/>
    <x v="17"/>
    <n v="43.042490000000001"/>
    <n v="-87.909959999999998"/>
    <n v="60"/>
    <n v="6"/>
    <n v="9"/>
    <n v="8.6"/>
    <n v="360"/>
    <n v="-1"/>
    <d v="2017-02-06T00:00:00"/>
    <d v="2017-02-01T00:00:00"/>
    <d v="2017-02-06T00:00:00"/>
    <s v="Monday"/>
    <d v="1899-12-30T16:37:45"/>
    <d v="1899-12-30T17:00:00"/>
    <n v="1"/>
    <d v="2017-02-06T00:00:00"/>
    <d v="2017-02-01T00:00:00"/>
    <d v="2017-02-06T00:00:00"/>
    <s v="Monday"/>
    <d v="1899-12-30T17:37:42"/>
    <d v="1899-12-30T18:00:00"/>
    <s v="Round Trip"/>
  </r>
  <r>
    <n v="1503467"/>
    <s v="Non-RFID Card Member"/>
    <m/>
    <m/>
    <n v="53233"/>
    <s v="UNITED STATES"/>
    <s v="Single Ride"/>
    <n v="5428"/>
    <x v="27"/>
    <n v="43.038580000000003"/>
    <n v="-87.90934"/>
    <x v="19"/>
    <n v="43.040349999999997"/>
    <n v="-87.920760000000001"/>
    <n v="10"/>
    <n v="3"/>
    <n v="1.5"/>
    <n v="1.4"/>
    <n v="60"/>
    <n v="-1"/>
    <d v="2017-02-10T00:00:00"/>
    <d v="2017-02-01T00:00:00"/>
    <d v="2017-02-10T00:00:00"/>
    <s v="Friday"/>
    <d v="1899-12-30T21:30:41"/>
    <d v="1899-12-30T22:00:00"/>
    <n v="1"/>
    <d v="2017-02-10T00:00:00"/>
    <d v="2017-02-01T00:00:00"/>
    <d v="2017-02-10T00:00:00"/>
    <s v="Friday"/>
    <d v="1899-12-30T21:40:30"/>
    <d v="1899-12-30T22:00:00"/>
    <s v="One Way"/>
  </r>
  <r>
    <n v="1503579"/>
    <s v="Non-RFID Card Member"/>
    <m/>
    <m/>
    <n v="60007"/>
    <s v="UNITED STATES"/>
    <s v="Single Ride"/>
    <n v="11166"/>
    <x v="15"/>
    <n v="43.038649999999997"/>
    <n v="-87.921930000000003"/>
    <x v="21"/>
    <n v="43.040154000000001"/>
    <n v="-87.932113000000001"/>
    <n v="60"/>
    <n v="6"/>
    <n v="9"/>
    <n v="8.6"/>
    <n v="360"/>
    <n v="-1"/>
    <d v="2017-02-11T00:00:00"/>
    <d v="2017-02-01T00:00:00"/>
    <d v="2017-02-11T00:00:00"/>
    <s v="Saturday"/>
    <d v="1899-12-30T02:13:55"/>
    <d v="1899-12-30T02:00:00"/>
    <n v="1"/>
    <d v="2017-02-11T00:00:00"/>
    <d v="2017-02-01T00:00:00"/>
    <d v="2017-02-11T00:00:00"/>
    <s v="Saturday"/>
    <d v="1899-12-30T03:13:30"/>
    <d v="1899-12-30T03:00:00"/>
    <s v="One Way"/>
  </r>
  <r>
    <n v="1456371"/>
    <s v="Non-RFID Card Member"/>
    <m/>
    <m/>
    <n v="60560"/>
    <s v="UNITED STATES"/>
    <s v="Single Ride"/>
    <n v="5443"/>
    <x v="15"/>
    <n v="43.038649999999997"/>
    <n v="-87.921930000000003"/>
    <x v="21"/>
    <n v="43.040154000000001"/>
    <n v="-87.932113000000001"/>
    <n v="58"/>
    <n v="6"/>
    <n v="8.6999999999999993"/>
    <n v="8.3000000000000007"/>
    <n v="348"/>
    <n v="-1"/>
    <d v="2017-02-11T00:00:00"/>
    <d v="2017-02-01T00:00:00"/>
    <d v="2017-02-11T00:00:00"/>
    <s v="Saturday"/>
    <d v="1899-12-30T02:15:42"/>
    <d v="1899-12-30T02:00:00"/>
    <n v="1"/>
    <d v="2017-02-11T00:00:00"/>
    <d v="2017-02-01T00:00:00"/>
    <d v="2017-02-11T00:00:00"/>
    <s v="Saturday"/>
    <d v="1899-12-30T03:13:58"/>
    <d v="1899-12-30T03:00:00"/>
    <s v="One Way"/>
  </r>
  <r>
    <n v="1442880"/>
    <s v="Non-RFID Card Member"/>
    <m/>
    <m/>
    <n v="53211"/>
    <s v="UNITED STATES"/>
    <s v="Single Ride"/>
    <n v="11144"/>
    <x v="44"/>
    <n v="43.074655999999997"/>
    <n v="-87.889011999999994"/>
    <x v="15"/>
    <n v="43.06033"/>
    <n v="-87.89546"/>
    <n v="10"/>
    <n v="3"/>
    <n v="1.5"/>
    <n v="1.4"/>
    <n v="60"/>
    <n v="-1"/>
    <d v="2017-02-11T00:00:00"/>
    <d v="2017-02-01T00:00:00"/>
    <d v="2017-02-11T00:00:00"/>
    <s v="Saturday"/>
    <d v="1899-12-30T13:00:52"/>
    <d v="1899-12-30T13:00:00"/>
    <n v="1"/>
    <d v="2017-02-11T00:00:00"/>
    <d v="2017-02-01T00:00:00"/>
    <d v="2017-02-11T00:00:00"/>
    <s v="Saturday"/>
    <d v="1899-12-30T13:10:00"/>
    <d v="1899-12-30T13:00:00"/>
    <s v="One Way"/>
  </r>
  <r>
    <n v="1504381"/>
    <s v="Non-RFID Card Member"/>
    <m/>
    <m/>
    <n v="53202"/>
    <s v="UNITED STATES"/>
    <s v="Single Ride"/>
    <n v="5436"/>
    <x v="11"/>
    <n v="43.04824"/>
    <n v="-87.904970000000006"/>
    <x v="12"/>
    <n v="43.038719999999998"/>
    <n v="-87.905339999999995"/>
    <n v="65"/>
    <n v="9"/>
    <n v="9.8000000000000007"/>
    <n v="9.3000000000000007"/>
    <n v="390"/>
    <n v="-1"/>
    <d v="2017-02-11T00:00:00"/>
    <d v="2017-02-01T00:00:00"/>
    <d v="2017-02-11T00:00:00"/>
    <s v="Saturday"/>
    <d v="1899-12-30T13:48:32"/>
    <d v="1899-12-30T14:00:00"/>
    <n v="1"/>
    <d v="2017-02-11T00:00:00"/>
    <d v="2017-02-01T00:00:00"/>
    <d v="2017-02-11T00:00:00"/>
    <s v="Saturday"/>
    <d v="1899-12-30T14:53:43"/>
    <d v="1899-12-30T15:00:00"/>
    <s v="One Way"/>
  </r>
  <r>
    <n v="1504667"/>
    <s v="Non-RFID Card Member"/>
    <m/>
    <m/>
    <n v="33308"/>
    <s v="UNITED STATES"/>
    <s v="Single Ride"/>
    <n v="5573"/>
    <x v="23"/>
    <n v="43.040349999999997"/>
    <n v="-87.920760000000001"/>
    <x v="19"/>
    <n v="43.040349999999997"/>
    <n v="-87.920760000000001"/>
    <n v="50"/>
    <n v="6"/>
    <n v="7.5"/>
    <n v="7.1"/>
    <n v="300"/>
    <n v="-1"/>
    <d v="2017-02-11T00:00:00"/>
    <d v="2017-02-01T00:00:00"/>
    <d v="2017-02-11T00:00:00"/>
    <s v="Saturday"/>
    <d v="1899-12-30T15:00:17"/>
    <d v="1899-12-30T15:00:00"/>
    <n v="1"/>
    <d v="2017-02-11T00:00:00"/>
    <d v="2017-02-01T00:00:00"/>
    <d v="2017-02-11T00:00:00"/>
    <s v="Saturday"/>
    <d v="1899-12-30T15:50:31"/>
    <d v="1899-12-30T16:00:00"/>
    <s v="Round Trip"/>
  </r>
  <r>
    <n v="1504831"/>
    <s v="Non-RFID Card Member"/>
    <m/>
    <m/>
    <n v="53213"/>
    <s v="UNITED STATES"/>
    <s v="Single Ride"/>
    <n v="70"/>
    <x v="35"/>
    <n v="43.040154000000001"/>
    <n v="-87.932113000000001"/>
    <x v="21"/>
    <n v="43.040154000000001"/>
    <n v="-87.932113000000001"/>
    <n v="41"/>
    <n v="6"/>
    <n v="6.2"/>
    <n v="5.8"/>
    <n v="246"/>
    <n v="-1"/>
    <d v="2017-02-11T00:00:00"/>
    <d v="2017-02-01T00:00:00"/>
    <d v="2017-02-11T00:00:00"/>
    <s v="Saturday"/>
    <d v="1899-12-30T15:32:36"/>
    <d v="1899-12-30T16:00:00"/>
    <n v="1"/>
    <d v="2017-02-11T00:00:00"/>
    <d v="2017-02-01T00:00:00"/>
    <d v="2017-02-11T00:00:00"/>
    <s v="Saturday"/>
    <d v="1899-12-30T16:13:20"/>
    <d v="1899-12-30T16:00:00"/>
    <s v="Round Trip"/>
  </r>
  <r>
    <n v="1504847"/>
    <s v="Non-RFID Card Member"/>
    <m/>
    <m/>
    <n v="60044"/>
    <s v="UNITED STATES"/>
    <s v="Single Ride"/>
    <n v="5473"/>
    <x v="2"/>
    <n v="43.03519"/>
    <n v="-87.907390000000007"/>
    <x v="24"/>
    <n v="43.036900000000003"/>
    <n v="-87.89667"/>
    <n v="12"/>
    <n v="3"/>
    <n v="1.8"/>
    <n v="1.7"/>
    <n v="72"/>
    <n v="-1"/>
    <d v="2017-02-11T00:00:00"/>
    <d v="2017-02-01T00:00:00"/>
    <d v="2017-02-11T00:00:00"/>
    <s v="Saturday"/>
    <d v="1899-12-30T15:36:57"/>
    <d v="1899-12-30T16:00:00"/>
    <n v="1"/>
    <d v="2017-02-11T00:00:00"/>
    <d v="2017-02-01T00:00:00"/>
    <d v="2017-02-11T00:00:00"/>
    <s v="Saturday"/>
    <d v="1899-12-30T15:48:36"/>
    <d v="1899-12-30T16:00:00"/>
    <s v="One Way"/>
  </r>
  <r>
    <n v="1505055"/>
    <s v="Non-RFID Card Member"/>
    <m/>
    <m/>
    <n v="53202"/>
    <s v="UNITED STATES"/>
    <s v="Single Ride"/>
    <n v="5563"/>
    <x v="27"/>
    <n v="43.038580000000003"/>
    <n v="-87.90934"/>
    <x v="30"/>
    <n v="43.05097"/>
    <n v="-87.906440000000003"/>
    <n v="8"/>
    <n v="3"/>
    <n v="1.2"/>
    <n v="1.1000000000000001"/>
    <n v="48"/>
    <n v="-1"/>
    <d v="2017-02-11T00:00:00"/>
    <d v="2017-02-01T00:00:00"/>
    <d v="2017-02-11T00:00:00"/>
    <s v="Saturday"/>
    <d v="1899-12-30T16:35:04"/>
    <d v="1899-12-30T17:00:00"/>
    <n v="1"/>
    <d v="2017-02-11T00:00:00"/>
    <d v="2017-02-01T00:00:00"/>
    <d v="2017-02-11T00:00:00"/>
    <s v="Saturday"/>
    <d v="1899-12-30T16:43:00"/>
    <d v="1899-12-30T17:00:00"/>
    <s v="One Way"/>
  </r>
  <r>
    <n v="1505667"/>
    <s v="Non-RFID Card Member"/>
    <m/>
    <m/>
    <n v="53233"/>
    <s v="UNITED STATES"/>
    <s v="Single Ride"/>
    <n v="5487"/>
    <x v="0"/>
    <n v="43.03886"/>
    <n v="-87.902720000000002"/>
    <x v="24"/>
    <n v="43.036900000000003"/>
    <n v="-87.89667"/>
    <n v="5"/>
    <n v="3"/>
    <n v="0.8"/>
    <n v="0.7"/>
    <n v="30"/>
    <n v="-1"/>
    <d v="2017-02-12T00:00:00"/>
    <d v="2017-02-01T00:00:00"/>
    <d v="2017-02-12T00:00:00"/>
    <s v="Sunday"/>
    <d v="1899-12-30T09:08:10"/>
    <d v="1899-12-30T09:00:00"/>
    <n v="1"/>
    <d v="2017-02-12T00:00:00"/>
    <d v="2017-02-01T00:00:00"/>
    <d v="2017-02-12T00:00:00"/>
    <s v="Sunday"/>
    <d v="1899-12-30T09:13:17"/>
    <d v="1899-12-30T09:00:00"/>
    <s v="One Way"/>
  </r>
  <r>
    <n v="1506776"/>
    <s v="Non-RFID Card Member"/>
    <m/>
    <m/>
    <n v="53202"/>
    <s v="UNITED STATES"/>
    <s v="Single Ride"/>
    <n v="5475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2T00:00:00"/>
    <d v="2017-02-01T00:00:00"/>
    <d v="2017-02-12T00:00:00"/>
    <s v="Sunday"/>
    <d v="1899-12-30T16:49:18"/>
    <d v="1899-12-30T17:00:00"/>
    <n v="1"/>
    <d v="2017-02-12T00:00:00"/>
    <d v="2017-02-01T00:00:00"/>
    <d v="2017-02-12T00:00:00"/>
    <s v="Sunday"/>
    <d v="1899-12-30T17:38:43"/>
    <d v="1899-12-30T18:00:00"/>
    <s v="Round Trip"/>
  </r>
  <r>
    <n v="1507161"/>
    <s v="Non-RFID Card Member"/>
    <m/>
    <m/>
    <n v="90020"/>
    <s v="UNITED STATES"/>
    <s v="Single Ride"/>
    <n v="5475"/>
    <x v="10"/>
    <n v="43.052460000000004"/>
    <n v="-87.891000000000005"/>
    <x v="2"/>
    <n v="43.03519"/>
    <n v="-87.907390000000007"/>
    <n v="29"/>
    <n v="3"/>
    <n v="4.4000000000000004"/>
    <n v="4.0999999999999996"/>
    <n v="174"/>
    <n v="-1"/>
    <d v="2017-02-13T00:00:00"/>
    <d v="2017-02-01T00:00:00"/>
    <d v="2017-02-13T00:00:00"/>
    <s v="Monday"/>
    <d v="1899-12-30T12:20:11"/>
    <d v="1899-12-30T12:00:00"/>
    <n v="1"/>
    <d v="2017-02-13T00:00:00"/>
    <d v="2017-02-01T00:00:00"/>
    <d v="2017-02-13T00:00:00"/>
    <s v="Monday"/>
    <d v="1899-12-30T12:49:19"/>
    <d v="1899-12-30T13:00:00"/>
    <s v="One Way"/>
  </r>
  <r>
    <n v="1507268"/>
    <s v="Non-RFID Card Member"/>
    <m/>
    <m/>
    <n v="53215"/>
    <s v="UNITED STATES"/>
    <s v="Single Ride"/>
    <n v="11053"/>
    <x v="23"/>
    <n v="43.040349999999997"/>
    <n v="-87.920760000000001"/>
    <x v="44"/>
    <n v="43.024340000000002"/>
    <n v="-87.916753"/>
    <n v="48"/>
    <n v="6"/>
    <n v="7.2"/>
    <n v="6.8"/>
    <n v="288"/>
    <n v="-1"/>
    <d v="2017-02-13T00:00:00"/>
    <d v="2017-02-01T00:00:00"/>
    <d v="2017-02-13T00:00:00"/>
    <s v="Monday"/>
    <d v="1899-12-30T12:39:37"/>
    <d v="1899-12-30T13:00:00"/>
    <n v="1"/>
    <d v="2017-02-13T00:00:00"/>
    <d v="2017-02-01T00:00:00"/>
    <d v="2017-02-13T00:00:00"/>
    <s v="Monday"/>
    <d v="1899-12-30T13:27:58"/>
    <d v="1899-12-30T13:00:00"/>
    <s v="One Way"/>
  </r>
  <r>
    <n v="1507297"/>
    <s v="Non-RFID Card Member"/>
    <m/>
    <m/>
    <n v="53223"/>
    <s v="UNITED STATES"/>
    <s v="Single Ride"/>
    <n v="5531"/>
    <x v="23"/>
    <n v="43.040349999999997"/>
    <n v="-87.920760000000001"/>
    <x v="56"/>
    <n v="43.02017"/>
    <n v="-87.933049999999994"/>
    <n v="20"/>
    <n v="3"/>
    <n v="3"/>
    <n v="2.9"/>
    <n v="120"/>
    <n v="-1"/>
    <d v="2017-02-13T00:00:00"/>
    <d v="2017-02-01T00:00:00"/>
    <d v="2017-02-13T00:00:00"/>
    <s v="Monday"/>
    <d v="1899-12-30T13:20:07"/>
    <d v="1899-12-30T13:00:00"/>
    <n v="1"/>
    <d v="2017-02-13T00:00:00"/>
    <d v="2017-02-01T00:00:00"/>
    <d v="2017-02-13T00:00:00"/>
    <s v="Monday"/>
    <d v="1899-12-30T13:40:06"/>
    <d v="1899-12-30T14:00:00"/>
    <s v="One Way"/>
  </r>
  <r>
    <n v="1306778"/>
    <s v="Non-RFID Card Member"/>
    <m/>
    <m/>
    <n v="53204"/>
    <s v="UNITED STATES"/>
    <s v="Single Ride"/>
    <n v="251"/>
    <x v="41"/>
    <n v="43.004728999999998"/>
    <n v="-87.905463999999995"/>
    <x v="14"/>
    <n v="43.020020000000002"/>
    <n v="-87.912540000000007"/>
    <n v="8"/>
    <n v="3"/>
    <n v="1.2"/>
    <n v="1.1000000000000001"/>
    <n v="48"/>
    <n v="-1"/>
    <d v="2017-02-13T00:00:00"/>
    <d v="2017-02-01T00:00:00"/>
    <d v="2017-02-13T00:00:00"/>
    <s v="Monday"/>
    <d v="1899-12-30T15:38:02"/>
    <d v="1899-12-30T16:00:00"/>
    <n v="1"/>
    <d v="2017-02-13T00:00:00"/>
    <d v="2017-02-01T00:00:00"/>
    <d v="2017-02-13T00:00:00"/>
    <s v="Monday"/>
    <d v="1899-12-30T15:46:56"/>
    <d v="1899-12-30T16:00:00"/>
    <s v="One Way"/>
  </r>
  <r>
    <n v="1507462"/>
    <s v="Non-RFID Card Member"/>
    <m/>
    <m/>
    <n v="53209"/>
    <s v="UNITED STATES"/>
    <s v="Single Ride"/>
    <n v="5472"/>
    <x v="23"/>
    <n v="43.040349999999997"/>
    <n v="-87.920760000000001"/>
    <x v="52"/>
    <n v="43.026470000000003"/>
    <n v="-87.918040000000005"/>
    <n v="11"/>
    <n v="3"/>
    <n v="1.7"/>
    <n v="1.6"/>
    <n v="66"/>
    <n v="-1"/>
    <d v="2017-02-13T00:00:00"/>
    <d v="2017-02-01T00:00:00"/>
    <d v="2017-02-13T00:00:00"/>
    <s v="Monday"/>
    <d v="1899-12-30T17:05:28"/>
    <d v="1899-12-30T17:00:00"/>
    <n v="1"/>
    <d v="2017-02-13T00:00:00"/>
    <d v="2017-02-01T00:00:00"/>
    <d v="2017-02-13T00:00:00"/>
    <s v="Monday"/>
    <d v="1899-12-30T17:16:24"/>
    <d v="1899-12-30T17:00:00"/>
    <s v="One Way"/>
  </r>
  <r>
    <n v="1507522"/>
    <s v="Non-RFID Card Member"/>
    <m/>
    <m/>
    <n v="53211"/>
    <s v="UNITED STATES"/>
    <s v="Single Ride"/>
    <n v="11084"/>
    <x v="29"/>
    <n v="43.05847"/>
    <n v="-87.898079999999993"/>
    <x v="37"/>
    <n v="43.069021999999997"/>
    <n v="-87.887940999999998"/>
    <n v="10"/>
    <n v="3"/>
    <n v="1.5"/>
    <n v="1.4"/>
    <n v="60"/>
    <n v="-1"/>
    <d v="2017-02-13T00:00:00"/>
    <d v="2017-02-01T00:00:00"/>
    <d v="2017-02-13T00:00:00"/>
    <s v="Monday"/>
    <d v="1899-12-30T19:50:38"/>
    <d v="1899-12-30T20:00:00"/>
    <n v="1"/>
    <d v="2017-02-13T00:00:00"/>
    <d v="2017-02-01T00:00:00"/>
    <d v="2017-02-13T00:00:00"/>
    <s v="Monday"/>
    <d v="1899-12-30T20:00:46"/>
    <d v="1899-12-30T20:00:00"/>
    <s v="One Way"/>
  </r>
  <r>
    <n v="1485195"/>
    <s v="Non-RFID Card Member"/>
    <m/>
    <m/>
    <n v="53211"/>
    <s v="UNITED STATES"/>
    <s v="Single Ride"/>
    <n v="5550"/>
    <x v="2"/>
    <n v="43.03519"/>
    <n v="-87.907390000000007"/>
    <x v="25"/>
    <n v="43.066893999999998"/>
    <n v="-87.877936000000005"/>
    <n v="19"/>
    <n v="3"/>
    <n v="2.9"/>
    <n v="2.7"/>
    <n v="114"/>
    <n v="-1"/>
    <d v="2017-02-13T00:00:00"/>
    <d v="2017-02-01T00:00:00"/>
    <d v="2017-02-13T00:00:00"/>
    <s v="Monday"/>
    <d v="1899-12-30T20:59:46"/>
    <d v="1899-12-30T21:00:00"/>
    <n v="1"/>
    <d v="2017-02-13T00:00:00"/>
    <d v="2017-02-01T00:00:00"/>
    <d v="2017-02-13T00:00:00"/>
    <s v="Monday"/>
    <d v="1899-12-30T21:18:09"/>
    <d v="1899-12-30T21:00:00"/>
    <s v="One Way"/>
  </r>
  <r>
    <n v="1380203"/>
    <s v="Non-RFID Card Member"/>
    <m/>
    <m/>
    <n v="53233"/>
    <s v="UNITED STATES"/>
    <s v="Single Ride"/>
    <n v="46"/>
    <x v="30"/>
    <n v="43.031480000000002"/>
    <n v="-87.908169999999998"/>
    <x v="8"/>
    <n v="43.038580000000003"/>
    <n v="-87.90934"/>
    <n v="5"/>
    <n v="3"/>
    <n v="0.8"/>
    <n v="0.7"/>
    <n v="30"/>
    <n v="-1"/>
    <d v="2017-02-14T00:00:00"/>
    <d v="2017-02-01T00:00:00"/>
    <d v="2017-02-14T00:00:00"/>
    <s v="Tuesday"/>
    <d v="1899-12-30T16:18:20"/>
    <d v="1899-12-30T16:00:00"/>
    <n v="1"/>
    <d v="2017-02-14T00:00:00"/>
    <d v="2017-02-01T00:00:00"/>
    <d v="2017-02-14T00:00:00"/>
    <s v="Tuesday"/>
    <d v="1899-12-30T16:23:40"/>
    <d v="1899-12-30T16:00:00"/>
    <s v="One Way"/>
  </r>
  <r>
    <n v="1373735"/>
    <s v="Non-RFID Card Member"/>
    <m/>
    <m/>
    <n v="53202"/>
    <s v="UNITED STATES"/>
    <s v="Single Ride"/>
    <n v="5471"/>
    <x v="10"/>
    <n v="43.052460000000004"/>
    <n v="-87.891000000000005"/>
    <x v="30"/>
    <n v="43.05097"/>
    <n v="-87.906440000000003"/>
    <n v="6"/>
    <n v="3"/>
    <n v="0.9"/>
    <n v="0.9"/>
    <n v="36"/>
    <n v="-1"/>
    <d v="2017-02-15T00:00:00"/>
    <d v="2017-02-01T00:00:00"/>
    <d v="2017-02-15T00:00:00"/>
    <s v="Wednesday"/>
    <d v="1899-12-30T05:51:33"/>
    <d v="1899-12-30T06:00:00"/>
    <n v="1"/>
    <d v="2017-02-15T00:00:00"/>
    <d v="2017-02-01T00:00:00"/>
    <d v="2017-02-15T00:00:00"/>
    <s v="Wednesday"/>
    <d v="1899-12-30T05:57:56"/>
    <d v="1899-12-30T06:00:00"/>
    <s v="One Way"/>
  </r>
  <r>
    <n v="1242204"/>
    <s v="Non-RFID Card Member"/>
    <m/>
    <m/>
    <n v="53202"/>
    <s v="UNITED STATES"/>
    <s v="Single Ride"/>
    <n v="11125"/>
    <x v="11"/>
    <n v="43.04824"/>
    <n v="-87.904970000000006"/>
    <x v="42"/>
    <n v="43.026229999999998"/>
    <n v="-87.912809999999993"/>
    <n v="12"/>
    <n v="3"/>
    <n v="1.8"/>
    <n v="1.7"/>
    <n v="72"/>
    <n v="-1"/>
    <d v="2017-02-15T00:00:00"/>
    <d v="2017-02-01T00:00:00"/>
    <d v="2017-02-15T00:00:00"/>
    <s v="Wednesday"/>
    <d v="1899-12-30T15:04:48"/>
    <d v="1899-12-30T15:00:00"/>
    <n v="1"/>
    <d v="2017-02-15T00:00:00"/>
    <d v="2017-02-01T00:00:00"/>
    <d v="2017-02-15T00:00:00"/>
    <s v="Wednesday"/>
    <d v="1899-12-30T15:16:20"/>
    <d v="1899-12-30T15:00:00"/>
    <s v="One Way"/>
  </r>
  <r>
    <n v="1456371"/>
    <s v="Non-RFID Card Member"/>
    <m/>
    <m/>
    <n v="60560"/>
    <s v="UNITED STATES"/>
    <s v="Single Ride"/>
    <n v="11074"/>
    <x v="35"/>
    <n v="43.040154000000001"/>
    <n v="-87.932113000000001"/>
    <x v="21"/>
    <n v="43.040154000000001"/>
    <n v="-87.932113000000001"/>
    <n v="0"/>
    <n v="0"/>
    <n v="0"/>
    <n v="0"/>
    <n v="0"/>
    <n v="-1"/>
    <d v="2017-02-16T00:00:00"/>
    <d v="2017-02-01T00:00:00"/>
    <d v="2017-02-16T00:00:00"/>
    <s v="Thursday"/>
    <d v="1899-12-30T01:03:21"/>
    <d v="1899-12-30T01:00:00"/>
    <n v="1"/>
    <d v="2017-02-16T00:00:00"/>
    <d v="2017-02-01T00:00:00"/>
    <d v="2017-02-16T00:00:00"/>
    <s v="Thursday"/>
    <d v="1899-12-30T01:03:46"/>
    <d v="1899-12-30T01:00:00"/>
    <s v="Round Trip"/>
  </r>
  <r>
    <n v="1505539"/>
    <s v="Non-RFID Card Member"/>
    <m/>
    <m/>
    <n v="60026"/>
    <s v="UNITED STATES"/>
    <s v="Single Ride"/>
    <n v="5549"/>
    <x v="35"/>
    <n v="43.040154000000001"/>
    <n v="-87.932113000000001"/>
    <x v="12"/>
    <n v="43.038719999999998"/>
    <n v="-87.905339999999995"/>
    <n v="52"/>
    <n v="6"/>
    <n v="7.8"/>
    <n v="7.4"/>
    <n v="312"/>
    <n v="-1"/>
    <d v="2017-02-16T00:00:00"/>
    <d v="2017-02-01T00:00:00"/>
    <d v="2017-02-16T00:00:00"/>
    <s v="Thursday"/>
    <d v="1899-12-30T01:05:26"/>
    <d v="1899-12-30T01:00:00"/>
    <n v="1"/>
    <d v="2017-02-16T00:00:00"/>
    <d v="2017-02-01T00:00:00"/>
    <d v="2017-02-16T00:00:00"/>
    <s v="Thursday"/>
    <d v="1899-12-30T01:57:48"/>
    <d v="1899-12-30T02:00:00"/>
    <s v="One Way"/>
  </r>
  <r>
    <n v="1509319"/>
    <s v="Non-RFID Card Member"/>
    <m/>
    <m/>
    <n v="2492"/>
    <s v="UNITED STATES"/>
    <s v="Single Ride"/>
    <n v="11052"/>
    <x v="31"/>
    <n v="43.058010000000003"/>
    <n v="-87.877300000000005"/>
    <x v="32"/>
    <n v="43.058010000000003"/>
    <n v="-87.877300000000005"/>
    <n v="64"/>
    <n v="6"/>
    <n v="9.6"/>
    <n v="9.1"/>
    <n v="384"/>
    <n v="-1"/>
    <d v="2017-02-17T00:00:00"/>
    <d v="2017-02-01T00:00:00"/>
    <d v="2017-02-17T00:00:00"/>
    <s v="Friday"/>
    <d v="1899-12-30T11:51:33"/>
    <d v="1899-12-30T12:00:00"/>
    <n v="1"/>
    <d v="2017-02-17T00:00:00"/>
    <d v="2017-02-01T00:00:00"/>
    <d v="2017-02-17T00:00:00"/>
    <s v="Friday"/>
    <d v="1899-12-30T12:55:01"/>
    <d v="1899-12-30T13:00:00"/>
    <s v="Round Trip"/>
  </r>
  <r>
    <n v="1456525"/>
    <s v="Non-RFID Card Member"/>
    <m/>
    <m/>
    <n v="53189"/>
    <s v="UNITED STATES"/>
    <s v="Single Ride"/>
    <n v="11068"/>
    <x v="2"/>
    <n v="43.03519"/>
    <n v="-87.907390000000007"/>
    <x v="1"/>
    <n v="43.03886"/>
    <n v="-87.902720000000002"/>
    <n v="6"/>
    <n v="3"/>
    <n v="0.9"/>
    <n v="0.9"/>
    <n v="36"/>
    <n v="-1"/>
    <d v="2017-02-17T00:00:00"/>
    <d v="2017-02-01T00:00:00"/>
    <d v="2017-02-17T00:00:00"/>
    <s v="Friday"/>
    <d v="1899-12-30T13:37:10"/>
    <d v="1899-12-30T14:00:00"/>
    <n v="1"/>
    <d v="2017-02-17T00:00:00"/>
    <d v="2017-02-01T00:00:00"/>
    <d v="2017-02-17T00:00:00"/>
    <s v="Friday"/>
    <d v="1899-12-30T13:43:54"/>
    <d v="1899-12-30T14:00:00"/>
    <s v="One Way"/>
  </r>
  <r>
    <n v="1509697"/>
    <s v="Non-RFID Card Member"/>
    <m/>
    <m/>
    <n v="55122"/>
    <s v="UNITED STATES"/>
    <s v="Single Ride"/>
    <n v="106"/>
    <x v="35"/>
    <n v="43.040154000000001"/>
    <n v="-87.932113000000001"/>
    <x v="24"/>
    <n v="43.036900000000003"/>
    <n v="-87.89667"/>
    <n v="27"/>
    <n v="3"/>
    <n v="4.0999999999999996"/>
    <n v="3.8"/>
    <n v="162"/>
    <n v="-1"/>
    <d v="2017-02-17T00:00:00"/>
    <d v="2017-02-01T00:00:00"/>
    <d v="2017-02-17T00:00:00"/>
    <s v="Friday"/>
    <d v="1899-12-30T15:06:57"/>
    <d v="1899-12-30T15:00:00"/>
    <n v="1"/>
    <d v="2017-02-17T00:00:00"/>
    <d v="2017-02-01T00:00:00"/>
    <d v="2017-02-17T00:00:00"/>
    <s v="Friday"/>
    <d v="1899-12-30T15:33:24"/>
    <d v="1899-12-30T16:00:00"/>
    <s v="One Way"/>
  </r>
  <r>
    <n v="1229165"/>
    <s v="Non-RFID Card Member"/>
    <m/>
    <m/>
    <n v="60099"/>
    <s v="UNITED STATES"/>
    <s v="Single Ride"/>
    <n v="5473"/>
    <x v="10"/>
    <n v="43.052460000000004"/>
    <n v="-87.891000000000005"/>
    <x v="10"/>
    <n v="43.052460000000004"/>
    <n v="-87.891000000000005"/>
    <n v="76"/>
    <n v="9"/>
    <n v="11.4"/>
    <n v="10.8"/>
    <n v="456"/>
    <n v="-1"/>
    <d v="2017-02-17T00:00:00"/>
    <d v="2017-02-01T00:00:00"/>
    <d v="2017-02-17T00:00:00"/>
    <s v="Friday"/>
    <d v="1899-12-30T16:06:22"/>
    <d v="1899-12-30T16:00:00"/>
    <n v="1"/>
    <d v="2017-02-17T00:00:00"/>
    <d v="2017-02-01T00:00:00"/>
    <d v="2017-02-17T00:00:00"/>
    <s v="Friday"/>
    <d v="1899-12-30T17:22:14"/>
    <d v="1899-12-30T17:00:00"/>
    <s v="Round Trip"/>
  </r>
  <r>
    <n v="1435313"/>
    <s v="Non-RFID Card Member"/>
    <m/>
    <m/>
    <n v="53215"/>
    <s v="UNITED STATES"/>
    <s v="Single Ride"/>
    <n v="5572"/>
    <x v="30"/>
    <n v="43.031480000000002"/>
    <n v="-87.908169999999998"/>
    <x v="42"/>
    <n v="43.026229999999998"/>
    <n v="-87.912809999999993"/>
    <n v="5"/>
    <n v="3"/>
    <n v="0.8"/>
    <n v="0.7"/>
    <n v="30"/>
    <n v="-1"/>
    <d v="2017-02-17T00:00:00"/>
    <d v="2017-02-01T00:00:00"/>
    <d v="2017-02-17T00:00:00"/>
    <s v="Friday"/>
    <d v="1899-12-30T16:10:27"/>
    <d v="1899-12-30T16:00:00"/>
    <n v="1"/>
    <d v="2017-02-17T00:00:00"/>
    <d v="2017-02-01T00:00:00"/>
    <d v="2017-02-17T00:00:00"/>
    <s v="Friday"/>
    <d v="1899-12-30T16:15:49"/>
    <d v="1899-12-30T16:00:00"/>
    <s v="One Way"/>
  </r>
  <r>
    <n v="1434954"/>
    <s v="Non-RFID Card Member"/>
    <m/>
    <m/>
    <n v="53221"/>
    <s v="UNITED STATES"/>
    <s v="Single Ride"/>
    <n v="106"/>
    <x v="25"/>
    <n v="43.036900000000003"/>
    <n v="-87.89667"/>
    <x v="24"/>
    <n v="43.036900000000003"/>
    <n v="-87.89667"/>
    <n v="55"/>
    <n v="6"/>
    <n v="8.3000000000000007"/>
    <n v="7.8"/>
    <n v="330"/>
    <n v="-1"/>
    <d v="2017-02-17T00:00:00"/>
    <d v="2017-02-01T00:00:00"/>
    <d v="2017-02-17T00:00:00"/>
    <s v="Friday"/>
    <d v="1899-12-30T16:13:06"/>
    <d v="1899-12-30T16:00:00"/>
    <n v="1"/>
    <d v="2017-02-17T00:00:00"/>
    <d v="2017-02-01T00:00:00"/>
    <d v="2017-02-17T00:00:00"/>
    <s v="Friday"/>
    <d v="1899-12-30T17:08:32"/>
    <d v="1899-12-30T17:00:00"/>
    <s v="Round Trip"/>
  </r>
  <r>
    <n v="1509829"/>
    <s v="Non-RFID Card Member"/>
    <m/>
    <m/>
    <n v="54904"/>
    <s v="UNITED STATES"/>
    <s v="Single Ride"/>
    <n v="279"/>
    <x v="25"/>
    <n v="43.036900000000003"/>
    <n v="-87.89667"/>
    <x v="24"/>
    <n v="43.036900000000003"/>
    <n v="-87.89667"/>
    <n v="54"/>
    <n v="6"/>
    <n v="8.1"/>
    <n v="7.7"/>
    <n v="324"/>
    <n v="-1"/>
    <d v="2017-02-17T00:00:00"/>
    <d v="2017-02-01T00:00:00"/>
    <d v="2017-02-17T00:00:00"/>
    <s v="Friday"/>
    <d v="1899-12-30T16:14:10"/>
    <d v="1899-12-30T16:00:00"/>
    <n v="1"/>
    <d v="2017-02-17T00:00:00"/>
    <d v="2017-02-01T00:00:00"/>
    <d v="2017-02-17T00:00:00"/>
    <s v="Friday"/>
    <d v="1899-12-30T17:08:30"/>
    <d v="1899-12-30T17:00:00"/>
    <s v="Round Trip"/>
  </r>
  <r>
    <n v="1510022"/>
    <s v="Non-RFID Card Member"/>
    <m/>
    <m/>
    <n v="53051"/>
    <s v="UNITED STATES"/>
    <s v="Single Ride"/>
    <n v="106"/>
    <x v="25"/>
    <n v="43.036900000000003"/>
    <n v="-87.89667"/>
    <x v="21"/>
    <n v="43.040154000000001"/>
    <n v="-87.932113000000001"/>
    <n v="21"/>
    <n v="3"/>
    <n v="3.2"/>
    <n v="3"/>
    <n v="126"/>
    <n v="-1"/>
    <d v="2017-02-17T00:00:00"/>
    <d v="2017-02-01T00:00:00"/>
    <d v="2017-02-17T00:00:00"/>
    <s v="Friday"/>
    <d v="1899-12-30T19:05:54"/>
    <d v="1899-12-30T19:00:00"/>
    <n v="1"/>
    <d v="2017-02-17T00:00:00"/>
    <d v="2017-02-01T00:00:00"/>
    <d v="2017-02-17T00:00:00"/>
    <s v="Friday"/>
    <d v="1899-12-30T19:26:17"/>
    <d v="1899-12-30T19:00:00"/>
    <s v="One Way"/>
  </r>
  <r>
    <n v="1406939"/>
    <s v="Non-RFID Card Member"/>
    <m/>
    <m/>
    <n v="53207"/>
    <s v="UNITED STATES"/>
    <s v="Single Ride"/>
    <n v="45"/>
    <x v="41"/>
    <n v="43.004728999999998"/>
    <n v="-87.905463999999995"/>
    <x v="48"/>
    <n v="43.004728999999998"/>
    <n v="-87.905463999999995"/>
    <n v="1"/>
    <n v="0"/>
    <n v="0.2"/>
    <n v="0.1"/>
    <n v="6"/>
    <n v="-1"/>
    <d v="2017-02-17T00:00:00"/>
    <d v="2017-02-01T00:00:00"/>
    <d v="2017-02-17T00:00:00"/>
    <s v="Friday"/>
    <d v="1899-12-30T19:55:37"/>
    <d v="1899-12-30T20:00:00"/>
    <n v="1"/>
    <d v="2017-02-17T00:00:00"/>
    <d v="2017-02-01T00:00:00"/>
    <d v="2017-02-17T00:00:00"/>
    <s v="Friday"/>
    <d v="1899-12-30T19:56:18"/>
    <d v="1899-12-30T20:00:00"/>
    <s v="Round Trip"/>
  </r>
  <r>
    <n v="1019447"/>
    <s v="Non-RFID Card Member"/>
    <m/>
    <m/>
    <n v="53202"/>
    <s v="UNITED STATES"/>
    <s v="Single Ride"/>
    <n v="11168"/>
    <x v="10"/>
    <n v="43.052460000000004"/>
    <n v="-87.891000000000005"/>
    <x v="10"/>
    <n v="43.052460000000004"/>
    <n v="-87.891000000000005"/>
    <n v="13"/>
    <n v="3"/>
    <n v="2"/>
    <n v="1.9"/>
    <n v="78"/>
    <n v="-1"/>
    <d v="2017-02-17T00:00:00"/>
    <d v="2017-02-01T00:00:00"/>
    <d v="2017-02-17T00:00:00"/>
    <s v="Friday"/>
    <d v="1899-12-30T20:29:55"/>
    <d v="1899-12-30T20:00:00"/>
    <n v="1"/>
    <d v="2017-02-17T00:00:00"/>
    <d v="2017-02-01T00:00:00"/>
    <d v="2017-02-17T00:00:00"/>
    <s v="Friday"/>
    <d v="1899-12-30T20:42:44"/>
    <d v="1899-12-30T21:00:00"/>
    <s v="Round Trip"/>
  </r>
  <r>
    <n v="1359786"/>
    <s v="Non-RFID Card Member"/>
    <m/>
    <m/>
    <n v="53007"/>
    <s v="UNITED STATES"/>
    <s v="Single Ride"/>
    <n v="5419"/>
    <x v="43"/>
    <n v="43.05536"/>
    <n v="-87.90504"/>
    <x v="47"/>
    <n v="43.05536"/>
    <n v="-87.90504"/>
    <n v="24"/>
    <n v="3"/>
    <n v="3.6"/>
    <n v="3.4"/>
    <n v="144"/>
    <n v="-1"/>
    <d v="2017-02-18T00:00:00"/>
    <d v="2017-02-01T00:00:00"/>
    <d v="2017-02-18T00:00:00"/>
    <s v="Saturday"/>
    <d v="1899-12-30T00:15:17"/>
    <d v="1899-12-30T00:00:00"/>
    <n v="1"/>
    <d v="2017-02-18T00:00:00"/>
    <d v="2017-02-01T00:00:00"/>
    <d v="2017-02-18T00:00:00"/>
    <s v="Saturday"/>
    <d v="1899-12-30T00:39:54"/>
    <d v="1899-12-30T01:00:00"/>
    <s v="Round Trip"/>
  </r>
  <r>
    <n v="1508583"/>
    <s v="Non-RFID Card Member"/>
    <m/>
    <m/>
    <n v="53205"/>
    <s v="UNITED STATES"/>
    <s v="Single Ride"/>
    <n v="11050"/>
    <x v="16"/>
    <n v="43.03913"/>
    <n v="-87.916150000000002"/>
    <x v="4"/>
    <n v="43.03913"/>
    <n v="-87.916150000000002"/>
    <n v="0"/>
    <n v="0"/>
    <n v="0"/>
    <n v="0"/>
    <n v="0"/>
    <n v="-1"/>
    <d v="2017-02-18T00:00:00"/>
    <d v="2017-02-01T00:00:00"/>
    <d v="2017-02-18T00:00:00"/>
    <s v="Saturday"/>
    <d v="1899-12-30T01:42:09"/>
    <d v="1899-12-30T02:00:00"/>
    <n v="1"/>
    <d v="2017-02-18T00:00:00"/>
    <d v="2017-02-01T00:00:00"/>
    <d v="2017-02-18T00:00:00"/>
    <s v="Saturday"/>
    <d v="1899-12-30T01:42:35"/>
    <d v="1899-12-30T02:00:00"/>
    <s v="Round Trip"/>
  </r>
  <r>
    <n v="1446853"/>
    <s v="Non-RFID Card Member"/>
    <m/>
    <m/>
    <n v="53204"/>
    <s v="UNITED STATES"/>
    <s v="Single Ride"/>
    <n v="269"/>
    <x v="51"/>
    <n v="43.046570000000003"/>
    <n v="-87.908720000000002"/>
    <x v="5"/>
    <n v="43.031480000000002"/>
    <n v="-87.908169999999998"/>
    <n v="10"/>
    <n v="3"/>
    <n v="1.5"/>
    <n v="1.4"/>
    <n v="60"/>
    <n v="-1"/>
    <d v="2017-02-18T00:00:00"/>
    <d v="2017-02-01T00:00:00"/>
    <d v="2017-02-18T00:00:00"/>
    <s v="Saturday"/>
    <d v="1899-12-30T02:31:28"/>
    <d v="1899-12-30T03:00:00"/>
    <n v="1"/>
    <d v="2017-02-18T00:00:00"/>
    <d v="2017-02-01T00:00:00"/>
    <d v="2017-02-18T00:00:00"/>
    <s v="Saturday"/>
    <d v="1899-12-30T02:41:48"/>
    <d v="1899-12-30T03:00:00"/>
    <s v="One Way"/>
  </r>
  <r>
    <n v="1504846"/>
    <s v="Non-RFID Card Member"/>
    <m/>
    <m/>
    <n v="53202"/>
    <s v="UNITED STATES"/>
    <s v="Single Ride"/>
    <n v="11168"/>
    <x v="10"/>
    <n v="43.052460000000004"/>
    <n v="-87.891000000000005"/>
    <x v="13"/>
    <n v="43.04824"/>
    <n v="-87.904970000000006"/>
    <n v="7"/>
    <n v="3"/>
    <n v="1.1000000000000001"/>
    <n v="1"/>
    <n v="42"/>
    <n v="-1"/>
    <d v="2017-02-18T00:00:00"/>
    <d v="2017-02-01T00:00:00"/>
    <d v="2017-02-18T00:00:00"/>
    <s v="Saturday"/>
    <d v="1899-12-30T03:51:19"/>
    <d v="1899-12-30T04:00:00"/>
    <n v="1"/>
    <d v="2017-02-18T00:00:00"/>
    <d v="2017-02-01T00:00:00"/>
    <d v="2017-02-18T00:00:00"/>
    <s v="Saturday"/>
    <d v="1899-12-30T03:58:11"/>
    <d v="1899-12-30T04:00:00"/>
    <s v="One Way"/>
  </r>
  <r>
    <n v="1283451"/>
    <s v="Non-RFID Card Member"/>
    <m/>
    <m/>
    <n v="53204"/>
    <s v="UNITED STATES"/>
    <s v="Single Ride"/>
    <n v="5509"/>
    <x v="50"/>
    <n v="43.026229999999998"/>
    <n v="-87.912809999999993"/>
    <x v="42"/>
    <n v="43.026229999999998"/>
    <n v="-87.912809999999993"/>
    <n v="80"/>
    <n v="9"/>
    <n v="12"/>
    <n v="11.4"/>
    <n v="480"/>
    <n v="-1"/>
    <d v="2017-02-18T00:00:00"/>
    <d v="2017-02-01T00:00:00"/>
    <d v="2017-02-18T00:00:00"/>
    <s v="Saturday"/>
    <d v="1899-12-30T08:48:31"/>
    <d v="1899-12-30T09:00:00"/>
    <n v="1"/>
    <d v="2017-02-18T00:00:00"/>
    <d v="2017-02-01T00:00:00"/>
    <d v="2017-02-18T00:00:00"/>
    <s v="Saturday"/>
    <d v="1899-12-30T10:08:06"/>
    <d v="1899-12-30T10:00:00"/>
    <s v="Round Trip"/>
  </r>
  <r>
    <n v="1510280"/>
    <s v="Non-RFID Card Member"/>
    <m/>
    <m/>
    <n v="53212"/>
    <s v="UNITED STATES"/>
    <s v="Single Ride"/>
    <n v="5462"/>
    <x v="19"/>
    <n v="43.069021999999997"/>
    <n v="-87.887940999999998"/>
    <x v="25"/>
    <n v="43.066893999999998"/>
    <n v="-87.877936000000005"/>
    <n v="7"/>
    <n v="3"/>
    <n v="1.1000000000000001"/>
    <n v="1"/>
    <n v="42"/>
    <n v="-1"/>
    <d v="2017-02-18T00:00:00"/>
    <d v="2017-02-01T00:00:00"/>
    <d v="2017-02-18T00:00:00"/>
    <s v="Saturday"/>
    <d v="1899-12-30T09:31:39"/>
    <d v="1899-12-30T10:00:00"/>
    <n v="1"/>
    <d v="2017-02-18T00:00:00"/>
    <d v="2017-02-01T00:00:00"/>
    <d v="2017-02-18T00:00:00"/>
    <s v="Saturday"/>
    <d v="1899-12-30T09:38:18"/>
    <d v="1899-12-30T10:00:00"/>
    <s v="One Way"/>
  </r>
  <r>
    <n v="1428450"/>
    <s v="Non-RFID Card Member"/>
    <m/>
    <m/>
    <n v="53202"/>
    <s v="UNITED STATES"/>
    <s v="Single Ride"/>
    <n v="2"/>
    <x v="8"/>
    <n v="43.04804"/>
    <n v="-87.896720000000002"/>
    <x v="25"/>
    <n v="43.066893999999998"/>
    <n v="-87.877936000000005"/>
    <n v="14"/>
    <n v="3"/>
    <n v="2.1"/>
    <n v="2"/>
    <n v="84"/>
    <n v="-1"/>
    <d v="2017-02-18T00:00:00"/>
    <d v="2017-02-01T00:00:00"/>
    <d v="2017-02-18T00:00:00"/>
    <s v="Saturday"/>
    <d v="1899-12-30T09:54:20"/>
    <d v="1899-12-30T10:00:00"/>
    <n v="1"/>
    <d v="2017-02-18T00:00:00"/>
    <d v="2017-02-01T00:00:00"/>
    <d v="2017-02-18T00:00:00"/>
    <s v="Saturday"/>
    <d v="1899-12-30T10:08:58"/>
    <d v="1899-12-30T10:00:00"/>
    <s v="One Way"/>
  </r>
  <r>
    <n v="1510375"/>
    <s v="Non-RFID Card Member"/>
    <m/>
    <m/>
    <n v="4585"/>
    <s v="UNITED STATES"/>
    <s v="Single Ride"/>
    <n v="70"/>
    <x v="50"/>
    <n v="43.026229999999998"/>
    <n v="-87.912809999999993"/>
    <x v="42"/>
    <n v="43.026229999999998"/>
    <n v="-87.912809999999993"/>
    <n v="28"/>
    <n v="3"/>
    <n v="4.2"/>
    <n v="4"/>
    <n v="168"/>
    <n v="-1"/>
    <d v="2017-02-18T00:00:00"/>
    <d v="2017-02-01T00:00:00"/>
    <d v="2017-02-18T00:00:00"/>
    <s v="Saturday"/>
    <d v="1899-12-30T10:18:38"/>
    <d v="1899-12-30T10:00:00"/>
    <n v="1"/>
    <d v="2017-02-18T00:00:00"/>
    <d v="2017-02-01T00:00:00"/>
    <d v="2017-02-18T00:00:00"/>
    <s v="Saturday"/>
    <d v="1899-12-30T10:46:58"/>
    <d v="1899-12-30T11:00:00"/>
    <s v="Round Trip"/>
  </r>
  <r>
    <n v="1510522"/>
    <s v="Non-RFID Card Member"/>
    <m/>
    <m/>
    <n v="53233"/>
    <s v="UNITED STATES"/>
    <s v="Single Ride"/>
    <n v="91"/>
    <x v="31"/>
    <n v="43.058010000000003"/>
    <n v="-87.877300000000005"/>
    <x v="24"/>
    <n v="43.036900000000003"/>
    <n v="-87.89667"/>
    <n v="43"/>
    <n v="6"/>
    <n v="6.5"/>
    <n v="6.1"/>
    <n v="258"/>
    <n v="-1"/>
    <d v="2017-02-18T00:00:00"/>
    <d v="2017-02-01T00:00:00"/>
    <d v="2017-02-18T00:00:00"/>
    <s v="Saturday"/>
    <d v="1899-12-30T11:05:07"/>
    <d v="1899-12-30T11:00:00"/>
    <n v="1"/>
    <d v="2017-02-18T00:00:00"/>
    <d v="2017-02-01T00:00:00"/>
    <d v="2017-02-18T00:00:00"/>
    <s v="Saturday"/>
    <d v="1899-12-30T11:48:46"/>
    <d v="1899-12-30T12:00:00"/>
    <s v="One Way"/>
  </r>
  <r>
    <n v="1510587"/>
    <s v="Non-RFID Card Member"/>
    <m/>
    <m/>
    <n v="60074"/>
    <s v="UNITED STATES"/>
    <s v="Single Ride"/>
    <n v="242"/>
    <x v="13"/>
    <n v="43.058619999999998"/>
    <n v="-87.885319999999993"/>
    <x v="10"/>
    <n v="43.052460000000004"/>
    <n v="-87.891000000000005"/>
    <n v="46"/>
    <n v="6"/>
    <n v="6.9"/>
    <n v="6.6"/>
    <n v="276"/>
    <n v="-1"/>
    <d v="2017-02-18T00:00:00"/>
    <d v="2017-02-01T00:00:00"/>
    <d v="2017-02-18T00:00:00"/>
    <s v="Saturday"/>
    <d v="1899-12-30T11:21:29"/>
    <d v="1899-12-30T11:00:00"/>
    <n v="1"/>
    <d v="2017-02-18T00:00:00"/>
    <d v="2017-02-01T00:00:00"/>
    <d v="2017-02-18T00:00:00"/>
    <s v="Saturday"/>
    <d v="1899-12-30T12:07:43"/>
    <d v="1899-12-30T12:00:00"/>
    <s v="One Way"/>
  </r>
  <r>
    <n v="1510610"/>
    <s v="Non-RFID Card Member"/>
    <m/>
    <m/>
    <n v="60657"/>
    <s v="UNITED STATES"/>
    <s v="Single Ride"/>
    <n v="5459"/>
    <x v="26"/>
    <n v="43.060786"/>
    <n v="-87.883825999999999"/>
    <x v="10"/>
    <n v="43.052460000000004"/>
    <n v="-87.891000000000005"/>
    <n v="41"/>
    <n v="6"/>
    <n v="6.2"/>
    <n v="5.8"/>
    <n v="246"/>
    <n v="-1"/>
    <d v="2017-02-18T00:00:00"/>
    <d v="2017-02-01T00:00:00"/>
    <d v="2017-02-18T00:00:00"/>
    <s v="Saturday"/>
    <d v="1899-12-30T11:26:05"/>
    <d v="1899-12-30T11:00:00"/>
    <n v="1"/>
    <d v="2017-02-18T00:00:00"/>
    <d v="2017-02-01T00:00:00"/>
    <d v="2017-02-18T00:00:00"/>
    <s v="Saturday"/>
    <d v="1899-12-30T12:07:44"/>
    <d v="1899-12-30T12:00:00"/>
    <s v="One Way"/>
  </r>
  <r>
    <n v="1510670"/>
    <s v="Non-RFID Card Member"/>
    <m/>
    <m/>
    <n v="98109"/>
    <s v="UNITED STATES"/>
    <s v="Single Ride"/>
    <n v="145"/>
    <x v="12"/>
    <n v="43.038719999999998"/>
    <n v="-87.905339999999995"/>
    <x v="10"/>
    <n v="43.052460000000004"/>
    <n v="-87.891000000000005"/>
    <n v="60"/>
    <n v="6"/>
    <n v="9"/>
    <n v="8.6"/>
    <n v="360"/>
    <n v="-1"/>
    <d v="2017-02-18T00:00:00"/>
    <d v="2017-02-01T00:00:00"/>
    <d v="2017-02-18T00:00:00"/>
    <s v="Saturday"/>
    <d v="1899-12-30T11:39:40"/>
    <d v="1899-12-30T12:00:00"/>
    <n v="1"/>
    <d v="2017-02-18T00:00:00"/>
    <d v="2017-02-01T00:00:00"/>
    <d v="2017-02-18T00:00:00"/>
    <s v="Saturday"/>
    <d v="1899-12-30T12:39:25"/>
    <d v="1899-12-30T13:00:00"/>
    <s v="One Way"/>
  </r>
  <r>
    <n v="1510686"/>
    <s v="Non-RFID Card Member"/>
    <m/>
    <m/>
    <n v="53211"/>
    <s v="UNITED STATES"/>
    <s v="Single Ride"/>
    <n v="5517"/>
    <x v="4"/>
    <n v="43.078530000000001"/>
    <n v="-87.882620000000003"/>
    <x v="15"/>
    <n v="43.06033"/>
    <n v="-87.89546"/>
    <n v="12"/>
    <n v="3"/>
    <n v="1.8"/>
    <n v="1.7"/>
    <n v="72"/>
    <n v="-1"/>
    <d v="2017-02-18T00:00:00"/>
    <d v="2017-02-01T00:00:00"/>
    <d v="2017-02-18T00:00:00"/>
    <s v="Saturday"/>
    <d v="1899-12-30T11:39:53"/>
    <d v="1899-12-30T12:00:00"/>
    <n v="1"/>
    <d v="2017-02-18T00:00:00"/>
    <d v="2017-02-01T00:00:00"/>
    <d v="2017-02-18T00:00:00"/>
    <s v="Saturday"/>
    <d v="1899-12-30T11:51:59"/>
    <d v="1899-12-30T12:00:00"/>
    <s v="One Way"/>
  </r>
  <r>
    <n v="1510745"/>
    <s v="Non-RFID Card Member"/>
    <m/>
    <m/>
    <n v="53212"/>
    <s v="UNITED STATES"/>
    <s v="Single Ride"/>
    <n v="5"/>
    <x v="49"/>
    <n v="43.020020000000002"/>
    <n v="-87.912540000000007"/>
    <x v="48"/>
    <n v="43.004728999999998"/>
    <n v="-87.905463999999995"/>
    <n v="10"/>
    <n v="3"/>
    <n v="1.5"/>
    <n v="1.4"/>
    <n v="60"/>
    <n v="-1"/>
    <d v="2017-02-18T00:00:00"/>
    <d v="2017-02-01T00:00:00"/>
    <d v="2017-02-18T00:00:00"/>
    <s v="Saturday"/>
    <d v="1899-12-30T11:51:18"/>
    <d v="1899-12-30T12:00:00"/>
    <n v="1"/>
    <d v="2017-02-18T00:00:00"/>
    <d v="2017-02-01T00:00:00"/>
    <d v="2017-02-18T00:00:00"/>
    <s v="Saturday"/>
    <d v="1899-12-30T12:01:30"/>
    <d v="1899-12-30T12:00:00"/>
    <s v="One Way"/>
  </r>
  <r>
    <n v="1510796"/>
    <s v="Non-RFID Card Member"/>
    <m/>
    <m/>
    <n v="53202"/>
    <s v="UNITED STATES"/>
    <s v="Single Ride"/>
    <n v="354"/>
    <x v="24"/>
    <n v="43.05097"/>
    <n v="-87.906440000000003"/>
    <x v="5"/>
    <n v="43.031480000000002"/>
    <n v="-87.908169999999998"/>
    <n v="17"/>
    <n v="3"/>
    <n v="2.6"/>
    <n v="2.4"/>
    <n v="102"/>
    <n v="-1"/>
    <d v="2017-02-18T00:00:00"/>
    <d v="2017-02-01T00:00:00"/>
    <d v="2017-02-18T00:00:00"/>
    <s v="Saturday"/>
    <d v="1899-12-30T12:03:42"/>
    <d v="1899-12-30T12:00:00"/>
    <n v="1"/>
    <d v="2017-02-18T00:00:00"/>
    <d v="2017-02-01T00:00:00"/>
    <d v="2017-02-18T00:00:00"/>
    <s v="Saturday"/>
    <d v="1899-12-30T12:20:11"/>
    <d v="1899-12-30T12:00:00"/>
    <s v="One Way"/>
  </r>
  <r>
    <n v="1510830"/>
    <s v="Non-RFID Card Member"/>
    <m/>
    <m/>
    <n v="54115"/>
    <s v="UNITED STATES"/>
    <s v="Single Ride"/>
    <n v="357"/>
    <x v="35"/>
    <n v="43.040154000000001"/>
    <n v="-87.932113000000001"/>
    <x v="29"/>
    <n v="43.053040000000003"/>
    <n v="-87.897660000000002"/>
    <n v="32"/>
    <n v="3"/>
    <n v="4.8"/>
    <n v="4.5999999999999996"/>
    <n v="192"/>
    <n v="-1"/>
    <d v="2017-02-18T00:00:00"/>
    <d v="2017-02-01T00:00:00"/>
    <d v="2017-02-18T00:00:00"/>
    <s v="Saturday"/>
    <d v="1899-12-30T12:11:39"/>
    <d v="1899-12-30T12:00:00"/>
    <n v="1"/>
    <d v="2017-02-18T00:00:00"/>
    <d v="2017-02-01T00:00:00"/>
    <d v="2017-02-18T00:00:00"/>
    <s v="Saturday"/>
    <d v="1899-12-30T12:43:11"/>
    <d v="1899-12-30T13:00:00"/>
    <s v="One Way"/>
  </r>
  <r>
    <n v="1104965"/>
    <s v="Non-RFID Card Member"/>
    <m/>
    <m/>
    <n v="53202"/>
    <s v="UNITED STATES"/>
    <s v="Single Ride"/>
    <n v="100"/>
    <x v="22"/>
    <n v="43.053040000000003"/>
    <n v="-87.897660000000002"/>
    <x v="10"/>
    <n v="43.052460000000004"/>
    <n v="-87.891000000000005"/>
    <n v="45"/>
    <n v="6"/>
    <n v="6.8"/>
    <n v="6.4"/>
    <n v="270"/>
    <n v="-1"/>
    <d v="2017-02-18T00:00:00"/>
    <d v="2017-02-01T00:00:00"/>
    <d v="2017-02-18T00:00:00"/>
    <s v="Saturday"/>
    <d v="1899-12-30T12:25:59"/>
    <d v="1899-12-30T12:00:00"/>
    <n v="1"/>
    <d v="2017-02-18T00:00:00"/>
    <d v="2017-02-01T00:00:00"/>
    <d v="2017-02-18T00:00:00"/>
    <s v="Saturday"/>
    <d v="1899-12-30T13:10:25"/>
    <d v="1899-12-30T13:00:00"/>
    <s v="One Way"/>
  </r>
  <r>
    <n v="1510914"/>
    <s v="Non-RFID Card Member"/>
    <m/>
    <m/>
    <n v="53204"/>
    <s v="UNITED STATES"/>
    <s v="Single Ride"/>
    <n v="44"/>
    <x v="31"/>
    <n v="43.058010000000003"/>
    <n v="-87.877300000000005"/>
    <x v="32"/>
    <n v="43.058010000000003"/>
    <n v="-87.877300000000005"/>
    <n v="63"/>
    <n v="6"/>
    <n v="9.5"/>
    <n v="9"/>
    <n v="378"/>
    <n v="-1"/>
    <d v="2017-02-18T00:00:00"/>
    <d v="2017-02-01T00:00:00"/>
    <d v="2017-02-18T00:00:00"/>
    <s v="Saturday"/>
    <d v="1899-12-30T12:27:04"/>
    <d v="1899-12-30T12:00:00"/>
    <n v="1"/>
    <d v="2017-02-18T00:00:00"/>
    <d v="2017-02-01T00:00:00"/>
    <d v="2017-02-18T00:00:00"/>
    <s v="Saturday"/>
    <d v="1899-12-30T13:30:21"/>
    <d v="1899-12-30T14:00:00"/>
    <s v="Round Trip"/>
  </r>
  <r>
    <n v="1510920"/>
    <s v="Non-RFID Card Member"/>
    <m/>
    <m/>
    <n v="60510"/>
    <s v="UNITED STATES"/>
    <s v="Single Ride"/>
    <n v="11056"/>
    <x v="35"/>
    <n v="43.040154000000001"/>
    <n v="-87.932113000000001"/>
    <x v="24"/>
    <n v="43.036900000000003"/>
    <n v="-87.89667"/>
    <n v="60"/>
    <n v="6"/>
    <n v="9"/>
    <n v="8.6"/>
    <n v="360"/>
    <n v="-1"/>
    <d v="2017-02-18T00:00:00"/>
    <d v="2017-02-01T00:00:00"/>
    <d v="2017-02-18T00:00:00"/>
    <s v="Saturday"/>
    <d v="1899-12-30T12:29:05"/>
    <d v="1899-12-30T12:00:00"/>
    <n v="1"/>
    <d v="2017-02-18T00:00:00"/>
    <d v="2017-02-01T00:00:00"/>
    <d v="2017-02-18T00:00:00"/>
    <s v="Saturday"/>
    <d v="1899-12-30T13:29:58"/>
    <d v="1899-12-30T13:00:00"/>
    <s v="One Way"/>
  </r>
  <r>
    <n v="1509913"/>
    <s v="Non-RFID Card Member"/>
    <m/>
    <m/>
    <n v="20111"/>
    <s v="UNITED STATES"/>
    <s v="Single Ride"/>
    <n v="11169"/>
    <x v="36"/>
    <n v="43.02948"/>
    <n v="-87.912819999999996"/>
    <x v="22"/>
    <n v="43.02948"/>
    <n v="-87.912819999999996"/>
    <n v="108"/>
    <n v="12"/>
    <n v="16.2"/>
    <n v="15.4"/>
    <n v="648"/>
    <n v="-1"/>
    <d v="2017-02-18T00:00:00"/>
    <d v="2017-02-01T00:00:00"/>
    <d v="2017-02-18T00:00:00"/>
    <s v="Saturday"/>
    <d v="1899-12-30T12:41:35"/>
    <d v="1899-12-30T13:00:00"/>
    <n v="1"/>
    <d v="2017-02-18T00:00:00"/>
    <d v="2017-02-01T00:00:00"/>
    <d v="2017-02-18T00:00:00"/>
    <s v="Saturday"/>
    <d v="1899-12-30T14:29:22"/>
    <d v="1899-12-30T14:00:00"/>
    <s v="Round Trip"/>
  </r>
  <r>
    <n v="1510994"/>
    <s v="Non-RFID Card Member"/>
    <m/>
    <m/>
    <n v="53203"/>
    <s v="UNITED STATES"/>
    <s v="Single Ride"/>
    <n v="5513"/>
    <x v="2"/>
    <n v="43.03519"/>
    <n v="-87.907390000000007"/>
    <x v="16"/>
    <n v="43.034619999999997"/>
    <n v="-87.917500000000004"/>
    <n v="229"/>
    <n v="24"/>
    <n v="18"/>
    <n v="17.100000000000001"/>
    <n v="720"/>
    <n v="-1"/>
    <d v="2017-02-18T00:00:00"/>
    <d v="2017-02-01T00:00:00"/>
    <d v="2017-02-18T00:00:00"/>
    <s v="Saturday"/>
    <d v="1899-12-30T12:43:12"/>
    <d v="1899-12-30T13:00:00"/>
    <n v="1"/>
    <d v="2017-02-18T00:00:00"/>
    <d v="2017-02-01T00:00:00"/>
    <d v="2017-02-18T00:00:00"/>
    <s v="Saturday"/>
    <d v="1899-12-30T16:32:34"/>
    <d v="1899-12-30T17:00:00"/>
    <s v="One Way"/>
  </r>
  <r>
    <n v="1242313"/>
    <s v="Non-RFID Card Member"/>
    <m/>
    <m/>
    <n v="97321"/>
    <s v="UNITED STATES"/>
    <s v="Single Ride"/>
    <n v="11134"/>
    <x v="26"/>
    <n v="43.060786"/>
    <n v="-87.883825999999999"/>
    <x v="10"/>
    <n v="43.052460000000004"/>
    <n v="-87.891000000000005"/>
    <n v="8"/>
    <n v="3"/>
    <n v="1.2"/>
    <n v="1.1000000000000001"/>
    <n v="48"/>
    <n v="-1"/>
    <d v="2017-02-18T00:00:00"/>
    <d v="2017-02-01T00:00:00"/>
    <d v="2017-02-18T00:00:00"/>
    <s v="Saturday"/>
    <d v="1899-12-30T12:51:02"/>
    <d v="1899-12-30T13:00:00"/>
    <n v="1"/>
    <d v="2017-02-18T00:00:00"/>
    <d v="2017-02-01T00:00:00"/>
    <d v="2017-02-18T00:00:00"/>
    <s v="Saturday"/>
    <d v="1899-12-30T12:59:09"/>
    <d v="1899-12-30T13:00:00"/>
    <s v="One Way"/>
  </r>
  <r>
    <n v="1511084"/>
    <s v="Non-RFID Card Member"/>
    <m/>
    <m/>
    <n v="80466"/>
    <s v="UNITED STATES"/>
    <s v="Single Ride"/>
    <n v="11128"/>
    <x v="40"/>
    <n v="43.048609999999996"/>
    <n v="-88.008480000000006"/>
    <x v="43"/>
    <n v="43.048609999999996"/>
    <n v="-88.008480000000006"/>
    <n v="30"/>
    <n v="3"/>
    <n v="4.5"/>
    <n v="4.3"/>
    <n v="180"/>
    <n v="-1"/>
    <d v="2017-02-18T00:00:00"/>
    <d v="2017-02-01T00:00:00"/>
    <d v="2017-02-18T00:00:00"/>
    <s v="Saturday"/>
    <d v="1899-12-30T13:00:22"/>
    <d v="1899-12-30T13:00:00"/>
    <n v="1"/>
    <d v="2017-02-18T00:00:00"/>
    <d v="2017-02-01T00:00:00"/>
    <d v="2017-02-18T00:00:00"/>
    <s v="Saturday"/>
    <d v="1899-12-30T13:30:46"/>
    <d v="1899-12-30T14:00:00"/>
    <s v="Round Trip"/>
  </r>
  <r>
    <n v="1511210"/>
    <s v="Non-RFID Card Member"/>
    <m/>
    <m/>
    <n v="53202"/>
    <s v="UNITED STATES"/>
    <s v="Single Ride"/>
    <n v="5483"/>
    <x v="30"/>
    <n v="43.031480000000002"/>
    <n v="-87.908169999999998"/>
    <x v="5"/>
    <n v="43.031480000000002"/>
    <n v="-87.908169999999998"/>
    <n v="34"/>
    <n v="3"/>
    <n v="5.0999999999999996"/>
    <n v="4.8"/>
    <n v="204"/>
    <n v="-1"/>
    <d v="2017-02-18T00:00:00"/>
    <d v="2017-02-01T00:00:00"/>
    <d v="2017-02-18T00:00:00"/>
    <s v="Saturday"/>
    <d v="1899-12-30T13:21:57"/>
    <d v="1899-12-30T13:00:00"/>
    <n v="1"/>
    <d v="2017-02-18T00:00:00"/>
    <d v="2017-02-01T00:00:00"/>
    <d v="2017-02-18T00:00:00"/>
    <s v="Saturday"/>
    <d v="1899-12-30T13:55:42"/>
    <d v="1899-12-30T14:00:00"/>
    <s v="Round Trip"/>
  </r>
  <r>
    <n v="1511311"/>
    <s v="Non-RFID Card Member"/>
    <m/>
    <m/>
    <n v="53233"/>
    <s v="UNITED STATES"/>
    <s v="Single Ride"/>
    <n v="5472"/>
    <x v="35"/>
    <n v="43.040154000000001"/>
    <n v="-87.932113000000001"/>
    <x v="21"/>
    <n v="43.040154000000001"/>
    <n v="-87.932113000000001"/>
    <n v="70"/>
    <n v="9"/>
    <n v="10.5"/>
    <n v="10"/>
    <n v="420"/>
    <n v="-1"/>
    <d v="2017-02-18T00:00:00"/>
    <d v="2017-02-01T00:00:00"/>
    <d v="2017-02-18T00:00:00"/>
    <s v="Saturday"/>
    <d v="1899-12-30T13:38:57"/>
    <d v="1899-12-30T14:00:00"/>
    <n v="1"/>
    <d v="2017-02-18T00:00:00"/>
    <d v="2017-02-01T00:00:00"/>
    <d v="2017-02-18T00:00:00"/>
    <s v="Saturday"/>
    <d v="1899-12-30T14:48:46"/>
    <d v="1899-12-30T15:00:00"/>
    <s v="Round Trip"/>
  </r>
  <r>
    <n v="1511334"/>
    <s v="Non-RFID Card Member"/>
    <m/>
    <m/>
    <m/>
    <s v="UNITED STATES"/>
    <s v="Single Ride"/>
    <n v="5506"/>
    <x v="23"/>
    <n v="43.040349999999997"/>
    <n v="-87.920760000000001"/>
    <x v="22"/>
    <n v="43.02948"/>
    <n v="-87.912819999999996"/>
    <n v="20"/>
    <n v="3"/>
    <n v="3"/>
    <n v="2.9"/>
    <n v="120"/>
    <n v="-1"/>
    <d v="2017-02-18T00:00:00"/>
    <d v="2017-02-01T00:00:00"/>
    <d v="2017-02-18T00:00:00"/>
    <s v="Saturday"/>
    <d v="1899-12-30T13:42:22"/>
    <d v="1899-12-30T14:00:00"/>
    <n v="1"/>
    <d v="2017-02-18T00:00:00"/>
    <d v="2017-02-01T00:00:00"/>
    <d v="2017-02-18T00:00:00"/>
    <s v="Saturday"/>
    <d v="1899-12-30T14:02:06"/>
    <d v="1899-12-30T14:00:00"/>
    <s v="One Way"/>
  </r>
  <r>
    <n v="1511358"/>
    <s v="Non-RFID Card Member"/>
    <m/>
    <m/>
    <n v="60148"/>
    <s v="UNITED STATES"/>
    <s v="Single Ride"/>
    <n v="5424"/>
    <x v="12"/>
    <n v="43.038719999999998"/>
    <n v="-87.905339999999995"/>
    <x v="17"/>
    <n v="43.042490000000001"/>
    <n v="-87.909959999999998"/>
    <n v="57"/>
    <n v="6"/>
    <n v="8.6"/>
    <n v="8.1"/>
    <n v="342"/>
    <n v="-1"/>
    <d v="2017-02-18T00:00:00"/>
    <d v="2017-02-01T00:00:00"/>
    <d v="2017-02-18T00:00:00"/>
    <s v="Saturday"/>
    <d v="1899-12-30T13:45:36"/>
    <d v="1899-12-30T14:00:00"/>
    <n v="1"/>
    <d v="2017-02-18T00:00:00"/>
    <d v="2017-02-01T00:00:00"/>
    <d v="2017-02-18T00:00:00"/>
    <s v="Saturday"/>
    <d v="1899-12-30T14:42:29"/>
    <d v="1899-12-30T15:00:00"/>
    <s v="One Way"/>
  </r>
  <r>
    <n v="1511468"/>
    <s v="Non-RFID Card Member"/>
    <m/>
    <m/>
    <n v="53189"/>
    <s v="UNITED STATES"/>
    <s v="Single Ride"/>
    <n v="11141"/>
    <x v="31"/>
    <n v="43.058010000000003"/>
    <n v="-87.877300000000005"/>
    <x v="32"/>
    <n v="43.058010000000003"/>
    <n v="-87.877300000000005"/>
    <n v="89"/>
    <n v="9"/>
    <n v="13.4"/>
    <n v="12.7"/>
    <n v="534"/>
    <n v="-1"/>
    <d v="2017-02-18T00:00:00"/>
    <d v="2017-02-01T00:00:00"/>
    <d v="2017-02-18T00:00:00"/>
    <s v="Saturday"/>
    <d v="1899-12-30T14:01:59"/>
    <d v="1899-12-30T14:00:00"/>
    <n v="1"/>
    <d v="2017-02-18T00:00:00"/>
    <d v="2017-02-01T00:00:00"/>
    <d v="2017-02-18T00:00:00"/>
    <s v="Saturday"/>
    <d v="1899-12-30T15:30:55"/>
    <d v="1899-12-30T16:00:00"/>
    <s v="Round Trip"/>
  </r>
  <r>
    <n v="1511482"/>
    <s v="Non-RFID Card Member"/>
    <m/>
    <m/>
    <n v="46260"/>
    <s v="UNITED STATES"/>
    <s v="Single Ride"/>
    <n v="129"/>
    <x v="31"/>
    <n v="43.058010000000003"/>
    <n v="-87.877300000000005"/>
    <x v="32"/>
    <n v="43.058010000000003"/>
    <n v="-87.877300000000005"/>
    <n v="58"/>
    <n v="6"/>
    <n v="8.6999999999999993"/>
    <n v="8.3000000000000007"/>
    <n v="348"/>
    <n v="-1"/>
    <d v="2017-02-18T00:00:00"/>
    <d v="2017-02-01T00:00:00"/>
    <d v="2017-02-18T00:00:00"/>
    <s v="Saturday"/>
    <d v="1899-12-30T14:04:10"/>
    <d v="1899-12-30T14:00:00"/>
    <n v="1"/>
    <d v="2017-02-18T00:00:00"/>
    <d v="2017-02-01T00:00:00"/>
    <d v="2017-02-18T00:00:00"/>
    <s v="Saturday"/>
    <d v="1899-12-30T15:02:17"/>
    <d v="1899-12-30T15:00:00"/>
    <s v="Round Trip"/>
  </r>
  <r>
    <n v="1511494"/>
    <s v="Non-RFID Card Member"/>
    <m/>
    <m/>
    <n v="53226"/>
    <s v="UNITED STATES"/>
    <s v="Single Ride"/>
    <n v="91"/>
    <x v="25"/>
    <n v="43.036900000000003"/>
    <n v="-87.89667"/>
    <x v="31"/>
    <n v="43.060250000000003"/>
    <n v="-87.892169999999993"/>
    <n v="28"/>
    <n v="3"/>
    <n v="4.2"/>
    <n v="4"/>
    <n v="168"/>
    <n v="-1"/>
    <d v="2017-02-18T00:00:00"/>
    <d v="2017-02-01T00:00:00"/>
    <d v="2017-02-18T00:00:00"/>
    <s v="Saturday"/>
    <d v="1899-12-30T14:07:00"/>
    <d v="1899-12-30T14:00:00"/>
    <n v="1"/>
    <d v="2017-02-18T00:00:00"/>
    <d v="2017-02-01T00:00:00"/>
    <d v="2017-02-18T00:00:00"/>
    <s v="Saturday"/>
    <d v="1899-12-30T14:35:49"/>
    <d v="1899-12-30T15:00:00"/>
    <s v="One Way"/>
  </r>
  <r>
    <n v="1511499"/>
    <s v="Non-RFID Card Member"/>
    <m/>
    <m/>
    <n v="10029"/>
    <s v="UNITED STATES"/>
    <s v="Single Ride"/>
    <n v="47"/>
    <x v="27"/>
    <n v="43.038580000000003"/>
    <n v="-87.90934"/>
    <x v="8"/>
    <n v="43.038580000000003"/>
    <n v="-87.90934"/>
    <n v="57"/>
    <n v="6"/>
    <n v="8.6"/>
    <n v="8.1"/>
    <n v="342"/>
    <n v="-1"/>
    <d v="2017-02-18T00:00:00"/>
    <d v="2017-02-01T00:00:00"/>
    <d v="2017-02-18T00:00:00"/>
    <s v="Saturday"/>
    <d v="1899-12-30T14:08:12"/>
    <d v="1899-12-30T14:00:00"/>
    <n v="1"/>
    <d v="2017-02-18T00:00:00"/>
    <d v="2017-02-01T00:00:00"/>
    <d v="2017-02-18T00:00:00"/>
    <s v="Saturday"/>
    <d v="1899-12-30T15:05:47"/>
    <d v="1899-12-30T15:00:00"/>
    <s v="Round Trip"/>
  </r>
  <r>
    <n v="1511540"/>
    <s v="Non-RFID Card Member"/>
    <m/>
    <m/>
    <n v="60482"/>
    <s v="UNITED STATES"/>
    <s v="Single Ride"/>
    <n v="81"/>
    <x v="20"/>
    <n v="43.034619999999997"/>
    <n v="-87.917500000000004"/>
    <x v="16"/>
    <n v="43.034619999999997"/>
    <n v="-87.917500000000004"/>
    <n v="175"/>
    <n v="18"/>
    <n v="18"/>
    <n v="17.100000000000001"/>
    <n v="720"/>
    <n v="-1"/>
    <d v="2017-02-18T00:00:00"/>
    <d v="2017-02-01T00:00:00"/>
    <d v="2017-02-18T00:00:00"/>
    <s v="Saturday"/>
    <d v="1899-12-30T14:13:35"/>
    <d v="1899-12-30T14:00:00"/>
    <n v="1"/>
    <d v="2017-02-18T00:00:00"/>
    <d v="2017-02-01T00:00:00"/>
    <d v="2017-02-18T00:00:00"/>
    <s v="Saturday"/>
    <d v="1899-12-30T17:08:35"/>
    <d v="1899-12-30T17:00:00"/>
    <s v="Round Trip"/>
  </r>
  <r>
    <n v="1511505"/>
    <s v="Non-RFID Card Member"/>
    <m/>
    <m/>
    <n v="53218"/>
    <s v="UNITED STATES"/>
    <s v="Single Ride"/>
    <n v="11057"/>
    <x v="31"/>
    <n v="43.058010000000003"/>
    <n v="-87.877300000000005"/>
    <x v="32"/>
    <n v="43.058010000000003"/>
    <n v="-87.877300000000005"/>
    <n v="7"/>
    <n v="3"/>
    <n v="1.1000000000000001"/>
    <n v="1"/>
    <n v="42"/>
    <n v="-1"/>
    <d v="2017-02-18T00:00:00"/>
    <d v="2017-02-01T00:00:00"/>
    <d v="2017-02-18T00:00:00"/>
    <s v="Saturday"/>
    <d v="1899-12-30T14:14:16"/>
    <d v="1899-12-30T14:00:00"/>
    <n v="1"/>
    <d v="2017-02-18T00:00:00"/>
    <d v="2017-02-01T00:00:00"/>
    <d v="2017-02-18T00:00:00"/>
    <s v="Saturday"/>
    <d v="1899-12-30T14:21:53"/>
    <d v="1899-12-30T14:00:00"/>
    <s v="Round Trip"/>
  </r>
  <r>
    <n v="1511548"/>
    <s v="Non-RFID Card Member"/>
    <m/>
    <m/>
    <n v="53092"/>
    <s v="UNITED STATES"/>
    <s v="Single Ride"/>
    <n v="166"/>
    <x v="50"/>
    <n v="43.026229999999998"/>
    <n v="-87.912809999999993"/>
    <x v="42"/>
    <n v="43.026229999999998"/>
    <n v="-87.912809999999993"/>
    <n v="65"/>
    <n v="9"/>
    <n v="9.8000000000000007"/>
    <n v="9.3000000000000007"/>
    <n v="390"/>
    <n v="-1"/>
    <d v="2017-02-18T00:00:00"/>
    <d v="2017-02-01T00:00:00"/>
    <d v="2017-02-18T00:00:00"/>
    <s v="Saturday"/>
    <d v="1899-12-30T14:14:38"/>
    <d v="1899-12-30T14:00:00"/>
    <n v="1"/>
    <d v="2017-02-18T00:00:00"/>
    <d v="2017-02-01T00:00:00"/>
    <d v="2017-02-18T00:00:00"/>
    <s v="Saturday"/>
    <d v="1899-12-30T15:19:01"/>
    <d v="1899-12-30T15:00:00"/>
    <s v="Round Trip"/>
  </r>
  <r>
    <n v="1511623"/>
    <s v="Non-RFID Card Member"/>
    <m/>
    <m/>
    <n v="2324"/>
    <s v="UNITED STATES"/>
    <s v="Single Ride"/>
    <n v="5454"/>
    <x v="15"/>
    <n v="43.038649999999997"/>
    <n v="-87.921930000000003"/>
    <x v="8"/>
    <n v="43.038580000000003"/>
    <n v="-87.90934"/>
    <n v="43"/>
    <n v="6"/>
    <n v="6.5"/>
    <n v="6.1"/>
    <n v="258"/>
    <n v="-1"/>
    <d v="2017-02-18T00:00:00"/>
    <d v="2017-02-01T00:00:00"/>
    <d v="2017-02-18T00:00:00"/>
    <s v="Saturday"/>
    <d v="1899-12-30T14:27:56"/>
    <d v="1899-12-30T14:00:00"/>
    <n v="1"/>
    <d v="2017-02-18T00:00:00"/>
    <d v="2017-02-01T00:00:00"/>
    <d v="2017-02-18T00:00:00"/>
    <s v="Saturday"/>
    <d v="1899-12-30T15:10:04"/>
    <d v="1899-12-30T15:00:00"/>
    <s v="One Way"/>
  </r>
  <r>
    <n v="1511636"/>
    <s v="Non-RFID Card Member"/>
    <m/>
    <m/>
    <n v="52632"/>
    <s v="UNITED STATES"/>
    <s v="Single Ride"/>
    <n v="5423"/>
    <x v="27"/>
    <n v="43.038580000000003"/>
    <n v="-87.90934"/>
    <x v="8"/>
    <n v="43.038580000000003"/>
    <n v="-87.90934"/>
    <n v="30"/>
    <n v="3"/>
    <n v="4.5"/>
    <n v="4.3"/>
    <n v="180"/>
    <n v="-1"/>
    <d v="2017-02-18T00:00:00"/>
    <d v="2017-02-01T00:00:00"/>
    <d v="2017-02-18T00:00:00"/>
    <s v="Saturday"/>
    <d v="1899-12-30T14:29:39"/>
    <d v="1899-12-30T14:00:00"/>
    <n v="1"/>
    <d v="2017-02-18T00:00:00"/>
    <d v="2017-02-01T00:00:00"/>
    <d v="2017-02-18T00:00:00"/>
    <s v="Saturday"/>
    <d v="1899-12-30T14:59:27"/>
    <d v="1899-12-30T15:00:00"/>
    <s v="Round Trip"/>
  </r>
  <r>
    <n v="1511656"/>
    <s v="Non-RFID Card Member"/>
    <m/>
    <m/>
    <n v="43202"/>
    <s v="UNITED STATES"/>
    <s v="Single Ride"/>
    <n v="11096"/>
    <x v="36"/>
    <n v="43.02948"/>
    <n v="-87.912819999999996"/>
    <x v="22"/>
    <n v="43.02948"/>
    <n v="-87.912819999999996"/>
    <n v="25"/>
    <n v="3"/>
    <n v="3.8"/>
    <n v="3.6"/>
    <n v="150"/>
    <n v="-1"/>
    <d v="2017-02-18T00:00:00"/>
    <d v="2017-02-01T00:00:00"/>
    <d v="2017-02-18T00:00:00"/>
    <s v="Saturday"/>
    <d v="1899-12-30T14:32:19"/>
    <d v="1899-12-30T15:00:00"/>
    <n v="1"/>
    <d v="2017-02-18T00:00:00"/>
    <d v="2017-02-01T00:00:00"/>
    <d v="2017-02-18T00:00:00"/>
    <s v="Saturday"/>
    <d v="1899-12-30T14:57:10"/>
    <d v="1899-12-30T15:00:00"/>
    <s v="Round Trip"/>
  </r>
  <r>
    <n v="1511706"/>
    <s v="Non-RFID Card Member"/>
    <m/>
    <m/>
    <n v="45227"/>
    <s v="UNITED STATES"/>
    <s v="Single Ride"/>
    <n v="11105"/>
    <x v="27"/>
    <n v="43.038580000000003"/>
    <n v="-87.90934"/>
    <x v="22"/>
    <n v="43.02948"/>
    <n v="-87.912819999999996"/>
    <n v="8"/>
    <n v="3"/>
    <n v="1.2"/>
    <n v="1.1000000000000001"/>
    <n v="48"/>
    <n v="-1"/>
    <d v="2017-02-18T00:00:00"/>
    <d v="2017-02-01T00:00:00"/>
    <d v="2017-02-18T00:00:00"/>
    <s v="Saturday"/>
    <d v="1899-12-30T14:41:18"/>
    <d v="1899-12-30T15:00:00"/>
    <n v="1"/>
    <d v="2017-02-18T00:00:00"/>
    <d v="2017-02-01T00:00:00"/>
    <d v="2017-02-18T00:00:00"/>
    <s v="Saturday"/>
    <d v="1899-12-30T14:49:31"/>
    <d v="1899-12-30T15:00:00"/>
    <s v="One Way"/>
  </r>
  <r>
    <n v="1511001"/>
    <s v="Non-RFID Card Member"/>
    <m/>
    <m/>
    <n v="53527"/>
    <s v="UNITED STATES"/>
    <s v="Single Ride"/>
    <n v="318"/>
    <x v="2"/>
    <n v="43.03519"/>
    <n v="-87.907390000000007"/>
    <x v="3"/>
    <n v="43.058619999999998"/>
    <n v="-87.885319999999993"/>
    <n v="25"/>
    <n v="3"/>
    <n v="3.8"/>
    <n v="3.6"/>
    <n v="150"/>
    <n v="-1"/>
    <d v="2017-02-18T00:00:00"/>
    <d v="2017-02-01T00:00:00"/>
    <d v="2017-02-18T00:00:00"/>
    <s v="Saturday"/>
    <d v="1899-12-30T14:45:49"/>
    <d v="1899-12-30T15:00:00"/>
    <n v="1"/>
    <d v="2017-02-18T00:00:00"/>
    <d v="2017-02-01T00:00:00"/>
    <d v="2017-02-18T00:00:00"/>
    <s v="Saturday"/>
    <d v="1899-12-30T15:10:06"/>
    <d v="1899-12-30T15:00:00"/>
    <s v="One Way"/>
  </r>
  <r>
    <n v="1511734"/>
    <s v="Non-RFID Card Member"/>
    <m/>
    <m/>
    <n v="53213"/>
    <s v="UNITED STATES"/>
    <s v="Single Ride"/>
    <n v="5525"/>
    <x v="0"/>
    <n v="43.03886"/>
    <n v="-87.902720000000002"/>
    <x v="24"/>
    <n v="43.036900000000003"/>
    <n v="-87.89667"/>
    <n v="10"/>
    <n v="3"/>
    <n v="1.5"/>
    <n v="1.4"/>
    <n v="60"/>
    <n v="-1"/>
    <d v="2017-02-18T00:00:00"/>
    <d v="2017-02-01T00:00:00"/>
    <d v="2017-02-18T00:00:00"/>
    <s v="Saturday"/>
    <d v="1899-12-30T14:46:05"/>
    <d v="1899-12-30T15:00:00"/>
    <n v="1"/>
    <d v="2017-02-18T00:00:00"/>
    <d v="2017-02-01T00:00:00"/>
    <d v="2017-02-18T00:00:00"/>
    <s v="Saturday"/>
    <d v="1899-12-30T14:56:02"/>
    <d v="1899-12-30T15:00:00"/>
    <s v="One Way"/>
  </r>
  <r>
    <n v="1511845"/>
    <s v="Non-RFID Card Member"/>
    <m/>
    <m/>
    <n v="53213"/>
    <s v="UNITED STATES"/>
    <s v="Single Ride"/>
    <n v="5714"/>
    <x v="42"/>
    <n v="43.052630000000001"/>
    <n v="-88.016319999999993"/>
    <x v="57"/>
    <n v="43.060580000000002"/>
    <n v="-87.998589999999993"/>
    <n v="15"/>
    <n v="3"/>
    <n v="2.2999999999999998"/>
    <n v="2.1"/>
    <n v="90"/>
    <n v="-1"/>
    <d v="2017-02-18T00:00:00"/>
    <d v="2017-02-01T00:00:00"/>
    <d v="2017-02-18T00:00:00"/>
    <s v="Saturday"/>
    <d v="1899-12-30T15:07:19"/>
    <d v="1899-12-30T15:00:00"/>
    <n v="1"/>
    <d v="2017-02-18T00:00:00"/>
    <d v="2017-02-01T00:00:00"/>
    <d v="2017-02-18T00:00:00"/>
    <s v="Saturday"/>
    <d v="1899-12-30T15:22:39"/>
    <d v="1899-12-30T15:00:00"/>
    <s v="One Way"/>
  </r>
  <r>
    <n v="1511896"/>
    <s v="Non-RFID Card Member"/>
    <m/>
    <m/>
    <n v="53045"/>
    <s v="UNITED STATES"/>
    <s v="Single Ride"/>
    <n v="11071"/>
    <x v="16"/>
    <n v="43.03913"/>
    <n v="-87.916150000000002"/>
    <x v="16"/>
    <n v="43.034619999999997"/>
    <n v="-87.917500000000004"/>
    <n v="16"/>
    <n v="3"/>
    <n v="2.4"/>
    <n v="2.2999999999999998"/>
    <n v="96"/>
    <n v="-1"/>
    <d v="2017-02-18T00:00:00"/>
    <d v="2017-02-01T00:00:00"/>
    <d v="2017-02-18T00:00:00"/>
    <s v="Saturday"/>
    <d v="1899-12-30T15:14:34"/>
    <d v="1899-12-30T15:00:00"/>
    <n v="1"/>
    <d v="2017-02-18T00:00:00"/>
    <d v="2017-02-01T00:00:00"/>
    <d v="2017-02-18T00:00:00"/>
    <s v="Saturday"/>
    <d v="1899-12-30T15:30:39"/>
    <d v="1899-12-30T16:00:00"/>
    <s v="One Way"/>
  </r>
  <r>
    <n v="1511923"/>
    <s v="Non-RFID Card Member"/>
    <m/>
    <m/>
    <n v="53203"/>
    <s v="UNITED STATES"/>
    <s v="Single Ride"/>
    <n v="11068"/>
    <x v="2"/>
    <n v="43.03519"/>
    <n v="-87.907390000000007"/>
    <x v="8"/>
    <n v="43.038580000000003"/>
    <n v="-87.90934"/>
    <n v="92"/>
    <n v="9"/>
    <n v="13.8"/>
    <n v="13.1"/>
    <n v="552"/>
    <n v="-1"/>
    <d v="2017-02-18T00:00:00"/>
    <d v="2017-02-01T00:00:00"/>
    <d v="2017-02-18T00:00:00"/>
    <s v="Saturday"/>
    <d v="1899-12-30T15:19:46"/>
    <d v="1899-12-30T15:00:00"/>
    <n v="1"/>
    <d v="2017-02-18T00:00:00"/>
    <d v="2017-02-01T00:00:00"/>
    <d v="2017-02-18T00:00:00"/>
    <s v="Saturday"/>
    <d v="1899-12-30T16:51:34"/>
    <d v="1899-12-30T17:00:00"/>
    <s v="One Way"/>
  </r>
  <r>
    <n v="1512004"/>
    <s v="Non-RFID Card Member"/>
    <m/>
    <m/>
    <n v="53126"/>
    <s v="UNITED STATES"/>
    <s v="Single Ride"/>
    <n v="280"/>
    <x v="31"/>
    <n v="43.058010000000003"/>
    <n v="-87.877300000000005"/>
    <x v="32"/>
    <n v="43.058010000000003"/>
    <n v="-87.877300000000005"/>
    <n v="44"/>
    <n v="6"/>
    <n v="6.6"/>
    <n v="6.3"/>
    <n v="264"/>
    <n v="-1"/>
    <d v="2017-02-18T00:00:00"/>
    <d v="2017-02-01T00:00:00"/>
    <d v="2017-02-18T00:00:00"/>
    <s v="Saturday"/>
    <d v="1899-12-30T15:32:02"/>
    <d v="1899-12-30T16:00:00"/>
    <n v="1"/>
    <d v="2017-02-18T00:00:00"/>
    <d v="2017-02-01T00:00:00"/>
    <d v="2017-02-18T00:00:00"/>
    <s v="Saturday"/>
    <d v="1899-12-30T16:16:25"/>
    <d v="1899-12-30T16:00:00"/>
    <s v="Round Trip"/>
  </r>
  <r>
    <n v="1512004"/>
    <s v="Non-RFID Card Member"/>
    <m/>
    <m/>
    <n v="53126"/>
    <s v="UNITED STATES"/>
    <s v="Single Ride"/>
    <n v="11141"/>
    <x v="31"/>
    <n v="43.058010000000003"/>
    <n v="-87.877300000000005"/>
    <x v="32"/>
    <n v="43.058010000000003"/>
    <n v="-87.877300000000005"/>
    <n v="44"/>
    <n v="6"/>
    <n v="6.6"/>
    <n v="6.3"/>
    <n v="264"/>
    <n v="-1"/>
    <d v="2017-02-18T00:00:00"/>
    <d v="2017-02-01T00:00:00"/>
    <d v="2017-02-18T00:00:00"/>
    <s v="Saturday"/>
    <d v="1899-12-30T15:32:49"/>
    <d v="1899-12-30T16:00:00"/>
    <n v="1"/>
    <d v="2017-02-18T00:00:00"/>
    <d v="2017-02-01T00:00:00"/>
    <d v="2017-02-18T00:00:00"/>
    <s v="Saturday"/>
    <d v="1899-12-30T16:16:32"/>
    <d v="1899-12-30T16:00:00"/>
    <s v="Round Trip"/>
  </r>
  <r>
    <n v="1512034"/>
    <s v="Non-RFID Card Member"/>
    <m/>
    <m/>
    <n v="53132"/>
    <s v="UNITED STATES"/>
    <s v="Single Ride"/>
    <n v="11120"/>
    <x v="2"/>
    <n v="43.03519"/>
    <n v="-87.907390000000007"/>
    <x v="17"/>
    <n v="43.042490000000001"/>
    <n v="-87.909959999999998"/>
    <n v="8"/>
    <n v="3"/>
    <n v="1.2"/>
    <n v="1.1000000000000001"/>
    <n v="48"/>
    <n v="-1"/>
    <d v="2017-02-18T00:00:00"/>
    <d v="2017-02-01T00:00:00"/>
    <d v="2017-02-18T00:00:00"/>
    <s v="Saturday"/>
    <d v="1899-12-30T15:35:40"/>
    <d v="1899-12-30T16:00:00"/>
    <n v="1"/>
    <d v="2017-02-18T00:00:00"/>
    <d v="2017-02-01T00:00:00"/>
    <d v="2017-02-18T00:00:00"/>
    <s v="Saturday"/>
    <d v="1899-12-30T15:43:25"/>
    <d v="1899-12-30T16:00:00"/>
    <s v="One Way"/>
  </r>
  <r>
    <n v="1510839"/>
    <s v="Non-RFID Card Member"/>
    <m/>
    <m/>
    <n v="53211"/>
    <s v="UNITED STATES"/>
    <s v="Single Ride"/>
    <n v="5499"/>
    <x v="2"/>
    <n v="43.03519"/>
    <n v="-87.907390000000007"/>
    <x v="26"/>
    <n v="43.077359999999999"/>
    <n v="-87.880769999999998"/>
    <n v="33"/>
    <n v="3"/>
    <n v="5"/>
    <n v="4.7"/>
    <n v="198"/>
    <n v="-1"/>
    <d v="2017-02-18T00:00:00"/>
    <d v="2017-02-01T00:00:00"/>
    <d v="2017-02-18T00:00:00"/>
    <s v="Saturday"/>
    <d v="1899-12-30T15:36:36"/>
    <d v="1899-12-30T16:00:00"/>
    <n v="1"/>
    <d v="2017-02-18T00:00:00"/>
    <d v="2017-02-01T00:00:00"/>
    <d v="2017-02-18T00:00:00"/>
    <s v="Saturday"/>
    <d v="1899-12-30T16:09:33"/>
    <d v="1899-12-30T16:00:00"/>
    <s v="One Way"/>
  </r>
  <r>
    <n v="1510839"/>
    <s v="Non-RFID Card Member"/>
    <m/>
    <m/>
    <n v="53211"/>
    <s v="UNITED STATES"/>
    <s v="Single Ride"/>
    <n v="11123"/>
    <x v="2"/>
    <n v="43.03519"/>
    <n v="-87.907390000000007"/>
    <x v="26"/>
    <n v="43.077359999999999"/>
    <n v="-87.880769999999998"/>
    <n v="32"/>
    <n v="3"/>
    <n v="4.8"/>
    <n v="4.5999999999999996"/>
    <n v="192"/>
    <n v="-1"/>
    <d v="2017-02-18T00:00:00"/>
    <d v="2017-02-01T00:00:00"/>
    <d v="2017-02-18T00:00:00"/>
    <s v="Saturday"/>
    <d v="1899-12-30T15:37:15"/>
    <d v="1899-12-30T16:00:00"/>
    <n v="1"/>
    <d v="2017-02-18T00:00:00"/>
    <d v="2017-02-01T00:00:00"/>
    <d v="2017-02-18T00:00:00"/>
    <s v="Saturday"/>
    <d v="1899-12-30T16:09:21"/>
    <d v="1899-12-30T16:00:00"/>
    <s v="One Way"/>
  </r>
  <r>
    <n v="1243279"/>
    <s v="Non-RFID Card Member"/>
    <m/>
    <m/>
    <n v="60190"/>
    <s v="UNITED STATES"/>
    <s v="Single Ride"/>
    <n v="5491"/>
    <x v="29"/>
    <n v="43.05847"/>
    <n v="-87.898079999999993"/>
    <x v="32"/>
    <n v="43.058010000000003"/>
    <n v="-87.877300000000005"/>
    <n v="20"/>
    <n v="3"/>
    <n v="3"/>
    <n v="2.9"/>
    <n v="120"/>
    <n v="-1"/>
    <d v="2017-02-18T00:00:00"/>
    <d v="2017-02-01T00:00:00"/>
    <d v="2017-02-18T00:00:00"/>
    <s v="Saturday"/>
    <d v="1899-12-30T15:39:35"/>
    <d v="1899-12-30T16:00:00"/>
    <n v="1"/>
    <d v="2017-02-18T00:00:00"/>
    <d v="2017-02-01T00:00:00"/>
    <d v="2017-02-18T00:00:00"/>
    <s v="Saturday"/>
    <d v="1899-12-30T15:59:18"/>
    <d v="1899-12-30T16:00:00"/>
    <s v="One Way"/>
  </r>
  <r>
    <n v="1491362"/>
    <s v="Non-RFID Card Member"/>
    <m/>
    <m/>
    <n v="53204"/>
    <s v="UNITED STATES"/>
    <s v="Single Ride"/>
    <n v="5529"/>
    <x v="0"/>
    <n v="43.03886"/>
    <n v="-87.902720000000002"/>
    <x v="1"/>
    <n v="43.03886"/>
    <n v="-87.902720000000002"/>
    <n v="52"/>
    <n v="6"/>
    <n v="7.8"/>
    <n v="7.4"/>
    <n v="312"/>
    <n v="-1"/>
    <d v="2017-02-18T00:00:00"/>
    <d v="2017-02-01T00:00:00"/>
    <d v="2017-02-18T00:00:00"/>
    <s v="Saturday"/>
    <d v="1899-12-30T15:47:51"/>
    <d v="1899-12-30T16:00:00"/>
    <n v="1"/>
    <d v="2017-02-18T00:00:00"/>
    <d v="2017-02-01T00:00:00"/>
    <d v="2017-02-18T00:00:00"/>
    <s v="Saturday"/>
    <d v="1899-12-30T16:39:20"/>
    <d v="1899-12-30T17:00:00"/>
    <s v="Round Trip"/>
  </r>
  <r>
    <n v="1512129"/>
    <s v="Non-RFID Card Member"/>
    <m/>
    <m/>
    <n v="53207"/>
    <s v="UNITED STATES"/>
    <s v="Single Ride"/>
    <n v="5455"/>
    <x v="0"/>
    <n v="43.03886"/>
    <n v="-87.902720000000002"/>
    <x v="1"/>
    <n v="43.03886"/>
    <n v="-87.902720000000002"/>
    <n v="50"/>
    <n v="6"/>
    <n v="7.5"/>
    <n v="7.1"/>
    <n v="300"/>
    <n v="-1"/>
    <d v="2017-02-18T00:00:00"/>
    <d v="2017-02-01T00:00:00"/>
    <d v="2017-02-18T00:00:00"/>
    <s v="Saturday"/>
    <d v="1899-12-30T15:49:12"/>
    <d v="1899-12-30T16:00:00"/>
    <n v="1"/>
    <d v="2017-02-18T00:00:00"/>
    <d v="2017-02-01T00:00:00"/>
    <d v="2017-02-18T00:00:00"/>
    <s v="Saturday"/>
    <d v="1899-12-30T16:39:21"/>
    <d v="1899-12-30T17:00:00"/>
    <s v="Round Trip"/>
  </r>
  <r>
    <n v="1512162"/>
    <s v="Non-RFID Card Member"/>
    <m/>
    <m/>
    <n v="55126"/>
    <s v="UNITED STATES"/>
    <s v="Single Ride"/>
    <n v="11085"/>
    <x v="0"/>
    <n v="43.03886"/>
    <n v="-87.902720000000002"/>
    <x v="21"/>
    <n v="43.040154000000001"/>
    <n v="-87.932113000000001"/>
    <n v="26"/>
    <n v="3"/>
    <n v="3.9"/>
    <n v="3.7"/>
    <n v="156"/>
    <n v="-1"/>
    <d v="2017-02-18T00:00:00"/>
    <d v="2017-02-01T00:00:00"/>
    <d v="2017-02-18T00:00:00"/>
    <s v="Saturday"/>
    <d v="1899-12-30T15:54:53"/>
    <d v="1899-12-30T16:00:00"/>
    <n v="1"/>
    <d v="2017-02-18T00:00:00"/>
    <d v="2017-02-01T00:00:00"/>
    <d v="2017-02-18T00:00:00"/>
    <s v="Saturday"/>
    <d v="1899-12-30T16:20:59"/>
    <d v="1899-12-30T16:00:00"/>
    <s v="One Way"/>
  </r>
  <r>
    <n v="1373217"/>
    <s v="Non-RFID Card Member"/>
    <m/>
    <m/>
    <n v="55412"/>
    <s v="UNITED STATES"/>
    <s v="Single Ride"/>
    <n v="157"/>
    <x v="21"/>
    <n v="43.06033"/>
    <n v="-87.89546"/>
    <x v="15"/>
    <n v="43.06033"/>
    <n v="-87.89546"/>
    <n v="29"/>
    <n v="3"/>
    <n v="4.4000000000000004"/>
    <n v="4.0999999999999996"/>
    <n v="174"/>
    <n v="-1"/>
    <d v="2017-02-18T00:00:00"/>
    <d v="2017-02-01T00:00:00"/>
    <d v="2017-02-18T00:00:00"/>
    <s v="Saturday"/>
    <d v="1899-12-30T16:05:23"/>
    <d v="1899-12-30T16:00:00"/>
    <n v="1"/>
    <d v="2017-02-18T00:00:00"/>
    <d v="2017-02-01T00:00:00"/>
    <d v="2017-02-18T00:00:00"/>
    <s v="Saturday"/>
    <d v="1899-12-30T16:34:45"/>
    <d v="1899-12-30T17:00:00"/>
    <s v="Round Trip"/>
  </r>
  <r>
    <n v="1512220"/>
    <s v="Non-RFID Card Member"/>
    <m/>
    <m/>
    <n v="53012"/>
    <s v="UNITED STATES"/>
    <s v="Single Ride"/>
    <n v="5492"/>
    <x v="1"/>
    <n v="43.048200000000001"/>
    <n v="-87.900859999999994"/>
    <x v="29"/>
    <n v="43.053040000000003"/>
    <n v="-87.897660000000002"/>
    <n v="4"/>
    <n v="0"/>
    <n v="0.6"/>
    <n v="0.6"/>
    <n v="24"/>
    <n v="-1"/>
    <d v="2017-02-18T00:00:00"/>
    <d v="2017-02-01T00:00:00"/>
    <d v="2017-02-18T00:00:00"/>
    <s v="Saturday"/>
    <d v="1899-12-30T16:06:34"/>
    <d v="1899-12-30T16:00:00"/>
    <n v="1"/>
    <d v="2017-02-18T00:00:00"/>
    <d v="2017-02-01T00:00:00"/>
    <d v="2017-02-18T00:00:00"/>
    <s v="Saturday"/>
    <d v="1899-12-30T16:10:24"/>
    <d v="1899-12-30T16:00:00"/>
    <s v="One Way"/>
  </r>
  <r>
    <n v="1512235"/>
    <s v="Non-RFID Card Member"/>
    <m/>
    <m/>
    <n v="60431"/>
    <s v="UNITED STATES"/>
    <s v="Single Ride"/>
    <n v="109"/>
    <x v="25"/>
    <n v="43.036900000000003"/>
    <n v="-87.89667"/>
    <x v="24"/>
    <n v="43.036900000000003"/>
    <n v="-87.89667"/>
    <n v="29"/>
    <n v="3"/>
    <n v="4.4000000000000004"/>
    <n v="4.0999999999999996"/>
    <n v="174"/>
    <n v="-1"/>
    <d v="2017-02-18T00:00:00"/>
    <d v="2017-02-01T00:00:00"/>
    <d v="2017-02-18T00:00:00"/>
    <s v="Saturday"/>
    <d v="1899-12-30T16:07:48"/>
    <d v="1899-12-30T16:00:00"/>
    <n v="1"/>
    <d v="2017-02-18T00:00:00"/>
    <d v="2017-02-01T00:00:00"/>
    <d v="2017-02-18T00:00:00"/>
    <s v="Saturday"/>
    <d v="1899-12-30T16:36:12"/>
    <d v="1899-12-30T17:00:00"/>
    <s v="Round Trip"/>
  </r>
  <r>
    <n v="1436591"/>
    <s v="Non-RFID Card Member"/>
    <m/>
    <m/>
    <n v="53226"/>
    <s v="UNITED STATES"/>
    <s v="Single Ride"/>
    <n v="5421"/>
    <x v="47"/>
    <n v="43.06044"/>
    <n v="-88.016239999999996"/>
    <x v="43"/>
    <n v="43.048609999999996"/>
    <n v="-88.008480000000006"/>
    <n v="15"/>
    <n v="3"/>
    <n v="2.2999999999999998"/>
    <n v="2.1"/>
    <n v="90"/>
    <n v="-1"/>
    <d v="2017-02-18T00:00:00"/>
    <d v="2017-02-01T00:00:00"/>
    <d v="2017-02-18T00:00:00"/>
    <s v="Saturday"/>
    <d v="1899-12-30T16:07:58"/>
    <d v="1899-12-30T16:00:00"/>
    <n v="1"/>
    <d v="2017-02-18T00:00:00"/>
    <d v="2017-02-01T00:00:00"/>
    <d v="2017-02-18T00:00:00"/>
    <s v="Saturday"/>
    <d v="1899-12-30T16:22:15"/>
    <d v="1899-12-30T16:00:00"/>
    <s v="One Way"/>
  </r>
  <r>
    <n v="1512235"/>
    <s v="Non-RFID Card Member"/>
    <m/>
    <m/>
    <n v="60431"/>
    <s v="UNITED STATES"/>
    <s v="Single Ride"/>
    <n v="5524"/>
    <x v="25"/>
    <n v="43.036900000000003"/>
    <n v="-87.89667"/>
    <x v="24"/>
    <n v="43.036900000000003"/>
    <n v="-87.89667"/>
    <n v="28"/>
    <n v="3"/>
    <n v="4.2"/>
    <n v="4"/>
    <n v="168"/>
    <n v="-1"/>
    <d v="2017-02-18T00:00:00"/>
    <d v="2017-02-01T00:00:00"/>
    <d v="2017-02-18T00:00:00"/>
    <s v="Saturday"/>
    <d v="1899-12-30T16:08:41"/>
    <d v="1899-12-30T16:00:00"/>
    <n v="1"/>
    <d v="2017-02-18T00:00:00"/>
    <d v="2017-02-01T00:00:00"/>
    <d v="2017-02-18T00:00:00"/>
    <s v="Saturday"/>
    <d v="1899-12-30T16:36:10"/>
    <d v="1899-12-30T17:00:00"/>
    <s v="Round Trip"/>
  </r>
  <r>
    <n v="1512268"/>
    <s v="Non-RFID Card Member"/>
    <m/>
    <m/>
    <n v="53233"/>
    <s v="UNITED STATES"/>
    <s v="Single Ride"/>
    <n v="144"/>
    <x v="35"/>
    <n v="43.040154000000001"/>
    <n v="-87.932113000000001"/>
    <x v="20"/>
    <n v="43.038649999999997"/>
    <n v="-87.921930000000003"/>
    <n v="16"/>
    <n v="3"/>
    <n v="2.4"/>
    <n v="2.2999999999999998"/>
    <n v="96"/>
    <n v="-1"/>
    <d v="2017-02-18T00:00:00"/>
    <d v="2017-02-01T00:00:00"/>
    <d v="2017-02-18T00:00:00"/>
    <s v="Saturday"/>
    <d v="1899-12-30T16:14:14"/>
    <d v="1899-12-30T16:00:00"/>
    <n v="1"/>
    <d v="2017-02-18T00:00:00"/>
    <d v="2017-02-01T00:00:00"/>
    <d v="2017-02-18T00:00:00"/>
    <s v="Saturday"/>
    <d v="1899-12-30T16:30:13"/>
    <d v="1899-12-30T17:00:00"/>
    <s v="One Way"/>
  </r>
  <r>
    <n v="1512299"/>
    <s v="Non-RFID Card Member"/>
    <m/>
    <m/>
    <n v="60085"/>
    <s v="UNITED STATES"/>
    <s v="Single Ride"/>
    <n v="186"/>
    <x v="25"/>
    <n v="43.036900000000003"/>
    <n v="-87.89667"/>
    <x v="24"/>
    <n v="43.036900000000003"/>
    <n v="-87.89667"/>
    <n v="22"/>
    <n v="3"/>
    <n v="3.3"/>
    <n v="3.1"/>
    <n v="132"/>
    <n v="-1"/>
    <d v="2017-02-18T00:00:00"/>
    <d v="2017-02-01T00:00:00"/>
    <d v="2017-02-18T00:00:00"/>
    <s v="Saturday"/>
    <d v="1899-12-30T16:20:52"/>
    <d v="1899-12-30T16:00:00"/>
    <n v="1"/>
    <d v="2017-02-18T00:00:00"/>
    <d v="2017-02-01T00:00:00"/>
    <d v="2017-02-18T00:00:00"/>
    <s v="Saturday"/>
    <d v="1899-12-30T16:42:02"/>
    <d v="1899-12-30T17:00:00"/>
    <s v="Round Trip"/>
  </r>
  <r>
    <n v="1512334"/>
    <s v="Non-RFID Card Member"/>
    <m/>
    <m/>
    <n v="53129"/>
    <s v="UNITED STATES"/>
    <s v="Single Ride"/>
    <n v="5428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8T00:00:00"/>
    <d v="2017-02-01T00:00:00"/>
    <d v="2017-02-18T00:00:00"/>
    <s v="Saturday"/>
    <d v="1899-12-30T16:28:24"/>
    <d v="1899-12-30T16:00:00"/>
    <n v="1"/>
    <d v="2017-02-18T00:00:00"/>
    <d v="2017-02-01T00:00:00"/>
    <d v="2017-02-18T00:00:00"/>
    <s v="Saturday"/>
    <d v="1899-12-30T17:17:51"/>
    <d v="1899-12-30T17:00:00"/>
    <s v="Round Trip"/>
  </r>
  <r>
    <n v="1512373"/>
    <s v="Non-RFID Card Member"/>
    <m/>
    <m/>
    <m/>
    <s v="UNITED STATES"/>
    <s v="Single Ride"/>
    <n v="11134"/>
    <x v="14"/>
    <n v="43.045712999999999"/>
    <n v="-87.899756999999994"/>
    <x v="18"/>
    <n v="43.045712999999999"/>
    <n v="-87.899756999999994"/>
    <n v="60"/>
    <n v="6"/>
    <n v="9"/>
    <n v="8.6"/>
    <n v="360"/>
    <n v="-1"/>
    <d v="2017-02-18T00:00:00"/>
    <d v="2017-02-01T00:00:00"/>
    <d v="2017-02-18T00:00:00"/>
    <s v="Saturday"/>
    <d v="1899-12-30T16:37:01"/>
    <d v="1899-12-30T17:00:00"/>
    <n v="1"/>
    <d v="2017-02-18T00:00:00"/>
    <d v="2017-02-01T00:00:00"/>
    <d v="2017-02-18T00:00:00"/>
    <s v="Saturday"/>
    <d v="1899-12-30T17:37:04"/>
    <d v="1899-12-30T18:00:00"/>
    <s v="Round Trip"/>
  </r>
  <r>
    <n v="1512381"/>
    <s v="Non-RFID Card Member"/>
    <m/>
    <m/>
    <n v="53202"/>
    <s v="UNITED STATES"/>
    <s v="Single Ride"/>
    <n v="11107"/>
    <x v="13"/>
    <n v="43.058619999999998"/>
    <n v="-87.885319999999993"/>
    <x v="3"/>
    <n v="43.058619999999998"/>
    <n v="-87.885319999999993"/>
    <n v="46"/>
    <n v="6"/>
    <n v="6.9"/>
    <n v="6.6"/>
    <n v="276"/>
    <n v="-1"/>
    <d v="2017-02-18T00:00:00"/>
    <d v="2017-02-01T00:00:00"/>
    <d v="2017-02-18T00:00:00"/>
    <s v="Saturday"/>
    <d v="1899-12-30T16:38:20"/>
    <d v="1899-12-30T17:00:00"/>
    <n v="1"/>
    <d v="2017-02-18T00:00:00"/>
    <d v="2017-02-01T00:00:00"/>
    <d v="2017-02-18T00:00:00"/>
    <s v="Saturday"/>
    <d v="1899-12-30T17:24:41"/>
    <d v="1899-12-30T17:00:00"/>
    <s v="Round Trip"/>
  </r>
  <r>
    <n v="1512394"/>
    <s v="Non-RFID Card Member"/>
    <m/>
    <m/>
    <n v="95128"/>
    <s v="UNITED STATES"/>
    <s v="Single Ride"/>
    <n v="5424"/>
    <x v="3"/>
    <n v="43.042490000000001"/>
    <n v="-87.909959999999998"/>
    <x v="17"/>
    <n v="43.042490000000001"/>
    <n v="-87.909959999999998"/>
    <n v="32"/>
    <n v="3"/>
    <n v="4.8"/>
    <n v="4.5999999999999996"/>
    <n v="192"/>
    <n v="-1"/>
    <d v="2017-02-18T00:00:00"/>
    <d v="2017-02-01T00:00:00"/>
    <d v="2017-02-18T00:00:00"/>
    <s v="Saturday"/>
    <d v="1899-12-30T16:42:42"/>
    <d v="1899-12-30T17:00:00"/>
    <n v="1"/>
    <d v="2017-02-18T00:00:00"/>
    <d v="2017-02-01T00:00:00"/>
    <d v="2017-02-18T00:00:00"/>
    <s v="Saturday"/>
    <d v="1899-12-30T17:14:42"/>
    <d v="1899-12-30T17:00:00"/>
    <s v="Round Trip"/>
  </r>
  <r>
    <n v="1512415"/>
    <s v="Non-RFID Card Member"/>
    <m/>
    <m/>
    <n v="60619"/>
    <s v="UNITED STATES"/>
    <s v="Single Ride"/>
    <n v="5477"/>
    <x v="31"/>
    <n v="43.058010000000003"/>
    <n v="-87.877300000000005"/>
    <x v="32"/>
    <n v="43.058010000000003"/>
    <n v="-87.877300000000005"/>
    <n v="23"/>
    <n v="3"/>
    <n v="3.5"/>
    <n v="3.3"/>
    <n v="138"/>
    <n v="-1"/>
    <d v="2017-02-18T00:00:00"/>
    <d v="2017-02-01T00:00:00"/>
    <d v="2017-02-18T00:00:00"/>
    <s v="Saturday"/>
    <d v="1899-12-30T16:51:05"/>
    <d v="1899-12-30T17:00:00"/>
    <n v="1"/>
    <d v="2017-02-18T00:00:00"/>
    <d v="2017-02-01T00:00:00"/>
    <d v="2017-02-18T00:00:00"/>
    <s v="Saturday"/>
    <d v="1899-12-30T17:14:18"/>
    <d v="1899-12-30T17:00:00"/>
    <s v="Round Trip"/>
  </r>
  <r>
    <n v="1512469"/>
    <s v="Non-RFID Card Member"/>
    <m/>
    <m/>
    <n v="97140"/>
    <s v="UNITED STATES"/>
    <s v="Single Ride"/>
    <n v="109"/>
    <x v="25"/>
    <n v="43.036900000000003"/>
    <n v="-87.89667"/>
    <x v="5"/>
    <n v="43.031480000000002"/>
    <n v="-87.908169999999998"/>
    <n v="13"/>
    <n v="3"/>
    <n v="2"/>
    <n v="1.9"/>
    <n v="78"/>
    <n v="-1"/>
    <d v="2017-02-18T00:00:00"/>
    <d v="2017-02-01T00:00:00"/>
    <d v="2017-02-18T00:00:00"/>
    <s v="Saturday"/>
    <d v="1899-12-30T17:08:53"/>
    <d v="1899-12-30T17:00:00"/>
    <n v="1"/>
    <d v="2017-02-18T00:00:00"/>
    <d v="2017-02-01T00:00:00"/>
    <d v="2017-02-18T00:00:00"/>
    <s v="Saturday"/>
    <d v="1899-12-30T17:21:29"/>
    <d v="1899-12-30T17:00:00"/>
    <s v="One Way"/>
  </r>
  <r>
    <n v="1241327"/>
    <s v="Non-RFID Card Member"/>
    <m/>
    <m/>
    <n v="53211"/>
    <s v="UNITED STATES"/>
    <s v="Single Ride"/>
    <n v="961"/>
    <x v="9"/>
    <n v="43.066893999999998"/>
    <n v="-87.877936000000005"/>
    <x v="26"/>
    <n v="43.077359999999999"/>
    <n v="-87.880769999999998"/>
    <n v="7"/>
    <n v="3"/>
    <n v="1.1000000000000001"/>
    <n v="1"/>
    <n v="42"/>
    <n v="-1"/>
    <d v="2017-02-18T00:00:00"/>
    <d v="2017-02-01T00:00:00"/>
    <d v="2017-02-18T00:00:00"/>
    <s v="Saturday"/>
    <d v="1899-12-30T17:55:27"/>
    <d v="1899-12-30T18:00:00"/>
    <n v="1"/>
    <d v="2017-02-18T00:00:00"/>
    <d v="2017-02-01T00:00:00"/>
    <d v="2017-02-18T00:00:00"/>
    <s v="Saturday"/>
    <d v="1899-12-30T18:02:42"/>
    <d v="1899-12-30T18:00:00"/>
    <s v="One Way"/>
  </r>
  <r>
    <n v="1510354"/>
    <s v="Non-RFID Card Member"/>
    <m/>
    <m/>
    <n v="57006"/>
    <s v="UNITED STATES"/>
    <s v="Single Ride"/>
    <n v="11149"/>
    <x v="20"/>
    <n v="43.034619999999997"/>
    <n v="-87.917500000000004"/>
    <x v="54"/>
    <n v="43.046570000000003"/>
    <n v="-87.908720000000002"/>
    <n v="16"/>
    <n v="3"/>
    <n v="2.4"/>
    <n v="2.2999999999999998"/>
    <n v="96"/>
    <n v="-1"/>
    <d v="2017-02-18T00:00:00"/>
    <d v="2017-02-01T00:00:00"/>
    <d v="2017-02-18T00:00:00"/>
    <s v="Saturday"/>
    <d v="1899-12-30T18:29:11"/>
    <d v="1899-12-30T18:00:00"/>
    <n v="1"/>
    <d v="2017-02-18T00:00:00"/>
    <d v="2017-02-01T00:00:00"/>
    <d v="2017-02-18T00:00:00"/>
    <s v="Saturday"/>
    <d v="1899-12-30T18:45:16"/>
    <d v="1899-12-30T19:00:00"/>
    <s v="One Way"/>
  </r>
  <r>
    <n v="1352981"/>
    <s v="Non-RFID Card Member"/>
    <m/>
    <m/>
    <n v="53202"/>
    <s v="UNITED STATES"/>
    <s v="Single Ride"/>
    <n v="5476"/>
    <x v="8"/>
    <n v="43.04804"/>
    <n v="-87.896720000000002"/>
    <x v="17"/>
    <n v="43.042490000000001"/>
    <n v="-87.909959999999998"/>
    <n v="15"/>
    <n v="3"/>
    <n v="2.2999999999999998"/>
    <n v="2.1"/>
    <n v="90"/>
    <n v="-1"/>
    <d v="2017-02-18T00:00:00"/>
    <d v="2017-02-01T00:00:00"/>
    <d v="2017-02-18T00:00:00"/>
    <s v="Saturday"/>
    <d v="1899-12-30T19:08:40"/>
    <d v="1899-12-30T19:00:00"/>
    <n v="1"/>
    <d v="2017-02-18T00:00:00"/>
    <d v="2017-02-01T00:00:00"/>
    <d v="2017-02-18T00:00:00"/>
    <s v="Saturday"/>
    <d v="1899-12-30T19:23:10"/>
    <d v="1899-12-30T19:00:00"/>
    <s v="One Way"/>
  </r>
  <r>
    <n v="1512774"/>
    <s v="Non-RFID Card Member"/>
    <m/>
    <m/>
    <n v="53027"/>
    <s v="UNITED STATES"/>
    <s v="Single Ride"/>
    <n v="19"/>
    <x v="12"/>
    <n v="43.038719999999998"/>
    <n v="-87.905339999999995"/>
    <x v="5"/>
    <n v="43.031480000000002"/>
    <n v="-87.908169999999998"/>
    <n v="94"/>
    <n v="9"/>
    <n v="14.1"/>
    <n v="13.4"/>
    <n v="564"/>
    <n v="-1"/>
    <d v="2017-02-18T00:00:00"/>
    <d v="2017-02-01T00:00:00"/>
    <d v="2017-02-18T00:00:00"/>
    <s v="Saturday"/>
    <d v="1899-12-30T19:22:55"/>
    <d v="1899-12-30T19:00:00"/>
    <n v="1"/>
    <d v="2017-02-18T00:00:00"/>
    <d v="2017-02-01T00:00:00"/>
    <d v="2017-02-18T00:00:00"/>
    <s v="Saturday"/>
    <d v="1899-12-30T20:56:51"/>
    <d v="1899-12-30T21:00:00"/>
    <s v="One Way"/>
  </r>
  <r>
    <n v="1512924"/>
    <s v="Non-RFID Card Member"/>
    <m/>
    <m/>
    <n v="53225"/>
    <s v="UNITED STATES"/>
    <s v="Single Ride"/>
    <n v="251"/>
    <x v="50"/>
    <n v="43.026229999999998"/>
    <n v="-87.912809999999993"/>
    <x v="52"/>
    <n v="43.026470000000003"/>
    <n v="-87.918040000000005"/>
    <n v="17"/>
    <n v="3"/>
    <n v="2.6"/>
    <n v="2.4"/>
    <n v="102"/>
    <n v="-1"/>
    <d v="2017-02-18T00:00:00"/>
    <d v="2017-02-01T00:00:00"/>
    <d v="2017-02-18T00:00:00"/>
    <s v="Saturday"/>
    <d v="1899-12-30T22:04:35"/>
    <d v="1899-12-30T22:00:00"/>
    <n v="1"/>
    <d v="2017-02-18T00:00:00"/>
    <d v="2017-02-01T00:00:00"/>
    <d v="2017-02-18T00:00:00"/>
    <s v="Saturday"/>
    <d v="1899-12-30T22:21:05"/>
    <d v="1899-12-30T22:00:00"/>
    <s v="One Way"/>
  </r>
  <r>
    <n v="1512944"/>
    <s v="Non-RFID Card Member"/>
    <m/>
    <m/>
    <n v="53211"/>
    <s v="UNITED STATES"/>
    <s v="Single Ride"/>
    <n v="5534"/>
    <x v="9"/>
    <n v="43.066893999999998"/>
    <n v="-87.877936000000005"/>
    <x v="25"/>
    <n v="43.066893999999998"/>
    <n v="-87.877936000000005"/>
    <n v="130"/>
    <n v="15"/>
    <n v="18"/>
    <n v="17.100000000000001"/>
    <n v="720"/>
    <n v="-1"/>
    <d v="2017-02-18T00:00:00"/>
    <d v="2017-02-01T00:00:00"/>
    <d v="2017-02-18T00:00:00"/>
    <s v="Saturday"/>
    <d v="1899-12-30T22:37:33"/>
    <d v="1899-12-30T23:00:00"/>
    <n v="1"/>
    <d v="2017-02-19T00:00:00"/>
    <d v="2017-02-01T00:00:00"/>
    <d v="2017-02-19T00:00:00"/>
    <s v="Sunday"/>
    <d v="1899-12-30T00:47:15"/>
    <d v="1899-12-30T01:00:00"/>
    <s v="Round Trip"/>
  </r>
  <r>
    <n v="1288881"/>
    <s v="Non-RFID Card Member"/>
    <m/>
    <m/>
    <n v="53072"/>
    <s v="UNITED STATES"/>
    <s v="Single Ride"/>
    <n v="357"/>
    <x v="24"/>
    <n v="43.05097"/>
    <n v="-87.906440000000003"/>
    <x v="38"/>
    <n v="43.074890000000003"/>
    <n v="-87.882810000000006"/>
    <n v="27"/>
    <n v="3"/>
    <n v="4.0999999999999996"/>
    <n v="3.8"/>
    <n v="162"/>
    <n v="-1"/>
    <d v="2017-02-18T00:00:00"/>
    <d v="2017-02-01T00:00:00"/>
    <d v="2017-02-18T00:00:00"/>
    <s v="Saturday"/>
    <d v="1899-12-30T23:10:52"/>
    <d v="1899-12-30T23:00:00"/>
    <n v="1"/>
    <d v="2017-02-18T00:00:00"/>
    <d v="2017-02-01T00:00:00"/>
    <d v="2017-02-18T00:00:00"/>
    <s v="Saturday"/>
    <d v="1899-12-30T23:37:53"/>
    <d v="1899-12-31T00:00:00"/>
    <s v="One Way"/>
  </r>
  <r>
    <n v="1512996"/>
    <s v="Non-RFID Card Member"/>
    <m/>
    <m/>
    <n v="98059"/>
    <s v="UNITED STATES"/>
    <s v="Single Ride"/>
    <n v="957"/>
    <x v="16"/>
    <n v="43.03913"/>
    <n v="-87.916150000000002"/>
    <x v="21"/>
    <n v="43.040154000000001"/>
    <n v="-87.932113000000001"/>
    <n v="15"/>
    <n v="3"/>
    <n v="2.2999999999999998"/>
    <n v="2.1"/>
    <n v="90"/>
    <n v="-1"/>
    <d v="2017-02-19T00:00:00"/>
    <d v="2017-02-01T00:00:00"/>
    <d v="2017-02-19T00:00:00"/>
    <s v="Sunday"/>
    <d v="1899-12-30T02:57:21"/>
    <d v="1899-12-30T03:00:00"/>
    <n v="1"/>
    <d v="2017-02-19T00:00:00"/>
    <d v="2017-02-01T00:00:00"/>
    <d v="2017-02-19T00:00:00"/>
    <s v="Sunday"/>
    <d v="1899-12-30T03:12:38"/>
    <d v="1899-12-30T03:00:00"/>
    <s v="One Way"/>
  </r>
  <r>
    <n v="1513092"/>
    <s v="Non-RFID Card Member"/>
    <m/>
    <m/>
    <n v="6787"/>
    <s v="UNITED STATES"/>
    <s v="Single Ride"/>
    <n v="11068"/>
    <x v="27"/>
    <n v="43.038580000000003"/>
    <n v="-87.90934"/>
    <x v="19"/>
    <n v="43.040349999999997"/>
    <n v="-87.920760000000001"/>
    <n v="12"/>
    <n v="3"/>
    <n v="1.8"/>
    <n v="1.7"/>
    <n v="72"/>
    <n v="-1"/>
    <d v="2017-02-19T00:00:00"/>
    <d v="2017-02-01T00:00:00"/>
    <d v="2017-02-19T00:00:00"/>
    <s v="Sunday"/>
    <d v="1899-12-30T08:38:38"/>
    <d v="1899-12-30T09:00:00"/>
    <n v="1"/>
    <d v="2017-02-19T00:00:00"/>
    <d v="2017-02-01T00:00:00"/>
    <d v="2017-02-19T00:00:00"/>
    <s v="Sunday"/>
    <d v="1899-12-30T08:50:09"/>
    <d v="1899-12-30T09:00:00"/>
    <s v="One Way"/>
  </r>
  <r>
    <n v="1513208"/>
    <s v="Non-RFID Card Member"/>
    <m/>
    <m/>
    <m/>
    <s v="UNITED STATES"/>
    <s v="Single Ride"/>
    <n v="45"/>
    <x v="31"/>
    <n v="43.058010000000003"/>
    <n v="-87.877300000000005"/>
    <x v="32"/>
    <n v="43.058010000000003"/>
    <n v="-87.877300000000005"/>
    <n v="29"/>
    <n v="3"/>
    <n v="4.4000000000000004"/>
    <n v="4.0999999999999996"/>
    <n v="174"/>
    <n v="-1"/>
    <d v="2017-02-19T00:00:00"/>
    <d v="2017-02-01T00:00:00"/>
    <d v="2017-02-19T00:00:00"/>
    <s v="Sunday"/>
    <d v="1899-12-30T10:22:45"/>
    <d v="1899-12-30T10:00:00"/>
    <n v="1"/>
    <d v="2017-02-19T00:00:00"/>
    <d v="2017-02-01T00:00:00"/>
    <d v="2017-02-19T00:00:00"/>
    <s v="Sunday"/>
    <d v="1899-12-30T10:51:13"/>
    <d v="1899-12-30T11:00:00"/>
    <s v="Round Trip"/>
  </r>
  <r>
    <n v="1491731"/>
    <s v="Non-RFID Card Member"/>
    <m/>
    <m/>
    <n v="54915"/>
    <s v="UNITED STATES"/>
    <s v="Single Ride"/>
    <n v="11168"/>
    <x v="5"/>
    <n v="43.031320000000001"/>
    <n v="-87.904259999999994"/>
    <x v="6"/>
    <n v="43.031320000000001"/>
    <n v="-87.904259999999994"/>
    <n v="46"/>
    <n v="6"/>
    <n v="6.9"/>
    <n v="6.6"/>
    <n v="276"/>
    <n v="-1"/>
    <d v="2017-02-19T00:00:00"/>
    <d v="2017-02-01T00:00:00"/>
    <d v="2017-02-19T00:00:00"/>
    <s v="Sunday"/>
    <d v="1899-12-30T10:59:39"/>
    <d v="1899-12-30T11:00:00"/>
    <n v="1"/>
    <d v="2017-02-19T00:00:00"/>
    <d v="2017-02-01T00:00:00"/>
    <d v="2017-02-19T00:00:00"/>
    <s v="Sunday"/>
    <d v="1899-12-30T11:45:48"/>
    <d v="1899-12-30T12:00:00"/>
    <s v="Round Trip"/>
  </r>
  <r>
    <n v="1513367"/>
    <s v="Non-RFID Card Member"/>
    <m/>
    <m/>
    <n v="48906"/>
    <s v="UNITED STATES"/>
    <s v="Single Ride"/>
    <n v="957"/>
    <x v="35"/>
    <n v="43.040154000000001"/>
    <n v="-87.932113000000001"/>
    <x v="24"/>
    <n v="43.036900000000003"/>
    <n v="-87.89667"/>
    <n v="50"/>
    <n v="6"/>
    <n v="7.5"/>
    <n v="7.1"/>
    <n v="300"/>
    <n v="-1"/>
    <d v="2017-02-19T00:00:00"/>
    <d v="2017-02-01T00:00:00"/>
    <d v="2017-02-19T00:00:00"/>
    <s v="Sunday"/>
    <d v="1899-12-30T11:14:02"/>
    <d v="1899-12-30T11:00:00"/>
    <n v="1"/>
    <d v="2017-02-19T00:00:00"/>
    <d v="2017-02-01T00:00:00"/>
    <d v="2017-02-19T00:00:00"/>
    <s v="Sunday"/>
    <d v="1899-12-30T12:04:00"/>
    <d v="1899-12-30T12:00:00"/>
    <s v="One Way"/>
  </r>
  <r>
    <n v="1513690"/>
    <s v="Non-RFID Card Member"/>
    <m/>
    <m/>
    <n v="53150"/>
    <s v="UNITED STATES"/>
    <s v="Single Ride"/>
    <n v="5529"/>
    <x v="0"/>
    <n v="43.03886"/>
    <n v="-87.902720000000002"/>
    <x v="3"/>
    <n v="43.058619999999998"/>
    <n v="-87.885319999999993"/>
    <n v="25"/>
    <n v="3"/>
    <n v="3.8"/>
    <n v="3.6"/>
    <n v="150"/>
    <n v="-1"/>
    <d v="2017-02-19T00:00:00"/>
    <d v="2017-02-01T00:00:00"/>
    <d v="2017-02-19T00:00:00"/>
    <s v="Sunday"/>
    <d v="1899-12-30T12:31:08"/>
    <d v="1899-12-30T13:00:00"/>
    <n v="1"/>
    <d v="2017-02-19T00:00:00"/>
    <d v="2017-02-01T00:00:00"/>
    <d v="2017-02-19T00:00:00"/>
    <s v="Sunday"/>
    <d v="1899-12-30T12:56:33"/>
    <d v="1899-12-30T13:00:00"/>
    <s v="One Way"/>
  </r>
  <r>
    <n v="1513697"/>
    <s v="Non-RFID Card Member"/>
    <m/>
    <m/>
    <n v="20112"/>
    <s v="UNITED STATES"/>
    <s v="Single Ride"/>
    <n v="5"/>
    <x v="10"/>
    <n v="43.052460000000004"/>
    <n v="-87.891000000000005"/>
    <x v="10"/>
    <n v="43.052460000000004"/>
    <n v="-87.891000000000005"/>
    <n v="89"/>
    <n v="9"/>
    <n v="13.4"/>
    <n v="12.7"/>
    <n v="534"/>
    <n v="-1"/>
    <d v="2017-02-19T00:00:00"/>
    <d v="2017-02-01T00:00:00"/>
    <d v="2017-02-19T00:00:00"/>
    <s v="Sunday"/>
    <d v="1899-12-30T12:33:06"/>
    <d v="1899-12-30T13:00:00"/>
    <n v="1"/>
    <d v="2017-02-19T00:00:00"/>
    <d v="2017-02-01T00:00:00"/>
    <d v="2017-02-19T00:00:00"/>
    <s v="Sunday"/>
    <d v="1899-12-30T14:02:11"/>
    <d v="1899-12-30T14:00:00"/>
    <s v="Round Trip"/>
  </r>
  <r>
    <n v="1513709"/>
    <s v="Non-RFID Card Member"/>
    <m/>
    <m/>
    <n v="53081"/>
    <s v="UNITED STATES"/>
    <s v="Single Ride"/>
    <n v="967"/>
    <x v="31"/>
    <n v="43.058010000000003"/>
    <n v="-87.877300000000005"/>
    <x v="32"/>
    <n v="43.058010000000003"/>
    <n v="-87.877300000000005"/>
    <n v="29"/>
    <n v="3"/>
    <n v="4.4000000000000004"/>
    <n v="4.0999999999999996"/>
    <n v="174"/>
    <n v="-1"/>
    <d v="2017-02-19T00:00:00"/>
    <d v="2017-02-01T00:00:00"/>
    <d v="2017-02-19T00:00:00"/>
    <s v="Sunday"/>
    <d v="1899-12-30T12:34:04"/>
    <d v="1899-12-30T13:00:00"/>
    <n v="1"/>
    <d v="2017-02-19T00:00:00"/>
    <d v="2017-02-01T00:00:00"/>
    <d v="2017-02-19T00:00:00"/>
    <s v="Sunday"/>
    <d v="1899-12-30T13:03:28"/>
    <d v="1899-12-30T13:00:00"/>
    <s v="Round Trip"/>
  </r>
  <r>
    <n v="1513373"/>
    <s v="Non-RFID Card Member"/>
    <m/>
    <m/>
    <n v="48116"/>
    <s v="UNITED STATES"/>
    <s v="Single Ride"/>
    <n v="318"/>
    <x v="25"/>
    <n v="43.036900000000003"/>
    <n v="-87.89667"/>
    <x v="21"/>
    <n v="43.040154000000001"/>
    <n v="-87.932113000000001"/>
    <n v="63"/>
    <n v="6"/>
    <n v="9.5"/>
    <n v="9"/>
    <n v="378"/>
    <n v="-1"/>
    <d v="2017-02-19T00:00:00"/>
    <d v="2017-02-01T00:00:00"/>
    <d v="2017-02-19T00:00:00"/>
    <s v="Sunday"/>
    <d v="1899-12-30T12:36:35"/>
    <d v="1899-12-30T13:00:00"/>
    <n v="1"/>
    <d v="2017-02-19T00:00:00"/>
    <d v="2017-02-01T00:00:00"/>
    <d v="2017-02-19T00:00:00"/>
    <s v="Sunday"/>
    <d v="1899-12-30T13:39:43"/>
    <d v="1899-12-30T14:00:00"/>
    <s v="One Way"/>
  </r>
  <r>
    <n v="1513370"/>
    <s v="Non-RFID Card Member"/>
    <m/>
    <m/>
    <n v="53217"/>
    <s v="UNITED STATES"/>
    <s v="Single Ride"/>
    <n v="5436"/>
    <x v="25"/>
    <n v="43.036900000000003"/>
    <n v="-87.89667"/>
    <x v="21"/>
    <n v="43.040154000000001"/>
    <n v="-87.932113000000001"/>
    <n v="61"/>
    <n v="6"/>
    <n v="9.1999999999999993"/>
    <n v="8.6999999999999993"/>
    <n v="366"/>
    <n v="-1"/>
    <d v="2017-02-19T00:00:00"/>
    <d v="2017-02-01T00:00:00"/>
    <d v="2017-02-19T00:00:00"/>
    <s v="Sunday"/>
    <d v="1899-12-30T12:38:09"/>
    <d v="1899-12-30T13:00:00"/>
    <n v="1"/>
    <d v="2017-02-19T00:00:00"/>
    <d v="2017-02-01T00:00:00"/>
    <d v="2017-02-19T00:00:00"/>
    <s v="Sunday"/>
    <d v="1899-12-30T13:39:35"/>
    <d v="1899-12-30T14:00:00"/>
    <s v="One Way"/>
  </r>
  <r>
    <n v="1513764"/>
    <s v="Non-RFID Card Member"/>
    <m/>
    <m/>
    <n v="53202"/>
    <s v="UNITED STATES"/>
    <s v="Single Ride"/>
    <n v="263"/>
    <x v="3"/>
    <n v="43.042490000000001"/>
    <n v="-87.909959999999998"/>
    <x v="17"/>
    <n v="43.042490000000001"/>
    <n v="-87.909959999999998"/>
    <n v="42"/>
    <n v="6"/>
    <n v="6.3"/>
    <n v="6"/>
    <n v="252"/>
    <n v="-1"/>
    <d v="2017-02-19T00:00:00"/>
    <d v="2017-02-01T00:00:00"/>
    <d v="2017-02-19T00:00:00"/>
    <s v="Sunday"/>
    <d v="1899-12-30T12:49:25"/>
    <d v="1899-12-30T13:00:00"/>
    <n v="1"/>
    <d v="2017-02-19T00:00:00"/>
    <d v="2017-02-01T00:00:00"/>
    <d v="2017-02-19T00:00:00"/>
    <s v="Sunday"/>
    <d v="1899-12-30T13:31:26"/>
    <d v="1899-12-30T14:00:00"/>
    <s v="Round Trip"/>
  </r>
  <r>
    <n v="1513784"/>
    <s v="Non-RFID Card Member"/>
    <m/>
    <m/>
    <n v="48374"/>
    <s v="UNITED STATES"/>
    <s v="Single Ride"/>
    <n v="11167"/>
    <x v="42"/>
    <n v="43.052630000000001"/>
    <n v="-88.016319999999993"/>
    <x v="46"/>
    <n v="43.052630000000001"/>
    <n v="-88.016319999999993"/>
    <n v="76"/>
    <n v="9"/>
    <n v="11.4"/>
    <n v="10.8"/>
    <n v="456"/>
    <n v="-1"/>
    <d v="2017-02-19T00:00:00"/>
    <d v="2017-02-01T00:00:00"/>
    <d v="2017-02-19T00:00:00"/>
    <s v="Sunday"/>
    <d v="1899-12-30T12:55:15"/>
    <d v="1899-12-30T13:00:00"/>
    <n v="1"/>
    <d v="2017-02-19T00:00:00"/>
    <d v="2017-02-01T00:00:00"/>
    <d v="2017-02-19T00:00:00"/>
    <s v="Sunday"/>
    <d v="1899-12-30T14:11:55"/>
    <d v="1899-12-30T14:00:00"/>
    <s v="Round Trip"/>
  </r>
  <r>
    <n v="1513808"/>
    <s v="Non-RFID Card Member"/>
    <m/>
    <m/>
    <n v="53012"/>
    <s v="UNITED STATES"/>
    <s v="Single Ride"/>
    <n v="129"/>
    <x v="31"/>
    <n v="43.058010000000003"/>
    <n v="-87.877300000000005"/>
    <x v="32"/>
    <n v="43.058010000000003"/>
    <n v="-87.877300000000005"/>
    <n v="64"/>
    <n v="6"/>
    <n v="9.6"/>
    <n v="9.1"/>
    <n v="384"/>
    <n v="-1"/>
    <d v="2017-02-19T00:00:00"/>
    <d v="2017-02-01T00:00:00"/>
    <d v="2017-02-19T00:00:00"/>
    <s v="Sunday"/>
    <d v="1899-12-30T13:00:09"/>
    <d v="1899-12-30T13:00:00"/>
    <n v="1"/>
    <d v="2017-02-19T00:00:00"/>
    <d v="2017-02-01T00:00:00"/>
    <d v="2017-02-19T00:00:00"/>
    <s v="Sunday"/>
    <d v="1899-12-30T14:04:54"/>
    <d v="1899-12-30T14:00:00"/>
    <s v="Round Trip"/>
  </r>
  <r>
    <n v="1513822"/>
    <s v="Non-RFID Card Member"/>
    <m/>
    <m/>
    <n v="53012"/>
    <s v="UNITED STATES"/>
    <s v="Single Ride"/>
    <n v="15"/>
    <x v="31"/>
    <n v="43.058010000000003"/>
    <n v="-87.877300000000005"/>
    <x v="32"/>
    <n v="43.058010000000003"/>
    <n v="-87.877300000000005"/>
    <n v="72"/>
    <n v="9"/>
    <n v="10.8"/>
    <n v="10.3"/>
    <n v="432"/>
    <n v="-1"/>
    <d v="2017-02-19T00:00:00"/>
    <d v="2017-02-01T00:00:00"/>
    <d v="2017-02-19T00:00:00"/>
    <s v="Sunday"/>
    <d v="1899-12-30T13:02:42"/>
    <d v="1899-12-30T13:00:00"/>
    <n v="1"/>
    <d v="2017-02-19T00:00:00"/>
    <d v="2017-02-01T00:00:00"/>
    <d v="2017-02-19T00:00:00"/>
    <s v="Sunday"/>
    <d v="1899-12-30T14:14:02"/>
    <d v="1899-12-30T14:00:00"/>
    <s v="Round Trip"/>
  </r>
  <r>
    <n v="1513846"/>
    <s v="Non-RFID Card Member"/>
    <m/>
    <m/>
    <n v="53224"/>
    <s v="UNITED STATES"/>
    <s v="Single Ride"/>
    <n v="2968"/>
    <x v="2"/>
    <n v="43.03519"/>
    <n v="-87.907390000000007"/>
    <x v="4"/>
    <n v="43.03913"/>
    <n v="-87.916150000000002"/>
    <n v="46"/>
    <n v="6"/>
    <n v="6.9"/>
    <n v="6.6"/>
    <n v="276"/>
    <n v="-1"/>
    <d v="2017-02-19T00:00:00"/>
    <d v="2017-02-01T00:00:00"/>
    <d v="2017-02-19T00:00:00"/>
    <s v="Sunday"/>
    <d v="1899-12-30T13:07:33"/>
    <d v="1899-12-30T13:00:00"/>
    <n v="1"/>
    <d v="2017-02-19T00:00:00"/>
    <d v="2017-02-01T00:00:00"/>
    <d v="2017-02-19T00:00:00"/>
    <s v="Sunday"/>
    <d v="1899-12-30T13:53:39"/>
    <d v="1899-12-30T14:00:00"/>
    <s v="One Way"/>
  </r>
  <r>
    <n v="1431502"/>
    <s v="Non-RFID Card Member"/>
    <m/>
    <m/>
    <n v="60140"/>
    <s v="UNITED STATES"/>
    <s v="Single Ride"/>
    <n v="5499"/>
    <x v="32"/>
    <n v="43.077359999999999"/>
    <n v="-87.880769999999998"/>
    <x v="26"/>
    <n v="43.077359999999999"/>
    <n v="-87.880769999999998"/>
    <n v="61"/>
    <n v="6"/>
    <n v="9.1999999999999993"/>
    <n v="8.6999999999999993"/>
    <n v="366"/>
    <n v="-1"/>
    <d v="2017-02-19T00:00:00"/>
    <d v="2017-02-01T00:00:00"/>
    <d v="2017-02-19T00:00:00"/>
    <s v="Sunday"/>
    <d v="1899-12-30T13:39:23"/>
    <d v="1899-12-30T14:00:00"/>
    <n v="1"/>
    <d v="2017-02-19T00:00:00"/>
    <d v="2017-02-01T00:00:00"/>
    <d v="2017-02-19T00:00:00"/>
    <s v="Sunday"/>
    <d v="1899-12-30T14:40:52"/>
    <d v="1899-12-30T15:00:00"/>
    <s v="Round Trip"/>
  </r>
  <r>
    <n v="1513995"/>
    <s v="Non-RFID Card Member"/>
    <m/>
    <m/>
    <n v="54956"/>
    <s v="UNITED STATES"/>
    <s v="Single Ride"/>
    <n v="5582"/>
    <x v="47"/>
    <n v="43.06044"/>
    <n v="-88.016239999999996"/>
    <x v="53"/>
    <n v="43.06044"/>
    <n v="-88.016239999999996"/>
    <n v="84"/>
    <n v="9"/>
    <n v="12.6"/>
    <n v="12"/>
    <n v="504"/>
    <n v="-1"/>
    <d v="2017-02-19T00:00:00"/>
    <d v="2017-02-01T00:00:00"/>
    <d v="2017-02-19T00:00:00"/>
    <s v="Sunday"/>
    <d v="1899-12-30T13:39:35"/>
    <d v="1899-12-30T14:00:00"/>
    <n v="1"/>
    <d v="2017-02-19T00:00:00"/>
    <d v="2017-02-01T00:00:00"/>
    <d v="2017-02-19T00:00:00"/>
    <s v="Sunday"/>
    <d v="1899-12-30T15:03:07"/>
    <d v="1899-12-30T15:00:00"/>
    <s v="Round Trip"/>
  </r>
  <r>
    <n v="1445478"/>
    <s v="Non-RFID Card Member"/>
    <m/>
    <m/>
    <n v="53150"/>
    <s v="UNITED STATES"/>
    <s v="Single Ride"/>
    <n v="5491"/>
    <x v="26"/>
    <n v="43.060786"/>
    <n v="-87.883825999999999"/>
    <x v="1"/>
    <n v="43.03886"/>
    <n v="-87.902720000000002"/>
    <n v="83"/>
    <n v="9"/>
    <n v="12.5"/>
    <n v="11.8"/>
    <n v="498"/>
    <n v="-1"/>
    <d v="2017-02-19T00:00:00"/>
    <d v="2017-02-01T00:00:00"/>
    <d v="2017-02-19T00:00:00"/>
    <s v="Sunday"/>
    <d v="1899-12-30T13:47:08"/>
    <d v="1899-12-30T14:00:00"/>
    <n v="1"/>
    <d v="2017-02-19T00:00:00"/>
    <d v="2017-02-01T00:00:00"/>
    <d v="2017-02-19T00:00:00"/>
    <s v="Sunday"/>
    <d v="1899-12-30T15:10:08"/>
    <d v="1899-12-30T15:00:00"/>
    <s v="One Way"/>
  </r>
  <r>
    <n v="1514111"/>
    <s v="Non-RFID Card Member"/>
    <m/>
    <m/>
    <n v="53222"/>
    <s v="UNITED STATES"/>
    <s v="Single Ride"/>
    <n v="5461"/>
    <x v="30"/>
    <n v="43.031480000000002"/>
    <n v="-87.908169999999998"/>
    <x v="5"/>
    <n v="43.031480000000002"/>
    <n v="-87.908169999999998"/>
    <n v="18"/>
    <n v="3"/>
    <n v="2.7"/>
    <n v="2.6"/>
    <n v="108"/>
    <n v="-1"/>
    <d v="2017-02-19T00:00:00"/>
    <d v="2017-02-01T00:00:00"/>
    <d v="2017-02-19T00:00:00"/>
    <s v="Sunday"/>
    <d v="1899-12-30T14:04:16"/>
    <d v="1899-12-30T14:00:00"/>
    <n v="1"/>
    <d v="2017-02-19T00:00:00"/>
    <d v="2017-02-01T00:00:00"/>
    <d v="2017-02-19T00:00:00"/>
    <s v="Sunday"/>
    <d v="1899-12-30T14:22:42"/>
    <d v="1899-12-30T14:00:00"/>
    <s v="Round Trip"/>
  </r>
  <r>
    <n v="1316667"/>
    <s v="Non-RFID Card Member"/>
    <m/>
    <m/>
    <n v="53005"/>
    <s v="UNITED STATES"/>
    <s v="Single Ride"/>
    <n v="135"/>
    <x v="30"/>
    <n v="43.031480000000002"/>
    <n v="-87.908169999999998"/>
    <x v="5"/>
    <n v="43.031480000000002"/>
    <n v="-87.908169999999998"/>
    <n v="25"/>
    <n v="3"/>
    <n v="3.8"/>
    <n v="3.6"/>
    <n v="150"/>
    <n v="-1"/>
    <d v="2017-02-19T00:00:00"/>
    <d v="2017-02-01T00:00:00"/>
    <d v="2017-02-19T00:00:00"/>
    <s v="Sunday"/>
    <d v="1899-12-30T14:08:11"/>
    <d v="1899-12-30T14:00:00"/>
    <n v="1"/>
    <d v="2017-02-19T00:00:00"/>
    <d v="2017-02-01T00:00:00"/>
    <d v="2017-02-19T00:00:00"/>
    <s v="Sunday"/>
    <d v="1899-12-30T14:33:16"/>
    <d v="1899-12-30T15:00:00"/>
    <s v="Round Trip"/>
  </r>
  <r>
    <n v="1514153"/>
    <s v="Non-RFID Card Member"/>
    <m/>
    <m/>
    <n v="53217"/>
    <s v="UNITED STATES"/>
    <s v="Single Ride"/>
    <n v="112"/>
    <x v="25"/>
    <n v="43.036900000000003"/>
    <n v="-87.89667"/>
    <x v="15"/>
    <n v="43.06033"/>
    <n v="-87.89546"/>
    <n v="21"/>
    <n v="3"/>
    <n v="3.2"/>
    <n v="3"/>
    <n v="126"/>
    <n v="-1"/>
    <d v="2017-02-19T00:00:00"/>
    <d v="2017-02-01T00:00:00"/>
    <d v="2017-02-19T00:00:00"/>
    <s v="Sunday"/>
    <d v="1899-12-30T14:10:42"/>
    <d v="1899-12-30T14:00:00"/>
    <n v="1"/>
    <d v="2017-02-19T00:00:00"/>
    <d v="2017-02-01T00:00:00"/>
    <d v="2017-02-19T00:00:00"/>
    <s v="Sunday"/>
    <d v="1899-12-30T14:31:43"/>
    <d v="1899-12-30T15:00:00"/>
    <s v="One Way"/>
  </r>
  <r>
    <n v="1514167"/>
    <s v="Non-RFID Card Member"/>
    <m/>
    <m/>
    <n v="60048"/>
    <s v="UNITED STATES"/>
    <s v="Single Ride"/>
    <n v="11078"/>
    <x v="35"/>
    <n v="43.040154000000001"/>
    <n v="-87.932113000000001"/>
    <x v="21"/>
    <n v="43.040154000000001"/>
    <n v="-87.932113000000001"/>
    <n v="76"/>
    <n v="9"/>
    <n v="11.4"/>
    <n v="10.8"/>
    <n v="456"/>
    <n v="-1"/>
    <d v="2017-02-19T00:00:00"/>
    <d v="2017-02-01T00:00:00"/>
    <d v="2017-02-19T00:00:00"/>
    <s v="Sunday"/>
    <d v="1899-12-30T14:12:25"/>
    <d v="1899-12-30T14:00:00"/>
    <n v="1"/>
    <d v="2017-02-19T00:00:00"/>
    <d v="2017-02-01T00:00:00"/>
    <d v="2017-02-19T00:00:00"/>
    <s v="Sunday"/>
    <d v="1899-12-30T15:28:02"/>
    <d v="1899-12-30T15:00:00"/>
    <s v="Round Trip"/>
  </r>
  <r>
    <n v="1391986"/>
    <s v="Non-RFID Card Member"/>
    <m/>
    <m/>
    <n v="15101"/>
    <s v="UNITED STATES"/>
    <s v="Single Ride"/>
    <n v="5493"/>
    <x v="27"/>
    <n v="43.038580000000003"/>
    <n v="-87.90934"/>
    <x v="1"/>
    <n v="43.03886"/>
    <n v="-87.902720000000002"/>
    <n v="46"/>
    <n v="6"/>
    <n v="6.9"/>
    <n v="6.6"/>
    <n v="276"/>
    <n v="-1"/>
    <d v="2017-02-19T00:00:00"/>
    <d v="2017-02-01T00:00:00"/>
    <d v="2017-02-19T00:00:00"/>
    <s v="Sunday"/>
    <d v="1899-12-30T14:44:19"/>
    <d v="1899-12-30T15:00:00"/>
    <n v="1"/>
    <d v="2017-02-19T00:00:00"/>
    <d v="2017-02-01T00:00:00"/>
    <d v="2017-02-19T00:00:00"/>
    <s v="Sunday"/>
    <d v="1899-12-30T15:30:44"/>
    <d v="1899-12-30T16:00:00"/>
    <s v="One Way"/>
  </r>
  <r>
    <n v="1514373"/>
    <s v="Non-RFID Card Member"/>
    <m/>
    <m/>
    <n v="53208"/>
    <s v="UNITED STATES"/>
    <s v="Single Ride"/>
    <n v="47"/>
    <x v="25"/>
    <n v="43.036900000000003"/>
    <n v="-87.89667"/>
    <x v="10"/>
    <n v="43.052460000000004"/>
    <n v="-87.891000000000005"/>
    <n v="36"/>
    <n v="6"/>
    <n v="5.4"/>
    <n v="5.0999999999999996"/>
    <n v="216"/>
    <n v="-1"/>
    <d v="2017-02-19T00:00:00"/>
    <d v="2017-02-01T00:00:00"/>
    <d v="2017-02-19T00:00:00"/>
    <s v="Sunday"/>
    <d v="1899-12-30T14:50:03"/>
    <d v="1899-12-30T15:00:00"/>
    <n v="1"/>
    <d v="2017-02-19T00:00:00"/>
    <d v="2017-02-01T00:00:00"/>
    <d v="2017-02-19T00:00:00"/>
    <s v="Sunday"/>
    <d v="1899-12-30T15:26:46"/>
    <d v="1899-12-30T15:00:00"/>
    <s v="One Way"/>
  </r>
  <r>
    <n v="1514391"/>
    <s v="Non-RFID Card Member"/>
    <m/>
    <m/>
    <n v="53208"/>
    <s v="UNITED STATES"/>
    <s v="Single Ride"/>
    <n v="5426"/>
    <x v="25"/>
    <n v="43.036900000000003"/>
    <n v="-87.89667"/>
    <x v="10"/>
    <n v="43.052460000000004"/>
    <n v="-87.891000000000005"/>
    <n v="36"/>
    <n v="6"/>
    <n v="5.4"/>
    <n v="5.0999999999999996"/>
    <n v="216"/>
    <n v="-1"/>
    <d v="2017-02-19T00:00:00"/>
    <d v="2017-02-01T00:00:00"/>
    <d v="2017-02-19T00:00:00"/>
    <s v="Sunday"/>
    <d v="1899-12-30T14:51:55"/>
    <d v="1899-12-30T15:00:00"/>
    <n v="1"/>
    <d v="2017-02-19T00:00:00"/>
    <d v="2017-02-01T00:00:00"/>
    <d v="2017-02-19T00:00:00"/>
    <s v="Sunday"/>
    <d v="1899-12-30T15:27:08"/>
    <d v="1899-12-30T15:00:00"/>
    <s v="One Way"/>
  </r>
  <r>
    <n v="1437428"/>
    <s v="Non-RFID Card Member"/>
    <m/>
    <m/>
    <n v="63005"/>
    <s v="UNITED STATES"/>
    <s v="Single Ride"/>
    <n v="5558"/>
    <x v="35"/>
    <n v="43.040154000000001"/>
    <n v="-87.932113000000001"/>
    <x v="24"/>
    <n v="43.036900000000003"/>
    <n v="-87.89667"/>
    <n v="68"/>
    <n v="9"/>
    <n v="10.199999999999999"/>
    <n v="9.6999999999999993"/>
    <n v="408"/>
    <n v="-1"/>
    <d v="2017-02-19T00:00:00"/>
    <d v="2017-02-01T00:00:00"/>
    <d v="2017-02-19T00:00:00"/>
    <s v="Sunday"/>
    <d v="1899-12-30T15:01:14"/>
    <d v="1899-12-30T15:00:00"/>
    <n v="1"/>
    <d v="2017-02-19T00:00:00"/>
    <d v="2017-02-01T00:00:00"/>
    <d v="2017-02-19T00:00:00"/>
    <s v="Sunday"/>
    <d v="1899-12-30T16:09:30"/>
    <d v="1899-12-30T16:00:00"/>
    <s v="One Way"/>
  </r>
  <r>
    <n v="1514466"/>
    <s v="Non-RFID Card Member"/>
    <m/>
    <m/>
    <n v="53131"/>
    <s v="UNITED STATES"/>
    <s v="Single Ride"/>
    <n v="11150"/>
    <x v="31"/>
    <n v="43.058010000000003"/>
    <n v="-87.877300000000005"/>
    <x v="4"/>
    <n v="43.03913"/>
    <n v="-87.916150000000002"/>
    <n v="50"/>
    <n v="6"/>
    <n v="7.5"/>
    <n v="7.1"/>
    <n v="300"/>
    <n v="-1"/>
    <d v="2017-02-19T00:00:00"/>
    <d v="2017-02-01T00:00:00"/>
    <d v="2017-02-19T00:00:00"/>
    <s v="Sunday"/>
    <d v="1899-12-30T15:04:48"/>
    <d v="1899-12-30T15:00:00"/>
    <n v="1"/>
    <d v="2017-02-19T00:00:00"/>
    <d v="2017-02-01T00:00:00"/>
    <d v="2017-02-19T00:00:00"/>
    <s v="Sunday"/>
    <d v="1899-12-30T15:54:18"/>
    <d v="1899-12-30T16:00:00"/>
    <s v="One Way"/>
  </r>
  <r>
    <n v="1514477"/>
    <s v="Non-RFID Card Member"/>
    <m/>
    <m/>
    <n v="53215"/>
    <s v="UNITED STATES"/>
    <s v="Single Ride"/>
    <n v="5461"/>
    <x v="30"/>
    <n v="43.031480000000002"/>
    <n v="-87.908169999999998"/>
    <x v="5"/>
    <n v="43.031480000000002"/>
    <n v="-87.908169999999998"/>
    <n v="56"/>
    <n v="6"/>
    <n v="8.4"/>
    <n v="8"/>
    <n v="336"/>
    <n v="-1"/>
    <d v="2017-02-19T00:00:00"/>
    <d v="2017-02-01T00:00:00"/>
    <d v="2017-02-19T00:00:00"/>
    <s v="Sunday"/>
    <d v="1899-12-30T15:09:18"/>
    <d v="1899-12-30T15:00:00"/>
    <n v="1"/>
    <d v="2017-02-19T00:00:00"/>
    <d v="2017-02-01T00:00:00"/>
    <d v="2017-02-19T00:00:00"/>
    <s v="Sunday"/>
    <d v="1899-12-30T16:05:03"/>
    <d v="1899-12-30T16:00:00"/>
    <s v="Round Trip"/>
  </r>
  <r>
    <n v="1177797"/>
    <s v="Non-RFID Card Member"/>
    <m/>
    <m/>
    <n v="60108"/>
    <s v="UNITED STATES"/>
    <s v="Single Ride"/>
    <n v="11078"/>
    <x v="35"/>
    <n v="43.040154000000001"/>
    <n v="-87.932113000000001"/>
    <x v="8"/>
    <n v="43.038580000000003"/>
    <n v="-87.90934"/>
    <n v="15"/>
    <n v="3"/>
    <n v="2.2999999999999998"/>
    <n v="2.1"/>
    <n v="90"/>
    <n v="-1"/>
    <d v="2017-02-19T00:00:00"/>
    <d v="2017-02-01T00:00:00"/>
    <d v="2017-02-19T00:00:00"/>
    <s v="Sunday"/>
    <d v="1899-12-30T15:42:23"/>
    <d v="1899-12-30T16:00:00"/>
    <n v="1"/>
    <d v="2017-02-19T00:00:00"/>
    <d v="2017-02-01T00:00:00"/>
    <d v="2017-02-19T00:00:00"/>
    <s v="Sunday"/>
    <d v="1899-12-30T15:57:44"/>
    <d v="1899-12-30T16:00:00"/>
    <s v="One Way"/>
  </r>
  <r>
    <n v="1514652"/>
    <s v="Non-RFID Card Member"/>
    <m/>
    <m/>
    <n v="53213"/>
    <s v="UNITED STATES"/>
    <s v="Single Ride"/>
    <n v="5439"/>
    <x v="42"/>
    <n v="43.052630000000001"/>
    <n v="-88.016319999999993"/>
    <x v="46"/>
    <n v="43.052630000000001"/>
    <n v="-88.016319999999993"/>
    <n v="77"/>
    <n v="9"/>
    <n v="11.6"/>
    <n v="11"/>
    <n v="462"/>
    <n v="-1"/>
    <d v="2017-02-19T00:00:00"/>
    <d v="2017-02-01T00:00:00"/>
    <d v="2017-02-19T00:00:00"/>
    <s v="Sunday"/>
    <d v="1899-12-30T15:45:38"/>
    <d v="1899-12-30T16:00:00"/>
    <n v="1"/>
    <d v="2017-02-19T00:00:00"/>
    <d v="2017-02-01T00:00:00"/>
    <d v="2017-02-19T00:00:00"/>
    <s v="Sunday"/>
    <d v="1899-12-30T17:02:37"/>
    <d v="1899-12-30T17:00:00"/>
    <s v="Round Trip"/>
  </r>
  <r>
    <n v="1514039"/>
    <s v="Non-RFID Card Member"/>
    <m/>
    <m/>
    <n v="53202"/>
    <s v="UNITED STATES"/>
    <s v="Single Ride"/>
    <n v="11087"/>
    <x v="5"/>
    <n v="43.031320000000001"/>
    <n v="-87.904259999999994"/>
    <x v="29"/>
    <n v="43.053040000000003"/>
    <n v="-87.897660000000002"/>
    <n v="22"/>
    <n v="3"/>
    <n v="3.3"/>
    <n v="3.1"/>
    <n v="132"/>
    <n v="-1"/>
    <d v="2017-02-19T00:00:00"/>
    <d v="2017-02-01T00:00:00"/>
    <d v="2017-02-19T00:00:00"/>
    <s v="Sunday"/>
    <d v="1899-12-30T15:53:44"/>
    <d v="1899-12-30T16:00:00"/>
    <n v="1"/>
    <d v="2017-02-19T00:00:00"/>
    <d v="2017-02-01T00:00:00"/>
    <d v="2017-02-19T00:00:00"/>
    <s v="Sunday"/>
    <d v="1899-12-30T16:15:00"/>
    <d v="1899-12-30T16:00:00"/>
    <s v="One Way"/>
  </r>
  <r>
    <n v="1514756"/>
    <s v="Non-RFID Card Member"/>
    <m/>
    <m/>
    <n v="60514"/>
    <s v="UNITED STATES"/>
    <s v="Single Ride"/>
    <n v="5587"/>
    <x v="37"/>
    <n v="43.041646999999998"/>
    <n v="-87.927257999999995"/>
    <x v="2"/>
    <n v="43.03519"/>
    <n v="-87.907390000000007"/>
    <n v="40"/>
    <n v="6"/>
    <n v="6"/>
    <n v="5.7"/>
    <n v="240"/>
    <n v="-1"/>
    <d v="2017-02-19T00:00:00"/>
    <d v="2017-02-01T00:00:00"/>
    <d v="2017-02-19T00:00:00"/>
    <s v="Sunday"/>
    <d v="1899-12-30T16:04:50"/>
    <d v="1899-12-30T16:00:00"/>
    <n v="1"/>
    <d v="2017-02-19T00:00:00"/>
    <d v="2017-02-01T00:00:00"/>
    <d v="2017-02-19T00:00:00"/>
    <s v="Sunday"/>
    <d v="1899-12-30T16:44:38"/>
    <d v="1899-12-30T17:00:00"/>
    <s v="One Way"/>
  </r>
  <r>
    <n v="1514760"/>
    <s v="Non-RFID Card Member"/>
    <m/>
    <m/>
    <n v="53204"/>
    <s v="UNITED STATES"/>
    <s v="Single Ride"/>
    <n v="11119"/>
    <x v="43"/>
    <n v="43.05536"/>
    <n v="-87.90504"/>
    <x v="42"/>
    <n v="43.026229999999998"/>
    <n v="-87.912809999999993"/>
    <n v="20"/>
    <n v="3"/>
    <n v="3"/>
    <n v="2.9"/>
    <n v="120"/>
    <n v="-1"/>
    <d v="2017-02-19T00:00:00"/>
    <d v="2017-02-01T00:00:00"/>
    <d v="2017-02-19T00:00:00"/>
    <s v="Sunday"/>
    <d v="1899-12-30T16:05:45"/>
    <d v="1899-12-30T16:00:00"/>
    <n v="1"/>
    <d v="2017-02-19T00:00:00"/>
    <d v="2017-02-01T00:00:00"/>
    <d v="2017-02-19T00:00:00"/>
    <s v="Sunday"/>
    <d v="1899-12-30T16:25:10"/>
    <d v="1899-12-30T16:00:00"/>
    <s v="One Way"/>
  </r>
  <r>
    <n v="1514843"/>
    <s v="Non-RFID Card Member"/>
    <m/>
    <m/>
    <n v="53204"/>
    <s v="UNITED STATES"/>
    <s v="Single Ride"/>
    <n v="5470"/>
    <x v="30"/>
    <n v="43.031480000000002"/>
    <n v="-87.908169999999998"/>
    <x v="5"/>
    <n v="43.031480000000002"/>
    <n v="-87.908169999999998"/>
    <n v="37"/>
    <n v="6"/>
    <n v="5.6"/>
    <n v="5.3"/>
    <n v="222"/>
    <n v="-1"/>
    <d v="2017-02-19T00:00:00"/>
    <d v="2017-02-01T00:00:00"/>
    <d v="2017-02-19T00:00:00"/>
    <s v="Sunday"/>
    <d v="1899-12-30T16:24:30"/>
    <d v="1899-12-30T16:00:00"/>
    <n v="1"/>
    <d v="2017-02-19T00:00:00"/>
    <d v="2017-02-01T00:00:00"/>
    <d v="2017-02-19T00:00:00"/>
    <s v="Sunday"/>
    <d v="1899-12-30T17:01:19"/>
    <d v="1899-12-30T17:00:00"/>
    <s v="Round Trip"/>
  </r>
  <r>
    <n v="1514907"/>
    <s v="Non-RFID Card Member"/>
    <m/>
    <m/>
    <n v="53217"/>
    <s v="UNITED STATES"/>
    <s v="Single Ride"/>
    <n v="357"/>
    <x v="13"/>
    <n v="43.058619999999998"/>
    <n v="-87.885319999999993"/>
    <x v="3"/>
    <n v="43.058619999999998"/>
    <n v="-87.885319999999993"/>
    <n v="22"/>
    <n v="3"/>
    <n v="3.3"/>
    <n v="3.1"/>
    <n v="132"/>
    <n v="-1"/>
    <d v="2017-02-19T00:00:00"/>
    <d v="2017-02-01T00:00:00"/>
    <d v="2017-02-19T00:00:00"/>
    <s v="Sunday"/>
    <d v="1899-12-30T16:38:50"/>
    <d v="1899-12-30T17:00:00"/>
    <n v="1"/>
    <d v="2017-02-19T00:00:00"/>
    <d v="2017-02-01T00:00:00"/>
    <d v="2017-02-19T00:00:00"/>
    <s v="Sunday"/>
    <d v="1899-12-30T17:00:39"/>
    <d v="1899-12-30T17:00:00"/>
    <s v="Round Trip"/>
  </r>
  <r>
    <n v="1514909"/>
    <s v="Non-RFID Card Member"/>
    <m/>
    <m/>
    <n v="53188"/>
    <s v="UNITED STATES"/>
    <s v="Single Ride"/>
    <n v="91"/>
    <x v="46"/>
    <n v="43.060155999999999"/>
    <n v="-87.881258000000003"/>
    <x v="33"/>
    <n v="43.060155999999999"/>
    <n v="-87.881258000000003"/>
    <n v="1"/>
    <n v="0"/>
    <n v="0.2"/>
    <n v="0.1"/>
    <n v="6"/>
    <n v="-1"/>
    <d v="2017-02-19T00:00:00"/>
    <d v="2017-02-01T00:00:00"/>
    <d v="2017-02-19T00:00:00"/>
    <s v="Sunday"/>
    <d v="1899-12-30T16:38:51"/>
    <d v="1899-12-30T17:00:00"/>
    <n v="1"/>
    <d v="2017-02-19T00:00:00"/>
    <d v="2017-02-01T00:00:00"/>
    <d v="2017-02-19T00:00:00"/>
    <s v="Sunday"/>
    <d v="1899-12-30T16:39:26"/>
    <d v="1899-12-30T17:00:00"/>
    <s v="Round Trip"/>
  </r>
  <r>
    <n v="1514966"/>
    <s v="Non-RFID Card Member"/>
    <m/>
    <m/>
    <n v="60014"/>
    <s v="UNITED STATES"/>
    <s v="Single Ride"/>
    <n v="11075"/>
    <x v="4"/>
    <n v="43.078530000000001"/>
    <n v="-87.882620000000003"/>
    <x v="41"/>
    <n v="43.078530000000001"/>
    <n v="-87.882620000000003"/>
    <n v="73"/>
    <n v="9"/>
    <n v="11"/>
    <n v="10.4"/>
    <n v="438"/>
    <n v="-1"/>
    <d v="2017-02-19T00:00:00"/>
    <d v="2017-02-01T00:00:00"/>
    <d v="2017-02-19T00:00:00"/>
    <s v="Sunday"/>
    <d v="1899-12-30T16:50:58"/>
    <d v="1899-12-30T17:00:00"/>
    <n v="1"/>
    <d v="2017-02-19T00:00:00"/>
    <d v="2017-02-01T00:00:00"/>
    <d v="2017-02-19T00:00:00"/>
    <s v="Sunday"/>
    <d v="1899-12-30T18:03:08"/>
    <d v="1899-12-30T18:00:00"/>
    <s v="Round Trip"/>
  </r>
  <r>
    <n v="1242204"/>
    <s v="Non-RFID Card Member"/>
    <m/>
    <m/>
    <n v="53202"/>
    <s v="UNITED STATES"/>
    <s v="Single Ride"/>
    <n v="274"/>
    <x v="1"/>
    <n v="43.048200000000001"/>
    <n v="-87.900859999999994"/>
    <x v="42"/>
    <n v="43.026229999999998"/>
    <n v="-87.912809999999993"/>
    <n v="11"/>
    <n v="3"/>
    <n v="1.7"/>
    <n v="1.6"/>
    <n v="66"/>
    <n v="-1"/>
    <d v="2017-02-20T00:00:00"/>
    <d v="2017-02-01T00:00:00"/>
    <d v="2017-02-20T00:00:00"/>
    <s v="Monday"/>
    <d v="1899-12-30T09:03:14"/>
    <d v="1899-12-30T09:00:00"/>
    <n v="1"/>
    <d v="2017-02-20T00:00:00"/>
    <d v="2017-02-01T00:00:00"/>
    <d v="2017-02-20T00:00:00"/>
    <s v="Monday"/>
    <d v="1899-12-30T09:14:58"/>
    <d v="1899-12-30T09:00:00"/>
    <s v="One Way"/>
  </r>
  <r>
    <n v="1515806"/>
    <s v="Non-RFID Card Member"/>
    <m/>
    <m/>
    <n v="54013"/>
    <s v="UNITED STATES"/>
    <s v="Single Ride"/>
    <n v="11154"/>
    <x v="27"/>
    <n v="43.038580000000003"/>
    <n v="-87.90934"/>
    <x v="12"/>
    <n v="43.038719999999998"/>
    <n v="-87.905339999999995"/>
    <n v="55"/>
    <n v="6"/>
    <n v="8.3000000000000007"/>
    <n v="7.8"/>
    <n v="330"/>
    <n v="-1"/>
    <d v="2017-02-20T00:00:00"/>
    <d v="2017-02-01T00:00:00"/>
    <d v="2017-02-20T00:00:00"/>
    <s v="Monday"/>
    <d v="1899-12-30T12:27:23"/>
    <d v="1899-12-30T12:00:00"/>
    <n v="1"/>
    <d v="2017-02-20T00:00:00"/>
    <d v="2017-02-01T00:00:00"/>
    <d v="2017-02-20T00:00:00"/>
    <s v="Monday"/>
    <d v="1899-12-30T13:22:15"/>
    <d v="1899-12-30T13:00:00"/>
    <s v="One Way"/>
  </r>
  <r>
    <n v="1515925"/>
    <s v="Non-RFID Card Member"/>
    <m/>
    <m/>
    <n v="55972"/>
    <s v="UNITED STATES"/>
    <s v="Single Ride"/>
    <n v="989"/>
    <x v="43"/>
    <n v="43.05536"/>
    <n v="-87.90504"/>
    <x v="8"/>
    <n v="43.038580000000003"/>
    <n v="-87.90934"/>
    <n v="12"/>
    <n v="3"/>
    <n v="1.8"/>
    <n v="1.7"/>
    <n v="72"/>
    <n v="-1"/>
    <d v="2017-02-20T00:00:00"/>
    <d v="2017-02-01T00:00:00"/>
    <d v="2017-02-20T00:00:00"/>
    <s v="Monday"/>
    <d v="1899-12-30T13:11:41"/>
    <d v="1899-12-30T13:00:00"/>
    <n v="1"/>
    <d v="2017-02-20T00:00:00"/>
    <d v="2017-02-01T00:00:00"/>
    <d v="2017-02-20T00:00:00"/>
    <s v="Monday"/>
    <d v="1899-12-30T13:23:59"/>
    <d v="1899-12-30T13:00:00"/>
    <s v="One Way"/>
  </r>
  <r>
    <n v="1516516"/>
    <s v="Non-RFID Card Member"/>
    <m/>
    <m/>
    <n v="53221"/>
    <s v="UNITED STATES"/>
    <s v="Single Ride"/>
    <n v="11074"/>
    <x v="30"/>
    <n v="43.031480000000002"/>
    <n v="-87.908169999999998"/>
    <x v="17"/>
    <n v="43.042490000000001"/>
    <n v="-87.909959999999998"/>
    <n v="26"/>
    <n v="3"/>
    <n v="3.9"/>
    <n v="3.7"/>
    <n v="156"/>
    <n v="-1"/>
    <d v="2017-02-20T00:00:00"/>
    <d v="2017-02-01T00:00:00"/>
    <d v="2017-02-20T00:00:00"/>
    <s v="Monday"/>
    <d v="1899-12-30T20:12:25"/>
    <d v="1899-12-30T20:00:00"/>
    <n v="1"/>
    <d v="2017-02-20T00:00:00"/>
    <d v="2017-02-01T00:00:00"/>
    <d v="2017-02-20T00:00:00"/>
    <s v="Monday"/>
    <d v="1899-12-30T20:38:08"/>
    <d v="1899-12-30T21:00:00"/>
    <s v="One Way"/>
  </r>
  <r>
    <n v="1516557"/>
    <s v="Non-RFID Card Member"/>
    <m/>
    <m/>
    <n v="53221"/>
    <s v="UNITED STATES"/>
    <s v="Single Ride"/>
    <n v="5554"/>
    <x v="43"/>
    <n v="43.05536"/>
    <n v="-87.90504"/>
    <x v="47"/>
    <n v="43.05536"/>
    <n v="-87.90504"/>
    <n v="38"/>
    <n v="6"/>
    <n v="5.7"/>
    <n v="5.4"/>
    <n v="228"/>
    <n v="-1"/>
    <d v="2017-02-21T00:00:00"/>
    <d v="2017-02-01T00:00:00"/>
    <d v="2017-02-21T00:00:00"/>
    <s v="Tuesday"/>
    <d v="1899-12-30T00:14:41"/>
    <d v="1899-12-30T00:00:00"/>
    <n v="1"/>
    <d v="2017-02-21T00:00:00"/>
    <d v="2017-02-01T00:00:00"/>
    <d v="2017-02-21T00:00:00"/>
    <s v="Tuesday"/>
    <d v="1899-12-30T00:52:05"/>
    <d v="1899-12-30T01:00:00"/>
    <s v="Round Trip"/>
  </r>
  <r>
    <n v="1516567"/>
    <s v="Non-RFID Card Member"/>
    <m/>
    <m/>
    <n v="53177"/>
    <s v="UNITED STATES"/>
    <s v="Single Ride"/>
    <n v="11078"/>
    <x v="27"/>
    <n v="43.038580000000003"/>
    <n v="-87.90934"/>
    <x v="5"/>
    <n v="43.031480000000002"/>
    <n v="-87.908169999999998"/>
    <n v="20"/>
    <n v="3"/>
    <n v="3"/>
    <n v="2.9"/>
    <n v="120"/>
    <n v="-1"/>
    <d v="2017-02-21T00:00:00"/>
    <d v="2017-02-01T00:00:00"/>
    <d v="2017-02-21T00:00:00"/>
    <s v="Tuesday"/>
    <d v="1899-12-30T03:40:53"/>
    <d v="1899-12-30T04:00:00"/>
    <n v="1"/>
    <d v="2017-02-21T00:00:00"/>
    <d v="2017-02-01T00:00:00"/>
    <d v="2017-02-21T00:00:00"/>
    <s v="Tuesday"/>
    <d v="1899-12-30T04:00:12"/>
    <d v="1899-12-30T04:00:00"/>
    <s v="One Way"/>
  </r>
  <r>
    <n v="1516721"/>
    <s v="Non-RFID Card Member"/>
    <m/>
    <m/>
    <n v="53211"/>
    <s v="UNITED STATES"/>
    <s v="Single Ride"/>
    <n v="11123"/>
    <x v="7"/>
    <n v="43.074890000000003"/>
    <n v="-87.882810000000006"/>
    <x v="38"/>
    <n v="43.074890000000003"/>
    <n v="-87.882810000000006"/>
    <n v="31"/>
    <n v="3"/>
    <n v="4.7"/>
    <n v="4.4000000000000004"/>
    <n v="186"/>
    <n v="-1"/>
    <d v="2017-02-21T00:00:00"/>
    <d v="2017-02-01T00:00:00"/>
    <d v="2017-02-21T00:00:00"/>
    <s v="Tuesday"/>
    <d v="1899-12-30T11:36:19"/>
    <d v="1899-12-30T12:00:00"/>
    <n v="1"/>
    <d v="2017-02-21T00:00:00"/>
    <d v="2017-02-01T00:00:00"/>
    <d v="2017-02-21T00:00:00"/>
    <s v="Tuesday"/>
    <d v="1899-12-30T12:07:38"/>
    <d v="1899-12-30T12:00:00"/>
    <s v="Round Trip"/>
  </r>
  <r>
    <n v="1516785"/>
    <s v="Non-RFID Card Member"/>
    <m/>
    <m/>
    <n v="60130"/>
    <s v="UNITED STATES"/>
    <s v="Single Ride"/>
    <n v="5460"/>
    <x v="50"/>
    <n v="43.026229999999998"/>
    <n v="-87.912809999999993"/>
    <x v="42"/>
    <n v="43.026229999999998"/>
    <n v="-87.912809999999993"/>
    <n v="124"/>
    <n v="12"/>
    <n v="18"/>
    <n v="17.100000000000001"/>
    <n v="720"/>
    <n v="-1"/>
    <d v="2017-02-21T00:00:00"/>
    <d v="2017-02-01T00:00:00"/>
    <d v="2017-02-21T00:00:00"/>
    <s v="Tuesday"/>
    <d v="1899-12-30T12:42:37"/>
    <d v="1899-12-30T13:00:00"/>
    <n v="1"/>
    <d v="2017-02-21T00:00:00"/>
    <d v="2017-02-01T00:00:00"/>
    <d v="2017-02-21T00:00:00"/>
    <s v="Tuesday"/>
    <d v="1899-12-30T14:46:13"/>
    <d v="1899-12-30T15:00:00"/>
    <s v="Round Trip"/>
  </r>
  <r>
    <n v="1516831"/>
    <s v="Non-RFID Card Member"/>
    <m/>
    <m/>
    <n v="53212"/>
    <s v="UNITED STATES"/>
    <s v="Single Ride"/>
    <n v="5455"/>
    <x v="26"/>
    <n v="43.060786"/>
    <n v="-87.883825999999999"/>
    <x v="36"/>
    <n v="43.052549999999997"/>
    <n v="-87.909329999999997"/>
    <n v="11"/>
    <n v="3"/>
    <n v="1.7"/>
    <n v="1.6"/>
    <n v="66"/>
    <n v="-1"/>
    <d v="2017-02-21T00:00:00"/>
    <d v="2017-02-01T00:00:00"/>
    <d v="2017-02-21T00:00:00"/>
    <s v="Tuesday"/>
    <d v="1899-12-30T13:30:07"/>
    <d v="1899-12-30T14:00:00"/>
    <n v="1"/>
    <d v="2017-02-21T00:00:00"/>
    <d v="2017-02-01T00:00:00"/>
    <d v="2017-02-21T00:00:00"/>
    <s v="Tuesday"/>
    <d v="1899-12-30T13:41:30"/>
    <d v="1899-12-30T14:00:00"/>
    <s v="One Way"/>
  </r>
  <r>
    <n v="1516869"/>
    <s v="Non-RFID Card Member"/>
    <m/>
    <m/>
    <m/>
    <s v="UNITED STATES"/>
    <s v="Single Ride"/>
    <n v="11135"/>
    <x v="32"/>
    <n v="43.077359999999999"/>
    <n v="-87.880769999999998"/>
    <x v="3"/>
    <n v="43.058619999999998"/>
    <n v="-87.885319999999993"/>
    <n v="16"/>
    <n v="3"/>
    <n v="2.4"/>
    <n v="2.2999999999999998"/>
    <n v="96"/>
    <n v="-1"/>
    <d v="2017-02-21T00:00:00"/>
    <d v="2017-02-01T00:00:00"/>
    <d v="2017-02-21T00:00:00"/>
    <s v="Tuesday"/>
    <d v="1899-12-30T14:07:16"/>
    <d v="1899-12-30T14:00:00"/>
    <n v="1"/>
    <d v="2017-02-21T00:00:00"/>
    <d v="2017-02-01T00:00:00"/>
    <d v="2017-02-21T00:00:00"/>
    <s v="Tuesday"/>
    <d v="1899-12-30T14:23:01"/>
    <d v="1899-12-30T14:00:00"/>
    <s v="One Way"/>
  </r>
  <r>
    <n v="1233907"/>
    <s v="Non-RFID Card Member"/>
    <m/>
    <m/>
    <n v="80123"/>
    <s v="UNITED STATES"/>
    <s v="Single Ride"/>
    <n v="5447"/>
    <x v="37"/>
    <n v="43.041646999999998"/>
    <n v="-87.927257999999995"/>
    <x v="12"/>
    <n v="43.038719999999998"/>
    <n v="-87.905339999999995"/>
    <n v="18"/>
    <n v="3"/>
    <n v="2.7"/>
    <n v="2.6"/>
    <n v="108"/>
    <n v="-1"/>
    <d v="2017-02-21T00:00:00"/>
    <d v="2017-02-01T00:00:00"/>
    <d v="2017-02-21T00:00:00"/>
    <s v="Tuesday"/>
    <d v="1899-12-30T14:14:58"/>
    <d v="1899-12-30T14:00:00"/>
    <n v="1"/>
    <d v="2017-02-21T00:00:00"/>
    <d v="2017-02-01T00:00:00"/>
    <d v="2017-02-21T00:00:00"/>
    <s v="Tuesday"/>
    <d v="1899-12-30T14:32:54"/>
    <d v="1899-12-30T15:00:00"/>
    <s v="One Way"/>
  </r>
  <r>
    <n v="1516879"/>
    <s v="Non-RFID Card Member"/>
    <m/>
    <m/>
    <n v="99999"/>
    <s v="UNITED STATES"/>
    <s v="Single Ride"/>
    <n v="11118"/>
    <x v="2"/>
    <n v="43.03519"/>
    <n v="-87.907390000000007"/>
    <x v="2"/>
    <n v="43.03519"/>
    <n v="-87.907390000000007"/>
    <n v="28"/>
    <n v="3"/>
    <n v="4.2"/>
    <n v="4"/>
    <n v="168"/>
    <n v="-1"/>
    <d v="2017-02-21T00:00:00"/>
    <d v="2017-02-01T00:00:00"/>
    <d v="2017-02-21T00:00:00"/>
    <s v="Tuesday"/>
    <d v="1899-12-30T14:18:51"/>
    <d v="1899-12-30T14:00:00"/>
    <n v="1"/>
    <d v="2017-02-21T00:00:00"/>
    <d v="2017-02-01T00:00:00"/>
    <d v="2017-02-21T00:00:00"/>
    <s v="Tuesday"/>
    <d v="1899-12-30T14:46:27"/>
    <d v="1899-12-30T15:00:00"/>
    <s v="Round Trip"/>
  </r>
  <r>
    <n v="1516918"/>
    <s v="Non-RFID Card Member"/>
    <m/>
    <m/>
    <n v="98027"/>
    <s v="UNITED STATES"/>
    <s v="Single Ride"/>
    <n v="5513"/>
    <x v="10"/>
    <n v="43.052460000000004"/>
    <n v="-87.891000000000005"/>
    <x v="6"/>
    <n v="43.031320000000001"/>
    <n v="-87.904259999999994"/>
    <n v="53"/>
    <n v="6"/>
    <n v="8"/>
    <n v="7.6"/>
    <n v="318"/>
    <n v="-1"/>
    <d v="2017-02-21T00:00:00"/>
    <d v="2017-02-01T00:00:00"/>
    <d v="2017-02-21T00:00:00"/>
    <s v="Tuesday"/>
    <d v="1899-12-30T14:48:43"/>
    <d v="1899-12-30T15:00:00"/>
    <n v="1"/>
    <d v="2017-02-21T00:00:00"/>
    <d v="2017-02-01T00:00:00"/>
    <d v="2017-02-21T00:00:00"/>
    <s v="Tuesday"/>
    <d v="1899-12-30T15:41:21"/>
    <d v="1899-12-30T16:00:00"/>
    <s v="One Way"/>
  </r>
  <r>
    <n v="1516879"/>
    <s v="Non-RFID Card Member"/>
    <m/>
    <m/>
    <n v="99999"/>
    <s v="UNITED STATES"/>
    <s v="Single Ride"/>
    <n v="5587"/>
    <x v="2"/>
    <n v="43.03519"/>
    <n v="-87.907390000000007"/>
    <x v="4"/>
    <n v="43.03913"/>
    <n v="-87.916150000000002"/>
    <n v="74"/>
    <n v="9"/>
    <n v="11.1"/>
    <n v="10.5"/>
    <n v="444"/>
    <n v="-1"/>
    <d v="2017-02-21T00:00:00"/>
    <d v="2017-02-01T00:00:00"/>
    <d v="2017-02-21T00:00:00"/>
    <s v="Tuesday"/>
    <d v="1899-12-30T14:57:15"/>
    <d v="1899-12-30T15:00:00"/>
    <n v="1"/>
    <d v="2017-02-21T00:00:00"/>
    <d v="2017-02-01T00:00:00"/>
    <d v="2017-02-21T00:00:00"/>
    <s v="Tuesday"/>
    <d v="1899-12-30T16:11:48"/>
    <d v="1899-12-30T16:00:00"/>
    <s v="One Way"/>
  </r>
  <r>
    <n v="1516933"/>
    <s v="Non-RFID Card Member"/>
    <m/>
    <m/>
    <n v="53207"/>
    <s v="UNITED STATES"/>
    <s v="Single Ride"/>
    <n v="27"/>
    <x v="4"/>
    <n v="43.078530000000001"/>
    <n v="-87.882620000000003"/>
    <x v="32"/>
    <n v="43.058010000000003"/>
    <n v="-87.877300000000005"/>
    <n v="21"/>
    <n v="3"/>
    <n v="3.2"/>
    <n v="3"/>
    <n v="126"/>
    <n v="-1"/>
    <d v="2017-02-21T00:00:00"/>
    <d v="2017-02-01T00:00:00"/>
    <d v="2017-02-21T00:00:00"/>
    <s v="Tuesday"/>
    <d v="1899-12-30T15:07:14"/>
    <d v="1899-12-30T15:00:00"/>
    <n v="1"/>
    <d v="2017-02-21T00:00:00"/>
    <d v="2017-02-01T00:00:00"/>
    <d v="2017-02-21T00:00:00"/>
    <s v="Tuesday"/>
    <d v="1899-12-30T15:28:26"/>
    <d v="1899-12-30T15:00:00"/>
    <s v="One Way"/>
  </r>
  <r>
    <n v="1516747"/>
    <s v="Non-RFID Card Member"/>
    <m/>
    <m/>
    <n v="11051"/>
    <s v="UNITED STATES"/>
    <s v="Single Ride"/>
    <n v="11101"/>
    <x v="56"/>
    <n v="43.02017"/>
    <n v="-87.933049999999994"/>
    <x v="18"/>
    <n v="43.045712999999999"/>
    <n v="-87.899756999999994"/>
    <n v="32"/>
    <n v="3"/>
    <n v="4.8"/>
    <n v="4.5999999999999996"/>
    <n v="192"/>
    <n v="-1"/>
    <d v="2017-02-21T00:00:00"/>
    <d v="2017-02-01T00:00:00"/>
    <d v="2017-02-21T00:00:00"/>
    <s v="Tuesday"/>
    <d v="1899-12-30T15:21:31"/>
    <d v="1899-12-30T15:00:00"/>
    <n v="1"/>
    <d v="2017-02-21T00:00:00"/>
    <d v="2017-02-01T00:00:00"/>
    <d v="2017-02-21T00:00:00"/>
    <s v="Tuesday"/>
    <d v="1899-12-30T15:53:54"/>
    <d v="1899-12-30T16:00:00"/>
    <s v="One Way"/>
  </r>
  <r>
    <n v="1516747"/>
    <s v="Non-RFID Card Member"/>
    <m/>
    <m/>
    <n v="11051"/>
    <s v="UNITED STATES"/>
    <s v="Single Ride"/>
    <n v="5531"/>
    <x v="56"/>
    <n v="43.02017"/>
    <n v="-87.933049999999994"/>
    <x v="18"/>
    <n v="43.045712999999999"/>
    <n v="-87.899756999999994"/>
    <n v="32"/>
    <n v="3"/>
    <n v="4.8"/>
    <n v="4.5999999999999996"/>
    <n v="192"/>
    <n v="-1"/>
    <d v="2017-02-21T00:00:00"/>
    <d v="2017-02-01T00:00:00"/>
    <d v="2017-02-21T00:00:00"/>
    <s v="Tuesday"/>
    <d v="1899-12-30T15:21:59"/>
    <d v="1899-12-30T15:00:00"/>
    <n v="1"/>
    <d v="2017-02-21T00:00:00"/>
    <d v="2017-02-01T00:00:00"/>
    <d v="2017-02-21T00:00:00"/>
    <s v="Tuesday"/>
    <d v="1899-12-30T15:53:44"/>
    <d v="1899-12-30T16:00:00"/>
    <s v="One Way"/>
  </r>
  <r>
    <n v="1516978"/>
    <s v="Non-RFID Card Member"/>
    <m/>
    <m/>
    <n v="53213"/>
    <s v="UNITED STATES"/>
    <s v="Single Ride"/>
    <n v="11095"/>
    <x v="47"/>
    <n v="43.06044"/>
    <n v="-88.016239999999996"/>
    <x v="46"/>
    <n v="43.052630000000001"/>
    <n v="-88.016319999999993"/>
    <n v="20"/>
    <n v="3"/>
    <n v="3"/>
    <n v="2.9"/>
    <n v="120"/>
    <n v="-1"/>
    <d v="2017-02-21T00:00:00"/>
    <d v="2017-02-01T00:00:00"/>
    <d v="2017-02-21T00:00:00"/>
    <s v="Tuesday"/>
    <d v="1899-12-30T15:46:32"/>
    <d v="1899-12-30T16:00:00"/>
    <n v="1"/>
    <d v="2017-02-21T00:00:00"/>
    <d v="2017-02-01T00:00:00"/>
    <d v="2017-02-21T00:00:00"/>
    <s v="Tuesday"/>
    <d v="1899-12-30T16:06:06"/>
    <d v="1899-12-30T16:00:00"/>
    <s v="One Way"/>
  </r>
  <r>
    <n v="1019447"/>
    <s v="Non-RFID Card Member"/>
    <m/>
    <m/>
    <n v="53202"/>
    <s v="UNITED STATES"/>
    <s v="Single Ride"/>
    <n v="11105"/>
    <x v="7"/>
    <n v="43.074890000000003"/>
    <n v="-87.882810000000006"/>
    <x v="10"/>
    <n v="43.052460000000004"/>
    <n v="-87.891000000000005"/>
    <n v="12"/>
    <n v="3"/>
    <n v="1.8"/>
    <n v="1.7"/>
    <n v="72"/>
    <n v="-1"/>
    <d v="2017-02-21T00:00:00"/>
    <d v="2017-02-01T00:00:00"/>
    <d v="2017-02-21T00:00:00"/>
    <s v="Tuesday"/>
    <d v="1899-12-30T17:55:20"/>
    <d v="1899-12-30T18:00:00"/>
    <n v="1"/>
    <d v="2017-02-21T00:00:00"/>
    <d v="2017-02-01T00:00:00"/>
    <d v="2017-02-21T00:00:00"/>
    <s v="Tuesday"/>
    <d v="1899-12-30T18:07:54"/>
    <d v="1899-12-30T18:00:00"/>
    <s v="One Way"/>
  </r>
  <r>
    <n v="1522331"/>
    <s v="Non-RFID Card Member"/>
    <m/>
    <m/>
    <n v="92115"/>
    <s v="UNITED STATES"/>
    <s v="Single Ride"/>
    <n v="995"/>
    <x v="32"/>
    <n v="43.077359999999999"/>
    <n v="-87.880769999999998"/>
    <x v="26"/>
    <n v="43.077359999999999"/>
    <n v="-87.880769999999998"/>
    <n v="53"/>
    <n v="6"/>
    <n v="8"/>
    <n v="7.6"/>
    <n v="318"/>
    <n v="-1"/>
    <d v="2017-02-26T00:00:00"/>
    <d v="2017-02-01T00:00:00"/>
    <d v="2017-02-26T00:00:00"/>
    <s v="Sunday"/>
    <d v="1899-12-30T21:17:53"/>
    <d v="1899-12-30T21:00:00"/>
    <n v="1"/>
    <d v="2017-02-26T00:00:00"/>
    <d v="2017-02-01T00:00:00"/>
    <d v="2017-02-26T00:00:00"/>
    <s v="Sunday"/>
    <d v="1899-12-30T22:10:44"/>
    <d v="1899-12-30T22:00:00"/>
    <s v="Round Trip"/>
  </r>
  <r>
    <n v="1521811"/>
    <s v="Non-RFID Card Member"/>
    <m/>
    <m/>
    <n v="53202"/>
    <s v="UNITED STATES"/>
    <s v="Single Ride"/>
    <n v="175"/>
    <x v="2"/>
    <n v="43.03519"/>
    <n v="-87.907390000000007"/>
    <x v="5"/>
    <n v="43.031480000000002"/>
    <n v="-87.908169999999998"/>
    <n v="4"/>
    <n v="0"/>
    <n v="0.6"/>
    <n v="0.6"/>
    <n v="24"/>
    <n v="-1"/>
    <d v="2017-02-27T00:00:00"/>
    <d v="2017-02-01T00:00:00"/>
    <d v="2017-02-27T00:00:00"/>
    <s v="Monday"/>
    <d v="1899-12-30T15:14:56"/>
    <d v="1899-12-30T15:00:00"/>
    <n v="1"/>
    <d v="2017-02-27T00:00:00"/>
    <d v="2017-02-01T00:00:00"/>
    <d v="2017-02-27T00:00:00"/>
    <s v="Monday"/>
    <d v="1899-12-30T15:18:43"/>
    <d v="1899-12-30T15:00:00"/>
    <s v="One Way"/>
  </r>
  <r>
    <n v="1522813"/>
    <s v="Non-RFID Card Member"/>
    <m/>
    <m/>
    <n v="27511"/>
    <s v="UNITED STATES"/>
    <s v="Single Ride"/>
    <n v="217"/>
    <x v="2"/>
    <n v="43.03519"/>
    <n v="-87.907390000000007"/>
    <x v="18"/>
    <n v="43.045712999999999"/>
    <n v="-87.899756999999994"/>
    <n v="16"/>
    <n v="3"/>
    <n v="2.4"/>
    <n v="2.2999999999999998"/>
    <n v="96"/>
    <n v="-1"/>
    <d v="2017-02-27T00:00:00"/>
    <d v="2017-02-01T00:00:00"/>
    <d v="2017-02-27T00:00:00"/>
    <s v="Monday"/>
    <d v="1899-12-30T19:55:24"/>
    <d v="1899-12-30T20:00:00"/>
    <n v="1"/>
    <d v="2017-02-27T00:00:00"/>
    <d v="2017-02-01T00:00:00"/>
    <d v="2017-02-27T00:00:00"/>
    <s v="Monday"/>
    <d v="1899-12-30T20:11:03"/>
    <d v="1899-12-30T20:00:00"/>
    <s v="One Way"/>
  </r>
  <r>
    <n v="1517243"/>
    <s v="Non-RFID Card Member"/>
    <m/>
    <m/>
    <n v="6516"/>
    <s v="UNITED STATES"/>
    <s v="Single Ride"/>
    <n v="5447"/>
    <x v="12"/>
    <n v="43.038719999999998"/>
    <n v="-87.905339999999995"/>
    <x v="12"/>
    <n v="43.038719999999998"/>
    <n v="-87.905339999999995"/>
    <n v="48"/>
    <n v="6"/>
    <n v="7.2"/>
    <n v="6.8"/>
    <n v="288"/>
    <n v="-1"/>
    <d v="2017-02-22T00:00:00"/>
    <d v="2017-02-01T00:00:00"/>
    <d v="2017-02-22T00:00:00"/>
    <s v="Wednesday"/>
    <d v="1899-12-30T00:33:51"/>
    <d v="1899-12-30T01:00:00"/>
    <n v="1"/>
    <d v="2017-02-22T00:00:00"/>
    <d v="2017-02-01T00:00:00"/>
    <d v="2017-02-22T00:00:00"/>
    <s v="Wednesday"/>
    <d v="1899-12-30T01:21:41"/>
    <d v="1899-12-30T01:00:00"/>
    <s v="Round Trip"/>
  </r>
  <r>
    <n v="1185892"/>
    <s v="Non-RFID Card Member"/>
    <m/>
    <m/>
    <n v="53211"/>
    <s v="UNITED STATES"/>
    <s v="Single Ride"/>
    <n v="23"/>
    <x v="41"/>
    <n v="43.004728999999998"/>
    <n v="-87.905463999999995"/>
    <x v="34"/>
    <n v="43.063749000000001"/>
    <n v="-87.887962999999999"/>
    <n v="32"/>
    <n v="3"/>
    <n v="4.8"/>
    <n v="4.5999999999999996"/>
    <n v="192"/>
    <n v="-1"/>
    <d v="2017-02-22T00:00:00"/>
    <d v="2017-02-01T00:00:00"/>
    <d v="2017-02-22T00:00:00"/>
    <s v="Wednesday"/>
    <d v="1899-12-30T12:07:30"/>
    <d v="1899-12-30T12:00:00"/>
    <n v="1"/>
    <d v="2017-02-22T00:00:00"/>
    <d v="2017-02-01T00:00:00"/>
    <d v="2017-02-22T00:00:00"/>
    <s v="Wednesday"/>
    <d v="1899-12-30T12:39:44"/>
    <d v="1899-12-30T13:00:00"/>
    <s v="One Way"/>
  </r>
  <r>
    <n v="1517411"/>
    <s v="Non-RFID Card Member"/>
    <m/>
    <m/>
    <n v="53224"/>
    <s v="UNITED STATES"/>
    <s v="Single Ride"/>
    <n v="139"/>
    <x v="26"/>
    <n v="43.060786"/>
    <n v="-87.883825999999999"/>
    <x v="32"/>
    <n v="43.058010000000003"/>
    <n v="-87.877300000000005"/>
    <n v="60"/>
    <n v="6"/>
    <n v="9"/>
    <n v="8.6"/>
    <n v="360"/>
    <n v="-1"/>
    <d v="2017-02-22T00:00:00"/>
    <d v="2017-02-01T00:00:00"/>
    <d v="2017-02-22T00:00:00"/>
    <s v="Wednesday"/>
    <d v="1899-12-30T12:34:49"/>
    <d v="1899-12-30T13:00:00"/>
    <n v="1"/>
    <d v="2017-02-22T00:00:00"/>
    <d v="2017-02-01T00:00:00"/>
    <d v="2017-02-22T00:00:00"/>
    <s v="Wednesday"/>
    <d v="1899-12-30T13:34:51"/>
    <d v="1899-12-30T14:00:00"/>
    <s v="One Way"/>
  </r>
  <r>
    <n v="1517429"/>
    <s v="Non-RFID Card Member"/>
    <m/>
    <m/>
    <n v="54241"/>
    <s v="UNITED STATES"/>
    <s v="Single Ride"/>
    <n v="44"/>
    <x v="4"/>
    <n v="43.078530000000001"/>
    <n v="-87.882620000000003"/>
    <x v="41"/>
    <n v="43.078530000000001"/>
    <n v="-87.882620000000003"/>
    <n v="95"/>
    <n v="12"/>
    <n v="14.3"/>
    <n v="13.5"/>
    <n v="570"/>
    <n v="-1"/>
    <d v="2017-02-22T00:00:00"/>
    <d v="2017-02-01T00:00:00"/>
    <d v="2017-02-22T00:00:00"/>
    <s v="Wednesday"/>
    <d v="1899-12-30T12:49:46"/>
    <d v="1899-12-30T13:00:00"/>
    <n v="1"/>
    <d v="2017-02-22T00:00:00"/>
    <d v="2017-02-01T00:00:00"/>
    <d v="2017-02-22T00:00:00"/>
    <s v="Wednesday"/>
    <d v="1899-12-30T14:24:42"/>
    <d v="1899-12-30T14:00:00"/>
    <s v="Round Trip"/>
  </r>
  <r>
    <n v="1517448"/>
    <s v="Non-RFID Card Member"/>
    <m/>
    <m/>
    <n v="53207"/>
    <s v="UNITED STATES"/>
    <s v="Single Ride"/>
    <n v="5589"/>
    <x v="1"/>
    <n v="43.048200000000001"/>
    <n v="-87.900859999999994"/>
    <x v="39"/>
    <n v="43.04804"/>
    <n v="-87.896720000000002"/>
    <n v="23"/>
    <n v="3"/>
    <n v="3.5"/>
    <n v="3.3"/>
    <n v="138"/>
    <n v="-1"/>
    <d v="2017-02-22T00:00:00"/>
    <d v="2017-02-01T00:00:00"/>
    <d v="2017-02-22T00:00:00"/>
    <s v="Wednesday"/>
    <d v="1899-12-30T13:11:00"/>
    <d v="1899-12-30T13:00:00"/>
    <n v="1"/>
    <d v="2017-02-22T00:00:00"/>
    <d v="2017-02-01T00:00:00"/>
    <d v="2017-02-22T00:00:00"/>
    <s v="Wednesday"/>
    <d v="1899-12-30T13:34:59"/>
    <d v="1899-12-30T14:00:00"/>
    <s v="One Way"/>
  </r>
  <r>
    <n v="1517402"/>
    <s v="Non-RFID Card Member"/>
    <m/>
    <m/>
    <n v="53221"/>
    <s v="UNITED STATES"/>
    <s v="Single Ride"/>
    <n v="11049"/>
    <x v="2"/>
    <n v="43.03519"/>
    <n v="-87.907390000000007"/>
    <x v="3"/>
    <n v="43.058619999999998"/>
    <n v="-87.885319999999993"/>
    <n v="25"/>
    <n v="3"/>
    <n v="3.8"/>
    <n v="3.6"/>
    <n v="150"/>
    <n v="-1"/>
    <d v="2017-02-22T00:00:00"/>
    <d v="2017-02-01T00:00:00"/>
    <d v="2017-02-22T00:00:00"/>
    <s v="Wednesday"/>
    <d v="1899-12-30T13:28:42"/>
    <d v="1899-12-30T13:00:00"/>
    <n v="1"/>
    <d v="2017-02-22T00:00:00"/>
    <d v="2017-02-01T00:00:00"/>
    <d v="2017-02-22T00:00:00"/>
    <s v="Wednesday"/>
    <d v="1899-12-30T13:53:38"/>
    <d v="1899-12-30T14:00:00"/>
    <s v="One Way"/>
  </r>
  <r>
    <n v="1517479"/>
    <s v="Non-RFID Card Member"/>
    <m/>
    <m/>
    <n v="53049"/>
    <s v="UNITED STATES"/>
    <s v="Single Ride"/>
    <n v="5502"/>
    <x v="10"/>
    <n v="43.052460000000004"/>
    <n v="-87.891000000000005"/>
    <x v="32"/>
    <n v="43.058010000000003"/>
    <n v="-87.877300000000005"/>
    <n v="29"/>
    <n v="3"/>
    <n v="4.4000000000000004"/>
    <n v="4.0999999999999996"/>
    <n v="174"/>
    <n v="-1"/>
    <d v="2017-02-22T00:00:00"/>
    <d v="2017-02-01T00:00:00"/>
    <d v="2017-02-22T00:00:00"/>
    <s v="Wednesday"/>
    <d v="1899-12-30T13:39:35"/>
    <d v="1899-12-30T14:00:00"/>
    <n v="1"/>
    <d v="2017-02-22T00:00:00"/>
    <d v="2017-02-01T00:00:00"/>
    <d v="2017-02-22T00:00:00"/>
    <s v="Wednesday"/>
    <d v="1899-12-30T14:08:57"/>
    <d v="1899-12-30T14:00:00"/>
    <s v="One Way"/>
  </r>
  <r>
    <n v="1517483"/>
    <s v="Non-RFID Card Member"/>
    <m/>
    <m/>
    <n v="53092"/>
    <s v="UNITED STATES"/>
    <s v="Single Ride"/>
    <n v="106"/>
    <x v="4"/>
    <n v="43.078530000000001"/>
    <n v="-87.882620000000003"/>
    <x v="38"/>
    <n v="43.074890000000003"/>
    <n v="-87.882810000000006"/>
    <n v="40"/>
    <n v="6"/>
    <n v="6"/>
    <n v="5.7"/>
    <n v="240"/>
    <n v="-1"/>
    <d v="2017-02-22T00:00:00"/>
    <d v="2017-02-01T00:00:00"/>
    <d v="2017-02-22T00:00:00"/>
    <s v="Wednesday"/>
    <d v="1899-12-30T13:43:18"/>
    <d v="1899-12-30T14:00:00"/>
    <n v="1"/>
    <d v="2017-02-22T00:00:00"/>
    <d v="2017-02-01T00:00:00"/>
    <d v="2017-02-22T00:00:00"/>
    <s v="Wednesday"/>
    <d v="1899-12-30T14:23:01"/>
    <d v="1899-12-30T14:00:00"/>
    <s v="One Way"/>
  </r>
  <r>
    <n v="1517511"/>
    <s v="Non-RFID Card Member"/>
    <m/>
    <m/>
    <n v="53221"/>
    <s v="UNITED STATES"/>
    <s v="Single Ride"/>
    <n v="11165"/>
    <x v="40"/>
    <n v="43.048609999999996"/>
    <n v="-88.008480000000006"/>
    <x v="43"/>
    <n v="43.048609999999996"/>
    <n v="-88.008480000000006"/>
    <n v="68"/>
    <n v="9"/>
    <n v="10.199999999999999"/>
    <n v="9.6999999999999993"/>
    <n v="408"/>
    <n v="-1"/>
    <d v="2017-02-22T00:00:00"/>
    <d v="2017-02-01T00:00:00"/>
    <d v="2017-02-22T00:00:00"/>
    <s v="Wednesday"/>
    <d v="1899-12-30T13:55:18"/>
    <d v="1899-12-30T14:00:00"/>
    <n v="1"/>
    <d v="2017-02-22T00:00:00"/>
    <d v="2017-02-01T00:00:00"/>
    <d v="2017-02-22T00:00:00"/>
    <s v="Wednesday"/>
    <d v="1899-12-30T15:03:33"/>
    <d v="1899-12-30T15:00:00"/>
    <s v="Round Trip"/>
  </r>
  <r>
    <n v="1517623"/>
    <s v="Non-RFID Card Member"/>
    <m/>
    <m/>
    <n v="60447"/>
    <s v="UNITED STATES"/>
    <s v="Single Ride"/>
    <n v="5423"/>
    <x v="35"/>
    <n v="43.040154000000001"/>
    <n v="-87.932113000000001"/>
    <x v="5"/>
    <n v="43.031480000000002"/>
    <n v="-87.908169999999998"/>
    <n v="27"/>
    <n v="3"/>
    <n v="4.0999999999999996"/>
    <n v="3.8"/>
    <n v="162"/>
    <n v="-1"/>
    <d v="2017-02-22T00:00:00"/>
    <d v="2017-02-01T00:00:00"/>
    <d v="2017-02-22T00:00:00"/>
    <s v="Wednesday"/>
    <d v="1899-12-30T15:16:03"/>
    <d v="1899-12-30T15:00:00"/>
    <n v="1"/>
    <d v="2017-02-22T00:00:00"/>
    <d v="2017-02-01T00:00:00"/>
    <d v="2017-02-22T00:00:00"/>
    <s v="Wednesday"/>
    <d v="1899-12-30T15:43:01"/>
    <d v="1899-12-30T16:00:00"/>
    <s v="One Way"/>
  </r>
  <r>
    <n v="1517625"/>
    <s v="Non-RFID Card Member"/>
    <m/>
    <m/>
    <n v="52068"/>
    <s v="UNITED STATES"/>
    <s v="Single Ride"/>
    <n v="5555"/>
    <x v="35"/>
    <n v="43.040154000000001"/>
    <n v="-87.932113000000001"/>
    <x v="21"/>
    <n v="43.040154000000001"/>
    <n v="-87.932113000000001"/>
    <n v="1"/>
    <n v="0"/>
    <n v="0.2"/>
    <n v="0.1"/>
    <n v="6"/>
    <n v="-1"/>
    <d v="2017-02-22T00:00:00"/>
    <d v="2017-02-01T00:00:00"/>
    <d v="2017-02-22T00:00:00"/>
    <s v="Wednesday"/>
    <d v="1899-12-30T15:16:58"/>
    <d v="1899-12-30T15:00:00"/>
    <n v="1"/>
    <d v="2017-02-22T00:00:00"/>
    <d v="2017-02-01T00:00:00"/>
    <d v="2017-02-22T00:00:00"/>
    <s v="Wednesday"/>
    <d v="1899-12-30T15:17:24"/>
    <d v="1899-12-30T15:00:00"/>
    <s v="Round Trip"/>
  </r>
  <r>
    <n v="1435313"/>
    <s v="Non-RFID Card Member"/>
    <m/>
    <m/>
    <n v="53215"/>
    <s v="UNITED STATES"/>
    <s v="Single Ride"/>
    <n v="346"/>
    <x v="30"/>
    <n v="43.031480000000002"/>
    <n v="-87.908169999999998"/>
    <x v="42"/>
    <n v="43.026229999999998"/>
    <n v="-87.912809999999993"/>
    <n v="5"/>
    <n v="3"/>
    <n v="0.8"/>
    <n v="0.7"/>
    <n v="30"/>
    <n v="-1"/>
    <d v="2017-02-22T00:00:00"/>
    <d v="2017-02-01T00:00:00"/>
    <d v="2017-02-22T00:00:00"/>
    <s v="Wednesday"/>
    <d v="1899-12-30T15:49:22"/>
    <d v="1899-12-30T16:00:00"/>
    <n v="1"/>
    <d v="2017-02-22T00:00:00"/>
    <d v="2017-02-01T00:00:00"/>
    <d v="2017-02-22T00:00:00"/>
    <s v="Wednesday"/>
    <d v="1899-12-30T15:54:39"/>
    <d v="1899-12-30T16:00:00"/>
    <s v="One Way"/>
  </r>
  <r>
    <n v="1517674"/>
    <s v="Non-RFID Card Member"/>
    <m/>
    <m/>
    <n v="53233"/>
    <s v="UNITED STATES"/>
    <s v="Single Ride"/>
    <n v="11056"/>
    <x v="27"/>
    <n v="43.038580000000003"/>
    <n v="-87.90934"/>
    <x v="21"/>
    <n v="43.040154000000001"/>
    <n v="-87.932113000000001"/>
    <n v="78"/>
    <n v="9"/>
    <n v="11.7"/>
    <n v="11.1"/>
    <n v="468"/>
    <n v="-1"/>
    <d v="2017-02-22T00:00:00"/>
    <d v="2017-02-01T00:00:00"/>
    <d v="2017-02-22T00:00:00"/>
    <s v="Wednesday"/>
    <d v="1899-12-30T16:02:31"/>
    <d v="1899-12-30T16:00:00"/>
    <n v="1"/>
    <d v="2017-02-22T00:00:00"/>
    <d v="2017-02-01T00:00:00"/>
    <d v="2017-02-22T00:00:00"/>
    <s v="Wednesday"/>
    <d v="1899-12-30T17:20:37"/>
    <d v="1899-12-30T17:00:00"/>
    <s v="One Way"/>
  </r>
  <r>
    <n v="1517713"/>
    <s v="Non-RFID Card Member"/>
    <m/>
    <m/>
    <n v="53211"/>
    <s v="UNITED STATES"/>
    <s v="Single Ride"/>
    <n v="11"/>
    <x v="14"/>
    <n v="43.045712999999999"/>
    <n v="-87.899756999999994"/>
    <x v="37"/>
    <n v="43.069021999999997"/>
    <n v="-87.887940999999998"/>
    <n v="19"/>
    <n v="3"/>
    <n v="2.9"/>
    <n v="2.7"/>
    <n v="114"/>
    <n v="-1"/>
    <d v="2017-02-22T00:00:00"/>
    <d v="2017-02-01T00:00:00"/>
    <d v="2017-02-22T00:00:00"/>
    <s v="Wednesday"/>
    <d v="1899-12-30T16:25:54"/>
    <d v="1899-12-30T16:00:00"/>
    <n v="1"/>
    <d v="2017-02-22T00:00:00"/>
    <d v="2017-02-01T00:00:00"/>
    <d v="2017-02-22T00:00:00"/>
    <s v="Wednesday"/>
    <d v="1899-12-30T16:44:27"/>
    <d v="1899-12-30T17:00:00"/>
    <s v="One Way"/>
  </r>
  <r>
    <n v="1517729"/>
    <s v="Non-RFID Card Member"/>
    <m/>
    <m/>
    <n v="60646"/>
    <s v="UNITED STATES"/>
    <s v="Single Ride"/>
    <n v="267"/>
    <x v="25"/>
    <n v="43.036900000000003"/>
    <n v="-87.89667"/>
    <x v="24"/>
    <n v="43.036900000000003"/>
    <n v="-87.89667"/>
    <n v="22"/>
    <n v="3"/>
    <n v="3.3"/>
    <n v="3.1"/>
    <n v="132"/>
    <n v="-1"/>
    <d v="2017-02-22T00:00:00"/>
    <d v="2017-02-01T00:00:00"/>
    <d v="2017-02-22T00:00:00"/>
    <s v="Wednesday"/>
    <d v="1899-12-30T16:34:50"/>
    <d v="1899-12-30T17:00:00"/>
    <n v="1"/>
    <d v="2017-02-22T00:00:00"/>
    <d v="2017-02-01T00:00:00"/>
    <d v="2017-02-22T00:00:00"/>
    <s v="Wednesday"/>
    <d v="1899-12-30T16:56:37"/>
    <d v="1899-12-30T17:00:00"/>
    <s v="Round Trip"/>
  </r>
  <r>
    <n v="1359142"/>
    <s v="Non-RFID Card Member"/>
    <m/>
    <m/>
    <n v="53158"/>
    <s v="UNITED STATES"/>
    <s v="Single Ride"/>
    <n v="5417"/>
    <x v="4"/>
    <n v="43.078530000000001"/>
    <n v="-87.882620000000003"/>
    <x v="24"/>
    <n v="43.036900000000003"/>
    <n v="-87.89667"/>
    <n v="88"/>
    <n v="9"/>
    <n v="13.2"/>
    <n v="12.5"/>
    <n v="528"/>
    <n v="-1"/>
    <d v="2017-02-22T00:00:00"/>
    <d v="2017-02-01T00:00:00"/>
    <d v="2017-02-22T00:00:00"/>
    <s v="Wednesday"/>
    <d v="1899-12-30T17:02:54"/>
    <d v="1899-12-30T17:00:00"/>
    <n v="1"/>
    <d v="2017-02-22T00:00:00"/>
    <d v="2017-02-01T00:00:00"/>
    <d v="2017-02-22T00:00:00"/>
    <s v="Wednesday"/>
    <d v="1899-12-30T18:30:21"/>
    <d v="1899-12-30T19:00:00"/>
    <s v="One Way"/>
  </r>
  <r>
    <n v="1454063"/>
    <s v="Non-RFID Card Member"/>
    <m/>
    <m/>
    <n v="33755"/>
    <s v="UNITED STATES"/>
    <s v="Single Ride"/>
    <n v="5428"/>
    <x v="50"/>
    <n v="43.026229999999998"/>
    <n v="-87.912809999999993"/>
    <x v="13"/>
    <n v="43.04824"/>
    <n v="-87.904970000000006"/>
    <n v="33"/>
    <n v="3"/>
    <n v="5"/>
    <n v="4.7"/>
    <n v="198"/>
    <n v="-1"/>
    <d v="2017-02-22T00:00:00"/>
    <d v="2017-02-01T00:00:00"/>
    <d v="2017-02-22T00:00:00"/>
    <s v="Wednesday"/>
    <d v="1899-12-30T17:13:15"/>
    <d v="1899-12-30T17:00:00"/>
    <n v="1"/>
    <d v="2017-02-22T00:00:00"/>
    <d v="2017-02-01T00:00:00"/>
    <d v="2017-02-22T00:00:00"/>
    <s v="Wednesday"/>
    <d v="1899-12-30T17:46:48"/>
    <d v="1899-12-30T18:00:00"/>
    <s v="One Way"/>
  </r>
  <r>
    <n v="1517768"/>
    <s v="Non-RFID Card Member"/>
    <m/>
    <m/>
    <n v="53201"/>
    <s v="UNITED STATES"/>
    <s v="Single Ride"/>
    <n v="11062"/>
    <x v="13"/>
    <n v="43.058619999999998"/>
    <n v="-87.885319999999993"/>
    <x v="10"/>
    <n v="43.052460000000004"/>
    <n v="-87.891000000000005"/>
    <n v="8"/>
    <n v="3"/>
    <n v="1.2"/>
    <n v="1.1000000000000001"/>
    <n v="48"/>
    <n v="-1"/>
    <d v="2017-02-22T00:00:00"/>
    <d v="2017-02-01T00:00:00"/>
    <d v="2017-02-22T00:00:00"/>
    <s v="Wednesday"/>
    <d v="1899-12-30T17:17:31"/>
    <d v="1899-12-30T17:00:00"/>
    <n v="1"/>
    <d v="2017-02-22T00:00:00"/>
    <d v="2017-02-01T00:00:00"/>
    <d v="2017-02-22T00:00:00"/>
    <s v="Wednesday"/>
    <d v="1899-12-30T17:25:38"/>
    <d v="1899-12-30T17:00:00"/>
    <s v="One Way"/>
  </r>
  <r>
    <n v="1517809"/>
    <s v="Non-RFID Card Member"/>
    <m/>
    <m/>
    <n v="53146"/>
    <s v="UNITED STATES"/>
    <s v="Single Ride"/>
    <n v="357"/>
    <x v="44"/>
    <n v="43.074655999999997"/>
    <n v="-87.889011999999994"/>
    <x v="41"/>
    <n v="43.078530000000001"/>
    <n v="-87.882620000000003"/>
    <n v="14"/>
    <n v="3"/>
    <n v="2.1"/>
    <n v="2"/>
    <n v="84"/>
    <n v="-1"/>
    <d v="2017-02-22T00:00:00"/>
    <d v="2017-02-01T00:00:00"/>
    <d v="2017-02-22T00:00:00"/>
    <s v="Wednesday"/>
    <d v="1899-12-30T18:23:12"/>
    <d v="1899-12-30T18:00:00"/>
    <n v="1"/>
    <d v="2017-02-22T00:00:00"/>
    <d v="2017-02-01T00:00:00"/>
    <d v="2017-02-22T00:00:00"/>
    <s v="Wednesday"/>
    <d v="1899-12-30T18:37:56"/>
    <d v="1899-12-30T19:00:00"/>
    <s v="One Way"/>
  </r>
  <r>
    <n v="1514955"/>
    <s v="Non-RFID Card Member"/>
    <m/>
    <m/>
    <n v="53202"/>
    <s v="UNITED STATES"/>
    <s v="Single Ride"/>
    <n v="11134"/>
    <x v="25"/>
    <n v="43.036900000000003"/>
    <n v="-87.89667"/>
    <x v="24"/>
    <n v="43.036900000000003"/>
    <n v="-87.89667"/>
    <n v="24"/>
    <n v="3"/>
    <n v="3.6"/>
    <n v="3.4"/>
    <n v="144"/>
    <n v="-1"/>
    <d v="2017-02-22T00:00:00"/>
    <d v="2017-02-01T00:00:00"/>
    <d v="2017-02-22T00:00:00"/>
    <s v="Wednesday"/>
    <d v="1899-12-30T18:33:17"/>
    <d v="1899-12-30T19:00:00"/>
    <n v="1"/>
    <d v="2017-02-22T00:00:00"/>
    <d v="2017-02-01T00:00:00"/>
    <d v="2017-02-22T00:00:00"/>
    <s v="Wednesday"/>
    <d v="1899-12-30T18:57:54"/>
    <d v="1899-12-30T19:00:00"/>
    <s v="Round Trip"/>
  </r>
  <r>
    <n v="1468081"/>
    <s v="Non-RFID Card Member"/>
    <m/>
    <m/>
    <n v="53045"/>
    <s v="UNITED STATES"/>
    <s v="Single Ride"/>
    <n v="5496"/>
    <x v="4"/>
    <n v="43.078530000000001"/>
    <n v="-87.882620000000003"/>
    <x v="15"/>
    <n v="43.06033"/>
    <n v="-87.89546"/>
    <n v="10"/>
    <n v="3"/>
    <n v="1.5"/>
    <n v="1.4"/>
    <n v="60"/>
    <n v="-1"/>
    <d v="2017-02-22T00:00:00"/>
    <d v="2017-02-01T00:00:00"/>
    <d v="2017-02-22T00:00:00"/>
    <s v="Wednesday"/>
    <d v="1899-12-30T22:00:49"/>
    <d v="1899-12-30T22:00:00"/>
    <n v="1"/>
    <d v="2017-02-22T00:00:00"/>
    <d v="2017-02-01T00:00:00"/>
    <d v="2017-02-22T00:00:00"/>
    <s v="Wednesday"/>
    <d v="1899-12-30T22:10:46"/>
    <d v="1899-12-30T22:00:00"/>
    <s v="One Way"/>
  </r>
  <r>
    <n v="1517973"/>
    <s v="Non-RFID Card Member"/>
    <m/>
    <m/>
    <n v="53215"/>
    <s v="UNITED STATES"/>
    <s v="Single Ride"/>
    <n v="5554"/>
    <x v="43"/>
    <n v="43.05536"/>
    <n v="-87.90504"/>
    <x v="47"/>
    <n v="43.05536"/>
    <n v="-87.90504"/>
    <n v="19"/>
    <n v="3"/>
    <n v="2.9"/>
    <n v="2.7"/>
    <n v="114"/>
    <n v="-1"/>
    <d v="2017-02-22T00:00:00"/>
    <d v="2017-02-01T00:00:00"/>
    <d v="2017-02-22T00:00:00"/>
    <s v="Wednesday"/>
    <d v="1899-12-30T22:22:45"/>
    <d v="1899-12-30T22:00:00"/>
    <n v="1"/>
    <d v="2017-02-22T00:00:00"/>
    <d v="2017-02-01T00:00:00"/>
    <d v="2017-02-22T00:00:00"/>
    <s v="Wednesday"/>
    <d v="1899-12-30T22:41:00"/>
    <d v="1899-12-30T23:00:00"/>
    <s v="Round Trip"/>
  </r>
  <r>
    <n v="1517989"/>
    <s v="Non-RFID Card Member"/>
    <m/>
    <m/>
    <n v="60045"/>
    <s v="UNITED STATES"/>
    <s v="Single Ride"/>
    <n v="11052"/>
    <x v="35"/>
    <n v="43.040154000000001"/>
    <n v="-87.932113000000001"/>
    <x v="21"/>
    <n v="43.040154000000001"/>
    <n v="-87.932113000000001"/>
    <n v="107"/>
    <n v="12"/>
    <n v="16.100000000000001"/>
    <n v="15.2"/>
    <n v="642"/>
    <n v="-1"/>
    <d v="2017-02-23T00:00:00"/>
    <d v="2017-02-01T00:00:00"/>
    <d v="2017-02-23T00:00:00"/>
    <s v="Thursday"/>
    <d v="1899-12-30T00:28:27"/>
    <d v="1899-12-30T00:00:00"/>
    <n v="1"/>
    <d v="2017-02-23T00:00:00"/>
    <d v="2017-02-01T00:00:00"/>
    <d v="2017-02-23T00:00:00"/>
    <s v="Thursday"/>
    <d v="1899-12-30T02:15:02"/>
    <d v="1899-12-30T02:00:00"/>
    <s v="Round Trip"/>
  </r>
  <r>
    <n v="1512292"/>
    <s v="Non-RFID Card Member"/>
    <m/>
    <m/>
    <n v="53202"/>
    <s v="UNITED STATES"/>
    <s v="Single Ride"/>
    <n v="996"/>
    <x v="25"/>
    <n v="43.036900000000003"/>
    <n v="-87.89667"/>
    <x v="24"/>
    <n v="43.036900000000003"/>
    <n v="-87.89667"/>
    <n v="262"/>
    <n v="3"/>
    <n v="18"/>
    <n v="17.100000000000001"/>
    <n v="720"/>
    <n v="-1"/>
    <d v="2017-02-23T00:00:00"/>
    <d v="2017-02-01T00:00:00"/>
    <d v="2017-02-23T00:00:00"/>
    <s v="Thursday"/>
    <d v="1899-12-30T06:22:37"/>
    <d v="1899-12-30T06:00:00"/>
    <n v="1"/>
    <d v="2017-02-23T00:00:00"/>
    <d v="2017-02-01T00:00:00"/>
    <d v="2017-02-23T00:00:00"/>
    <s v="Thursday"/>
    <d v="1899-12-30T10:44:59"/>
    <d v="1899-12-30T11:00:00"/>
    <s v="Round Trip"/>
  </r>
  <r>
    <n v="1276174"/>
    <s v="Non-RFID Card Member"/>
    <m/>
    <m/>
    <n v="53213"/>
    <s v="UNITED STATES"/>
    <s v="Single Ride"/>
    <n v="19"/>
    <x v="35"/>
    <n v="43.040154000000001"/>
    <n v="-87.932113000000001"/>
    <x v="16"/>
    <n v="43.034619999999997"/>
    <n v="-87.917500000000004"/>
    <n v="12"/>
    <n v="3"/>
    <n v="1.8"/>
    <n v="1.7"/>
    <n v="72"/>
    <n v="-1"/>
    <d v="2017-02-23T00:00:00"/>
    <d v="2017-02-01T00:00:00"/>
    <d v="2017-02-23T00:00:00"/>
    <s v="Thursday"/>
    <d v="1899-12-30T08:33:07"/>
    <d v="1899-12-30T09:00:00"/>
    <n v="1"/>
    <d v="2017-02-23T00:00:00"/>
    <d v="2017-02-01T00:00:00"/>
    <d v="2017-02-23T00:00:00"/>
    <s v="Thursday"/>
    <d v="1899-12-30T08:45:05"/>
    <d v="1899-12-30T09:00:00"/>
    <s v="One Way"/>
  </r>
  <r>
    <n v="1198458"/>
    <s v="Non-RFID Card Member"/>
    <m/>
    <m/>
    <n v="53207"/>
    <s v="UNITED STATES"/>
    <s v="Single Ride"/>
    <n v="5449"/>
    <x v="5"/>
    <n v="43.031320000000001"/>
    <n v="-87.904259999999994"/>
    <x v="6"/>
    <n v="43.031320000000001"/>
    <n v="-87.904259999999994"/>
    <n v="0"/>
    <n v="0"/>
    <n v="0"/>
    <n v="0"/>
    <n v="0"/>
    <n v="-1"/>
    <d v="2017-02-23T00:00:00"/>
    <d v="2017-02-01T00:00:00"/>
    <d v="2017-02-23T00:00:00"/>
    <s v="Thursday"/>
    <d v="1899-12-30T13:37:31"/>
    <d v="1899-12-30T14:00:00"/>
    <n v="1"/>
    <d v="2017-02-23T00:00:00"/>
    <d v="2017-02-01T00:00:00"/>
    <d v="2017-02-23T00:00:00"/>
    <s v="Thursday"/>
    <d v="1899-12-30T13:37:47"/>
    <d v="1899-12-30T14:00:00"/>
    <s v="Round Trip"/>
  </r>
  <r>
    <n v="1518286"/>
    <s v="Non-RFID Card Member"/>
    <m/>
    <m/>
    <n v="53202"/>
    <s v="UNITED STATES"/>
    <s v="Single Ride"/>
    <n v="11080"/>
    <x v="8"/>
    <n v="43.04804"/>
    <n v="-87.896720000000002"/>
    <x v="3"/>
    <n v="43.058619999999998"/>
    <n v="-87.885319999999993"/>
    <n v="7"/>
    <n v="3"/>
    <n v="1.1000000000000001"/>
    <n v="1"/>
    <n v="42"/>
    <n v="-1"/>
    <d v="2017-02-23T00:00:00"/>
    <d v="2017-02-01T00:00:00"/>
    <d v="2017-02-23T00:00:00"/>
    <s v="Thursday"/>
    <d v="1899-12-30T14:16:48"/>
    <d v="1899-12-30T14:00:00"/>
    <n v="1"/>
    <d v="2017-02-23T00:00:00"/>
    <d v="2017-02-01T00:00:00"/>
    <d v="2017-02-23T00:00:00"/>
    <s v="Thursday"/>
    <d v="1899-12-30T14:23:41"/>
    <d v="1899-12-30T14:00:00"/>
    <s v="One Way"/>
  </r>
  <r>
    <n v="1446246"/>
    <s v="Non-RFID Card Member"/>
    <m/>
    <m/>
    <n v="53202"/>
    <s v="UNITED STATES"/>
    <s v="Single Ride"/>
    <n v="5447"/>
    <x v="12"/>
    <n v="43.038719999999998"/>
    <n v="-87.905339999999995"/>
    <x v="5"/>
    <n v="43.031480000000002"/>
    <n v="-87.908169999999998"/>
    <n v="9"/>
    <n v="3"/>
    <n v="1.4"/>
    <n v="1.3"/>
    <n v="54"/>
    <n v="-1"/>
    <d v="2017-02-23T00:00:00"/>
    <d v="2017-02-01T00:00:00"/>
    <d v="2017-02-23T00:00:00"/>
    <s v="Thursday"/>
    <d v="1899-12-30T15:49:40"/>
    <d v="1899-12-30T16:00:00"/>
    <n v="1"/>
    <d v="2017-02-23T00:00:00"/>
    <d v="2017-02-01T00:00:00"/>
    <d v="2017-02-23T00:00:00"/>
    <s v="Thursday"/>
    <d v="1899-12-30T15:58:43"/>
    <d v="1899-12-30T16:00:00"/>
    <s v="One Way"/>
  </r>
  <r>
    <n v="1519300"/>
    <s v="Non-RFID Card Member"/>
    <m/>
    <m/>
    <n v="53221"/>
    <s v="UNITED STATES"/>
    <s v="Single Ride"/>
    <n v="108"/>
    <x v="31"/>
    <n v="43.058010000000003"/>
    <n v="-87.877300000000005"/>
    <x v="32"/>
    <n v="43.058010000000003"/>
    <n v="-87.877300000000005"/>
    <n v="55"/>
    <n v="6"/>
    <n v="8.3000000000000007"/>
    <n v="7.8"/>
    <n v="330"/>
    <n v="-1"/>
    <d v="2017-02-24T00:00:00"/>
    <d v="2017-02-01T00:00:00"/>
    <d v="2017-02-24T00:00:00"/>
    <s v="Friday"/>
    <d v="1899-12-30T15:15:13"/>
    <d v="1899-12-30T15:00:00"/>
    <n v="1"/>
    <d v="2017-02-24T00:00:00"/>
    <d v="2017-02-01T00:00:00"/>
    <d v="2017-02-24T00:00:00"/>
    <s v="Friday"/>
    <d v="1899-12-30T16:10:14"/>
    <d v="1899-12-30T16:00:00"/>
    <s v="Round Trip"/>
  </r>
  <r>
    <n v="1519312"/>
    <s v="Non-RFID Card Member"/>
    <m/>
    <m/>
    <n v="53221"/>
    <s v="UNITED STATES"/>
    <s v="Single Ride"/>
    <n v="139"/>
    <x v="31"/>
    <n v="43.058010000000003"/>
    <n v="-87.877300000000005"/>
    <x v="32"/>
    <n v="43.058010000000003"/>
    <n v="-87.877300000000005"/>
    <n v="52"/>
    <n v="6"/>
    <n v="7.8"/>
    <n v="7.4"/>
    <n v="312"/>
    <n v="-1"/>
    <d v="2017-02-24T00:00:00"/>
    <d v="2017-02-01T00:00:00"/>
    <d v="2017-02-24T00:00:00"/>
    <s v="Friday"/>
    <d v="1899-12-30T15:18:42"/>
    <d v="1899-12-30T15:00:00"/>
    <n v="1"/>
    <d v="2017-02-24T00:00:00"/>
    <d v="2017-02-01T00:00:00"/>
    <d v="2017-02-24T00:00:00"/>
    <s v="Friday"/>
    <d v="1899-12-30T16:10:47"/>
    <d v="1899-12-30T16:00:00"/>
    <s v="Round Trip"/>
  </r>
  <r>
    <n v="1519604"/>
    <s v="Non-RFID Card Member"/>
    <m/>
    <m/>
    <n v="53211"/>
    <s v="UNITED STATES"/>
    <s v="Single Ride"/>
    <n v="5512"/>
    <x v="33"/>
    <n v="43.063749000000001"/>
    <n v="-87.887962999999999"/>
    <x v="32"/>
    <n v="43.058010000000003"/>
    <n v="-87.877300000000005"/>
    <n v="38"/>
    <n v="6"/>
    <n v="5.7"/>
    <n v="5.4"/>
    <n v="228"/>
    <n v="-1"/>
    <d v="2017-02-24T00:00:00"/>
    <d v="2017-02-01T00:00:00"/>
    <d v="2017-02-24T00:00:00"/>
    <s v="Friday"/>
    <d v="1899-12-30T18:14:07"/>
    <d v="1899-12-30T18:00:00"/>
    <n v="1"/>
    <d v="2017-02-24T00:00:00"/>
    <d v="2017-02-01T00:00:00"/>
    <d v="2017-02-24T00:00:00"/>
    <s v="Friday"/>
    <d v="1899-12-30T18:52:50"/>
    <d v="1899-12-30T19:00:00"/>
    <s v="One Way"/>
  </r>
  <r>
    <n v="1515434"/>
    <s v="Non-RFID Card Member"/>
    <m/>
    <m/>
    <n v="53201"/>
    <s v="UNITED STATES"/>
    <s v="Single Ride"/>
    <n v="116"/>
    <x v="26"/>
    <n v="43.060786"/>
    <n v="-87.883825999999999"/>
    <x v="11"/>
    <n v="43.060786"/>
    <n v="-87.883825999999999"/>
    <n v="14"/>
    <n v="0"/>
    <n v="2.1"/>
    <n v="2"/>
    <n v="84"/>
    <n v="-1"/>
    <d v="2017-02-20T00:00:00"/>
    <d v="2017-02-01T00:00:00"/>
    <d v="2017-02-20T00:00:00"/>
    <s v="Monday"/>
    <d v="1899-12-30T04:57:42"/>
    <d v="1899-12-30T05:00:00"/>
    <n v="1"/>
    <d v="2017-02-20T00:00:00"/>
    <d v="2017-02-01T00:00:00"/>
    <d v="2017-02-20T00:00:00"/>
    <s v="Monday"/>
    <d v="1899-12-30T05:11:56"/>
    <d v="1899-12-30T05:00:00"/>
    <s v="Round Trip"/>
  </r>
  <r>
    <n v="1058576"/>
    <s v="Non-RFID Card Member"/>
    <m/>
    <m/>
    <n v="53202"/>
    <s v="UNITED STATES"/>
    <s v="Single Ride"/>
    <n v="5520"/>
    <x v="25"/>
    <n v="43.036900000000003"/>
    <n v="-87.89667"/>
    <x v="5"/>
    <n v="43.031480000000002"/>
    <n v="-87.908169999999998"/>
    <n v="17"/>
    <n v="0"/>
    <n v="2.6"/>
    <n v="2.4"/>
    <n v="102"/>
    <n v="-1"/>
    <d v="2017-02-21T00:00:00"/>
    <d v="2017-02-01T00:00:00"/>
    <d v="2017-02-21T00:00:00"/>
    <s v="Tuesday"/>
    <d v="1899-12-30T14:41:46"/>
    <d v="1899-12-30T15:00:00"/>
    <n v="1"/>
    <d v="2017-02-21T00:00:00"/>
    <d v="2017-02-01T00:00:00"/>
    <d v="2017-02-21T00:00:00"/>
    <s v="Tuesday"/>
    <d v="1899-12-30T14:58:14"/>
    <d v="1899-12-30T15:00:00"/>
    <s v="One Way"/>
  </r>
  <r>
    <n v="1509924"/>
    <s v="Non-RFID Card Member"/>
    <m/>
    <m/>
    <n v="53404"/>
    <s v="UNITED STATES"/>
    <s v="Single Ride"/>
    <n v="5506"/>
    <x v="27"/>
    <n v="43.038580000000003"/>
    <n v="-87.90934"/>
    <x v="5"/>
    <n v="43.031480000000002"/>
    <n v="-87.908169999999998"/>
    <n v="45"/>
    <n v="0"/>
    <n v="6.8"/>
    <n v="6.4"/>
    <n v="270"/>
    <n v="-1"/>
    <d v="2017-02-17T00:00:00"/>
    <d v="2017-02-01T00:00:00"/>
    <d v="2017-02-17T00:00:00"/>
    <s v="Friday"/>
    <d v="1899-12-30T17:04:06"/>
    <d v="1899-12-30T17:00:00"/>
    <n v="1"/>
    <d v="2017-02-17T00:00:00"/>
    <d v="2017-02-01T00:00:00"/>
    <d v="2017-02-17T00:00:00"/>
    <s v="Friday"/>
    <d v="1899-12-30T17:49:56"/>
    <d v="1899-12-30T18:00:00"/>
    <s v="One Way"/>
  </r>
  <r>
    <n v="1498639"/>
    <s v="Non-RFID Card Member"/>
    <m/>
    <m/>
    <n v="53202"/>
    <s v="UNITED STATES"/>
    <s v="Single Ride"/>
    <n v="9"/>
    <x v="11"/>
    <n v="43.04824"/>
    <n v="-87.904970000000006"/>
    <x v="54"/>
    <n v="43.046570000000003"/>
    <n v="-87.908720000000002"/>
    <n v="2"/>
    <n v="0"/>
    <n v="0.3"/>
    <n v="0.3"/>
    <n v="12"/>
    <n v="-1"/>
    <d v="2017-02-02T00:00:00"/>
    <d v="2017-02-01T00:00:00"/>
    <d v="2017-02-02T00:00:00"/>
    <s v="Thursday"/>
    <d v="1899-12-30T18:35:16"/>
    <d v="1899-12-30T19:00:00"/>
    <n v="1"/>
    <d v="2017-02-02T00:00:00"/>
    <d v="2017-02-01T00:00:00"/>
    <d v="2017-02-02T00:00:00"/>
    <s v="Thursday"/>
    <d v="1899-12-30T18:37:33"/>
    <d v="1899-12-30T19:00:00"/>
    <s v="One Way"/>
  </r>
  <r>
    <n v="1500130"/>
    <s v="Non-RFID Card Member"/>
    <m/>
    <m/>
    <n v="53589"/>
    <s v="UNITED STATES"/>
    <s v="Single Ride"/>
    <n v="5466"/>
    <x v="16"/>
    <n v="43.03913"/>
    <n v="-87.916150000000002"/>
    <x v="4"/>
    <n v="43.03913"/>
    <n v="-87.916150000000002"/>
    <n v="56"/>
    <n v="6"/>
    <n v="8.4"/>
    <n v="8"/>
    <n v="336"/>
    <n v="-1"/>
    <d v="2017-02-05T00:00:00"/>
    <d v="2017-02-01T00:00:00"/>
    <d v="2017-02-05T00:00:00"/>
    <s v="Sunday"/>
    <d v="1899-12-30T09:46:01"/>
    <d v="1899-12-30T10:00:00"/>
    <n v="1"/>
    <d v="2017-02-05T00:00:00"/>
    <d v="2017-02-01T00:00:00"/>
    <d v="2017-02-05T00:00:00"/>
    <s v="Sunday"/>
    <d v="1899-12-30T10:42:17"/>
    <d v="1899-12-30T11:00:00"/>
    <s v="Round Trip"/>
  </r>
  <r>
    <n v="1500281"/>
    <s v="Non-RFID Card Member"/>
    <m/>
    <m/>
    <n v="53226"/>
    <s v="UNITED STATES"/>
    <s v="Single Ride"/>
    <n v="11129"/>
    <x v="52"/>
    <n v="43.060079999999999"/>
    <n v="-88.027349999999998"/>
    <x v="43"/>
    <n v="43.048609999999996"/>
    <n v="-88.008480000000006"/>
    <n v="19"/>
    <n v="3"/>
    <n v="2.9"/>
    <n v="2.7"/>
    <n v="114"/>
    <n v="-1"/>
    <d v="2017-02-05T00:00:00"/>
    <d v="2017-02-01T00:00:00"/>
    <d v="2017-02-05T00:00:00"/>
    <s v="Sunday"/>
    <d v="1899-12-30T12:17:08"/>
    <d v="1899-12-30T12:00:00"/>
    <n v="1"/>
    <d v="2017-02-05T00:00:00"/>
    <d v="2017-02-01T00:00:00"/>
    <d v="2017-02-05T00:00:00"/>
    <s v="Sunday"/>
    <d v="1899-12-30T12:36:53"/>
    <d v="1899-12-30T13:00:00"/>
    <s v="One Way"/>
  </r>
  <r>
    <n v="1500292"/>
    <s v="Non-RFID Card Member"/>
    <m/>
    <m/>
    <n v="61341"/>
    <s v="UNITED STATES"/>
    <s v="Single Ride"/>
    <n v="11062"/>
    <x v="25"/>
    <n v="43.036900000000003"/>
    <n v="-87.89667"/>
    <x v="5"/>
    <n v="43.031480000000002"/>
    <n v="-87.908169999999998"/>
    <n v="16"/>
    <n v="3"/>
    <n v="2.4"/>
    <n v="2.2999999999999998"/>
    <n v="96"/>
    <n v="-1"/>
    <d v="2017-02-05T00:00:00"/>
    <d v="2017-02-01T00:00:00"/>
    <d v="2017-02-05T00:00:00"/>
    <s v="Sunday"/>
    <d v="1899-12-30T12:22:29"/>
    <d v="1899-12-30T12:00:00"/>
    <n v="1"/>
    <d v="2017-02-05T00:00:00"/>
    <d v="2017-02-01T00:00:00"/>
    <d v="2017-02-05T00:00:00"/>
    <s v="Sunday"/>
    <d v="1899-12-30T12:38:28"/>
    <d v="1899-12-30T13:00:00"/>
    <s v="One Way"/>
  </r>
  <r>
    <n v="1431258"/>
    <s v="Non-RFID Card Member"/>
    <m/>
    <m/>
    <n v="53217"/>
    <s v="UNITED STATES"/>
    <s v="Single Ride"/>
    <n v="157"/>
    <x v="7"/>
    <n v="43.074890000000003"/>
    <n v="-87.882810000000006"/>
    <x v="38"/>
    <n v="43.074890000000003"/>
    <n v="-87.882810000000006"/>
    <n v="167"/>
    <n v="18"/>
    <n v="18"/>
    <n v="17.100000000000001"/>
    <n v="720"/>
    <n v="-1"/>
    <d v="2017-02-05T00:00:00"/>
    <d v="2017-02-01T00:00:00"/>
    <d v="2017-02-05T00:00:00"/>
    <s v="Sunday"/>
    <d v="1899-12-30T14:40:43"/>
    <d v="1899-12-30T15:00:00"/>
    <n v="1"/>
    <d v="2017-02-05T00:00:00"/>
    <d v="2017-02-01T00:00:00"/>
    <d v="2017-02-05T00:00:00"/>
    <s v="Sunday"/>
    <d v="1899-12-30T17:27:41"/>
    <d v="1899-12-30T17:00:00"/>
    <s v="Round Trip"/>
  </r>
  <r>
    <n v="1500612"/>
    <s v="Non-RFID Card Member"/>
    <m/>
    <m/>
    <n v="60714"/>
    <s v="UNITED STATES"/>
    <s v="Single Ride"/>
    <n v="5485"/>
    <x v="25"/>
    <n v="43.036900000000003"/>
    <n v="-87.89667"/>
    <x v="17"/>
    <n v="43.042490000000001"/>
    <n v="-87.909959999999998"/>
    <n v="23"/>
    <n v="3"/>
    <n v="3.5"/>
    <n v="3.3"/>
    <n v="138"/>
    <n v="-1"/>
    <d v="2017-02-05T00:00:00"/>
    <d v="2017-02-01T00:00:00"/>
    <d v="2017-02-05T00:00:00"/>
    <s v="Sunday"/>
    <d v="1899-12-30T14:48:50"/>
    <d v="1899-12-30T15:00:00"/>
    <n v="1"/>
    <d v="2017-02-05T00:00:00"/>
    <d v="2017-02-01T00:00:00"/>
    <d v="2017-02-05T00:00:00"/>
    <s v="Sunday"/>
    <d v="1899-12-30T15:11:03"/>
    <d v="1899-12-30T15:00:00"/>
    <s v="One Way"/>
  </r>
  <r>
    <n v="1500792"/>
    <s v="Non-RFID Card Member"/>
    <m/>
    <m/>
    <n v="53202"/>
    <s v="UNITED STATES"/>
    <s v="Single Ride"/>
    <n v="5541"/>
    <x v="41"/>
    <n v="43.004728999999998"/>
    <n v="-87.905463999999995"/>
    <x v="28"/>
    <n v="43.05847"/>
    <n v="-87.898079999999993"/>
    <n v="33"/>
    <n v="3"/>
    <n v="5"/>
    <n v="4.7"/>
    <n v="198"/>
    <n v="-1"/>
    <d v="2017-02-05T00:00:00"/>
    <d v="2017-02-01T00:00:00"/>
    <d v="2017-02-05T00:00:00"/>
    <s v="Sunday"/>
    <d v="1899-12-30T16:32:30"/>
    <d v="1899-12-30T17:00:00"/>
    <n v="1"/>
    <d v="2017-02-05T00:00:00"/>
    <d v="2017-02-01T00:00:00"/>
    <d v="2017-02-05T00:00:00"/>
    <s v="Sunday"/>
    <d v="1899-12-30T17:05:06"/>
    <d v="1899-12-30T17:00:00"/>
    <s v="One Way"/>
  </r>
  <r>
    <n v="1409956"/>
    <s v="Non-RFID Card Member"/>
    <m/>
    <m/>
    <n v="53088"/>
    <s v="UNITED STATES"/>
    <s v="Single Ride"/>
    <n v="5443"/>
    <x v="35"/>
    <n v="43.040154000000001"/>
    <n v="-87.932113000000001"/>
    <x v="20"/>
    <n v="43.038649999999997"/>
    <n v="-87.921930000000003"/>
    <n v="84"/>
    <n v="9"/>
    <n v="12.6"/>
    <n v="12"/>
    <n v="504"/>
    <n v="-1"/>
    <d v="2017-02-06T00:00:00"/>
    <d v="2017-02-01T00:00:00"/>
    <d v="2017-02-06T00:00:00"/>
    <s v="Monday"/>
    <d v="1899-12-30T22:57:45"/>
    <d v="1899-12-30T23:00:00"/>
    <n v="1"/>
    <d v="2017-02-07T00:00:00"/>
    <d v="2017-02-01T00:00:00"/>
    <d v="2017-02-07T00:00:00"/>
    <s v="Tuesday"/>
    <d v="1899-12-30T00:21:17"/>
    <d v="1899-12-30T00:00:00"/>
    <s v="One Way"/>
  </r>
  <r>
    <n v="1400655"/>
    <s v="Non-RFID Card Member"/>
    <m/>
    <m/>
    <n v="53221"/>
    <s v="UNITED STATES"/>
    <s v="Single Ride"/>
    <n v="17"/>
    <x v="6"/>
    <n v="43.049230000000001"/>
    <n v="-87.911940000000001"/>
    <x v="28"/>
    <n v="43.05847"/>
    <n v="-87.898079999999993"/>
    <n v="7"/>
    <n v="3"/>
    <n v="1.1000000000000001"/>
    <n v="1"/>
    <n v="42"/>
    <n v="-1"/>
    <d v="2017-02-10T00:00:00"/>
    <d v="2017-02-01T00:00:00"/>
    <d v="2017-02-10T00:00:00"/>
    <s v="Friday"/>
    <d v="1899-12-30T08:50:02"/>
    <d v="1899-12-30T09:00:00"/>
    <n v="1"/>
    <d v="2017-02-10T00:00:00"/>
    <d v="2017-02-01T00:00:00"/>
    <d v="2017-02-10T00:00:00"/>
    <s v="Friday"/>
    <d v="1899-12-30T08:57:23"/>
    <d v="1899-12-30T09:00:00"/>
    <s v="One Way"/>
  </r>
  <r>
    <n v="1382213"/>
    <s v="Non-RFID Card Member"/>
    <m/>
    <m/>
    <n v="53558"/>
    <s v="UNITED STATES"/>
    <s v="Single Ride"/>
    <n v="5564"/>
    <x v="10"/>
    <n v="43.052460000000004"/>
    <n v="-87.891000000000005"/>
    <x v="24"/>
    <n v="43.036900000000003"/>
    <n v="-87.89667"/>
    <n v="8"/>
    <n v="3"/>
    <n v="1.2"/>
    <n v="1.1000000000000001"/>
    <n v="48"/>
    <n v="-1"/>
    <d v="2017-02-10T00:00:00"/>
    <d v="2017-02-01T00:00:00"/>
    <d v="2017-02-10T00:00:00"/>
    <s v="Friday"/>
    <d v="1899-12-30T15:45:48"/>
    <d v="1899-12-30T16:00:00"/>
    <n v="1"/>
    <d v="2017-02-10T00:00:00"/>
    <d v="2017-02-01T00:00:00"/>
    <d v="2017-02-10T00:00:00"/>
    <s v="Friday"/>
    <d v="1899-12-30T15:53:26"/>
    <d v="1899-12-30T16:00:00"/>
    <s v="One Way"/>
  </r>
  <r>
    <n v="1503640"/>
    <s v="Non-RFID Card Member"/>
    <m/>
    <m/>
    <n v="70175"/>
    <s v="UNITED STATES"/>
    <s v="Single Ride"/>
    <n v="11085"/>
    <x v="11"/>
    <n v="43.04824"/>
    <n v="-87.904970000000006"/>
    <x v="5"/>
    <n v="43.031480000000002"/>
    <n v="-87.908169999999998"/>
    <n v="12"/>
    <n v="3"/>
    <n v="1.8"/>
    <n v="1.7"/>
    <n v="72"/>
    <n v="-1"/>
    <d v="2017-02-11T00:00:00"/>
    <d v="2017-02-01T00:00:00"/>
    <d v="2017-02-11T00:00:00"/>
    <s v="Saturday"/>
    <d v="1899-12-30T09:13:59"/>
    <d v="1899-12-30T09:00:00"/>
    <n v="1"/>
    <d v="2017-02-11T00:00:00"/>
    <d v="2017-02-01T00:00:00"/>
    <d v="2017-02-11T00:00:00"/>
    <s v="Saturday"/>
    <d v="1899-12-30T09:25:43"/>
    <d v="1899-12-30T09:00:00"/>
    <s v="One Way"/>
  </r>
  <r>
    <n v="1504381"/>
    <s v="Non-RFID Card Member"/>
    <m/>
    <m/>
    <n v="53202"/>
    <s v="UNITED STATES"/>
    <s v="Single Ride"/>
    <n v="5513"/>
    <x v="11"/>
    <n v="43.04824"/>
    <n v="-87.904970000000006"/>
    <x v="12"/>
    <n v="43.038719999999998"/>
    <n v="-87.905339999999995"/>
    <n v="63"/>
    <n v="6"/>
    <n v="9.5"/>
    <n v="9"/>
    <n v="378"/>
    <n v="-1"/>
    <d v="2017-02-11T00:00:00"/>
    <d v="2017-02-01T00:00:00"/>
    <d v="2017-02-11T00:00:00"/>
    <s v="Saturday"/>
    <d v="1899-12-30T13:50:21"/>
    <d v="1899-12-30T14:00:00"/>
    <n v="1"/>
    <d v="2017-02-11T00:00:00"/>
    <d v="2017-02-01T00:00:00"/>
    <d v="2017-02-11T00:00:00"/>
    <s v="Saturday"/>
    <d v="1899-12-30T14:53:51"/>
    <d v="1899-12-30T15:00:00"/>
    <s v="One Way"/>
  </r>
  <r>
    <n v="1409956"/>
    <s v="Non-RFID Card Member"/>
    <m/>
    <m/>
    <n v="53088"/>
    <s v="UNITED STATES"/>
    <s v="Single Ride"/>
    <n v="11140"/>
    <x v="15"/>
    <n v="43.038649999999997"/>
    <n v="-87.921930000000003"/>
    <x v="4"/>
    <n v="43.03913"/>
    <n v="-87.916150000000002"/>
    <n v="80"/>
    <n v="9"/>
    <n v="12"/>
    <n v="11.4"/>
    <n v="480"/>
    <n v="-1"/>
    <d v="2017-02-11T00:00:00"/>
    <d v="2017-02-01T00:00:00"/>
    <d v="2017-02-11T00:00:00"/>
    <s v="Saturday"/>
    <d v="1899-12-30T22:52:27"/>
    <d v="1899-12-30T23:00:00"/>
    <n v="1"/>
    <d v="2017-02-12T00:00:00"/>
    <d v="2017-02-01T00:00:00"/>
    <d v="2017-02-12T00:00:00"/>
    <s v="Sunday"/>
    <d v="1899-12-30T00:12:37"/>
    <d v="1899-12-30T00:00:00"/>
    <s v="One Way"/>
  </r>
  <r>
    <n v="1237865"/>
    <s v="Non-RFID Card Member"/>
    <m/>
    <m/>
    <n v="53040"/>
    <s v="UNITED STATES"/>
    <s v="Single Ride"/>
    <n v="11125"/>
    <x v="16"/>
    <n v="43.03913"/>
    <n v="-87.916150000000002"/>
    <x v="21"/>
    <n v="43.040154000000001"/>
    <n v="-87.932113000000001"/>
    <n v="9"/>
    <n v="3"/>
    <n v="1.4"/>
    <n v="1.3"/>
    <n v="54"/>
    <n v="-1"/>
    <d v="2017-02-11T00:00:00"/>
    <d v="2017-02-01T00:00:00"/>
    <d v="2017-02-11T00:00:00"/>
    <s v="Saturday"/>
    <d v="1899-12-30T23:29:55"/>
    <d v="1899-12-30T23:00:00"/>
    <n v="1"/>
    <d v="2017-02-11T00:00:00"/>
    <d v="2017-02-01T00:00:00"/>
    <d v="2017-02-11T00:00:00"/>
    <s v="Saturday"/>
    <d v="1899-12-30T23:38:27"/>
    <d v="1899-12-31T00:00:00"/>
    <s v="One Way"/>
  </r>
  <r>
    <n v="1505575"/>
    <s v="Non-RFID Card Member"/>
    <m/>
    <m/>
    <n v="63005"/>
    <s v="UNITED STATES"/>
    <s v="Single Ride"/>
    <n v="13"/>
    <x v="35"/>
    <n v="43.040154000000001"/>
    <n v="-87.932113000000001"/>
    <x v="21"/>
    <n v="43.040154000000001"/>
    <n v="-87.932113000000001"/>
    <n v="27"/>
    <n v="3"/>
    <n v="4.0999999999999996"/>
    <n v="3.8"/>
    <n v="162"/>
    <n v="-1"/>
    <d v="2017-02-12T00:00:00"/>
    <d v="2017-02-01T00:00:00"/>
    <d v="2017-02-12T00:00:00"/>
    <s v="Sunday"/>
    <d v="1899-12-30T01:57:01"/>
    <d v="1899-12-30T02:00:00"/>
    <n v="1"/>
    <d v="2017-02-12T00:00:00"/>
    <d v="2017-02-01T00:00:00"/>
    <d v="2017-02-12T00:00:00"/>
    <s v="Sunday"/>
    <d v="1899-12-30T02:24:29"/>
    <d v="1899-12-30T02:00:00"/>
    <s v="Round Trip"/>
  </r>
  <r>
    <n v="1411761"/>
    <s v="Non-RFID Card Member"/>
    <m/>
    <m/>
    <n v="53202"/>
    <s v="UNITED STATES"/>
    <s v="Single Ride"/>
    <n v="6"/>
    <x v="22"/>
    <n v="43.053040000000003"/>
    <n v="-87.897660000000002"/>
    <x v="0"/>
    <n v="43.048200000000001"/>
    <n v="-87.900859999999994"/>
    <n v="5"/>
    <n v="3"/>
    <n v="0.8"/>
    <n v="0.7"/>
    <n v="30"/>
    <n v="-1"/>
    <d v="2017-02-12T00:00:00"/>
    <d v="2017-02-01T00:00:00"/>
    <d v="2017-02-12T00:00:00"/>
    <s v="Sunday"/>
    <d v="1899-12-30T02:19:44"/>
    <d v="1899-12-30T02:00:00"/>
    <n v="1"/>
    <d v="2017-02-12T00:00:00"/>
    <d v="2017-02-01T00:00:00"/>
    <d v="2017-02-12T00:00:00"/>
    <s v="Sunday"/>
    <d v="1899-12-30T02:24:05"/>
    <d v="1899-12-30T02:00:00"/>
    <s v="One Way"/>
  </r>
  <r>
    <n v="1423031"/>
    <s v="Non-RFID Card Member"/>
    <m/>
    <m/>
    <n v="53207"/>
    <s v="UNITED STATES"/>
    <s v="Single Ride"/>
    <n v="251"/>
    <x v="49"/>
    <n v="43.020020000000002"/>
    <n v="-87.912540000000007"/>
    <x v="48"/>
    <n v="43.004728999999998"/>
    <n v="-87.905463999999995"/>
    <n v="11"/>
    <n v="3"/>
    <n v="1.7"/>
    <n v="1.6"/>
    <n v="66"/>
    <n v="-1"/>
    <d v="2017-02-12T00:00:00"/>
    <d v="2017-02-01T00:00:00"/>
    <d v="2017-02-12T00:00:00"/>
    <s v="Sunday"/>
    <d v="1899-12-30T04:25:09"/>
    <d v="1899-12-30T04:00:00"/>
    <n v="1"/>
    <d v="2017-02-12T00:00:00"/>
    <d v="2017-02-01T00:00:00"/>
    <d v="2017-02-12T00:00:00"/>
    <s v="Sunday"/>
    <d v="1899-12-30T04:36:28"/>
    <d v="1899-12-30T05:00:00"/>
    <s v="One Way"/>
  </r>
  <r>
    <n v="1505724"/>
    <s v="Non-RFID Card Member"/>
    <m/>
    <m/>
    <n v="53202"/>
    <s v="UNITED STATES"/>
    <s v="Single Ride"/>
    <n v="5221"/>
    <x v="11"/>
    <n v="43.04824"/>
    <n v="-87.904970000000006"/>
    <x v="22"/>
    <n v="43.02948"/>
    <n v="-87.912819999999996"/>
    <n v="15"/>
    <n v="3"/>
    <n v="2.2999999999999998"/>
    <n v="2.1"/>
    <n v="90"/>
    <n v="-1"/>
    <d v="2017-02-12T00:00:00"/>
    <d v="2017-02-01T00:00:00"/>
    <d v="2017-02-12T00:00:00"/>
    <s v="Sunday"/>
    <d v="1899-12-30T09:52:09"/>
    <d v="1899-12-30T10:00:00"/>
    <n v="1"/>
    <d v="2017-02-12T00:00:00"/>
    <d v="2017-02-01T00:00:00"/>
    <d v="2017-02-12T00:00:00"/>
    <s v="Sunday"/>
    <d v="1899-12-30T10:07:35"/>
    <d v="1899-12-30T10:00:00"/>
    <s v="One Way"/>
  </r>
  <r>
    <n v="1506138"/>
    <s v="Non-RFID Card Member"/>
    <m/>
    <m/>
    <n v="60077"/>
    <s v="UNITED STATES"/>
    <s v="Single Ride"/>
    <n v="11066"/>
    <x v="43"/>
    <n v="43.05536"/>
    <n v="-87.90504"/>
    <x v="47"/>
    <n v="43.05536"/>
    <n v="-87.90504"/>
    <n v="48"/>
    <n v="6"/>
    <n v="7.2"/>
    <n v="6.8"/>
    <n v="288"/>
    <n v="-1"/>
    <d v="2017-02-12T00:00:00"/>
    <d v="2017-02-01T00:00:00"/>
    <d v="2017-02-12T00:00:00"/>
    <s v="Sunday"/>
    <d v="1899-12-30T13:10:16"/>
    <d v="1899-12-30T13:00:00"/>
    <n v="1"/>
    <d v="2017-02-12T00:00:00"/>
    <d v="2017-02-01T00:00:00"/>
    <d v="2017-02-12T00:00:00"/>
    <s v="Sunday"/>
    <d v="1899-12-30T13:58:13"/>
    <d v="1899-12-30T14:00:00"/>
    <s v="Round Trip"/>
  </r>
  <r>
    <n v="1506498"/>
    <s v="Non-RFID Card Member"/>
    <m/>
    <m/>
    <n v="28027"/>
    <s v="UNITED STATES"/>
    <s v="Single Ride"/>
    <n v="5541"/>
    <x v="29"/>
    <n v="43.05847"/>
    <n v="-87.898079999999993"/>
    <x v="47"/>
    <n v="43.05536"/>
    <n v="-87.90504"/>
    <n v="4"/>
    <n v="0"/>
    <n v="0.6"/>
    <n v="0.6"/>
    <n v="24"/>
    <n v="-1"/>
    <d v="2017-02-12T00:00:00"/>
    <d v="2017-02-01T00:00:00"/>
    <d v="2017-02-12T00:00:00"/>
    <s v="Sunday"/>
    <d v="1899-12-30T15:08:21"/>
    <d v="1899-12-30T15:00:00"/>
    <n v="1"/>
    <d v="2017-02-12T00:00:00"/>
    <d v="2017-02-01T00:00:00"/>
    <d v="2017-02-12T00:00:00"/>
    <s v="Sunday"/>
    <d v="1899-12-30T15:12:52"/>
    <d v="1899-12-30T15:00:00"/>
    <s v="One Way"/>
  </r>
  <r>
    <n v="1507264"/>
    <s v="Non-RFID Card Member"/>
    <m/>
    <m/>
    <n v="53228"/>
    <s v="UNITED STATES"/>
    <s v="Single Ride"/>
    <n v="5421"/>
    <x v="40"/>
    <n v="43.048609999999996"/>
    <n v="-88.008480000000006"/>
    <x v="43"/>
    <n v="43.048609999999996"/>
    <n v="-88.008480000000006"/>
    <n v="27"/>
    <n v="3"/>
    <n v="4.0999999999999996"/>
    <n v="3.8"/>
    <n v="162"/>
    <n v="-1"/>
    <d v="2017-02-13T00:00:00"/>
    <d v="2017-02-01T00:00:00"/>
    <d v="2017-02-13T00:00:00"/>
    <s v="Monday"/>
    <d v="1899-12-30T12:31:31"/>
    <d v="1899-12-30T13:00:00"/>
    <n v="1"/>
    <d v="2017-02-13T00:00:00"/>
    <d v="2017-02-01T00:00:00"/>
    <d v="2017-02-13T00:00:00"/>
    <s v="Monday"/>
    <d v="1899-12-30T12:58:51"/>
    <d v="1899-12-30T13:00:00"/>
    <s v="Round Trip"/>
  </r>
  <r>
    <n v="1507293"/>
    <s v="Non-RFID Card Member"/>
    <m/>
    <m/>
    <n v="78041"/>
    <s v="UNITED STATES"/>
    <s v="Single Ride"/>
    <n v="11162"/>
    <x v="15"/>
    <n v="43.038649999999997"/>
    <n v="-87.921930000000003"/>
    <x v="56"/>
    <n v="43.02017"/>
    <n v="-87.933049999999994"/>
    <n v="28"/>
    <n v="3"/>
    <n v="4.2"/>
    <n v="4"/>
    <n v="168"/>
    <n v="-1"/>
    <d v="2017-02-13T00:00:00"/>
    <d v="2017-02-01T00:00:00"/>
    <d v="2017-02-13T00:00:00"/>
    <s v="Monday"/>
    <d v="1899-12-30T13:16:39"/>
    <d v="1899-12-30T13:00:00"/>
    <n v="1"/>
    <d v="2017-02-13T00:00:00"/>
    <d v="2017-02-01T00:00:00"/>
    <d v="2017-02-13T00:00:00"/>
    <s v="Monday"/>
    <d v="1899-12-30T13:44:22"/>
    <d v="1899-12-30T14:00:00"/>
    <s v="One Way"/>
  </r>
  <r>
    <n v="1507293"/>
    <s v="Non-RFID Card Member"/>
    <m/>
    <m/>
    <n v="78041"/>
    <s v="UNITED STATES"/>
    <s v="Single Ride"/>
    <n v="354"/>
    <x v="15"/>
    <n v="43.038649999999997"/>
    <n v="-87.921930000000003"/>
    <x v="56"/>
    <n v="43.02017"/>
    <n v="-87.933049999999994"/>
    <n v="22"/>
    <n v="3"/>
    <n v="3.3"/>
    <n v="3.1"/>
    <n v="132"/>
    <n v="-1"/>
    <d v="2017-02-13T00:00:00"/>
    <d v="2017-02-01T00:00:00"/>
    <d v="2017-02-13T00:00:00"/>
    <s v="Monday"/>
    <d v="1899-12-30T13:17:25"/>
    <d v="1899-12-30T13:00:00"/>
    <n v="1"/>
    <d v="2017-02-13T00:00:00"/>
    <d v="2017-02-01T00:00:00"/>
    <d v="2017-02-13T00:00:00"/>
    <s v="Monday"/>
    <d v="1899-12-30T13:39:59"/>
    <d v="1899-12-30T14:00:00"/>
    <s v="One Way"/>
  </r>
  <r>
    <n v="1433170"/>
    <s v="Non-RFID Card Member"/>
    <m/>
    <m/>
    <n v="60008"/>
    <s v="UNITED STATES"/>
    <s v="Single Ride"/>
    <n v="5438"/>
    <x v="12"/>
    <n v="43.038719999999998"/>
    <n v="-87.905339999999995"/>
    <x v="21"/>
    <n v="43.040154000000001"/>
    <n v="-87.932113000000001"/>
    <n v="21"/>
    <n v="3"/>
    <n v="3.2"/>
    <n v="3"/>
    <n v="126"/>
    <n v="-1"/>
    <d v="2017-02-14T00:00:00"/>
    <d v="2017-02-01T00:00:00"/>
    <d v="2017-02-14T00:00:00"/>
    <s v="Tuesday"/>
    <d v="1899-12-30T09:10:27"/>
    <d v="1899-12-30T09:00:00"/>
    <n v="1"/>
    <d v="2017-02-14T00:00:00"/>
    <d v="2017-02-01T00:00:00"/>
    <d v="2017-02-14T00:00:00"/>
    <s v="Tuesday"/>
    <d v="1899-12-30T09:31:59"/>
    <d v="1899-12-30T10:00:00"/>
    <s v="One Way"/>
  </r>
  <r>
    <n v="1437431"/>
    <s v="Non-RFID Card Member"/>
    <m/>
    <m/>
    <n v="63131"/>
    <s v="UNITED STATES"/>
    <s v="Single Ride"/>
    <n v="11148"/>
    <x v="22"/>
    <n v="43.053040000000003"/>
    <n v="-87.897660000000002"/>
    <x v="21"/>
    <n v="43.040154000000001"/>
    <n v="-87.932113000000001"/>
    <n v="25"/>
    <n v="3"/>
    <n v="3.8"/>
    <n v="3.6"/>
    <n v="150"/>
    <n v="-1"/>
    <d v="2017-02-14T00:00:00"/>
    <d v="2017-02-01T00:00:00"/>
    <d v="2017-02-14T00:00:00"/>
    <s v="Tuesday"/>
    <d v="1899-12-30T20:10:08"/>
    <d v="1899-12-30T20:00:00"/>
    <n v="1"/>
    <d v="2017-02-14T00:00:00"/>
    <d v="2017-02-01T00:00:00"/>
    <d v="2017-02-14T00:00:00"/>
    <s v="Tuesday"/>
    <d v="1899-12-30T20:35:21"/>
    <d v="1899-12-30T21:00:00"/>
    <s v="One Way"/>
  </r>
  <r>
    <n v="1508436"/>
    <s v="Non-RFID Card Member"/>
    <m/>
    <m/>
    <n v="53202"/>
    <s v="UNITED STATES"/>
    <s v="Single Ride"/>
    <n v="5417"/>
    <x v="26"/>
    <n v="43.060786"/>
    <n v="-87.883825999999999"/>
    <x v="11"/>
    <n v="43.060786"/>
    <n v="-87.883825999999999"/>
    <n v="23"/>
    <n v="3"/>
    <n v="3.5"/>
    <n v="3.3"/>
    <n v="138"/>
    <n v="-1"/>
    <d v="2017-02-16T00:00:00"/>
    <d v="2017-02-01T00:00:00"/>
    <d v="2017-02-16T00:00:00"/>
    <s v="Thursday"/>
    <d v="1899-12-30T00:10:27"/>
    <d v="1899-12-30T00:00:00"/>
    <n v="1"/>
    <d v="2017-02-16T00:00:00"/>
    <d v="2017-02-01T00:00:00"/>
    <d v="2017-02-16T00:00:00"/>
    <s v="Thursday"/>
    <d v="1899-12-30T00:33:43"/>
    <d v="1899-12-30T01:00:00"/>
    <s v="Round Trip"/>
  </r>
  <r>
    <n v="1508439"/>
    <s v="Non-RFID Card Member"/>
    <m/>
    <m/>
    <n v="60502"/>
    <s v="UNITED STATES"/>
    <s v="Single Ride"/>
    <n v="13"/>
    <x v="35"/>
    <n v="43.040154000000001"/>
    <n v="-87.932113000000001"/>
    <x v="8"/>
    <n v="43.038580000000003"/>
    <n v="-87.90934"/>
    <n v="58"/>
    <n v="6"/>
    <n v="8.6999999999999993"/>
    <n v="8.3000000000000007"/>
    <n v="348"/>
    <n v="-1"/>
    <d v="2017-02-16T00:00:00"/>
    <d v="2017-02-01T00:00:00"/>
    <d v="2017-02-16T00:00:00"/>
    <s v="Thursday"/>
    <d v="1899-12-30T01:02:20"/>
    <d v="1899-12-30T01:00:00"/>
    <n v="1"/>
    <d v="2017-02-16T00:00:00"/>
    <d v="2017-02-01T00:00:00"/>
    <d v="2017-02-16T00:00:00"/>
    <s v="Thursday"/>
    <d v="1899-12-30T02:00:52"/>
    <d v="1899-12-30T02:00:00"/>
    <s v="One Way"/>
  </r>
  <r>
    <n v="1508704"/>
    <s v="Non-RFID Card Member"/>
    <m/>
    <m/>
    <n v="61036"/>
    <s v="UNITED STATES"/>
    <s v="Single Ride"/>
    <n v="5473"/>
    <x v="25"/>
    <n v="43.036900000000003"/>
    <n v="-87.89667"/>
    <x v="24"/>
    <n v="43.036900000000003"/>
    <n v="-87.89667"/>
    <n v="16"/>
    <n v="3"/>
    <n v="2.4"/>
    <n v="2.2999999999999998"/>
    <n v="96"/>
    <n v="-1"/>
    <d v="2017-02-16T00:00:00"/>
    <d v="2017-02-01T00:00:00"/>
    <d v="2017-02-16T00:00:00"/>
    <s v="Thursday"/>
    <d v="1899-12-30T14:18:18"/>
    <d v="1899-12-30T14:00:00"/>
    <n v="1"/>
    <d v="2017-02-16T00:00:00"/>
    <d v="2017-02-01T00:00:00"/>
    <d v="2017-02-16T00:00:00"/>
    <s v="Thursday"/>
    <d v="1899-12-30T14:34:59"/>
    <d v="1899-12-30T15:00:00"/>
    <s v="Round Trip"/>
  </r>
  <r>
    <n v="1508707"/>
    <s v="Non-RFID Card Member"/>
    <m/>
    <m/>
    <n v="61001"/>
    <s v="UNITED STATES"/>
    <s v="Single Ride"/>
    <n v="5564"/>
    <x v="25"/>
    <n v="43.036900000000003"/>
    <n v="-87.89667"/>
    <x v="24"/>
    <n v="43.036900000000003"/>
    <n v="-87.89667"/>
    <n v="16"/>
    <n v="3"/>
    <n v="2.4"/>
    <n v="2.2999999999999998"/>
    <n v="96"/>
    <n v="-1"/>
    <d v="2017-02-16T00:00:00"/>
    <d v="2017-02-01T00:00:00"/>
    <d v="2017-02-16T00:00:00"/>
    <s v="Thursday"/>
    <d v="1899-12-30T14:19:07"/>
    <d v="1899-12-30T14:00:00"/>
    <n v="1"/>
    <d v="2017-02-16T00:00:00"/>
    <d v="2017-02-01T00:00:00"/>
    <d v="2017-02-16T00:00:00"/>
    <s v="Thursday"/>
    <d v="1899-12-30T14:35:35"/>
    <d v="1899-12-30T15:00:00"/>
    <s v="Round Trip"/>
  </r>
  <r>
    <n v="1442354"/>
    <s v="Non-RFID Card Member"/>
    <m/>
    <m/>
    <n v="53211"/>
    <s v="UNITED STATES"/>
    <s v="Single Ride"/>
    <n v="46"/>
    <x v="30"/>
    <n v="43.031480000000002"/>
    <n v="-87.908169999999998"/>
    <x v="30"/>
    <n v="43.05097"/>
    <n v="-87.906440000000003"/>
    <n v="15"/>
    <n v="3"/>
    <n v="2.2999999999999998"/>
    <n v="2.1"/>
    <n v="90"/>
    <n v="-1"/>
    <d v="2017-02-16T00:00:00"/>
    <d v="2017-02-01T00:00:00"/>
    <d v="2017-02-16T00:00:00"/>
    <s v="Thursday"/>
    <d v="1899-12-30T20:24:35"/>
    <d v="1899-12-30T20:00:00"/>
    <n v="1"/>
    <d v="2017-02-16T00:00:00"/>
    <d v="2017-02-01T00:00:00"/>
    <d v="2017-02-16T00:00:00"/>
    <s v="Thursday"/>
    <d v="1899-12-30T20:39:24"/>
    <d v="1899-12-30T21:00:00"/>
    <s v="One Way"/>
  </r>
  <r>
    <n v="1509088"/>
    <s v="Non-RFID Card Member"/>
    <m/>
    <m/>
    <n v="52313"/>
    <s v="UNITED STATES"/>
    <s v="Single Ride"/>
    <n v="5433"/>
    <x v="21"/>
    <n v="43.06033"/>
    <n v="-87.89546"/>
    <x v="47"/>
    <n v="43.05536"/>
    <n v="-87.90504"/>
    <n v="7"/>
    <n v="3"/>
    <n v="1.1000000000000001"/>
    <n v="1"/>
    <n v="42"/>
    <n v="-1"/>
    <d v="2017-02-17T00:00:00"/>
    <d v="2017-02-01T00:00:00"/>
    <d v="2017-02-17T00:00:00"/>
    <s v="Friday"/>
    <d v="1899-12-30T01:59:20"/>
    <d v="1899-12-30T02:00:00"/>
    <n v="1"/>
    <d v="2017-02-17T00:00:00"/>
    <d v="2017-02-01T00:00:00"/>
    <d v="2017-02-17T00:00:00"/>
    <s v="Friday"/>
    <d v="1899-12-30T02:06:11"/>
    <d v="1899-12-30T02:00:00"/>
    <s v="One Way"/>
  </r>
  <r>
    <n v="1509217"/>
    <s v="Non-RFID Card Member"/>
    <m/>
    <m/>
    <n v="53202"/>
    <s v="UNITED STATES"/>
    <s v="Single Ride"/>
    <n v="11149"/>
    <x v="1"/>
    <n v="43.048200000000001"/>
    <n v="-87.900859999999994"/>
    <x v="16"/>
    <n v="43.034619999999997"/>
    <n v="-87.917500000000004"/>
    <n v="20"/>
    <n v="3"/>
    <n v="3"/>
    <n v="2.9"/>
    <n v="120"/>
    <n v="-1"/>
    <d v="2017-02-17T00:00:00"/>
    <d v="2017-02-01T00:00:00"/>
    <d v="2017-02-17T00:00:00"/>
    <s v="Friday"/>
    <d v="1899-12-30T10:49:17"/>
    <d v="1899-12-30T11:00:00"/>
    <n v="1"/>
    <d v="2017-02-17T00:00:00"/>
    <d v="2017-02-01T00:00:00"/>
    <d v="2017-02-17T00:00:00"/>
    <s v="Friday"/>
    <d v="1899-12-30T11:09:27"/>
    <d v="1899-12-30T11:00:00"/>
    <s v="One Way"/>
  </r>
  <r>
    <n v="1509266"/>
    <s v="Non-RFID Card Member"/>
    <m/>
    <m/>
    <n v="60156"/>
    <s v="UNITED STATES"/>
    <s v="Single Ride"/>
    <n v="11105"/>
    <x v="13"/>
    <n v="43.058619999999998"/>
    <n v="-87.885319999999993"/>
    <x v="24"/>
    <n v="43.036900000000003"/>
    <n v="-87.89667"/>
    <n v="40"/>
    <n v="6"/>
    <n v="6"/>
    <n v="5.7"/>
    <n v="240"/>
    <n v="-1"/>
    <d v="2017-02-17T00:00:00"/>
    <d v="2017-02-01T00:00:00"/>
    <d v="2017-02-17T00:00:00"/>
    <s v="Friday"/>
    <d v="1899-12-30T11:23:30"/>
    <d v="1899-12-30T11:00:00"/>
    <n v="1"/>
    <d v="2017-02-17T00:00:00"/>
    <d v="2017-02-01T00:00:00"/>
    <d v="2017-02-17T00:00:00"/>
    <s v="Friday"/>
    <d v="1899-12-30T12:03:56"/>
    <d v="1899-12-30T12:00:00"/>
    <s v="One Way"/>
  </r>
  <r>
    <n v="705274"/>
    <s v="Non-RFID Card Member"/>
    <m/>
    <m/>
    <n v="60630"/>
    <s v="UNITED STATES"/>
    <s v="Single Ride"/>
    <n v="11139"/>
    <x v="37"/>
    <n v="43.041646999999998"/>
    <n v="-87.927257999999995"/>
    <x v="1"/>
    <n v="43.03886"/>
    <n v="-87.902720000000002"/>
    <n v="42"/>
    <n v="6"/>
    <n v="6.3"/>
    <n v="6"/>
    <n v="252"/>
    <n v="-1"/>
    <d v="2017-02-17T00:00:00"/>
    <d v="2017-02-01T00:00:00"/>
    <d v="2017-02-17T00:00:00"/>
    <s v="Friday"/>
    <d v="1899-12-30T12:27:55"/>
    <d v="1899-12-30T12:00:00"/>
    <n v="1"/>
    <d v="2017-02-17T00:00:00"/>
    <d v="2017-02-01T00:00:00"/>
    <d v="2017-02-17T00:00:00"/>
    <s v="Friday"/>
    <d v="1899-12-30T13:09:55"/>
    <d v="1899-12-30T13:00:00"/>
    <s v="One Way"/>
  </r>
  <r>
    <n v="1509570"/>
    <s v="Non-RFID Card Member"/>
    <m/>
    <m/>
    <n v="65311"/>
    <s v="UNITED STATES"/>
    <s v="Single Ride"/>
    <n v="5558"/>
    <x v="6"/>
    <n v="43.049230000000001"/>
    <n v="-87.911940000000001"/>
    <x v="2"/>
    <n v="43.03519"/>
    <n v="-87.907390000000007"/>
    <n v="21"/>
    <n v="3"/>
    <n v="3.2"/>
    <n v="3"/>
    <n v="126"/>
    <n v="-1"/>
    <d v="2017-02-17T00:00:00"/>
    <d v="2017-02-01T00:00:00"/>
    <d v="2017-02-17T00:00:00"/>
    <s v="Friday"/>
    <d v="1899-12-30T14:07:18"/>
    <d v="1899-12-30T14:00:00"/>
    <n v="1"/>
    <d v="2017-02-17T00:00:00"/>
    <d v="2017-02-01T00:00:00"/>
    <d v="2017-02-17T00:00:00"/>
    <s v="Friday"/>
    <d v="1899-12-30T14:28:02"/>
    <d v="1899-12-30T14:00:00"/>
    <s v="One Way"/>
  </r>
  <r>
    <n v="1509645"/>
    <s v="Non-RFID Card Member"/>
    <m/>
    <m/>
    <n v="53211"/>
    <s v="UNITED STATES"/>
    <s v="Single Ride"/>
    <n v="145"/>
    <x v="12"/>
    <n v="43.038719999999998"/>
    <n v="-87.905339999999995"/>
    <x v="12"/>
    <n v="43.038719999999998"/>
    <n v="-87.905339999999995"/>
    <n v="71"/>
    <n v="9"/>
    <n v="10.7"/>
    <n v="10.1"/>
    <n v="426"/>
    <n v="-1"/>
    <d v="2017-02-17T00:00:00"/>
    <d v="2017-02-01T00:00:00"/>
    <d v="2017-02-17T00:00:00"/>
    <s v="Friday"/>
    <d v="1899-12-30T14:43:43"/>
    <d v="1899-12-30T15:00:00"/>
    <n v="1"/>
    <d v="2017-02-17T00:00:00"/>
    <d v="2017-02-01T00:00:00"/>
    <d v="2017-02-17T00:00:00"/>
    <s v="Friday"/>
    <d v="1899-12-30T15:54:28"/>
    <d v="1899-12-30T16:00:00"/>
    <s v="Round Trip"/>
  </r>
  <r>
    <n v="1366845"/>
    <s v="Non-RFID Card Member"/>
    <m/>
    <m/>
    <n v="55424"/>
    <s v="UNITED STATES"/>
    <s v="Single Ride"/>
    <n v="5443"/>
    <x v="37"/>
    <n v="43.041646999999998"/>
    <n v="-87.927257999999995"/>
    <x v="21"/>
    <n v="43.040154000000001"/>
    <n v="-87.932113000000001"/>
    <n v="62"/>
    <n v="6"/>
    <n v="9.3000000000000007"/>
    <n v="8.8000000000000007"/>
    <n v="372"/>
    <n v="-1"/>
    <d v="2017-02-17T00:00:00"/>
    <d v="2017-02-01T00:00:00"/>
    <d v="2017-02-17T00:00:00"/>
    <s v="Friday"/>
    <d v="1899-12-30T14:53:37"/>
    <d v="1899-12-30T15:00:00"/>
    <n v="1"/>
    <d v="2017-02-17T00:00:00"/>
    <d v="2017-02-01T00:00:00"/>
    <d v="2017-02-17T00:00:00"/>
    <s v="Friday"/>
    <d v="1899-12-30T15:55:55"/>
    <d v="1899-12-30T16:00:00"/>
    <s v="One Way"/>
  </r>
  <r>
    <n v="1509266"/>
    <s v="Non-RFID Card Member"/>
    <m/>
    <m/>
    <n v="60156"/>
    <s v="UNITED STATES"/>
    <s v="Single Ride"/>
    <n v="5564"/>
    <x v="25"/>
    <n v="43.036900000000003"/>
    <n v="-87.89667"/>
    <x v="3"/>
    <n v="43.058619999999998"/>
    <n v="-87.885319999999993"/>
    <n v="20"/>
    <n v="3"/>
    <n v="3"/>
    <n v="2.9"/>
    <n v="120"/>
    <n v="-1"/>
    <d v="2017-02-17T00:00:00"/>
    <d v="2017-02-01T00:00:00"/>
    <d v="2017-02-17T00:00:00"/>
    <s v="Friday"/>
    <d v="1899-12-30T15:00:20"/>
    <d v="1899-12-30T15:00:00"/>
    <n v="1"/>
    <d v="2017-02-17T00:00:00"/>
    <d v="2017-02-01T00:00:00"/>
    <d v="2017-02-17T00:00:00"/>
    <s v="Friday"/>
    <d v="1899-12-30T15:20:12"/>
    <d v="1899-12-30T15:00:00"/>
    <s v="One Way"/>
  </r>
  <r>
    <n v="1509913"/>
    <s v="Non-RFID Card Member"/>
    <m/>
    <m/>
    <n v="20111"/>
    <s v="UNITED STATES"/>
    <s v="Single Ride"/>
    <n v="5571"/>
    <x v="30"/>
    <n v="43.031480000000002"/>
    <n v="-87.908169999999998"/>
    <x v="2"/>
    <n v="43.03519"/>
    <n v="-87.907390000000007"/>
    <n v="47"/>
    <n v="6"/>
    <n v="7.1"/>
    <n v="6.7"/>
    <n v="282"/>
    <n v="-1"/>
    <d v="2017-02-17T00:00:00"/>
    <d v="2017-02-01T00:00:00"/>
    <d v="2017-02-17T00:00:00"/>
    <s v="Friday"/>
    <d v="1899-12-30T16:58:27"/>
    <d v="1899-12-30T17:00:00"/>
    <n v="1"/>
    <d v="2017-02-17T00:00:00"/>
    <d v="2017-02-01T00:00:00"/>
    <d v="2017-02-17T00:00:00"/>
    <s v="Friday"/>
    <d v="1899-12-30T17:45:17"/>
    <d v="1899-12-30T18:00:00"/>
    <s v="One Way"/>
  </r>
  <r>
    <n v="1509916"/>
    <s v="Non-RFID Card Member"/>
    <m/>
    <m/>
    <n v="6107"/>
    <s v="UNITED STATES"/>
    <s v="Single Ride"/>
    <n v="13"/>
    <x v="35"/>
    <n v="43.040154000000001"/>
    <n v="-87.932113000000001"/>
    <x v="21"/>
    <n v="43.040154000000001"/>
    <n v="-87.932113000000001"/>
    <n v="56"/>
    <n v="6"/>
    <n v="8.4"/>
    <n v="8"/>
    <n v="336"/>
    <n v="-1"/>
    <d v="2017-02-17T00:00:00"/>
    <d v="2017-02-01T00:00:00"/>
    <d v="2017-02-17T00:00:00"/>
    <s v="Friday"/>
    <d v="1899-12-30T16:59:55"/>
    <d v="1899-12-30T17:00:00"/>
    <n v="1"/>
    <d v="2017-02-17T00:00:00"/>
    <d v="2017-02-01T00:00:00"/>
    <d v="2017-02-17T00:00:00"/>
    <s v="Friday"/>
    <d v="1899-12-30T17:55:27"/>
    <d v="1899-12-30T18:00:00"/>
    <s v="Round Trip"/>
  </r>
  <r>
    <n v="1509951"/>
    <s v="Non-RFID Card Member"/>
    <m/>
    <m/>
    <n v="53201"/>
    <s v="UNITED STATES"/>
    <s v="Single Ride"/>
    <n v="22"/>
    <x v="0"/>
    <n v="43.03886"/>
    <n v="-87.902720000000002"/>
    <x v="1"/>
    <n v="43.03886"/>
    <n v="-87.902720000000002"/>
    <n v="26"/>
    <n v="3"/>
    <n v="3.9"/>
    <n v="3.7"/>
    <n v="156"/>
    <n v="-1"/>
    <d v="2017-02-17T00:00:00"/>
    <d v="2017-02-01T00:00:00"/>
    <d v="2017-02-17T00:00:00"/>
    <s v="Friday"/>
    <d v="1899-12-30T17:26:00"/>
    <d v="1899-12-30T17:00:00"/>
    <n v="1"/>
    <d v="2017-02-17T00:00:00"/>
    <d v="2017-02-01T00:00:00"/>
    <d v="2017-02-17T00:00:00"/>
    <s v="Friday"/>
    <d v="1899-12-30T17:52:43"/>
    <d v="1899-12-30T18:00:00"/>
    <s v="Round Trip"/>
  </r>
  <r>
    <n v="1509968"/>
    <s v="Non-RFID Card Member"/>
    <m/>
    <m/>
    <n v="53140"/>
    <s v="UNITED STATES"/>
    <s v="Single Ride"/>
    <n v="5513"/>
    <x v="12"/>
    <n v="43.038719999999998"/>
    <n v="-87.905339999999995"/>
    <x v="12"/>
    <n v="43.038719999999998"/>
    <n v="-87.905339999999995"/>
    <n v="40"/>
    <n v="6"/>
    <n v="6"/>
    <n v="5.7"/>
    <n v="240"/>
    <n v="-1"/>
    <d v="2017-02-17T00:00:00"/>
    <d v="2017-02-01T00:00:00"/>
    <d v="2017-02-17T00:00:00"/>
    <s v="Friday"/>
    <d v="1899-12-30T17:48:09"/>
    <d v="1899-12-30T18:00:00"/>
    <n v="1"/>
    <d v="2017-02-17T00:00:00"/>
    <d v="2017-02-01T00:00:00"/>
    <d v="2017-02-17T00:00:00"/>
    <s v="Friday"/>
    <d v="1899-12-30T18:28:43"/>
    <d v="1899-12-30T18:00:00"/>
    <s v="Round Trip"/>
  </r>
  <r>
    <n v="1510033"/>
    <s v="Non-RFID Card Member"/>
    <m/>
    <m/>
    <n v="53227"/>
    <s v="UNITED STATES"/>
    <s v="Single Ride"/>
    <n v="11128"/>
    <x v="40"/>
    <n v="43.048609999999996"/>
    <n v="-88.008480000000006"/>
    <x v="43"/>
    <n v="43.048609999999996"/>
    <n v="-88.008480000000006"/>
    <n v="28"/>
    <n v="3"/>
    <n v="4.2"/>
    <n v="4"/>
    <n v="168"/>
    <n v="-1"/>
    <d v="2017-02-17T00:00:00"/>
    <d v="2017-02-01T00:00:00"/>
    <d v="2017-02-17T00:00:00"/>
    <s v="Friday"/>
    <d v="1899-12-30T19:49:13"/>
    <d v="1899-12-30T20:00:00"/>
    <n v="1"/>
    <d v="2017-02-17T00:00:00"/>
    <d v="2017-02-01T00:00:00"/>
    <d v="2017-02-17T00:00:00"/>
    <s v="Friday"/>
    <d v="1899-12-30T20:17:11"/>
    <d v="1899-12-30T20:00:00"/>
    <s v="Round Trip"/>
  </r>
  <r>
    <n v="1504846"/>
    <s v="Non-RFID Card Member"/>
    <m/>
    <m/>
    <n v="53202"/>
    <s v="UNITED STATES"/>
    <s v="Single Ride"/>
    <n v="11053"/>
    <x v="11"/>
    <n v="43.04824"/>
    <n v="-87.904970000000006"/>
    <x v="10"/>
    <n v="43.052460000000004"/>
    <n v="-87.891000000000005"/>
    <n v="8"/>
    <n v="3"/>
    <n v="1.2"/>
    <n v="1.1000000000000001"/>
    <n v="48"/>
    <n v="-1"/>
    <d v="2017-02-17T00:00:00"/>
    <d v="2017-02-01T00:00:00"/>
    <d v="2017-02-17T00:00:00"/>
    <s v="Friday"/>
    <d v="1899-12-30T22:08:25"/>
    <d v="1899-12-30T22:00:00"/>
    <n v="1"/>
    <d v="2017-02-17T00:00:00"/>
    <d v="2017-02-01T00:00:00"/>
    <d v="2017-02-17T00:00:00"/>
    <s v="Friday"/>
    <d v="1899-12-30T22:16:10"/>
    <d v="1899-12-30T22:00:00"/>
    <s v="One Way"/>
  </r>
  <r>
    <n v="1510122"/>
    <s v="Non-RFID Card Member"/>
    <m/>
    <m/>
    <n v="54729"/>
    <s v="UNITED STATES"/>
    <s v="Single Ride"/>
    <n v="1"/>
    <x v="5"/>
    <n v="43.031320000000001"/>
    <n v="-87.904259999999994"/>
    <x v="6"/>
    <n v="43.031320000000001"/>
    <n v="-87.904259999999994"/>
    <n v="70"/>
    <n v="9"/>
    <n v="10.5"/>
    <n v="10"/>
    <n v="420"/>
    <n v="-1"/>
    <d v="2017-02-17T00:00:00"/>
    <d v="2017-02-01T00:00:00"/>
    <d v="2017-02-17T00:00:00"/>
    <s v="Friday"/>
    <d v="1899-12-30T22:23:12"/>
    <d v="1899-12-30T22:00:00"/>
    <n v="1"/>
    <d v="2017-02-17T00:00:00"/>
    <d v="2017-02-01T00:00:00"/>
    <d v="2017-02-17T00:00:00"/>
    <s v="Friday"/>
    <d v="1899-12-30T23:33:45"/>
    <d v="1899-12-31T00:00:00"/>
    <s v="Round Trip"/>
  </r>
  <r>
    <n v="1510143"/>
    <s v="Non-RFID Card Member"/>
    <m/>
    <m/>
    <n v="53208"/>
    <s v="UNITED STATES"/>
    <s v="Single Ride"/>
    <n v="100"/>
    <x v="13"/>
    <n v="43.058619999999998"/>
    <n v="-87.885319999999993"/>
    <x v="29"/>
    <n v="43.053040000000003"/>
    <n v="-87.897660000000002"/>
    <n v="7"/>
    <n v="3"/>
    <n v="1.1000000000000001"/>
    <n v="1"/>
    <n v="42"/>
    <n v="-1"/>
    <d v="2017-02-17T00:00:00"/>
    <d v="2017-02-01T00:00:00"/>
    <d v="2017-02-17T00:00:00"/>
    <s v="Friday"/>
    <d v="1899-12-30T22:47:25"/>
    <d v="1899-12-30T23:00:00"/>
    <n v="1"/>
    <d v="2017-02-17T00:00:00"/>
    <d v="2017-02-01T00:00:00"/>
    <d v="2017-02-17T00:00:00"/>
    <s v="Friday"/>
    <d v="1899-12-30T22:54:51"/>
    <d v="1899-12-30T23:00:00"/>
    <s v="One Way"/>
  </r>
  <r>
    <n v="1510175"/>
    <s v="Non-RFID Card Member"/>
    <m/>
    <m/>
    <n v="30331"/>
    <s v="UNITED STATES"/>
    <s v="Single Ride"/>
    <n v="5522"/>
    <x v="24"/>
    <n v="43.05097"/>
    <n v="-87.906440000000003"/>
    <x v="30"/>
    <n v="43.05097"/>
    <n v="-87.906440000000003"/>
    <n v="93"/>
    <n v="9"/>
    <n v="14"/>
    <n v="13.3"/>
    <n v="558"/>
    <n v="-1"/>
    <d v="2017-02-18T00:00:00"/>
    <d v="2017-02-01T00:00:00"/>
    <d v="2017-02-18T00:00:00"/>
    <s v="Saturday"/>
    <d v="1899-12-30T03:08:14"/>
    <d v="1899-12-30T03:00:00"/>
    <n v="1"/>
    <d v="2017-02-18T00:00:00"/>
    <d v="2017-02-01T00:00:00"/>
    <d v="2017-02-18T00:00:00"/>
    <s v="Saturday"/>
    <d v="1899-12-30T04:41:22"/>
    <d v="1899-12-30T05:00:00"/>
    <s v="Round Trip"/>
  </r>
  <r>
    <n v="1492132"/>
    <s v="Non-RFID Card Member"/>
    <m/>
    <m/>
    <n v="53211"/>
    <s v="UNITED STATES"/>
    <s v="Single Ride"/>
    <n v="5487"/>
    <x v="28"/>
    <n v="43.060250000000003"/>
    <n v="-87.892169999999993"/>
    <x v="38"/>
    <n v="43.074890000000003"/>
    <n v="-87.882810000000006"/>
    <n v="12"/>
    <n v="3"/>
    <n v="1.8"/>
    <n v="1.7"/>
    <n v="72"/>
    <n v="-1"/>
    <d v="2017-02-18T00:00:00"/>
    <d v="2017-02-01T00:00:00"/>
    <d v="2017-02-18T00:00:00"/>
    <s v="Saturday"/>
    <d v="1899-12-30T07:34:46"/>
    <d v="1899-12-30T08:00:00"/>
    <n v="1"/>
    <d v="2017-02-18T00:00:00"/>
    <d v="2017-02-01T00:00:00"/>
    <d v="2017-02-18T00:00:00"/>
    <s v="Saturday"/>
    <d v="1899-12-30T07:46:11"/>
    <d v="1899-12-30T08:00:00"/>
    <s v="One Way"/>
  </r>
  <r>
    <n v="1510230"/>
    <s v="Non-RFID Card Member"/>
    <m/>
    <m/>
    <n v="46240"/>
    <s v="UNITED STATES"/>
    <s v="Single Ride"/>
    <n v="5713"/>
    <x v="30"/>
    <n v="43.031480000000002"/>
    <n v="-87.908169999999998"/>
    <x v="19"/>
    <n v="43.040349999999997"/>
    <n v="-87.920760000000001"/>
    <n v="96"/>
    <n v="12"/>
    <n v="14.4"/>
    <n v="13.7"/>
    <n v="576"/>
    <n v="-1"/>
    <d v="2017-02-18T00:00:00"/>
    <d v="2017-02-01T00:00:00"/>
    <d v="2017-02-18T00:00:00"/>
    <s v="Saturday"/>
    <d v="1899-12-30T08:51:28"/>
    <d v="1899-12-30T09:00:00"/>
    <n v="1"/>
    <d v="2017-02-18T00:00:00"/>
    <d v="2017-02-01T00:00:00"/>
    <d v="2017-02-18T00:00:00"/>
    <s v="Saturday"/>
    <d v="1899-12-30T10:27:16"/>
    <d v="1899-12-30T10:00:00"/>
    <s v="One Way"/>
  </r>
  <r>
    <n v="1510583"/>
    <s v="Non-RFID Card Member"/>
    <m/>
    <m/>
    <n v="53204"/>
    <s v="UNITED STATES"/>
    <s v="Single Ride"/>
    <n v="997"/>
    <x v="45"/>
    <n v="43.026470000000003"/>
    <n v="-87.918040000000005"/>
    <x v="19"/>
    <n v="43.040349999999997"/>
    <n v="-87.920760000000001"/>
    <n v="16"/>
    <n v="3"/>
    <n v="2.4"/>
    <n v="2.2999999999999998"/>
    <n v="96"/>
    <n v="-1"/>
    <d v="2017-02-18T00:00:00"/>
    <d v="2017-02-01T00:00:00"/>
    <d v="2017-02-18T00:00:00"/>
    <s v="Saturday"/>
    <d v="1899-12-30T11:21:03"/>
    <d v="1899-12-30T11:00:00"/>
    <n v="1"/>
    <d v="2017-02-18T00:00:00"/>
    <d v="2017-02-01T00:00:00"/>
    <d v="2017-02-18T00:00:00"/>
    <s v="Saturday"/>
    <d v="1899-12-30T11:37:39"/>
    <d v="1899-12-30T12:00:00"/>
    <s v="One Way"/>
  </r>
  <r>
    <n v="1510583"/>
    <s v="Non-RFID Card Member"/>
    <m/>
    <m/>
    <n v="53204"/>
    <s v="UNITED STATES"/>
    <s v="Single Ride"/>
    <n v="21"/>
    <x v="45"/>
    <n v="43.026470000000003"/>
    <n v="-87.918040000000005"/>
    <x v="19"/>
    <n v="43.040349999999997"/>
    <n v="-87.920760000000001"/>
    <n v="14"/>
    <n v="3"/>
    <n v="2.1"/>
    <n v="2"/>
    <n v="84"/>
    <n v="-1"/>
    <d v="2017-02-18T00:00:00"/>
    <d v="2017-02-01T00:00:00"/>
    <d v="2017-02-18T00:00:00"/>
    <s v="Saturday"/>
    <d v="1899-12-30T11:22:00"/>
    <d v="1899-12-30T11:00:00"/>
    <n v="1"/>
    <d v="2017-02-18T00:00:00"/>
    <d v="2017-02-01T00:00:00"/>
    <d v="2017-02-18T00:00:00"/>
    <s v="Saturday"/>
    <d v="1899-12-30T11:36:06"/>
    <d v="1899-12-30T12:00:00"/>
    <s v="One Way"/>
  </r>
  <r>
    <n v="1510610"/>
    <s v="Non-RFID Card Member"/>
    <m/>
    <m/>
    <n v="60657"/>
    <s v="UNITED STATES"/>
    <s v="Single Ride"/>
    <n v="11118"/>
    <x v="26"/>
    <n v="43.060786"/>
    <n v="-87.883825999999999"/>
    <x v="10"/>
    <n v="43.052460000000004"/>
    <n v="-87.891000000000005"/>
    <n v="38"/>
    <n v="6"/>
    <n v="5.7"/>
    <n v="5.4"/>
    <n v="228"/>
    <n v="-1"/>
    <d v="2017-02-18T00:00:00"/>
    <d v="2017-02-01T00:00:00"/>
    <d v="2017-02-18T00:00:00"/>
    <s v="Saturday"/>
    <d v="1899-12-30T11:30:43"/>
    <d v="1899-12-30T12:00:00"/>
    <n v="1"/>
    <d v="2017-02-18T00:00:00"/>
    <d v="2017-02-01T00:00:00"/>
    <d v="2017-02-18T00:00:00"/>
    <s v="Saturday"/>
    <d v="1899-12-30T12:08:09"/>
    <d v="1899-12-30T12:00:00"/>
    <s v="One Way"/>
  </r>
  <r>
    <n v="1510800"/>
    <s v="Non-RFID Card Member"/>
    <m/>
    <m/>
    <n v="53188"/>
    <s v="UNITED STATES"/>
    <s v="Single Ride"/>
    <n v="11"/>
    <x v="35"/>
    <n v="43.040154000000001"/>
    <n v="-87.932113000000001"/>
    <x v="30"/>
    <n v="43.05097"/>
    <n v="-87.906440000000003"/>
    <n v="23"/>
    <n v="3"/>
    <n v="3.5"/>
    <n v="3.3"/>
    <n v="138"/>
    <n v="-1"/>
    <d v="2017-02-18T00:00:00"/>
    <d v="2017-02-01T00:00:00"/>
    <d v="2017-02-18T00:00:00"/>
    <s v="Saturday"/>
    <d v="1899-12-30T12:04:47"/>
    <d v="1899-12-30T12:00:00"/>
    <n v="1"/>
    <d v="2017-02-18T00:00:00"/>
    <d v="2017-02-01T00:00:00"/>
    <d v="2017-02-18T00:00:00"/>
    <s v="Saturday"/>
    <d v="1899-12-30T12:27:43"/>
    <d v="1899-12-30T12:00:00"/>
    <s v="One Way"/>
  </r>
  <r>
    <n v="1510815"/>
    <s v="Non-RFID Card Member"/>
    <m/>
    <m/>
    <n v="53233"/>
    <s v="UNITED STATES"/>
    <s v="Single Ride"/>
    <n v="77"/>
    <x v="35"/>
    <n v="43.040154000000001"/>
    <n v="-87.932113000000001"/>
    <x v="29"/>
    <n v="43.053040000000003"/>
    <n v="-87.897660000000002"/>
    <n v="30"/>
    <n v="3"/>
    <n v="4.5"/>
    <n v="4.3"/>
    <n v="180"/>
    <n v="-1"/>
    <d v="2017-02-18T00:00:00"/>
    <d v="2017-02-01T00:00:00"/>
    <d v="2017-02-18T00:00:00"/>
    <s v="Saturday"/>
    <d v="1899-12-30T12:07:23"/>
    <d v="1899-12-30T12:00:00"/>
    <n v="1"/>
    <d v="2017-02-18T00:00:00"/>
    <d v="2017-02-01T00:00:00"/>
    <d v="2017-02-18T00:00:00"/>
    <s v="Saturday"/>
    <d v="1899-12-30T12:37:32"/>
    <d v="1899-12-30T13:00:00"/>
    <s v="One Way"/>
  </r>
  <r>
    <n v="1510815"/>
    <s v="Non-RFID Card Member"/>
    <m/>
    <m/>
    <n v="53233"/>
    <s v="UNITED STATES"/>
    <s v="Single Ride"/>
    <n v="5573"/>
    <x v="35"/>
    <n v="43.040154000000001"/>
    <n v="-87.932113000000001"/>
    <x v="29"/>
    <n v="43.053040000000003"/>
    <n v="-87.897660000000002"/>
    <n v="27"/>
    <n v="3"/>
    <n v="4.0999999999999996"/>
    <n v="3.8"/>
    <n v="162"/>
    <n v="-1"/>
    <d v="2017-02-18T00:00:00"/>
    <d v="2017-02-01T00:00:00"/>
    <d v="2017-02-18T00:00:00"/>
    <s v="Saturday"/>
    <d v="1899-12-30T12:10:24"/>
    <d v="1899-12-30T12:00:00"/>
    <n v="1"/>
    <d v="2017-02-18T00:00:00"/>
    <d v="2017-02-01T00:00:00"/>
    <d v="2017-02-18T00:00:00"/>
    <s v="Saturday"/>
    <d v="1899-12-30T12:37:42"/>
    <d v="1899-12-30T13:00:00"/>
    <s v="One Way"/>
  </r>
  <r>
    <n v="1510884"/>
    <s v="Non-RFID Card Member"/>
    <m/>
    <m/>
    <n v="53027"/>
    <s v="UNITED STATES"/>
    <s v="Single Ride"/>
    <n v="5421"/>
    <x v="47"/>
    <n v="43.06044"/>
    <n v="-88.016239999999996"/>
    <x v="53"/>
    <n v="43.06044"/>
    <n v="-88.016239999999996"/>
    <n v="44"/>
    <n v="6"/>
    <n v="6.6"/>
    <n v="6.3"/>
    <n v="264"/>
    <n v="-1"/>
    <d v="2017-02-18T00:00:00"/>
    <d v="2017-02-01T00:00:00"/>
    <d v="2017-02-18T00:00:00"/>
    <s v="Saturday"/>
    <d v="1899-12-30T12:20:21"/>
    <d v="1899-12-30T12:00:00"/>
    <n v="1"/>
    <d v="2017-02-18T00:00:00"/>
    <d v="2017-02-01T00:00:00"/>
    <d v="2017-02-18T00:00:00"/>
    <s v="Saturday"/>
    <d v="1899-12-30T13:04:45"/>
    <d v="1899-12-30T13:00:00"/>
    <s v="Round Trip"/>
  </r>
  <r>
    <n v="1510925"/>
    <s v="Non-RFID Card Member"/>
    <m/>
    <m/>
    <n v="53202"/>
    <s v="UNITED STATES"/>
    <s v="Single Ride"/>
    <n v="5512"/>
    <x v="13"/>
    <n v="43.058619999999998"/>
    <n v="-87.885319999999993"/>
    <x v="25"/>
    <n v="43.066893999999998"/>
    <n v="-87.877936000000005"/>
    <n v="32"/>
    <n v="3"/>
    <n v="4.8"/>
    <n v="4.5999999999999996"/>
    <n v="192"/>
    <n v="-1"/>
    <d v="2017-02-18T00:00:00"/>
    <d v="2017-02-01T00:00:00"/>
    <d v="2017-02-18T00:00:00"/>
    <s v="Saturday"/>
    <d v="1899-12-30T12:31:47"/>
    <d v="1899-12-30T13:00:00"/>
    <n v="1"/>
    <d v="2017-02-18T00:00:00"/>
    <d v="2017-02-01T00:00:00"/>
    <d v="2017-02-18T00:00:00"/>
    <s v="Saturday"/>
    <d v="1899-12-30T13:03:48"/>
    <d v="1899-12-30T13:00:00"/>
    <s v="One Way"/>
  </r>
  <r>
    <n v="1510964"/>
    <s v="Non-RFID Card Member"/>
    <m/>
    <m/>
    <n v="60430"/>
    <s v="UNITED STATES"/>
    <s v="Single Ride"/>
    <n v="5524"/>
    <x v="35"/>
    <n v="43.040154000000001"/>
    <n v="-87.932113000000001"/>
    <x v="24"/>
    <n v="43.036900000000003"/>
    <n v="-87.89667"/>
    <n v="51"/>
    <n v="6"/>
    <n v="7.7"/>
    <n v="7.3"/>
    <n v="306"/>
    <n v="-1"/>
    <d v="2017-02-18T00:00:00"/>
    <d v="2017-02-01T00:00:00"/>
    <d v="2017-02-18T00:00:00"/>
    <s v="Saturday"/>
    <d v="1899-12-30T12:39:19"/>
    <d v="1899-12-30T13:00:00"/>
    <n v="1"/>
    <d v="2017-02-18T00:00:00"/>
    <d v="2017-02-01T00:00:00"/>
    <d v="2017-02-18T00:00:00"/>
    <s v="Saturday"/>
    <d v="1899-12-30T13:30:06"/>
    <d v="1899-12-30T14:00:00"/>
    <s v="One Way"/>
  </r>
  <r>
    <n v="1510994"/>
    <s v="Non-RFID Card Member"/>
    <m/>
    <m/>
    <n v="53203"/>
    <s v="UNITED STATES"/>
    <s v="Single Ride"/>
    <n v="175"/>
    <x v="2"/>
    <n v="43.03519"/>
    <n v="-87.907390000000007"/>
    <x v="16"/>
    <n v="43.034619999999997"/>
    <n v="-87.917500000000004"/>
    <n v="230"/>
    <n v="24"/>
    <n v="18"/>
    <n v="17.100000000000001"/>
    <n v="720"/>
    <n v="-1"/>
    <d v="2017-02-18T00:00:00"/>
    <d v="2017-02-01T00:00:00"/>
    <d v="2017-02-18T00:00:00"/>
    <s v="Saturday"/>
    <d v="1899-12-30T12:42:31"/>
    <d v="1899-12-30T13:00:00"/>
    <n v="1"/>
    <d v="2017-02-18T00:00:00"/>
    <d v="2017-02-01T00:00:00"/>
    <d v="2017-02-18T00:00:00"/>
    <s v="Saturday"/>
    <d v="1899-12-30T16:32:16"/>
    <d v="1899-12-30T17:00:00"/>
    <s v="One Way"/>
  </r>
  <r>
    <n v="1511163"/>
    <s v="Non-RFID Card Member"/>
    <m/>
    <m/>
    <n v="77384"/>
    <s v="UNITED STATES"/>
    <s v="Single Ride"/>
    <n v="11078"/>
    <x v="25"/>
    <n v="43.036900000000003"/>
    <n v="-87.89667"/>
    <x v="21"/>
    <n v="43.040154000000001"/>
    <n v="-87.932113000000001"/>
    <n v="28"/>
    <n v="3"/>
    <n v="4.2"/>
    <n v="4"/>
    <n v="168"/>
    <n v="-1"/>
    <d v="2017-02-18T00:00:00"/>
    <d v="2017-02-01T00:00:00"/>
    <d v="2017-02-18T00:00:00"/>
    <s v="Saturday"/>
    <d v="1899-12-30T13:14:02"/>
    <d v="1899-12-30T13:00:00"/>
    <n v="1"/>
    <d v="2017-02-18T00:00:00"/>
    <d v="2017-02-01T00:00:00"/>
    <d v="2017-02-18T00:00:00"/>
    <s v="Saturday"/>
    <d v="1899-12-30T13:42:12"/>
    <d v="1899-12-30T14:00:00"/>
    <s v="One Way"/>
  </r>
  <r>
    <n v="1511355"/>
    <s v="Non-RFID Card Member"/>
    <m/>
    <m/>
    <n v="53207"/>
    <s v="UNITED STATES"/>
    <s v="Single Ride"/>
    <n v="179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8T00:00:00"/>
    <d v="2017-02-01T00:00:00"/>
    <d v="2017-02-18T00:00:00"/>
    <s v="Saturday"/>
    <d v="1899-12-30T13:45:18"/>
    <d v="1899-12-30T14:00:00"/>
    <n v="1"/>
    <d v="2017-02-18T00:00:00"/>
    <d v="2017-02-01T00:00:00"/>
    <d v="2017-02-18T00:00:00"/>
    <s v="Saturday"/>
    <d v="1899-12-30T14:34:20"/>
    <d v="1899-12-30T15:00:00"/>
    <s v="Round Trip"/>
  </r>
  <r>
    <n v="1511369"/>
    <s v="Non-RFID Card Member"/>
    <m/>
    <m/>
    <n v="53202"/>
    <s v="UNITED STATES"/>
    <s v="Single Ride"/>
    <n v="11051"/>
    <x v="26"/>
    <n v="43.060786"/>
    <n v="-87.883825999999999"/>
    <x v="3"/>
    <n v="43.058619999999998"/>
    <n v="-87.885319999999993"/>
    <n v="91"/>
    <n v="9"/>
    <n v="13.7"/>
    <n v="13"/>
    <n v="546"/>
    <n v="-1"/>
    <d v="2017-02-18T00:00:00"/>
    <d v="2017-02-01T00:00:00"/>
    <d v="2017-02-18T00:00:00"/>
    <s v="Saturday"/>
    <d v="1899-12-30T13:46:55"/>
    <d v="1899-12-30T14:00:00"/>
    <n v="1"/>
    <d v="2017-02-18T00:00:00"/>
    <d v="2017-02-01T00:00:00"/>
    <d v="2017-02-18T00:00:00"/>
    <s v="Saturday"/>
    <d v="1899-12-30T15:17:26"/>
    <d v="1899-12-30T15:00:00"/>
    <s v="One Way"/>
  </r>
  <r>
    <n v="1511410"/>
    <s v="Non-RFID Card Member"/>
    <m/>
    <m/>
    <n v="53204"/>
    <s v="UNITED STATES"/>
    <s v="Single Ride"/>
    <n v="5418"/>
    <x v="23"/>
    <n v="43.040349999999997"/>
    <n v="-87.920760000000001"/>
    <x v="52"/>
    <n v="43.026470000000003"/>
    <n v="-87.918040000000005"/>
    <n v="36"/>
    <n v="6"/>
    <n v="5.4"/>
    <n v="5.0999999999999996"/>
    <n v="216"/>
    <n v="-1"/>
    <d v="2017-02-18T00:00:00"/>
    <d v="2017-02-01T00:00:00"/>
    <d v="2017-02-18T00:00:00"/>
    <s v="Saturday"/>
    <d v="1899-12-30T13:51:48"/>
    <d v="1899-12-30T14:00:00"/>
    <n v="1"/>
    <d v="2017-02-18T00:00:00"/>
    <d v="2017-02-01T00:00:00"/>
    <d v="2017-02-18T00:00:00"/>
    <s v="Saturday"/>
    <d v="1899-12-30T14:27:56"/>
    <d v="1899-12-30T14:00:00"/>
    <s v="One Way"/>
  </r>
  <r>
    <n v="1511410"/>
    <s v="Non-RFID Card Member"/>
    <m/>
    <m/>
    <n v="53204"/>
    <s v="UNITED STATES"/>
    <s v="Single Ride"/>
    <n v="21"/>
    <x v="23"/>
    <n v="43.040349999999997"/>
    <n v="-87.920760000000001"/>
    <x v="22"/>
    <n v="43.02948"/>
    <n v="-87.912819999999996"/>
    <n v="22"/>
    <n v="3"/>
    <n v="3.3"/>
    <n v="3.1"/>
    <n v="132"/>
    <n v="-1"/>
    <d v="2017-02-18T00:00:00"/>
    <d v="2017-02-01T00:00:00"/>
    <d v="2017-02-18T00:00:00"/>
    <s v="Saturday"/>
    <d v="1899-12-30T13:52:50"/>
    <d v="1899-12-30T14:00:00"/>
    <n v="1"/>
    <d v="2017-02-18T00:00:00"/>
    <d v="2017-02-01T00:00:00"/>
    <d v="2017-02-18T00:00:00"/>
    <s v="Saturday"/>
    <d v="1899-12-30T14:14:59"/>
    <d v="1899-12-30T14:00:00"/>
    <s v="One Way"/>
  </r>
  <r>
    <n v="1510583"/>
    <s v="Non-RFID Card Member"/>
    <m/>
    <m/>
    <n v="53204"/>
    <s v="UNITED STATES"/>
    <s v="Single Ride"/>
    <n v="997"/>
    <x v="23"/>
    <n v="43.040349999999997"/>
    <n v="-87.920760000000001"/>
    <x v="22"/>
    <n v="43.02948"/>
    <n v="-87.912819999999996"/>
    <n v="22"/>
    <n v="3"/>
    <n v="3.3"/>
    <n v="3.1"/>
    <n v="132"/>
    <n v="-1"/>
    <d v="2017-02-18T00:00:00"/>
    <d v="2017-02-01T00:00:00"/>
    <d v="2017-02-18T00:00:00"/>
    <s v="Saturday"/>
    <d v="1899-12-30T13:53:33"/>
    <d v="1899-12-30T14:00:00"/>
    <n v="1"/>
    <d v="2017-02-18T00:00:00"/>
    <d v="2017-02-01T00:00:00"/>
    <d v="2017-02-18T00:00:00"/>
    <s v="Saturday"/>
    <d v="1899-12-30T14:15:16"/>
    <d v="1899-12-30T14:00:00"/>
    <s v="One Way"/>
  </r>
  <r>
    <n v="1510571"/>
    <s v="Non-RFID Card Member"/>
    <m/>
    <m/>
    <n v="53704"/>
    <s v="UNITED STATES"/>
    <s v="Single Ride"/>
    <n v="28"/>
    <x v="23"/>
    <n v="43.040349999999997"/>
    <n v="-87.920760000000001"/>
    <x v="22"/>
    <n v="43.02948"/>
    <n v="-87.912819999999996"/>
    <n v="20"/>
    <n v="3"/>
    <n v="3"/>
    <n v="2.9"/>
    <n v="120"/>
    <n v="-1"/>
    <d v="2017-02-18T00:00:00"/>
    <d v="2017-02-01T00:00:00"/>
    <d v="2017-02-18T00:00:00"/>
    <s v="Saturday"/>
    <d v="1899-12-30T13:54:21"/>
    <d v="1899-12-30T14:00:00"/>
    <n v="1"/>
    <d v="2017-02-18T00:00:00"/>
    <d v="2017-02-01T00:00:00"/>
    <d v="2017-02-18T00:00:00"/>
    <s v="Saturday"/>
    <d v="1899-12-30T14:14:19"/>
    <d v="1899-12-30T14:00:00"/>
    <s v="One Way"/>
  </r>
  <r>
    <n v="1511433"/>
    <s v="Non-RFID Card Member"/>
    <m/>
    <m/>
    <n v="54937"/>
    <s v="UNITED STATES"/>
    <s v="Single Ride"/>
    <n v="5479"/>
    <x v="25"/>
    <n v="43.036900000000003"/>
    <n v="-87.89667"/>
    <x v="24"/>
    <n v="43.036900000000003"/>
    <n v="-87.89667"/>
    <n v="23"/>
    <n v="3"/>
    <n v="3.5"/>
    <n v="3.3"/>
    <n v="138"/>
    <n v="-1"/>
    <d v="2017-02-18T00:00:00"/>
    <d v="2017-02-01T00:00:00"/>
    <d v="2017-02-18T00:00:00"/>
    <s v="Saturday"/>
    <d v="1899-12-30T13:55:26"/>
    <d v="1899-12-30T14:00:00"/>
    <n v="1"/>
    <d v="2017-02-18T00:00:00"/>
    <d v="2017-02-01T00:00:00"/>
    <d v="2017-02-18T00:00:00"/>
    <s v="Saturday"/>
    <d v="1899-12-30T14:18:51"/>
    <d v="1899-12-30T14:00:00"/>
    <s v="Round Trip"/>
  </r>
  <r>
    <n v="1511454"/>
    <s v="Non-RFID Card Member"/>
    <m/>
    <m/>
    <n v="53024"/>
    <s v="UNITED STATES"/>
    <s v="Single Ride"/>
    <n v="317"/>
    <x v="51"/>
    <n v="43.046570000000003"/>
    <n v="-87.908720000000002"/>
    <x v="54"/>
    <n v="43.046570000000003"/>
    <n v="-87.908720000000002"/>
    <n v="92"/>
    <n v="9"/>
    <n v="13.8"/>
    <n v="13.1"/>
    <n v="552"/>
    <n v="-1"/>
    <d v="2017-02-18T00:00:00"/>
    <d v="2017-02-01T00:00:00"/>
    <d v="2017-02-18T00:00:00"/>
    <s v="Saturday"/>
    <d v="1899-12-30T13:59:35"/>
    <d v="1899-12-30T14:00:00"/>
    <n v="1"/>
    <d v="2017-02-18T00:00:00"/>
    <d v="2017-02-01T00:00:00"/>
    <d v="2017-02-18T00:00:00"/>
    <s v="Saturday"/>
    <d v="1899-12-30T15:31:55"/>
    <d v="1899-12-30T16:00:00"/>
    <s v="Round Trip"/>
  </r>
  <r>
    <n v="1431258"/>
    <s v="Non-RFID Card Member"/>
    <m/>
    <m/>
    <n v="53217"/>
    <s v="UNITED STATES"/>
    <s v="Single Ride"/>
    <n v="9"/>
    <x v="7"/>
    <n v="43.074890000000003"/>
    <n v="-87.882810000000006"/>
    <x v="38"/>
    <n v="43.074890000000003"/>
    <n v="-87.882810000000006"/>
    <n v="152"/>
    <n v="15"/>
    <n v="18"/>
    <n v="17.100000000000001"/>
    <n v="720"/>
    <n v="-1"/>
    <d v="2017-02-18T00:00:00"/>
    <d v="2017-02-01T00:00:00"/>
    <d v="2017-02-18T00:00:00"/>
    <s v="Saturday"/>
    <d v="1899-12-30T14:01:12"/>
    <d v="1899-12-30T14:00:00"/>
    <n v="1"/>
    <d v="2017-02-18T00:00:00"/>
    <d v="2017-02-01T00:00:00"/>
    <d v="2017-02-18T00:00:00"/>
    <s v="Saturday"/>
    <d v="1899-12-30T16:33:56"/>
    <d v="1899-12-30T17:00:00"/>
    <s v="Round Trip"/>
  </r>
  <r>
    <n v="1511470"/>
    <s v="Non-RFID Card Member"/>
    <m/>
    <m/>
    <n v="93012"/>
    <s v="UNITED STATES"/>
    <s v="Single Ride"/>
    <n v="234"/>
    <x v="35"/>
    <n v="43.040154000000001"/>
    <n v="-87.932113000000001"/>
    <x v="24"/>
    <n v="43.036900000000003"/>
    <n v="-87.89667"/>
    <n v="57"/>
    <n v="6"/>
    <n v="8.6"/>
    <n v="8.1"/>
    <n v="342"/>
    <n v="-1"/>
    <d v="2017-02-18T00:00:00"/>
    <d v="2017-02-01T00:00:00"/>
    <d v="2017-02-18T00:00:00"/>
    <s v="Saturday"/>
    <d v="1899-12-30T14:02:31"/>
    <d v="1899-12-30T14:00:00"/>
    <n v="1"/>
    <d v="2017-02-18T00:00:00"/>
    <d v="2017-02-01T00:00:00"/>
    <d v="2017-02-18T00:00:00"/>
    <s v="Saturday"/>
    <d v="1899-12-30T14:59:25"/>
    <d v="1899-12-30T15:00:00"/>
    <s v="One Way"/>
  </r>
  <r>
    <n v="1511494"/>
    <s v="Non-RFID Card Member"/>
    <m/>
    <m/>
    <n v="53226"/>
    <s v="UNITED STATES"/>
    <s v="Single Ride"/>
    <n v="11056"/>
    <x v="25"/>
    <n v="43.036900000000003"/>
    <n v="-87.89667"/>
    <x v="31"/>
    <n v="43.060250000000003"/>
    <n v="-87.892169999999993"/>
    <n v="29"/>
    <n v="3"/>
    <n v="4.4000000000000004"/>
    <n v="4.0999999999999996"/>
    <n v="174"/>
    <n v="-1"/>
    <d v="2017-02-18T00:00:00"/>
    <d v="2017-02-01T00:00:00"/>
    <d v="2017-02-18T00:00:00"/>
    <s v="Saturday"/>
    <d v="1899-12-30T14:06:25"/>
    <d v="1899-12-30T14:00:00"/>
    <n v="1"/>
    <d v="2017-02-18T00:00:00"/>
    <d v="2017-02-01T00:00:00"/>
    <d v="2017-02-18T00:00:00"/>
    <s v="Saturday"/>
    <d v="1899-12-30T14:35:37"/>
    <d v="1899-12-30T15:00:00"/>
    <s v="One Way"/>
  </r>
  <r>
    <n v="1511504"/>
    <s v="Non-RFID Card Member"/>
    <m/>
    <m/>
    <n v="53404"/>
    <s v="UNITED STATES"/>
    <s v="Single Ride"/>
    <n v="5451"/>
    <x v="27"/>
    <n v="43.038580000000003"/>
    <n v="-87.90934"/>
    <x v="10"/>
    <n v="43.052460000000004"/>
    <n v="-87.891000000000005"/>
    <n v="83"/>
    <n v="9"/>
    <n v="12.5"/>
    <n v="11.8"/>
    <n v="498"/>
    <n v="-1"/>
    <d v="2017-02-18T00:00:00"/>
    <d v="2017-02-01T00:00:00"/>
    <d v="2017-02-18T00:00:00"/>
    <s v="Saturday"/>
    <d v="1899-12-30T14:09:36"/>
    <d v="1899-12-30T14:00:00"/>
    <n v="1"/>
    <d v="2017-02-18T00:00:00"/>
    <d v="2017-02-01T00:00:00"/>
    <d v="2017-02-18T00:00:00"/>
    <s v="Saturday"/>
    <d v="1899-12-30T15:32:50"/>
    <d v="1899-12-30T16:00:00"/>
    <s v="One Way"/>
  </r>
  <r>
    <n v="1511554"/>
    <s v="Non-RFID Card Member"/>
    <m/>
    <m/>
    <n v="55123"/>
    <s v="UNITED STATES"/>
    <s v="Single Ride"/>
    <n v="5475"/>
    <x v="27"/>
    <n v="43.038580000000003"/>
    <n v="-87.90934"/>
    <x v="21"/>
    <n v="43.040154000000001"/>
    <n v="-87.932113000000001"/>
    <n v="20"/>
    <n v="3"/>
    <n v="3"/>
    <n v="2.9"/>
    <n v="120"/>
    <n v="-1"/>
    <d v="2017-02-18T00:00:00"/>
    <d v="2017-02-01T00:00:00"/>
    <d v="2017-02-18T00:00:00"/>
    <s v="Saturday"/>
    <d v="1899-12-30T14:16:09"/>
    <d v="1899-12-30T14:00:00"/>
    <n v="1"/>
    <d v="2017-02-18T00:00:00"/>
    <d v="2017-02-01T00:00:00"/>
    <d v="2017-02-18T00:00:00"/>
    <s v="Saturday"/>
    <d v="1899-12-30T14:36:13"/>
    <d v="1899-12-30T15:00:00"/>
    <s v="One Way"/>
  </r>
  <r>
    <n v="1282531"/>
    <s v="Non-RFID Card Member"/>
    <m/>
    <m/>
    <n v="53213"/>
    <s v="UNITED STATES"/>
    <s v="Single Ride"/>
    <n v="11103"/>
    <x v="38"/>
    <n v="43.060580000000002"/>
    <n v="-87.998589999999993"/>
    <x v="43"/>
    <n v="43.048609999999996"/>
    <n v="-88.008480000000006"/>
    <n v="45"/>
    <n v="6"/>
    <n v="6.8"/>
    <n v="6.4"/>
    <n v="270"/>
    <n v="-1"/>
    <d v="2017-02-18T00:00:00"/>
    <d v="2017-02-01T00:00:00"/>
    <d v="2017-02-18T00:00:00"/>
    <s v="Saturday"/>
    <d v="1899-12-30T14:17:18"/>
    <d v="1899-12-30T14:00:00"/>
    <n v="1"/>
    <d v="2017-02-18T00:00:00"/>
    <d v="2017-02-01T00:00:00"/>
    <d v="2017-02-18T00:00:00"/>
    <s v="Saturday"/>
    <d v="1899-12-30T15:02:24"/>
    <d v="1899-12-30T15:00:00"/>
    <s v="One Way"/>
  </r>
  <r>
    <n v="1511661"/>
    <s v="Non-RFID Card Member"/>
    <m/>
    <m/>
    <n v="53022"/>
    <s v="UNITED STATES"/>
    <s v="Single Ride"/>
    <n v="279"/>
    <x v="35"/>
    <n v="43.040154000000001"/>
    <n v="-87.932113000000001"/>
    <x v="4"/>
    <n v="43.03913"/>
    <n v="-87.916150000000002"/>
    <n v="6"/>
    <n v="3"/>
    <n v="0.9"/>
    <n v="0.9"/>
    <n v="36"/>
    <n v="-1"/>
    <d v="2017-02-18T00:00:00"/>
    <d v="2017-02-01T00:00:00"/>
    <d v="2017-02-18T00:00:00"/>
    <s v="Saturday"/>
    <d v="1899-12-30T14:34:00"/>
    <d v="1899-12-30T15:00:00"/>
    <n v="1"/>
    <d v="2017-02-18T00:00:00"/>
    <d v="2017-02-01T00:00:00"/>
    <d v="2017-02-18T00:00:00"/>
    <s v="Saturday"/>
    <d v="1899-12-30T14:40:50"/>
    <d v="1899-12-30T15:00:00"/>
    <s v="One Way"/>
  </r>
  <r>
    <n v="1511747"/>
    <s v="Non-RFID Card Member"/>
    <m/>
    <m/>
    <n v="60071"/>
    <s v="UNITED STATES"/>
    <s v="Single Ride"/>
    <n v="100"/>
    <x v="3"/>
    <n v="43.042490000000001"/>
    <n v="-87.909959999999998"/>
    <x v="17"/>
    <n v="43.042490000000001"/>
    <n v="-87.909959999999998"/>
    <n v="70"/>
    <n v="9"/>
    <n v="10.5"/>
    <n v="10"/>
    <n v="420"/>
    <n v="-1"/>
    <d v="2017-02-18T00:00:00"/>
    <d v="2017-02-01T00:00:00"/>
    <d v="2017-02-18T00:00:00"/>
    <s v="Saturday"/>
    <d v="1899-12-30T14:47:14"/>
    <d v="1899-12-30T15:00:00"/>
    <n v="1"/>
    <d v="2017-02-18T00:00:00"/>
    <d v="2017-02-01T00:00:00"/>
    <d v="2017-02-18T00:00:00"/>
    <s v="Saturday"/>
    <d v="1899-12-30T15:57:54"/>
    <d v="1899-12-30T16:00:00"/>
    <s v="Round Trip"/>
  </r>
  <r>
    <n v="1511782"/>
    <s v="Non-RFID Card Member"/>
    <m/>
    <m/>
    <n v="53703"/>
    <s v="UNITED STATES"/>
    <s v="Single Ride"/>
    <n v="108"/>
    <x v="10"/>
    <n v="43.052460000000004"/>
    <n v="-87.891000000000005"/>
    <x v="10"/>
    <n v="43.052460000000004"/>
    <n v="-87.891000000000005"/>
    <n v="1"/>
    <n v="0"/>
    <n v="0.2"/>
    <n v="0.1"/>
    <n v="6"/>
    <n v="-1"/>
    <d v="2017-02-18T00:00:00"/>
    <d v="2017-02-01T00:00:00"/>
    <d v="2017-02-18T00:00:00"/>
    <s v="Saturday"/>
    <d v="1899-12-30T14:53:38"/>
    <d v="1899-12-30T15:00:00"/>
    <n v="1"/>
    <d v="2017-02-18T00:00:00"/>
    <d v="2017-02-01T00:00:00"/>
    <d v="2017-02-18T00:00:00"/>
    <s v="Saturday"/>
    <d v="1899-12-30T14:54:03"/>
    <d v="1899-12-30T15:00:00"/>
    <s v="Round Trip"/>
  </r>
  <r>
    <n v="1511802"/>
    <s v="Non-RFID Card Member"/>
    <m/>
    <m/>
    <n v="53204"/>
    <s v="UNITED STATES"/>
    <s v="Single Ride"/>
    <n v="190"/>
    <x v="36"/>
    <n v="43.02948"/>
    <n v="-87.912819999999996"/>
    <x v="22"/>
    <n v="43.02948"/>
    <n v="-87.912819999999996"/>
    <n v="5"/>
    <n v="0"/>
    <n v="0.8"/>
    <n v="0.7"/>
    <n v="30"/>
    <n v="-1"/>
    <d v="2017-02-18T00:00:00"/>
    <d v="2017-02-01T00:00:00"/>
    <d v="2017-02-18T00:00:00"/>
    <s v="Saturday"/>
    <d v="1899-12-30T14:56:55"/>
    <d v="1899-12-30T15:00:00"/>
    <n v="1"/>
    <d v="2017-02-18T00:00:00"/>
    <d v="2017-02-01T00:00:00"/>
    <d v="2017-02-18T00:00:00"/>
    <s v="Saturday"/>
    <d v="1899-12-30T15:01:51"/>
    <d v="1899-12-30T15:00:00"/>
    <s v="Round Trip"/>
  </r>
  <r>
    <n v="1430487"/>
    <s v="Non-RFID Card Member"/>
    <m/>
    <m/>
    <n v="53204"/>
    <s v="UNITED STATES"/>
    <s v="Single Ride"/>
    <n v="135"/>
    <x v="50"/>
    <n v="43.026229999999998"/>
    <n v="-87.912809999999993"/>
    <x v="5"/>
    <n v="43.031480000000002"/>
    <n v="-87.908169999999998"/>
    <n v="51"/>
    <n v="6"/>
    <n v="7.7"/>
    <n v="7.3"/>
    <n v="306"/>
    <n v="-1"/>
    <d v="2017-02-18T00:00:00"/>
    <d v="2017-02-01T00:00:00"/>
    <d v="2017-02-18T00:00:00"/>
    <s v="Saturday"/>
    <d v="1899-12-30T14:59:42"/>
    <d v="1899-12-30T15:00:00"/>
    <n v="1"/>
    <d v="2017-02-18T00:00:00"/>
    <d v="2017-02-01T00:00:00"/>
    <d v="2017-02-18T00:00:00"/>
    <s v="Saturday"/>
    <d v="1899-12-30T15:50:51"/>
    <d v="1899-12-30T16:00:00"/>
    <s v="One Way"/>
  </r>
  <r>
    <n v="1509769"/>
    <s v="Non-RFID Card Member"/>
    <m/>
    <m/>
    <n v="53226"/>
    <s v="UNITED STATES"/>
    <s v="Single Ride"/>
    <n v="91"/>
    <x v="28"/>
    <n v="43.060250000000003"/>
    <n v="-87.892169999999993"/>
    <x v="33"/>
    <n v="43.060155999999999"/>
    <n v="-87.881258000000003"/>
    <n v="412"/>
    <n v="42"/>
    <n v="18"/>
    <n v="17.100000000000001"/>
    <n v="720"/>
    <n v="-1"/>
    <d v="2017-02-18T00:00:00"/>
    <d v="2017-02-01T00:00:00"/>
    <d v="2017-02-18T00:00:00"/>
    <s v="Saturday"/>
    <d v="1899-12-30T15:06:27"/>
    <d v="1899-12-30T15:00:00"/>
    <n v="1"/>
    <d v="2017-02-18T00:00:00"/>
    <d v="2017-02-01T00:00:00"/>
    <d v="2017-02-18T00:00:00"/>
    <s v="Saturday"/>
    <d v="1899-12-30T21:58:17"/>
    <d v="1899-12-30T22:00:00"/>
    <s v="One Way"/>
  </r>
  <r>
    <n v="1019447"/>
    <s v="Non-RFID Card Member"/>
    <m/>
    <m/>
    <n v="53202"/>
    <s v="UNITED STATES"/>
    <s v="Single Ride"/>
    <n v="11094"/>
    <x v="27"/>
    <n v="43.038580000000003"/>
    <n v="-87.90934"/>
    <x v="10"/>
    <n v="43.052460000000004"/>
    <n v="-87.891000000000005"/>
    <n v="13"/>
    <n v="3"/>
    <n v="2"/>
    <n v="1.9"/>
    <n v="78"/>
    <n v="-1"/>
    <d v="2017-02-18T00:00:00"/>
    <d v="2017-02-01T00:00:00"/>
    <d v="2017-02-18T00:00:00"/>
    <s v="Saturday"/>
    <d v="1899-12-30T15:08:26"/>
    <d v="1899-12-30T15:00:00"/>
    <n v="1"/>
    <d v="2017-02-18T00:00:00"/>
    <d v="2017-02-01T00:00:00"/>
    <d v="2017-02-18T00:00:00"/>
    <s v="Saturday"/>
    <d v="1899-12-30T15:21:38"/>
    <d v="1899-12-30T15:00:00"/>
    <s v="One Way"/>
  </r>
  <r>
    <n v="1512008"/>
    <s v="Non-RFID Card Member"/>
    <m/>
    <m/>
    <n v="53963"/>
    <s v="UNITED STATES"/>
    <s v="Single Ride"/>
    <n v="11047"/>
    <x v="7"/>
    <n v="43.074890000000003"/>
    <n v="-87.882810000000006"/>
    <x v="38"/>
    <n v="43.074890000000003"/>
    <n v="-87.882810000000006"/>
    <n v="44"/>
    <n v="6"/>
    <n v="6.6"/>
    <n v="6.3"/>
    <n v="264"/>
    <n v="-1"/>
    <d v="2017-02-18T00:00:00"/>
    <d v="2017-02-01T00:00:00"/>
    <d v="2017-02-18T00:00:00"/>
    <s v="Saturday"/>
    <d v="1899-12-30T15:33:46"/>
    <d v="1899-12-30T16:00:00"/>
    <n v="1"/>
    <d v="2017-02-18T00:00:00"/>
    <d v="2017-02-01T00:00:00"/>
    <d v="2017-02-18T00:00:00"/>
    <s v="Saturday"/>
    <d v="1899-12-30T16:17:39"/>
    <d v="1899-12-30T16:00:00"/>
    <s v="Round Trip"/>
  </r>
  <r>
    <n v="1512022"/>
    <s v="Non-RFID Card Member"/>
    <m/>
    <m/>
    <n v="55431"/>
    <s v="UNITED STATES"/>
    <s v="Single Ride"/>
    <n v="24"/>
    <x v="6"/>
    <n v="43.049230000000001"/>
    <n v="-87.911940000000001"/>
    <x v="47"/>
    <n v="43.05536"/>
    <n v="-87.90504"/>
    <n v="42"/>
    <n v="6"/>
    <n v="6.3"/>
    <n v="6"/>
    <n v="252"/>
    <n v="-1"/>
    <d v="2017-02-18T00:00:00"/>
    <d v="2017-02-01T00:00:00"/>
    <d v="2017-02-18T00:00:00"/>
    <s v="Saturday"/>
    <d v="1899-12-30T15:35:36"/>
    <d v="1899-12-30T16:00:00"/>
    <n v="1"/>
    <d v="2017-02-18T00:00:00"/>
    <d v="2017-02-01T00:00:00"/>
    <d v="2017-02-18T00:00:00"/>
    <s v="Saturday"/>
    <d v="1899-12-30T16:17:36"/>
    <d v="1899-12-30T16:00:00"/>
    <s v="One Way"/>
  </r>
  <r>
    <n v="1512039"/>
    <s v="Non-RFID Card Member"/>
    <m/>
    <m/>
    <m/>
    <s v="UNITED STATES"/>
    <s v="Single Ride"/>
    <n v="5552"/>
    <x v="4"/>
    <n v="43.078530000000001"/>
    <n v="-87.882620000000003"/>
    <x v="37"/>
    <n v="43.069021999999997"/>
    <n v="-87.887940999999998"/>
    <n v="9"/>
    <n v="0"/>
    <n v="0"/>
    <n v="0"/>
    <n v="0"/>
    <n v="-1"/>
    <d v="2017-02-18T00:00:00"/>
    <d v="2017-02-01T00:00:00"/>
    <d v="2017-02-18T00:00:00"/>
    <s v="Saturday"/>
    <d v="1899-12-30T15:36:34"/>
    <d v="1899-12-30T16:00:00"/>
    <n v="1"/>
    <d v="2017-02-18T00:00:00"/>
    <d v="2017-02-01T00:00:00"/>
    <d v="2017-02-18T00:00:00"/>
    <s v="Saturday"/>
    <d v="1899-12-30T15:45:20"/>
    <d v="1899-12-30T16:00:00"/>
    <s v="One Way"/>
  </r>
  <r>
    <n v="1512040"/>
    <s v="Non-RFID Card Member"/>
    <m/>
    <m/>
    <n v="53211"/>
    <s v="UNITED STATES"/>
    <s v="Single Ride"/>
    <n v="11057"/>
    <x v="31"/>
    <n v="43.058010000000003"/>
    <n v="-87.877300000000005"/>
    <x v="32"/>
    <n v="43.058010000000003"/>
    <n v="-87.877300000000005"/>
    <n v="34"/>
    <n v="3"/>
    <n v="5.0999999999999996"/>
    <n v="4.8"/>
    <n v="204"/>
    <n v="-1"/>
    <d v="2017-02-18T00:00:00"/>
    <d v="2017-02-01T00:00:00"/>
    <d v="2017-02-18T00:00:00"/>
    <s v="Saturday"/>
    <d v="1899-12-30T15:37:10"/>
    <d v="1899-12-30T16:00:00"/>
    <n v="1"/>
    <d v="2017-02-18T00:00:00"/>
    <d v="2017-02-01T00:00:00"/>
    <d v="2017-02-18T00:00:00"/>
    <s v="Saturday"/>
    <d v="1899-12-30T16:11:33"/>
    <d v="1899-12-30T16:00:00"/>
    <s v="Round Trip"/>
  </r>
  <r>
    <n v="1512060"/>
    <s v="Non-RFID Card Member"/>
    <m/>
    <m/>
    <n v="60647"/>
    <s v="UNITED STATES"/>
    <s v="Single Ride"/>
    <n v="172"/>
    <x v="29"/>
    <n v="43.05847"/>
    <n v="-87.898079999999993"/>
    <x v="32"/>
    <n v="43.058010000000003"/>
    <n v="-87.877300000000005"/>
    <n v="19"/>
    <n v="3"/>
    <n v="2.9"/>
    <n v="2.7"/>
    <n v="114"/>
    <n v="-1"/>
    <d v="2017-02-18T00:00:00"/>
    <d v="2017-02-01T00:00:00"/>
    <d v="2017-02-18T00:00:00"/>
    <s v="Saturday"/>
    <d v="1899-12-30T15:40:42"/>
    <d v="1899-12-30T16:00:00"/>
    <n v="1"/>
    <d v="2017-02-18T00:00:00"/>
    <d v="2017-02-01T00:00:00"/>
    <d v="2017-02-18T00:00:00"/>
    <s v="Saturday"/>
    <d v="1899-12-30T15:59:35"/>
    <d v="1899-12-30T16:00:00"/>
    <s v="One Way"/>
  </r>
  <r>
    <n v="1512076"/>
    <s v="Non-RFID Card Member"/>
    <m/>
    <m/>
    <n v="53172"/>
    <s v="UNITED STATES"/>
    <s v="Single Ride"/>
    <n v="11075"/>
    <x v="10"/>
    <n v="43.052460000000004"/>
    <n v="-87.891000000000005"/>
    <x v="29"/>
    <n v="43.053040000000003"/>
    <n v="-87.897660000000002"/>
    <n v="16"/>
    <n v="3"/>
    <n v="2.4"/>
    <n v="2.2999999999999998"/>
    <n v="96"/>
    <n v="-1"/>
    <d v="2017-02-18T00:00:00"/>
    <d v="2017-02-01T00:00:00"/>
    <d v="2017-02-18T00:00:00"/>
    <s v="Saturday"/>
    <d v="1899-12-30T15:44:05"/>
    <d v="1899-12-30T16:00:00"/>
    <n v="1"/>
    <d v="2017-02-18T00:00:00"/>
    <d v="2017-02-01T00:00:00"/>
    <d v="2017-02-18T00:00:00"/>
    <s v="Saturday"/>
    <d v="1899-12-30T16:00:29"/>
    <d v="1899-12-30T16:00:00"/>
    <s v="One Way"/>
  </r>
  <r>
    <n v="1512141"/>
    <s v="Non-RFID Card Member"/>
    <m/>
    <m/>
    <n v="54115"/>
    <s v="UNITED STATES"/>
    <s v="Single Ride"/>
    <n v="5487"/>
    <x v="7"/>
    <n v="43.074890000000003"/>
    <n v="-87.882810000000006"/>
    <x v="26"/>
    <n v="43.077359999999999"/>
    <n v="-87.880769999999998"/>
    <n v="41"/>
    <n v="6"/>
    <n v="6.2"/>
    <n v="5.8"/>
    <n v="246"/>
    <n v="-1"/>
    <d v="2017-02-18T00:00:00"/>
    <d v="2017-02-01T00:00:00"/>
    <d v="2017-02-18T00:00:00"/>
    <s v="Saturday"/>
    <d v="1899-12-30T15:50:46"/>
    <d v="1899-12-30T16:00:00"/>
    <n v="1"/>
    <d v="2017-02-18T00:00:00"/>
    <d v="2017-02-01T00:00:00"/>
    <d v="2017-02-18T00:00:00"/>
    <s v="Saturday"/>
    <d v="1899-12-30T16:31:46"/>
    <d v="1899-12-30T17:00:00"/>
    <s v="One Way"/>
  </r>
  <r>
    <n v="1365684"/>
    <s v="Non-RFID Card Member"/>
    <m/>
    <m/>
    <n v="53129"/>
    <s v="UNITED STATES"/>
    <s v="Single Ride"/>
    <n v="354"/>
    <x v="24"/>
    <n v="43.05097"/>
    <n v="-87.906440000000003"/>
    <x v="37"/>
    <n v="43.069021999999997"/>
    <n v="-87.887940999999998"/>
    <n v="23"/>
    <n v="3"/>
    <n v="3.5"/>
    <n v="3.3"/>
    <n v="138"/>
    <n v="-1"/>
    <d v="2017-02-18T00:00:00"/>
    <d v="2017-02-01T00:00:00"/>
    <d v="2017-02-18T00:00:00"/>
    <s v="Saturday"/>
    <d v="1899-12-30T16:07:33"/>
    <d v="1899-12-30T16:00:00"/>
    <n v="1"/>
    <d v="2017-02-18T00:00:00"/>
    <d v="2017-02-01T00:00:00"/>
    <d v="2017-02-18T00:00:00"/>
    <s v="Saturday"/>
    <d v="1899-12-30T16:30:52"/>
    <d v="1899-12-30T17:00:00"/>
    <s v="One Way"/>
  </r>
  <r>
    <n v="1383500"/>
    <s v="Non-RFID Card Member"/>
    <m/>
    <m/>
    <n v="33032"/>
    <s v="UNITED STATES"/>
    <s v="Single Ride"/>
    <n v="11131"/>
    <x v="27"/>
    <n v="43.038580000000003"/>
    <n v="-87.90934"/>
    <x v="8"/>
    <n v="43.038580000000003"/>
    <n v="-87.90934"/>
    <n v="16"/>
    <n v="3"/>
    <n v="2.4"/>
    <n v="2.2999999999999998"/>
    <n v="96"/>
    <n v="-1"/>
    <d v="2017-02-18T00:00:00"/>
    <d v="2017-02-01T00:00:00"/>
    <d v="2017-02-18T00:00:00"/>
    <s v="Saturday"/>
    <d v="1899-12-30T16:09:13"/>
    <d v="1899-12-30T16:00:00"/>
    <n v="1"/>
    <d v="2017-02-18T00:00:00"/>
    <d v="2017-02-01T00:00:00"/>
    <d v="2017-02-18T00:00:00"/>
    <s v="Saturday"/>
    <d v="1899-12-30T16:25:52"/>
    <d v="1899-12-30T16:00:00"/>
    <s v="Round Trip"/>
  </r>
  <r>
    <n v="1512299"/>
    <s v="Non-RFID Card Member"/>
    <m/>
    <m/>
    <n v="60085"/>
    <s v="UNITED STATES"/>
    <s v="Single Ride"/>
    <n v="234"/>
    <x v="25"/>
    <n v="43.036900000000003"/>
    <n v="-87.89667"/>
    <x v="24"/>
    <n v="43.036900000000003"/>
    <n v="-87.89667"/>
    <n v="21"/>
    <n v="3"/>
    <n v="3.2"/>
    <n v="3"/>
    <n v="126"/>
    <n v="-1"/>
    <d v="2017-02-18T00:00:00"/>
    <d v="2017-02-01T00:00:00"/>
    <d v="2017-02-18T00:00:00"/>
    <s v="Saturday"/>
    <d v="1899-12-30T16:21:38"/>
    <d v="1899-12-30T16:00:00"/>
    <n v="1"/>
    <d v="2017-02-18T00:00:00"/>
    <d v="2017-02-01T00:00:00"/>
    <d v="2017-02-18T00:00:00"/>
    <s v="Saturday"/>
    <d v="1899-12-30T16:42:04"/>
    <d v="1899-12-30T17:00:00"/>
    <s v="Round Trip"/>
  </r>
  <r>
    <n v="1512378"/>
    <s v="Non-RFID Card Member"/>
    <m/>
    <m/>
    <n v="53202"/>
    <s v="UNITED STATES"/>
    <s v="Single Ride"/>
    <n v="5556"/>
    <x v="14"/>
    <n v="43.045712999999999"/>
    <n v="-87.899756999999994"/>
    <x v="18"/>
    <n v="43.045712999999999"/>
    <n v="-87.899756999999994"/>
    <n v="59"/>
    <n v="6"/>
    <n v="8.9"/>
    <n v="8.4"/>
    <n v="354"/>
    <n v="-1"/>
    <d v="2017-02-18T00:00:00"/>
    <d v="2017-02-01T00:00:00"/>
    <d v="2017-02-18T00:00:00"/>
    <s v="Saturday"/>
    <d v="1899-12-30T16:37:47"/>
    <d v="1899-12-30T17:00:00"/>
    <n v="1"/>
    <d v="2017-02-18T00:00:00"/>
    <d v="2017-02-01T00:00:00"/>
    <d v="2017-02-18T00:00:00"/>
    <s v="Saturday"/>
    <d v="1899-12-30T17:36:52"/>
    <d v="1899-12-30T18:00:00"/>
    <s v="Round Trip"/>
  </r>
  <r>
    <n v="1512433"/>
    <s v="Non-RFID Card Member"/>
    <m/>
    <m/>
    <n v="53207"/>
    <s v="UNITED STATES"/>
    <s v="Single Ride"/>
    <n v="5454"/>
    <x v="25"/>
    <n v="43.036900000000003"/>
    <n v="-87.89667"/>
    <x v="24"/>
    <n v="43.036900000000003"/>
    <n v="-87.89667"/>
    <n v="31"/>
    <n v="3"/>
    <n v="4.7"/>
    <n v="4.4000000000000004"/>
    <n v="186"/>
    <n v="-1"/>
    <d v="2017-02-18T00:00:00"/>
    <d v="2017-02-01T00:00:00"/>
    <d v="2017-02-18T00:00:00"/>
    <s v="Saturday"/>
    <d v="1899-12-30T16:55:36"/>
    <d v="1899-12-30T17:00:00"/>
    <n v="1"/>
    <d v="2017-02-18T00:00:00"/>
    <d v="2017-02-01T00:00:00"/>
    <d v="2017-02-18T00:00:00"/>
    <s v="Saturday"/>
    <d v="1899-12-30T17:26:15"/>
    <d v="1899-12-30T17:00:00"/>
    <s v="Round Trip"/>
  </r>
  <r>
    <n v="1512455"/>
    <s v="Non-RFID Card Member"/>
    <m/>
    <m/>
    <n v="53221"/>
    <s v="UNITED STATES"/>
    <s v="Single Ride"/>
    <n v="21"/>
    <x v="25"/>
    <n v="43.036900000000003"/>
    <n v="-87.89667"/>
    <x v="24"/>
    <n v="43.036900000000003"/>
    <n v="-87.89667"/>
    <n v="24"/>
    <n v="3"/>
    <n v="3.6"/>
    <n v="3.4"/>
    <n v="144"/>
    <n v="-1"/>
    <d v="2017-02-18T00:00:00"/>
    <d v="2017-02-01T00:00:00"/>
    <d v="2017-02-18T00:00:00"/>
    <s v="Saturday"/>
    <d v="1899-12-30T17:03:14"/>
    <d v="1899-12-30T17:00:00"/>
    <n v="1"/>
    <d v="2017-02-18T00:00:00"/>
    <d v="2017-02-01T00:00:00"/>
    <d v="2017-02-18T00:00:00"/>
    <s v="Saturday"/>
    <d v="1899-12-30T17:27:49"/>
    <d v="1899-12-30T17:00:00"/>
    <s v="Round Trip"/>
  </r>
  <r>
    <n v="1512469"/>
    <s v="Non-RFID Card Member"/>
    <m/>
    <m/>
    <n v="97140"/>
    <s v="UNITED STATES"/>
    <s v="Single Ride"/>
    <n v="11105"/>
    <x v="25"/>
    <n v="43.036900000000003"/>
    <n v="-87.89667"/>
    <x v="5"/>
    <n v="43.031480000000002"/>
    <n v="-87.908169999999998"/>
    <n v="13"/>
    <n v="3"/>
    <n v="2"/>
    <n v="1.9"/>
    <n v="78"/>
    <n v="-1"/>
    <d v="2017-02-18T00:00:00"/>
    <d v="2017-02-01T00:00:00"/>
    <d v="2017-02-18T00:00:00"/>
    <s v="Saturday"/>
    <d v="1899-12-30T17:08:23"/>
    <d v="1899-12-30T17:00:00"/>
    <n v="1"/>
    <d v="2017-02-18T00:00:00"/>
    <d v="2017-02-01T00:00:00"/>
    <d v="2017-02-18T00:00:00"/>
    <s v="Saturday"/>
    <d v="1899-12-30T17:21:19"/>
    <d v="1899-12-30T17:00:00"/>
    <s v="One Way"/>
  </r>
  <r>
    <n v="1512523"/>
    <s v="Non-RFID Card Member"/>
    <m/>
    <m/>
    <n v="26070"/>
    <s v="UNITED STATES"/>
    <s v="Single Ride"/>
    <n v="13"/>
    <x v="30"/>
    <n v="43.031480000000002"/>
    <n v="-87.908169999999998"/>
    <x v="5"/>
    <n v="43.031480000000002"/>
    <n v="-87.908169999999998"/>
    <n v="40"/>
    <n v="6"/>
    <n v="6"/>
    <n v="5.7"/>
    <n v="240"/>
    <n v="-1"/>
    <d v="2017-02-18T00:00:00"/>
    <d v="2017-02-01T00:00:00"/>
    <d v="2017-02-18T00:00:00"/>
    <s v="Saturday"/>
    <d v="1899-12-30T17:27:53"/>
    <d v="1899-12-30T17:00:00"/>
    <n v="1"/>
    <d v="2017-02-18T00:00:00"/>
    <d v="2017-02-01T00:00:00"/>
    <d v="2017-02-18T00:00:00"/>
    <s v="Saturday"/>
    <d v="1899-12-30T18:07:52"/>
    <d v="1899-12-30T18:00:00"/>
    <s v="Round Trip"/>
  </r>
  <r>
    <n v="1512532"/>
    <s v="Non-RFID Card Member"/>
    <m/>
    <m/>
    <n v="26003"/>
    <s v="UNITED STATES"/>
    <s v="Single Ride"/>
    <n v="5525"/>
    <x v="30"/>
    <n v="43.031480000000002"/>
    <n v="-87.908169999999998"/>
    <x v="5"/>
    <n v="43.031480000000002"/>
    <n v="-87.908169999999998"/>
    <n v="36"/>
    <n v="6"/>
    <n v="5.4"/>
    <n v="5.0999999999999996"/>
    <n v="216"/>
    <n v="-1"/>
    <d v="2017-02-18T00:00:00"/>
    <d v="2017-02-01T00:00:00"/>
    <d v="2017-02-18T00:00:00"/>
    <s v="Saturday"/>
    <d v="1899-12-30T17:31:34"/>
    <d v="1899-12-30T18:00:00"/>
    <n v="1"/>
    <d v="2017-02-18T00:00:00"/>
    <d v="2017-02-01T00:00:00"/>
    <d v="2017-02-18T00:00:00"/>
    <s v="Saturday"/>
    <d v="1899-12-30T18:07:42"/>
    <d v="1899-12-30T18:00:00"/>
    <s v="Round Trip"/>
  </r>
  <r>
    <n v="1512538"/>
    <s v="Non-RFID Card Member"/>
    <m/>
    <m/>
    <n v="26070"/>
    <s v="UNITED STATES"/>
    <s v="Single Ride"/>
    <n v="5461"/>
    <x v="30"/>
    <n v="43.031480000000002"/>
    <n v="-87.908169999999998"/>
    <x v="5"/>
    <n v="43.031480000000002"/>
    <n v="-87.908169999999998"/>
    <n v="26"/>
    <n v="3"/>
    <n v="3.9"/>
    <n v="3.7"/>
    <n v="156"/>
    <n v="-1"/>
    <d v="2017-02-18T00:00:00"/>
    <d v="2017-02-01T00:00:00"/>
    <d v="2017-02-18T00:00:00"/>
    <s v="Saturday"/>
    <d v="1899-12-30T17:33:03"/>
    <d v="1899-12-30T18:00:00"/>
    <n v="1"/>
    <d v="2017-02-18T00:00:00"/>
    <d v="2017-02-01T00:00:00"/>
    <d v="2017-02-18T00:00:00"/>
    <s v="Saturday"/>
    <d v="1899-12-30T17:59:42"/>
    <d v="1899-12-30T18:00:00"/>
    <s v="Round Trip"/>
  </r>
  <r>
    <n v="1436591"/>
    <s v="Non-RFID Card Member"/>
    <m/>
    <m/>
    <n v="53226"/>
    <s v="UNITED STATES"/>
    <s v="Single Ride"/>
    <n v="11059"/>
    <x v="40"/>
    <n v="43.048609999999996"/>
    <n v="-88.008480000000006"/>
    <x v="43"/>
    <n v="43.048609999999996"/>
    <n v="-88.008480000000006"/>
    <n v="26"/>
    <n v="3"/>
    <n v="3.9"/>
    <n v="3.7"/>
    <n v="156"/>
    <n v="-1"/>
    <d v="2017-02-18T00:00:00"/>
    <d v="2017-02-01T00:00:00"/>
    <d v="2017-02-18T00:00:00"/>
    <s v="Saturday"/>
    <d v="1899-12-30T17:50:35"/>
    <d v="1899-12-30T18:00:00"/>
    <n v="1"/>
    <d v="2017-02-18T00:00:00"/>
    <d v="2017-02-01T00:00:00"/>
    <d v="2017-02-18T00:00:00"/>
    <s v="Saturday"/>
    <d v="1899-12-30T18:16:48"/>
    <d v="1899-12-30T18:00:00"/>
    <s v="Round Trip"/>
  </r>
  <r>
    <n v="1512646"/>
    <s v="Non-RFID Card Member"/>
    <m/>
    <m/>
    <n v="54469"/>
    <s v="UNITED STATES"/>
    <s v="Single Ride"/>
    <n v="11068"/>
    <x v="2"/>
    <n v="43.03519"/>
    <n v="-87.907390000000007"/>
    <x v="8"/>
    <n v="43.038580000000003"/>
    <n v="-87.90934"/>
    <n v="15"/>
    <n v="3"/>
    <n v="2.2999999999999998"/>
    <n v="2.1"/>
    <n v="90"/>
    <n v="-1"/>
    <d v="2017-02-18T00:00:00"/>
    <d v="2017-02-01T00:00:00"/>
    <d v="2017-02-18T00:00:00"/>
    <s v="Saturday"/>
    <d v="1899-12-30T19:37:37"/>
    <d v="1899-12-30T20:00:00"/>
    <n v="1"/>
    <d v="2017-02-18T00:00:00"/>
    <d v="2017-02-01T00:00:00"/>
    <d v="2017-02-18T00:00:00"/>
    <s v="Saturday"/>
    <d v="1899-12-30T19:52:46"/>
    <d v="1899-12-30T20:00:00"/>
    <s v="One Way"/>
  </r>
  <r>
    <n v="1512814"/>
    <s v="Non-RFID Card Member"/>
    <m/>
    <m/>
    <n v="53215"/>
    <s v="UNITED STATES"/>
    <s v="Single Ride"/>
    <n v="11062"/>
    <x v="2"/>
    <n v="43.03519"/>
    <n v="-87.907390000000007"/>
    <x v="2"/>
    <n v="43.03519"/>
    <n v="-87.907390000000007"/>
    <n v="48"/>
    <n v="6"/>
    <n v="7.2"/>
    <n v="6.8"/>
    <n v="288"/>
    <n v="-1"/>
    <d v="2017-02-18T00:00:00"/>
    <d v="2017-02-01T00:00:00"/>
    <d v="2017-02-18T00:00:00"/>
    <s v="Saturday"/>
    <d v="1899-12-30T20:01:09"/>
    <d v="1899-12-30T20:00:00"/>
    <n v="1"/>
    <d v="2017-02-18T00:00:00"/>
    <d v="2017-02-01T00:00:00"/>
    <d v="2017-02-18T00:00:00"/>
    <s v="Saturday"/>
    <d v="1899-12-30T20:49:46"/>
    <d v="1899-12-30T21:00:00"/>
    <s v="Round Trip"/>
  </r>
  <r>
    <n v="1512914"/>
    <s v="Non-RFID Card Member"/>
    <m/>
    <m/>
    <n v="54421"/>
    <s v="UNITED STATES"/>
    <s v="Single Ride"/>
    <n v="357"/>
    <x v="22"/>
    <n v="43.053040000000003"/>
    <n v="-87.897660000000002"/>
    <x v="30"/>
    <n v="43.05097"/>
    <n v="-87.906440000000003"/>
    <n v="8"/>
    <n v="3"/>
    <n v="1.2"/>
    <n v="1.1000000000000001"/>
    <n v="48"/>
    <n v="-1"/>
    <d v="2017-02-18T00:00:00"/>
    <d v="2017-02-01T00:00:00"/>
    <d v="2017-02-18T00:00:00"/>
    <s v="Saturday"/>
    <d v="1899-12-30T21:51:28"/>
    <d v="1899-12-30T22:00:00"/>
    <n v="1"/>
    <d v="2017-02-18T00:00:00"/>
    <d v="2017-02-01T00:00:00"/>
    <d v="2017-02-18T00:00:00"/>
    <s v="Saturday"/>
    <d v="1899-12-30T21:59:11"/>
    <d v="1899-12-30T22:00:00"/>
    <s v="One Way"/>
  </r>
  <r>
    <n v="1512932"/>
    <s v="Non-RFID Card Member"/>
    <m/>
    <m/>
    <n v="76078"/>
    <s v="UNITED STATES"/>
    <s v="Single Ride"/>
    <n v="166"/>
    <x v="50"/>
    <n v="43.026229999999998"/>
    <n v="-87.912809999999993"/>
    <x v="52"/>
    <n v="43.026470000000003"/>
    <n v="-87.918040000000005"/>
    <n v="14"/>
    <n v="3"/>
    <n v="2.1"/>
    <n v="2"/>
    <n v="84"/>
    <n v="-1"/>
    <d v="2017-02-18T00:00:00"/>
    <d v="2017-02-01T00:00:00"/>
    <d v="2017-02-18T00:00:00"/>
    <s v="Saturday"/>
    <d v="1899-12-30T22:07:07"/>
    <d v="1899-12-30T22:00:00"/>
    <n v="1"/>
    <d v="2017-02-18T00:00:00"/>
    <d v="2017-02-01T00:00:00"/>
    <d v="2017-02-18T00:00:00"/>
    <s v="Saturday"/>
    <d v="1899-12-30T22:21:45"/>
    <d v="1899-12-30T22:00:00"/>
    <s v="One Way"/>
  </r>
  <r>
    <n v="1512941"/>
    <s v="Non-RFID Card Member"/>
    <m/>
    <m/>
    <m/>
    <s v="UNITED STATES"/>
    <s v="Single Ride"/>
    <n v="5462"/>
    <x v="9"/>
    <n v="43.066893999999998"/>
    <n v="-87.877936000000005"/>
    <x v="25"/>
    <n v="43.066893999999998"/>
    <n v="-87.877936000000005"/>
    <n v="131"/>
    <n v="15"/>
    <n v="18"/>
    <n v="17.100000000000001"/>
    <n v="720"/>
    <n v="-1"/>
    <d v="2017-02-18T00:00:00"/>
    <d v="2017-02-01T00:00:00"/>
    <d v="2017-02-18T00:00:00"/>
    <s v="Saturday"/>
    <d v="1899-12-30T22:35:05"/>
    <d v="1899-12-30T23:00:00"/>
    <n v="1"/>
    <d v="2017-02-19T00:00:00"/>
    <d v="2017-02-01T00:00:00"/>
    <d v="2017-02-19T00:00:00"/>
    <s v="Sunday"/>
    <d v="1899-12-30T00:46:43"/>
    <d v="1899-12-30T01:00:00"/>
    <s v="Round Trip"/>
  </r>
  <r>
    <n v="1205012"/>
    <s v="Non-RFID Card Member"/>
    <m/>
    <m/>
    <n v="53158"/>
    <s v="UNITED STATES"/>
    <s v="Single Ride"/>
    <n v="11062"/>
    <x v="2"/>
    <n v="43.03519"/>
    <n v="-87.907390000000007"/>
    <x v="0"/>
    <n v="43.048200000000001"/>
    <n v="-87.900859999999994"/>
    <n v="10"/>
    <n v="3"/>
    <n v="1.5"/>
    <n v="1.4"/>
    <n v="60"/>
    <n v="-1"/>
    <d v="2017-02-18T00:00:00"/>
    <d v="2017-02-01T00:00:00"/>
    <d v="2017-02-18T00:00:00"/>
    <s v="Saturday"/>
    <d v="1899-12-30T22:56:16"/>
    <d v="1899-12-30T23:00:00"/>
    <n v="1"/>
    <d v="2017-02-18T00:00:00"/>
    <d v="2017-02-01T00:00:00"/>
    <d v="2017-02-18T00:00:00"/>
    <s v="Saturday"/>
    <d v="1899-12-30T23:06:01"/>
    <d v="1899-12-30T23:00:00"/>
    <s v="One Way"/>
  </r>
  <r>
    <n v="1512953"/>
    <s v="Non-RFID Card Member"/>
    <m/>
    <m/>
    <n v="66215"/>
    <s v="UNITED STATES"/>
    <s v="Single Ride"/>
    <n v="231"/>
    <x v="51"/>
    <n v="43.046570000000003"/>
    <n v="-87.908720000000002"/>
    <x v="54"/>
    <n v="43.046570000000003"/>
    <n v="-87.908720000000002"/>
    <n v="47"/>
    <n v="6"/>
    <n v="7.1"/>
    <n v="6.7"/>
    <n v="282"/>
    <n v="-1"/>
    <d v="2017-02-18T00:00:00"/>
    <d v="2017-02-01T00:00:00"/>
    <d v="2017-02-18T00:00:00"/>
    <s v="Saturday"/>
    <d v="1899-12-30T22:58:00"/>
    <d v="1899-12-30T23:00:00"/>
    <n v="1"/>
    <d v="2017-02-18T00:00:00"/>
    <d v="2017-02-01T00:00:00"/>
    <d v="2017-02-18T00:00:00"/>
    <s v="Saturday"/>
    <d v="1899-12-30T23:45:21"/>
    <d v="1899-12-31T00:00:00"/>
    <s v="Round Trip"/>
  </r>
  <r>
    <n v="1512965"/>
    <s v="Non-RFID Card Member"/>
    <m/>
    <m/>
    <m/>
    <s v="UNITED STATES"/>
    <s v="Single Ride"/>
    <n v="172"/>
    <x v="31"/>
    <n v="43.058010000000003"/>
    <n v="-87.877300000000005"/>
    <x v="32"/>
    <n v="43.058010000000003"/>
    <n v="-87.877300000000005"/>
    <n v="73"/>
    <n v="9"/>
    <n v="11"/>
    <n v="10.4"/>
    <n v="438"/>
    <n v="-1"/>
    <d v="2017-02-18T00:00:00"/>
    <d v="2017-02-01T00:00:00"/>
    <d v="2017-02-18T00:00:00"/>
    <s v="Saturday"/>
    <d v="1899-12-30T23:31:20"/>
    <d v="1899-12-31T00:00:00"/>
    <n v="1"/>
    <d v="2017-02-19T00:00:00"/>
    <d v="2017-02-01T00:00:00"/>
    <d v="2017-02-19T00:00:00"/>
    <s v="Sunday"/>
    <d v="1899-12-30T00:44:13"/>
    <d v="1899-12-30T01:00:00"/>
    <s v="Round Trip"/>
  </r>
  <r>
    <n v="1512995"/>
    <s v="Non-RFID Card Member"/>
    <m/>
    <m/>
    <n v="60193"/>
    <s v="UNITED STATES"/>
    <s v="Single Ride"/>
    <n v="99"/>
    <x v="16"/>
    <n v="43.03913"/>
    <n v="-87.916150000000002"/>
    <x v="21"/>
    <n v="43.040154000000001"/>
    <n v="-87.932113000000001"/>
    <n v="16"/>
    <n v="3"/>
    <n v="2.4"/>
    <n v="2.2999999999999998"/>
    <n v="96"/>
    <n v="-1"/>
    <d v="2017-02-19T00:00:00"/>
    <d v="2017-02-01T00:00:00"/>
    <d v="2017-02-19T00:00:00"/>
    <s v="Sunday"/>
    <d v="1899-12-30T02:56:04"/>
    <d v="1899-12-30T03:00:00"/>
    <n v="1"/>
    <d v="2017-02-19T00:00:00"/>
    <d v="2017-02-01T00:00:00"/>
    <d v="2017-02-19T00:00:00"/>
    <s v="Sunday"/>
    <d v="1899-12-30T03:12:36"/>
    <d v="1899-12-30T03:00:00"/>
    <s v="One Way"/>
  </r>
  <r>
    <n v="1393565"/>
    <s v="Non-RFID Card Member"/>
    <m/>
    <m/>
    <n v="53150"/>
    <s v="UNITED STATES"/>
    <s v="Single Ride"/>
    <n v="5436"/>
    <x v="25"/>
    <n v="43.036900000000003"/>
    <n v="-87.89667"/>
    <x v="24"/>
    <n v="43.036900000000003"/>
    <n v="-87.89667"/>
    <n v="75"/>
    <n v="9"/>
    <n v="11.3"/>
    <n v="10.7"/>
    <n v="450"/>
    <n v="-1"/>
    <d v="2017-02-19T00:00:00"/>
    <d v="2017-02-01T00:00:00"/>
    <d v="2017-02-19T00:00:00"/>
    <s v="Sunday"/>
    <d v="1899-12-30T09:55:57"/>
    <d v="1899-12-30T10:00:00"/>
    <n v="1"/>
    <d v="2017-02-19T00:00:00"/>
    <d v="2017-02-01T00:00:00"/>
    <d v="2017-02-19T00:00:00"/>
    <s v="Sunday"/>
    <d v="1899-12-30T11:10:42"/>
    <d v="1899-12-30T11:00:00"/>
    <s v="Round Trip"/>
  </r>
  <r>
    <n v="1513197"/>
    <s v="Non-RFID Card Member"/>
    <m/>
    <m/>
    <n v="53211"/>
    <s v="UNITED STATES"/>
    <s v="Single Ride"/>
    <n v="11075"/>
    <x v="44"/>
    <n v="43.074655999999997"/>
    <n v="-87.889011999999994"/>
    <x v="2"/>
    <n v="43.03519"/>
    <n v="-87.907390000000007"/>
    <n v="35"/>
    <n v="6"/>
    <n v="5.3"/>
    <n v="5"/>
    <n v="210"/>
    <n v="-1"/>
    <d v="2017-02-19T00:00:00"/>
    <d v="2017-02-01T00:00:00"/>
    <d v="2017-02-19T00:00:00"/>
    <s v="Sunday"/>
    <d v="1899-12-30T10:20:10"/>
    <d v="1899-12-30T10:00:00"/>
    <n v="1"/>
    <d v="2017-02-19T00:00:00"/>
    <d v="2017-02-01T00:00:00"/>
    <d v="2017-02-19T00:00:00"/>
    <s v="Sunday"/>
    <d v="1899-12-30T10:55:56"/>
    <d v="1899-12-30T11:00:00"/>
    <s v="One Way"/>
  </r>
  <r>
    <n v="1510877"/>
    <s v="Non-RFID Card Member"/>
    <m/>
    <m/>
    <n v="94558"/>
    <s v="UNITED STATES"/>
    <s v="Single Ride"/>
    <n v="2968"/>
    <x v="35"/>
    <n v="43.040154000000001"/>
    <n v="-87.932113000000001"/>
    <x v="2"/>
    <n v="43.03519"/>
    <n v="-87.907390000000007"/>
    <n v="21"/>
    <n v="3"/>
    <n v="3.2"/>
    <n v="3"/>
    <n v="126"/>
    <n v="-1"/>
    <d v="2017-02-19T00:00:00"/>
    <d v="2017-02-01T00:00:00"/>
    <d v="2017-02-19T00:00:00"/>
    <s v="Sunday"/>
    <d v="1899-12-30T10:36:55"/>
    <d v="1899-12-30T11:00:00"/>
    <n v="1"/>
    <d v="2017-02-19T00:00:00"/>
    <d v="2017-02-01T00:00:00"/>
    <d v="2017-02-19T00:00:00"/>
    <s v="Sunday"/>
    <d v="1899-12-30T10:57:50"/>
    <d v="1899-12-30T11:00:00"/>
    <s v="One Way"/>
  </r>
  <r>
    <n v="1455953"/>
    <s v="Non-RFID Card Member"/>
    <m/>
    <m/>
    <n v="53154"/>
    <s v="UNITED STATES"/>
    <s v="Single Ride"/>
    <n v="11118"/>
    <x v="13"/>
    <n v="43.058619999999998"/>
    <n v="-87.885319999999993"/>
    <x v="28"/>
    <n v="43.05847"/>
    <n v="-87.898079999999993"/>
    <n v="11"/>
    <n v="3"/>
    <n v="1.7"/>
    <n v="1.6"/>
    <n v="66"/>
    <n v="-1"/>
    <d v="2017-02-19T00:00:00"/>
    <d v="2017-02-01T00:00:00"/>
    <d v="2017-02-19T00:00:00"/>
    <s v="Sunday"/>
    <d v="1899-12-30T10:58:13"/>
    <d v="1899-12-30T11:00:00"/>
    <n v="1"/>
    <d v="2017-02-19T00:00:00"/>
    <d v="2017-02-01T00:00:00"/>
    <d v="2017-02-19T00:00:00"/>
    <s v="Sunday"/>
    <d v="1899-12-30T11:09:46"/>
    <d v="1899-12-30T11:00:00"/>
    <s v="One Way"/>
  </r>
  <r>
    <n v="1222158"/>
    <s v="Non-RFID Card Member"/>
    <m/>
    <m/>
    <n v="54466"/>
    <s v="UNITED STATES"/>
    <s v="Single Ride"/>
    <n v="88"/>
    <x v="7"/>
    <n v="43.074890000000003"/>
    <n v="-87.882810000000006"/>
    <x v="38"/>
    <n v="43.074890000000003"/>
    <n v="-87.882810000000006"/>
    <n v="20"/>
    <n v="3"/>
    <n v="3"/>
    <n v="2.9"/>
    <n v="120"/>
    <n v="-1"/>
    <d v="2017-02-19T00:00:00"/>
    <d v="2017-02-01T00:00:00"/>
    <d v="2017-02-19T00:00:00"/>
    <s v="Sunday"/>
    <d v="1899-12-30T11:46:59"/>
    <d v="1899-12-30T12:00:00"/>
    <n v="1"/>
    <d v="2017-02-19T00:00:00"/>
    <d v="2017-02-01T00:00:00"/>
    <d v="2017-02-19T00:00:00"/>
    <s v="Sunday"/>
    <d v="1899-12-30T12:06:21"/>
    <d v="1899-12-30T12:00:00"/>
    <s v="Round Trip"/>
  </r>
  <r>
    <n v="1513567"/>
    <s v="Non-RFID Card Member"/>
    <m/>
    <m/>
    <n v="53202"/>
    <s v="UNITED STATES"/>
    <s v="Single Ride"/>
    <n v="11112"/>
    <x v="1"/>
    <n v="43.048200000000001"/>
    <n v="-87.900859999999994"/>
    <x v="25"/>
    <n v="43.066893999999998"/>
    <n v="-87.877936000000005"/>
    <n v="22"/>
    <n v="3"/>
    <n v="3.3"/>
    <n v="3.1"/>
    <n v="132"/>
    <n v="-1"/>
    <d v="2017-02-19T00:00:00"/>
    <d v="2017-02-01T00:00:00"/>
    <d v="2017-02-19T00:00:00"/>
    <s v="Sunday"/>
    <d v="1899-12-30T12:01:31"/>
    <d v="1899-12-30T12:00:00"/>
    <n v="1"/>
    <d v="2017-02-19T00:00:00"/>
    <d v="2017-02-01T00:00:00"/>
    <d v="2017-02-19T00:00:00"/>
    <s v="Sunday"/>
    <d v="1899-12-30T12:23:04"/>
    <d v="1899-12-30T12:00:00"/>
    <s v="One Way"/>
  </r>
  <r>
    <n v="1513685"/>
    <s v="Non-RFID Card Member"/>
    <m/>
    <m/>
    <n v="53202"/>
    <s v="UNITED STATES"/>
    <s v="Single Ride"/>
    <n v="135"/>
    <x v="30"/>
    <n v="43.031480000000002"/>
    <n v="-87.908169999999998"/>
    <x v="5"/>
    <n v="43.031480000000002"/>
    <n v="-87.908169999999998"/>
    <n v="50"/>
    <n v="6"/>
    <n v="7.5"/>
    <n v="7.1"/>
    <n v="300"/>
    <n v="-1"/>
    <d v="2017-02-19T00:00:00"/>
    <d v="2017-02-01T00:00:00"/>
    <d v="2017-02-19T00:00:00"/>
    <s v="Sunday"/>
    <d v="1899-12-30T12:30:33"/>
    <d v="1899-12-30T13:00:00"/>
    <n v="1"/>
    <d v="2017-02-19T00:00:00"/>
    <d v="2017-02-01T00:00:00"/>
    <d v="2017-02-19T00:00:00"/>
    <s v="Sunday"/>
    <d v="1899-12-30T13:20:02"/>
    <d v="1899-12-30T13:00:00"/>
    <s v="Round Trip"/>
  </r>
  <r>
    <n v="1513697"/>
    <s v="Non-RFID Card Member"/>
    <m/>
    <m/>
    <n v="20112"/>
    <s v="UNITED STATES"/>
    <s v="Single Ride"/>
    <n v="5483"/>
    <x v="10"/>
    <n v="43.052460000000004"/>
    <n v="-87.891000000000005"/>
    <x v="10"/>
    <n v="43.052460000000004"/>
    <n v="-87.891000000000005"/>
    <n v="89"/>
    <n v="9"/>
    <n v="13.4"/>
    <n v="12.7"/>
    <n v="534"/>
    <n v="-1"/>
    <d v="2017-02-19T00:00:00"/>
    <d v="2017-02-01T00:00:00"/>
    <d v="2017-02-19T00:00:00"/>
    <s v="Sunday"/>
    <d v="1899-12-30T12:32:31"/>
    <d v="1899-12-30T13:00:00"/>
    <n v="1"/>
    <d v="2017-02-19T00:00:00"/>
    <d v="2017-02-01T00:00:00"/>
    <d v="2017-02-19T00:00:00"/>
    <s v="Sunday"/>
    <d v="1899-12-30T14:01:57"/>
    <d v="1899-12-30T14:00:00"/>
    <s v="Round Trip"/>
  </r>
  <r>
    <n v="1513677"/>
    <s v="Non-RFID Card Member"/>
    <m/>
    <m/>
    <n v="53215"/>
    <s v="UNITED STATES"/>
    <s v="Single Ride"/>
    <n v="5489"/>
    <x v="31"/>
    <n v="43.058010000000003"/>
    <n v="-87.877300000000005"/>
    <x v="32"/>
    <n v="43.058010000000003"/>
    <n v="-87.877300000000005"/>
    <n v="54"/>
    <n v="6"/>
    <n v="8.1"/>
    <n v="7.7"/>
    <n v="324"/>
    <n v="-1"/>
    <d v="2017-02-19T00:00:00"/>
    <d v="2017-02-01T00:00:00"/>
    <d v="2017-02-19T00:00:00"/>
    <s v="Sunday"/>
    <d v="1899-12-30T12:36:04"/>
    <d v="1899-12-30T13:00:00"/>
    <n v="1"/>
    <d v="2017-02-19T00:00:00"/>
    <d v="2017-02-01T00:00:00"/>
    <d v="2017-02-19T00:00:00"/>
    <s v="Sunday"/>
    <d v="1899-12-30T13:30:01"/>
    <d v="1899-12-30T14:00:00"/>
    <s v="Round Trip"/>
  </r>
  <r>
    <n v="1513759"/>
    <s v="Non-RFID Card Member"/>
    <m/>
    <m/>
    <n v="60020"/>
    <s v="UNITED STATES"/>
    <s v="Single Ride"/>
    <n v="11053"/>
    <x v="4"/>
    <n v="43.078530000000001"/>
    <n v="-87.882620000000003"/>
    <x v="41"/>
    <n v="43.078530000000001"/>
    <n v="-87.882620000000003"/>
    <n v="52"/>
    <n v="6"/>
    <n v="7.8"/>
    <n v="7.4"/>
    <n v="312"/>
    <n v="-1"/>
    <d v="2017-02-19T00:00:00"/>
    <d v="2017-02-01T00:00:00"/>
    <d v="2017-02-19T00:00:00"/>
    <s v="Sunday"/>
    <d v="1899-12-30T12:48:54"/>
    <d v="1899-12-30T13:00:00"/>
    <n v="1"/>
    <d v="2017-02-19T00:00:00"/>
    <d v="2017-02-01T00:00:00"/>
    <d v="2017-02-19T00:00:00"/>
    <s v="Sunday"/>
    <d v="1899-12-30T13:40:34"/>
    <d v="1899-12-30T14:00:00"/>
    <s v="Round Trip"/>
  </r>
  <r>
    <n v="1266003"/>
    <s v="Non-RFID Card Member"/>
    <m/>
    <m/>
    <n v="53217"/>
    <s v="UNITED STATES"/>
    <s v="Single Ride"/>
    <n v="5455"/>
    <x v="21"/>
    <n v="43.06033"/>
    <n v="-87.89546"/>
    <x v="24"/>
    <n v="43.036900000000003"/>
    <n v="-87.89667"/>
    <n v="28"/>
    <n v="3"/>
    <n v="4.2"/>
    <n v="4"/>
    <n v="168"/>
    <n v="-1"/>
    <d v="2017-02-19T00:00:00"/>
    <d v="2017-02-01T00:00:00"/>
    <d v="2017-02-19T00:00:00"/>
    <s v="Sunday"/>
    <d v="1899-12-30T13:06:40"/>
    <d v="1899-12-30T13:00:00"/>
    <n v="1"/>
    <d v="2017-02-19T00:00:00"/>
    <d v="2017-02-01T00:00:00"/>
    <d v="2017-02-19T00:00:00"/>
    <s v="Sunday"/>
    <d v="1899-12-30T13:34:33"/>
    <d v="1899-12-30T14:00:00"/>
    <s v="One Way"/>
  </r>
  <r>
    <n v="1513856"/>
    <s v="Non-RFID Card Member"/>
    <m/>
    <m/>
    <n v="53203"/>
    <s v="UNITED STATES"/>
    <s v="Single Ride"/>
    <n v="5479"/>
    <x v="25"/>
    <n v="43.036900000000003"/>
    <n v="-87.89667"/>
    <x v="32"/>
    <n v="43.058010000000003"/>
    <n v="-87.877300000000005"/>
    <n v="34"/>
    <n v="3"/>
    <n v="5.0999999999999996"/>
    <n v="4.8"/>
    <n v="204"/>
    <n v="-1"/>
    <d v="2017-02-19T00:00:00"/>
    <d v="2017-02-01T00:00:00"/>
    <d v="2017-02-19T00:00:00"/>
    <s v="Sunday"/>
    <d v="1899-12-30T13:09:25"/>
    <d v="1899-12-30T13:00:00"/>
    <n v="1"/>
    <d v="2017-02-19T00:00:00"/>
    <d v="2017-02-01T00:00:00"/>
    <d v="2017-02-19T00:00:00"/>
    <s v="Sunday"/>
    <d v="1899-12-30T13:43:32"/>
    <d v="1899-12-30T14:00:00"/>
    <s v="One Way"/>
  </r>
  <r>
    <n v="1177575"/>
    <s v="Non-RFID Card Member"/>
    <m/>
    <m/>
    <n v="53202"/>
    <s v="UNITED STATES"/>
    <s v="Single Ride"/>
    <n v="5221"/>
    <x v="10"/>
    <n v="43.052460000000004"/>
    <n v="-87.891000000000005"/>
    <x v="28"/>
    <n v="43.05847"/>
    <n v="-87.898079999999993"/>
    <n v="42"/>
    <n v="6"/>
    <n v="6.3"/>
    <n v="6"/>
    <n v="252"/>
    <n v="-1"/>
    <d v="2017-02-19T00:00:00"/>
    <d v="2017-02-01T00:00:00"/>
    <d v="2017-02-19T00:00:00"/>
    <s v="Sunday"/>
    <d v="1899-12-30T13:19:34"/>
    <d v="1899-12-30T13:00:00"/>
    <n v="1"/>
    <d v="2017-02-19T00:00:00"/>
    <d v="2017-02-01T00:00:00"/>
    <d v="2017-02-19T00:00:00"/>
    <s v="Sunday"/>
    <d v="1899-12-30T14:01:07"/>
    <d v="1899-12-30T14:00:00"/>
    <s v="One Way"/>
  </r>
  <r>
    <n v="1362006"/>
    <s v="Non-RFID Card Member"/>
    <m/>
    <m/>
    <n v="60010"/>
    <s v="UNITED STATES"/>
    <s v="Single Ride"/>
    <n v="5472"/>
    <x v="35"/>
    <n v="43.040154000000001"/>
    <n v="-87.932113000000001"/>
    <x v="39"/>
    <n v="43.04804"/>
    <n v="-87.896720000000002"/>
    <n v="34"/>
    <n v="3"/>
    <n v="5.0999999999999996"/>
    <n v="4.8"/>
    <n v="204"/>
    <n v="-1"/>
    <d v="2017-02-19T00:00:00"/>
    <d v="2017-02-01T00:00:00"/>
    <d v="2017-02-19T00:00:00"/>
    <s v="Sunday"/>
    <d v="1899-12-30T13:22:57"/>
    <d v="1899-12-30T13:00:00"/>
    <n v="1"/>
    <d v="2017-02-19T00:00:00"/>
    <d v="2017-02-01T00:00:00"/>
    <d v="2017-02-19T00:00:00"/>
    <s v="Sunday"/>
    <d v="1899-12-30T13:56:41"/>
    <d v="1899-12-30T14:00:00"/>
    <s v="One Way"/>
  </r>
  <r>
    <n v="1231994"/>
    <s v="Non-RFID Card Member"/>
    <m/>
    <m/>
    <n v="53202"/>
    <s v="UNITED STATES"/>
    <s v="Single Ride"/>
    <n v="5424"/>
    <x v="2"/>
    <n v="43.03519"/>
    <n v="-87.907390000000007"/>
    <x v="17"/>
    <n v="43.042490000000001"/>
    <n v="-87.909959999999998"/>
    <n v="12"/>
    <n v="3"/>
    <n v="1.8"/>
    <n v="1.7"/>
    <n v="72"/>
    <n v="-1"/>
    <d v="2017-02-19T00:00:00"/>
    <d v="2017-02-01T00:00:00"/>
    <d v="2017-02-19T00:00:00"/>
    <s v="Sunday"/>
    <d v="1899-12-30T13:32:19"/>
    <d v="1899-12-30T14:00:00"/>
    <n v="1"/>
    <d v="2017-02-19T00:00:00"/>
    <d v="2017-02-01T00:00:00"/>
    <d v="2017-02-19T00:00:00"/>
    <s v="Sunday"/>
    <d v="1899-12-30T13:44:48"/>
    <d v="1899-12-30T14:00:00"/>
    <s v="One Way"/>
  </r>
  <r>
    <n v="1513982"/>
    <s v="Non-RFID Card Member"/>
    <m/>
    <m/>
    <n v="53154"/>
    <s v="UNITED STATES"/>
    <s v="Single Ride"/>
    <n v="5569"/>
    <x v="25"/>
    <n v="43.036900000000003"/>
    <n v="-87.89667"/>
    <x v="24"/>
    <n v="43.036900000000003"/>
    <n v="-87.89667"/>
    <n v="55"/>
    <n v="6"/>
    <n v="8.3000000000000007"/>
    <n v="7.8"/>
    <n v="330"/>
    <n v="-1"/>
    <d v="2017-02-19T00:00:00"/>
    <d v="2017-02-01T00:00:00"/>
    <d v="2017-02-19T00:00:00"/>
    <s v="Sunday"/>
    <d v="1899-12-30T13:36:58"/>
    <d v="1899-12-30T14:00:00"/>
    <n v="1"/>
    <d v="2017-02-19T00:00:00"/>
    <d v="2017-02-01T00:00:00"/>
    <d v="2017-02-19T00:00:00"/>
    <s v="Sunday"/>
    <d v="1899-12-30T14:31:10"/>
    <d v="1899-12-30T15:00:00"/>
    <s v="Round Trip"/>
  </r>
  <r>
    <n v="1513092"/>
    <s v="Non-RFID Card Member"/>
    <m/>
    <m/>
    <n v="6787"/>
    <s v="UNITED STATES"/>
    <s v="Single Ride"/>
    <n v="5482"/>
    <x v="27"/>
    <n v="43.038580000000003"/>
    <n v="-87.90934"/>
    <x v="8"/>
    <n v="43.038580000000003"/>
    <n v="-87.90934"/>
    <n v="70"/>
    <n v="9"/>
    <n v="10.5"/>
    <n v="10"/>
    <n v="420"/>
    <n v="-1"/>
    <d v="2017-02-19T00:00:00"/>
    <d v="2017-02-01T00:00:00"/>
    <d v="2017-02-19T00:00:00"/>
    <s v="Sunday"/>
    <d v="1899-12-30T13:46:34"/>
    <d v="1899-12-30T14:00:00"/>
    <n v="1"/>
    <d v="2017-02-19T00:00:00"/>
    <d v="2017-02-01T00:00:00"/>
    <d v="2017-02-19T00:00:00"/>
    <s v="Sunday"/>
    <d v="1899-12-30T14:56:32"/>
    <d v="1899-12-30T15:00:00"/>
    <s v="Round Trip"/>
  </r>
  <r>
    <n v="1514111"/>
    <s v="Non-RFID Card Member"/>
    <m/>
    <m/>
    <n v="53222"/>
    <s v="UNITED STATES"/>
    <s v="Single Ride"/>
    <n v="5525"/>
    <x v="30"/>
    <n v="43.031480000000002"/>
    <n v="-87.908169999999998"/>
    <x v="5"/>
    <n v="43.031480000000002"/>
    <n v="-87.908169999999998"/>
    <n v="19"/>
    <n v="3"/>
    <n v="2.9"/>
    <n v="2.7"/>
    <n v="114"/>
    <n v="-1"/>
    <d v="2017-02-19T00:00:00"/>
    <d v="2017-02-01T00:00:00"/>
    <d v="2017-02-19T00:00:00"/>
    <s v="Sunday"/>
    <d v="1899-12-30T14:03:20"/>
    <d v="1899-12-30T14:00:00"/>
    <n v="1"/>
    <d v="2017-02-19T00:00:00"/>
    <d v="2017-02-01T00:00:00"/>
    <d v="2017-02-19T00:00:00"/>
    <s v="Sunday"/>
    <d v="1899-12-30T14:22:34"/>
    <d v="1899-12-30T14:00:00"/>
    <s v="Round Trip"/>
  </r>
  <r>
    <n v="1514222"/>
    <s v="Non-RFID Card Member"/>
    <m/>
    <m/>
    <n v="53207"/>
    <s v="UNITED STATES"/>
    <s v="Single Ride"/>
    <n v="11169"/>
    <x v="25"/>
    <n v="43.036900000000003"/>
    <n v="-87.89667"/>
    <x v="1"/>
    <n v="43.03886"/>
    <n v="-87.902720000000002"/>
    <n v="33"/>
    <n v="3"/>
    <n v="5"/>
    <n v="4.7"/>
    <n v="198"/>
    <n v="-1"/>
    <d v="2017-02-19T00:00:00"/>
    <d v="2017-02-01T00:00:00"/>
    <d v="2017-02-19T00:00:00"/>
    <s v="Sunday"/>
    <d v="1899-12-30T14:21:52"/>
    <d v="1899-12-30T14:00:00"/>
    <n v="1"/>
    <d v="2017-02-19T00:00:00"/>
    <d v="2017-02-01T00:00:00"/>
    <d v="2017-02-19T00:00:00"/>
    <s v="Sunday"/>
    <d v="1899-12-30T14:54:52"/>
    <d v="1899-12-30T15:00:00"/>
    <s v="One Way"/>
  </r>
  <r>
    <n v="1513835"/>
    <s v="Non-RFID Card Member"/>
    <m/>
    <m/>
    <n v="53211"/>
    <s v="UNITED STATES"/>
    <s v="Single Ride"/>
    <n v="11081"/>
    <x v="22"/>
    <n v="43.053040000000003"/>
    <n v="-87.897660000000002"/>
    <x v="36"/>
    <n v="43.052549999999997"/>
    <n v="-87.909329999999997"/>
    <n v="38"/>
    <n v="6"/>
    <n v="5.7"/>
    <n v="5.4"/>
    <n v="228"/>
    <n v="-1"/>
    <d v="2017-02-19T00:00:00"/>
    <d v="2017-02-01T00:00:00"/>
    <d v="2017-02-19T00:00:00"/>
    <s v="Sunday"/>
    <d v="1899-12-30T14:32:30"/>
    <d v="1899-12-30T15:00:00"/>
    <n v="1"/>
    <d v="2017-02-19T00:00:00"/>
    <d v="2017-02-01T00:00:00"/>
    <d v="2017-02-19T00:00:00"/>
    <s v="Sunday"/>
    <d v="1899-12-30T15:10:00"/>
    <d v="1899-12-30T15:00:00"/>
    <s v="One Way"/>
  </r>
  <r>
    <n v="1514391"/>
    <s v="Non-RFID Card Member"/>
    <m/>
    <m/>
    <n v="53208"/>
    <s v="UNITED STATES"/>
    <s v="Single Ride"/>
    <n v="11080"/>
    <x v="25"/>
    <n v="43.036900000000003"/>
    <n v="-87.89667"/>
    <x v="10"/>
    <n v="43.052460000000004"/>
    <n v="-87.891000000000005"/>
    <n v="36"/>
    <n v="6"/>
    <n v="5.4"/>
    <n v="5.0999999999999996"/>
    <n v="216"/>
    <n v="-1"/>
    <d v="2017-02-19T00:00:00"/>
    <d v="2017-02-01T00:00:00"/>
    <d v="2017-02-19T00:00:00"/>
    <s v="Sunday"/>
    <d v="1899-12-30T14:51:25"/>
    <d v="1899-12-30T15:00:00"/>
    <n v="1"/>
    <d v="2017-02-19T00:00:00"/>
    <d v="2017-02-01T00:00:00"/>
    <d v="2017-02-19T00:00:00"/>
    <s v="Sunday"/>
    <d v="1899-12-30T15:27:10"/>
    <d v="1899-12-30T15:00:00"/>
    <s v="One Way"/>
  </r>
  <r>
    <n v="1514477"/>
    <s v="Non-RFID Card Member"/>
    <m/>
    <m/>
    <n v="53215"/>
    <s v="UNITED STATES"/>
    <s v="Single Ride"/>
    <n v="135"/>
    <x v="30"/>
    <n v="43.031480000000002"/>
    <n v="-87.908169999999998"/>
    <x v="5"/>
    <n v="43.031480000000002"/>
    <n v="-87.908169999999998"/>
    <n v="57"/>
    <n v="6"/>
    <n v="8.6"/>
    <n v="8.1"/>
    <n v="342"/>
    <n v="-1"/>
    <d v="2017-02-19T00:00:00"/>
    <d v="2017-02-01T00:00:00"/>
    <d v="2017-02-19T00:00:00"/>
    <s v="Sunday"/>
    <d v="1899-12-30T15:08:00"/>
    <d v="1899-12-30T15:00:00"/>
    <n v="1"/>
    <d v="2017-02-19T00:00:00"/>
    <d v="2017-02-01T00:00:00"/>
    <d v="2017-02-19T00:00:00"/>
    <s v="Sunday"/>
    <d v="1899-12-30T16:05:18"/>
    <d v="1899-12-30T16:00:00"/>
    <s v="Round Trip"/>
  </r>
  <r>
    <n v="1514477"/>
    <s v="Non-RFID Card Member"/>
    <m/>
    <m/>
    <n v="53215"/>
    <s v="UNITED STATES"/>
    <s v="Single Ride"/>
    <n v="346"/>
    <x v="30"/>
    <n v="43.031480000000002"/>
    <n v="-87.908169999999998"/>
    <x v="5"/>
    <n v="43.031480000000002"/>
    <n v="-87.908169999999998"/>
    <n v="57"/>
    <n v="6"/>
    <n v="8.6"/>
    <n v="8.1"/>
    <n v="342"/>
    <n v="-1"/>
    <d v="2017-02-19T00:00:00"/>
    <d v="2017-02-01T00:00:00"/>
    <d v="2017-02-19T00:00:00"/>
    <s v="Sunday"/>
    <d v="1899-12-30T15:08:42"/>
    <d v="1899-12-30T15:00:00"/>
    <n v="1"/>
    <d v="2017-02-19T00:00:00"/>
    <d v="2017-02-01T00:00:00"/>
    <d v="2017-02-19T00:00:00"/>
    <s v="Sunday"/>
    <d v="1899-12-30T16:05:23"/>
    <d v="1899-12-30T16:00:00"/>
    <s v="Round Trip"/>
  </r>
  <r>
    <n v="1514483"/>
    <s v="Non-RFID Card Member"/>
    <m/>
    <m/>
    <n v="53212"/>
    <s v="UNITED STATES"/>
    <s v="Single Ride"/>
    <n v="22"/>
    <x v="29"/>
    <n v="43.05847"/>
    <n v="-87.898079999999993"/>
    <x v="54"/>
    <n v="43.046570000000003"/>
    <n v="-87.908720000000002"/>
    <n v="13"/>
    <n v="3"/>
    <n v="2"/>
    <n v="1.9"/>
    <n v="78"/>
    <n v="-1"/>
    <d v="2017-02-19T00:00:00"/>
    <d v="2017-02-01T00:00:00"/>
    <d v="2017-02-19T00:00:00"/>
    <s v="Sunday"/>
    <d v="1899-12-30T15:08:54"/>
    <d v="1899-12-30T15:00:00"/>
    <n v="1"/>
    <d v="2017-02-19T00:00:00"/>
    <d v="2017-02-01T00:00:00"/>
    <d v="2017-02-19T00:00:00"/>
    <s v="Sunday"/>
    <d v="1899-12-30T15:21:54"/>
    <d v="1899-12-30T15:00:00"/>
    <s v="One Way"/>
  </r>
  <r>
    <n v="1362006"/>
    <s v="Non-RFID Card Member"/>
    <m/>
    <m/>
    <n v="60010"/>
    <s v="UNITED STATES"/>
    <s v="Single Ride"/>
    <n v="5565"/>
    <x v="10"/>
    <n v="43.052460000000004"/>
    <n v="-87.891000000000005"/>
    <x v="21"/>
    <n v="43.040154000000001"/>
    <n v="-87.932113000000001"/>
    <n v="38"/>
    <n v="6"/>
    <n v="5.7"/>
    <n v="5.4"/>
    <n v="228"/>
    <n v="-1"/>
    <d v="2017-02-19T00:00:00"/>
    <d v="2017-02-01T00:00:00"/>
    <d v="2017-02-19T00:00:00"/>
    <s v="Sunday"/>
    <d v="1899-12-30T15:24:42"/>
    <d v="1899-12-30T15:00:00"/>
    <n v="1"/>
    <d v="2017-02-19T00:00:00"/>
    <d v="2017-02-01T00:00:00"/>
    <d v="2017-02-19T00:00:00"/>
    <s v="Sunday"/>
    <d v="1899-12-30T16:02:43"/>
    <d v="1899-12-30T16:00:00"/>
    <s v="One Way"/>
  </r>
  <r>
    <n v="1511470"/>
    <s v="Non-RFID Card Member"/>
    <m/>
    <m/>
    <n v="93012"/>
    <s v="UNITED STATES"/>
    <s v="Single Ride"/>
    <n v="11154"/>
    <x v="23"/>
    <n v="43.040349999999997"/>
    <n v="-87.920760000000001"/>
    <x v="8"/>
    <n v="43.038580000000003"/>
    <n v="-87.90934"/>
    <n v="51"/>
    <n v="6"/>
    <n v="7.7"/>
    <n v="7.3"/>
    <n v="306"/>
    <n v="-1"/>
    <d v="2017-02-19T00:00:00"/>
    <d v="2017-02-01T00:00:00"/>
    <d v="2017-02-19T00:00:00"/>
    <s v="Sunday"/>
    <d v="1899-12-30T15:25:44"/>
    <d v="1899-12-30T15:00:00"/>
    <n v="1"/>
    <d v="2017-02-19T00:00:00"/>
    <d v="2017-02-01T00:00:00"/>
    <d v="2017-02-19T00:00:00"/>
    <s v="Sunday"/>
    <d v="1899-12-30T16:16:48"/>
    <d v="1899-12-30T16:00:00"/>
    <s v="One Way"/>
  </r>
  <r>
    <n v="1514577"/>
    <s v="Non-RFID Card Member"/>
    <m/>
    <m/>
    <n v="53233"/>
    <s v="UNITED STATES"/>
    <s v="Single Ride"/>
    <n v="11113"/>
    <x v="35"/>
    <n v="43.040154000000001"/>
    <n v="-87.932113000000001"/>
    <x v="10"/>
    <n v="43.052460000000004"/>
    <n v="-87.891000000000005"/>
    <n v="24"/>
    <n v="3"/>
    <n v="3.6"/>
    <n v="3.4"/>
    <n v="144"/>
    <n v="-1"/>
    <d v="2017-02-19T00:00:00"/>
    <d v="2017-02-01T00:00:00"/>
    <d v="2017-02-19T00:00:00"/>
    <s v="Sunday"/>
    <d v="1899-12-30T15:29:50"/>
    <d v="1899-12-30T15:00:00"/>
    <n v="1"/>
    <d v="2017-02-19T00:00:00"/>
    <d v="2017-02-01T00:00:00"/>
    <d v="2017-02-19T00:00:00"/>
    <s v="Sunday"/>
    <d v="1899-12-30T15:53:39"/>
    <d v="1899-12-30T16:00:00"/>
    <s v="One Way"/>
  </r>
  <r>
    <n v="1514634"/>
    <s v="Non-RFID Card Member"/>
    <m/>
    <m/>
    <n v="53225"/>
    <s v="UNITED STATES"/>
    <s v="Single Ride"/>
    <n v="982"/>
    <x v="25"/>
    <n v="43.036900000000003"/>
    <n v="-87.89667"/>
    <x v="24"/>
    <n v="43.036900000000003"/>
    <n v="-87.89667"/>
    <n v="21"/>
    <n v="3"/>
    <n v="3.2"/>
    <n v="3"/>
    <n v="126"/>
    <n v="-1"/>
    <d v="2017-02-19T00:00:00"/>
    <d v="2017-02-01T00:00:00"/>
    <d v="2017-02-19T00:00:00"/>
    <s v="Sunday"/>
    <d v="1899-12-30T15:44:29"/>
    <d v="1899-12-30T16:00:00"/>
    <n v="1"/>
    <d v="2017-02-19T00:00:00"/>
    <d v="2017-02-01T00:00:00"/>
    <d v="2017-02-19T00:00:00"/>
    <s v="Sunday"/>
    <d v="1899-12-30T16:05:00"/>
    <d v="1899-12-30T16:00:00"/>
    <s v="Round Trip"/>
  </r>
  <r>
    <n v="1514277"/>
    <s v="Non-RFID Card Member"/>
    <m/>
    <m/>
    <n v="53172"/>
    <s v="UNITED STATES"/>
    <s v="Single Ride"/>
    <n v="231"/>
    <x v="51"/>
    <n v="43.046570000000003"/>
    <n v="-87.908720000000002"/>
    <x v="10"/>
    <n v="43.052460000000004"/>
    <n v="-87.891000000000005"/>
    <n v="13"/>
    <n v="3"/>
    <n v="2"/>
    <n v="1.9"/>
    <n v="78"/>
    <n v="-1"/>
    <d v="2017-02-19T00:00:00"/>
    <d v="2017-02-01T00:00:00"/>
    <d v="2017-02-19T00:00:00"/>
    <s v="Sunday"/>
    <d v="1899-12-30T15:44:36"/>
    <d v="1899-12-30T16:00:00"/>
    <n v="1"/>
    <d v="2017-02-19T00:00:00"/>
    <d v="2017-02-01T00:00:00"/>
    <d v="2017-02-19T00:00:00"/>
    <s v="Sunday"/>
    <d v="1899-12-30T15:57:54"/>
    <d v="1899-12-30T16:00:00"/>
    <s v="One Way"/>
  </r>
  <r>
    <n v="1431323"/>
    <s v="Non-RFID Card Member"/>
    <m/>
    <m/>
    <n v="53202"/>
    <s v="UNITED STATES"/>
    <s v="Single Ride"/>
    <n v="5481"/>
    <x v="13"/>
    <n v="43.058619999999998"/>
    <n v="-87.885319999999993"/>
    <x v="33"/>
    <n v="43.060155999999999"/>
    <n v="-87.881258000000003"/>
    <n v="71"/>
    <n v="9"/>
    <n v="10.7"/>
    <n v="10.1"/>
    <n v="426"/>
    <n v="-1"/>
    <d v="2017-02-19T00:00:00"/>
    <d v="2017-02-01T00:00:00"/>
    <d v="2017-02-19T00:00:00"/>
    <s v="Sunday"/>
    <d v="1899-12-30T15:49:01"/>
    <d v="1899-12-30T16:00:00"/>
    <n v="1"/>
    <d v="2017-02-19T00:00:00"/>
    <d v="2017-02-01T00:00:00"/>
    <d v="2017-02-19T00:00:00"/>
    <s v="Sunday"/>
    <d v="1899-12-30T17:00:03"/>
    <d v="1899-12-30T17:00:00"/>
    <s v="One Way"/>
  </r>
  <r>
    <n v="1019333"/>
    <s v="Non-RFID Card Member"/>
    <m/>
    <m/>
    <n v="53202"/>
    <s v="UNITED STATES"/>
    <s v="Single Ride"/>
    <n v="5454"/>
    <x v="10"/>
    <n v="43.052460000000004"/>
    <n v="-87.891000000000005"/>
    <x v="3"/>
    <n v="43.058619999999998"/>
    <n v="-87.885319999999993"/>
    <n v="3"/>
    <n v="0"/>
    <n v="0.5"/>
    <n v="0.4"/>
    <n v="18"/>
    <n v="-1"/>
    <d v="2017-02-19T00:00:00"/>
    <d v="2017-02-01T00:00:00"/>
    <d v="2017-02-19T00:00:00"/>
    <s v="Sunday"/>
    <d v="1899-12-30T16:22:11"/>
    <d v="1899-12-30T16:00:00"/>
    <n v="1"/>
    <d v="2017-02-19T00:00:00"/>
    <d v="2017-02-01T00:00:00"/>
    <d v="2017-02-19T00:00:00"/>
    <s v="Sunday"/>
    <d v="1899-12-30T16:25:15"/>
    <d v="1899-12-30T16:00:00"/>
    <s v="One Way"/>
  </r>
  <r>
    <n v="1222400"/>
    <s v="Non-RFID Card Member"/>
    <m/>
    <m/>
    <n v="53202"/>
    <s v="UNITED STATES"/>
    <s v="Single Ride"/>
    <n v="116"/>
    <x v="14"/>
    <n v="43.045712999999999"/>
    <n v="-87.899756999999994"/>
    <x v="11"/>
    <n v="43.060786"/>
    <n v="-87.883825999999999"/>
    <n v="12"/>
    <n v="3"/>
    <n v="1.8"/>
    <n v="1.7"/>
    <n v="72"/>
    <n v="-1"/>
    <d v="2017-02-19T00:00:00"/>
    <d v="2017-02-01T00:00:00"/>
    <d v="2017-02-19T00:00:00"/>
    <s v="Sunday"/>
    <d v="1899-12-30T16:27:56"/>
    <d v="1899-12-30T16:00:00"/>
    <n v="1"/>
    <d v="2017-02-19T00:00:00"/>
    <d v="2017-02-01T00:00:00"/>
    <d v="2017-02-19T00:00:00"/>
    <s v="Sunday"/>
    <d v="1899-12-30T16:39:50"/>
    <d v="1899-12-30T17:00:00"/>
    <s v="One Way"/>
  </r>
  <r>
    <n v="1019217"/>
    <s v="Non-RFID Card Member"/>
    <m/>
    <m/>
    <n v="53226"/>
    <s v="UNITED STATES"/>
    <s v="Single Ride"/>
    <n v="11137"/>
    <x v="52"/>
    <n v="43.060079999999999"/>
    <n v="-88.027349999999998"/>
    <x v="53"/>
    <n v="43.06044"/>
    <n v="-88.016239999999996"/>
    <n v="4"/>
    <n v="0"/>
    <n v="0.6"/>
    <n v="0.6"/>
    <n v="24"/>
    <n v="-1"/>
    <d v="2017-02-19T00:00:00"/>
    <d v="2017-02-01T00:00:00"/>
    <d v="2017-02-19T00:00:00"/>
    <s v="Sunday"/>
    <d v="1899-12-30T19:49:04"/>
    <d v="1899-12-30T20:00:00"/>
    <n v="1"/>
    <d v="2017-02-19T00:00:00"/>
    <d v="2017-02-01T00:00:00"/>
    <d v="2017-02-19T00:00:00"/>
    <s v="Sunday"/>
    <d v="1899-12-30T19:53:34"/>
    <d v="1899-12-30T20:00:00"/>
    <s v="One Way"/>
  </r>
  <r>
    <n v="1515430"/>
    <s v="Non-RFID Card Member"/>
    <m/>
    <m/>
    <n v="60185"/>
    <s v="UNITED STATES"/>
    <s v="Single Ride"/>
    <n v="11051"/>
    <x v="13"/>
    <n v="43.058619999999998"/>
    <n v="-87.885319999999993"/>
    <x v="22"/>
    <n v="43.02948"/>
    <n v="-87.912819999999996"/>
    <n v="31"/>
    <n v="3"/>
    <n v="4.7"/>
    <n v="4.4000000000000004"/>
    <n v="186"/>
    <n v="-1"/>
    <d v="2017-02-20T00:00:00"/>
    <d v="2017-02-01T00:00:00"/>
    <d v="2017-02-20T00:00:00"/>
    <s v="Monday"/>
    <d v="1899-12-30T02:17:10"/>
    <d v="1899-12-30T02:00:00"/>
    <n v="1"/>
    <d v="2017-02-20T00:00:00"/>
    <d v="2017-02-01T00:00:00"/>
    <d v="2017-02-20T00:00:00"/>
    <s v="Monday"/>
    <d v="1899-12-30T02:48:13"/>
    <d v="1899-12-30T03:00:00"/>
    <s v="One Way"/>
  </r>
  <r>
    <n v="1516541"/>
    <s v="Non-RFID Card Member"/>
    <m/>
    <m/>
    <n v="53204"/>
    <s v="UNITED STATES"/>
    <s v="Single Ride"/>
    <n v="5569"/>
    <x v="25"/>
    <n v="43.036900000000003"/>
    <n v="-87.89667"/>
    <x v="24"/>
    <n v="43.036900000000003"/>
    <n v="-87.89667"/>
    <n v="26"/>
    <n v="3"/>
    <n v="3.9"/>
    <n v="3.7"/>
    <n v="156"/>
    <n v="-1"/>
    <d v="2017-02-20T00:00:00"/>
    <d v="2017-02-01T00:00:00"/>
    <d v="2017-02-20T00:00:00"/>
    <s v="Monday"/>
    <d v="1899-12-30T22:18:09"/>
    <d v="1899-12-30T22:00:00"/>
    <n v="1"/>
    <d v="2017-02-20T00:00:00"/>
    <d v="2017-02-01T00:00:00"/>
    <d v="2017-02-20T00:00:00"/>
    <s v="Monday"/>
    <d v="1899-12-30T22:44:52"/>
    <d v="1899-12-30T23:00:00"/>
    <s v="Round Trip"/>
  </r>
  <r>
    <n v="1516564"/>
    <s v="Non-RFID Card Member"/>
    <m/>
    <m/>
    <n v="53233"/>
    <s v="UNITED STATES"/>
    <s v="Single Ride"/>
    <n v="5513"/>
    <x v="35"/>
    <n v="43.040154000000001"/>
    <n v="-87.932113000000001"/>
    <x v="10"/>
    <n v="43.052460000000004"/>
    <n v="-87.891000000000005"/>
    <n v="31"/>
    <n v="3"/>
    <n v="4.7"/>
    <n v="4.4000000000000004"/>
    <n v="186"/>
    <n v="-1"/>
    <d v="2017-02-21T00:00:00"/>
    <d v="2017-02-01T00:00:00"/>
    <d v="2017-02-21T00:00:00"/>
    <s v="Tuesday"/>
    <d v="1899-12-30T01:46:13"/>
    <d v="1899-12-30T02:00:00"/>
    <n v="1"/>
    <d v="2017-02-21T00:00:00"/>
    <d v="2017-02-01T00:00:00"/>
    <d v="2017-02-21T00:00:00"/>
    <s v="Tuesday"/>
    <d v="1899-12-30T02:17:32"/>
    <d v="1899-12-30T02:00:00"/>
    <s v="One Way"/>
  </r>
  <r>
    <n v="1516588"/>
    <s v="Non-RFID Card Member"/>
    <m/>
    <m/>
    <n v="53212"/>
    <s v="UNITED STATES"/>
    <s v="Single Ride"/>
    <n v="11153"/>
    <x v="54"/>
    <n v="43.060296999999998"/>
    <n v="-87.913150000000002"/>
    <x v="50"/>
    <n v="43.060296999999998"/>
    <n v="-87.913150000000002"/>
    <n v="12"/>
    <n v="3"/>
    <n v="1.8"/>
    <n v="1.7"/>
    <n v="72"/>
    <n v="-1"/>
    <d v="2017-02-21T00:00:00"/>
    <d v="2017-02-01T00:00:00"/>
    <d v="2017-02-21T00:00:00"/>
    <s v="Tuesday"/>
    <d v="1899-12-30T08:25:31"/>
    <d v="1899-12-30T08:00:00"/>
    <n v="1"/>
    <d v="2017-02-21T00:00:00"/>
    <d v="2017-02-01T00:00:00"/>
    <d v="2017-02-21T00:00:00"/>
    <s v="Tuesday"/>
    <d v="1899-12-30T08:37:08"/>
    <d v="1899-12-30T09:00:00"/>
    <s v="Round Trip"/>
  </r>
  <r>
    <n v="1516848"/>
    <s v="Non-RFID Card Member"/>
    <m/>
    <m/>
    <n v="53202"/>
    <s v="UNITED STATES"/>
    <s v="Single Ride"/>
    <n v="263"/>
    <x v="22"/>
    <n v="43.053040000000003"/>
    <n v="-87.897660000000002"/>
    <x v="29"/>
    <n v="43.053040000000003"/>
    <n v="-87.897660000000002"/>
    <n v="59"/>
    <n v="6"/>
    <n v="8.9"/>
    <n v="8.4"/>
    <n v="354"/>
    <n v="-1"/>
    <d v="2017-02-21T00:00:00"/>
    <d v="2017-02-01T00:00:00"/>
    <d v="2017-02-21T00:00:00"/>
    <s v="Tuesday"/>
    <d v="1899-12-30T13:47:22"/>
    <d v="1899-12-30T14:00:00"/>
    <n v="1"/>
    <d v="2017-02-21T00:00:00"/>
    <d v="2017-02-01T00:00:00"/>
    <d v="2017-02-21T00:00:00"/>
    <s v="Tuesday"/>
    <d v="1899-12-30T14:46:09"/>
    <d v="1899-12-30T15:00:00"/>
    <s v="Round Trip"/>
  </r>
  <r>
    <n v="1516873"/>
    <s v="Non-RFID Card Member"/>
    <m/>
    <m/>
    <n v="53202"/>
    <s v="UNITED STATES"/>
    <s v="Single Ride"/>
    <n v="11091"/>
    <x v="28"/>
    <n v="43.060250000000003"/>
    <n v="-87.892169999999993"/>
    <x v="29"/>
    <n v="43.053040000000003"/>
    <n v="-87.897660000000002"/>
    <n v="13"/>
    <n v="3"/>
    <n v="2"/>
    <n v="1.9"/>
    <n v="78"/>
    <n v="-1"/>
    <d v="2017-02-21T00:00:00"/>
    <d v="2017-02-01T00:00:00"/>
    <d v="2017-02-21T00:00:00"/>
    <s v="Tuesday"/>
    <d v="1899-12-30T14:14:10"/>
    <d v="1899-12-30T14:00:00"/>
    <n v="1"/>
    <d v="2017-02-21T00:00:00"/>
    <d v="2017-02-01T00:00:00"/>
    <d v="2017-02-21T00:00:00"/>
    <s v="Tuesday"/>
    <d v="1899-12-30T14:27:54"/>
    <d v="1899-12-30T14:00:00"/>
    <s v="One Way"/>
  </r>
  <r>
    <n v="928575"/>
    <s v="Non-RFID Card Member"/>
    <m/>
    <m/>
    <n v="53179"/>
    <s v="UNITED STATES"/>
    <s v="Single Ride"/>
    <n v="982"/>
    <x v="25"/>
    <n v="43.036900000000003"/>
    <n v="-87.89667"/>
    <x v="5"/>
    <n v="43.031480000000002"/>
    <n v="-87.908169999999998"/>
    <n v="17"/>
    <n v="3"/>
    <n v="2.6"/>
    <n v="2.4"/>
    <n v="102"/>
    <n v="-1"/>
    <d v="2017-02-21T00:00:00"/>
    <d v="2017-02-01T00:00:00"/>
    <d v="2017-02-21T00:00:00"/>
    <s v="Tuesday"/>
    <d v="1899-12-30T14:41:04"/>
    <d v="1899-12-30T15:00:00"/>
    <n v="1"/>
    <d v="2017-02-21T00:00:00"/>
    <d v="2017-02-01T00:00:00"/>
    <d v="2017-02-21T00:00:00"/>
    <s v="Tuesday"/>
    <d v="1899-12-30T14:58:22"/>
    <d v="1899-12-30T15:00:00"/>
    <s v="One Way"/>
  </r>
  <r>
    <n v="1516933"/>
    <s v="Non-RFID Card Member"/>
    <m/>
    <m/>
    <n v="53207"/>
    <s v="UNITED STATES"/>
    <s v="Single Ride"/>
    <n v="26"/>
    <x v="4"/>
    <n v="43.078530000000001"/>
    <n v="-87.882620000000003"/>
    <x v="32"/>
    <n v="43.058010000000003"/>
    <n v="-87.877300000000005"/>
    <n v="21"/>
    <n v="3"/>
    <n v="3.2"/>
    <n v="3"/>
    <n v="126"/>
    <n v="-1"/>
    <d v="2017-02-21T00:00:00"/>
    <d v="2017-02-01T00:00:00"/>
    <d v="2017-02-21T00:00:00"/>
    <s v="Tuesday"/>
    <d v="1899-12-30T15:07:53"/>
    <d v="1899-12-30T15:00:00"/>
    <n v="1"/>
    <d v="2017-02-21T00:00:00"/>
    <d v="2017-02-01T00:00:00"/>
    <d v="2017-02-21T00:00:00"/>
    <s v="Tuesday"/>
    <d v="1899-12-30T15:28:14"/>
    <d v="1899-12-30T15:00:00"/>
    <s v="One Way"/>
  </r>
  <r>
    <n v="1516942"/>
    <s v="Non-RFID Card Member"/>
    <m/>
    <m/>
    <n v="53211"/>
    <s v="UNITED STATES"/>
    <s v="Single Ride"/>
    <n v="167"/>
    <x v="19"/>
    <n v="43.069021999999997"/>
    <n v="-87.887940999999998"/>
    <x v="37"/>
    <n v="43.069021999999997"/>
    <n v="-87.887940999999998"/>
    <n v="80"/>
    <n v="9"/>
    <n v="12"/>
    <n v="11.4"/>
    <n v="480"/>
    <n v="-1"/>
    <d v="2017-02-21T00:00:00"/>
    <d v="2017-02-01T00:00:00"/>
    <d v="2017-02-21T00:00:00"/>
    <s v="Tuesday"/>
    <d v="1899-12-30T15:17:16"/>
    <d v="1899-12-30T15:00:00"/>
    <n v="1"/>
    <d v="2017-02-21T00:00:00"/>
    <d v="2017-02-01T00:00:00"/>
    <d v="2017-02-21T00:00:00"/>
    <s v="Tuesday"/>
    <d v="1899-12-30T16:37:07"/>
    <d v="1899-12-30T17:00:00"/>
    <s v="Round Trip"/>
  </r>
  <r>
    <n v="1516950"/>
    <s v="Non-RFID Card Member"/>
    <m/>
    <m/>
    <n v="46112"/>
    <s v="UNITED STATES"/>
    <s v="Single Ride"/>
    <n v="989"/>
    <x v="35"/>
    <n v="43.040154000000001"/>
    <n v="-87.932113000000001"/>
    <x v="12"/>
    <n v="43.038719999999998"/>
    <n v="-87.905339999999995"/>
    <n v="29"/>
    <n v="3"/>
    <n v="4.4000000000000004"/>
    <n v="4.0999999999999996"/>
    <n v="174"/>
    <n v="-1"/>
    <d v="2017-02-21T00:00:00"/>
    <d v="2017-02-01T00:00:00"/>
    <d v="2017-02-21T00:00:00"/>
    <s v="Tuesday"/>
    <d v="1899-12-30T15:24:43"/>
    <d v="1899-12-30T15:00:00"/>
    <n v="1"/>
    <d v="2017-02-21T00:00:00"/>
    <d v="2017-02-01T00:00:00"/>
    <d v="2017-02-21T00:00:00"/>
    <s v="Tuesday"/>
    <d v="1899-12-30T15:53:53"/>
    <d v="1899-12-30T16:00:00"/>
    <s v="One Way"/>
  </r>
  <r>
    <n v="1516960"/>
    <s v="Non-RFID Card Member"/>
    <m/>
    <m/>
    <n v="53130"/>
    <s v="UNITED STATES"/>
    <s v="Single Ride"/>
    <n v="5586"/>
    <x v="0"/>
    <n v="43.03886"/>
    <n v="-87.902720000000002"/>
    <x v="1"/>
    <n v="43.03886"/>
    <n v="-87.902720000000002"/>
    <n v="33"/>
    <n v="3"/>
    <n v="5"/>
    <n v="4.7"/>
    <n v="198"/>
    <n v="-1"/>
    <d v="2017-02-21T00:00:00"/>
    <d v="2017-02-01T00:00:00"/>
    <d v="2017-02-21T00:00:00"/>
    <s v="Tuesday"/>
    <d v="1899-12-30T15:32:53"/>
    <d v="1899-12-30T16:00:00"/>
    <n v="1"/>
    <d v="2017-02-21T00:00:00"/>
    <d v="2017-02-01T00:00:00"/>
    <d v="2017-02-21T00:00:00"/>
    <s v="Tuesday"/>
    <d v="1899-12-30T16:05:15"/>
    <d v="1899-12-30T16:00:00"/>
    <s v="Round Trip"/>
  </r>
  <r>
    <n v="1516983"/>
    <s v="Non-RFID Card Member"/>
    <m/>
    <m/>
    <n v="53143"/>
    <s v="UNITED STATES"/>
    <s v="Single Ride"/>
    <n v="338"/>
    <x v="19"/>
    <n v="43.069021999999997"/>
    <n v="-87.887940999999998"/>
    <x v="31"/>
    <n v="43.060250000000003"/>
    <n v="-87.892169999999993"/>
    <n v="20"/>
    <n v="3"/>
    <n v="3"/>
    <n v="2.9"/>
    <n v="120"/>
    <n v="-1"/>
    <d v="2017-02-21T00:00:00"/>
    <d v="2017-02-01T00:00:00"/>
    <d v="2017-02-21T00:00:00"/>
    <s v="Tuesday"/>
    <d v="1899-12-30T15:52:52"/>
    <d v="1899-12-30T16:00:00"/>
    <n v="1"/>
    <d v="2017-02-21T00:00:00"/>
    <d v="2017-02-01T00:00:00"/>
    <d v="2017-02-21T00:00:00"/>
    <s v="Tuesday"/>
    <d v="1899-12-30T16:12:53"/>
    <d v="1899-12-30T16:00:00"/>
    <s v="One Way"/>
  </r>
  <r>
    <n v="1517064"/>
    <s v="Non-RFID Card Member"/>
    <m/>
    <m/>
    <n v="53210"/>
    <s v="UNITED STATES"/>
    <s v="Single Ride"/>
    <n v="11070"/>
    <x v="48"/>
    <n v="43.060839999999999"/>
    <n v="-88.001940000000005"/>
    <x v="49"/>
    <n v="43.060839999999999"/>
    <n v="-88.001940000000005"/>
    <n v="62"/>
    <n v="6"/>
    <n v="9.3000000000000007"/>
    <n v="8.8000000000000007"/>
    <n v="372"/>
    <n v="-1"/>
    <d v="2017-02-21T00:00:00"/>
    <d v="2017-02-01T00:00:00"/>
    <d v="2017-02-21T00:00:00"/>
    <s v="Tuesday"/>
    <d v="1899-12-30T17:03:10"/>
    <d v="1899-12-30T17:00:00"/>
    <n v="1"/>
    <d v="2017-02-21T00:00:00"/>
    <d v="2017-02-01T00:00:00"/>
    <d v="2017-02-21T00:00:00"/>
    <s v="Tuesday"/>
    <d v="1899-12-30T18:05:21"/>
    <d v="1899-12-30T18:00:00"/>
    <s v="Round Trip"/>
  </r>
  <r>
    <n v="1517080"/>
    <s v="Non-RFID Card Member"/>
    <m/>
    <m/>
    <n v="53151"/>
    <s v="UNITED STATES"/>
    <s v="Single Ride"/>
    <n v="11061"/>
    <x v="41"/>
    <n v="43.004728999999998"/>
    <n v="-87.905463999999995"/>
    <x v="48"/>
    <n v="43.004728999999998"/>
    <n v="-87.905463999999995"/>
    <n v="43"/>
    <n v="6"/>
    <n v="6.5"/>
    <n v="6.1"/>
    <n v="258"/>
    <n v="-1"/>
    <d v="2017-02-21T00:00:00"/>
    <d v="2017-02-01T00:00:00"/>
    <d v="2017-02-21T00:00:00"/>
    <s v="Tuesday"/>
    <d v="1899-12-30T17:19:52"/>
    <d v="1899-12-30T17:00:00"/>
    <n v="1"/>
    <d v="2017-02-21T00:00:00"/>
    <d v="2017-02-01T00:00:00"/>
    <d v="2017-02-21T00:00:00"/>
    <s v="Tuesday"/>
    <d v="1899-12-30T18:02:42"/>
    <d v="1899-12-30T18:00:00"/>
    <s v="Round Trip"/>
  </r>
  <r>
    <n v="1517085"/>
    <s v="Non-RFID Card Member"/>
    <m/>
    <m/>
    <n v="53019"/>
    <s v="UNITED STATES"/>
    <s v="Single Ride"/>
    <n v="106"/>
    <x v="24"/>
    <n v="43.05097"/>
    <n v="-87.906440000000003"/>
    <x v="41"/>
    <n v="43.078530000000001"/>
    <n v="-87.882620000000003"/>
    <n v="27"/>
    <n v="3"/>
    <n v="4.0999999999999996"/>
    <n v="3.8"/>
    <n v="162"/>
    <n v="-1"/>
    <d v="2017-02-21T00:00:00"/>
    <d v="2017-02-01T00:00:00"/>
    <d v="2017-02-21T00:00:00"/>
    <s v="Tuesday"/>
    <d v="1899-12-30T17:27:31"/>
    <d v="1899-12-30T17:00:00"/>
    <n v="1"/>
    <d v="2017-02-21T00:00:00"/>
    <d v="2017-02-01T00:00:00"/>
    <d v="2017-02-21T00:00:00"/>
    <s v="Tuesday"/>
    <d v="1899-12-30T17:54:31"/>
    <d v="1899-12-30T18:00:00"/>
    <s v="One Way"/>
  </r>
  <r>
    <n v="1517107"/>
    <s v="Non-RFID Card Member"/>
    <m/>
    <m/>
    <n v="53202"/>
    <s v="UNITED STATES"/>
    <s v="Single Ride"/>
    <n v="11106"/>
    <x v="35"/>
    <n v="43.040154000000001"/>
    <n v="-87.932113000000001"/>
    <x v="21"/>
    <n v="43.040154000000001"/>
    <n v="-87.932113000000001"/>
    <n v="60"/>
    <n v="6"/>
    <n v="9"/>
    <n v="8.6"/>
    <n v="360"/>
    <n v="-1"/>
    <d v="2017-02-21T00:00:00"/>
    <d v="2017-02-01T00:00:00"/>
    <d v="2017-02-21T00:00:00"/>
    <s v="Tuesday"/>
    <d v="1899-12-30T17:49:46"/>
    <d v="1899-12-30T18:00:00"/>
    <n v="1"/>
    <d v="2017-02-21T00:00:00"/>
    <d v="2017-02-01T00:00:00"/>
    <d v="2017-02-21T00:00:00"/>
    <s v="Tuesday"/>
    <d v="1899-12-30T18:49:08"/>
    <d v="1899-12-30T19:00:00"/>
    <s v="Round Trip"/>
  </r>
  <r>
    <n v="1177665"/>
    <s v="Non-RFID Card Member"/>
    <m/>
    <m/>
    <n v="10509"/>
    <s v="UNITED STATES"/>
    <s v="Single Ride"/>
    <n v="3"/>
    <x v="13"/>
    <n v="43.058619999999998"/>
    <n v="-87.885319999999993"/>
    <x v="40"/>
    <n v="43.041646999999998"/>
    <n v="-87.927257999999995"/>
    <n v="23"/>
    <n v="3"/>
    <n v="3.5"/>
    <n v="3.3"/>
    <n v="138"/>
    <n v="-1"/>
    <d v="2017-02-27T00:00:00"/>
    <d v="2017-02-01T00:00:00"/>
    <d v="2017-02-27T00:00:00"/>
    <s v="Monday"/>
    <d v="1899-12-30T13:10:43"/>
    <d v="1899-12-30T13:00:00"/>
    <n v="1"/>
    <d v="2017-02-27T00:00:00"/>
    <d v="2017-02-01T00:00:00"/>
    <d v="2017-02-27T00:00:00"/>
    <s v="Monday"/>
    <d v="1899-12-30T13:33:34"/>
    <d v="1899-12-30T14:00:00"/>
    <s v="One Way"/>
  </r>
  <r>
    <n v="1522964"/>
    <s v="Non-RFID Card Member"/>
    <m/>
    <m/>
    <n v="53215"/>
    <s v="UNITED STATES"/>
    <s v="Single Ride"/>
    <n v="5431"/>
    <x v="41"/>
    <n v="43.004728999999998"/>
    <n v="-87.905463999999995"/>
    <x v="48"/>
    <n v="43.004728999999998"/>
    <n v="-87.905463999999995"/>
    <n v="88"/>
    <n v="9"/>
    <n v="13.2"/>
    <n v="12.5"/>
    <n v="528"/>
    <n v="-1"/>
    <d v="2017-02-27T00:00:00"/>
    <d v="2017-02-01T00:00:00"/>
    <d v="2017-02-27T00:00:00"/>
    <s v="Monday"/>
    <d v="1899-12-30T21:38:43"/>
    <d v="1899-12-30T22:00:00"/>
    <n v="1"/>
    <d v="2017-02-27T00:00:00"/>
    <d v="2017-02-01T00:00:00"/>
    <d v="2017-02-27T00:00:00"/>
    <s v="Monday"/>
    <d v="1899-12-30T23:06:43"/>
    <d v="1899-12-30T23:00:00"/>
    <s v="Round Trip"/>
  </r>
  <r>
    <n v="1523017"/>
    <s v="Non-RFID Card Member"/>
    <m/>
    <m/>
    <n v="53224"/>
    <s v="UNITED STATES"/>
    <s v="Single Ride"/>
    <n v="11000"/>
    <x v="25"/>
    <n v="43.036900000000003"/>
    <n v="-87.89667"/>
    <x v="24"/>
    <n v="43.036900000000003"/>
    <n v="-87.89667"/>
    <n v="30"/>
    <n v="3"/>
    <n v="4.5"/>
    <n v="4.3"/>
    <n v="180"/>
    <n v="-1"/>
    <d v="2017-02-28T00:00:00"/>
    <d v="2017-02-01T00:00:00"/>
    <d v="2017-02-28T00:00:00"/>
    <s v="Tuesday"/>
    <d v="1899-12-30T09:11:34"/>
    <d v="1899-12-30T09:00:00"/>
    <n v="1"/>
    <d v="2017-02-28T00:00:00"/>
    <d v="2017-02-01T00:00:00"/>
    <d v="2017-02-28T00:00:00"/>
    <s v="Tuesday"/>
    <d v="1899-12-30T09:41:15"/>
    <d v="1899-12-30T10:00:00"/>
    <s v="Round Trip"/>
  </r>
  <r>
    <n v="1521811"/>
    <s v="Non-RFID Card Member"/>
    <m/>
    <m/>
    <n v="53202"/>
    <s v="UNITED STATES"/>
    <s v="Single Ride"/>
    <n v="19"/>
    <x v="30"/>
    <n v="43.031480000000002"/>
    <n v="-87.908169999999998"/>
    <x v="8"/>
    <n v="43.038580000000003"/>
    <n v="-87.90934"/>
    <n v="6"/>
    <n v="3"/>
    <n v="0.9"/>
    <n v="0.9"/>
    <n v="36"/>
    <n v="-1"/>
    <d v="2017-02-28T00:00:00"/>
    <d v="2017-02-01T00:00:00"/>
    <d v="2017-02-28T00:00:00"/>
    <s v="Tuesday"/>
    <d v="1899-12-30T14:26:27"/>
    <d v="1899-12-30T14:00:00"/>
    <n v="1"/>
    <d v="2017-02-28T00:00:00"/>
    <d v="2017-02-01T00:00:00"/>
    <d v="2017-02-28T00:00:00"/>
    <s v="Tuesday"/>
    <d v="1899-12-30T14:32:04"/>
    <d v="1899-12-30T15:00:00"/>
    <s v="One Way"/>
  </r>
  <r>
    <n v="1152143"/>
    <s v="Non-RFID Card Member"/>
    <m/>
    <m/>
    <n v="60056"/>
    <s v="UNITED STATES"/>
    <s v="Single Ride"/>
    <n v="13"/>
    <x v="35"/>
    <n v="43.040154000000001"/>
    <n v="-87.932113000000001"/>
    <x v="3"/>
    <n v="43.058619999999998"/>
    <n v="-87.885319999999993"/>
    <n v="54"/>
    <n v="6"/>
    <n v="8.1"/>
    <n v="7.7"/>
    <n v="324"/>
    <n v="-1"/>
    <d v="2017-02-22T00:00:00"/>
    <d v="2017-02-01T00:00:00"/>
    <d v="2017-02-22T00:00:00"/>
    <s v="Wednesday"/>
    <d v="1899-12-30T11:30:22"/>
    <d v="1899-12-30T12:00:00"/>
    <n v="1"/>
    <d v="2017-02-22T00:00:00"/>
    <d v="2017-02-01T00:00:00"/>
    <d v="2017-02-22T00:00:00"/>
    <s v="Wednesday"/>
    <d v="1899-12-30T12:24:52"/>
    <d v="1899-12-30T12:00:00"/>
    <s v="One Way"/>
  </r>
  <r>
    <n v="1517367"/>
    <s v="Non-RFID Card Member"/>
    <m/>
    <m/>
    <n v="53222"/>
    <s v="UNITED STATES"/>
    <s v="Single Ride"/>
    <n v="231"/>
    <x v="27"/>
    <n v="43.038580000000003"/>
    <n v="-87.90934"/>
    <x v="22"/>
    <n v="43.02948"/>
    <n v="-87.912819999999996"/>
    <n v="7"/>
    <n v="3"/>
    <n v="1.1000000000000001"/>
    <n v="1"/>
    <n v="42"/>
    <n v="-1"/>
    <d v="2017-02-22T00:00:00"/>
    <d v="2017-02-01T00:00:00"/>
    <d v="2017-02-22T00:00:00"/>
    <s v="Wednesday"/>
    <d v="1899-12-30T11:31:23"/>
    <d v="1899-12-30T12:00:00"/>
    <n v="1"/>
    <d v="2017-02-22T00:00:00"/>
    <d v="2017-02-01T00:00:00"/>
    <d v="2017-02-22T00:00:00"/>
    <s v="Wednesday"/>
    <d v="1899-12-30T11:38:14"/>
    <d v="1899-12-30T12:00:00"/>
    <s v="One Way"/>
  </r>
  <r>
    <n v="1319037"/>
    <s v="Non-RFID Card Member"/>
    <m/>
    <m/>
    <n v="53202"/>
    <s v="UNITED STATES"/>
    <s v="Single Ride"/>
    <n v="11105"/>
    <x v="10"/>
    <n v="43.052460000000004"/>
    <n v="-87.891000000000005"/>
    <x v="10"/>
    <n v="43.052460000000004"/>
    <n v="-87.891000000000005"/>
    <n v="1"/>
    <n v="0"/>
    <n v="0.2"/>
    <n v="0.1"/>
    <n v="6"/>
    <n v="-1"/>
    <d v="2017-02-22T00:00:00"/>
    <d v="2017-02-01T00:00:00"/>
    <d v="2017-02-22T00:00:00"/>
    <s v="Wednesday"/>
    <d v="1899-12-30T11:44:38"/>
    <d v="1899-12-30T12:00:00"/>
    <n v="1"/>
    <d v="2017-02-22T00:00:00"/>
    <d v="2017-02-01T00:00:00"/>
    <d v="2017-02-22T00:00:00"/>
    <s v="Wednesday"/>
    <d v="1899-12-30T11:45:00"/>
    <d v="1899-12-30T12:00:00"/>
    <s v="Round Trip"/>
  </r>
  <r>
    <n v="1517411"/>
    <s v="Non-RFID Card Member"/>
    <m/>
    <m/>
    <n v="53224"/>
    <s v="UNITED STATES"/>
    <s v="Single Ride"/>
    <n v="103"/>
    <x v="26"/>
    <n v="43.060786"/>
    <n v="-87.883825999999999"/>
    <x v="32"/>
    <n v="43.058010000000003"/>
    <n v="-87.877300000000005"/>
    <n v="61"/>
    <n v="6"/>
    <n v="9.1999999999999993"/>
    <n v="8.6999999999999993"/>
    <n v="366"/>
    <n v="-1"/>
    <d v="2017-02-22T00:00:00"/>
    <d v="2017-02-01T00:00:00"/>
    <d v="2017-02-22T00:00:00"/>
    <s v="Wednesday"/>
    <d v="1899-12-30T12:33:35"/>
    <d v="1899-12-30T13:00:00"/>
    <n v="1"/>
    <d v="2017-02-22T00:00:00"/>
    <d v="2017-02-01T00:00:00"/>
    <d v="2017-02-22T00:00:00"/>
    <s v="Wednesday"/>
    <d v="1899-12-30T13:34:44"/>
    <d v="1899-12-30T14:00:00"/>
    <s v="One Way"/>
  </r>
  <r>
    <n v="1517502"/>
    <s v="Non-RFID Card Member"/>
    <m/>
    <m/>
    <n v="53211"/>
    <s v="UNITED STATES"/>
    <s v="Single Ride"/>
    <n v="23"/>
    <x v="33"/>
    <n v="43.063749000000001"/>
    <n v="-87.887962999999999"/>
    <x v="34"/>
    <n v="43.063749000000001"/>
    <n v="-87.887962999999999"/>
    <n v="1"/>
    <n v="0"/>
    <n v="0.2"/>
    <n v="0.1"/>
    <n v="6"/>
    <n v="-1"/>
    <d v="2017-02-22T00:00:00"/>
    <d v="2017-02-01T00:00:00"/>
    <d v="2017-02-22T00:00:00"/>
    <s v="Wednesday"/>
    <d v="1899-12-30T13:49:41"/>
    <d v="1899-12-30T14:00:00"/>
    <n v="1"/>
    <d v="2017-02-22T00:00:00"/>
    <d v="2017-02-01T00:00:00"/>
    <d v="2017-02-22T00:00:00"/>
    <s v="Wednesday"/>
    <d v="1899-12-30T13:50:21"/>
    <d v="1899-12-30T14:00:00"/>
    <s v="Round Trip"/>
  </r>
  <r>
    <n v="1517532"/>
    <s v="Non-RFID Card Member"/>
    <m/>
    <m/>
    <n v="53204"/>
    <s v="UNITED STATES"/>
    <s v="Single Ride"/>
    <n v="5428"/>
    <x v="35"/>
    <n v="43.040154000000001"/>
    <n v="-87.932113000000001"/>
    <x v="42"/>
    <n v="43.026229999999998"/>
    <n v="-87.912809999999993"/>
    <n v="21"/>
    <n v="3"/>
    <n v="3.2"/>
    <n v="3"/>
    <n v="126"/>
    <n v="-1"/>
    <d v="2017-02-22T00:00:00"/>
    <d v="2017-02-01T00:00:00"/>
    <d v="2017-02-22T00:00:00"/>
    <s v="Wednesday"/>
    <d v="1899-12-30T14:14:19"/>
    <d v="1899-12-30T14:00:00"/>
    <n v="1"/>
    <d v="2017-02-22T00:00:00"/>
    <d v="2017-02-01T00:00:00"/>
    <d v="2017-02-22T00:00:00"/>
    <s v="Wednesday"/>
    <d v="1899-12-30T14:35:46"/>
    <d v="1899-12-30T15:00:00"/>
    <s v="One Way"/>
  </r>
  <r>
    <n v="1517658"/>
    <s v="Non-RFID Card Member"/>
    <m/>
    <m/>
    <n v="53089"/>
    <s v="UNITED STATES"/>
    <s v="Single Ride"/>
    <n v="11059"/>
    <x v="52"/>
    <n v="43.060079999999999"/>
    <n v="-88.027349999999998"/>
    <x v="45"/>
    <n v="43.060079999999999"/>
    <n v="-88.027349999999998"/>
    <n v="38"/>
    <n v="6"/>
    <n v="5.7"/>
    <n v="5.4"/>
    <n v="228"/>
    <n v="-1"/>
    <d v="2017-02-22T00:00:00"/>
    <d v="2017-02-01T00:00:00"/>
    <d v="2017-02-22T00:00:00"/>
    <s v="Wednesday"/>
    <d v="1899-12-30T15:48:38"/>
    <d v="1899-12-30T16:00:00"/>
    <n v="1"/>
    <d v="2017-02-22T00:00:00"/>
    <d v="2017-02-01T00:00:00"/>
    <d v="2017-02-22T00:00:00"/>
    <s v="Wednesday"/>
    <d v="1899-12-30T16:26:01"/>
    <d v="1899-12-30T16:00:00"/>
    <s v="Round Trip"/>
  </r>
  <r>
    <n v="1415132"/>
    <s v="Non-RFID Card Member"/>
    <m/>
    <m/>
    <n v="60646"/>
    <s v="UNITED STATES"/>
    <s v="Single Ride"/>
    <n v="157"/>
    <x v="16"/>
    <n v="43.03913"/>
    <n v="-87.916150000000002"/>
    <x v="21"/>
    <n v="43.040154000000001"/>
    <n v="-87.932113000000001"/>
    <n v="49"/>
    <n v="6"/>
    <n v="7.4"/>
    <n v="7"/>
    <n v="294"/>
    <n v="-1"/>
    <d v="2017-02-22T00:00:00"/>
    <d v="2017-02-01T00:00:00"/>
    <d v="2017-02-22T00:00:00"/>
    <s v="Wednesday"/>
    <d v="1899-12-30T15:59:09"/>
    <d v="1899-12-30T16:00:00"/>
    <n v="1"/>
    <d v="2017-02-22T00:00:00"/>
    <d v="2017-02-01T00:00:00"/>
    <d v="2017-02-22T00:00:00"/>
    <s v="Wednesday"/>
    <d v="1899-12-30T16:48:29"/>
    <d v="1899-12-30T17:00:00"/>
    <s v="One Way"/>
  </r>
  <r>
    <n v="1517679"/>
    <s v="Non-RFID Card Member"/>
    <m/>
    <m/>
    <n v="53217"/>
    <s v="UNITED STATES"/>
    <s v="Single Ride"/>
    <n v="11127"/>
    <x v="7"/>
    <n v="43.074890000000003"/>
    <n v="-87.882810000000006"/>
    <x v="38"/>
    <n v="43.074890000000003"/>
    <n v="-87.882810000000006"/>
    <n v="60"/>
    <n v="6"/>
    <n v="9"/>
    <n v="8.6"/>
    <n v="360"/>
    <n v="-1"/>
    <d v="2017-02-22T00:00:00"/>
    <d v="2017-02-01T00:00:00"/>
    <d v="2017-02-22T00:00:00"/>
    <s v="Wednesday"/>
    <d v="1899-12-30T16:05:34"/>
    <d v="1899-12-30T16:00:00"/>
    <n v="1"/>
    <d v="2017-02-22T00:00:00"/>
    <d v="2017-02-01T00:00:00"/>
    <d v="2017-02-22T00:00:00"/>
    <s v="Wednesday"/>
    <d v="1899-12-30T17:05:57"/>
    <d v="1899-12-30T17:00:00"/>
    <s v="Round Trip"/>
  </r>
  <r>
    <n v="1517732"/>
    <s v="Non-RFID Card Member"/>
    <m/>
    <m/>
    <n v="92262"/>
    <s v="UNITED STATES"/>
    <s v="Single Ride"/>
    <n v="5426"/>
    <x v="35"/>
    <n v="43.040154000000001"/>
    <n v="-87.932113000000001"/>
    <x v="10"/>
    <n v="43.052460000000004"/>
    <n v="-87.891000000000005"/>
    <n v="28"/>
    <n v="3"/>
    <n v="4.2"/>
    <n v="4"/>
    <n v="168"/>
    <n v="-1"/>
    <d v="2017-02-22T00:00:00"/>
    <d v="2017-02-01T00:00:00"/>
    <d v="2017-02-22T00:00:00"/>
    <s v="Wednesday"/>
    <d v="1899-12-30T16:37:02"/>
    <d v="1899-12-30T17:00:00"/>
    <n v="1"/>
    <d v="2017-02-22T00:00:00"/>
    <d v="2017-02-01T00:00:00"/>
    <d v="2017-02-22T00:00:00"/>
    <s v="Wednesday"/>
    <d v="1899-12-30T17:05:01"/>
    <d v="1899-12-30T17:00:00"/>
    <s v="One Way"/>
  </r>
  <r>
    <n v="1517710"/>
    <s v="Non-RFID Card Member"/>
    <m/>
    <m/>
    <n v="53005"/>
    <s v="UNITED STATES"/>
    <s v="Single Ride"/>
    <n v="5419"/>
    <x v="25"/>
    <n v="43.036900000000003"/>
    <n v="-87.89667"/>
    <x v="16"/>
    <n v="43.034619999999997"/>
    <n v="-87.917500000000004"/>
    <n v="31"/>
    <n v="3"/>
    <n v="4.7"/>
    <n v="4.4000000000000004"/>
    <n v="186"/>
    <n v="-1"/>
    <d v="2017-02-22T00:00:00"/>
    <d v="2017-02-01T00:00:00"/>
    <d v="2017-02-22T00:00:00"/>
    <s v="Wednesday"/>
    <d v="1899-12-30T16:54:45"/>
    <d v="1899-12-30T17:00:00"/>
    <n v="1"/>
    <d v="2017-02-22T00:00:00"/>
    <d v="2017-02-01T00:00:00"/>
    <d v="2017-02-22T00:00:00"/>
    <s v="Wednesday"/>
    <d v="1899-12-30T17:25:16"/>
    <d v="1899-12-30T17:00:00"/>
    <s v="One Way"/>
  </r>
  <r>
    <n v="1394847"/>
    <s v="Non-RFID Card Member"/>
    <m/>
    <m/>
    <n v="92037"/>
    <s v="UNITED STATES"/>
    <s v="Single Ride"/>
    <n v="157"/>
    <x v="35"/>
    <n v="43.040154000000001"/>
    <n v="-87.932113000000001"/>
    <x v="2"/>
    <n v="43.03519"/>
    <n v="-87.907390000000007"/>
    <n v="18"/>
    <n v="3"/>
    <n v="2.7"/>
    <n v="2.6"/>
    <n v="108"/>
    <n v="-1"/>
    <d v="2017-02-22T00:00:00"/>
    <d v="2017-02-01T00:00:00"/>
    <d v="2017-02-22T00:00:00"/>
    <s v="Wednesday"/>
    <d v="1899-12-30T16:56:39"/>
    <d v="1899-12-30T17:00:00"/>
    <n v="1"/>
    <d v="2017-02-22T00:00:00"/>
    <d v="2017-02-01T00:00:00"/>
    <d v="2017-02-22T00:00:00"/>
    <s v="Wednesday"/>
    <d v="1899-12-30T17:14:08"/>
    <d v="1899-12-30T17:00:00"/>
    <s v="One Way"/>
  </r>
  <r>
    <n v="1517769"/>
    <s v="Non-RFID Card Member"/>
    <m/>
    <m/>
    <n v="53226"/>
    <s v="UNITED STATES"/>
    <s v="Single Ride"/>
    <n v="77"/>
    <x v="13"/>
    <n v="43.058619999999998"/>
    <n v="-87.885319999999993"/>
    <x v="10"/>
    <n v="43.052460000000004"/>
    <n v="-87.891000000000005"/>
    <n v="8"/>
    <n v="3"/>
    <n v="1.2"/>
    <n v="1.1000000000000001"/>
    <n v="48"/>
    <n v="-1"/>
    <d v="2017-02-22T00:00:00"/>
    <d v="2017-02-01T00:00:00"/>
    <d v="2017-02-22T00:00:00"/>
    <s v="Wednesday"/>
    <d v="1899-12-30T17:17:59"/>
    <d v="1899-12-30T17:00:00"/>
    <n v="1"/>
    <d v="2017-02-22T00:00:00"/>
    <d v="2017-02-01T00:00:00"/>
    <d v="2017-02-22T00:00:00"/>
    <s v="Wednesday"/>
    <d v="1899-12-30T17:25:50"/>
    <d v="1899-12-30T17:00:00"/>
    <s v="One Way"/>
  </r>
  <r>
    <n v="1509949"/>
    <s v="Non-RFID Card Member"/>
    <m/>
    <m/>
    <n v="53202"/>
    <s v="UNITED STATES"/>
    <s v="Single Ride"/>
    <n v="127"/>
    <x v="10"/>
    <n v="43.052460000000004"/>
    <n v="-87.891000000000005"/>
    <x v="10"/>
    <n v="43.052460000000004"/>
    <n v="-87.891000000000005"/>
    <n v="32"/>
    <n v="3"/>
    <n v="4.8"/>
    <n v="4.5999999999999996"/>
    <n v="192"/>
    <n v="-1"/>
    <d v="2017-02-22T00:00:00"/>
    <d v="2017-02-01T00:00:00"/>
    <d v="2017-02-22T00:00:00"/>
    <s v="Wednesday"/>
    <d v="1899-12-30T17:28:58"/>
    <d v="1899-12-30T17:00:00"/>
    <n v="1"/>
    <d v="2017-02-22T00:00:00"/>
    <d v="2017-02-01T00:00:00"/>
    <d v="2017-02-22T00:00:00"/>
    <s v="Wednesday"/>
    <d v="1899-12-30T18:00:48"/>
    <d v="1899-12-30T18:00:00"/>
    <s v="Round Trip"/>
  </r>
  <r>
    <n v="1517796"/>
    <s v="Non-RFID Card Member"/>
    <m/>
    <m/>
    <n v="53202"/>
    <s v="UNITED STATES"/>
    <s v="Single Ride"/>
    <n v="8"/>
    <x v="5"/>
    <n v="43.031320000000001"/>
    <n v="-87.904259999999994"/>
    <x v="11"/>
    <n v="43.060786"/>
    <n v="-87.883825999999999"/>
    <n v="26"/>
    <n v="3"/>
    <n v="3.9"/>
    <n v="3.7"/>
    <n v="156"/>
    <n v="-1"/>
    <d v="2017-02-22T00:00:00"/>
    <d v="2017-02-01T00:00:00"/>
    <d v="2017-02-22T00:00:00"/>
    <s v="Wednesday"/>
    <d v="1899-12-30T17:45:11"/>
    <d v="1899-12-30T18:00:00"/>
    <n v="1"/>
    <d v="2017-02-22T00:00:00"/>
    <d v="2017-02-01T00:00:00"/>
    <d v="2017-02-22T00:00:00"/>
    <s v="Wednesday"/>
    <d v="1899-12-30T18:11:08"/>
    <d v="1899-12-30T18:00:00"/>
    <s v="One Way"/>
  </r>
  <r>
    <n v="1517801"/>
    <s v="Non-RFID Card Member"/>
    <m/>
    <m/>
    <n v="55331"/>
    <s v="UNITED STATES"/>
    <s v="Single Ride"/>
    <n v="21"/>
    <x v="11"/>
    <n v="43.04824"/>
    <n v="-87.904970000000006"/>
    <x v="21"/>
    <n v="43.040154000000001"/>
    <n v="-87.932113000000001"/>
    <n v="23"/>
    <n v="3"/>
    <n v="3.5"/>
    <n v="3.3"/>
    <n v="138"/>
    <n v="-1"/>
    <d v="2017-02-22T00:00:00"/>
    <d v="2017-02-01T00:00:00"/>
    <d v="2017-02-22T00:00:00"/>
    <s v="Wednesday"/>
    <d v="1899-12-30T17:51:15"/>
    <d v="1899-12-30T18:00:00"/>
    <n v="1"/>
    <d v="2017-02-22T00:00:00"/>
    <d v="2017-02-01T00:00:00"/>
    <d v="2017-02-22T00:00:00"/>
    <s v="Wednesday"/>
    <d v="1899-12-30T18:14:23"/>
    <d v="1899-12-30T18:00:00"/>
    <s v="One Way"/>
  </r>
  <r>
    <n v="1517809"/>
    <s v="Non-RFID Card Member"/>
    <m/>
    <m/>
    <n v="53146"/>
    <s v="UNITED STATES"/>
    <s v="Single Ride"/>
    <n v="357"/>
    <x v="4"/>
    <n v="43.078530000000001"/>
    <n v="-87.882620000000003"/>
    <x v="9"/>
    <n v="43.074655999999997"/>
    <n v="-87.889011999999994"/>
    <n v="6"/>
    <n v="3"/>
    <n v="0.9"/>
    <n v="0.9"/>
    <n v="36"/>
    <n v="-1"/>
    <d v="2017-02-22T00:00:00"/>
    <d v="2017-02-01T00:00:00"/>
    <d v="2017-02-22T00:00:00"/>
    <s v="Wednesday"/>
    <d v="1899-12-30T17:54:22"/>
    <d v="1899-12-30T18:00:00"/>
    <n v="1"/>
    <d v="2017-02-22T00:00:00"/>
    <d v="2017-02-01T00:00:00"/>
    <d v="2017-02-22T00:00:00"/>
    <s v="Wednesday"/>
    <d v="1899-12-30T18:00:21"/>
    <d v="1899-12-30T18:00:00"/>
    <s v="One Way"/>
  </r>
  <r>
    <n v="1517806"/>
    <s v="Non-RFID Card Member"/>
    <m/>
    <m/>
    <n v="53233"/>
    <s v="UNITED STATES"/>
    <s v="Single Ride"/>
    <n v="11057"/>
    <x v="46"/>
    <n v="43.060155999999999"/>
    <n v="-87.881258000000003"/>
    <x v="33"/>
    <n v="43.060155999999999"/>
    <n v="-87.881258000000003"/>
    <n v="36"/>
    <n v="6"/>
    <n v="5.4"/>
    <n v="5.0999999999999996"/>
    <n v="216"/>
    <n v="-1"/>
    <d v="2017-02-22T00:00:00"/>
    <d v="2017-02-01T00:00:00"/>
    <d v="2017-02-22T00:00:00"/>
    <s v="Wednesday"/>
    <d v="1899-12-30T17:55:46"/>
    <d v="1899-12-30T18:00:00"/>
    <n v="1"/>
    <d v="2017-02-22T00:00:00"/>
    <d v="2017-02-01T00:00:00"/>
    <d v="2017-02-22T00:00:00"/>
    <s v="Wednesday"/>
    <d v="1899-12-30T18:31:45"/>
    <d v="1899-12-30T19:00:00"/>
    <s v="Round Trip"/>
  </r>
  <r>
    <n v="1517861"/>
    <s v="Non-RFID Card Member"/>
    <m/>
    <m/>
    <n v="53154"/>
    <s v="UNITED STATES"/>
    <s v="Single Ride"/>
    <n v="5567"/>
    <x v="25"/>
    <n v="43.036900000000003"/>
    <n v="-87.89667"/>
    <x v="24"/>
    <n v="43.036900000000003"/>
    <n v="-87.89667"/>
    <n v="26"/>
    <n v="3"/>
    <n v="3.9"/>
    <n v="3.7"/>
    <n v="156"/>
    <n v="-1"/>
    <d v="2017-02-22T00:00:00"/>
    <d v="2017-02-01T00:00:00"/>
    <d v="2017-02-22T00:00:00"/>
    <s v="Wednesday"/>
    <d v="1899-12-30T18:32:38"/>
    <d v="1899-12-30T19:00:00"/>
    <n v="1"/>
    <d v="2017-02-22T00:00:00"/>
    <d v="2017-02-01T00:00:00"/>
    <d v="2017-02-22T00:00:00"/>
    <s v="Wednesday"/>
    <d v="1899-12-30T18:58:07"/>
    <d v="1899-12-30T19:00:00"/>
    <s v="Round Trip"/>
  </r>
  <r>
    <n v="1517941"/>
    <s v="Non-RFID Card Member"/>
    <m/>
    <m/>
    <n v="53204"/>
    <s v="UNITED STATES"/>
    <s v="Single Ride"/>
    <n v="5473"/>
    <x v="36"/>
    <n v="43.02948"/>
    <n v="-87.912819999999996"/>
    <x v="22"/>
    <n v="43.02948"/>
    <n v="-87.912819999999996"/>
    <n v="40"/>
    <n v="6"/>
    <n v="6"/>
    <n v="5.7"/>
    <n v="240"/>
    <n v="-1"/>
    <d v="2017-02-22T00:00:00"/>
    <d v="2017-02-01T00:00:00"/>
    <d v="2017-02-22T00:00:00"/>
    <s v="Wednesday"/>
    <d v="1899-12-30T20:06:16"/>
    <d v="1899-12-30T20:00:00"/>
    <n v="1"/>
    <d v="2017-02-22T00:00:00"/>
    <d v="2017-02-01T00:00:00"/>
    <d v="2017-02-22T00:00:00"/>
    <s v="Wednesday"/>
    <d v="1899-12-30T20:46:28"/>
    <d v="1899-12-30T21:00:00"/>
    <s v="Round Trip"/>
  </r>
  <r>
    <n v="1517973"/>
    <s v="Non-RFID Card Member"/>
    <m/>
    <m/>
    <n v="53215"/>
    <s v="UNITED STATES"/>
    <s v="Single Ride"/>
    <n v="5554"/>
    <x v="43"/>
    <n v="43.05536"/>
    <n v="-87.90504"/>
    <x v="47"/>
    <n v="43.05536"/>
    <n v="-87.90504"/>
    <n v="0"/>
    <n v="0"/>
    <n v="0"/>
    <n v="0"/>
    <n v="0"/>
    <n v="-1"/>
    <d v="2017-02-22T00:00:00"/>
    <d v="2017-02-01T00:00:00"/>
    <d v="2017-02-22T00:00:00"/>
    <s v="Wednesday"/>
    <d v="1899-12-30T22:20:33"/>
    <d v="1899-12-30T22:00:00"/>
    <n v="1"/>
    <d v="2017-02-22T00:00:00"/>
    <d v="2017-02-01T00:00:00"/>
    <d v="2017-02-22T00:00:00"/>
    <s v="Wednesday"/>
    <d v="1899-12-30T22:20:59"/>
    <d v="1899-12-30T22:00:00"/>
    <s v="Round Trip"/>
  </r>
  <r>
    <n v="1517997"/>
    <s v="Non-RFID Card Member"/>
    <m/>
    <m/>
    <n v="53222"/>
    <s v="UNITED STATES"/>
    <s v="Single Ride"/>
    <n v="167"/>
    <x v="3"/>
    <n v="43.042490000000001"/>
    <n v="-87.909959999999998"/>
    <x v="8"/>
    <n v="43.038580000000003"/>
    <n v="-87.90934"/>
    <n v="526"/>
    <n v="54"/>
    <n v="18"/>
    <n v="17.100000000000001"/>
    <n v="720"/>
    <n v="-1"/>
    <d v="2017-02-23T00:00:00"/>
    <d v="2017-02-01T00:00:00"/>
    <d v="2017-02-23T00:00:00"/>
    <s v="Thursday"/>
    <d v="1899-12-30T03:22:46"/>
    <d v="1899-12-30T03:00:00"/>
    <n v="1"/>
    <d v="2017-02-23T00:00:00"/>
    <d v="2017-02-01T00:00:00"/>
    <d v="2017-02-23T00:00:00"/>
    <s v="Thursday"/>
    <d v="1899-12-30T12:08:06"/>
    <d v="1899-12-30T12:00:00"/>
    <s v="One Way"/>
  </r>
  <r>
    <n v="1518126"/>
    <s v="Non-RFID Card Member"/>
    <m/>
    <m/>
    <n v="60645"/>
    <s v="UNITED STATES"/>
    <s v="Single Ride"/>
    <n v="5522"/>
    <x v="32"/>
    <n v="43.077359999999999"/>
    <n v="-87.880769999999998"/>
    <x v="26"/>
    <n v="43.077359999999999"/>
    <n v="-87.880769999999998"/>
    <n v="28"/>
    <n v="3"/>
    <n v="4.2"/>
    <n v="4"/>
    <n v="168"/>
    <n v="-1"/>
    <d v="2017-02-23T00:00:00"/>
    <d v="2017-02-01T00:00:00"/>
    <d v="2017-02-23T00:00:00"/>
    <s v="Thursday"/>
    <d v="1899-12-30T11:06:25"/>
    <d v="1899-12-30T11:00:00"/>
    <n v="1"/>
    <d v="2017-02-23T00:00:00"/>
    <d v="2017-02-01T00:00:00"/>
    <d v="2017-02-23T00:00:00"/>
    <s v="Thursday"/>
    <d v="1899-12-30T11:34:31"/>
    <d v="1899-12-30T12:00:00"/>
    <s v="Round Trip"/>
  </r>
  <r>
    <n v="1198458"/>
    <s v="Non-RFID Card Member"/>
    <m/>
    <m/>
    <n v="53207"/>
    <s v="UNITED STATES"/>
    <s v="Single Ride"/>
    <n v="5449"/>
    <x v="5"/>
    <n v="43.031320000000001"/>
    <n v="-87.904259999999994"/>
    <x v="6"/>
    <n v="43.031320000000001"/>
    <n v="-87.904259999999994"/>
    <n v="0"/>
    <n v="0"/>
    <n v="0"/>
    <n v="0"/>
    <n v="0"/>
    <n v="-1"/>
    <d v="2017-02-23T00:00:00"/>
    <d v="2017-02-01T00:00:00"/>
    <d v="2017-02-23T00:00:00"/>
    <s v="Thursday"/>
    <d v="1899-12-30T13:38:45"/>
    <d v="1899-12-30T14:00:00"/>
    <n v="1"/>
    <d v="2017-02-23T00:00:00"/>
    <d v="2017-02-01T00:00:00"/>
    <d v="2017-02-23T00:00:00"/>
    <s v="Thursday"/>
    <d v="1899-12-30T13:38:58"/>
    <d v="1899-12-30T14:00:00"/>
    <s v="Round Trip"/>
  </r>
  <r>
    <n v="1242204"/>
    <s v="Non-RFID Card Member"/>
    <m/>
    <m/>
    <n v="53202"/>
    <s v="UNITED STATES"/>
    <s v="Single Ride"/>
    <n v="5503"/>
    <x v="1"/>
    <n v="43.048200000000001"/>
    <n v="-87.900859999999994"/>
    <x v="42"/>
    <n v="43.026229999999998"/>
    <n v="-87.912809999999993"/>
    <n v="12"/>
    <n v="3"/>
    <n v="1.8"/>
    <n v="1.7"/>
    <n v="72"/>
    <n v="-1"/>
    <d v="2017-02-23T00:00:00"/>
    <d v="2017-02-01T00:00:00"/>
    <d v="2017-02-23T00:00:00"/>
    <s v="Thursday"/>
    <d v="1899-12-30T15:22:06"/>
    <d v="1899-12-30T15:00:00"/>
    <n v="1"/>
    <d v="2017-02-23T00:00:00"/>
    <d v="2017-02-01T00:00:00"/>
    <d v="2017-02-23T00:00:00"/>
    <s v="Thursday"/>
    <d v="1899-12-30T15:34:06"/>
    <d v="1899-12-30T16:00:00"/>
    <s v="One Way"/>
  </r>
  <r>
    <n v="1519811"/>
    <s v="Non-RFID Card Member"/>
    <m/>
    <m/>
    <n v="53024"/>
    <s v="UNITED STATES"/>
    <s v="Single Ride"/>
    <n v="336"/>
    <x v="5"/>
    <n v="43.031320000000001"/>
    <n v="-87.904259999999994"/>
    <x v="22"/>
    <n v="43.02948"/>
    <n v="-87.912819999999996"/>
    <n v="7"/>
    <n v="3"/>
    <n v="1.1000000000000001"/>
    <n v="1"/>
    <n v="42"/>
    <n v="-1"/>
    <d v="2017-02-24T00:00:00"/>
    <d v="2017-02-01T00:00:00"/>
    <d v="2017-02-24T00:00:00"/>
    <s v="Friday"/>
    <d v="1899-12-30T23:13:58"/>
    <d v="1899-12-30T23:00:00"/>
    <n v="1"/>
    <d v="2017-02-24T00:00:00"/>
    <d v="2017-02-01T00:00:00"/>
    <d v="2017-02-24T00:00:00"/>
    <s v="Friday"/>
    <d v="1899-12-30T23:20:04"/>
    <d v="1899-12-30T23:00:00"/>
    <s v="One Way"/>
  </r>
  <r>
    <n v="1497295"/>
    <s v="Non-RFID Card Member"/>
    <m/>
    <m/>
    <n v="19128"/>
    <s v="UNITED STATES"/>
    <s v="Single Ride"/>
    <n v="5520"/>
    <x v="27"/>
    <n v="43.038580000000003"/>
    <n v="-87.90934"/>
    <x v="6"/>
    <n v="43.031320000000001"/>
    <n v="-87.904259999999994"/>
    <n v="8"/>
    <n v="3"/>
    <n v="1.2"/>
    <n v="1.1000000000000001"/>
    <n v="48"/>
    <n v="-1"/>
    <d v="2017-02-25T00:00:00"/>
    <d v="2017-02-01T00:00:00"/>
    <d v="2017-02-25T00:00:00"/>
    <s v="Saturday"/>
    <d v="1899-12-30T13:37:40"/>
    <d v="1899-12-30T14:00:00"/>
    <n v="1"/>
    <d v="2017-02-25T00:00:00"/>
    <d v="2017-02-01T00:00:00"/>
    <d v="2017-02-25T00:00:00"/>
    <s v="Saturday"/>
    <d v="1899-12-30T13:45:12"/>
    <d v="1899-12-30T14:00:00"/>
    <s v="One Way"/>
  </r>
  <r>
    <n v="1520935"/>
    <s v="Non-RFID Card Member"/>
    <m/>
    <m/>
    <n v="53225"/>
    <s v="UNITED STATES"/>
    <s v="Single Ride"/>
    <n v="5576"/>
    <x v="34"/>
    <n v="43.051119999999997"/>
    <n v="-87.918819999999997"/>
    <x v="35"/>
    <n v="43.051119999999997"/>
    <n v="-87.918819999999997"/>
    <n v="20"/>
    <n v="3"/>
    <n v="3"/>
    <n v="2.9"/>
    <n v="120"/>
    <n v="-1"/>
    <d v="2017-02-25T00:00:00"/>
    <d v="2017-02-01T00:00:00"/>
    <d v="2017-02-25T00:00:00"/>
    <s v="Saturday"/>
    <d v="1899-12-30T16:36:43"/>
    <d v="1899-12-30T17:00:00"/>
    <n v="1"/>
    <d v="2017-02-25T00:00:00"/>
    <d v="2017-02-01T00:00:00"/>
    <d v="2017-02-25T00:00:00"/>
    <s v="Saturday"/>
    <d v="1899-12-30T16:56:10"/>
    <d v="1899-12-30T17:00:00"/>
    <s v="Round Trip"/>
  </r>
  <r>
    <n v="1521850"/>
    <s v="Non-RFID Card Member"/>
    <m/>
    <m/>
    <n v="53203"/>
    <s v="UNITED STATES"/>
    <s v="Single Ride"/>
    <n v="996"/>
    <x v="25"/>
    <n v="43.036900000000003"/>
    <n v="-87.89667"/>
    <x v="4"/>
    <n v="43.03913"/>
    <n v="-87.916150000000002"/>
    <n v="23"/>
    <n v="3"/>
    <n v="3.5"/>
    <n v="3.3"/>
    <n v="138"/>
    <n v="-1"/>
    <d v="2017-02-26T00:00:00"/>
    <d v="2017-02-01T00:00:00"/>
    <d v="2017-02-26T00:00:00"/>
    <s v="Sunday"/>
    <d v="1899-12-30T14:44:15"/>
    <d v="1899-12-30T15:00:00"/>
    <n v="1"/>
    <d v="2017-02-26T00:00:00"/>
    <d v="2017-02-01T00:00:00"/>
    <d v="2017-02-26T00:00:00"/>
    <s v="Sunday"/>
    <d v="1899-12-30T15:07:28"/>
    <d v="1899-12-30T15:00:00"/>
    <s v="One Way"/>
  </r>
  <r>
    <n v="1507475"/>
    <s v="Non-RFID Card Member"/>
    <m/>
    <m/>
    <n v="80537"/>
    <s v="UNITED STATES"/>
    <s v="Single Ride"/>
    <n v="361"/>
    <x v="14"/>
    <n v="43.045712999999999"/>
    <n v="-87.899756999999994"/>
    <x v="22"/>
    <n v="43.02948"/>
    <n v="-87.912819999999996"/>
    <n v="77"/>
    <n v="0"/>
    <n v="11.6"/>
    <n v="11"/>
    <n v="462"/>
    <n v="-1"/>
    <d v="2017-02-15T00:00:00"/>
    <d v="2017-02-01T00:00:00"/>
    <d v="2017-02-15T00:00:00"/>
    <s v="Wednesday"/>
    <d v="1899-12-30T14:40:53"/>
    <d v="1899-12-30T15:00:00"/>
    <n v="1"/>
    <d v="2017-02-15T00:00:00"/>
    <d v="2017-02-01T00:00:00"/>
    <d v="2017-02-15T00:00:00"/>
    <s v="Wednesday"/>
    <d v="1899-12-30T15:57:12"/>
    <d v="1899-12-30T16:00:00"/>
    <s v="One Way"/>
  </r>
  <r>
    <n v="1510317"/>
    <s v="Non-RFID Card Member"/>
    <m/>
    <m/>
    <n v="53223"/>
    <s v="UNITED STATES"/>
    <s v="Single Ride"/>
    <n v="11105"/>
    <x v="25"/>
    <n v="43.036900000000003"/>
    <n v="-87.89667"/>
    <x v="24"/>
    <n v="43.036900000000003"/>
    <n v="-87.89667"/>
    <n v="18"/>
    <n v="0"/>
    <n v="2.7"/>
    <n v="2.6"/>
    <n v="108"/>
    <n v="-1"/>
    <d v="2017-02-19T00:00:00"/>
    <d v="2017-02-01T00:00:00"/>
    <d v="2017-02-19T00:00:00"/>
    <s v="Sunday"/>
    <d v="1899-12-30T14:22:40"/>
    <d v="1899-12-30T14:00:00"/>
    <n v="1"/>
    <d v="2017-02-19T00:00:00"/>
    <d v="2017-02-01T00:00:00"/>
    <d v="2017-02-19T00:00:00"/>
    <s v="Sunday"/>
    <d v="1899-12-30T14:40:18"/>
    <d v="1899-12-30T15:00:00"/>
    <s v="Round Trip"/>
  </r>
  <r>
    <n v="1137978"/>
    <s v="Non-RFID Card Member"/>
    <m/>
    <m/>
    <n v="60654"/>
    <s v="UNITED STATES"/>
    <s v="Single Ride"/>
    <n v="274"/>
    <x v="20"/>
    <n v="43.034619999999997"/>
    <n v="-87.917500000000004"/>
    <x v="1"/>
    <n v="43.03886"/>
    <n v="-87.902720000000002"/>
    <n v="10"/>
    <n v="3"/>
    <n v="1.5"/>
    <n v="1.4"/>
    <n v="60"/>
    <n v="-1"/>
    <d v="2017-02-01T00:00:00"/>
    <d v="2017-02-01T00:00:00"/>
    <d v="2017-02-01T00:00:00"/>
    <s v="Wednesday"/>
    <d v="1899-12-30T09:53:52"/>
    <d v="1899-12-30T10:00:00"/>
    <n v="1"/>
    <d v="2017-02-01T00:00:00"/>
    <d v="2017-02-01T00:00:00"/>
    <d v="2017-02-01T00:00:00"/>
    <s v="Wednesday"/>
    <d v="1899-12-30T10:03:51"/>
    <d v="1899-12-30T10:00:00"/>
    <s v="One Way"/>
  </r>
  <r>
    <n v="1434632"/>
    <s v="Non-RFID Card Member"/>
    <m/>
    <m/>
    <n v="53233"/>
    <s v="UNITED STATES"/>
    <s v="Single Ride"/>
    <n v="11146"/>
    <x v="11"/>
    <n v="43.04824"/>
    <n v="-87.904970000000006"/>
    <x v="13"/>
    <n v="43.04824"/>
    <n v="-87.904970000000006"/>
    <n v="5"/>
    <n v="3"/>
    <n v="0.8"/>
    <n v="0.7"/>
    <n v="30"/>
    <n v="-1"/>
    <d v="2017-02-04T00:00:00"/>
    <d v="2017-02-01T00:00:00"/>
    <d v="2017-02-04T00:00:00"/>
    <s v="Saturday"/>
    <d v="1899-12-30T14:31:18"/>
    <d v="1899-12-30T15:00:00"/>
    <n v="1"/>
    <d v="2017-02-04T00:00:00"/>
    <d v="2017-02-01T00:00:00"/>
    <d v="2017-02-04T00:00:00"/>
    <s v="Saturday"/>
    <d v="1899-12-30T14:36:02"/>
    <d v="1899-12-30T15:00:00"/>
    <s v="Round Trip"/>
  </r>
  <r>
    <n v="1500020"/>
    <s v="Non-RFID Card Member"/>
    <m/>
    <m/>
    <n v="53224"/>
    <s v="UNITED STATES"/>
    <s v="Single Ride"/>
    <n v="11148"/>
    <x v="29"/>
    <n v="43.05847"/>
    <n v="-87.898079999999993"/>
    <x v="29"/>
    <n v="43.053040000000003"/>
    <n v="-87.897660000000002"/>
    <n v="5"/>
    <n v="3"/>
    <n v="0.8"/>
    <n v="0.7"/>
    <n v="30"/>
    <n v="-1"/>
    <d v="2017-02-04T00:00:00"/>
    <d v="2017-02-01T00:00:00"/>
    <d v="2017-02-04T00:00:00"/>
    <s v="Saturday"/>
    <d v="1899-12-30T21:42:55"/>
    <d v="1899-12-30T22:00:00"/>
    <n v="1"/>
    <d v="2017-02-04T00:00:00"/>
    <d v="2017-02-01T00:00:00"/>
    <d v="2017-02-04T00:00:00"/>
    <s v="Saturday"/>
    <d v="1899-12-30T21:47:28"/>
    <d v="1899-12-30T22:00:00"/>
    <s v="One Way"/>
  </r>
  <r>
    <n v="1485421"/>
    <s v="Non-RFID Card Member"/>
    <m/>
    <m/>
    <n v="53212"/>
    <s v="UNITED STATES"/>
    <s v="Single Ride"/>
    <n v="11162"/>
    <x v="24"/>
    <n v="43.05097"/>
    <n v="-87.906440000000003"/>
    <x v="29"/>
    <n v="43.053040000000003"/>
    <n v="-87.897660000000002"/>
    <n v="13"/>
    <n v="3"/>
    <n v="2"/>
    <n v="1.9"/>
    <n v="78"/>
    <n v="-1"/>
    <d v="2017-02-07T00:00:00"/>
    <d v="2017-02-01T00:00:00"/>
    <d v="2017-02-07T00:00:00"/>
    <s v="Tuesday"/>
    <d v="1899-12-30T18:39:19"/>
    <d v="1899-12-30T19:00:00"/>
    <n v="1"/>
    <d v="2017-02-07T00:00:00"/>
    <d v="2017-02-01T00:00:00"/>
    <d v="2017-02-07T00:00:00"/>
    <s v="Tuesday"/>
    <d v="1899-12-30T18:52:28"/>
    <d v="1899-12-30T19:00:00"/>
    <s v="One Way"/>
  </r>
  <r>
    <n v="1501985"/>
    <s v="Non-RFID Card Member"/>
    <m/>
    <m/>
    <m/>
    <s v="UNITED STATES"/>
    <s v="Single Ride"/>
    <n v="11157"/>
    <x v="21"/>
    <n v="43.06033"/>
    <n v="-87.89546"/>
    <x v="30"/>
    <n v="43.05097"/>
    <n v="-87.906440000000003"/>
    <n v="18"/>
    <n v="3"/>
    <n v="2.7"/>
    <n v="2.6"/>
    <n v="108"/>
    <n v="-1"/>
    <d v="2017-02-08T00:00:00"/>
    <d v="2017-02-01T00:00:00"/>
    <d v="2017-02-08T00:00:00"/>
    <s v="Wednesday"/>
    <d v="1899-12-30T09:39:55"/>
    <d v="1899-12-30T10:00:00"/>
    <n v="1"/>
    <d v="2017-02-08T00:00:00"/>
    <d v="2017-02-01T00:00:00"/>
    <d v="2017-02-08T00:00:00"/>
    <s v="Wednesday"/>
    <d v="1899-12-30T09:57:53"/>
    <d v="1899-12-30T10:00:00"/>
    <s v="One Way"/>
  </r>
  <r>
    <n v="1306778"/>
    <s v="Non-RFID Card Member"/>
    <m/>
    <m/>
    <n v="53204"/>
    <s v="UNITED STATES"/>
    <s v="Single Ride"/>
    <n v="5470"/>
    <x v="41"/>
    <n v="43.004728999999998"/>
    <n v="-87.905463999999995"/>
    <x v="5"/>
    <n v="43.031480000000002"/>
    <n v="-87.908169999999998"/>
    <n v="13"/>
    <n v="3"/>
    <n v="2"/>
    <n v="1.9"/>
    <n v="78"/>
    <n v="-1"/>
    <d v="2017-02-08T00:00:00"/>
    <d v="2017-02-01T00:00:00"/>
    <d v="2017-02-08T00:00:00"/>
    <s v="Wednesday"/>
    <d v="1899-12-30T15:16:05"/>
    <d v="1899-12-30T15:00:00"/>
    <n v="1"/>
    <d v="2017-02-08T00:00:00"/>
    <d v="2017-02-01T00:00:00"/>
    <d v="2017-02-08T00:00:00"/>
    <s v="Wednesday"/>
    <d v="1899-12-30T15:29:53"/>
    <d v="1899-12-30T15:00:00"/>
    <s v="One Way"/>
  </r>
  <r>
    <n v="1137978"/>
    <s v="Non-RFID Card Member"/>
    <m/>
    <m/>
    <n v="60654"/>
    <s v="UNITED STATES"/>
    <s v="Single Ride"/>
    <n v="81"/>
    <x v="20"/>
    <n v="43.034619999999997"/>
    <n v="-87.917500000000004"/>
    <x v="1"/>
    <n v="43.03886"/>
    <n v="-87.902720000000002"/>
    <n v="7"/>
    <n v="3"/>
    <n v="1.1000000000000001"/>
    <n v="1"/>
    <n v="42"/>
    <n v="-1"/>
    <d v="2017-02-09T00:00:00"/>
    <d v="2017-02-01T00:00:00"/>
    <d v="2017-02-09T00:00:00"/>
    <s v="Thursday"/>
    <d v="1899-12-30T09:59:12"/>
    <d v="1899-12-30T10:00:00"/>
    <n v="1"/>
    <d v="2017-02-09T00:00:00"/>
    <d v="2017-02-01T00:00:00"/>
    <d v="2017-02-09T00:00:00"/>
    <s v="Thursday"/>
    <d v="1899-12-30T10:06:55"/>
    <d v="1899-12-30T10:00:00"/>
    <s v="One Way"/>
  </r>
  <r>
    <n v="1231117"/>
    <s v="Non-RFID Card Member"/>
    <m/>
    <m/>
    <n v="53222"/>
    <s v="UNITED STATES"/>
    <s v="Single Ride"/>
    <n v="267"/>
    <x v="50"/>
    <n v="43.026229999999998"/>
    <n v="-87.912809999999993"/>
    <x v="16"/>
    <n v="43.034619999999997"/>
    <n v="-87.917500000000004"/>
    <n v="10"/>
    <n v="3"/>
    <n v="1.5"/>
    <n v="1.4"/>
    <n v="60"/>
    <n v="-1"/>
    <d v="2017-02-09T00:00:00"/>
    <d v="2017-02-01T00:00:00"/>
    <d v="2017-02-09T00:00:00"/>
    <s v="Thursday"/>
    <d v="1899-12-30T20:00:24"/>
    <d v="1899-12-30T20:00:00"/>
    <n v="1"/>
    <d v="2017-02-09T00:00:00"/>
    <d v="2017-02-01T00:00:00"/>
    <d v="2017-02-09T00:00:00"/>
    <s v="Thursday"/>
    <d v="1899-12-30T20:10:52"/>
    <d v="1899-12-30T20:00:00"/>
    <s v="One Way"/>
  </r>
  <r>
    <n v="928575"/>
    <s v="Non-RFID Card Member"/>
    <m/>
    <m/>
    <n v="53179"/>
    <s v="UNITED STATES"/>
    <s v="Single Ride"/>
    <n v="354"/>
    <x v="27"/>
    <n v="43.038580000000003"/>
    <n v="-87.90934"/>
    <x v="20"/>
    <n v="43.038649999999997"/>
    <n v="-87.921930000000003"/>
    <n v="8"/>
    <n v="3"/>
    <n v="1.2"/>
    <n v="1.1000000000000001"/>
    <n v="48"/>
    <n v="-1"/>
    <d v="2017-02-10T00:00:00"/>
    <d v="2017-02-01T00:00:00"/>
    <d v="2017-02-10T00:00:00"/>
    <s v="Friday"/>
    <d v="1899-12-30T09:17:09"/>
    <d v="1899-12-30T09:00:00"/>
    <n v="1"/>
    <d v="2017-02-10T00:00:00"/>
    <d v="2017-02-01T00:00:00"/>
    <d v="2017-02-10T00:00:00"/>
    <s v="Friday"/>
    <d v="1899-12-30T09:25:25"/>
    <d v="1899-12-30T09:00:00"/>
    <s v="One Way"/>
  </r>
  <r>
    <n v="1503433"/>
    <s v="Non-RFID Card Member"/>
    <m/>
    <m/>
    <n v="53202"/>
    <s v="UNITED STATES"/>
    <s v="Single Ride"/>
    <n v="5459"/>
    <x v="1"/>
    <n v="43.048200000000001"/>
    <n v="-87.900859999999994"/>
    <x v="0"/>
    <n v="43.048200000000001"/>
    <n v="-87.900859999999994"/>
    <n v="7"/>
    <n v="3"/>
    <n v="1.1000000000000001"/>
    <n v="1"/>
    <n v="42"/>
    <n v="-1"/>
    <d v="2017-02-10T00:00:00"/>
    <d v="2017-02-01T00:00:00"/>
    <d v="2017-02-10T00:00:00"/>
    <s v="Friday"/>
    <d v="1899-12-30T20:45:33"/>
    <d v="1899-12-30T21:00:00"/>
    <n v="1"/>
    <d v="2017-02-10T00:00:00"/>
    <d v="2017-02-01T00:00:00"/>
    <d v="2017-02-10T00:00:00"/>
    <s v="Friday"/>
    <d v="1899-12-30T20:52:09"/>
    <d v="1899-12-30T21:00:00"/>
    <s v="Round Trip"/>
  </r>
  <r>
    <n v="1503497"/>
    <s v="Non-RFID Card Member"/>
    <m/>
    <m/>
    <n v="53150"/>
    <s v="UNITED STATES"/>
    <s v="Single Ride"/>
    <n v="11055"/>
    <x v="10"/>
    <n v="43.052460000000004"/>
    <n v="-87.891000000000005"/>
    <x v="3"/>
    <n v="43.058619999999998"/>
    <n v="-87.885319999999993"/>
    <n v="4"/>
    <n v="0"/>
    <n v="0.6"/>
    <n v="0.6"/>
    <n v="24"/>
    <n v="-1"/>
    <d v="2017-02-10T00:00:00"/>
    <d v="2017-02-01T00:00:00"/>
    <d v="2017-02-10T00:00:00"/>
    <s v="Friday"/>
    <d v="1899-12-30T22:04:28"/>
    <d v="1899-12-30T22:00:00"/>
    <n v="1"/>
    <d v="2017-02-10T00:00:00"/>
    <d v="2017-02-01T00:00:00"/>
    <d v="2017-02-10T00:00:00"/>
    <s v="Friday"/>
    <d v="1899-12-30T22:08:19"/>
    <d v="1899-12-30T22:00:00"/>
    <s v="One Way"/>
  </r>
  <r>
    <n v="1503572"/>
    <s v="Non-RFID Card Member"/>
    <m/>
    <m/>
    <n v="60185"/>
    <s v="UNITED STATES"/>
    <s v="Single Ride"/>
    <n v="11098"/>
    <x v="45"/>
    <n v="43.026470000000003"/>
    <n v="-87.918040000000005"/>
    <x v="5"/>
    <n v="43.031480000000002"/>
    <n v="-87.908169999999998"/>
    <n v="27"/>
    <n v="3"/>
    <n v="4.0999999999999996"/>
    <n v="3.8"/>
    <n v="162"/>
    <n v="-1"/>
    <d v="2017-02-11T00:00:00"/>
    <d v="2017-02-01T00:00:00"/>
    <d v="2017-02-11T00:00:00"/>
    <s v="Saturday"/>
    <d v="1899-12-30T00:48:08"/>
    <d v="1899-12-30T01:00:00"/>
    <n v="1"/>
    <d v="2017-02-11T00:00:00"/>
    <d v="2017-02-01T00:00:00"/>
    <d v="2017-02-11T00:00:00"/>
    <s v="Saturday"/>
    <d v="1899-12-30T01:15:39"/>
    <d v="1899-12-30T01:00:00"/>
    <s v="One Way"/>
  </r>
  <r>
    <n v="1503571"/>
    <s v="Non-RFID Card Member"/>
    <m/>
    <m/>
    <n v="46625"/>
    <s v="UNITED STATES"/>
    <s v="Single Ride"/>
    <n v="5476"/>
    <x v="35"/>
    <n v="43.040154000000001"/>
    <n v="-87.932113000000001"/>
    <x v="13"/>
    <n v="43.04824"/>
    <n v="-87.904970000000006"/>
    <n v="45"/>
    <n v="6"/>
    <n v="6.8"/>
    <n v="6.4"/>
    <n v="270"/>
    <n v="-1"/>
    <d v="2017-02-11T00:00:00"/>
    <d v="2017-02-01T00:00:00"/>
    <d v="2017-02-11T00:00:00"/>
    <s v="Saturday"/>
    <d v="1899-12-30T00:48:55"/>
    <d v="1899-12-30T01:00:00"/>
    <n v="1"/>
    <d v="2017-02-11T00:00:00"/>
    <d v="2017-02-01T00:00:00"/>
    <d v="2017-02-11T00:00:00"/>
    <s v="Saturday"/>
    <d v="1899-12-30T01:33:55"/>
    <d v="1899-12-30T02:00:00"/>
    <s v="One Way"/>
  </r>
  <r>
    <n v="1503580"/>
    <s v="Non-RFID Card Member"/>
    <m/>
    <m/>
    <n v="60047"/>
    <s v="UNITED STATES"/>
    <s v="Single Ride"/>
    <n v="13"/>
    <x v="15"/>
    <n v="43.038649999999997"/>
    <n v="-87.921930000000003"/>
    <x v="21"/>
    <n v="43.040154000000001"/>
    <n v="-87.932113000000001"/>
    <n v="59"/>
    <n v="6"/>
    <n v="8.9"/>
    <n v="8.4"/>
    <n v="354"/>
    <n v="-1"/>
    <d v="2017-02-11T00:00:00"/>
    <d v="2017-02-01T00:00:00"/>
    <d v="2017-02-11T00:00:00"/>
    <s v="Saturday"/>
    <d v="1899-12-30T02:14:50"/>
    <d v="1899-12-30T02:00:00"/>
    <n v="1"/>
    <d v="2017-02-11T00:00:00"/>
    <d v="2017-02-01T00:00:00"/>
    <d v="2017-02-11T00:00:00"/>
    <s v="Saturday"/>
    <d v="1899-12-30T03:13:34"/>
    <d v="1899-12-30T03:00:00"/>
    <s v="One Way"/>
  </r>
  <r>
    <n v="1504835"/>
    <s v="Non-RFID Card Member"/>
    <m/>
    <m/>
    <n v="53562"/>
    <s v="UNITED STATES"/>
    <s v="Single Ride"/>
    <n v="11108"/>
    <x v="25"/>
    <n v="43.036900000000003"/>
    <n v="-87.89667"/>
    <x v="4"/>
    <n v="43.03913"/>
    <n v="-87.916150000000002"/>
    <n v="18"/>
    <n v="3"/>
    <n v="2.7"/>
    <n v="2.6"/>
    <n v="108"/>
    <n v="-1"/>
    <d v="2017-02-11T00:00:00"/>
    <d v="2017-02-01T00:00:00"/>
    <d v="2017-02-11T00:00:00"/>
    <s v="Saturday"/>
    <d v="1899-12-30T15:33:05"/>
    <d v="1899-12-30T16:00:00"/>
    <n v="1"/>
    <d v="2017-02-11T00:00:00"/>
    <d v="2017-02-01T00:00:00"/>
    <d v="2017-02-11T00:00:00"/>
    <s v="Saturday"/>
    <d v="1899-12-30T15:51:48"/>
    <d v="1899-12-30T16:00:00"/>
    <s v="One Way"/>
  </r>
  <r>
    <n v="1505538"/>
    <s v="Non-RFID Card Member"/>
    <m/>
    <m/>
    <n v="60172"/>
    <s v="UNITED STATES"/>
    <s v="Single Ride"/>
    <n v="11162"/>
    <x v="15"/>
    <n v="43.038649999999997"/>
    <n v="-87.921930000000003"/>
    <x v="20"/>
    <n v="43.038649999999997"/>
    <n v="-87.921930000000003"/>
    <n v="37"/>
    <n v="6"/>
    <n v="5.6"/>
    <n v="5.3"/>
    <n v="222"/>
    <n v="-1"/>
    <d v="2017-02-11T00:00:00"/>
    <d v="2017-02-01T00:00:00"/>
    <d v="2017-02-11T00:00:00"/>
    <s v="Saturday"/>
    <d v="1899-12-30T23:46:25"/>
    <d v="1899-12-31T00:00:00"/>
    <n v="1"/>
    <d v="2017-02-12T00:00:00"/>
    <d v="2017-02-01T00:00:00"/>
    <d v="2017-02-12T00:00:00"/>
    <s v="Sunday"/>
    <d v="1899-12-30T00:23:42"/>
    <d v="1899-12-30T00:00:00"/>
    <s v="Round Trip"/>
  </r>
  <r>
    <n v="1503640"/>
    <s v="Non-RFID Card Member"/>
    <m/>
    <m/>
    <n v="70175"/>
    <s v="UNITED STATES"/>
    <s v="Single Ride"/>
    <n v="19"/>
    <x v="1"/>
    <n v="43.048200000000001"/>
    <n v="-87.900859999999994"/>
    <x v="5"/>
    <n v="43.031480000000002"/>
    <n v="-87.908169999999998"/>
    <n v="11"/>
    <n v="3"/>
    <n v="1.7"/>
    <n v="1.6"/>
    <n v="66"/>
    <n v="-1"/>
    <d v="2017-02-12T00:00:00"/>
    <d v="2017-02-01T00:00:00"/>
    <d v="2017-02-12T00:00:00"/>
    <s v="Sunday"/>
    <d v="1899-12-30T09:05:02"/>
    <d v="1899-12-30T09:00:00"/>
    <n v="1"/>
    <d v="2017-02-12T00:00:00"/>
    <d v="2017-02-01T00:00:00"/>
    <d v="2017-02-12T00:00:00"/>
    <s v="Sunday"/>
    <d v="1899-12-30T09:16:02"/>
    <d v="1899-12-30T09:00:00"/>
    <s v="One Way"/>
  </r>
  <r>
    <n v="1505726"/>
    <s v="Non-RFID Card Member"/>
    <m/>
    <m/>
    <n v="55345"/>
    <s v="UNITED STATES"/>
    <s v="Single Ride"/>
    <n v="11073"/>
    <x v="11"/>
    <n v="43.04824"/>
    <n v="-87.904970000000006"/>
    <x v="22"/>
    <n v="43.02948"/>
    <n v="-87.912819999999996"/>
    <n v="14"/>
    <n v="3"/>
    <n v="2.1"/>
    <n v="2"/>
    <n v="84"/>
    <n v="-1"/>
    <d v="2017-02-12T00:00:00"/>
    <d v="2017-02-01T00:00:00"/>
    <d v="2017-02-12T00:00:00"/>
    <s v="Sunday"/>
    <d v="1899-12-30T09:53:17"/>
    <d v="1899-12-30T10:00:00"/>
    <n v="1"/>
    <d v="2017-02-12T00:00:00"/>
    <d v="2017-02-01T00:00:00"/>
    <d v="2017-02-12T00:00:00"/>
    <s v="Sunday"/>
    <d v="1899-12-30T10:07:34"/>
    <d v="1899-12-30T10:00:00"/>
    <s v="One Way"/>
  </r>
  <r>
    <n v="1283451"/>
    <s v="Non-RFID Card Member"/>
    <m/>
    <m/>
    <n v="53204"/>
    <s v="UNITED STATES"/>
    <s v="Single Ride"/>
    <n v="78"/>
    <x v="50"/>
    <n v="43.026229999999998"/>
    <n v="-87.912809999999993"/>
    <x v="42"/>
    <n v="43.026229999999998"/>
    <n v="-87.912809999999993"/>
    <n v="39"/>
    <n v="6"/>
    <n v="5.9"/>
    <n v="5.6"/>
    <n v="234"/>
    <n v="-1"/>
    <d v="2017-02-12T00:00:00"/>
    <d v="2017-02-01T00:00:00"/>
    <d v="2017-02-12T00:00:00"/>
    <s v="Sunday"/>
    <d v="1899-12-30T11:25:47"/>
    <d v="1899-12-30T11:00:00"/>
    <n v="1"/>
    <d v="2017-02-12T00:00:00"/>
    <d v="2017-02-01T00:00:00"/>
    <d v="2017-02-12T00:00:00"/>
    <s v="Sunday"/>
    <d v="1899-12-30T12:04:58"/>
    <d v="1899-12-30T12:00:00"/>
    <s v="Round Trip"/>
  </r>
  <r>
    <n v="1409956"/>
    <s v="Non-RFID Card Member"/>
    <m/>
    <m/>
    <n v="53088"/>
    <s v="UNITED STATES"/>
    <s v="Single Ride"/>
    <n v="5565"/>
    <x v="35"/>
    <n v="43.040154000000001"/>
    <n v="-87.932113000000001"/>
    <x v="19"/>
    <n v="43.040349999999997"/>
    <n v="-87.920760000000001"/>
    <n v="166"/>
    <n v="18"/>
    <n v="18"/>
    <n v="17.100000000000001"/>
    <n v="720"/>
    <n v="-1"/>
    <d v="2017-02-12T00:00:00"/>
    <d v="2017-02-01T00:00:00"/>
    <d v="2017-02-12T00:00:00"/>
    <s v="Sunday"/>
    <d v="1899-12-30T13:44:14"/>
    <d v="1899-12-30T14:00:00"/>
    <n v="1"/>
    <d v="2017-02-12T00:00:00"/>
    <d v="2017-02-01T00:00:00"/>
    <d v="2017-02-12T00:00:00"/>
    <s v="Sunday"/>
    <d v="1899-12-30T16:30:12"/>
    <d v="1899-12-30T17:00:00"/>
    <s v="One Way"/>
  </r>
  <r>
    <n v="1506498"/>
    <s v="Non-RFID Card Member"/>
    <m/>
    <m/>
    <n v="28027"/>
    <s v="UNITED STATES"/>
    <s v="Single Ride"/>
    <n v="17"/>
    <x v="29"/>
    <n v="43.05847"/>
    <n v="-87.898079999999993"/>
    <x v="47"/>
    <n v="43.05536"/>
    <n v="-87.90504"/>
    <n v="5"/>
    <n v="3"/>
    <n v="0.8"/>
    <n v="0.7"/>
    <n v="30"/>
    <n v="-1"/>
    <d v="2017-02-12T00:00:00"/>
    <d v="2017-02-01T00:00:00"/>
    <d v="2017-02-12T00:00:00"/>
    <s v="Sunday"/>
    <d v="1899-12-30T15:07:42"/>
    <d v="1899-12-30T15:00:00"/>
    <n v="1"/>
    <d v="2017-02-12T00:00:00"/>
    <d v="2017-02-01T00:00:00"/>
    <d v="2017-02-12T00:00:00"/>
    <s v="Sunday"/>
    <d v="1899-12-30T15:12:49"/>
    <d v="1899-12-30T15:00:00"/>
    <s v="One Way"/>
  </r>
  <r>
    <n v="1506776"/>
    <s v="Non-RFID Card Member"/>
    <m/>
    <m/>
    <n v="53202"/>
    <s v="UNITED STATES"/>
    <s v="Single Ride"/>
    <n v="5522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2T00:00:00"/>
    <d v="2017-02-01T00:00:00"/>
    <d v="2017-02-12T00:00:00"/>
    <s v="Sunday"/>
    <d v="1899-12-30T16:49:57"/>
    <d v="1899-12-30T17:00:00"/>
    <n v="1"/>
    <d v="2017-02-12T00:00:00"/>
    <d v="2017-02-01T00:00:00"/>
    <d v="2017-02-12T00:00:00"/>
    <s v="Sunday"/>
    <d v="1899-12-30T17:38:24"/>
    <d v="1899-12-30T18:00:00"/>
    <s v="Round Trip"/>
  </r>
  <r>
    <n v="1509253"/>
    <s v="Non-RFID Card Member"/>
    <m/>
    <m/>
    <n v="44113"/>
    <s v="UNITED STATES"/>
    <s v="Single Ride"/>
    <n v="993"/>
    <x v="10"/>
    <n v="43.052460000000004"/>
    <n v="-87.891000000000005"/>
    <x v="21"/>
    <n v="43.040154000000001"/>
    <n v="-87.932113000000001"/>
    <n v="25"/>
    <n v="3"/>
    <n v="3.8"/>
    <n v="3.6"/>
    <n v="150"/>
    <n v="-1"/>
    <d v="2017-02-17T00:00:00"/>
    <d v="2017-02-01T00:00:00"/>
    <d v="2017-02-17T00:00:00"/>
    <s v="Friday"/>
    <d v="1899-12-30T11:14:35"/>
    <d v="1899-12-30T11:00:00"/>
    <n v="1"/>
    <d v="2017-02-17T00:00:00"/>
    <d v="2017-02-01T00:00:00"/>
    <d v="2017-02-17T00:00:00"/>
    <s v="Friday"/>
    <d v="1899-12-30T11:39:19"/>
    <d v="1899-12-30T12:00:00"/>
    <s v="One Way"/>
  </r>
  <r>
    <n v="1509385"/>
    <s v="Non-RFID Card Member"/>
    <m/>
    <m/>
    <n v="60647"/>
    <s v="UNITED STATES"/>
    <s v="Single Ride"/>
    <n v="5473"/>
    <x v="25"/>
    <n v="43.036900000000003"/>
    <n v="-87.89667"/>
    <x v="10"/>
    <n v="43.052460000000004"/>
    <n v="-87.891000000000005"/>
    <n v="29"/>
    <n v="3"/>
    <n v="4.4000000000000004"/>
    <n v="4.0999999999999996"/>
    <n v="174"/>
    <n v="-1"/>
    <d v="2017-02-17T00:00:00"/>
    <d v="2017-02-01T00:00:00"/>
    <d v="2017-02-17T00:00:00"/>
    <s v="Friday"/>
    <d v="1899-12-30T12:22:59"/>
    <d v="1899-12-30T12:00:00"/>
    <n v="1"/>
    <d v="2017-02-17T00:00:00"/>
    <d v="2017-02-01T00:00:00"/>
    <d v="2017-02-17T00:00:00"/>
    <s v="Friday"/>
    <d v="1899-12-30T12:51:13"/>
    <d v="1899-12-30T13:00:00"/>
    <s v="One Way"/>
  </r>
  <r>
    <n v="1357800"/>
    <s v="Non-RFID Card Member"/>
    <m/>
    <m/>
    <n v="60638"/>
    <s v="UNITED STATES"/>
    <s v="Single Ride"/>
    <n v="993"/>
    <x v="35"/>
    <n v="43.040154000000001"/>
    <n v="-87.932113000000001"/>
    <x v="8"/>
    <n v="43.038580000000003"/>
    <n v="-87.90934"/>
    <n v="11"/>
    <n v="3"/>
    <n v="1.7"/>
    <n v="1.6"/>
    <n v="66"/>
    <n v="-1"/>
    <d v="2017-02-17T00:00:00"/>
    <d v="2017-02-01T00:00:00"/>
    <d v="2017-02-17T00:00:00"/>
    <s v="Friday"/>
    <d v="1899-12-30T12:36:14"/>
    <d v="1899-12-30T13:00:00"/>
    <n v="1"/>
    <d v="2017-02-17T00:00:00"/>
    <d v="2017-02-01T00:00:00"/>
    <d v="2017-02-17T00:00:00"/>
    <s v="Friday"/>
    <d v="1899-12-30T12:47:17"/>
    <d v="1899-12-30T13:00:00"/>
    <s v="One Way"/>
  </r>
  <r>
    <n v="1509614"/>
    <s v="Non-RFID Card Member"/>
    <m/>
    <m/>
    <n v="53072"/>
    <s v="UNITED STATES"/>
    <s v="Single Ride"/>
    <n v="11165"/>
    <x v="47"/>
    <n v="43.06044"/>
    <n v="-88.016239999999996"/>
    <x v="53"/>
    <n v="43.06044"/>
    <n v="-88.016239999999996"/>
    <n v="19"/>
    <n v="3"/>
    <n v="2.9"/>
    <n v="2.7"/>
    <n v="114"/>
    <n v="-1"/>
    <d v="2017-02-17T00:00:00"/>
    <d v="2017-02-01T00:00:00"/>
    <d v="2017-02-17T00:00:00"/>
    <s v="Friday"/>
    <d v="1899-12-30T14:23:18"/>
    <d v="1899-12-30T14:00:00"/>
    <n v="1"/>
    <d v="2017-02-17T00:00:00"/>
    <d v="2017-02-01T00:00:00"/>
    <d v="2017-02-17T00:00:00"/>
    <s v="Friday"/>
    <d v="1899-12-30T14:42:16"/>
    <d v="1899-12-30T15:00:00"/>
    <s v="Round Trip"/>
  </r>
  <r>
    <n v="1509692"/>
    <s v="Non-RFID Card Member"/>
    <m/>
    <m/>
    <n v="53558"/>
    <s v="UNITED STATES"/>
    <s v="Single Ride"/>
    <n v="11097"/>
    <x v="35"/>
    <n v="43.040154000000001"/>
    <n v="-87.932113000000001"/>
    <x v="24"/>
    <n v="43.036900000000003"/>
    <n v="-87.89667"/>
    <n v="28"/>
    <n v="3"/>
    <n v="4.2"/>
    <n v="4"/>
    <n v="168"/>
    <n v="-1"/>
    <d v="2017-02-17T00:00:00"/>
    <d v="2017-02-01T00:00:00"/>
    <d v="2017-02-17T00:00:00"/>
    <s v="Friday"/>
    <d v="1899-12-30T15:05:31"/>
    <d v="1899-12-30T15:00:00"/>
    <n v="1"/>
    <d v="2017-02-17T00:00:00"/>
    <d v="2017-02-01T00:00:00"/>
    <d v="2017-02-17T00:00:00"/>
    <s v="Friday"/>
    <d v="1899-12-30T15:33:16"/>
    <d v="1899-12-30T16:00:00"/>
    <s v="One Way"/>
  </r>
  <r>
    <n v="1509695"/>
    <s v="Non-RFID Card Member"/>
    <m/>
    <m/>
    <n v="55122"/>
    <s v="UNITED STATES"/>
    <s v="Single Ride"/>
    <n v="11148"/>
    <x v="35"/>
    <n v="43.040154000000001"/>
    <n v="-87.932113000000001"/>
    <x v="24"/>
    <n v="43.036900000000003"/>
    <n v="-87.89667"/>
    <n v="27"/>
    <n v="3"/>
    <n v="4.0999999999999996"/>
    <n v="3.8"/>
    <n v="162"/>
    <n v="-1"/>
    <d v="2017-02-17T00:00:00"/>
    <d v="2017-02-01T00:00:00"/>
    <d v="2017-02-17T00:00:00"/>
    <s v="Friday"/>
    <d v="1899-12-30T15:06:12"/>
    <d v="1899-12-30T15:00:00"/>
    <n v="1"/>
    <d v="2017-02-17T00:00:00"/>
    <d v="2017-02-01T00:00:00"/>
    <d v="2017-02-17T00:00:00"/>
    <s v="Friday"/>
    <d v="1899-12-30T15:33:14"/>
    <d v="1899-12-30T16:00:00"/>
    <s v="One Way"/>
  </r>
  <r>
    <n v="1509699"/>
    <s v="Non-RFID Card Member"/>
    <m/>
    <m/>
    <n v="53211"/>
    <s v="UNITED STATES"/>
    <s v="Single Ride"/>
    <n v="5515"/>
    <x v="31"/>
    <n v="43.058010000000003"/>
    <n v="-87.877300000000005"/>
    <x v="32"/>
    <n v="43.058010000000003"/>
    <n v="-87.877300000000005"/>
    <n v="55"/>
    <n v="6"/>
    <n v="8.3000000000000007"/>
    <n v="7.8"/>
    <n v="330"/>
    <n v="-1"/>
    <d v="2017-02-17T00:00:00"/>
    <d v="2017-02-01T00:00:00"/>
    <d v="2017-02-17T00:00:00"/>
    <s v="Friday"/>
    <d v="1899-12-30T15:07:03"/>
    <d v="1899-12-30T15:00:00"/>
    <n v="1"/>
    <d v="2017-02-17T00:00:00"/>
    <d v="2017-02-01T00:00:00"/>
    <d v="2017-02-17T00:00:00"/>
    <s v="Friday"/>
    <d v="1899-12-30T16:02:22"/>
    <d v="1899-12-30T16:00:00"/>
    <s v="Round Trip"/>
  </r>
  <r>
    <n v="1320108"/>
    <s v="Non-RFID Card Member"/>
    <m/>
    <m/>
    <n v="53151"/>
    <s v="UNITED STATES"/>
    <s v="Single Ride"/>
    <n v="5571"/>
    <x v="30"/>
    <n v="43.031480000000002"/>
    <n v="-87.908169999999998"/>
    <x v="5"/>
    <n v="43.031480000000002"/>
    <n v="-87.908169999999998"/>
    <n v="55"/>
    <n v="6"/>
    <n v="8.3000000000000007"/>
    <n v="7.8"/>
    <n v="330"/>
    <n v="-1"/>
    <d v="2017-02-17T00:00:00"/>
    <d v="2017-02-01T00:00:00"/>
    <d v="2017-02-17T00:00:00"/>
    <s v="Friday"/>
    <d v="1899-12-30T15:20:31"/>
    <d v="1899-12-30T15:00:00"/>
    <n v="1"/>
    <d v="2017-02-17T00:00:00"/>
    <d v="2017-02-01T00:00:00"/>
    <d v="2017-02-17T00:00:00"/>
    <s v="Friday"/>
    <d v="1899-12-30T16:15:12"/>
    <d v="1899-12-30T16:00:00"/>
    <s v="Round Trip"/>
  </r>
  <r>
    <n v="1229165"/>
    <s v="Non-RFID Card Member"/>
    <m/>
    <m/>
    <n v="60099"/>
    <s v="UNITED STATES"/>
    <s v="Single Ride"/>
    <n v="11168"/>
    <x v="10"/>
    <n v="43.052460000000004"/>
    <n v="-87.891000000000005"/>
    <x v="10"/>
    <n v="43.052460000000004"/>
    <n v="-87.891000000000005"/>
    <n v="76"/>
    <n v="9"/>
    <n v="11.4"/>
    <n v="10.8"/>
    <n v="456"/>
    <n v="-1"/>
    <d v="2017-02-17T00:00:00"/>
    <d v="2017-02-01T00:00:00"/>
    <d v="2017-02-17T00:00:00"/>
    <s v="Friday"/>
    <d v="1899-12-30T16:06:50"/>
    <d v="1899-12-30T16:00:00"/>
    <n v="1"/>
    <d v="2017-02-17T00:00:00"/>
    <d v="2017-02-01T00:00:00"/>
    <d v="2017-02-17T00:00:00"/>
    <s v="Friday"/>
    <d v="1899-12-30T17:22:08"/>
    <d v="1899-12-30T17:00:00"/>
    <s v="Round Trip"/>
  </r>
  <r>
    <n v="1406926"/>
    <s v="Non-RFID Card Member"/>
    <m/>
    <m/>
    <n v="44118"/>
    <s v="UNITED STATES"/>
    <s v="Single Ride"/>
    <n v="13"/>
    <x v="27"/>
    <n v="43.038580000000003"/>
    <n v="-87.90934"/>
    <x v="21"/>
    <n v="43.040154000000001"/>
    <n v="-87.932113000000001"/>
    <n v="31"/>
    <n v="3"/>
    <n v="4.7"/>
    <n v="4.4000000000000004"/>
    <n v="186"/>
    <n v="-1"/>
    <d v="2017-02-17T00:00:00"/>
    <d v="2017-02-01T00:00:00"/>
    <d v="2017-02-17T00:00:00"/>
    <s v="Friday"/>
    <d v="1899-12-30T16:23:15"/>
    <d v="1899-12-30T16:00:00"/>
    <n v="1"/>
    <d v="2017-02-17T00:00:00"/>
    <d v="2017-02-01T00:00:00"/>
    <d v="2017-02-17T00:00:00"/>
    <s v="Friday"/>
    <d v="1899-12-30T16:54:48"/>
    <d v="1899-12-30T17:00:00"/>
    <s v="One Way"/>
  </r>
  <r>
    <n v="1509710"/>
    <s v="Non-RFID Card Member"/>
    <m/>
    <m/>
    <n v="53005"/>
    <s v="UNITED STATES"/>
    <s v="Single Ride"/>
    <n v="5472"/>
    <x v="45"/>
    <n v="43.026470000000003"/>
    <n v="-87.918040000000005"/>
    <x v="29"/>
    <n v="43.053040000000003"/>
    <n v="-87.897660000000002"/>
    <n v="28"/>
    <n v="3"/>
    <n v="4.2"/>
    <n v="4"/>
    <n v="168"/>
    <n v="-1"/>
    <d v="2017-02-17T00:00:00"/>
    <d v="2017-02-01T00:00:00"/>
    <d v="2017-02-17T00:00:00"/>
    <s v="Friday"/>
    <d v="1899-12-30T16:24:09"/>
    <d v="1899-12-30T16:00:00"/>
    <n v="1"/>
    <d v="2017-02-17T00:00:00"/>
    <d v="2017-02-01T00:00:00"/>
    <d v="2017-02-17T00:00:00"/>
    <s v="Friday"/>
    <d v="1899-12-30T16:52:35"/>
    <d v="1899-12-30T17:00:00"/>
    <s v="One Way"/>
  </r>
  <r>
    <n v="1509898"/>
    <s v="Non-RFID Card Member"/>
    <m/>
    <m/>
    <n v="55343"/>
    <s v="UNITED STATES"/>
    <s v="Single Ride"/>
    <n v="77"/>
    <x v="35"/>
    <n v="43.040154000000001"/>
    <n v="-87.932113000000001"/>
    <x v="21"/>
    <n v="43.040154000000001"/>
    <n v="-87.932113000000001"/>
    <n v="85"/>
    <n v="9"/>
    <n v="12.8"/>
    <n v="12.1"/>
    <n v="510"/>
    <n v="-1"/>
    <d v="2017-02-17T00:00:00"/>
    <d v="2017-02-01T00:00:00"/>
    <d v="2017-02-17T00:00:00"/>
    <s v="Friday"/>
    <d v="1899-12-30T16:47:44"/>
    <d v="1899-12-30T17:00:00"/>
    <n v="1"/>
    <d v="2017-02-17T00:00:00"/>
    <d v="2017-02-01T00:00:00"/>
    <d v="2017-02-17T00:00:00"/>
    <s v="Friday"/>
    <d v="1899-12-30T18:12:08"/>
    <d v="1899-12-30T18:00:00"/>
    <s v="Round Trip"/>
  </r>
  <r>
    <n v="1509904"/>
    <s v="Non-RFID Card Member"/>
    <m/>
    <m/>
    <n v="54902"/>
    <s v="UNITED STATES"/>
    <s v="Single Ride"/>
    <n v="11104"/>
    <x v="35"/>
    <n v="43.040154000000001"/>
    <n v="-87.932113000000001"/>
    <x v="21"/>
    <n v="43.040154000000001"/>
    <n v="-87.932113000000001"/>
    <n v="84"/>
    <n v="9"/>
    <n v="12.6"/>
    <n v="12"/>
    <n v="504"/>
    <n v="-1"/>
    <d v="2017-02-17T00:00:00"/>
    <d v="2017-02-01T00:00:00"/>
    <d v="2017-02-17T00:00:00"/>
    <s v="Friday"/>
    <d v="1899-12-30T16:49:53"/>
    <d v="1899-12-30T17:00:00"/>
    <n v="1"/>
    <d v="2017-02-17T00:00:00"/>
    <d v="2017-02-01T00:00:00"/>
    <d v="2017-02-17T00:00:00"/>
    <s v="Friday"/>
    <d v="1899-12-30T18:13:29"/>
    <d v="1899-12-30T18:00:00"/>
    <s v="Round Trip"/>
  </r>
  <r>
    <n v="1509916"/>
    <s v="Non-RFID Card Member"/>
    <m/>
    <m/>
    <n v="6107"/>
    <s v="UNITED STATES"/>
    <s v="Single Ride"/>
    <n v="11071"/>
    <x v="35"/>
    <n v="43.040154000000001"/>
    <n v="-87.932113000000001"/>
    <x v="21"/>
    <n v="43.040154000000001"/>
    <n v="-87.932113000000001"/>
    <n v="56"/>
    <n v="6"/>
    <n v="8.4"/>
    <n v="8"/>
    <n v="336"/>
    <n v="-1"/>
    <d v="2017-02-17T00:00:00"/>
    <d v="2017-02-01T00:00:00"/>
    <d v="2017-02-17T00:00:00"/>
    <s v="Friday"/>
    <d v="1899-12-30T16:59:22"/>
    <d v="1899-12-30T17:00:00"/>
    <n v="1"/>
    <d v="2017-02-17T00:00:00"/>
    <d v="2017-02-01T00:00:00"/>
    <d v="2017-02-17T00:00:00"/>
    <s v="Friday"/>
    <d v="1899-12-30T17:55:21"/>
    <d v="1899-12-30T18:00:00"/>
    <s v="Round Trip"/>
  </r>
  <r>
    <n v="1509951"/>
    <s v="Non-RFID Card Member"/>
    <m/>
    <m/>
    <n v="53201"/>
    <s v="UNITED STATES"/>
    <s v="Single Ride"/>
    <n v="5525"/>
    <x v="0"/>
    <n v="43.03886"/>
    <n v="-87.902720000000002"/>
    <x v="1"/>
    <n v="43.03886"/>
    <n v="-87.902720000000002"/>
    <n v="26"/>
    <n v="3"/>
    <n v="3.9"/>
    <n v="3.7"/>
    <n v="156"/>
    <n v="-1"/>
    <d v="2017-02-17T00:00:00"/>
    <d v="2017-02-01T00:00:00"/>
    <d v="2017-02-17T00:00:00"/>
    <s v="Friday"/>
    <d v="1899-12-30T17:26:54"/>
    <d v="1899-12-30T17:00:00"/>
    <n v="1"/>
    <d v="2017-02-17T00:00:00"/>
    <d v="2017-02-01T00:00:00"/>
    <d v="2017-02-17T00:00:00"/>
    <s v="Friday"/>
    <d v="1899-12-30T17:52:42"/>
    <d v="1899-12-30T18:00:00"/>
    <s v="Round Trip"/>
  </r>
  <r>
    <n v="1510008"/>
    <s v="Non-RFID Card Member"/>
    <m/>
    <m/>
    <n v="53212"/>
    <s v="UNITED STATES"/>
    <s v="Single Ride"/>
    <n v="957"/>
    <x v="13"/>
    <n v="43.058619999999998"/>
    <n v="-87.885319999999993"/>
    <x v="38"/>
    <n v="43.074890000000003"/>
    <n v="-87.882810000000006"/>
    <n v="11"/>
    <n v="3"/>
    <n v="1.7"/>
    <n v="1.6"/>
    <n v="66"/>
    <n v="-1"/>
    <d v="2017-02-17T00:00:00"/>
    <d v="2017-02-01T00:00:00"/>
    <d v="2017-02-17T00:00:00"/>
    <s v="Friday"/>
    <d v="1899-12-30T18:49:07"/>
    <d v="1899-12-30T19:00:00"/>
    <n v="1"/>
    <d v="2017-02-17T00:00:00"/>
    <d v="2017-02-01T00:00:00"/>
    <d v="2017-02-17T00:00:00"/>
    <s v="Friday"/>
    <d v="1899-12-30T19:00:56"/>
    <d v="1899-12-30T19:00:00"/>
    <s v="One Way"/>
  </r>
  <r>
    <n v="1510230"/>
    <s v="Non-RFID Card Member"/>
    <m/>
    <m/>
    <n v="46240"/>
    <s v="UNITED STATES"/>
    <s v="Single Ride"/>
    <n v="5506"/>
    <x v="30"/>
    <n v="43.031480000000002"/>
    <n v="-87.908169999999998"/>
    <x v="19"/>
    <n v="43.040349999999997"/>
    <n v="-87.920760000000001"/>
    <n v="97"/>
    <n v="12"/>
    <n v="14.6"/>
    <n v="13.8"/>
    <n v="582"/>
    <n v="-1"/>
    <d v="2017-02-18T00:00:00"/>
    <d v="2017-02-01T00:00:00"/>
    <d v="2017-02-18T00:00:00"/>
    <s v="Saturday"/>
    <d v="1899-12-30T08:50:47"/>
    <d v="1899-12-30T09:00:00"/>
    <n v="1"/>
    <d v="2017-02-18T00:00:00"/>
    <d v="2017-02-01T00:00:00"/>
    <d v="2017-02-18T00:00:00"/>
    <s v="Saturday"/>
    <d v="1899-12-30T10:27:25"/>
    <d v="1899-12-30T10:00:00"/>
    <s v="One Way"/>
  </r>
  <r>
    <n v="1510232"/>
    <s v="Non-RFID Card Member"/>
    <m/>
    <m/>
    <n v="30005"/>
    <s v="UNITED STATES"/>
    <s v="Single Ride"/>
    <n v="11104"/>
    <x v="35"/>
    <n v="43.040154000000001"/>
    <n v="-87.932113000000001"/>
    <x v="22"/>
    <n v="43.02948"/>
    <n v="-87.912819999999996"/>
    <n v="23"/>
    <n v="3"/>
    <n v="3.5"/>
    <n v="3.3"/>
    <n v="138"/>
    <n v="-1"/>
    <d v="2017-02-18T00:00:00"/>
    <d v="2017-02-01T00:00:00"/>
    <d v="2017-02-18T00:00:00"/>
    <s v="Saturday"/>
    <d v="1899-12-30T08:54:18"/>
    <d v="1899-12-30T09:00:00"/>
    <n v="1"/>
    <d v="2017-02-18T00:00:00"/>
    <d v="2017-02-01T00:00:00"/>
    <d v="2017-02-18T00:00:00"/>
    <s v="Saturday"/>
    <d v="1899-12-30T09:17:12"/>
    <d v="1899-12-30T09:00:00"/>
    <s v="One Way"/>
  </r>
  <r>
    <n v="1510280"/>
    <s v="Non-RFID Card Member"/>
    <m/>
    <m/>
    <n v="53212"/>
    <s v="UNITED STATES"/>
    <s v="Single Ride"/>
    <n v="5434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8T00:00:00"/>
    <d v="2017-02-01T00:00:00"/>
    <d v="2017-02-18T00:00:00"/>
    <s v="Saturday"/>
    <d v="1899-12-30T09:29:38"/>
    <d v="1899-12-30T09:00:00"/>
    <n v="1"/>
    <d v="2017-02-18T00:00:00"/>
    <d v="2017-02-01T00:00:00"/>
    <d v="2017-02-18T00:00:00"/>
    <s v="Saturday"/>
    <d v="1899-12-30T09:30:22"/>
    <d v="1899-12-30T10:00:00"/>
    <s v="Round Trip"/>
  </r>
  <r>
    <n v="1510283"/>
    <s v="Non-RFID Card Member"/>
    <m/>
    <m/>
    <n v="53961"/>
    <s v="UNITED STATES"/>
    <s v="Single Ride"/>
    <n v="11052"/>
    <x v="2"/>
    <n v="43.03519"/>
    <n v="-87.907390000000007"/>
    <x v="22"/>
    <n v="43.02948"/>
    <n v="-87.912819999999996"/>
    <n v="6"/>
    <n v="3"/>
    <n v="0.9"/>
    <n v="0.9"/>
    <n v="36"/>
    <n v="-1"/>
    <d v="2017-02-18T00:00:00"/>
    <d v="2017-02-01T00:00:00"/>
    <d v="2017-02-18T00:00:00"/>
    <s v="Saturday"/>
    <d v="1899-12-30T09:32:12"/>
    <d v="1899-12-30T10:00:00"/>
    <n v="1"/>
    <d v="2017-02-18T00:00:00"/>
    <d v="2017-02-01T00:00:00"/>
    <d v="2017-02-18T00:00:00"/>
    <s v="Saturday"/>
    <d v="1899-12-30T09:38:53"/>
    <d v="1899-12-30T10:00:00"/>
    <s v="One Way"/>
  </r>
  <r>
    <n v="1510335"/>
    <s v="Non-RFID Card Member"/>
    <m/>
    <m/>
    <n v="53036"/>
    <s v="UNITED STATES"/>
    <s v="Single Ride"/>
    <n v="11068"/>
    <x v="12"/>
    <n v="43.038719999999998"/>
    <n v="-87.905339999999995"/>
    <x v="2"/>
    <n v="43.03519"/>
    <n v="-87.907390000000007"/>
    <n v="29"/>
    <n v="3"/>
    <n v="4.4000000000000004"/>
    <n v="4.0999999999999996"/>
    <n v="174"/>
    <n v="-1"/>
    <d v="2017-02-18T00:00:00"/>
    <d v="2017-02-01T00:00:00"/>
    <d v="2017-02-18T00:00:00"/>
    <s v="Saturday"/>
    <d v="1899-12-30T10:02:20"/>
    <d v="1899-12-30T10:00:00"/>
    <n v="1"/>
    <d v="2017-02-18T00:00:00"/>
    <d v="2017-02-01T00:00:00"/>
    <d v="2017-02-18T00:00:00"/>
    <s v="Saturday"/>
    <d v="1899-12-30T10:31:05"/>
    <d v="1899-12-30T11:00:00"/>
    <s v="One Way"/>
  </r>
  <r>
    <n v="1510232"/>
    <s v="Non-RFID Card Member"/>
    <m/>
    <m/>
    <n v="30005"/>
    <s v="UNITED STATES"/>
    <s v="Single Ride"/>
    <n v="11"/>
    <x v="2"/>
    <n v="43.03519"/>
    <n v="-87.907390000000007"/>
    <x v="21"/>
    <n v="43.040154000000001"/>
    <n v="-87.932113000000001"/>
    <n v="24"/>
    <n v="3"/>
    <n v="3.6"/>
    <n v="3.4"/>
    <n v="144"/>
    <n v="-1"/>
    <d v="2017-02-18T00:00:00"/>
    <d v="2017-02-01T00:00:00"/>
    <d v="2017-02-18T00:00:00"/>
    <s v="Saturday"/>
    <d v="1899-12-30T10:09:25"/>
    <d v="1899-12-30T10:00:00"/>
    <n v="1"/>
    <d v="2017-02-18T00:00:00"/>
    <d v="2017-02-01T00:00:00"/>
    <d v="2017-02-18T00:00:00"/>
    <s v="Saturday"/>
    <d v="1899-12-30T10:33:19"/>
    <d v="1899-12-30T11:00:00"/>
    <s v="One Way"/>
  </r>
  <r>
    <n v="1510280"/>
    <s v="Non-RFID Card Member"/>
    <m/>
    <m/>
    <n v="53212"/>
    <s v="UNITED STATES"/>
    <s v="Single Ride"/>
    <n v="2"/>
    <x v="9"/>
    <n v="43.066893999999998"/>
    <n v="-87.877936000000005"/>
    <x v="15"/>
    <n v="43.06033"/>
    <n v="-87.89546"/>
    <n v="14"/>
    <n v="3"/>
    <n v="2.1"/>
    <n v="2"/>
    <n v="84"/>
    <n v="-1"/>
    <d v="2017-02-18T00:00:00"/>
    <d v="2017-02-01T00:00:00"/>
    <d v="2017-02-18T00:00:00"/>
    <s v="Saturday"/>
    <d v="1899-12-30T10:54:39"/>
    <d v="1899-12-30T11:00:00"/>
    <n v="1"/>
    <d v="2017-02-18T00:00:00"/>
    <d v="2017-02-01T00:00:00"/>
    <d v="2017-02-18T00:00:00"/>
    <s v="Saturday"/>
    <d v="1899-12-30T11:08:05"/>
    <d v="1899-12-30T11:00:00"/>
    <s v="One Way"/>
  </r>
  <r>
    <n v="1510605"/>
    <s v="Non-RFID Card Member"/>
    <m/>
    <m/>
    <n v="60194"/>
    <s v="UNITED STATES"/>
    <s v="Single Ride"/>
    <n v="5417"/>
    <x v="26"/>
    <n v="43.060786"/>
    <n v="-87.883825999999999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1:25:01"/>
    <d v="1899-12-30T11:00:00"/>
    <n v="1"/>
    <d v="2017-02-18T00:00:00"/>
    <d v="2017-02-01T00:00:00"/>
    <d v="2017-02-18T00:00:00"/>
    <s v="Saturday"/>
    <d v="1899-12-30T12:09:24"/>
    <d v="1899-12-30T12:00:00"/>
    <s v="One Way"/>
  </r>
  <r>
    <n v="1510622"/>
    <s v="Non-RFID Card Member"/>
    <m/>
    <m/>
    <n v="60516"/>
    <s v="UNITED STATES"/>
    <s v="Single Ride"/>
    <n v="5458"/>
    <x v="26"/>
    <n v="43.060786"/>
    <n v="-87.883825999999999"/>
    <x v="10"/>
    <n v="43.052460000000004"/>
    <n v="-87.891000000000005"/>
    <n v="39"/>
    <n v="6"/>
    <n v="5.9"/>
    <n v="5.6"/>
    <n v="234"/>
    <n v="-1"/>
    <d v="2017-02-18T00:00:00"/>
    <d v="2017-02-01T00:00:00"/>
    <d v="2017-02-18T00:00:00"/>
    <s v="Saturday"/>
    <d v="1899-12-30T11:28:31"/>
    <d v="1899-12-30T11:00:00"/>
    <n v="1"/>
    <d v="2017-02-18T00:00:00"/>
    <d v="2017-02-01T00:00:00"/>
    <d v="2017-02-18T00:00:00"/>
    <s v="Saturday"/>
    <d v="1899-12-30T12:07:56"/>
    <d v="1899-12-30T12:00:00"/>
    <s v="One Way"/>
  </r>
  <r>
    <n v="1510627"/>
    <s v="Non-RFID Card Member"/>
    <m/>
    <m/>
    <n v="60516"/>
    <s v="UNITED STATES"/>
    <s v="Single Ride"/>
    <n v="11049"/>
    <x v="26"/>
    <n v="43.060786"/>
    <n v="-87.883825999999999"/>
    <x v="10"/>
    <n v="43.052460000000004"/>
    <n v="-87.891000000000005"/>
    <n v="39"/>
    <n v="6"/>
    <n v="5.9"/>
    <n v="5.6"/>
    <n v="234"/>
    <n v="-1"/>
    <d v="2017-02-18T00:00:00"/>
    <d v="2017-02-01T00:00:00"/>
    <d v="2017-02-18T00:00:00"/>
    <s v="Saturday"/>
    <d v="1899-12-30T11:29:23"/>
    <d v="1899-12-30T11:00:00"/>
    <n v="1"/>
    <d v="2017-02-18T00:00:00"/>
    <d v="2017-02-01T00:00:00"/>
    <d v="2017-02-18T00:00:00"/>
    <s v="Saturday"/>
    <d v="1899-12-30T12:08:17"/>
    <d v="1899-12-30T12:00:00"/>
    <s v="One Way"/>
  </r>
  <r>
    <n v="1510782"/>
    <s v="Non-RFID Card Member"/>
    <m/>
    <m/>
    <n v="53213"/>
    <s v="UNITED STATES"/>
    <s v="Single Ride"/>
    <n v="11102"/>
    <x v="55"/>
    <n v="43.059550000000002"/>
    <n v="-88.008840000000006"/>
    <x v="49"/>
    <n v="43.060839999999999"/>
    <n v="-88.001940000000005"/>
    <n v="16"/>
    <n v="3"/>
    <n v="2.4"/>
    <n v="2.2999999999999998"/>
    <n v="96"/>
    <n v="-1"/>
    <d v="2017-02-18T00:00:00"/>
    <d v="2017-02-01T00:00:00"/>
    <d v="2017-02-18T00:00:00"/>
    <s v="Saturday"/>
    <d v="1899-12-30T12:00:05"/>
    <d v="1899-12-30T12:00:00"/>
    <n v="1"/>
    <d v="2017-02-18T00:00:00"/>
    <d v="2017-02-01T00:00:00"/>
    <d v="2017-02-18T00:00:00"/>
    <s v="Saturday"/>
    <d v="1899-12-30T12:16:55"/>
    <d v="1899-12-30T12:00:00"/>
    <s v="One Way"/>
  </r>
  <r>
    <n v="1510830"/>
    <s v="Non-RFID Card Member"/>
    <m/>
    <m/>
    <n v="54115"/>
    <s v="UNITED STATES"/>
    <s v="Single Ride"/>
    <n v="11081"/>
    <x v="35"/>
    <n v="43.040154000000001"/>
    <n v="-87.932113000000001"/>
    <x v="29"/>
    <n v="43.053040000000003"/>
    <n v="-87.897660000000002"/>
    <n v="33"/>
    <n v="3"/>
    <n v="5"/>
    <n v="4.7"/>
    <n v="198"/>
    <n v="-1"/>
    <d v="2017-02-18T00:00:00"/>
    <d v="2017-02-01T00:00:00"/>
    <d v="2017-02-18T00:00:00"/>
    <s v="Saturday"/>
    <d v="1899-12-30T12:10:58"/>
    <d v="1899-12-30T12:00:00"/>
    <n v="1"/>
    <d v="2017-02-18T00:00:00"/>
    <d v="2017-02-01T00:00:00"/>
    <d v="2017-02-18T00:00:00"/>
    <s v="Saturday"/>
    <d v="1899-12-30T12:43:22"/>
    <d v="1899-12-30T13:00:00"/>
    <s v="One Way"/>
  </r>
  <r>
    <n v="1509913"/>
    <s v="Non-RFID Card Member"/>
    <m/>
    <m/>
    <n v="20111"/>
    <s v="UNITED STATES"/>
    <s v="Single Ride"/>
    <n v="11096"/>
    <x v="36"/>
    <n v="43.02948"/>
    <n v="-87.912819999999996"/>
    <x v="22"/>
    <n v="43.02948"/>
    <n v="-87.912819999999996"/>
    <n v="109"/>
    <n v="12"/>
    <n v="16.399999999999999"/>
    <n v="15.5"/>
    <n v="654"/>
    <n v="-1"/>
    <d v="2017-02-18T00:00:00"/>
    <d v="2017-02-01T00:00:00"/>
    <d v="2017-02-18T00:00:00"/>
    <s v="Saturday"/>
    <d v="1899-12-30T12:40:57"/>
    <d v="1899-12-30T13:00:00"/>
    <n v="1"/>
    <d v="2017-02-18T00:00:00"/>
    <d v="2017-02-01T00:00:00"/>
    <d v="2017-02-18T00:00:00"/>
    <s v="Saturday"/>
    <d v="1899-12-30T14:29:14"/>
    <d v="1899-12-30T14:00:00"/>
    <s v="Round Trip"/>
  </r>
  <r>
    <n v="1511001"/>
    <s v="Non-RFID Card Member"/>
    <m/>
    <m/>
    <n v="53527"/>
    <s v="UNITED STATES"/>
    <s v="Single Ride"/>
    <n v="11154"/>
    <x v="13"/>
    <n v="43.058619999999998"/>
    <n v="-87.885319999999993"/>
    <x v="2"/>
    <n v="43.03519"/>
    <n v="-87.907390000000007"/>
    <n v="51"/>
    <n v="6"/>
    <n v="7.7"/>
    <n v="7.3"/>
    <n v="306"/>
    <n v="-1"/>
    <d v="2017-02-18T00:00:00"/>
    <d v="2017-02-01T00:00:00"/>
    <d v="2017-02-18T00:00:00"/>
    <s v="Saturday"/>
    <d v="1899-12-30T12:43:31"/>
    <d v="1899-12-30T13:00:00"/>
    <n v="1"/>
    <d v="2017-02-18T00:00:00"/>
    <d v="2017-02-01T00:00:00"/>
    <d v="2017-02-18T00:00:00"/>
    <s v="Saturday"/>
    <d v="1899-12-30T13:34:30"/>
    <d v="1899-12-30T14:00:00"/>
    <s v="One Way"/>
  </r>
  <r>
    <n v="1511259"/>
    <s v="Non-RFID Card Member"/>
    <m/>
    <m/>
    <n v="53206"/>
    <s v="UNITED STATES"/>
    <s v="Single Ride"/>
    <n v="11141"/>
    <x v="31"/>
    <n v="43.058010000000003"/>
    <n v="-87.877300000000005"/>
    <x v="32"/>
    <n v="43.058010000000003"/>
    <n v="-87.877300000000005"/>
    <n v="17"/>
    <n v="3"/>
    <n v="2.6"/>
    <n v="2.4"/>
    <n v="102"/>
    <n v="-1"/>
    <d v="2017-02-18T00:00:00"/>
    <d v="2017-02-01T00:00:00"/>
    <d v="2017-02-18T00:00:00"/>
    <s v="Saturday"/>
    <d v="1899-12-30T13:29:19"/>
    <d v="1899-12-30T13:00:00"/>
    <n v="1"/>
    <d v="2017-02-18T00:00:00"/>
    <d v="2017-02-01T00:00:00"/>
    <d v="2017-02-18T00:00:00"/>
    <s v="Saturday"/>
    <d v="1899-12-30T13:46:59"/>
    <d v="1899-12-30T14:00:00"/>
    <s v="Round Trip"/>
  </r>
  <r>
    <n v="1511355"/>
    <s v="Non-RFID Card Member"/>
    <m/>
    <m/>
    <n v="53207"/>
    <s v="UNITED STATES"/>
    <s v="Single Ride"/>
    <n v="5417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8T00:00:00"/>
    <d v="2017-02-01T00:00:00"/>
    <d v="2017-02-18T00:00:00"/>
    <s v="Saturday"/>
    <d v="1899-12-30T13:45:55"/>
    <d v="1899-12-30T14:00:00"/>
    <n v="1"/>
    <d v="2017-02-18T00:00:00"/>
    <d v="2017-02-01T00:00:00"/>
    <d v="2017-02-18T00:00:00"/>
    <s v="Saturday"/>
    <d v="1899-12-30T14:34:28"/>
    <d v="1899-12-30T15:00:00"/>
    <s v="Round Trip"/>
  </r>
  <r>
    <n v="1383463"/>
    <s v="Non-RFID Card Member"/>
    <m/>
    <m/>
    <n v="53217"/>
    <s v="UNITED STATES"/>
    <s v="Single Ride"/>
    <n v="100"/>
    <x v="10"/>
    <n v="43.052460000000004"/>
    <n v="-87.891000000000005"/>
    <x v="17"/>
    <n v="43.042490000000001"/>
    <n v="-87.909959999999998"/>
    <n v="16"/>
    <n v="3"/>
    <n v="2.4"/>
    <n v="2.2999999999999998"/>
    <n v="96"/>
    <n v="-1"/>
    <d v="2017-02-18T00:00:00"/>
    <d v="2017-02-01T00:00:00"/>
    <d v="2017-02-18T00:00:00"/>
    <s v="Saturday"/>
    <d v="1899-12-30T13:46:36"/>
    <d v="1899-12-30T14:00:00"/>
    <n v="1"/>
    <d v="2017-02-18T00:00:00"/>
    <d v="2017-02-01T00:00:00"/>
    <d v="2017-02-18T00:00:00"/>
    <s v="Saturday"/>
    <d v="1899-12-30T14:02:01"/>
    <d v="1899-12-30T14:00:00"/>
    <s v="One Way"/>
  </r>
  <r>
    <n v="1511385"/>
    <s v="Non-RFID Card Member"/>
    <m/>
    <m/>
    <n v="54929"/>
    <s v="UNITED STATES"/>
    <s v="Single Ride"/>
    <n v="86"/>
    <x v="30"/>
    <n v="43.031480000000002"/>
    <n v="-87.908169999999998"/>
    <x v="30"/>
    <n v="43.05097"/>
    <n v="-87.906440000000003"/>
    <n v="58"/>
    <n v="6"/>
    <n v="8.6999999999999993"/>
    <n v="8.3000000000000007"/>
    <n v="348"/>
    <n v="-1"/>
    <d v="2017-02-18T00:00:00"/>
    <d v="2017-02-01T00:00:00"/>
    <d v="2017-02-18T00:00:00"/>
    <s v="Saturday"/>
    <d v="1899-12-30T13:50:40"/>
    <d v="1899-12-30T14:00:00"/>
    <n v="1"/>
    <d v="2017-02-18T00:00:00"/>
    <d v="2017-02-01T00:00:00"/>
    <d v="2017-02-18T00:00:00"/>
    <s v="Saturday"/>
    <d v="1899-12-30T14:48:03"/>
    <d v="1899-12-30T15:00:00"/>
    <s v="One Way"/>
  </r>
  <r>
    <n v="1511400"/>
    <s v="Non-RFID Card Member"/>
    <m/>
    <m/>
    <n v="53208"/>
    <s v="UNITED STATES"/>
    <s v="Single Ride"/>
    <n v="5459"/>
    <x v="10"/>
    <n v="43.052460000000004"/>
    <n v="-87.891000000000005"/>
    <x v="10"/>
    <n v="43.052460000000004"/>
    <n v="-87.891000000000005"/>
    <n v="54"/>
    <n v="6"/>
    <n v="8.1"/>
    <n v="7.7"/>
    <n v="324"/>
    <n v="-1"/>
    <d v="2017-02-18T00:00:00"/>
    <d v="2017-02-01T00:00:00"/>
    <d v="2017-02-18T00:00:00"/>
    <s v="Saturday"/>
    <d v="1899-12-30T13:50:55"/>
    <d v="1899-12-30T14:00:00"/>
    <n v="1"/>
    <d v="2017-02-18T00:00:00"/>
    <d v="2017-02-01T00:00:00"/>
    <d v="2017-02-18T00:00:00"/>
    <s v="Saturday"/>
    <d v="1899-12-30T14:44:46"/>
    <d v="1899-12-30T15:00:00"/>
    <s v="Round Trip"/>
  </r>
  <r>
    <n v="1511417"/>
    <s v="Non-RFID Card Member"/>
    <m/>
    <m/>
    <n v="53208"/>
    <s v="UNITED STATES"/>
    <s v="Single Ride"/>
    <n v="5428"/>
    <x v="10"/>
    <n v="43.052460000000004"/>
    <n v="-87.891000000000005"/>
    <x v="10"/>
    <n v="43.052460000000004"/>
    <n v="-87.891000000000005"/>
    <n v="52"/>
    <n v="6"/>
    <n v="7.8"/>
    <n v="7.4"/>
    <n v="312"/>
    <n v="-1"/>
    <d v="2017-02-18T00:00:00"/>
    <d v="2017-02-01T00:00:00"/>
    <d v="2017-02-18T00:00:00"/>
    <s v="Saturday"/>
    <d v="1899-12-30T13:52:30"/>
    <d v="1899-12-30T14:00:00"/>
    <n v="1"/>
    <d v="2017-02-18T00:00:00"/>
    <d v="2017-02-01T00:00:00"/>
    <d v="2017-02-18T00:00:00"/>
    <s v="Saturday"/>
    <d v="1899-12-30T14:44:45"/>
    <d v="1899-12-30T15:00:00"/>
    <s v="Round Trip"/>
  </r>
  <r>
    <n v="1511576"/>
    <s v="Non-RFID Card Member"/>
    <m/>
    <m/>
    <n v="53202"/>
    <s v="UNITED STATES"/>
    <s v="Single Ride"/>
    <n v="109"/>
    <x v="25"/>
    <n v="43.036900000000003"/>
    <n v="-87.89667"/>
    <x v="24"/>
    <n v="43.036900000000003"/>
    <n v="-87.89667"/>
    <n v="68"/>
    <n v="9"/>
    <n v="10.199999999999999"/>
    <n v="9.6999999999999993"/>
    <n v="408"/>
    <n v="-1"/>
    <d v="2017-02-18T00:00:00"/>
    <d v="2017-02-01T00:00:00"/>
    <d v="2017-02-18T00:00:00"/>
    <s v="Saturday"/>
    <d v="1899-12-30T14:22:30"/>
    <d v="1899-12-30T14:00:00"/>
    <n v="1"/>
    <d v="2017-02-18T00:00:00"/>
    <d v="2017-02-01T00:00:00"/>
    <d v="2017-02-18T00:00:00"/>
    <s v="Saturday"/>
    <d v="1899-12-30T15:30:14"/>
    <d v="1899-12-30T16:00:00"/>
    <s v="Round Trip"/>
  </r>
  <r>
    <n v="1511647"/>
    <s v="Non-RFID Card Member"/>
    <m/>
    <m/>
    <n v="43205"/>
    <s v="UNITED STATES"/>
    <s v="Single Ride"/>
    <n v="28"/>
    <x v="36"/>
    <n v="43.02948"/>
    <n v="-87.912819999999996"/>
    <x v="22"/>
    <n v="43.02948"/>
    <n v="-87.912819999999996"/>
    <n v="26"/>
    <n v="3"/>
    <n v="3.9"/>
    <n v="3.7"/>
    <n v="156"/>
    <n v="-1"/>
    <d v="2017-02-18T00:00:00"/>
    <d v="2017-02-01T00:00:00"/>
    <d v="2017-02-18T00:00:00"/>
    <s v="Saturday"/>
    <d v="1899-12-30T14:31:31"/>
    <d v="1899-12-30T15:00:00"/>
    <n v="1"/>
    <d v="2017-02-18T00:00:00"/>
    <d v="2017-02-01T00:00:00"/>
    <d v="2017-02-18T00:00:00"/>
    <s v="Saturday"/>
    <d v="1899-12-30T14:57:04"/>
    <d v="1899-12-30T15:00:00"/>
    <s v="Round Trip"/>
  </r>
  <r>
    <n v="1511649"/>
    <s v="Non-RFID Card Member"/>
    <m/>
    <m/>
    <n v="53207"/>
    <s v="UNITED STATES"/>
    <s v="Single Ride"/>
    <n v="5496"/>
    <x v="21"/>
    <n v="43.06033"/>
    <n v="-87.89546"/>
    <x v="15"/>
    <n v="43.06033"/>
    <n v="-87.89546"/>
    <n v="49"/>
    <n v="6"/>
    <n v="7.4"/>
    <n v="7"/>
    <n v="294"/>
    <n v="-1"/>
    <d v="2017-02-18T00:00:00"/>
    <d v="2017-02-01T00:00:00"/>
    <d v="2017-02-18T00:00:00"/>
    <s v="Saturday"/>
    <d v="1899-12-30T14:31:49"/>
    <d v="1899-12-30T15:00:00"/>
    <n v="1"/>
    <d v="2017-02-18T00:00:00"/>
    <d v="2017-02-01T00:00:00"/>
    <d v="2017-02-18T00:00:00"/>
    <s v="Saturday"/>
    <d v="1899-12-30T15:20:51"/>
    <d v="1899-12-30T15:00:00"/>
    <s v="Round Trip"/>
  </r>
  <r>
    <n v="1511686"/>
    <s v="Non-RFID Card Member"/>
    <m/>
    <m/>
    <n v="53202"/>
    <s v="UNITED STATES"/>
    <s v="Single Ride"/>
    <n v="242"/>
    <x v="10"/>
    <n v="43.052460000000004"/>
    <n v="-87.891000000000005"/>
    <x v="10"/>
    <n v="43.052460000000004"/>
    <n v="-87.891000000000005"/>
    <n v="91"/>
    <n v="9"/>
    <n v="13.7"/>
    <n v="13"/>
    <n v="546"/>
    <n v="-1"/>
    <d v="2017-02-18T00:00:00"/>
    <d v="2017-02-01T00:00:00"/>
    <d v="2017-02-18T00:00:00"/>
    <s v="Saturday"/>
    <d v="1899-12-30T14:38:13"/>
    <d v="1899-12-30T15:00:00"/>
    <n v="1"/>
    <d v="2017-02-18T00:00:00"/>
    <d v="2017-02-01T00:00:00"/>
    <d v="2017-02-18T00:00:00"/>
    <s v="Saturday"/>
    <d v="1899-12-30T16:09:10"/>
    <d v="1899-12-30T16:00:00"/>
    <s v="Round Trip"/>
  </r>
  <r>
    <n v="1511720"/>
    <s v="Non-RFID Card Member"/>
    <m/>
    <m/>
    <n v="53211"/>
    <s v="UNITED STATES"/>
    <s v="Single Ride"/>
    <n v="179"/>
    <x v="10"/>
    <n v="43.052460000000004"/>
    <n v="-87.891000000000005"/>
    <x v="10"/>
    <n v="43.052460000000004"/>
    <n v="-87.891000000000005"/>
    <n v="30"/>
    <n v="3"/>
    <n v="4.5"/>
    <n v="4.3"/>
    <n v="180"/>
    <n v="-1"/>
    <d v="2017-02-18T00:00:00"/>
    <d v="2017-02-01T00:00:00"/>
    <d v="2017-02-18T00:00:00"/>
    <s v="Saturday"/>
    <d v="1899-12-30T14:44:17"/>
    <d v="1899-12-30T15:00:00"/>
    <n v="1"/>
    <d v="2017-02-18T00:00:00"/>
    <d v="2017-02-01T00:00:00"/>
    <d v="2017-02-18T00:00:00"/>
    <s v="Saturday"/>
    <d v="1899-12-30T15:14:33"/>
    <d v="1899-12-30T15:00:00"/>
    <s v="Round Trip"/>
  </r>
  <r>
    <n v="1511729"/>
    <s v="Non-RFID Card Member"/>
    <m/>
    <m/>
    <m/>
    <s v="UNITED STATES"/>
    <s v="Single Ride"/>
    <n v="11147"/>
    <x v="2"/>
    <n v="43.03519"/>
    <n v="-87.907390000000007"/>
    <x v="3"/>
    <n v="43.058619999999998"/>
    <n v="-87.885319999999993"/>
    <n v="25"/>
    <n v="3"/>
    <n v="3.8"/>
    <n v="3.6"/>
    <n v="150"/>
    <n v="-1"/>
    <d v="2017-02-18T00:00:00"/>
    <d v="2017-02-01T00:00:00"/>
    <d v="2017-02-18T00:00:00"/>
    <s v="Saturday"/>
    <d v="1899-12-30T14:45:21"/>
    <d v="1899-12-30T15:00:00"/>
    <n v="1"/>
    <d v="2017-02-18T00:00:00"/>
    <d v="2017-02-01T00:00:00"/>
    <d v="2017-02-18T00:00:00"/>
    <s v="Saturday"/>
    <d v="1899-12-30T15:10:08"/>
    <d v="1899-12-30T15:00:00"/>
    <s v="One Way"/>
  </r>
  <r>
    <n v="1511757"/>
    <s v="Non-RFID Card Member"/>
    <m/>
    <m/>
    <n v="43110"/>
    <s v="UNITED STATES"/>
    <s v="Single Ride"/>
    <n v="5524"/>
    <x v="25"/>
    <n v="43.036900000000003"/>
    <n v="-87.89667"/>
    <x v="24"/>
    <n v="43.036900000000003"/>
    <n v="-87.89667"/>
    <n v="64"/>
    <n v="6"/>
    <n v="9.6"/>
    <n v="9.1"/>
    <n v="384"/>
    <n v="-1"/>
    <d v="2017-02-18T00:00:00"/>
    <d v="2017-02-01T00:00:00"/>
    <d v="2017-02-18T00:00:00"/>
    <s v="Saturday"/>
    <d v="1899-12-30T14:48:52"/>
    <d v="1899-12-30T15:00:00"/>
    <n v="1"/>
    <d v="2017-02-18T00:00:00"/>
    <d v="2017-02-01T00:00:00"/>
    <d v="2017-02-18T00:00:00"/>
    <s v="Saturday"/>
    <d v="1899-12-30T15:52:12"/>
    <d v="1899-12-30T16:00:00"/>
    <s v="Round Trip"/>
  </r>
  <r>
    <n v="1430487"/>
    <s v="Non-RFID Card Member"/>
    <m/>
    <m/>
    <n v="53204"/>
    <s v="UNITED STATES"/>
    <s v="Single Ride"/>
    <n v="11108"/>
    <x v="50"/>
    <n v="43.026229999999998"/>
    <n v="-87.912809999999993"/>
    <x v="5"/>
    <n v="43.031480000000002"/>
    <n v="-87.908169999999998"/>
    <n v="50"/>
    <n v="6"/>
    <n v="7.5"/>
    <n v="7.1"/>
    <n v="300"/>
    <n v="-1"/>
    <d v="2017-02-18T00:00:00"/>
    <d v="2017-02-01T00:00:00"/>
    <d v="2017-02-18T00:00:00"/>
    <s v="Saturday"/>
    <d v="1899-12-30T15:00:09"/>
    <d v="1899-12-30T15:00:00"/>
    <n v="1"/>
    <d v="2017-02-18T00:00:00"/>
    <d v="2017-02-01T00:00:00"/>
    <d v="2017-02-18T00:00:00"/>
    <s v="Saturday"/>
    <d v="1899-12-30T15:50:54"/>
    <d v="1899-12-30T16:00:00"/>
    <s v="One Way"/>
  </r>
  <r>
    <n v="1511834"/>
    <s v="Non-RFID Card Member"/>
    <m/>
    <m/>
    <n v="53213"/>
    <s v="UNITED STATES"/>
    <s v="Single Ride"/>
    <n v="28"/>
    <x v="48"/>
    <n v="43.060839999999999"/>
    <n v="-88.001940000000005"/>
    <x v="49"/>
    <n v="43.060839999999999"/>
    <n v="-88.001940000000005"/>
    <n v="23"/>
    <n v="3"/>
    <n v="3.5"/>
    <n v="3.3"/>
    <n v="138"/>
    <n v="-1"/>
    <d v="2017-02-18T00:00:00"/>
    <d v="2017-02-01T00:00:00"/>
    <d v="2017-02-18T00:00:00"/>
    <s v="Saturday"/>
    <d v="1899-12-30T15:03:27"/>
    <d v="1899-12-30T15:00:00"/>
    <n v="1"/>
    <d v="2017-02-18T00:00:00"/>
    <d v="2017-02-01T00:00:00"/>
    <d v="2017-02-18T00:00:00"/>
    <s v="Saturday"/>
    <d v="1899-12-30T15:26:51"/>
    <d v="1899-12-30T15:00:00"/>
    <s v="Round Trip"/>
  </r>
  <r>
    <n v="1251116"/>
    <s v="Non-RFID Card Member"/>
    <m/>
    <m/>
    <n v="53132"/>
    <s v="UNITED STATES"/>
    <s v="Single Ride"/>
    <n v="247"/>
    <x v="2"/>
    <n v="43.03519"/>
    <n v="-87.907390000000007"/>
    <x v="17"/>
    <n v="43.042490000000001"/>
    <n v="-87.909959999999998"/>
    <n v="9"/>
    <n v="3"/>
    <n v="1.4"/>
    <n v="1.3"/>
    <n v="54"/>
    <n v="-1"/>
    <d v="2017-02-18T00:00:00"/>
    <d v="2017-02-01T00:00:00"/>
    <d v="2017-02-18T00:00:00"/>
    <s v="Saturday"/>
    <d v="1899-12-30T15:34:50"/>
    <d v="1899-12-30T16:00:00"/>
    <n v="1"/>
    <d v="2017-02-18T00:00:00"/>
    <d v="2017-02-01T00:00:00"/>
    <d v="2017-02-18T00:00:00"/>
    <s v="Saturday"/>
    <d v="1899-12-30T15:43:29"/>
    <d v="1899-12-30T16:00:00"/>
    <s v="One Way"/>
  </r>
  <r>
    <n v="1512190"/>
    <s v="Non-RFID Card Member"/>
    <m/>
    <m/>
    <n v="55044"/>
    <s v="UNITED STATES"/>
    <s v="Single Ride"/>
    <n v="279"/>
    <x v="16"/>
    <n v="43.03913"/>
    <n v="-87.916150000000002"/>
    <x v="21"/>
    <n v="43.040154000000001"/>
    <n v="-87.932113000000001"/>
    <n v="5"/>
    <n v="3"/>
    <n v="0.8"/>
    <n v="0.7"/>
    <n v="30"/>
    <n v="-1"/>
    <d v="2017-02-18T00:00:00"/>
    <d v="2017-02-01T00:00:00"/>
    <d v="2017-02-18T00:00:00"/>
    <s v="Saturday"/>
    <d v="1899-12-30T16:00:06"/>
    <d v="1899-12-30T16:00:00"/>
    <n v="1"/>
    <d v="2017-02-18T00:00:00"/>
    <d v="2017-02-01T00:00:00"/>
    <d v="2017-02-18T00:00:00"/>
    <s v="Saturday"/>
    <d v="1899-12-30T16:05:46"/>
    <d v="1899-12-30T16:00:00"/>
    <s v="One Way"/>
  </r>
  <r>
    <n v="1512220"/>
    <s v="Non-RFID Card Member"/>
    <m/>
    <m/>
    <n v="53012"/>
    <s v="UNITED STATES"/>
    <s v="Single Ride"/>
    <n v="11150"/>
    <x v="1"/>
    <n v="43.048200000000001"/>
    <n v="-87.900859999999994"/>
    <x v="29"/>
    <n v="43.053040000000003"/>
    <n v="-87.897660000000002"/>
    <n v="5"/>
    <n v="3"/>
    <n v="0.8"/>
    <n v="0.7"/>
    <n v="30"/>
    <n v="-1"/>
    <d v="2017-02-18T00:00:00"/>
    <d v="2017-02-01T00:00:00"/>
    <d v="2017-02-18T00:00:00"/>
    <s v="Saturday"/>
    <d v="1899-12-30T16:05:27"/>
    <d v="1899-12-30T16:00:00"/>
    <n v="1"/>
    <d v="2017-02-18T00:00:00"/>
    <d v="2017-02-01T00:00:00"/>
    <d v="2017-02-18T00:00:00"/>
    <s v="Saturday"/>
    <d v="1899-12-30T16:10:53"/>
    <d v="1899-12-30T16:00:00"/>
    <s v="One Way"/>
  </r>
  <r>
    <n v="1512233"/>
    <s v="Non-RFID Card Member"/>
    <m/>
    <m/>
    <n v="53132"/>
    <s v="UNITED STATES"/>
    <s v="Single Ride"/>
    <n v="11058"/>
    <x v="41"/>
    <n v="43.004728999999998"/>
    <n v="-87.905463999999995"/>
    <x v="48"/>
    <n v="43.004728999999998"/>
    <n v="-87.905463999999995"/>
    <n v="46"/>
    <n v="6"/>
    <n v="6.9"/>
    <n v="6.6"/>
    <n v="276"/>
    <n v="-1"/>
    <d v="2017-02-18T00:00:00"/>
    <d v="2017-02-01T00:00:00"/>
    <d v="2017-02-18T00:00:00"/>
    <s v="Saturday"/>
    <d v="1899-12-30T16:07:18"/>
    <d v="1899-12-30T16:00:00"/>
    <n v="1"/>
    <d v="2017-02-18T00:00:00"/>
    <d v="2017-02-01T00:00:00"/>
    <d v="2017-02-18T00:00:00"/>
    <s v="Saturday"/>
    <d v="1899-12-30T16:53:01"/>
    <d v="1899-12-30T17:00:00"/>
    <s v="Round Trip"/>
  </r>
  <r>
    <n v="1268923"/>
    <s v="Non-RFID Card Member"/>
    <m/>
    <m/>
    <n v="53211"/>
    <s v="UNITED STATES"/>
    <s v="Single Ride"/>
    <n v="152"/>
    <x v="25"/>
    <n v="43.036900000000003"/>
    <n v="-87.89667"/>
    <x v="24"/>
    <n v="43.036900000000003"/>
    <n v="-87.89667"/>
    <n v="13"/>
    <n v="3"/>
    <n v="2"/>
    <n v="1.9"/>
    <n v="78"/>
    <n v="-1"/>
    <d v="2017-02-18T00:00:00"/>
    <d v="2017-02-01T00:00:00"/>
    <d v="2017-02-18T00:00:00"/>
    <s v="Saturday"/>
    <d v="1899-12-30T16:09:52"/>
    <d v="1899-12-30T16:00:00"/>
    <n v="1"/>
    <d v="2017-02-18T00:00:00"/>
    <d v="2017-02-01T00:00:00"/>
    <d v="2017-02-18T00:00:00"/>
    <s v="Saturday"/>
    <d v="1899-12-30T16:22:34"/>
    <d v="1899-12-30T16:00:00"/>
    <s v="Round Trip"/>
  </r>
  <r>
    <n v="1512268"/>
    <s v="Non-RFID Card Member"/>
    <m/>
    <m/>
    <n v="53233"/>
    <s v="UNITED STATES"/>
    <s v="Single Ride"/>
    <n v="5443"/>
    <x v="35"/>
    <n v="43.040154000000001"/>
    <n v="-87.932113000000001"/>
    <x v="20"/>
    <n v="43.038649999999997"/>
    <n v="-87.921930000000003"/>
    <n v="19"/>
    <n v="3"/>
    <n v="2.9"/>
    <n v="2.7"/>
    <n v="114"/>
    <n v="-1"/>
    <d v="2017-02-18T00:00:00"/>
    <d v="2017-02-01T00:00:00"/>
    <d v="2017-02-18T00:00:00"/>
    <s v="Saturday"/>
    <d v="1899-12-30T16:13:44"/>
    <d v="1899-12-30T16:00:00"/>
    <n v="1"/>
    <d v="2017-02-18T00:00:00"/>
    <d v="2017-02-01T00:00:00"/>
    <d v="2017-02-18T00:00:00"/>
    <s v="Saturday"/>
    <d v="1899-12-30T16:32:10"/>
    <d v="1899-12-30T17:00:00"/>
    <s v="One Way"/>
  </r>
  <r>
    <n v="1512333"/>
    <s v="Non-RFID Card Member"/>
    <m/>
    <m/>
    <n v="53110"/>
    <s v="UNITED STATES"/>
    <s v="Single Ride"/>
    <n v="11141"/>
    <x v="31"/>
    <n v="43.058010000000003"/>
    <n v="-87.877300000000005"/>
    <x v="32"/>
    <n v="43.058010000000003"/>
    <n v="-87.877300000000005"/>
    <n v="27"/>
    <n v="3"/>
    <n v="4.0999999999999996"/>
    <n v="3.8"/>
    <n v="162"/>
    <n v="-1"/>
    <d v="2017-02-18T00:00:00"/>
    <d v="2017-02-01T00:00:00"/>
    <d v="2017-02-18T00:00:00"/>
    <s v="Saturday"/>
    <d v="1899-12-30T16:27:23"/>
    <d v="1899-12-30T16:00:00"/>
    <n v="1"/>
    <d v="2017-02-18T00:00:00"/>
    <d v="2017-02-01T00:00:00"/>
    <d v="2017-02-18T00:00:00"/>
    <s v="Saturday"/>
    <d v="1899-12-30T16:54:55"/>
    <d v="1899-12-30T17:00:00"/>
    <s v="Round Trip"/>
  </r>
  <r>
    <n v="1512362"/>
    <s v="Non-RFID Card Member"/>
    <m/>
    <m/>
    <n v="53202"/>
    <s v="UNITED STATES"/>
    <s v="Single Ride"/>
    <n v="5468"/>
    <x v="14"/>
    <n v="43.045712999999999"/>
    <n v="-87.899756999999994"/>
    <x v="18"/>
    <n v="43.045712999999999"/>
    <n v="-87.899756999999994"/>
    <n v="61"/>
    <n v="6"/>
    <n v="9.1999999999999993"/>
    <n v="8.6999999999999993"/>
    <n v="366"/>
    <n v="-1"/>
    <d v="2017-02-18T00:00:00"/>
    <d v="2017-02-01T00:00:00"/>
    <d v="2017-02-18T00:00:00"/>
    <s v="Saturday"/>
    <d v="1899-12-30T16:35:58"/>
    <d v="1899-12-30T17:00:00"/>
    <n v="1"/>
    <d v="2017-02-18T00:00:00"/>
    <d v="2017-02-01T00:00:00"/>
    <d v="2017-02-18T00:00:00"/>
    <s v="Saturday"/>
    <d v="1899-12-30T17:36:52"/>
    <d v="1899-12-30T18:00:00"/>
    <s v="Round Trip"/>
  </r>
  <r>
    <n v="1512413"/>
    <s v="Non-RFID Card Member"/>
    <m/>
    <m/>
    <m/>
    <s v="UNITED STATES"/>
    <s v="Single Ride"/>
    <n v="280"/>
    <x v="31"/>
    <n v="43.058010000000003"/>
    <n v="-87.877300000000005"/>
    <x v="32"/>
    <n v="43.058010000000003"/>
    <n v="-87.877300000000005"/>
    <n v="24"/>
    <n v="3"/>
    <n v="3.6"/>
    <n v="3.4"/>
    <n v="144"/>
    <n v="-1"/>
    <d v="2017-02-18T00:00:00"/>
    <d v="2017-02-01T00:00:00"/>
    <d v="2017-02-18T00:00:00"/>
    <s v="Saturday"/>
    <d v="1899-12-30T16:50:00"/>
    <d v="1899-12-30T17:00:00"/>
    <n v="1"/>
    <d v="2017-02-18T00:00:00"/>
    <d v="2017-02-01T00:00:00"/>
    <d v="2017-02-18T00:00:00"/>
    <s v="Saturday"/>
    <d v="1899-12-30T17:14:13"/>
    <d v="1899-12-30T17:00:00"/>
    <s v="Round Trip"/>
  </r>
  <r>
    <n v="1512424"/>
    <s v="Non-RFID Card Member"/>
    <m/>
    <m/>
    <n v="53211"/>
    <s v="UNITED STATES"/>
    <s v="Single Ride"/>
    <n v="5570"/>
    <x v="9"/>
    <n v="43.066893999999998"/>
    <n v="-87.877936000000005"/>
    <x v="31"/>
    <n v="43.060250000000003"/>
    <n v="-87.892169999999993"/>
    <n v="56"/>
    <n v="6"/>
    <n v="8.4"/>
    <n v="8"/>
    <n v="336"/>
    <n v="-1"/>
    <d v="2017-02-18T00:00:00"/>
    <d v="2017-02-01T00:00:00"/>
    <d v="2017-02-18T00:00:00"/>
    <s v="Saturday"/>
    <d v="1899-12-30T16:53:15"/>
    <d v="1899-12-30T17:00:00"/>
    <n v="1"/>
    <d v="2017-02-18T00:00:00"/>
    <d v="2017-02-01T00:00:00"/>
    <d v="2017-02-18T00:00:00"/>
    <s v="Saturday"/>
    <d v="1899-12-30T17:49:03"/>
    <d v="1899-12-30T18:00:00"/>
    <s v="One Way"/>
  </r>
  <r>
    <n v="1512546"/>
    <s v="Non-RFID Card Member"/>
    <m/>
    <m/>
    <n v="53092"/>
    <s v="UNITED STATES"/>
    <s v="Single Ride"/>
    <n v="5455"/>
    <x v="0"/>
    <n v="43.03886"/>
    <n v="-87.902720000000002"/>
    <x v="17"/>
    <n v="43.042490000000001"/>
    <n v="-87.909959999999998"/>
    <n v="5"/>
    <n v="3"/>
    <n v="0.8"/>
    <n v="0.7"/>
    <n v="30"/>
    <n v="-1"/>
    <d v="2017-02-18T00:00:00"/>
    <d v="2017-02-01T00:00:00"/>
    <d v="2017-02-18T00:00:00"/>
    <s v="Saturday"/>
    <d v="1899-12-30T17:35:08"/>
    <d v="1899-12-30T18:00:00"/>
    <n v="1"/>
    <d v="2017-02-18T00:00:00"/>
    <d v="2017-02-01T00:00:00"/>
    <d v="2017-02-18T00:00:00"/>
    <s v="Saturday"/>
    <d v="1899-12-30T17:40:06"/>
    <d v="1899-12-30T18:00:00"/>
    <s v="One Way"/>
  </r>
  <r>
    <n v="1512646"/>
    <s v="Non-RFID Card Member"/>
    <m/>
    <m/>
    <n v="54469"/>
    <s v="UNITED STATES"/>
    <s v="Single Ride"/>
    <n v="11154"/>
    <x v="27"/>
    <n v="43.038580000000003"/>
    <n v="-87.90934"/>
    <x v="2"/>
    <n v="43.03519"/>
    <n v="-87.907390000000007"/>
    <n v="36"/>
    <n v="6"/>
    <n v="5.4"/>
    <n v="5.0999999999999996"/>
    <n v="216"/>
    <n v="-1"/>
    <d v="2017-02-18T00:00:00"/>
    <d v="2017-02-01T00:00:00"/>
    <d v="2017-02-18T00:00:00"/>
    <s v="Saturday"/>
    <d v="1899-12-30T18:13:41"/>
    <d v="1899-12-30T18:00:00"/>
    <n v="1"/>
    <d v="2017-02-18T00:00:00"/>
    <d v="2017-02-01T00:00:00"/>
    <d v="2017-02-18T00:00:00"/>
    <s v="Saturday"/>
    <d v="1899-12-30T18:49:30"/>
    <d v="1899-12-30T19:00:00"/>
    <s v="One Way"/>
  </r>
  <r>
    <n v="1512663"/>
    <s v="Non-RFID Card Member"/>
    <m/>
    <m/>
    <n v="53221"/>
    <s v="UNITED STATES"/>
    <s v="Single Ride"/>
    <n v="11140"/>
    <x v="43"/>
    <n v="43.05536"/>
    <n v="-87.90504"/>
    <x v="47"/>
    <n v="43.05536"/>
    <n v="-87.90504"/>
    <n v="30"/>
    <n v="3"/>
    <n v="4.5"/>
    <n v="4.3"/>
    <n v="180"/>
    <n v="-1"/>
    <d v="2017-02-18T00:00:00"/>
    <d v="2017-02-01T00:00:00"/>
    <d v="2017-02-18T00:00:00"/>
    <s v="Saturday"/>
    <d v="1899-12-30T18:19:24"/>
    <d v="1899-12-30T18:00:00"/>
    <n v="1"/>
    <d v="2017-02-18T00:00:00"/>
    <d v="2017-02-01T00:00:00"/>
    <d v="2017-02-18T00:00:00"/>
    <s v="Saturday"/>
    <d v="1899-12-30T18:49:04"/>
    <d v="1899-12-30T19:00:00"/>
    <s v="Round Trip"/>
  </r>
  <r>
    <n v="1512732"/>
    <s v="Non-RFID Card Member"/>
    <m/>
    <m/>
    <n v="60030"/>
    <s v="UNITED STATES"/>
    <s v="Single Ride"/>
    <n v="70"/>
    <x v="10"/>
    <n v="43.052460000000004"/>
    <n v="-87.891000000000005"/>
    <x v="17"/>
    <n v="43.042490000000001"/>
    <n v="-87.909959999999998"/>
    <n v="30"/>
    <n v="3"/>
    <n v="4.5"/>
    <n v="4.3"/>
    <n v="180"/>
    <n v="-1"/>
    <d v="2017-02-18T00:00:00"/>
    <d v="2017-02-01T00:00:00"/>
    <d v="2017-02-18T00:00:00"/>
    <s v="Saturday"/>
    <d v="1899-12-30T18:53:54"/>
    <d v="1899-12-30T19:00:00"/>
    <n v="1"/>
    <d v="2017-02-18T00:00:00"/>
    <d v="2017-02-01T00:00:00"/>
    <d v="2017-02-18T00:00:00"/>
    <s v="Saturday"/>
    <d v="1899-12-30T19:23:11"/>
    <d v="1899-12-30T19:00:00"/>
    <s v="One Way"/>
  </r>
  <r>
    <n v="1512774"/>
    <s v="Non-RFID Card Member"/>
    <m/>
    <m/>
    <n v="53027"/>
    <s v="UNITED STATES"/>
    <s v="Single Ride"/>
    <n v="5522"/>
    <x v="12"/>
    <n v="43.038719999999998"/>
    <n v="-87.905339999999995"/>
    <x v="5"/>
    <n v="43.031480000000002"/>
    <n v="-87.908169999999998"/>
    <n v="93"/>
    <n v="9"/>
    <n v="14"/>
    <n v="13.3"/>
    <n v="558"/>
    <n v="-1"/>
    <d v="2017-02-18T00:00:00"/>
    <d v="2017-02-01T00:00:00"/>
    <d v="2017-02-18T00:00:00"/>
    <s v="Saturday"/>
    <d v="1899-12-30T19:23:34"/>
    <d v="1899-12-30T19:00:00"/>
    <n v="1"/>
    <d v="2017-02-18T00:00:00"/>
    <d v="2017-02-01T00:00:00"/>
    <d v="2017-02-18T00:00:00"/>
    <s v="Saturday"/>
    <d v="1899-12-30T20:56:50"/>
    <d v="1899-12-30T21:00:00"/>
    <s v="One Way"/>
  </r>
  <r>
    <n v="1512814"/>
    <s v="Non-RFID Card Member"/>
    <m/>
    <m/>
    <n v="53215"/>
    <s v="UNITED STATES"/>
    <s v="Single Ride"/>
    <n v="112"/>
    <x v="2"/>
    <n v="43.03519"/>
    <n v="-87.907390000000007"/>
    <x v="2"/>
    <n v="43.03519"/>
    <n v="-87.907390000000007"/>
    <n v="49"/>
    <n v="6"/>
    <n v="7.4"/>
    <n v="7"/>
    <n v="294"/>
    <n v="-1"/>
    <d v="2017-02-18T00:00:00"/>
    <d v="2017-02-01T00:00:00"/>
    <d v="2017-02-18T00:00:00"/>
    <s v="Saturday"/>
    <d v="1899-12-30T20:00:30"/>
    <d v="1899-12-30T20:00:00"/>
    <n v="1"/>
    <d v="2017-02-18T00:00:00"/>
    <d v="2017-02-01T00:00:00"/>
    <d v="2017-02-18T00:00:00"/>
    <s v="Saturday"/>
    <d v="1899-12-30T20:49:26"/>
    <d v="1899-12-30T21:00:00"/>
    <s v="Round Trip"/>
  </r>
  <r>
    <n v="1471654"/>
    <s v="Non-RFID Card Member"/>
    <m/>
    <m/>
    <n v="53212"/>
    <s v="UNITED STATES"/>
    <s v="Single Ride"/>
    <n v="5459"/>
    <x v="26"/>
    <n v="43.060786"/>
    <n v="-87.883825999999999"/>
    <x v="36"/>
    <n v="43.052549999999997"/>
    <n v="-87.909329999999997"/>
    <n v="11"/>
    <n v="3"/>
    <n v="1.7"/>
    <n v="1.6"/>
    <n v="66"/>
    <n v="-1"/>
    <d v="2017-02-18T00:00:00"/>
    <d v="2017-02-01T00:00:00"/>
    <d v="2017-02-18T00:00:00"/>
    <s v="Saturday"/>
    <d v="1899-12-30T20:21:14"/>
    <d v="1899-12-30T20:00:00"/>
    <n v="1"/>
    <d v="2017-02-18T00:00:00"/>
    <d v="2017-02-01T00:00:00"/>
    <d v="2017-02-18T00:00:00"/>
    <s v="Saturday"/>
    <d v="1899-12-30T20:32:44"/>
    <d v="1899-12-30T21:00:00"/>
    <s v="One Way"/>
  </r>
  <r>
    <n v="1512914"/>
    <s v="Non-RFID Card Member"/>
    <m/>
    <m/>
    <n v="54421"/>
    <s v="UNITED STATES"/>
    <s v="Single Ride"/>
    <n v="189"/>
    <x v="22"/>
    <n v="43.053040000000003"/>
    <n v="-87.897660000000002"/>
    <x v="30"/>
    <n v="43.05097"/>
    <n v="-87.906440000000003"/>
    <n v="9"/>
    <n v="3"/>
    <n v="1.4"/>
    <n v="1.3"/>
    <n v="54"/>
    <n v="-1"/>
    <d v="2017-02-18T00:00:00"/>
    <d v="2017-02-01T00:00:00"/>
    <d v="2017-02-18T00:00:00"/>
    <s v="Saturday"/>
    <d v="1899-12-30T21:50:43"/>
    <d v="1899-12-30T22:00:00"/>
    <n v="1"/>
    <d v="2017-02-18T00:00:00"/>
    <d v="2017-02-01T00:00:00"/>
    <d v="2017-02-18T00:00:00"/>
    <s v="Saturday"/>
    <d v="1899-12-30T21:59:13"/>
    <d v="1899-12-30T22:00:00"/>
    <s v="One Way"/>
  </r>
  <r>
    <n v="1512926"/>
    <s v="Non-RFID Card Member"/>
    <m/>
    <m/>
    <n v="53225"/>
    <s v="UNITED STATES"/>
    <s v="Single Ride"/>
    <n v="19"/>
    <x v="50"/>
    <n v="43.026229999999998"/>
    <n v="-87.912809999999993"/>
    <x v="52"/>
    <n v="43.026470000000003"/>
    <n v="-87.918040000000005"/>
    <n v="17"/>
    <n v="3"/>
    <n v="2.6"/>
    <n v="2.4"/>
    <n v="102"/>
    <n v="-1"/>
    <d v="2017-02-18T00:00:00"/>
    <d v="2017-02-01T00:00:00"/>
    <d v="2017-02-18T00:00:00"/>
    <s v="Saturday"/>
    <d v="1899-12-30T22:05:07"/>
    <d v="1899-12-30T22:00:00"/>
    <n v="1"/>
    <d v="2017-02-18T00:00:00"/>
    <d v="2017-02-01T00:00:00"/>
    <d v="2017-02-18T00:00:00"/>
    <s v="Saturday"/>
    <d v="1899-12-30T22:22:00"/>
    <d v="1899-12-30T22:00:00"/>
    <s v="One Way"/>
  </r>
  <r>
    <n v="1512929"/>
    <s v="Non-RFID Card Member"/>
    <m/>
    <m/>
    <n v="53219"/>
    <s v="UNITED STATES"/>
    <s v="Single Ride"/>
    <n v="11114"/>
    <x v="50"/>
    <n v="43.026229999999998"/>
    <n v="-87.912809999999993"/>
    <x v="52"/>
    <n v="43.026470000000003"/>
    <n v="-87.918040000000005"/>
    <n v="16"/>
    <n v="3"/>
    <n v="2.4"/>
    <n v="2.2999999999999998"/>
    <n v="96"/>
    <n v="-1"/>
    <d v="2017-02-18T00:00:00"/>
    <d v="2017-02-01T00:00:00"/>
    <d v="2017-02-18T00:00:00"/>
    <s v="Saturday"/>
    <d v="1899-12-30T22:05:42"/>
    <d v="1899-12-30T22:00:00"/>
    <n v="1"/>
    <d v="2017-02-18T00:00:00"/>
    <d v="2017-02-01T00:00:00"/>
    <d v="2017-02-18T00:00:00"/>
    <s v="Saturday"/>
    <d v="1899-12-30T22:21:14"/>
    <d v="1899-12-30T22:00:00"/>
    <s v="One Way"/>
  </r>
  <r>
    <n v="1512931"/>
    <s v="Non-RFID Card Member"/>
    <m/>
    <m/>
    <n v="53045"/>
    <s v="UNITED STATES"/>
    <s v="Single Ride"/>
    <n v="5572"/>
    <x v="50"/>
    <n v="43.026229999999998"/>
    <n v="-87.912809999999993"/>
    <x v="52"/>
    <n v="43.026470000000003"/>
    <n v="-87.918040000000005"/>
    <n v="13"/>
    <n v="3"/>
    <n v="2"/>
    <n v="1.9"/>
    <n v="78"/>
    <n v="-1"/>
    <d v="2017-02-18T00:00:00"/>
    <d v="2017-02-01T00:00:00"/>
    <d v="2017-02-18T00:00:00"/>
    <s v="Saturday"/>
    <d v="1899-12-30T22:06:25"/>
    <d v="1899-12-30T22:00:00"/>
    <n v="1"/>
    <d v="2017-02-18T00:00:00"/>
    <d v="2017-02-01T00:00:00"/>
    <d v="2017-02-18T00:00:00"/>
    <s v="Saturday"/>
    <d v="1899-12-30T22:19:59"/>
    <d v="1899-12-30T22:00:00"/>
    <s v="One Way"/>
  </r>
  <r>
    <n v="1512943"/>
    <s v="Non-RFID Card Member"/>
    <m/>
    <m/>
    <n v="54914"/>
    <s v="UNITED STATES"/>
    <s v="Single Ride"/>
    <n v="5512"/>
    <x v="9"/>
    <n v="43.066893999999998"/>
    <n v="-87.877936000000005"/>
    <x v="25"/>
    <n v="43.066893999999998"/>
    <n v="-87.877936000000005"/>
    <n v="129"/>
    <n v="15"/>
    <n v="18"/>
    <n v="17.100000000000001"/>
    <n v="720"/>
    <n v="-1"/>
    <d v="2017-02-18T00:00:00"/>
    <d v="2017-02-01T00:00:00"/>
    <d v="2017-02-18T00:00:00"/>
    <s v="Saturday"/>
    <d v="1899-12-30T22:38:48"/>
    <d v="1899-12-30T23:00:00"/>
    <n v="1"/>
    <d v="2017-02-19T00:00:00"/>
    <d v="2017-02-01T00:00:00"/>
    <d v="2017-02-19T00:00:00"/>
    <s v="Sunday"/>
    <d v="1899-12-30T00:47:32"/>
    <d v="1899-12-30T01:00:00"/>
    <s v="Round Trip"/>
  </r>
  <r>
    <n v="1512951"/>
    <s v="Non-RFID Card Member"/>
    <m/>
    <m/>
    <m/>
    <s v="UNITED STATES"/>
    <s v="Single Ride"/>
    <n v="11123"/>
    <x v="7"/>
    <n v="43.074890000000003"/>
    <n v="-87.882810000000006"/>
    <x v="37"/>
    <n v="43.069021999999997"/>
    <n v="-87.887940999999998"/>
    <n v="114"/>
    <n v="12"/>
    <n v="17.100000000000001"/>
    <n v="16.2"/>
    <n v="684"/>
    <n v="-1"/>
    <d v="2017-02-18T00:00:00"/>
    <d v="2017-02-01T00:00:00"/>
    <d v="2017-02-18T00:00:00"/>
    <s v="Saturday"/>
    <d v="1899-12-30T22:51:54"/>
    <d v="1899-12-30T23:00:00"/>
    <n v="1"/>
    <d v="2017-02-19T00:00:00"/>
    <d v="2017-02-01T00:00:00"/>
    <d v="2017-02-19T00:00:00"/>
    <s v="Sunday"/>
    <d v="1899-12-30T00:45:26"/>
    <d v="1899-12-30T01:00:00"/>
    <s v="One Way"/>
  </r>
  <r>
    <n v="1393565"/>
    <s v="Non-RFID Card Member"/>
    <m/>
    <m/>
    <n v="53150"/>
    <s v="UNITED STATES"/>
    <s v="Single Ride"/>
    <n v="5479"/>
    <x v="25"/>
    <n v="43.036900000000003"/>
    <n v="-87.89667"/>
    <x v="24"/>
    <n v="43.036900000000003"/>
    <n v="-87.89667"/>
    <n v="76"/>
    <n v="9"/>
    <n v="11.4"/>
    <n v="10.8"/>
    <n v="456"/>
    <n v="-1"/>
    <d v="2017-02-19T00:00:00"/>
    <d v="2017-02-01T00:00:00"/>
    <d v="2017-02-19T00:00:00"/>
    <s v="Sunday"/>
    <d v="1899-12-30T09:54:14"/>
    <d v="1899-12-30T10:00:00"/>
    <n v="1"/>
    <d v="2017-02-19T00:00:00"/>
    <d v="2017-02-01T00:00:00"/>
    <d v="2017-02-19T00:00:00"/>
    <s v="Sunday"/>
    <d v="1899-12-30T11:10:57"/>
    <d v="1899-12-30T11:00:00"/>
    <s v="Round Trip"/>
  </r>
  <r>
    <n v="1513204"/>
    <s v="Non-RFID Card Member"/>
    <m/>
    <m/>
    <n v="60450"/>
    <s v="UNITED STATES"/>
    <s v="Single Ride"/>
    <n v="11112"/>
    <x v="1"/>
    <n v="43.048200000000001"/>
    <n v="-87.900859999999994"/>
    <x v="0"/>
    <n v="43.048200000000001"/>
    <n v="-87.900859999999994"/>
    <n v="94"/>
    <n v="9"/>
    <n v="14.1"/>
    <n v="13.4"/>
    <n v="564"/>
    <n v="-1"/>
    <d v="2017-02-19T00:00:00"/>
    <d v="2017-02-01T00:00:00"/>
    <d v="2017-02-19T00:00:00"/>
    <s v="Sunday"/>
    <d v="1899-12-30T10:21:44"/>
    <d v="1899-12-30T10:00:00"/>
    <n v="1"/>
    <d v="2017-02-19T00:00:00"/>
    <d v="2017-02-01T00:00:00"/>
    <d v="2017-02-19T00:00:00"/>
    <s v="Sunday"/>
    <d v="1899-12-30T11:55:47"/>
    <d v="1899-12-30T12:00:00"/>
    <s v="Round Trip"/>
  </r>
  <r>
    <n v="1513296"/>
    <s v="Non-RFID Card Member"/>
    <m/>
    <m/>
    <n v="53212"/>
    <s v="UNITED STATES"/>
    <s v="Single Ride"/>
    <n v="44"/>
    <x v="31"/>
    <n v="43.058010000000003"/>
    <n v="-87.877300000000005"/>
    <x v="32"/>
    <n v="43.058010000000003"/>
    <n v="-87.877300000000005"/>
    <n v="45"/>
    <n v="6"/>
    <n v="6.8"/>
    <n v="6.4"/>
    <n v="270"/>
    <n v="-1"/>
    <d v="2017-02-19T00:00:00"/>
    <d v="2017-02-01T00:00:00"/>
    <d v="2017-02-19T00:00:00"/>
    <s v="Sunday"/>
    <d v="1899-12-30T10:52:56"/>
    <d v="1899-12-30T11:00:00"/>
    <n v="1"/>
    <d v="2017-02-19T00:00:00"/>
    <d v="2017-02-01T00:00:00"/>
    <d v="2017-02-19T00:00:00"/>
    <s v="Sunday"/>
    <d v="1899-12-30T11:37:29"/>
    <d v="1899-12-30T12:00:00"/>
    <s v="Round Trip"/>
  </r>
  <r>
    <n v="1513346"/>
    <s v="Non-RFID Card Member"/>
    <m/>
    <m/>
    <m/>
    <s v="UNITED STATES"/>
    <s v="Single Ride"/>
    <n v="112"/>
    <x v="11"/>
    <n v="43.04824"/>
    <n v="-87.904970000000006"/>
    <x v="13"/>
    <n v="43.04824"/>
    <n v="-87.904970000000006"/>
    <n v="21"/>
    <n v="3"/>
    <n v="3.2"/>
    <n v="3"/>
    <n v="126"/>
    <n v="-1"/>
    <d v="2017-02-19T00:00:00"/>
    <d v="2017-02-01T00:00:00"/>
    <d v="2017-02-19T00:00:00"/>
    <s v="Sunday"/>
    <d v="1899-12-30T11:05:38"/>
    <d v="1899-12-30T11:00:00"/>
    <n v="1"/>
    <d v="2017-02-19T00:00:00"/>
    <d v="2017-02-01T00:00:00"/>
    <d v="2017-02-19T00:00:00"/>
    <s v="Sunday"/>
    <d v="1899-12-30T11:26:24"/>
    <d v="1899-12-30T11:00:00"/>
    <s v="Round Trip"/>
  </r>
  <r>
    <n v="1513360"/>
    <s v="Non-RFID Card Member"/>
    <m/>
    <m/>
    <n v="53233"/>
    <s v="UNITED STATES"/>
    <s v="Single Ride"/>
    <n v="11148"/>
    <x v="35"/>
    <n v="43.040154000000001"/>
    <n v="-87.932113000000001"/>
    <x v="21"/>
    <n v="43.040154000000001"/>
    <n v="-87.932113000000001"/>
    <n v="120"/>
    <n v="12"/>
    <n v="18"/>
    <n v="17.100000000000001"/>
    <n v="720"/>
    <n v="-1"/>
    <d v="2017-02-19T00:00:00"/>
    <d v="2017-02-01T00:00:00"/>
    <d v="2017-02-19T00:00:00"/>
    <s v="Sunday"/>
    <d v="1899-12-30T11:09:25"/>
    <d v="1899-12-30T11:00:00"/>
    <n v="1"/>
    <d v="2017-02-19T00:00:00"/>
    <d v="2017-02-01T00:00:00"/>
    <d v="2017-02-19T00:00:00"/>
    <s v="Sunday"/>
    <d v="1899-12-30T13:09:31"/>
    <d v="1899-12-30T13:00:00"/>
    <s v="Round Trip"/>
  </r>
  <r>
    <n v="1513438"/>
    <s v="Non-RFID Card Member"/>
    <m/>
    <m/>
    <n v="60076"/>
    <s v="UNITED STATES"/>
    <s v="Single Ride"/>
    <n v="5472"/>
    <x v="35"/>
    <n v="43.040154000000001"/>
    <n v="-87.932113000000001"/>
    <x v="21"/>
    <n v="43.040154000000001"/>
    <n v="-87.932113000000001"/>
    <n v="77"/>
    <n v="9"/>
    <n v="11.6"/>
    <n v="11"/>
    <n v="462"/>
    <n v="-1"/>
    <d v="2017-02-19T00:00:00"/>
    <d v="2017-02-01T00:00:00"/>
    <d v="2017-02-19T00:00:00"/>
    <s v="Sunday"/>
    <d v="1899-12-30T11:31:28"/>
    <d v="1899-12-30T12:00:00"/>
    <n v="1"/>
    <d v="2017-02-19T00:00:00"/>
    <d v="2017-02-01T00:00:00"/>
    <d v="2017-02-19T00:00:00"/>
    <s v="Sunday"/>
    <d v="1899-12-30T12:48:13"/>
    <d v="1899-12-30T13:00:00"/>
    <s v="Round Trip"/>
  </r>
  <r>
    <n v="1513484"/>
    <s v="Non-RFID Card Member"/>
    <m/>
    <m/>
    <n v="53202"/>
    <s v="UNITED STATES"/>
    <s v="Single Ride"/>
    <n v="5529"/>
    <x v="0"/>
    <n v="43.03886"/>
    <n v="-87.902720000000002"/>
    <x v="1"/>
    <n v="43.03886"/>
    <n v="-87.902720000000002"/>
    <n v="39"/>
    <n v="6"/>
    <n v="5.9"/>
    <n v="5.6"/>
    <n v="234"/>
    <n v="-1"/>
    <d v="2017-02-19T00:00:00"/>
    <d v="2017-02-01T00:00:00"/>
    <d v="2017-02-19T00:00:00"/>
    <s v="Sunday"/>
    <d v="1899-12-30T11:41:07"/>
    <d v="1899-12-30T12:00:00"/>
    <n v="1"/>
    <d v="2017-02-19T00:00:00"/>
    <d v="2017-02-01T00:00:00"/>
    <d v="2017-02-19T00:00:00"/>
    <s v="Sunday"/>
    <d v="1899-12-30T12:20:44"/>
    <d v="1899-12-30T12:00:00"/>
    <s v="Round Trip"/>
  </r>
  <r>
    <n v="1513527"/>
    <s v="Non-RFID Card Member"/>
    <m/>
    <m/>
    <n v="53055"/>
    <s v="UNITED STATES"/>
    <s v="Single Ride"/>
    <n v="11075"/>
    <x v="2"/>
    <n v="43.03519"/>
    <n v="-87.907390000000007"/>
    <x v="32"/>
    <n v="43.058010000000003"/>
    <n v="-87.877300000000005"/>
    <n v="42"/>
    <n v="6"/>
    <n v="6.3"/>
    <n v="6"/>
    <n v="252"/>
    <n v="-1"/>
    <d v="2017-02-19T00:00:00"/>
    <d v="2017-02-01T00:00:00"/>
    <d v="2017-02-19T00:00:00"/>
    <s v="Sunday"/>
    <d v="1899-12-30T11:53:58"/>
    <d v="1899-12-30T12:00:00"/>
    <n v="1"/>
    <d v="2017-02-19T00:00:00"/>
    <d v="2017-02-01T00:00:00"/>
    <d v="2017-02-19T00:00:00"/>
    <s v="Sunday"/>
    <d v="1899-12-30T12:35:38"/>
    <d v="1899-12-30T13:00:00"/>
    <s v="One Way"/>
  </r>
  <r>
    <n v="1513560"/>
    <s v="Non-RFID Card Member"/>
    <m/>
    <m/>
    <n v="53132"/>
    <s v="UNITED STATES"/>
    <s v="Single Ride"/>
    <n v="5517"/>
    <x v="49"/>
    <n v="43.020020000000002"/>
    <n v="-87.912540000000007"/>
    <x v="14"/>
    <n v="43.020020000000002"/>
    <n v="-87.912540000000007"/>
    <n v="29"/>
    <n v="3"/>
    <n v="4.4000000000000004"/>
    <n v="4.0999999999999996"/>
    <n v="174"/>
    <n v="-1"/>
    <d v="2017-02-19T00:00:00"/>
    <d v="2017-02-01T00:00:00"/>
    <d v="2017-02-19T00:00:00"/>
    <s v="Sunday"/>
    <d v="1899-12-30T12:01:07"/>
    <d v="1899-12-30T12:00:00"/>
    <n v="1"/>
    <d v="2017-02-19T00:00:00"/>
    <d v="2017-02-01T00:00:00"/>
    <d v="2017-02-19T00:00:00"/>
    <s v="Sunday"/>
    <d v="1899-12-30T12:30:04"/>
    <d v="1899-12-30T13:00:00"/>
    <s v="Round Trip"/>
  </r>
  <r>
    <n v="1513575"/>
    <s v="Non-RFID Card Member"/>
    <m/>
    <m/>
    <n v="48083"/>
    <s v="UNITED STATES"/>
    <s v="Single Ride"/>
    <n v="5479"/>
    <x v="25"/>
    <n v="43.036900000000003"/>
    <n v="-87.89667"/>
    <x v="24"/>
    <n v="43.036900000000003"/>
    <n v="-87.89667"/>
    <n v="51"/>
    <n v="6"/>
    <n v="7.7"/>
    <n v="7.3"/>
    <n v="306"/>
    <n v="-1"/>
    <d v="2017-02-19T00:00:00"/>
    <d v="2017-02-01T00:00:00"/>
    <d v="2017-02-19T00:00:00"/>
    <s v="Sunday"/>
    <d v="1899-12-30T12:03:44"/>
    <d v="1899-12-30T12:00:00"/>
    <n v="1"/>
    <d v="2017-02-19T00:00:00"/>
    <d v="2017-02-01T00:00:00"/>
    <d v="2017-02-19T00:00:00"/>
    <s v="Sunday"/>
    <d v="1899-12-30T12:54:12"/>
    <d v="1899-12-30T13:00:00"/>
    <s v="Round Trip"/>
  </r>
  <r>
    <n v="1323473"/>
    <s v="Non-RFID Card Member"/>
    <m/>
    <m/>
    <n v="53202"/>
    <s v="UNITED STATES"/>
    <s v="Single Ride"/>
    <n v="96"/>
    <x v="22"/>
    <n v="43.053040000000003"/>
    <n v="-87.897660000000002"/>
    <x v="25"/>
    <n v="43.066893999999998"/>
    <n v="-87.877936000000005"/>
    <n v="17"/>
    <n v="3"/>
    <n v="2.6"/>
    <n v="2.4"/>
    <n v="102"/>
    <n v="-1"/>
    <d v="2017-02-19T00:00:00"/>
    <d v="2017-02-01T00:00:00"/>
    <d v="2017-02-19T00:00:00"/>
    <s v="Sunday"/>
    <d v="1899-12-30T12:05:41"/>
    <d v="1899-12-30T12:00:00"/>
    <n v="1"/>
    <d v="2017-02-19T00:00:00"/>
    <d v="2017-02-01T00:00:00"/>
    <d v="2017-02-19T00:00:00"/>
    <s v="Sunday"/>
    <d v="1899-12-30T12:22:59"/>
    <d v="1899-12-30T12:00:00"/>
    <s v="One Way"/>
  </r>
  <r>
    <n v="1412824"/>
    <s v="Non-RFID Card Member"/>
    <m/>
    <m/>
    <n v="53233"/>
    <s v="UNITED STATES"/>
    <s v="Single Ride"/>
    <n v="279"/>
    <x v="35"/>
    <n v="43.040154000000001"/>
    <n v="-87.932113000000001"/>
    <x v="2"/>
    <n v="43.03519"/>
    <n v="-87.907390000000007"/>
    <n v="16"/>
    <n v="3"/>
    <n v="2.4"/>
    <n v="2.2999999999999998"/>
    <n v="96"/>
    <n v="-1"/>
    <d v="2017-02-19T00:00:00"/>
    <d v="2017-02-01T00:00:00"/>
    <d v="2017-02-19T00:00:00"/>
    <s v="Sunday"/>
    <d v="1899-12-30T12:31:35"/>
    <d v="1899-12-30T13:00:00"/>
    <n v="1"/>
    <d v="2017-02-19T00:00:00"/>
    <d v="2017-02-01T00:00:00"/>
    <d v="2017-02-19T00:00:00"/>
    <s v="Sunday"/>
    <d v="1899-12-30T12:47:20"/>
    <d v="1899-12-30T13:00:00"/>
    <s v="One Way"/>
  </r>
  <r>
    <n v="1391986"/>
    <s v="Non-RFID Card Member"/>
    <m/>
    <m/>
    <n v="15101"/>
    <s v="UNITED STATES"/>
    <s v="Single Ride"/>
    <n v="11085"/>
    <x v="35"/>
    <n v="43.040154000000001"/>
    <n v="-87.932113000000001"/>
    <x v="2"/>
    <n v="43.03519"/>
    <n v="-87.907390000000007"/>
    <n v="15"/>
    <n v="3"/>
    <n v="2.2999999999999998"/>
    <n v="2.1"/>
    <n v="90"/>
    <n v="-1"/>
    <d v="2017-02-19T00:00:00"/>
    <d v="2017-02-01T00:00:00"/>
    <d v="2017-02-19T00:00:00"/>
    <s v="Sunday"/>
    <d v="1899-12-30T12:32:22"/>
    <d v="1899-12-30T13:00:00"/>
    <n v="1"/>
    <d v="2017-02-19T00:00:00"/>
    <d v="2017-02-01T00:00:00"/>
    <d v="2017-02-19T00:00:00"/>
    <s v="Sunday"/>
    <d v="1899-12-30T12:47:21"/>
    <d v="1899-12-30T13:00:00"/>
    <s v="One Way"/>
  </r>
  <r>
    <n v="1513787"/>
    <s v="Non-RFID Card Member"/>
    <m/>
    <m/>
    <n v="11111"/>
    <s v="UNITED STATES"/>
    <s v="Single Ride"/>
    <n v="11105"/>
    <x v="10"/>
    <n v="43.052460000000004"/>
    <n v="-87.891000000000005"/>
    <x v="24"/>
    <n v="43.036900000000003"/>
    <n v="-87.89667"/>
    <n v="64"/>
    <n v="6"/>
    <n v="9.6"/>
    <n v="9.1"/>
    <n v="384"/>
    <n v="-1"/>
    <d v="2017-02-19T00:00:00"/>
    <d v="2017-02-01T00:00:00"/>
    <d v="2017-02-19T00:00:00"/>
    <s v="Sunday"/>
    <d v="1899-12-30T12:55:37"/>
    <d v="1899-12-30T13:00:00"/>
    <n v="1"/>
    <d v="2017-02-19T00:00:00"/>
    <d v="2017-02-01T00:00:00"/>
    <d v="2017-02-19T00:00:00"/>
    <s v="Sunday"/>
    <d v="1899-12-30T13:59:57"/>
    <d v="1899-12-30T14:00:00"/>
    <s v="One Way"/>
  </r>
  <r>
    <n v="1513808"/>
    <s v="Non-RFID Card Member"/>
    <m/>
    <m/>
    <n v="53012"/>
    <s v="UNITED STATES"/>
    <s v="Single Ride"/>
    <n v="280"/>
    <x v="31"/>
    <n v="43.058010000000003"/>
    <n v="-87.877300000000005"/>
    <x v="32"/>
    <n v="43.058010000000003"/>
    <n v="-87.877300000000005"/>
    <n v="64"/>
    <n v="6"/>
    <n v="9.6"/>
    <n v="9.1"/>
    <n v="384"/>
    <n v="-1"/>
    <d v="2017-02-19T00:00:00"/>
    <d v="2017-02-01T00:00:00"/>
    <d v="2017-02-19T00:00:00"/>
    <s v="Sunday"/>
    <d v="1899-12-30T13:00:36"/>
    <d v="1899-12-30T13:00:00"/>
    <n v="1"/>
    <d v="2017-02-19T00:00:00"/>
    <d v="2017-02-01T00:00:00"/>
    <d v="2017-02-19T00:00:00"/>
    <s v="Sunday"/>
    <d v="1899-12-30T14:04:53"/>
    <d v="1899-12-30T14:00:00"/>
    <s v="Round Trip"/>
  </r>
  <r>
    <n v="1513810"/>
    <s v="Non-RFID Card Member"/>
    <m/>
    <m/>
    <n v="89117"/>
    <s v="UNITED STATES"/>
    <s v="Single Ride"/>
    <n v="5585"/>
    <x v="14"/>
    <n v="43.045712999999999"/>
    <n v="-87.899756999999994"/>
    <x v="18"/>
    <n v="43.045712999999999"/>
    <n v="-87.899756999999994"/>
    <n v="88"/>
    <n v="9"/>
    <n v="13.2"/>
    <n v="12.5"/>
    <n v="528"/>
    <n v="-1"/>
    <d v="2017-02-19T00:00:00"/>
    <d v="2017-02-01T00:00:00"/>
    <d v="2017-02-19T00:00:00"/>
    <s v="Sunday"/>
    <d v="1899-12-30T13:00:44"/>
    <d v="1899-12-30T13:00:00"/>
    <n v="1"/>
    <d v="2017-02-19T00:00:00"/>
    <d v="2017-02-01T00:00:00"/>
    <d v="2017-02-19T00:00:00"/>
    <s v="Sunday"/>
    <d v="1899-12-30T14:28:03"/>
    <d v="1899-12-30T14:00:00"/>
    <s v="Round Trip"/>
  </r>
  <r>
    <n v="1513842"/>
    <s v="Non-RFID Card Member"/>
    <m/>
    <m/>
    <n v="55106"/>
    <s v="UNITED STATES"/>
    <s v="Single Ride"/>
    <n v="5451"/>
    <x v="22"/>
    <n v="43.053040000000003"/>
    <n v="-87.897660000000002"/>
    <x v="29"/>
    <n v="43.053040000000003"/>
    <n v="-87.897660000000002"/>
    <n v="15"/>
    <n v="3"/>
    <n v="2.2999999999999998"/>
    <n v="2.1"/>
    <n v="90"/>
    <n v="-1"/>
    <d v="2017-02-19T00:00:00"/>
    <d v="2017-02-01T00:00:00"/>
    <d v="2017-02-19T00:00:00"/>
    <s v="Sunday"/>
    <d v="1899-12-30T13:06:07"/>
    <d v="1899-12-30T13:00:00"/>
    <n v="1"/>
    <d v="2017-02-19T00:00:00"/>
    <d v="2017-02-01T00:00:00"/>
    <d v="2017-02-19T00:00:00"/>
    <s v="Sunday"/>
    <d v="1899-12-30T13:21:47"/>
    <d v="1899-12-30T13:00:00"/>
    <s v="Round Trip"/>
  </r>
  <r>
    <n v="1513878"/>
    <s v="Non-RFID Card Member"/>
    <m/>
    <m/>
    <n v="53222"/>
    <s v="UNITED STATES"/>
    <s v="Single Ride"/>
    <n v="82"/>
    <x v="40"/>
    <n v="43.048609999999996"/>
    <n v="-88.008480000000006"/>
    <x v="45"/>
    <n v="43.060079999999999"/>
    <n v="-88.027349999999998"/>
    <n v="13"/>
    <n v="3"/>
    <n v="2"/>
    <n v="1.9"/>
    <n v="78"/>
    <n v="-1"/>
    <d v="2017-02-19T00:00:00"/>
    <d v="2017-02-01T00:00:00"/>
    <d v="2017-02-19T00:00:00"/>
    <s v="Sunday"/>
    <d v="1899-12-30T13:14:24"/>
    <d v="1899-12-30T13:00:00"/>
    <n v="1"/>
    <d v="2017-02-19T00:00:00"/>
    <d v="2017-02-01T00:00:00"/>
    <d v="2017-02-19T00:00:00"/>
    <s v="Sunday"/>
    <d v="1899-12-30T13:27:29"/>
    <d v="1899-12-30T13:00:00"/>
    <s v="One Way"/>
  </r>
  <r>
    <n v="1513897"/>
    <s v="Non-RFID Card Member"/>
    <m/>
    <m/>
    <n v="53045"/>
    <s v="UNITED STATES"/>
    <s v="Single Ride"/>
    <n v="5547"/>
    <x v="40"/>
    <n v="43.048609999999996"/>
    <n v="-88.008480000000006"/>
    <x v="43"/>
    <n v="43.048609999999996"/>
    <n v="-88.008480000000006"/>
    <n v="77"/>
    <n v="9"/>
    <n v="11.6"/>
    <n v="11"/>
    <n v="462"/>
    <n v="-1"/>
    <d v="2017-02-19T00:00:00"/>
    <d v="2017-02-01T00:00:00"/>
    <d v="2017-02-19T00:00:00"/>
    <s v="Sunday"/>
    <d v="1899-12-30T13:16:34"/>
    <d v="1899-12-30T13:00:00"/>
    <n v="1"/>
    <d v="2017-02-19T00:00:00"/>
    <d v="2017-02-01T00:00:00"/>
    <d v="2017-02-19T00:00:00"/>
    <s v="Sunday"/>
    <d v="1899-12-30T14:33:15"/>
    <d v="1899-12-30T15:00:00"/>
    <s v="Round Trip"/>
  </r>
  <r>
    <n v="1513955"/>
    <s v="Non-RFID Card Member"/>
    <m/>
    <m/>
    <n v="53233"/>
    <s v="UNITED STATES"/>
    <s v="Single Ride"/>
    <n v="5458"/>
    <x v="5"/>
    <n v="43.031320000000001"/>
    <n v="-87.904259999999994"/>
    <x v="2"/>
    <n v="43.03519"/>
    <n v="-87.907390000000007"/>
    <n v="83"/>
    <n v="9"/>
    <n v="12.5"/>
    <n v="11.8"/>
    <n v="498"/>
    <n v="-1"/>
    <d v="2017-02-19T00:00:00"/>
    <d v="2017-02-01T00:00:00"/>
    <d v="2017-02-19T00:00:00"/>
    <s v="Sunday"/>
    <d v="1899-12-30T13:28:52"/>
    <d v="1899-12-30T13:00:00"/>
    <n v="1"/>
    <d v="2017-02-19T00:00:00"/>
    <d v="2017-02-01T00:00:00"/>
    <d v="2017-02-19T00:00:00"/>
    <s v="Sunday"/>
    <d v="1899-12-30T14:51:19"/>
    <d v="1899-12-30T15:00:00"/>
    <s v="One Way"/>
  </r>
  <r>
    <n v="1514034"/>
    <s v="Non-RFID Card Member"/>
    <m/>
    <m/>
    <n v="6786"/>
    <s v="UNITED STATES"/>
    <s v="Single Ride"/>
    <n v="5443"/>
    <x v="27"/>
    <n v="43.038580000000003"/>
    <n v="-87.90934"/>
    <x v="8"/>
    <n v="43.038580000000003"/>
    <n v="-87.90934"/>
    <n v="69"/>
    <n v="9"/>
    <n v="10.4"/>
    <n v="9.8000000000000007"/>
    <n v="414"/>
    <n v="-1"/>
    <d v="2017-02-19T00:00:00"/>
    <d v="2017-02-01T00:00:00"/>
    <d v="2017-02-19T00:00:00"/>
    <s v="Sunday"/>
    <d v="1899-12-30T13:47:06"/>
    <d v="1899-12-30T14:00:00"/>
    <n v="1"/>
    <d v="2017-02-19T00:00:00"/>
    <d v="2017-02-01T00:00:00"/>
    <d v="2017-02-19T00:00:00"/>
    <s v="Sunday"/>
    <d v="1899-12-30T14:56:35"/>
    <d v="1899-12-30T15:00:00"/>
    <s v="Round Trip"/>
  </r>
  <r>
    <n v="1514136"/>
    <s v="Non-RFID Card Member"/>
    <m/>
    <m/>
    <n v="61801"/>
    <s v="UNITED STATES"/>
    <s v="Single Ride"/>
    <n v="5512"/>
    <x v="9"/>
    <n v="43.066893999999998"/>
    <n v="-87.877936000000005"/>
    <x v="25"/>
    <n v="43.066893999999998"/>
    <n v="-87.877936000000005"/>
    <n v="93"/>
    <n v="9"/>
    <n v="14"/>
    <n v="13.3"/>
    <n v="558"/>
    <n v="-1"/>
    <d v="2017-02-19T00:00:00"/>
    <d v="2017-02-01T00:00:00"/>
    <d v="2017-02-19T00:00:00"/>
    <s v="Sunday"/>
    <d v="1899-12-30T14:06:39"/>
    <d v="1899-12-30T14:00:00"/>
    <n v="1"/>
    <d v="2017-02-19T00:00:00"/>
    <d v="2017-02-01T00:00:00"/>
    <d v="2017-02-19T00:00:00"/>
    <s v="Sunday"/>
    <d v="1899-12-30T15:39:46"/>
    <d v="1899-12-30T16:00:00"/>
    <s v="Round Trip"/>
  </r>
  <r>
    <n v="1514205"/>
    <s v="Non-RFID Card Member"/>
    <m/>
    <m/>
    <n v="60014"/>
    <s v="UNITED STATES"/>
    <s v="Single Ride"/>
    <n v="88"/>
    <x v="31"/>
    <n v="43.058010000000003"/>
    <n v="-87.877300000000005"/>
    <x v="32"/>
    <n v="43.058010000000003"/>
    <n v="-87.877300000000005"/>
    <n v="53"/>
    <n v="6"/>
    <n v="8"/>
    <n v="7.6"/>
    <n v="318"/>
    <n v="-1"/>
    <d v="2017-02-19T00:00:00"/>
    <d v="2017-02-01T00:00:00"/>
    <d v="2017-02-19T00:00:00"/>
    <s v="Sunday"/>
    <d v="1899-12-30T14:17:38"/>
    <d v="1899-12-30T14:00:00"/>
    <n v="1"/>
    <d v="2017-02-19T00:00:00"/>
    <d v="2017-02-01T00:00:00"/>
    <d v="2017-02-19T00:00:00"/>
    <s v="Sunday"/>
    <d v="1899-12-30T15:10:56"/>
    <d v="1899-12-30T15:00:00"/>
    <s v="Round Trip"/>
  </r>
  <r>
    <n v="1514288"/>
    <s v="Non-RFID Card Member"/>
    <m/>
    <m/>
    <n v="53150"/>
    <s v="UNITED STATES"/>
    <s v="Single Ride"/>
    <n v="957"/>
    <x v="25"/>
    <n v="43.036900000000003"/>
    <n v="-87.89667"/>
    <x v="24"/>
    <n v="43.036900000000003"/>
    <n v="-87.89667"/>
    <n v="15"/>
    <n v="3"/>
    <n v="2.2999999999999998"/>
    <n v="2.1"/>
    <n v="90"/>
    <n v="-1"/>
    <d v="2017-02-19T00:00:00"/>
    <d v="2017-02-01T00:00:00"/>
    <d v="2017-02-19T00:00:00"/>
    <s v="Sunday"/>
    <d v="1899-12-30T14:32:14"/>
    <d v="1899-12-30T15:00:00"/>
    <n v="1"/>
    <d v="2017-02-19T00:00:00"/>
    <d v="2017-02-01T00:00:00"/>
    <d v="2017-02-19T00:00:00"/>
    <s v="Sunday"/>
    <d v="1899-12-30T14:47:20"/>
    <d v="1899-12-30T15:00:00"/>
    <s v="Round Trip"/>
  </r>
  <r>
    <n v="1514315"/>
    <s v="Non-RFID Card Member"/>
    <m/>
    <m/>
    <n v="53202"/>
    <s v="UNITED STATES"/>
    <s v="Single Ride"/>
    <n v="5555"/>
    <x v="53"/>
    <n v="43.052549999999997"/>
    <n v="-87.909329999999997"/>
    <x v="22"/>
    <n v="43.02948"/>
    <n v="-87.912819999999996"/>
    <n v="22"/>
    <n v="3"/>
    <n v="3.3"/>
    <n v="3.1"/>
    <n v="132"/>
    <n v="-1"/>
    <d v="2017-02-19T00:00:00"/>
    <d v="2017-02-01T00:00:00"/>
    <d v="2017-02-19T00:00:00"/>
    <s v="Sunday"/>
    <d v="1899-12-30T14:37:23"/>
    <d v="1899-12-30T15:00:00"/>
    <n v="1"/>
    <d v="2017-02-19T00:00:00"/>
    <d v="2017-02-01T00:00:00"/>
    <d v="2017-02-19T00:00:00"/>
    <s v="Sunday"/>
    <d v="1899-12-30T14:59:37"/>
    <d v="1899-12-30T15:00:00"/>
    <s v="One Way"/>
  </r>
  <r>
    <n v="1514336"/>
    <s v="Non-RFID Card Member"/>
    <m/>
    <m/>
    <n v="53074"/>
    <s v="UNITED STATES"/>
    <s v="Single Ride"/>
    <n v="959"/>
    <x v="7"/>
    <n v="43.074890000000003"/>
    <n v="-87.882810000000006"/>
    <x v="38"/>
    <n v="43.074890000000003"/>
    <n v="-87.882810000000006"/>
    <n v="34"/>
    <n v="3"/>
    <n v="5.0999999999999996"/>
    <n v="4.8"/>
    <n v="204"/>
    <n v="-1"/>
    <d v="2017-02-19T00:00:00"/>
    <d v="2017-02-01T00:00:00"/>
    <d v="2017-02-19T00:00:00"/>
    <s v="Sunday"/>
    <d v="1899-12-30T14:41:40"/>
    <d v="1899-12-30T15:00:00"/>
    <n v="1"/>
    <d v="2017-02-19T00:00:00"/>
    <d v="2017-02-01T00:00:00"/>
    <d v="2017-02-19T00:00:00"/>
    <s v="Sunday"/>
    <d v="1899-12-30T15:15:33"/>
    <d v="1899-12-30T15:00:00"/>
    <s v="Round Trip"/>
  </r>
  <r>
    <n v="1514373"/>
    <s v="Non-RFID Card Member"/>
    <m/>
    <m/>
    <n v="53208"/>
    <s v="UNITED STATES"/>
    <s v="Single Ride"/>
    <n v="5454"/>
    <x v="25"/>
    <n v="43.036900000000003"/>
    <n v="-87.89667"/>
    <x v="10"/>
    <n v="43.052460000000004"/>
    <n v="-87.891000000000005"/>
    <n v="38"/>
    <n v="6"/>
    <n v="5.7"/>
    <n v="5.4"/>
    <n v="228"/>
    <n v="-1"/>
    <d v="2017-02-19T00:00:00"/>
    <d v="2017-02-01T00:00:00"/>
    <d v="2017-02-19T00:00:00"/>
    <s v="Sunday"/>
    <d v="1899-12-30T14:48:23"/>
    <d v="1899-12-30T15:00:00"/>
    <n v="1"/>
    <d v="2017-02-19T00:00:00"/>
    <d v="2017-02-01T00:00:00"/>
    <d v="2017-02-19T00:00:00"/>
    <s v="Sunday"/>
    <d v="1899-12-30T15:26:53"/>
    <d v="1899-12-30T15:00:00"/>
    <s v="One Way"/>
  </r>
  <r>
    <n v="1514391"/>
    <s v="Non-RFID Card Member"/>
    <m/>
    <m/>
    <n v="53208"/>
    <s v="UNITED STATES"/>
    <s v="Single Ride"/>
    <n v="186"/>
    <x v="25"/>
    <n v="43.036900000000003"/>
    <n v="-87.89667"/>
    <x v="10"/>
    <n v="43.052460000000004"/>
    <n v="-87.891000000000005"/>
    <n v="37"/>
    <n v="6"/>
    <n v="5.6"/>
    <n v="5.3"/>
    <n v="222"/>
    <n v="-1"/>
    <d v="2017-02-19T00:00:00"/>
    <d v="2017-02-01T00:00:00"/>
    <d v="2017-02-19T00:00:00"/>
    <s v="Sunday"/>
    <d v="1899-12-30T14:50:48"/>
    <d v="1899-12-30T15:00:00"/>
    <n v="1"/>
    <d v="2017-02-19T00:00:00"/>
    <d v="2017-02-01T00:00:00"/>
    <d v="2017-02-19T00:00:00"/>
    <s v="Sunday"/>
    <d v="1899-12-30T15:27:21"/>
    <d v="1899-12-30T15:00:00"/>
    <s v="One Way"/>
  </r>
  <r>
    <n v="1514447"/>
    <s v="Non-RFID Card Member"/>
    <m/>
    <m/>
    <n v="7928"/>
    <s v="UNITED STATES"/>
    <s v="Single Ride"/>
    <n v="5520"/>
    <x v="35"/>
    <n v="43.040154000000001"/>
    <n v="-87.932113000000001"/>
    <x v="24"/>
    <n v="43.036900000000003"/>
    <n v="-87.89667"/>
    <n v="69"/>
    <n v="9"/>
    <n v="10.4"/>
    <n v="9.8000000000000007"/>
    <n v="414"/>
    <n v="-1"/>
    <d v="2017-02-19T00:00:00"/>
    <d v="2017-02-01T00:00:00"/>
    <d v="2017-02-19T00:00:00"/>
    <s v="Sunday"/>
    <d v="1899-12-30T15:00:30"/>
    <d v="1899-12-30T15:00:00"/>
    <n v="1"/>
    <d v="2017-02-19T00:00:00"/>
    <d v="2017-02-01T00:00:00"/>
    <d v="2017-02-19T00:00:00"/>
    <s v="Sunday"/>
    <d v="1899-12-30T16:09:23"/>
    <d v="1899-12-30T16:00:00"/>
    <s v="One Way"/>
  </r>
  <r>
    <n v="1514612"/>
    <s v="Non-RFID Card Member"/>
    <m/>
    <m/>
    <m/>
    <s v="UNITED STATES"/>
    <s v="Single Ride"/>
    <n v="11"/>
    <x v="6"/>
    <n v="43.049230000000001"/>
    <n v="-87.911940000000001"/>
    <x v="2"/>
    <n v="43.03519"/>
    <n v="-87.907390000000007"/>
    <n v="66"/>
    <n v="9"/>
    <n v="9.9"/>
    <n v="9.4"/>
    <n v="396"/>
    <n v="-1"/>
    <d v="2017-02-19T00:00:00"/>
    <d v="2017-02-01T00:00:00"/>
    <d v="2017-02-19T00:00:00"/>
    <s v="Sunday"/>
    <d v="1899-12-30T15:38:53"/>
    <d v="1899-12-30T16:00:00"/>
    <n v="1"/>
    <d v="2017-02-19T00:00:00"/>
    <d v="2017-02-01T00:00:00"/>
    <d v="2017-02-19T00:00:00"/>
    <s v="Sunday"/>
    <d v="1899-12-30T16:44:33"/>
    <d v="1899-12-30T17:00:00"/>
    <s v="One Way"/>
  </r>
  <r>
    <n v="1514631"/>
    <s v="Non-RFID Card Member"/>
    <m/>
    <m/>
    <n v="85048"/>
    <s v="UNITED STATES"/>
    <s v="Single Ride"/>
    <n v="11062"/>
    <x v="35"/>
    <n v="43.040154000000001"/>
    <n v="-87.932113000000001"/>
    <x v="8"/>
    <n v="43.038580000000003"/>
    <n v="-87.90934"/>
    <n v="14"/>
    <n v="3"/>
    <n v="2.1"/>
    <n v="2"/>
    <n v="84"/>
    <n v="-1"/>
    <d v="2017-02-19T00:00:00"/>
    <d v="2017-02-01T00:00:00"/>
    <d v="2017-02-19T00:00:00"/>
    <s v="Sunday"/>
    <d v="1899-12-30T15:43:27"/>
    <d v="1899-12-30T16:00:00"/>
    <n v="1"/>
    <d v="2017-02-19T00:00:00"/>
    <d v="2017-02-01T00:00:00"/>
    <d v="2017-02-19T00:00:00"/>
    <s v="Sunday"/>
    <d v="1899-12-30T15:57:41"/>
    <d v="1899-12-30T16:00:00"/>
    <s v="One Way"/>
  </r>
  <r>
    <n v="1514298"/>
    <s v="Non-RFID Card Member"/>
    <m/>
    <m/>
    <n v="53110"/>
    <s v="UNITED STATES"/>
    <s v="Single Ride"/>
    <n v="317"/>
    <x v="51"/>
    <n v="43.046570000000003"/>
    <n v="-87.908720000000002"/>
    <x v="10"/>
    <n v="43.052460000000004"/>
    <n v="-87.891000000000005"/>
    <n v="11"/>
    <n v="3"/>
    <n v="1.7"/>
    <n v="1.6"/>
    <n v="66"/>
    <n v="-1"/>
    <d v="2017-02-19T00:00:00"/>
    <d v="2017-02-01T00:00:00"/>
    <d v="2017-02-19T00:00:00"/>
    <s v="Sunday"/>
    <d v="1899-12-30T15:46:36"/>
    <d v="1899-12-30T16:00:00"/>
    <n v="1"/>
    <d v="2017-02-19T00:00:00"/>
    <d v="2017-02-01T00:00:00"/>
    <d v="2017-02-19T00:00:00"/>
    <s v="Sunday"/>
    <d v="1899-12-30T15:57:55"/>
    <d v="1899-12-30T16:00:00"/>
    <s v="One Way"/>
  </r>
  <r>
    <n v="1294304"/>
    <s v="Non-RFID Card Member"/>
    <m/>
    <m/>
    <n v="53202"/>
    <s v="UNITED STATES"/>
    <s v="Single Ride"/>
    <n v="11094"/>
    <x v="1"/>
    <n v="43.048200000000001"/>
    <n v="-87.900859999999994"/>
    <x v="2"/>
    <n v="43.03519"/>
    <n v="-87.907390000000007"/>
    <n v="42"/>
    <n v="6"/>
    <n v="6.3"/>
    <n v="6"/>
    <n v="252"/>
    <n v="-1"/>
    <d v="2017-02-19T00:00:00"/>
    <d v="2017-02-01T00:00:00"/>
    <d v="2017-02-19T00:00:00"/>
    <s v="Sunday"/>
    <d v="1899-12-30T16:38:18"/>
    <d v="1899-12-30T17:00:00"/>
    <n v="1"/>
    <d v="2017-02-19T00:00:00"/>
    <d v="2017-02-01T00:00:00"/>
    <d v="2017-02-19T00:00:00"/>
    <s v="Sunday"/>
    <d v="1899-12-30T17:20:43"/>
    <d v="1899-12-30T17:00:00"/>
    <s v="One Way"/>
  </r>
  <r>
    <n v="1514909"/>
    <s v="Non-RFID Card Member"/>
    <m/>
    <m/>
    <n v="53188"/>
    <s v="UNITED STATES"/>
    <s v="Single Ride"/>
    <n v="11106"/>
    <x v="46"/>
    <n v="43.060155999999999"/>
    <n v="-87.881258000000003"/>
    <x v="34"/>
    <n v="43.063749000000001"/>
    <n v="-87.887962999999999"/>
    <n v="35"/>
    <n v="6"/>
    <n v="5.3"/>
    <n v="5"/>
    <n v="210"/>
    <n v="-1"/>
    <d v="2017-02-19T00:00:00"/>
    <d v="2017-02-01T00:00:00"/>
    <d v="2017-02-19T00:00:00"/>
    <s v="Sunday"/>
    <d v="1899-12-30T16:41:12"/>
    <d v="1899-12-30T17:00:00"/>
    <n v="1"/>
    <d v="2017-02-19T00:00:00"/>
    <d v="2017-02-01T00:00:00"/>
    <d v="2017-02-19T00:00:00"/>
    <s v="Sunday"/>
    <d v="1899-12-30T17:16:36"/>
    <d v="1899-12-30T17:00:00"/>
    <s v="One Way"/>
  </r>
  <r>
    <n v="1514955"/>
    <s v="Non-RFID Card Member"/>
    <m/>
    <m/>
    <n v="53202"/>
    <s v="UNITED STATES"/>
    <s v="Single Ride"/>
    <n v="11134"/>
    <x v="25"/>
    <n v="43.036900000000003"/>
    <n v="-87.89667"/>
    <x v="24"/>
    <n v="43.036900000000003"/>
    <n v="-87.89667"/>
    <n v="23"/>
    <n v="3"/>
    <n v="3.5"/>
    <n v="3.3"/>
    <n v="138"/>
    <n v="-1"/>
    <d v="2017-02-19T00:00:00"/>
    <d v="2017-02-01T00:00:00"/>
    <d v="2017-02-19T00:00:00"/>
    <s v="Sunday"/>
    <d v="1899-12-30T16:48:16"/>
    <d v="1899-12-30T17:00:00"/>
    <n v="1"/>
    <d v="2017-02-19T00:00:00"/>
    <d v="2017-02-01T00:00:00"/>
    <d v="2017-02-19T00:00:00"/>
    <s v="Sunday"/>
    <d v="1899-12-30T17:11:33"/>
    <d v="1899-12-30T17:00:00"/>
    <s v="Round Trip"/>
  </r>
  <r>
    <n v="1514801"/>
    <s v="Non-RFID Card Member"/>
    <m/>
    <m/>
    <n v="53207"/>
    <s v="UNITED STATES"/>
    <s v="Single Ride"/>
    <n v="5555"/>
    <x v="16"/>
    <n v="43.03913"/>
    <n v="-87.916150000000002"/>
    <x v="20"/>
    <n v="43.038649999999997"/>
    <n v="-87.921930000000003"/>
    <n v="8"/>
    <n v="3"/>
    <n v="1.2"/>
    <n v="1.1000000000000001"/>
    <n v="48"/>
    <n v="-1"/>
    <d v="2017-02-19T00:00:00"/>
    <d v="2017-02-01T00:00:00"/>
    <d v="2017-02-19T00:00:00"/>
    <s v="Sunday"/>
    <d v="1899-12-30T17:07:10"/>
    <d v="1899-12-30T17:00:00"/>
    <n v="1"/>
    <d v="2017-02-19T00:00:00"/>
    <d v="2017-02-01T00:00:00"/>
    <d v="2017-02-19T00:00:00"/>
    <s v="Sunday"/>
    <d v="1899-12-30T17:15:16"/>
    <d v="1899-12-30T17:00:00"/>
    <s v="One Way"/>
  </r>
  <r>
    <n v="1515029"/>
    <s v="Non-RFID Card Member"/>
    <m/>
    <m/>
    <n v="94703"/>
    <s v="UNITED STATES"/>
    <s v="Single Ride"/>
    <n v="243"/>
    <x v="29"/>
    <n v="43.05847"/>
    <n v="-87.898079999999993"/>
    <x v="8"/>
    <n v="43.038580000000003"/>
    <n v="-87.90934"/>
    <n v="20"/>
    <n v="3"/>
    <n v="3"/>
    <n v="2.9"/>
    <n v="120"/>
    <n v="-1"/>
    <d v="2017-02-19T00:00:00"/>
    <d v="2017-02-01T00:00:00"/>
    <d v="2017-02-19T00:00:00"/>
    <s v="Sunday"/>
    <d v="1899-12-30T17:07:11"/>
    <d v="1899-12-30T17:00:00"/>
    <n v="1"/>
    <d v="2017-02-19T00:00:00"/>
    <d v="2017-02-01T00:00:00"/>
    <d v="2017-02-19T00:00:00"/>
    <s v="Sunday"/>
    <d v="1899-12-30T17:27:17"/>
    <d v="1899-12-30T17:00:00"/>
    <s v="One Way"/>
  </r>
  <r>
    <n v="1515114"/>
    <s v="Non-RFID Card Member"/>
    <m/>
    <m/>
    <n v="53204"/>
    <s v="UNITED STATES"/>
    <s v="Single Ride"/>
    <n v="5548"/>
    <x v="36"/>
    <n v="43.02948"/>
    <n v="-87.912819999999996"/>
    <x v="24"/>
    <n v="43.036900000000003"/>
    <n v="-87.89667"/>
    <n v="22"/>
    <n v="3"/>
    <n v="3.3"/>
    <n v="3.1"/>
    <n v="132"/>
    <n v="-1"/>
    <d v="2017-02-19T00:00:00"/>
    <d v="2017-02-01T00:00:00"/>
    <d v="2017-02-19T00:00:00"/>
    <s v="Sunday"/>
    <d v="1899-12-30T17:36:27"/>
    <d v="1899-12-30T18:00:00"/>
    <n v="1"/>
    <d v="2017-02-19T00:00:00"/>
    <d v="2017-02-01T00:00:00"/>
    <d v="2017-02-19T00:00:00"/>
    <s v="Sunday"/>
    <d v="1899-12-30T17:58:20"/>
    <d v="1899-12-30T18:00:00"/>
    <s v="One Way"/>
  </r>
  <r>
    <n v="1507161"/>
    <s v="Non-RFID Card Member"/>
    <m/>
    <m/>
    <n v="90020"/>
    <s v="UNITED STATES"/>
    <s v="Single Ride"/>
    <n v="11078"/>
    <x v="10"/>
    <n v="43.052460000000004"/>
    <n v="-87.891000000000005"/>
    <x v="2"/>
    <n v="43.03519"/>
    <n v="-87.907390000000007"/>
    <n v="29"/>
    <n v="3"/>
    <n v="4.4000000000000004"/>
    <n v="4.0999999999999996"/>
    <n v="174"/>
    <n v="-1"/>
    <d v="2017-02-13T00:00:00"/>
    <d v="2017-02-01T00:00:00"/>
    <d v="2017-02-13T00:00:00"/>
    <s v="Monday"/>
    <d v="1899-12-30T12:20:48"/>
    <d v="1899-12-30T12:00:00"/>
    <n v="1"/>
    <d v="2017-02-13T00:00:00"/>
    <d v="2017-02-01T00:00:00"/>
    <d v="2017-02-13T00:00:00"/>
    <s v="Monday"/>
    <d v="1899-12-30T12:49:24"/>
    <d v="1899-12-30T13:00:00"/>
    <s v="One Way"/>
  </r>
  <r>
    <n v="1507310"/>
    <s v="Non-RFID Card Member"/>
    <m/>
    <m/>
    <n v="53215"/>
    <s v="UNITED STATES"/>
    <s v="Single Ride"/>
    <n v="997"/>
    <x v="23"/>
    <n v="43.040349999999997"/>
    <n v="-87.920760000000001"/>
    <x v="52"/>
    <n v="43.026470000000003"/>
    <n v="-87.918040000000005"/>
    <n v="23"/>
    <n v="3"/>
    <n v="3.5"/>
    <n v="3.3"/>
    <n v="138"/>
    <n v="-1"/>
    <d v="2017-02-13T00:00:00"/>
    <d v="2017-02-01T00:00:00"/>
    <d v="2017-02-13T00:00:00"/>
    <s v="Monday"/>
    <d v="1899-12-30T13:30:28"/>
    <d v="1899-12-30T14:00:00"/>
    <n v="1"/>
    <d v="2017-02-13T00:00:00"/>
    <d v="2017-02-01T00:00:00"/>
    <d v="2017-02-13T00:00:00"/>
    <s v="Monday"/>
    <d v="1899-12-30T13:53:16"/>
    <d v="1899-12-30T14:00:00"/>
    <s v="One Way"/>
  </r>
  <r>
    <n v="1466909"/>
    <s v="Non-RFID Card Member"/>
    <m/>
    <m/>
    <n v="53212"/>
    <s v="UNITED STATES"/>
    <s v="Single Ride"/>
    <n v="255"/>
    <x v="29"/>
    <n v="43.05847"/>
    <n v="-87.898079999999993"/>
    <x v="5"/>
    <n v="43.031480000000002"/>
    <n v="-87.908169999999998"/>
    <n v="19"/>
    <n v="3"/>
    <n v="2.9"/>
    <n v="2.7"/>
    <n v="114"/>
    <n v="-1"/>
    <d v="2017-02-13T00:00:00"/>
    <d v="2017-02-01T00:00:00"/>
    <d v="2017-02-13T00:00:00"/>
    <s v="Monday"/>
    <d v="1899-12-30T16:13:15"/>
    <d v="1899-12-30T16:00:00"/>
    <n v="1"/>
    <d v="2017-02-13T00:00:00"/>
    <d v="2017-02-01T00:00:00"/>
    <d v="2017-02-13T00:00:00"/>
    <s v="Monday"/>
    <d v="1899-12-30T16:32:28"/>
    <d v="1899-12-30T17:00:00"/>
    <s v="One Way"/>
  </r>
  <r>
    <n v="1507475"/>
    <s v="Non-RFID Card Member"/>
    <m/>
    <m/>
    <n v="80537"/>
    <s v="UNITED STATES"/>
    <s v="Single Ride"/>
    <n v="274"/>
    <x v="27"/>
    <n v="43.038580000000003"/>
    <n v="-87.90934"/>
    <x v="54"/>
    <n v="43.046570000000003"/>
    <n v="-87.908720000000002"/>
    <n v="20"/>
    <n v="3"/>
    <n v="3"/>
    <n v="2.9"/>
    <n v="120"/>
    <n v="-1"/>
    <d v="2017-02-13T00:00:00"/>
    <d v="2017-02-01T00:00:00"/>
    <d v="2017-02-13T00:00:00"/>
    <s v="Monday"/>
    <d v="1899-12-30T17:39:07"/>
    <d v="1899-12-30T18:00:00"/>
    <n v="1"/>
    <d v="2017-02-13T00:00:00"/>
    <d v="2017-02-01T00:00:00"/>
    <d v="2017-02-13T00:00:00"/>
    <s v="Monday"/>
    <d v="1899-12-30T17:59:25"/>
    <d v="1899-12-30T18:00:00"/>
    <s v="One Way"/>
  </r>
  <r>
    <n v="1430217"/>
    <s v="Non-RFID Card Member"/>
    <m/>
    <m/>
    <n v="53122"/>
    <s v="UNITED STATES"/>
    <s v="Single Ride"/>
    <n v="11105"/>
    <x v="28"/>
    <n v="43.060250000000003"/>
    <n v="-87.892169999999993"/>
    <x v="37"/>
    <n v="43.069021999999997"/>
    <n v="-87.887940999999998"/>
    <n v="5"/>
    <n v="3"/>
    <n v="0.8"/>
    <n v="0.7"/>
    <n v="30"/>
    <n v="-1"/>
    <d v="2017-02-14T00:00:00"/>
    <d v="2017-02-01T00:00:00"/>
    <d v="2017-02-14T00:00:00"/>
    <s v="Tuesday"/>
    <d v="1899-12-30T16:06:08"/>
    <d v="1899-12-30T16:00:00"/>
    <n v="1"/>
    <d v="2017-02-14T00:00:00"/>
    <d v="2017-02-01T00:00:00"/>
    <d v="2017-02-14T00:00:00"/>
    <s v="Tuesday"/>
    <d v="1899-12-30T16:11:46"/>
    <d v="1899-12-30T16:00:00"/>
    <s v="One Way"/>
  </r>
  <r>
    <n v="1437428"/>
    <s v="Non-RFID Card Member"/>
    <m/>
    <m/>
    <n v="63005"/>
    <s v="UNITED STATES"/>
    <s v="Single Ride"/>
    <n v="11074"/>
    <x v="22"/>
    <n v="43.053040000000003"/>
    <n v="-87.897660000000002"/>
    <x v="21"/>
    <n v="43.040154000000001"/>
    <n v="-87.932113000000001"/>
    <n v="24"/>
    <n v="3"/>
    <n v="3.6"/>
    <n v="3.4"/>
    <n v="144"/>
    <n v="-1"/>
    <d v="2017-02-14T00:00:00"/>
    <d v="2017-02-01T00:00:00"/>
    <d v="2017-02-14T00:00:00"/>
    <s v="Tuesday"/>
    <d v="1899-12-30T20:11:21"/>
    <d v="1899-12-30T20:00:00"/>
    <n v="1"/>
    <d v="2017-02-14T00:00:00"/>
    <d v="2017-02-01T00:00:00"/>
    <d v="2017-02-14T00:00:00"/>
    <s v="Tuesday"/>
    <d v="1899-12-30T20:35:17"/>
    <d v="1899-12-30T21:00:00"/>
    <s v="One Way"/>
  </r>
  <r>
    <n v="1422188"/>
    <s v="Non-RFID Card Member"/>
    <m/>
    <m/>
    <n v="7424"/>
    <s v="UNITED STATES"/>
    <s v="Single Ride"/>
    <n v="983"/>
    <x v="3"/>
    <n v="43.042490000000001"/>
    <n v="-87.909959999999998"/>
    <x v="5"/>
    <n v="43.031480000000002"/>
    <n v="-87.908169999999998"/>
    <n v="8"/>
    <n v="3"/>
    <n v="1.2"/>
    <n v="1.1000000000000001"/>
    <n v="48"/>
    <n v="-1"/>
    <d v="2017-02-15T00:00:00"/>
    <d v="2017-02-01T00:00:00"/>
    <d v="2017-02-15T00:00:00"/>
    <s v="Wednesday"/>
    <d v="1899-12-30T14:56:40"/>
    <d v="1899-12-30T15:00:00"/>
    <n v="1"/>
    <d v="2017-02-15T00:00:00"/>
    <d v="2017-02-01T00:00:00"/>
    <d v="2017-02-15T00:00:00"/>
    <s v="Wednesday"/>
    <d v="1899-12-30T15:04:31"/>
    <d v="1899-12-30T15:00:00"/>
    <s v="One Way"/>
  </r>
  <r>
    <n v="1505538"/>
    <s v="Non-RFID Card Member"/>
    <m/>
    <m/>
    <n v="60172"/>
    <s v="UNITED STATES"/>
    <s v="Single Ride"/>
    <n v="5506"/>
    <x v="35"/>
    <n v="43.040154000000001"/>
    <n v="-87.932113000000001"/>
    <x v="8"/>
    <n v="43.038580000000003"/>
    <n v="-87.90934"/>
    <n v="60"/>
    <n v="6"/>
    <n v="9"/>
    <n v="8.6"/>
    <n v="360"/>
    <n v="-1"/>
    <d v="2017-02-16T00:00:00"/>
    <d v="2017-02-01T00:00:00"/>
    <d v="2017-02-16T00:00:00"/>
    <s v="Thursday"/>
    <d v="1899-12-30T01:00:56"/>
    <d v="1899-12-30T01:00:00"/>
    <n v="1"/>
    <d v="2017-02-16T00:00:00"/>
    <d v="2017-02-01T00:00:00"/>
    <d v="2017-02-16T00:00:00"/>
    <s v="Thursday"/>
    <d v="1899-12-30T02:00:55"/>
    <d v="1899-12-30T02:00:00"/>
    <s v="One Way"/>
  </r>
  <r>
    <n v="1391484"/>
    <s v="Non-RFID Card Member"/>
    <m/>
    <m/>
    <n v="53224"/>
    <s v="UNITED STATES"/>
    <s v="Single Ride"/>
    <n v="35"/>
    <x v="17"/>
    <n v="43.056539999999998"/>
    <n v="-87.914370000000005"/>
    <x v="4"/>
    <n v="43.03913"/>
    <n v="-87.916150000000002"/>
    <n v="20"/>
    <n v="3"/>
    <n v="3"/>
    <n v="2.9"/>
    <n v="120"/>
    <n v="-1"/>
    <d v="2017-02-16T00:00:00"/>
    <d v="2017-02-01T00:00:00"/>
    <d v="2017-02-16T00:00:00"/>
    <s v="Thursday"/>
    <d v="1899-12-30T11:59:05"/>
    <d v="1899-12-30T12:00:00"/>
    <n v="1"/>
    <d v="2017-02-16T00:00:00"/>
    <d v="2017-02-01T00:00:00"/>
    <d v="2017-02-16T00:00:00"/>
    <s v="Thursday"/>
    <d v="1899-12-30T12:19:08"/>
    <d v="1899-12-30T12:00:00"/>
    <s v="One Way"/>
  </r>
  <r>
    <n v="1373735"/>
    <s v="Non-RFID Card Member"/>
    <m/>
    <m/>
    <n v="53202"/>
    <s v="UNITED STATES"/>
    <s v="Single Ride"/>
    <n v="11057"/>
    <x v="10"/>
    <n v="43.052460000000004"/>
    <n v="-87.891000000000005"/>
    <x v="30"/>
    <n v="43.05097"/>
    <n v="-87.906440000000003"/>
    <n v="6"/>
    <n v="3"/>
    <n v="0.9"/>
    <n v="0.9"/>
    <n v="36"/>
    <n v="-1"/>
    <d v="2017-02-17T00:00:00"/>
    <d v="2017-02-01T00:00:00"/>
    <d v="2017-02-17T00:00:00"/>
    <s v="Friday"/>
    <d v="1899-12-30T06:10:48"/>
    <d v="1899-12-30T06:00:00"/>
    <n v="1"/>
    <d v="2017-02-17T00:00:00"/>
    <d v="2017-02-01T00:00:00"/>
    <d v="2017-02-17T00:00:00"/>
    <s v="Friday"/>
    <d v="1899-12-30T06:16:56"/>
    <d v="1899-12-30T06:00:00"/>
    <s v="One Way"/>
  </r>
  <r>
    <n v="1258145"/>
    <s v="Non-RFID Card Member"/>
    <m/>
    <m/>
    <n v="53211"/>
    <s v="UNITED STATES"/>
    <s v="Single Ride"/>
    <n v="5515"/>
    <x v="2"/>
    <n v="43.03519"/>
    <n v="-87.907390000000007"/>
    <x v="32"/>
    <n v="43.058010000000003"/>
    <n v="-87.877300000000005"/>
    <n v="42"/>
    <n v="6"/>
    <n v="6.3"/>
    <n v="6"/>
    <n v="252"/>
    <n v="-1"/>
    <d v="2017-02-17T00:00:00"/>
    <d v="2017-02-01T00:00:00"/>
    <d v="2017-02-17T00:00:00"/>
    <s v="Friday"/>
    <d v="1899-12-30T09:54:04"/>
    <d v="1899-12-30T10:00:00"/>
    <n v="1"/>
    <d v="2017-02-17T00:00:00"/>
    <d v="2017-02-01T00:00:00"/>
    <d v="2017-02-17T00:00:00"/>
    <s v="Friday"/>
    <d v="1899-12-30T10:36:18"/>
    <d v="1899-12-30T11:00:00"/>
    <s v="One Way"/>
  </r>
  <r>
    <n v="1515644"/>
    <s v="Non-RFID Card Member"/>
    <m/>
    <m/>
    <n v="53150"/>
    <s v="UNITED STATES"/>
    <s v="Single Ride"/>
    <n v="45"/>
    <x v="31"/>
    <n v="43.058010000000003"/>
    <n v="-87.877300000000005"/>
    <x v="32"/>
    <n v="43.058010000000003"/>
    <n v="-87.877300000000005"/>
    <n v="32"/>
    <n v="3"/>
    <n v="4.8"/>
    <n v="4.5999999999999996"/>
    <n v="192"/>
    <n v="-1"/>
    <d v="2017-02-20T00:00:00"/>
    <d v="2017-02-01T00:00:00"/>
    <d v="2017-02-20T00:00:00"/>
    <s v="Monday"/>
    <d v="1899-12-30T10:45:39"/>
    <d v="1899-12-30T11:00:00"/>
    <n v="1"/>
    <d v="2017-02-20T00:00:00"/>
    <d v="2017-02-01T00:00:00"/>
    <d v="2017-02-20T00:00:00"/>
    <s v="Monday"/>
    <d v="1899-12-30T11:17:14"/>
    <d v="1899-12-30T11:00:00"/>
    <s v="Round Trip"/>
  </r>
  <r>
    <n v="1515806"/>
    <s v="Non-RFID Card Member"/>
    <m/>
    <m/>
    <n v="54013"/>
    <s v="UNITED STATES"/>
    <s v="Single Ride"/>
    <n v="11062"/>
    <x v="27"/>
    <n v="43.038580000000003"/>
    <n v="-87.90934"/>
    <x v="12"/>
    <n v="43.038719999999998"/>
    <n v="-87.905339999999995"/>
    <n v="54"/>
    <n v="6"/>
    <n v="8.1"/>
    <n v="7.7"/>
    <n v="324"/>
    <n v="-1"/>
    <d v="2017-02-20T00:00:00"/>
    <d v="2017-02-01T00:00:00"/>
    <d v="2017-02-20T00:00:00"/>
    <s v="Monday"/>
    <d v="1899-12-30T12:28:02"/>
    <d v="1899-12-30T12:00:00"/>
    <n v="1"/>
    <d v="2017-02-20T00:00:00"/>
    <d v="2017-02-01T00:00:00"/>
    <d v="2017-02-20T00:00:00"/>
    <s v="Monday"/>
    <d v="1899-12-30T13:22:24"/>
    <d v="1899-12-30T13:00:00"/>
    <s v="One Way"/>
  </r>
  <r>
    <n v="1515959"/>
    <s v="Non-RFID Card Member"/>
    <m/>
    <m/>
    <n v="53216"/>
    <s v="UNITED STATES"/>
    <s v="Single Ride"/>
    <n v="46"/>
    <x v="13"/>
    <n v="43.058619999999998"/>
    <n v="-87.885319999999993"/>
    <x v="3"/>
    <n v="43.058619999999998"/>
    <n v="-87.885319999999993"/>
    <n v="166"/>
    <n v="3"/>
    <n v="18"/>
    <n v="17.100000000000001"/>
    <n v="720"/>
    <n v="-1"/>
    <d v="2017-02-20T00:00:00"/>
    <d v="2017-02-01T00:00:00"/>
    <d v="2017-02-20T00:00:00"/>
    <s v="Monday"/>
    <d v="1899-12-30T13:21:00"/>
    <d v="1899-12-30T13:00:00"/>
    <n v="1"/>
    <d v="2017-02-20T00:00:00"/>
    <d v="2017-02-01T00:00:00"/>
    <d v="2017-02-20T00:00:00"/>
    <s v="Monday"/>
    <d v="1899-12-30T16:07:53"/>
    <d v="1899-12-30T16:00:00"/>
    <s v="Round Trip"/>
  </r>
  <r>
    <n v="1516516"/>
    <s v="Non-RFID Card Member"/>
    <m/>
    <m/>
    <n v="53221"/>
    <s v="UNITED STATES"/>
    <s v="Single Ride"/>
    <n v="5470"/>
    <x v="30"/>
    <n v="43.031480000000002"/>
    <n v="-87.908169999999998"/>
    <x v="17"/>
    <n v="43.042490000000001"/>
    <n v="-87.909959999999998"/>
    <n v="25"/>
    <n v="3"/>
    <n v="3.8"/>
    <n v="3.6"/>
    <n v="150"/>
    <n v="-1"/>
    <d v="2017-02-20T00:00:00"/>
    <d v="2017-02-01T00:00:00"/>
    <d v="2017-02-20T00:00:00"/>
    <s v="Monday"/>
    <d v="1899-12-30T20:13:06"/>
    <d v="1899-12-30T20:00:00"/>
    <n v="1"/>
    <d v="2017-02-20T00:00:00"/>
    <d v="2017-02-01T00:00:00"/>
    <d v="2017-02-20T00:00:00"/>
    <s v="Monday"/>
    <d v="1899-12-30T20:38:13"/>
    <d v="1899-12-30T21:00:00"/>
    <s v="One Way"/>
  </r>
  <r>
    <n v="1516556"/>
    <s v="Non-RFID Card Member"/>
    <m/>
    <m/>
    <n v="49546"/>
    <s v="UNITED STATES"/>
    <s v="Single Ride"/>
    <n v="217"/>
    <x v="27"/>
    <n v="43.038580000000003"/>
    <n v="-87.90934"/>
    <x v="21"/>
    <n v="43.040154000000001"/>
    <n v="-87.932113000000001"/>
    <n v="12"/>
    <n v="3"/>
    <n v="1.8"/>
    <n v="1.7"/>
    <n v="72"/>
    <n v="-1"/>
    <d v="2017-02-20T00:00:00"/>
    <d v="2017-02-01T00:00:00"/>
    <d v="2017-02-20T00:00:00"/>
    <s v="Monday"/>
    <d v="1899-12-30T23:29:10"/>
    <d v="1899-12-30T23:00:00"/>
    <n v="1"/>
    <d v="2017-02-20T00:00:00"/>
    <d v="2017-02-01T00:00:00"/>
    <d v="2017-02-20T00:00:00"/>
    <s v="Monday"/>
    <d v="1899-12-30T23:41:08"/>
    <d v="1899-12-31T00:00:00"/>
    <s v="One Way"/>
  </r>
  <r>
    <n v="1516556"/>
    <s v="Non-RFID Card Member"/>
    <m/>
    <m/>
    <n v="49546"/>
    <s v="UNITED STATES"/>
    <s v="Single Ride"/>
    <n v="234"/>
    <x v="35"/>
    <n v="43.040154000000001"/>
    <n v="-87.932113000000001"/>
    <x v="39"/>
    <n v="43.04804"/>
    <n v="-87.896720000000002"/>
    <n v="37"/>
    <n v="6"/>
    <n v="5.6"/>
    <n v="5.3"/>
    <n v="222"/>
    <n v="-1"/>
    <d v="2017-02-21T00:00:00"/>
    <d v="2017-02-01T00:00:00"/>
    <d v="2017-02-21T00:00:00"/>
    <s v="Tuesday"/>
    <d v="1899-12-30T01:43:47"/>
    <d v="1899-12-30T02:00:00"/>
    <n v="1"/>
    <d v="2017-02-21T00:00:00"/>
    <d v="2017-02-01T00:00:00"/>
    <d v="2017-02-21T00:00:00"/>
    <s v="Tuesday"/>
    <d v="1899-12-30T02:20:16"/>
    <d v="1899-12-30T02:00:00"/>
    <s v="One Way"/>
  </r>
  <r>
    <n v="1516747"/>
    <s v="Non-RFID Card Member"/>
    <m/>
    <m/>
    <n v="11051"/>
    <s v="UNITED STATES"/>
    <s v="Single Ride"/>
    <n v="5511"/>
    <x v="14"/>
    <n v="43.045712999999999"/>
    <n v="-87.899756999999994"/>
    <x v="14"/>
    <n v="43.020020000000002"/>
    <n v="-87.912540000000007"/>
    <n v="33"/>
    <n v="3"/>
    <n v="5"/>
    <n v="4.7"/>
    <n v="198"/>
    <n v="-1"/>
    <d v="2017-02-21T00:00:00"/>
    <d v="2017-02-01T00:00:00"/>
    <d v="2017-02-21T00:00:00"/>
    <s v="Tuesday"/>
    <d v="1899-12-30T12:06:20"/>
    <d v="1899-12-30T12:00:00"/>
    <n v="1"/>
    <d v="2017-02-21T00:00:00"/>
    <d v="2017-02-01T00:00:00"/>
    <d v="2017-02-21T00:00:00"/>
    <s v="Tuesday"/>
    <d v="1899-12-30T12:39:46"/>
    <d v="1899-12-30T13:00:00"/>
    <s v="One Way"/>
  </r>
  <r>
    <n v="1516755"/>
    <s v="Non-RFID Card Member"/>
    <m/>
    <m/>
    <n v="53204"/>
    <s v="UNITED STATES"/>
    <s v="Single Ride"/>
    <n v="11082"/>
    <x v="23"/>
    <n v="43.040349999999997"/>
    <n v="-87.920760000000001"/>
    <x v="22"/>
    <n v="43.02948"/>
    <n v="-87.912819999999996"/>
    <n v="14"/>
    <n v="3"/>
    <n v="2.1"/>
    <n v="2"/>
    <n v="84"/>
    <n v="-1"/>
    <d v="2017-02-21T00:00:00"/>
    <d v="2017-02-01T00:00:00"/>
    <d v="2017-02-21T00:00:00"/>
    <s v="Tuesday"/>
    <d v="1899-12-30T12:10:01"/>
    <d v="1899-12-30T12:00:00"/>
    <n v="1"/>
    <d v="2017-02-21T00:00:00"/>
    <d v="2017-02-01T00:00:00"/>
    <d v="2017-02-21T00:00:00"/>
    <s v="Tuesday"/>
    <d v="1899-12-30T12:24:17"/>
    <d v="1899-12-30T12:00:00"/>
    <s v="One Way"/>
  </r>
  <r>
    <n v="1516778"/>
    <s v="Non-RFID Card Member"/>
    <m/>
    <m/>
    <n v="53146"/>
    <s v="UNITED STATES"/>
    <s v="Single Ride"/>
    <n v="354"/>
    <x v="33"/>
    <n v="43.063749000000001"/>
    <n v="-87.887962999999999"/>
    <x v="34"/>
    <n v="43.063749000000001"/>
    <n v="-87.887962999999999"/>
    <n v="22"/>
    <n v="3"/>
    <n v="3.3"/>
    <n v="3.1"/>
    <n v="132"/>
    <n v="-1"/>
    <d v="2017-02-21T00:00:00"/>
    <d v="2017-02-01T00:00:00"/>
    <d v="2017-02-21T00:00:00"/>
    <s v="Tuesday"/>
    <d v="1899-12-30T12:31:01"/>
    <d v="1899-12-30T13:00:00"/>
    <n v="1"/>
    <d v="2017-02-21T00:00:00"/>
    <d v="2017-02-01T00:00:00"/>
    <d v="2017-02-21T00:00:00"/>
    <s v="Tuesday"/>
    <d v="1899-12-30T12:53:50"/>
    <d v="1899-12-30T13:00:00"/>
    <s v="Round Trip"/>
  </r>
  <r>
    <n v="1516786"/>
    <s v="Non-RFID Card Member"/>
    <m/>
    <m/>
    <n v="53051"/>
    <s v="UNITED STATES"/>
    <s v="Single Ride"/>
    <n v="993"/>
    <x v="35"/>
    <n v="43.040154000000001"/>
    <n v="-87.932113000000001"/>
    <x v="20"/>
    <n v="43.038649999999997"/>
    <n v="-87.921930000000003"/>
    <n v="96"/>
    <n v="12"/>
    <n v="14.4"/>
    <n v="13.7"/>
    <n v="576"/>
    <n v="-1"/>
    <d v="2017-02-21T00:00:00"/>
    <d v="2017-02-01T00:00:00"/>
    <d v="2017-02-21T00:00:00"/>
    <s v="Tuesday"/>
    <d v="1899-12-30T12:42:53"/>
    <d v="1899-12-30T13:00:00"/>
    <n v="1"/>
    <d v="2017-02-21T00:00:00"/>
    <d v="2017-02-01T00:00:00"/>
    <d v="2017-02-21T00:00:00"/>
    <s v="Tuesday"/>
    <d v="1899-12-30T14:18:03"/>
    <d v="1899-12-30T14:00:00"/>
    <s v="One Way"/>
  </r>
  <r>
    <n v="1516789"/>
    <s v="Non-RFID Card Member"/>
    <m/>
    <m/>
    <n v="53142"/>
    <s v="UNITED STATES"/>
    <s v="Single Ride"/>
    <n v="185"/>
    <x v="4"/>
    <n v="43.078530000000001"/>
    <n v="-87.882620000000003"/>
    <x v="41"/>
    <n v="43.078530000000001"/>
    <n v="-87.882620000000003"/>
    <n v="52"/>
    <n v="6"/>
    <n v="7.8"/>
    <n v="7.4"/>
    <n v="312"/>
    <n v="-1"/>
    <d v="2017-02-21T00:00:00"/>
    <d v="2017-02-01T00:00:00"/>
    <d v="2017-02-21T00:00:00"/>
    <s v="Tuesday"/>
    <d v="1899-12-30T12:50:15"/>
    <d v="1899-12-30T13:00:00"/>
    <n v="1"/>
    <d v="2017-02-21T00:00:00"/>
    <d v="2017-02-01T00:00:00"/>
    <d v="2017-02-21T00:00:00"/>
    <s v="Tuesday"/>
    <d v="1899-12-30T13:42:50"/>
    <d v="1899-12-30T14:00:00"/>
    <s v="Round Trip"/>
  </r>
  <r>
    <n v="1516818"/>
    <s v="Non-RFID Card Member"/>
    <m/>
    <m/>
    <n v="60534"/>
    <s v="UNITED STATES"/>
    <s v="Single Ride"/>
    <n v="250"/>
    <x v="15"/>
    <n v="43.038649999999997"/>
    <n v="-87.921930000000003"/>
    <x v="2"/>
    <n v="43.03519"/>
    <n v="-87.907390000000007"/>
    <n v="14"/>
    <n v="3"/>
    <n v="2.1"/>
    <n v="2"/>
    <n v="84"/>
    <n v="-1"/>
    <d v="2017-02-21T00:00:00"/>
    <d v="2017-02-01T00:00:00"/>
    <d v="2017-02-21T00:00:00"/>
    <s v="Tuesday"/>
    <d v="1899-12-30T13:20:51"/>
    <d v="1899-12-30T13:00:00"/>
    <n v="1"/>
    <d v="2017-02-21T00:00:00"/>
    <d v="2017-02-01T00:00:00"/>
    <d v="2017-02-21T00:00:00"/>
    <s v="Tuesday"/>
    <d v="1899-12-30T13:34:31"/>
    <d v="1899-12-30T14:00:00"/>
    <s v="One Way"/>
  </r>
  <r>
    <n v="1516879"/>
    <s v="Non-RFID Card Member"/>
    <m/>
    <m/>
    <n v="99999"/>
    <s v="UNITED STATES"/>
    <s v="Single Ride"/>
    <n v="81"/>
    <x v="2"/>
    <n v="43.03519"/>
    <n v="-87.907390000000007"/>
    <x v="2"/>
    <n v="43.03519"/>
    <n v="-87.907390000000007"/>
    <n v="28"/>
    <n v="3"/>
    <n v="4.2"/>
    <n v="4"/>
    <n v="168"/>
    <n v="-1"/>
    <d v="2017-02-21T00:00:00"/>
    <d v="2017-02-01T00:00:00"/>
    <d v="2017-02-21T00:00:00"/>
    <s v="Tuesday"/>
    <d v="1899-12-30T14:18:11"/>
    <d v="1899-12-30T14:00:00"/>
    <n v="1"/>
    <d v="2017-02-21T00:00:00"/>
    <d v="2017-02-01T00:00:00"/>
    <d v="2017-02-21T00:00:00"/>
    <s v="Tuesday"/>
    <d v="1899-12-30T14:46:49"/>
    <d v="1899-12-30T15:00:00"/>
    <s v="Round Trip"/>
  </r>
  <r>
    <n v="1516879"/>
    <s v="Non-RFID Card Member"/>
    <m/>
    <m/>
    <n v="99999"/>
    <s v="UNITED STATES"/>
    <s v="Single Ride"/>
    <n v="5524"/>
    <x v="2"/>
    <n v="43.03519"/>
    <n v="-87.907390000000007"/>
    <x v="2"/>
    <n v="43.03519"/>
    <n v="-87.907390000000007"/>
    <n v="28"/>
    <n v="3"/>
    <n v="4.2"/>
    <n v="4"/>
    <n v="168"/>
    <n v="-1"/>
    <d v="2017-02-21T00:00:00"/>
    <d v="2017-02-01T00:00:00"/>
    <d v="2017-02-21T00:00:00"/>
    <s v="Tuesday"/>
    <d v="1899-12-30T14:19:44"/>
    <d v="1899-12-30T14:00:00"/>
    <n v="1"/>
    <d v="2017-02-21T00:00:00"/>
    <d v="2017-02-01T00:00:00"/>
    <d v="2017-02-21T00:00:00"/>
    <s v="Tuesday"/>
    <d v="1899-12-30T14:47:08"/>
    <d v="1899-12-30T15:00:00"/>
    <s v="Round Trip"/>
  </r>
  <r>
    <n v="1516909"/>
    <s v="Non-RFID Card Member"/>
    <m/>
    <m/>
    <n v="53597"/>
    <s v="UNITED STATES"/>
    <s v="Single Ride"/>
    <n v="216"/>
    <x v="0"/>
    <n v="43.03886"/>
    <n v="-87.902720000000002"/>
    <x v="10"/>
    <n v="43.052460000000004"/>
    <n v="-87.891000000000005"/>
    <n v="13"/>
    <n v="3"/>
    <n v="2"/>
    <n v="1.9"/>
    <n v="78"/>
    <n v="-1"/>
    <d v="2017-02-21T00:00:00"/>
    <d v="2017-02-01T00:00:00"/>
    <d v="2017-02-21T00:00:00"/>
    <s v="Tuesday"/>
    <d v="1899-12-30T14:39:20"/>
    <d v="1899-12-30T15:00:00"/>
    <n v="1"/>
    <d v="2017-02-21T00:00:00"/>
    <d v="2017-02-01T00:00:00"/>
    <d v="2017-02-21T00:00:00"/>
    <s v="Tuesday"/>
    <d v="1899-12-30T14:52:25"/>
    <d v="1899-12-30T15:00:00"/>
    <s v="One Way"/>
  </r>
  <r>
    <n v="1306778"/>
    <s v="Non-RFID Card Member"/>
    <m/>
    <m/>
    <n v="53204"/>
    <s v="UNITED STATES"/>
    <s v="Single Ride"/>
    <n v="104"/>
    <x v="41"/>
    <n v="43.004728999999998"/>
    <n v="-87.905463999999995"/>
    <x v="42"/>
    <n v="43.026229999999998"/>
    <n v="-87.912809999999993"/>
    <n v="13"/>
    <n v="3"/>
    <n v="2"/>
    <n v="1.9"/>
    <n v="78"/>
    <n v="-1"/>
    <d v="2017-02-21T00:00:00"/>
    <d v="2017-02-01T00:00:00"/>
    <d v="2017-02-21T00:00:00"/>
    <s v="Tuesday"/>
    <d v="1899-12-30T15:07:40"/>
    <d v="1899-12-30T15:00:00"/>
    <n v="1"/>
    <d v="2017-02-21T00:00:00"/>
    <d v="2017-02-01T00:00:00"/>
    <d v="2017-02-21T00:00:00"/>
    <s v="Tuesday"/>
    <d v="1899-12-30T15:20:22"/>
    <d v="1899-12-30T15:00:00"/>
    <s v="One Way"/>
  </r>
  <r>
    <n v="1448092"/>
    <s v="Non-RFID Card Member"/>
    <m/>
    <m/>
    <n v="60068"/>
    <s v="UNITED STATES"/>
    <s v="Single Ride"/>
    <n v="5429"/>
    <x v="35"/>
    <n v="43.040154000000001"/>
    <n v="-87.932113000000001"/>
    <x v="24"/>
    <n v="43.036900000000003"/>
    <n v="-87.89667"/>
    <n v="44"/>
    <n v="6"/>
    <n v="6.6"/>
    <n v="6.3"/>
    <n v="264"/>
    <n v="-1"/>
    <d v="2017-02-21T00:00:00"/>
    <d v="2017-02-01T00:00:00"/>
    <d v="2017-02-21T00:00:00"/>
    <s v="Tuesday"/>
    <d v="1899-12-30T15:45:22"/>
    <d v="1899-12-30T16:00:00"/>
    <n v="1"/>
    <d v="2017-02-21T00:00:00"/>
    <d v="2017-02-01T00:00:00"/>
    <d v="2017-02-21T00:00:00"/>
    <s v="Tuesday"/>
    <d v="1899-12-30T16:29:34"/>
    <d v="1899-12-30T16:00:00"/>
    <s v="One Way"/>
  </r>
  <r>
    <n v="1517006"/>
    <s v="Non-RFID Card Member"/>
    <m/>
    <m/>
    <n v="53213"/>
    <s v="UNITED STATES"/>
    <s v="Single Ride"/>
    <n v="11083"/>
    <x v="48"/>
    <n v="43.060839999999999"/>
    <n v="-88.001940000000005"/>
    <x v="43"/>
    <n v="43.048609999999996"/>
    <n v="-88.008480000000006"/>
    <n v="68"/>
    <n v="9"/>
    <n v="10.199999999999999"/>
    <n v="9.6999999999999993"/>
    <n v="408"/>
    <n v="-1"/>
    <d v="2017-02-21T00:00:00"/>
    <d v="2017-02-01T00:00:00"/>
    <d v="2017-02-21T00:00:00"/>
    <s v="Tuesday"/>
    <d v="1899-12-30T16:10:02"/>
    <d v="1899-12-30T16:00:00"/>
    <n v="1"/>
    <d v="2017-02-21T00:00:00"/>
    <d v="2017-02-01T00:00:00"/>
    <d v="2017-02-21T00:00:00"/>
    <s v="Tuesday"/>
    <d v="1899-12-30T17:18:23"/>
    <d v="1899-12-30T17:00:00"/>
    <s v="One Way"/>
  </r>
  <r>
    <n v="1233907"/>
    <s v="Non-RFID Card Member"/>
    <m/>
    <m/>
    <n v="80123"/>
    <s v="UNITED STATES"/>
    <s v="Single Ride"/>
    <n v="243"/>
    <x v="25"/>
    <n v="43.036900000000003"/>
    <n v="-87.89667"/>
    <x v="40"/>
    <n v="43.041646999999998"/>
    <n v="-87.927257999999995"/>
    <n v="25"/>
    <n v="3"/>
    <n v="3.8"/>
    <n v="3.6"/>
    <n v="150"/>
    <n v="-1"/>
    <d v="2017-02-21T00:00:00"/>
    <d v="2017-02-01T00:00:00"/>
    <d v="2017-02-21T00:00:00"/>
    <s v="Tuesday"/>
    <d v="1899-12-30T16:34:00"/>
    <d v="1899-12-30T17:00:00"/>
    <n v="1"/>
    <d v="2017-02-21T00:00:00"/>
    <d v="2017-02-01T00:00:00"/>
    <d v="2017-02-21T00:00:00"/>
    <s v="Tuesday"/>
    <d v="1899-12-30T16:59:44"/>
    <d v="1899-12-30T17:00:00"/>
    <s v="One Way"/>
  </r>
  <r>
    <n v="1198368"/>
    <s v="Non-RFID Card Member"/>
    <m/>
    <m/>
    <n v="53215"/>
    <s v="UNITED STATES"/>
    <s v="Single Ride"/>
    <n v="77"/>
    <x v="1"/>
    <n v="43.048200000000001"/>
    <n v="-87.900859999999994"/>
    <x v="3"/>
    <n v="43.058619999999998"/>
    <n v="-87.885319999999993"/>
    <n v="14"/>
    <n v="3"/>
    <n v="2.1"/>
    <n v="2"/>
    <n v="84"/>
    <n v="-1"/>
    <d v="2017-02-21T00:00:00"/>
    <d v="2017-02-01T00:00:00"/>
    <d v="2017-02-21T00:00:00"/>
    <s v="Tuesday"/>
    <d v="1899-12-30T16:56:41"/>
    <d v="1899-12-30T17:00:00"/>
    <n v="1"/>
    <d v="2017-02-21T00:00:00"/>
    <d v="2017-02-01T00:00:00"/>
    <d v="2017-02-21T00:00:00"/>
    <s v="Tuesday"/>
    <d v="1899-12-30T17:10:37"/>
    <d v="1899-12-30T17:00:00"/>
    <s v="One Way"/>
  </r>
  <r>
    <n v="1517246"/>
    <s v="Non-RFID Card Member"/>
    <m/>
    <m/>
    <n v="6606"/>
    <s v="UNITED STATES"/>
    <s v="Single Ride"/>
    <n v="11126"/>
    <x v="12"/>
    <n v="43.038719999999998"/>
    <n v="-87.905339999999995"/>
    <x v="12"/>
    <n v="43.038719999999998"/>
    <n v="-87.905339999999995"/>
    <n v="47"/>
    <n v="6"/>
    <n v="7.1"/>
    <n v="6.7"/>
    <n v="282"/>
    <n v="-1"/>
    <d v="2017-02-22T00:00:00"/>
    <d v="2017-02-01T00:00:00"/>
    <d v="2017-02-22T00:00:00"/>
    <s v="Wednesday"/>
    <d v="1899-12-30T00:36:15"/>
    <d v="1899-12-30T01:00:00"/>
    <n v="1"/>
    <d v="2017-02-22T00:00:00"/>
    <d v="2017-02-01T00:00:00"/>
    <d v="2017-02-22T00:00:00"/>
    <s v="Wednesday"/>
    <d v="1899-12-30T01:23:16"/>
    <d v="1899-12-30T01:00:00"/>
    <s v="Round Trip"/>
  </r>
  <r>
    <n v="1517269"/>
    <s v="Non-RFID Card Member"/>
    <m/>
    <m/>
    <m/>
    <s v="UNITED STATES"/>
    <s v="Single Ride"/>
    <n v="5486"/>
    <x v="15"/>
    <n v="43.038649999999997"/>
    <n v="-87.921930000000003"/>
    <x v="22"/>
    <n v="43.02948"/>
    <n v="-87.912819999999996"/>
    <n v="20"/>
    <n v="3"/>
    <n v="3"/>
    <n v="2.9"/>
    <n v="120"/>
    <n v="-1"/>
    <d v="2017-02-22T00:00:00"/>
    <d v="2017-02-01T00:00:00"/>
    <d v="2017-02-22T00:00:00"/>
    <s v="Wednesday"/>
    <d v="1899-12-30T07:09:09"/>
    <d v="1899-12-30T07:00:00"/>
    <n v="1"/>
    <d v="2017-02-22T00:00:00"/>
    <d v="2017-02-01T00:00:00"/>
    <d v="2017-02-22T00:00:00"/>
    <s v="Wednesday"/>
    <d v="1899-12-30T07:29:29"/>
    <d v="1899-12-30T07:00:00"/>
    <s v="One Way"/>
  </r>
  <r>
    <n v="1517341"/>
    <s v="Non-RFID Card Member"/>
    <m/>
    <m/>
    <n v="53076"/>
    <s v="UNITED STATES"/>
    <s v="Single Ride"/>
    <n v="5451"/>
    <x v="0"/>
    <n v="43.03886"/>
    <n v="-87.902720000000002"/>
    <x v="1"/>
    <n v="43.03886"/>
    <n v="-87.902720000000002"/>
    <n v="36"/>
    <n v="6"/>
    <n v="5.4"/>
    <n v="5.0999999999999996"/>
    <n v="216"/>
    <n v="-1"/>
    <d v="2017-02-22T00:00:00"/>
    <d v="2017-02-01T00:00:00"/>
    <d v="2017-02-22T00:00:00"/>
    <s v="Wednesday"/>
    <d v="1899-12-30T10:48:11"/>
    <d v="1899-12-30T11:00:00"/>
    <n v="1"/>
    <d v="2017-02-22T00:00:00"/>
    <d v="2017-02-01T00:00:00"/>
    <d v="2017-02-22T00:00:00"/>
    <s v="Wednesday"/>
    <d v="1899-12-30T11:24:37"/>
    <d v="1899-12-30T11:00:00"/>
    <s v="Round Trip"/>
  </r>
  <r>
    <n v="1517342"/>
    <s v="Non-RFID Card Member"/>
    <m/>
    <m/>
    <n v="53207"/>
    <s v="UNITED STATES"/>
    <s v="Single Ride"/>
    <n v="42"/>
    <x v="0"/>
    <n v="43.03886"/>
    <n v="-87.902720000000002"/>
    <x v="1"/>
    <n v="43.03886"/>
    <n v="-87.902720000000002"/>
    <n v="36"/>
    <n v="6"/>
    <n v="5.4"/>
    <n v="5.0999999999999996"/>
    <n v="216"/>
    <n v="-1"/>
    <d v="2017-02-22T00:00:00"/>
    <d v="2017-02-01T00:00:00"/>
    <d v="2017-02-22T00:00:00"/>
    <s v="Wednesday"/>
    <d v="1899-12-30T10:48:39"/>
    <d v="1899-12-30T11:00:00"/>
    <n v="1"/>
    <d v="2017-02-22T00:00:00"/>
    <d v="2017-02-01T00:00:00"/>
    <d v="2017-02-22T00:00:00"/>
    <s v="Wednesday"/>
    <d v="1899-12-30T11:24:39"/>
    <d v="1899-12-30T11:00:00"/>
    <s v="Round Trip"/>
  </r>
  <r>
    <n v="1508437"/>
    <s v="Non-RFID Card Member"/>
    <m/>
    <m/>
    <n v="60106"/>
    <s v="UNITED STATES"/>
    <s v="Single Ride"/>
    <n v="5539"/>
    <x v="35"/>
    <n v="43.040154000000001"/>
    <n v="-87.932113000000001"/>
    <x v="3"/>
    <n v="43.058619999999998"/>
    <n v="-87.885319999999993"/>
    <n v="53"/>
    <n v="6"/>
    <n v="8"/>
    <n v="7.6"/>
    <n v="318"/>
    <n v="-1"/>
    <d v="2017-02-22T00:00:00"/>
    <d v="2017-02-01T00:00:00"/>
    <d v="2017-02-22T00:00:00"/>
    <s v="Wednesday"/>
    <d v="1899-12-30T11:31:09"/>
    <d v="1899-12-30T12:00:00"/>
    <n v="1"/>
    <d v="2017-02-22T00:00:00"/>
    <d v="2017-02-01T00:00:00"/>
    <d v="2017-02-22T00:00:00"/>
    <s v="Wednesday"/>
    <d v="1899-12-30T12:24:46"/>
    <d v="1899-12-30T12:00:00"/>
    <s v="One Way"/>
  </r>
  <r>
    <n v="1350154"/>
    <s v="Non-RFID Card Member"/>
    <m/>
    <m/>
    <n v="53217"/>
    <s v="UNITED STATES"/>
    <s v="Single Ride"/>
    <n v="5428"/>
    <x v="35"/>
    <n v="43.040154000000001"/>
    <n v="-87.932113000000001"/>
    <x v="21"/>
    <n v="43.040154000000001"/>
    <n v="-87.932113000000001"/>
    <n v="64"/>
    <n v="6"/>
    <n v="9.6"/>
    <n v="9.1"/>
    <n v="384"/>
    <n v="-1"/>
    <d v="2017-02-22T00:00:00"/>
    <d v="2017-02-01T00:00:00"/>
    <d v="2017-02-22T00:00:00"/>
    <s v="Wednesday"/>
    <d v="1899-12-30T12:05:45"/>
    <d v="1899-12-30T12:00:00"/>
    <n v="1"/>
    <d v="2017-02-22T00:00:00"/>
    <d v="2017-02-01T00:00:00"/>
    <d v="2017-02-22T00:00:00"/>
    <s v="Wednesday"/>
    <d v="1899-12-30T13:09:20"/>
    <d v="1899-12-30T13:00:00"/>
    <s v="Round Trip"/>
  </r>
  <r>
    <n v="1517402"/>
    <s v="Non-RFID Card Member"/>
    <m/>
    <m/>
    <n v="53221"/>
    <s v="UNITED STATES"/>
    <s v="Single Ride"/>
    <n v="5570"/>
    <x v="13"/>
    <n v="43.058619999999998"/>
    <n v="-87.885319999999993"/>
    <x v="2"/>
    <n v="43.03519"/>
    <n v="-87.907390000000007"/>
    <n v="28"/>
    <n v="3"/>
    <n v="4.2"/>
    <n v="4"/>
    <n v="168"/>
    <n v="-1"/>
    <d v="2017-02-22T00:00:00"/>
    <d v="2017-02-01T00:00:00"/>
    <d v="2017-02-22T00:00:00"/>
    <s v="Wednesday"/>
    <d v="1899-12-30T12:17:01"/>
    <d v="1899-12-30T12:00:00"/>
    <n v="1"/>
    <d v="2017-02-22T00:00:00"/>
    <d v="2017-02-01T00:00:00"/>
    <d v="2017-02-22T00:00:00"/>
    <s v="Wednesday"/>
    <d v="1899-12-30T12:45:58"/>
    <d v="1899-12-30T13:00:00"/>
    <s v="One Way"/>
  </r>
  <r>
    <n v="1517402"/>
    <s v="Non-RFID Card Member"/>
    <m/>
    <m/>
    <n v="53221"/>
    <s v="UNITED STATES"/>
    <s v="Single Ride"/>
    <n v="5434"/>
    <x v="13"/>
    <n v="43.058619999999998"/>
    <n v="-87.885319999999993"/>
    <x v="2"/>
    <n v="43.03519"/>
    <n v="-87.907390000000007"/>
    <n v="29"/>
    <n v="3"/>
    <n v="4.4000000000000004"/>
    <n v="4.0999999999999996"/>
    <n v="174"/>
    <n v="-1"/>
    <d v="2017-02-22T00:00:00"/>
    <d v="2017-02-01T00:00:00"/>
    <d v="2017-02-22T00:00:00"/>
    <s v="Wednesday"/>
    <d v="1899-12-30T12:17:41"/>
    <d v="1899-12-30T12:00:00"/>
    <n v="1"/>
    <d v="2017-02-22T00:00:00"/>
    <d v="2017-02-01T00:00:00"/>
    <d v="2017-02-22T00:00:00"/>
    <s v="Wednesday"/>
    <d v="1899-12-30T12:46:03"/>
    <d v="1899-12-30T13:00:00"/>
    <s v="One Way"/>
  </r>
  <r>
    <n v="1517414"/>
    <s v="Non-RFID Card Member"/>
    <m/>
    <m/>
    <n v="60514"/>
    <s v="UNITED STATES"/>
    <s v="Single Ride"/>
    <n v="11106"/>
    <x v="35"/>
    <n v="43.040154000000001"/>
    <n v="-87.932113000000001"/>
    <x v="40"/>
    <n v="43.041646999999998"/>
    <n v="-87.927257999999995"/>
    <n v="49"/>
    <n v="6"/>
    <n v="7.4"/>
    <n v="7"/>
    <n v="294"/>
    <n v="-1"/>
    <d v="2017-02-22T00:00:00"/>
    <d v="2017-02-01T00:00:00"/>
    <d v="2017-02-22T00:00:00"/>
    <s v="Wednesday"/>
    <d v="1899-12-30T12:38:01"/>
    <d v="1899-12-30T13:00:00"/>
    <n v="1"/>
    <d v="2017-02-22T00:00:00"/>
    <d v="2017-02-01T00:00:00"/>
    <d v="2017-02-22T00:00:00"/>
    <s v="Wednesday"/>
    <d v="1899-12-30T13:27:52"/>
    <d v="1899-12-30T13:00:00"/>
    <s v="One Way"/>
  </r>
  <r>
    <n v="1516721"/>
    <s v="Non-RFID Card Member"/>
    <m/>
    <m/>
    <n v="53211"/>
    <s v="UNITED STATES"/>
    <s v="Single Ride"/>
    <n v="5448"/>
    <x v="32"/>
    <n v="43.077359999999999"/>
    <n v="-87.880769999999998"/>
    <x v="33"/>
    <n v="43.060155999999999"/>
    <n v="-87.881258000000003"/>
    <n v="28"/>
    <n v="3"/>
    <n v="4.2"/>
    <n v="4"/>
    <n v="168"/>
    <n v="-1"/>
    <d v="2017-02-22T00:00:00"/>
    <d v="2017-02-01T00:00:00"/>
    <d v="2017-02-22T00:00:00"/>
    <s v="Wednesday"/>
    <d v="1899-12-30T13:35:17"/>
    <d v="1899-12-30T14:00:00"/>
    <n v="1"/>
    <d v="2017-02-22T00:00:00"/>
    <d v="2017-02-01T00:00:00"/>
    <d v="2017-02-22T00:00:00"/>
    <s v="Wednesday"/>
    <d v="1899-12-30T14:03:19"/>
    <d v="1899-12-30T14:00:00"/>
    <s v="One Way"/>
  </r>
  <r>
    <n v="1517508"/>
    <s v="Non-RFID Card Member"/>
    <m/>
    <m/>
    <n v="66047"/>
    <s v="UNITED STATES"/>
    <s v="Single Ride"/>
    <n v="168"/>
    <x v="31"/>
    <n v="43.058010000000003"/>
    <n v="-87.877300000000005"/>
    <x v="32"/>
    <n v="43.058010000000003"/>
    <n v="-87.877300000000005"/>
    <n v="25"/>
    <n v="3"/>
    <n v="3.8"/>
    <n v="3.6"/>
    <n v="150"/>
    <n v="-1"/>
    <d v="2017-02-22T00:00:00"/>
    <d v="2017-02-01T00:00:00"/>
    <d v="2017-02-22T00:00:00"/>
    <s v="Wednesday"/>
    <d v="1899-12-30T13:53:44"/>
    <d v="1899-12-30T14:00:00"/>
    <n v="1"/>
    <d v="2017-02-22T00:00:00"/>
    <d v="2017-02-01T00:00:00"/>
    <d v="2017-02-22T00:00:00"/>
    <s v="Wednesday"/>
    <d v="1899-12-30T14:18:10"/>
    <d v="1899-12-30T14:00:00"/>
    <s v="Round Trip"/>
  </r>
  <r>
    <n v="1517556"/>
    <s v="Non-RFID Card Member"/>
    <m/>
    <m/>
    <n v="54747"/>
    <s v="UNITED STATES"/>
    <s v="Single Ride"/>
    <n v="223"/>
    <x v="28"/>
    <n v="43.060250000000003"/>
    <n v="-87.892169999999993"/>
    <x v="31"/>
    <n v="43.060250000000003"/>
    <n v="-87.892169999999993"/>
    <n v="150"/>
    <n v="15"/>
    <n v="18"/>
    <n v="17.100000000000001"/>
    <n v="720"/>
    <n v="-1"/>
    <d v="2017-02-22T00:00:00"/>
    <d v="2017-02-01T00:00:00"/>
    <d v="2017-02-22T00:00:00"/>
    <s v="Wednesday"/>
    <d v="1899-12-30T14:28:34"/>
    <d v="1899-12-30T14:00:00"/>
    <n v="1"/>
    <d v="2017-02-22T00:00:00"/>
    <d v="2017-02-01T00:00:00"/>
    <d v="2017-02-22T00:00:00"/>
    <s v="Wednesday"/>
    <d v="1899-12-30T16:58:05"/>
    <d v="1899-12-30T17:00:00"/>
    <s v="Round Trip"/>
  </r>
  <r>
    <n v="1373735"/>
    <s v="Non-RFID Card Member"/>
    <m/>
    <m/>
    <n v="53202"/>
    <s v="UNITED STATES"/>
    <s v="Single Ride"/>
    <n v="17"/>
    <x v="10"/>
    <n v="43.052460000000004"/>
    <n v="-87.891000000000005"/>
    <x v="29"/>
    <n v="43.053040000000003"/>
    <n v="-87.897660000000002"/>
    <n v="3"/>
    <n v="0"/>
    <n v="0.5"/>
    <n v="0.4"/>
    <n v="18"/>
    <n v="-1"/>
    <d v="2017-02-22T00:00:00"/>
    <d v="2017-02-01T00:00:00"/>
    <d v="2017-02-22T00:00:00"/>
    <s v="Wednesday"/>
    <d v="1899-12-30T14:30:46"/>
    <d v="1899-12-30T15:00:00"/>
    <n v="1"/>
    <d v="2017-02-22T00:00:00"/>
    <d v="2017-02-01T00:00:00"/>
    <d v="2017-02-22T00:00:00"/>
    <s v="Wednesday"/>
    <d v="1899-12-30T14:33:00"/>
    <d v="1899-12-30T15:00:00"/>
    <s v="One Way"/>
  </r>
  <r>
    <n v="1511843"/>
    <s v="Non-RFID Card Member"/>
    <m/>
    <m/>
    <n v="53226"/>
    <s v="UNITED STATES"/>
    <s v="Single Ride"/>
    <n v="265"/>
    <x v="42"/>
    <n v="43.052630000000001"/>
    <n v="-88.016319999999993"/>
    <x v="53"/>
    <n v="43.06044"/>
    <n v="-88.016239999999996"/>
    <n v="83"/>
    <n v="9"/>
    <n v="12.5"/>
    <n v="11.8"/>
    <n v="498"/>
    <n v="-1"/>
    <d v="2017-02-22T00:00:00"/>
    <d v="2017-02-01T00:00:00"/>
    <d v="2017-02-22T00:00:00"/>
    <s v="Wednesday"/>
    <d v="1899-12-30T14:41:06"/>
    <d v="1899-12-30T15:00:00"/>
    <n v="1"/>
    <d v="2017-02-22T00:00:00"/>
    <d v="2017-02-01T00:00:00"/>
    <d v="2017-02-22T00:00:00"/>
    <s v="Wednesday"/>
    <d v="1899-12-30T16:04:34"/>
    <d v="1899-12-30T16:00:00"/>
    <s v="One Way"/>
  </r>
  <r>
    <n v="1517579"/>
    <s v="Non-RFID Card Member"/>
    <m/>
    <m/>
    <n v="53095"/>
    <s v="UNITED STATES"/>
    <s v="Single Ride"/>
    <n v="5476"/>
    <x v="4"/>
    <n v="43.078530000000001"/>
    <n v="-87.882620000000003"/>
    <x v="41"/>
    <n v="43.078530000000001"/>
    <n v="-87.882620000000003"/>
    <n v="37"/>
    <n v="6"/>
    <n v="5.6"/>
    <n v="5.3"/>
    <n v="222"/>
    <n v="-1"/>
    <d v="2017-02-22T00:00:00"/>
    <d v="2017-02-01T00:00:00"/>
    <d v="2017-02-22T00:00:00"/>
    <s v="Wednesday"/>
    <d v="1899-12-30T14:45:58"/>
    <d v="1899-12-30T15:00:00"/>
    <n v="1"/>
    <d v="2017-02-22T00:00:00"/>
    <d v="2017-02-01T00:00:00"/>
    <d v="2017-02-22T00:00:00"/>
    <s v="Wednesday"/>
    <d v="1899-12-30T15:22:55"/>
    <d v="1899-12-30T15:00:00"/>
    <s v="Round Trip"/>
  </r>
  <r>
    <n v="1517613"/>
    <s v="Non-RFID Card Member"/>
    <m/>
    <m/>
    <n v="33186"/>
    <s v="UNITED STATES"/>
    <s v="Single Ride"/>
    <n v="11066"/>
    <x v="35"/>
    <n v="43.040154000000001"/>
    <n v="-87.932113000000001"/>
    <x v="21"/>
    <n v="43.040154000000001"/>
    <n v="-87.932113000000001"/>
    <n v="135"/>
    <n v="15"/>
    <n v="18"/>
    <n v="17.100000000000001"/>
    <n v="720"/>
    <n v="-1"/>
    <d v="2017-02-22T00:00:00"/>
    <d v="2017-02-01T00:00:00"/>
    <d v="2017-02-22T00:00:00"/>
    <s v="Wednesday"/>
    <d v="1899-12-30T15:05:55"/>
    <d v="1899-12-30T15:00:00"/>
    <n v="1"/>
    <d v="2017-02-22T00:00:00"/>
    <d v="2017-02-01T00:00:00"/>
    <d v="2017-02-22T00:00:00"/>
    <s v="Wednesday"/>
    <d v="1899-12-30T17:20:15"/>
    <d v="1899-12-30T17:00:00"/>
    <s v="Round Trip"/>
  </r>
  <r>
    <n v="1517634"/>
    <s v="Non-RFID Card Member"/>
    <m/>
    <m/>
    <m/>
    <s v="UNITED STATES"/>
    <s v="Single Ride"/>
    <n v="5554"/>
    <x v="43"/>
    <n v="43.05536"/>
    <n v="-87.90504"/>
    <x v="47"/>
    <n v="43.05536"/>
    <n v="-87.90504"/>
    <n v="6"/>
    <n v="3"/>
    <n v="0.9"/>
    <n v="0.9"/>
    <n v="36"/>
    <n v="-1"/>
    <d v="2017-02-22T00:00:00"/>
    <d v="2017-02-01T00:00:00"/>
    <d v="2017-02-22T00:00:00"/>
    <s v="Wednesday"/>
    <d v="1899-12-30T15:24:20"/>
    <d v="1899-12-30T15:00:00"/>
    <n v="1"/>
    <d v="2017-02-22T00:00:00"/>
    <d v="2017-02-01T00:00:00"/>
    <d v="2017-02-22T00:00:00"/>
    <s v="Wednesday"/>
    <d v="1899-12-30T15:30:13"/>
    <d v="1899-12-30T16:00:00"/>
    <s v="Round Trip"/>
  </r>
  <r>
    <n v="1497890"/>
    <s v="Non-RFID Card Member"/>
    <m/>
    <m/>
    <n v="53005"/>
    <s v="UNITED STATES"/>
    <s v="Single Ride"/>
    <n v="44"/>
    <x v="4"/>
    <n v="43.078530000000001"/>
    <n v="-87.882620000000003"/>
    <x v="31"/>
    <n v="43.060250000000003"/>
    <n v="-87.892169999999993"/>
    <n v="19"/>
    <n v="3"/>
    <n v="2.9"/>
    <n v="2.7"/>
    <n v="114"/>
    <n v="-1"/>
    <d v="2017-02-22T00:00:00"/>
    <d v="2017-02-01T00:00:00"/>
    <d v="2017-02-22T00:00:00"/>
    <s v="Wednesday"/>
    <d v="1899-12-30T15:40:18"/>
    <d v="1899-12-30T16:00:00"/>
    <n v="1"/>
    <d v="2017-02-22T00:00:00"/>
    <d v="2017-02-01T00:00:00"/>
    <d v="2017-02-22T00:00:00"/>
    <s v="Wednesday"/>
    <d v="1899-12-30T15:59:44"/>
    <d v="1899-12-30T16:00:00"/>
    <s v="One Way"/>
  </r>
  <r>
    <n v="1517653"/>
    <s v="Non-RFID Card Member"/>
    <m/>
    <m/>
    <n v="53233"/>
    <s v="UNITED STATES"/>
    <s v="Single Ride"/>
    <n v="5530"/>
    <x v="37"/>
    <n v="43.041646999999998"/>
    <n v="-87.927257999999995"/>
    <x v="40"/>
    <n v="43.041646999999998"/>
    <n v="-87.927257999999995"/>
    <n v="72"/>
    <n v="9"/>
    <n v="10.8"/>
    <n v="10.3"/>
    <n v="432"/>
    <n v="-1"/>
    <d v="2017-02-22T00:00:00"/>
    <d v="2017-02-01T00:00:00"/>
    <d v="2017-02-22T00:00:00"/>
    <s v="Wednesday"/>
    <d v="1899-12-30T15:44:44"/>
    <d v="1899-12-30T16:00:00"/>
    <n v="1"/>
    <d v="2017-02-22T00:00:00"/>
    <d v="2017-02-01T00:00:00"/>
    <d v="2017-02-22T00:00:00"/>
    <s v="Wednesday"/>
    <d v="1899-12-30T16:56:40"/>
    <d v="1899-12-30T17:00:00"/>
    <s v="Round Trip"/>
  </r>
  <r>
    <n v="1517654"/>
    <s v="Non-RFID Card Member"/>
    <m/>
    <m/>
    <n v="53202"/>
    <s v="UNITED STATES"/>
    <s v="Single Ride"/>
    <n v="46"/>
    <x v="14"/>
    <n v="43.045712999999999"/>
    <n v="-87.899756999999994"/>
    <x v="18"/>
    <n v="43.045712999999999"/>
    <n v="-87.899756999999994"/>
    <n v="31"/>
    <n v="3"/>
    <n v="4.7"/>
    <n v="4.4000000000000004"/>
    <n v="186"/>
    <n v="-1"/>
    <d v="2017-02-22T00:00:00"/>
    <d v="2017-02-01T00:00:00"/>
    <d v="2017-02-22T00:00:00"/>
    <s v="Wednesday"/>
    <d v="1899-12-30T15:44:50"/>
    <d v="1899-12-30T16:00:00"/>
    <n v="1"/>
    <d v="2017-02-22T00:00:00"/>
    <d v="2017-02-01T00:00:00"/>
    <d v="2017-02-22T00:00:00"/>
    <s v="Wednesday"/>
    <d v="1899-12-30T16:15:27"/>
    <d v="1899-12-30T16:00:00"/>
    <s v="Round Trip"/>
  </r>
  <r>
    <n v="1517669"/>
    <s v="Non-RFID Card Member"/>
    <m/>
    <m/>
    <n v="60565"/>
    <s v="UNITED STATES"/>
    <s v="Single Ride"/>
    <n v="11150"/>
    <x v="16"/>
    <n v="43.03913"/>
    <n v="-87.916150000000002"/>
    <x v="21"/>
    <n v="43.040154000000001"/>
    <n v="-87.932113000000001"/>
    <n v="49"/>
    <n v="6"/>
    <n v="7.4"/>
    <n v="7"/>
    <n v="294"/>
    <n v="-1"/>
    <d v="2017-02-22T00:00:00"/>
    <d v="2017-02-01T00:00:00"/>
    <d v="2017-02-22T00:00:00"/>
    <s v="Wednesday"/>
    <d v="1899-12-30T15:59:47"/>
    <d v="1899-12-30T16:00:00"/>
    <n v="1"/>
    <d v="2017-02-22T00:00:00"/>
    <d v="2017-02-01T00:00:00"/>
    <d v="2017-02-22T00:00:00"/>
    <s v="Wednesday"/>
    <d v="1899-12-30T16:48:28"/>
    <d v="1899-12-30T17:00:00"/>
    <s v="One Way"/>
  </r>
  <r>
    <n v="1517671"/>
    <s v="Non-RFID Card Member"/>
    <m/>
    <m/>
    <m/>
    <s v="UNITED STATES"/>
    <s v="Single Ride"/>
    <n v="5470"/>
    <x v="23"/>
    <n v="43.040349999999997"/>
    <n v="-87.920760000000001"/>
    <x v="11"/>
    <n v="43.060786"/>
    <n v="-87.883825999999999"/>
    <n v="45"/>
    <n v="6"/>
    <n v="6.8"/>
    <n v="6.4"/>
    <n v="270"/>
    <n v="-1"/>
    <d v="2017-02-22T00:00:00"/>
    <d v="2017-02-01T00:00:00"/>
    <d v="2017-02-22T00:00:00"/>
    <s v="Wednesday"/>
    <d v="1899-12-30T16:00:28"/>
    <d v="1899-12-30T16:00:00"/>
    <n v="1"/>
    <d v="2017-02-22T00:00:00"/>
    <d v="2017-02-01T00:00:00"/>
    <d v="2017-02-22T00:00:00"/>
    <s v="Wednesday"/>
    <d v="1899-12-30T16:45:24"/>
    <d v="1899-12-30T17:00:00"/>
    <s v="One Way"/>
  </r>
  <r>
    <n v="1517710"/>
    <s v="Non-RFID Card Member"/>
    <m/>
    <m/>
    <n v="53005"/>
    <s v="UNITED STATES"/>
    <s v="Single Ride"/>
    <n v="11159"/>
    <x v="25"/>
    <n v="43.036900000000003"/>
    <n v="-87.89667"/>
    <x v="16"/>
    <n v="43.034619999999997"/>
    <n v="-87.917500000000004"/>
    <n v="31"/>
    <n v="3"/>
    <n v="4.7"/>
    <n v="4.4000000000000004"/>
    <n v="186"/>
    <n v="-1"/>
    <d v="2017-02-22T00:00:00"/>
    <d v="2017-02-01T00:00:00"/>
    <d v="2017-02-22T00:00:00"/>
    <s v="Wednesday"/>
    <d v="1899-12-30T16:54:03"/>
    <d v="1899-12-30T17:00:00"/>
    <n v="1"/>
    <d v="2017-02-22T00:00:00"/>
    <d v="2017-02-01T00:00:00"/>
    <d v="2017-02-22T00:00:00"/>
    <s v="Wednesday"/>
    <d v="1899-12-30T17:25:17"/>
    <d v="1899-12-30T17:00:00"/>
    <s v="One Way"/>
  </r>
  <r>
    <n v="1517763"/>
    <s v="Non-RFID Card Member"/>
    <m/>
    <m/>
    <n v="53222"/>
    <s v="UNITED STATES"/>
    <s v="Single Ride"/>
    <n v="5490"/>
    <x v="40"/>
    <n v="43.048609999999996"/>
    <n v="-88.008480000000006"/>
    <x v="43"/>
    <n v="43.048609999999996"/>
    <n v="-88.008480000000006"/>
    <n v="24"/>
    <n v="3"/>
    <n v="3.6"/>
    <n v="3.4"/>
    <n v="144"/>
    <n v="-1"/>
    <d v="2017-02-22T00:00:00"/>
    <d v="2017-02-01T00:00:00"/>
    <d v="2017-02-22T00:00:00"/>
    <s v="Wednesday"/>
    <d v="1899-12-30T17:12:07"/>
    <d v="1899-12-30T17:00:00"/>
    <n v="1"/>
    <d v="2017-02-22T00:00:00"/>
    <d v="2017-02-01T00:00:00"/>
    <d v="2017-02-22T00:00:00"/>
    <s v="Wednesday"/>
    <d v="1899-12-30T17:36:06"/>
    <d v="1899-12-30T18:00:00"/>
    <s v="Round Trip"/>
  </r>
  <r>
    <n v="1517770"/>
    <s v="Non-RFID Card Member"/>
    <m/>
    <m/>
    <n v="60558"/>
    <s v="UNITED STATES"/>
    <s v="Single Ride"/>
    <n v="5488"/>
    <x v="39"/>
    <n v="43.024340000000002"/>
    <n v="-87.916753"/>
    <x v="21"/>
    <n v="43.040154000000001"/>
    <n v="-87.932113000000001"/>
    <n v="18"/>
    <n v="3"/>
    <n v="2.7"/>
    <n v="2.6"/>
    <n v="108"/>
    <n v="-1"/>
    <d v="2017-02-22T00:00:00"/>
    <d v="2017-02-01T00:00:00"/>
    <d v="2017-02-22T00:00:00"/>
    <s v="Wednesday"/>
    <d v="1899-12-30T17:18:59"/>
    <d v="1899-12-30T17:00:00"/>
    <n v="1"/>
    <d v="2017-02-22T00:00:00"/>
    <d v="2017-02-01T00:00:00"/>
    <d v="2017-02-22T00:00:00"/>
    <s v="Wednesday"/>
    <d v="1899-12-30T17:36:05"/>
    <d v="1899-12-30T18:00:00"/>
    <s v="One Way"/>
  </r>
  <r>
    <n v="1517771"/>
    <s v="Non-RFID Card Member"/>
    <m/>
    <m/>
    <n v="53045"/>
    <s v="UNITED STATES"/>
    <s v="Single Ride"/>
    <n v="332"/>
    <x v="42"/>
    <n v="43.052630000000001"/>
    <n v="-88.016319999999993"/>
    <x v="46"/>
    <n v="43.052630000000001"/>
    <n v="-88.016319999999993"/>
    <n v="39"/>
    <n v="6"/>
    <n v="5.9"/>
    <n v="5.6"/>
    <n v="234"/>
    <n v="-1"/>
    <d v="2017-02-22T00:00:00"/>
    <d v="2017-02-01T00:00:00"/>
    <d v="2017-02-22T00:00:00"/>
    <s v="Wednesday"/>
    <d v="1899-12-30T17:20:24"/>
    <d v="1899-12-30T17:00:00"/>
    <n v="1"/>
    <d v="2017-02-22T00:00:00"/>
    <d v="2017-02-01T00:00:00"/>
    <d v="2017-02-22T00:00:00"/>
    <s v="Wednesday"/>
    <d v="1899-12-30T17:59:51"/>
    <d v="1899-12-30T18:00:00"/>
    <s v="Round Trip"/>
  </r>
  <r>
    <n v="1517767"/>
    <s v="Non-RFID Card Member"/>
    <m/>
    <m/>
    <n v="64109"/>
    <s v="UNITED STATES"/>
    <s v="Single Ride"/>
    <n v="188"/>
    <x v="39"/>
    <n v="43.024340000000002"/>
    <n v="-87.916753"/>
    <x v="21"/>
    <n v="43.040154000000001"/>
    <n v="-87.932113000000001"/>
    <n v="13"/>
    <n v="3"/>
    <n v="2"/>
    <n v="1.9"/>
    <n v="78"/>
    <n v="-1"/>
    <d v="2017-02-22T00:00:00"/>
    <d v="2017-02-01T00:00:00"/>
    <d v="2017-02-22T00:00:00"/>
    <s v="Wednesday"/>
    <d v="1899-12-30T17:22:23"/>
    <d v="1899-12-30T17:00:00"/>
    <n v="1"/>
    <d v="2017-02-22T00:00:00"/>
    <d v="2017-02-01T00:00:00"/>
    <d v="2017-02-22T00:00:00"/>
    <s v="Wednesday"/>
    <d v="1899-12-30T17:35:58"/>
    <d v="1899-12-30T18:00:00"/>
    <s v="One Way"/>
  </r>
  <r>
    <n v="1517966"/>
    <s v="Non-RFID Card Member"/>
    <m/>
    <m/>
    <n v="53051"/>
    <s v="UNITED STATES"/>
    <s v="Single Ride"/>
    <n v="23"/>
    <x v="33"/>
    <n v="43.063749000000001"/>
    <n v="-87.887962999999999"/>
    <x v="29"/>
    <n v="43.053040000000003"/>
    <n v="-87.897660000000002"/>
    <n v="11"/>
    <n v="3"/>
    <n v="1.7"/>
    <n v="1.6"/>
    <n v="66"/>
    <n v="-1"/>
    <d v="2017-02-22T00:00:00"/>
    <d v="2017-02-01T00:00:00"/>
    <d v="2017-02-22T00:00:00"/>
    <s v="Wednesday"/>
    <d v="1899-12-30T21:48:36"/>
    <d v="1899-12-30T22:00:00"/>
    <n v="1"/>
    <d v="2017-02-22T00:00:00"/>
    <d v="2017-02-01T00:00:00"/>
    <d v="2017-02-22T00:00:00"/>
    <s v="Wednesday"/>
    <d v="1899-12-30T21:59:11"/>
    <d v="1899-12-30T22:00:00"/>
    <s v="One Way"/>
  </r>
  <r>
    <n v="1517979"/>
    <s v="Non-RFID Card Member"/>
    <m/>
    <m/>
    <n v="53213"/>
    <s v="UNITED STATES"/>
    <s v="Single Ride"/>
    <n v="11070"/>
    <x v="48"/>
    <n v="43.060839999999999"/>
    <n v="-88.001940000000005"/>
    <x v="53"/>
    <n v="43.06044"/>
    <n v="-88.016239999999996"/>
    <n v="16"/>
    <n v="3"/>
    <n v="2.4"/>
    <n v="2.2999999999999998"/>
    <n v="96"/>
    <n v="-1"/>
    <d v="2017-02-22T00:00:00"/>
    <d v="2017-02-01T00:00:00"/>
    <d v="2017-02-22T00:00:00"/>
    <s v="Wednesday"/>
    <d v="1899-12-30T22:29:40"/>
    <d v="1899-12-30T22:00:00"/>
    <n v="1"/>
    <d v="2017-02-22T00:00:00"/>
    <d v="2017-02-01T00:00:00"/>
    <d v="2017-02-22T00:00:00"/>
    <s v="Wednesday"/>
    <d v="1899-12-30T22:45:13"/>
    <d v="1899-12-30T23:00:00"/>
    <s v="One Way"/>
  </r>
  <r>
    <n v="1517990"/>
    <s v="Non-RFID Card Member"/>
    <m/>
    <m/>
    <n v="60706"/>
    <s v="UNITED STATES"/>
    <s v="Single Ride"/>
    <n v="5492"/>
    <x v="4"/>
    <n v="43.078530000000001"/>
    <n v="-87.882620000000003"/>
    <x v="26"/>
    <n v="43.077359999999999"/>
    <n v="-87.880769999999998"/>
    <n v="131"/>
    <n v="15"/>
    <n v="18"/>
    <n v="17.100000000000001"/>
    <n v="720"/>
    <n v="-1"/>
    <d v="2017-02-23T00:00:00"/>
    <d v="2017-02-01T00:00:00"/>
    <d v="2017-02-23T00:00:00"/>
    <s v="Thursday"/>
    <d v="1899-12-30T00:31:28"/>
    <d v="1899-12-30T01:00:00"/>
    <n v="1"/>
    <d v="2017-02-23T00:00:00"/>
    <d v="2017-02-01T00:00:00"/>
    <d v="2017-02-23T00:00:00"/>
    <s v="Thursday"/>
    <d v="1899-12-30T02:42:35"/>
    <d v="1899-12-30T03:00:00"/>
    <s v="One Way"/>
  </r>
  <r>
    <n v="1517991"/>
    <s v="Non-RFID Card Member"/>
    <m/>
    <m/>
    <n v="60123"/>
    <s v="UNITED STATES"/>
    <s v="Single Ride"/>
    <n v="11053"/>
    <x v="7"/>
    <n v="43.074890000000003"/>
    <n v="-87.882810000000006"/>
    <x v="26"/>
    <n v="43.077359999999999"/>
    <n v="-87.880769999999998"/>
    <n v="126"/>
    <n v="15"/>
    <n v="18"/>
    <n v="17.100000000000001"/>
    <n v="720"/>
    <n v="-1"/>
    <d v="2017-02-23T00:00:00"/>
    <d v="2017-02-01T00:00:00"/>
    <d v="2017-02-23T00:00:00"/>
    <s v="Thursday"/>
    <d v="1899-12-30T00:36:26"/>
    <d v="1899-12-30T01:00:00"/>
    <n v="1"/>
    <d v="2017-02-23T00:00:00"/>
    <d v="2017-02-01T00:00:00"/>
    <d v="2017-02-23T00:00:00"/>
    <s v="Thursday"/>
    <d v="1899-12-30T02:42:26"/>
    <d v="1899-12-30T03:00:00"/>
    <s v="One Way"/>
  </r>
  <r>
    <n v="1512292"/>
    <s v="Non-RFID Card Member"/>
    <m/>
    <m/>
    <n v="53202"/>
    <s v="UNITED STATES"/>
    <s v="Single Ride"/>
    <n v="103"/>
    <x v="25"/>
    <n v="43.036900000000003"/>
    <n v="-87.89667"/>
    <x v="24"/>
    <n v="43.036900000000003"/>
    <n v="-87.89667"/>
    <n v="34"/>
    <n v="3"/>
    <n v="5.0999999999999996"/>
    <n v="4.8"/>
    <n v="204"/>
    <n v="-1"/>
    <d v="2017-02-23T00:00:00"/>
    <d v="2017-02-01T00:00:00"/>
    <d v="2017-02-23T00:00:00"/>
    <s v="Thursday"/>
    <d v="1899-12-30T06:23:03"/>
    <d v="1899-12-30T06:00:00"/>
    <n v="1"/>
    <d v="2017-02-23T00:00:00"/>
    <d v="2017-02-01T00:00:00"/>
    <d v="2017-02-23T00:00:00"/>
    <s v="Thursday"/>
    <d v="1899-12-30T06:57:32"/>
    <d v="1899-12-30T07:00:00"/>
    <s v="Round Trip"/>
  </r>
  <r>
    <n v="1435313"/>
    <s v="Non-RFID Card Member"/>
    <m/>
    <m/>
    <n v="53215"/>
    <s v="UNITED STATES"/>
    <s v="Single Ride"/>
    <n v="5"/>
    <x v="50"/>
    <n v="43.026229999999998"/>
    <n v="-87.912809999999993"/>
    <x v="2"/>
    <n v="43.03519"/>
    <n v="-87.907390000000007"/>
    <n v="7"/>
    <n v="3"/>
    <n v="1.1000000000000001"/>
    <n v="1"/>
    <n v="42"/>
    <n v="-1"/>
    <d v="2017-02-23T00:00:00"/>
    <d v="2017-02-01T00:00:00"/>
    <d v="2017-02-23T00:00:00"/>
    <s v="Thursday"/>
    <d v="1899-12-30T09:12:16"/>
    <d v="1899-12-30T09:00:00"/>
    <n v="1"/>
    <d v="2017-02-23T00:00:00"/>
    <d v="2017-02-01T00:00:00"/>
    <d v="2017-02-23T00:00:00"/>
    <s v="Thursday"/>
    <d v="1899-12-30T09:19:36"/>
    <d v="1899-12-30T09:00:00"/>
    <s v="One Way"/>
  </r>
  <r>
    <n v="1198458"/>
    <s v="Non-RFID Card Member"/>
    <m/>
    <m/>
    <n v="53207"/>
    <s v="UNITED STATES"/>
    <s v="Single Ride"/>
    <n v="5460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3T00:00:00"/>
    <d v="2017-02-01T00:00:00"/>
    <d v="2017-02-23T00:00:00"/>
    <s v="Thursday"/>
    <d v="1899-12-30T13:58:26"/>
    <d v="1899-12-30T14:00:00"/>
    <n v="1"/>
    <d v="2017-02-23T00:00:00"/>
    <d v="2017-02-01T00:00:00"/>
    <d v="2017-02-23T00:00:00"/>
    <s v="Thursday"/>
    <d v="1899-12-30T13:59:01"/>
    <d v="1899-12-30T14:00:00"/>
    <s v="Round Trip"/>
  </r>
  <r>
    <n v="1198458"/>
    <s v="Non-RFID Card Member"/>
    <m/>
    <m/>
    <n v="53207"/>
    <s v="UNITED STATES"/>
    <s v="Single Ride"/>
    <n v="5460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3T00:00:00"/>
    <d v="2017-02-01T00:00:00"/>
    <d v="2017-02-23T00:00:00"/>
    <s v="Thursday"/>
    <d v="1899-12-30T14:06:47"/>
    <d v="1899-12-30T14:00:00"/>
    <n v="1"/>
    <d v="2017-02-23T00:00:00"/>
    <d v="2017-02-01T00:00:00"/>
    <d v="2017-02-23T00:00:00"/>
    <s v="Thursday"/>
    <d v="1899-12-30T14:07:22"/>
    <d v="1899-12-30T14:00:00"/>
    <s v="Round Trip"/>
  </r>
  <r>
    <n v="1519300"/>
    <s v="Non-RFID Card Member"/>
    <m/>
    <m/>
    <n v="53221"/>
    <s v="UNITED STATES"/>
    <s v="Single Ride"/>
    <n v="179"/>
    <x v="31"/>
    <n v="43.058010000000003"/>
    <n v="-87.877300000000005"/>
    <x v="32"/>
    <n v="43.058010000000003"/>
    <n v="-87.877300000000005"/>
    <n v="56"/>
    <n v="6"/>
    <n v="8.4"/>
    <n v="8"/>
    <n v="336"/>
    <n v="-1"/>
    <d v="2017-02-24T00:00:00"/>
    <d v="2017-02-01T00:00:00"/>
    <d v="2017-02-24T00:00:00"/>
    <s v="Friday"/>
    <d v="1899-12-30T15:14:34"/>
    <d v="1899-12-30T15:00:00"/>
    <n v="1"/>
    <d v="2017-02-24T00:00:00"/>
    <d v="2017-02-01T00:00:00"/>
    <d v="2017-02-24T00:00:00"/>
    <s v="Friday"/>
    <d v="1899-12-30T16:10:13"/>
    <d v="1899-12-30T16:00:00"/>
    <s v="Round Trip"/>
  </r>
  <r>
    <n v="1519601"/>
    <s v="Non-RFID Card Member"/>
    <m/>
    <m/>
    <n v="53105"/>
    <s v="UNITED STATES"/>
    <s v="Single Ride"/>
    <n v="91"/>
    <x v="33"/>
    <n v="43.063749000000001"/>
    <n v="-87.887962999999999"/>
    <x v="32"/>
    <n v="43.058010000000003"/>
    <n v="-87.877300000000005"/>
    <n v="39"/>
    <n v="6"/>
    <n v="5.9"/>
    <n v="5.6"/>
    <n v="234"/>
    <n v="-1"/>
    <d v="2017-02-24T00:00:00"/>
    <d v="2017-02-01T00:00:00"/>
    <d v="2017-02-24T00:00:00"/>
    <s v="Friday"/>
    <d v="1899-12-30T18:12:52"/>
    <d v="1899-12-30T18:00:00"/>
    <n v="1"/>
    <d v="2017-02-24T00:00:00"/>
    <d v="2017-02-01T00:00:00"/>
    <d v="2017-02-24T00:00:00"/>
    <s v="Friday"/>
    <d v="1899-12-30T18:51:57"/>
    <d v="1899-12-30T19:00:00"/>
    <s v="One Way"/>
  </r>
  <r>
    <n v="1516831"/>
    <s v="Non-RFID Card Member"/>
    <m/>
    <m/>
    <n v="53212"/>
    <s v="UNITED STATES"/>
    <s v="Single Ride"/>
    <n v="27"/>
    <x v="17"/>
    <n v="43.056539999999998"/>
    <n v="-87.914370000000005"/>
    <x v="55"/>
    <n v="43.056539999999998"/>
    <n v="-87.914370000000005"/>
    <n v="1"/>
    <n v="0"/>
    <n v="0.2"/>
    <n v="0.1"/>
    <n v="6"/>
    <n v="-1"/>
    <d v="2017-02-25T00:00:00"/>
    <d v="2017-02-01T00:00:00"/>
    <d v="2017-02-25T00:00:00"/>
    <s v="Saturday"/>
    <d v="1899-12-30T13:28:39"/>
    <d v="1899-12-30T13:00:00"/>
    <n v="1"/>
    <d v="2017-02-25T00:00:00"/>
    <d v="2017-02-01T00:00:00"/>
    <d v="2017-02-25T00:00:00"/>
    <s v="Saturday"/>
    <d v="1899-12-30T13:29:22"/>
    <d v="1899-12-30T13:00:00"/>
    <s v="Round Trip"/>
  </r>
  <r>
    <n v="1521479"/>
    <s v="Non-RFID Card Member"/>
    <m/>
    <m/>
    <n v="54901"/>
    <s v="UNITED STATES"/>
    <s v="Single Ride"/>
    <n v="5520"/>
    <x v="5"/>
    <n v="43.031320000000001"/>
    <n v="-87.904259999999994"/>
    <x v="12"/>
    <n v="43.038719999999998"/>
    <n v="-87.905339999999995"/>
    <n v="27"/>
    <n v="3"/>
    <n v="4.0999999999999996"/>
    <n v="3.8"/>
    <n v="162"/>
    <n v="-1"/>
    <d v="2017-02-26T00:00:00"/>
    <d v="2017-02-01T00:00:00"/>
    <d v="2017-02-26T00:00:00"/>
    <s v="Sunday"/>
    <d v="1899-12-30T11:56:44"/>
    <d v="1899-12-30T12:00:00"/>
    <n v="1"/>
    <d v="2017-02-26T00:00:00"/>
    <d v="2017-02-01T00:00:00"/>
    <d v="2017-02-26T00:00:00"/>
    <s v="Sunday"/>
    <d v="1899-12-30T12:23:05"/>
    <d v="1899-12-30T12:00:00"/>
    <s v="One Way"/>
  </r>
  <r>
    <n v="1521790"/>
    <s v="Non-RFID Card Member"/>
    <m/>
    <m/>
    <n v="54455"/>
    <s v="UNITED STATES"/>
    <s v="Single Ride"/>
    <n v="5462"/>
    <x v="31"/>
    <n v="43.058010000000003"/>
    <n v="-87.877300000000005"/>
    <x v="32"/>
    <n v="43.058010000000003"/>
    <n v="-87.877300000000005"/>
    <n v="25"/>
    <n v="3"/>
    <n v="3.8"/>
    <n v="3.6"/>
    <n v="150"/>
    <n v="-1"/>
    <d v="2017-02-26T00:00:00"/>
    <d v="2017-02-01T00:00:00"/>
    <d v="2017-02-26T00:00:00"/>
    <s v="Sunday"/>
    <d v="1899-12-30T14:17:43"/>
    <d v="1899-12-30T14:00:00"/>
    <n v="1"/>
    <d v="2017-02-26T00:00:00"/>
    <d v="2017-02-01T00:00:00"/>
    <d v="2017-02-26T00:00:00"/>
    <s v="Sunday"/>
    <d v="1899-12-30T14:42:23"/>
    <d v="1899-12-30T15:00:00"/>
    <s v="Round Trip"/>
  </r>
  <r>
    <n v="1521811"/>
    <s v="Non-RFID Card Member"/>
    <m/>
    <m/>
    <n v="53202"/>
    <s v="UNITED STATES"/>
    <s v="Single Ride"/>
    <n v="5"/>
    <x v="2"/>
    <n v="43.03519"/>
    <n v="-87.907390000000007"/>
    <x v="5"/>
    <n v="43.031480000000002"/>
    <n v="-87.908169999999998"/>
    <n v="3"/>
    <n v="0"/>
    <n v="0.5"/>
    <n v="0.4"/>
    <n v="18"/>
    <n v="-1"/>
    <d v="2017-02-26T00:00:00"/>
    <d v="2017-02-01T00:00:00"/>
    <d v="2017-02-26T00:00:00"/>
    <s v="Sunday"/>
    <d v="1899-12-30T14:54:27"/>
    <d v="1899-12-30T15:00:00"/>
    <n v="1"/>
    <d v="2017-02-26T00:00:00"/>
    <d v="2017-02-01T00:00:00"/>
    <d v="2017-02-26T00:00:00"/>
    <s v="Sunday"/>
    <d v="1899-12-30T14:57:59"/>
    <d v="1899-12-30T15:00:00"/>
    <s v="One Way"/>
  </r>
  <r>
    <n v="1522260"/>
    <s v="Non-RFID Card Member"/>
    <m/>
    <m/>
    <n v="53215"/>
    <s v="UNITED STATES"/>
    <s v="Single Ride"/>
    <n v="5419"/>
    <x v="0"/>
    <n v="43.03886"/>
    <n v="-87.902720000000002"/>
    <x v="1"/>
    <n v="43.03886"/>
    <n v="-87.902720000000002"/>
    <n v="66"/>
    <n v="9"/>
    <n v="9.9"/>
    <n v="9.4"/>
    <n v="396"/>
    <n v="-1"/>
    <d v="2017-02-26T00:00:00"/>
    <d v="2017-02-01T00:00:00"/>
    <d v="2017-02-26T00:00:00"/>
    <s v="Sunday"/>
    <d v="1899-12-30T18:50:35"/>
    <d v="1899-12-30T19:00:00"/>
    <n v="1"/>
    <d v="2017-02-26T00:00:00"/>
    <d v="2017-02-01T00:00:00"/>
    <d v="2017-02-26T00:00:00"/>
    <s v="Sunday"/>
    <d v="1899-12-30T19:56:30"/>
    <d v="1899-12-30T20:00:00"/>
    <s v="Round Trip"/>
  </r>
  <r>
    <n v="1508583"/>
    <s v="Non-RFID Card Member"/>
    <m/>
    <m/>
    <n v="53205"/>
    <s v="UNITED STATES"/>
    <s v="Single Ride"/>
    <n v="5"/>
    <x v="23"/>
    <n v="43.040349999999997"/>
    <n v="-87.920760000000001"/>
    <x v="27"/>
    <n v="43.049909999999997"/>
    <n v="-87.914237"/>
    <n v="4052"/>
    <n v="0"/>
    <n v="18"/>
    <n v="17.100000000000001"/>
    <n v="720"/>
    <n v="-1"/>
    <d v="2017-02-19T00:00:00"/>
    <d v="2017-02-01T00:00:00"/>
    <d v="2017-02-19T00:00:00"/>
    <s v="Sunday"/>
    <d v="1899-12-30T20:08:04"/>
    <d v="1899-12-30T20:00:00"/>
    <n v="1"/>
    <d v="2017-02-22T00:00:00"/>
    <d v="2017-02-01T00:00:00"/>
    <d v="2017-02-22T00:00:00"/>
    <s v="Wednesday"/>
    <d v="1899-12-30T15:40:08"/>
    <d v="1899-12-30T16:00:00"/>
    <s v="One Way"/>
  </r>
  <r>
    <n v="1514475"/>
    <s v="Non-RFID Card Member"/>
    <m/>
    <m/>
    <n v="53151"/>
    <s v="UNITED STATES"/>
    <s v="Single Ride"/>
    <n v="5569"/>
    <x v="25"/>
    <n v="43.036900000000003"/>
    <n v="-87.89667"/>
    <x v="24"/>
    <n v="43.036900000000003"/>
    <n v="-87.89667"/>
    <n v="57"/>
    <n v="0"/>
    <n v="8.6"/>
    <n v="8.1"/>
    <n v="342"/>
    <n v="-1"/>
    <d v="2017-02-19T00:00:00"/>
    <d v="2017-02-01T00:00:00"/>
    <d v="2017-02-19T00:00:00"/>
    <s v="Sunday"/>
    <d v="1899-12-30T15:07:52"/>
    <d v="1899-12-30T15:00:00"/>
    <n v="1"/>
    <d v="2017-02-19T00:00:00"/>
    <d v="2017-02-01T00:00:00"/>
    <d v="2017-02-19T00:00:00"/>
    <s v="Sunday"/>
    <d v="1899-12-30T16:04:42"/>
    <d v="1899-12-30T16:00:00"/>
    <s v="Round Trip"/>
  </r>
  <r>
    <n v="533073"/>
    <s v="RFID Card Member"/>
    <s v="Wauwatosa"/>
    <s v="WI"/>
    <n v="53213"/>
    <s v="UNITED STATES"/>
    <s v="Annual Pass"/>
    <n v="5425"/>
    <x v="47"/>
    <n v="43.06044"/>
    <n v="-88.016239999999996"/>
    <x v="45"/>
    <n v="43.060079999999999"/>
    <n v="-88.027349999999998"/>
    <n v="5"/>
    <n v="0"/>
    <n v="0.8"/>
    <n v="0.7"/>
    <n v="30"/>
    <n v="-1"/>
    <d v="2017-02-21T00:00:00"/>
    <d v="2017-02-01T00:00:00"/>
    <d v="2017-02-21T00:00:00"/>
    <s v="Tuesday"/>
    <d v="1899-12-30T08:51:31"/>
    <d v="1899-12-30T09:00:00"/>
    <n v="1"/>
    <d v="2017-02-21T00:00:00"/>
    <d v="2017-02-01T00:00:00"/>
    <d v="2017-02-21T00:00:00"/>
    <s v="Tuesday"/>
    <d v="1899-12-30T08:56:45"/>
    <d v="1899-12-30T09:00:00"/>
    <s v="One Way"/>
  </r>
  <r>
    <n v="536063"/>
    <s v="RFID Card Member"/>
    <s v="Milwaukee"/>
    <s v="WI"/>
    <n v="53212"/>
    <s v="UNITED STATES"/>
    <s v="Annual Pass"/>
    <n v="11087"/>
    <x v="3"/>
    <n v="43.042490000000001"/>
    <n v="-87.909959999999998"/>
    <x v="28"/>
    <n v="43.05847"/>
    <n v="-87.898079999999993"/>
    <n v="10"/>
    <n v="0"/>
    <n v="1.5"/>
    <n v="1.4"/>
    <n v="60"/>
    <n v="-1"/>
    <d v="2017-02-14T00:00:00"/>
    <d v="2017-02-01T00:00:00"/>
    <d v="2017-02-14T00:00:00"/>
    <s v="Tuesday"/>
    <d v="1899-12-30T17:41:43"/>
    <d v="1899-12-30T18:00:00"/>
    <n v="1"/>
    <d v="2017-02-14T00:00:00"/>
    <d v="2017-02-01T00:00:00"/>
    <d v="2017-02-14T00:00:00"/>
    <s v="Tuesday"/>
    <d v="1899-12-30T17:51:52"/>
    <d v="1899-12-30T18:00:00"/>
    <s v="One Way"/>
  </r>
  <r>
    <n v="536063"/>
    <s v="RFID Card Member"/>
    <s v="Milwaukee"/>
    <s v="WI"/>
    <n v="53212"/>
    <s v="UNITED STATES"/>
    <s v="Annual Pass"/>
    <n v="11100"/>
    <x v="29"/>
    <n v="43.05847"/>
    <n v="-87.898079999999993"/>
    <x v="17"/>
    <n v="43.042490000000001"/>
    <n v="-87.909959999999998"/>
    <n v="10"/>
    <n v="0"/>
    <n v="1.5"/>
    <n v="1.4"/>
    <n v="60"/>
    <n v="-1"/>
    <d v="2017-02-16T00:00:00"/>
    <d v="2017-02-01T00:00:00"/>
    <d v="2017-02-16T00:00:00"/>
    <s v="Thursday"/>
    <d v="1899-12-30T07:19:48"/>
    <d v="1899-12-30T07:00:00"/>
    <n v="1"/>
    <d v="2017-02-16T00:00:00"/>
    <d v="2017-02-01T00:00:00"/>
    <d v="2017-02-16T00:00:00"/>
    <s v="Thursday"/>
    <d v="1899-12-30T07:29:27"/>
    <d v="1899-12-30T07:00:00"/>
    <s v="One Way"/>
  </r>
  <r>
    <n v="545427"/>
    <s v="RFID Card Member"/>
    <s v="Milwaukee"/>
    <s v="WI"/>
    <n v="53211"/>
    <s v="UNITED STATES"/>
    <s v="Annual Pass"/>
    <n v="5446"/>
    <x v="2"/>
    <n v="43.03519"/>
    <n v="-87.907390000000007"/>
    <x v="12"/>
    <n v="43.038719999999998"/>
    <n v="-87.905339999999995"/>
    <n v="6"/>
    <n v="0"/>
    <n v="0.9"/>
    <n v="0.9"/>
    <n v="36"/>
    <n v="-1"/>
    <d v="2017-02-09T00:00:00"/>
    <d v="2017-02-01T00:00:00"/>
    <d v="2017-02-09T00:00:00"/>
    <s v="Thursday"/>
    <d v="1899-12-30T15:44:49"/>
    <d v="1899-12-30T16:00:00"/>
    <n v="1"/>
    <d v="2017-02-09T00:00:00"/>
    <d v="2017-02-01T00:00:00"/>
    <d v="2017-02-09T00:00:00"/>
    <s v="Thursday"/>
    <d v="1899-12-30T15:50:08"/>
    <d v="1899-12-30T16:00:00"/>
    <s v="One Way"/>
  </r>
  <r>
    <n v="545427"/>
    <s v="RFID Card Member"/>
    <s v="Milwaukee"/>
    <s v="WI"/>
    <n v="53211"/>
    <s v="UNITED STATES"/>
    <s v="Annual Pass"/>
    <n v="5513"/>
    <x v="2"/>
    <n v="43.03519"/>
    <n v="-87.907390000000007"/>
    <x v="12"/>
    <n v="43.038719999999998"/>
    <n v="-87.905339999999995"/>
    <n v="3"/>
    <n v="0"/>
    <n v="0.5"/>
    <n v="0.4"/>
    <n v="18"/>
    <n v="-1"/>
    <d v="2017-02-17T00:00:00"/>
    <d v="2017-02-01T00:00:00"/>
    <d v="2017-02-17T00:00:00"/>
    <s v="Friday"/>
    <d v="1899-12-30T17:21:24"/>
    <d v="1899-12-30T17:00:00"/>
    <n v="1"/>
    <d v="2017-02-17T00:00:00"/>
    <d v="2017-02-01T00:00:00"/>
    <d v="2017-02-17T00:00:00"/>
    <s v="Friday"/>
    <d v="1899-12-30T17:24:44"/>
    <d v="1899-12-30T17:00:00"/>
    <s v="One Way"/>
  </r>
  <r>
    <n v="550946"/>
    <s v="RFID Card Member"/>
    <s v="Milwaukee"/>
    <s v="WI"/>
    <n v="53202"/>
    <s v="UNITED STATES"/>
    <s v="Annual Pass"/>
    <n v="5562"/>
    <x v="2"/>
    <n v="43.03519"/>
    <n v="-87.907390000000007"/>
    <x v="16"/>
    <n v="43.034619999999997"/>
    <n v="-87.917500000000004"/>
    <n v="10"/>
    <n v="0"/>
    <n v="1.5"/>
    <n v="1.4"/>
    <n v="60"/>
    <n v="-1"/>
    <d v="2017-02-27T00:00:00"/>
    <d v="2017-02-01T00:00:00"/>
    <d v="2017-02-27T00:00:00"/>
    <s v="Monday"/>
    <d v="1899-12-30T13:04:30"/>
    <d v="1899-12-30T13:00:00"/>
    <n v="1"/>
    <d v="2017-02-27T00:00:00"/>
    <d v="2017-02-01T00:00:00"/>
    <d v="2017-02-27T00:00:00"/>
    <s v="Monday"/>
    <d v="1899-12-30T13:14:29"/>
    <d v="1899-12-30T13:00:00"/>
    <s v="One Way"/>
  </r>
  <r>
    <n v="550946"/>
    <s v="RFID Card Member"/>
    <s v="Milwaukee"/>
    <s v="WI"/>
    <n v="53202"/>
    <s v="UNITED STATES"/>
    <s v="Annual Pass"/>
    <n v="11"/>
    <x v="2"/>
    <n v="43.03519"/>
    <n v="-87.907390000000007"/>
    <x v="24"/>
    <n v="43.036900000000003"/>
    <n v="-87.89667"/>
    <n v="24"/>
    <n v="0"/>
    <n v="3.6"/>
    <n v="3.4"/>
    <n v="144"/>
    <n v="-1"/>
    <d v="2017-02-21T00:00:00"/>
    <d v="2017-02-01T00:00:00"/>
    <d v="2017-02-21T00:00:00"/>
    <s v="Tuesday"/>
    <d v="1899-12-30T06:26:43"/>
    <d v="1899-12-30T06:00:00"/>
    <n v="1"/>
    <d v="2017-02-21T00:00:00"/>
    <d v="2017-02-01T00:00:00"/>
    <d v="2017-02-21T00:00:00"/>
    <s v="Tuesday"/>
    <d v="1899-12-30T06:50:11"/>
    <d v="1899-12-30T07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26"/>
    <n v="0"/>
    <n v="3.9"/>
    <n v="3.7"/>
    <n v="156"/>
    <n v="-1"/>
    <d v="2017-02-18T00:00:00"/>
    <d v="2017-02-01T00:00:00"/>
    <d v="2017-02-18T00:00:00"/>
    <s v="Saturday"/>
    <d v="1899-12-30T12:16:48"/>
    <d v="1899-12-30T12:00:00"/>
    <n v="1"/>
    <d v="2017-02-18T00:00:00"/>
    <d v="2017-02-01T00:00:00"/>
    <d v="2017-02-18T00:00:00"/>
    <s v="Saturday"/>
    <d v="1899-12-30T12:42:47"/>
    <d v="1899-12-30T13:00:00"/>
    <s v="One Way"/>
  </r>
  <r>
    <n v="550946"/>
    <s v="RFID Card Member"/>
    <s v="Milwaukee"/>
    <s v="WI"/>
    <n v="53202"/>
    <s v="UNITED STATES"/>
    <s v="Annual Pass"/>
    <n v="81"/>
    <x v="2"/>
    <n v="43.03519"/>
    <n v="-87.907390000000007"/>
    <x v="16"/>
    <n v="43.034619999999997"/>
    <n v="-87.917500000000004"/>
    <n v="12"/>
    <n v="0"/>
    <n v="1.8"/>
    <n v="1.7"/>
    <n v="72"/>
    <n v="-1"/>
    <d v="2017-02-16T00:00:00"/>
    <d v="2017-02-01T00:00:00"/>
    <d v="2017-02-16T00:00:00"/>
    <s v="Thursday"/>
    <d v="1899-12-30T08:23:24"/>
    <d v="1899-12-30T08:00:00"/>
    <n v="1"/>
    <d v="2017-02-16T00:00:00"/>
    <d v="2017-02-01T00:00:00"/>
    <d v="2017-02-16T00:00:00"/>
    <s v="Thursday"/>
    <d v="1899-12-30T08:35:14"/>
    <d v="1899-12-30T09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3"/>
    <n v="0"/>
    <n v="6.5"/>
    <n v="6.1"/>
    <n v="258"/>
    <n v="-1"/>
    <d v="2017-02-15T00:00:00"/>
    <d v="2017-02-01T00:00:00"/>
    <d v="2017-02-15T00:00:00"/>
    <s v="Wednesday"/>
    <d v="1899-12-30T12:24:54"/>
    <d v="1899-12-30T12:00:00"/>
    <n v="1"/>
    <d v="2017-02-15T00:00:00"/>
    <d v="2017-02-01T00:00:00"/>
    <d v="2017-02-15T00:00:00"/>
    <s v="Wednesday"/>
    <d v="1899-12-30T13:07:28"/>
    <d v="1899-12-30T13:00:00"/>
    <s v="Round Trip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2"/>
    <n v="0"/>
    <n v="6.3"/>
    <n v="6"/>
    <n v="252"/>
    <n v="-1"/>
    <d v="2017-02-16T00:00:00"/>
    <d v="2017-02-01T00:00:00"/>
    <d v="2017-02-16T00:00:00"/>
    <s v="Thursday"/>
    <d v="1899-12-30T12:07:21"/>
    <d v="1899-12-30T12:00:00"/>
    <n v="1"/>
    <d v="2017-02-16T00:00:00"/>
    <d v="2017-02-01T00:00:00"/>
    <d v="2017-02-16T00:00:00"/>
    <s v="Thursday"/>
    <d v="1899-12-30T12:49:04"/>
    <d v="1899-12-30T13:00:00"/>
    <s v="Round Trip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3"/>
    <n v="0"/>
    <n v="0.5"/>
    <n v="0.4"/>
    <n v="18"/>
    <n v="-1"/>
    <d v="2017-02-16T00:00:00"/>
    <d v="2017-02-01T00:00:00"/>
    <d v="2017-02-16T00:00:00"/>
    <s v="Thursday"/>
    <d v="1899-12-30T18:01:02"/>
    <d v="1899-12-30T18:00:00"/>
    <n v="1"/>
    <d v="2017-02-16T00:00:00"/>
    <d v="2017-02-01T00:00:00"/>
    <d v="2017-02-16T00:00:00"/>
    <s v="Thursday"/>
    <d v="1899-12-30T18:04:57"/>
    <d v="1899-12-30T18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1"/>
    <n v="0"/>
    <n v="6.2"/>
    <n v="5.8"/>
    <n v="246"/>
    <n v="-1"/>
    <d v="2017-02-08T00:00:00"/>
    <d v="2017-02-01T00:00:00"/>
    <d v="2017-02-08T00:00:00"/>
    <s v="Wednesday"/>
    <d v="1899-12-30T12:01:30"/>
    <d v="1899-12-30T12:00:00"/>
    <n v="1"/>
    <d v="2017-02-08T00:00:00"/>
    <d v="2017-02-01T00:00:00"/>
    <d v="2017-02-08T00:00:00"/>
    <s v="Wednesday"/>
    <d v="1899-12-30T12:42:48"/>
    <d v="1899-12-30T13:00:00"/>
    <s v="Round Trip"/>
  </r>
  <r>
    <n v="550946"/>
    <s v="RFID Card Member"/>
    <s v="Milwaukee"/>
    <s v="WI"/>
    <n v="53202"/>
    <s v="UNITED STATES"/>
    <s v="Annual Pass"/>
    <n v="5446"/>
    <x v="2"/>
    <n v="43.03519"/>
    <n v="-87.907390000000007"/>
    <x v="16"/>
    <n v="43.034619999999997"/>
    <n v="-87.917500000000004"/>
    <n v="12"/>
    <n v="0"/>
    <n v="1.8"/>
    <n v="1.7"/>
    <n v="72"/>
    <n v="-1"/>
    <d v="2017-02-10T00:00:00"/>
    <d v="2017-02-01T00:00:00"/>
    <d v="2017-02-10T00:00:00"/>
    <s v="Friday"/>
    <d v="1899-12-30T08:20:13"/>
    <d v="1899-12-30T08:00:00"/>
    <n v="1"/>
    <d v="2017-02-10T00:00:00"/>
    <d v="2017-02-01T00:00:00"/>
    <d v="2017-02-10T00:00:00"/>
    <s v="Friday"/>
    <d v="1899-12-30T08:32:00"/>
    <d v="1899-12-30T09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8"/>
    <n v="0"/>
    <n v="1.2"/>
    <n v="1.1000000000000001"/>
    <n v="48"/>
    <n v="-1"/>
    <d v="2017-02-11T00:00:00"/>
    <d v="2017-02-01T00:00:00"/>
    <d v="2017-02-11T00:00:00"/>
    <s v="Saturday"/>
    <d v="1899-12-30T06:36:53"/>
    <d v="1899-12-30T07:00:00"/>
    <n v="1"/>
    <d v="2017-02-11T00:00:00"/>
    <d v="2017-02-01T00:00:00"/>
    <d v="2017-02-11T00:00:00"/>
    <s v="Saturday"/>
    <d v="1899-12-30T06:44:14"/>
    <d v="1899-12-30T07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15"/>
    <n v="0"/>
    <n v="2.2999999999999998"/>
    <n v="2.1"/>
    <n v="90"/>
    <n v="-1"/>
    <d v="2017-02-12T00:00:00"/>
    <d v="2017-02-01T00:00:00"/>
    <d v="2017-02-12T00:00:00"/>
    <s v="Sunday"/>
    <d v="1899-12-30T16:18:40"/>
    <d v="1899-12-30T16:00:00"/>
    <n v="1"/>
    <d v="2017-02-12T00:00:00"/>
    <d v="2017-02-01T00:00:00"/>
    <d v="2017-02-12T00:00:00"/>
    <s v="Sunday"/>
    <d v="1899-12-30T16:33:08"/>
    <d v="1899-12-30T17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6"/>
    <n v="0"/>
    <n v="0.9"/>
    <n v="0.9"/>
    <n v="36"/>
    <n v="-1"/>
    <d v="2017-02-12T00:00:00"/>
    <d v="2017-02-01T00:00:00"/>
    <d v="2017-02-12T00:00:00"/>
    <s v="Sunday"/>
    <d v="1899-12-30T16:45:32"/>
    <d v="1899-12-30T17:00:00"/>
    <n v="1"/>
    <d v="2017-02-12T00:00:00"/>
    <d v="2017-02-01T00:00:00"/>
    <d v="2017-02-12T00:00:00"/>
    <s v="Sunday"/>
    <d v="1899-12-30T16:51:01"/>
    <d v="1899-12-30T17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0"/>
    <n v="0"/>
    <n v="1.5"/>
    <n v="1.4"/>
    <n v="60"/>
    <n v="-1"/>
    <d v="2017-02-13T00:00:00"/>
    <d v="2017-02-01T00:00:00"/>
    <d v="2017-02-13T00:00:00"/>
    <s v="Monday"/>
    <d v="1899-12-30T08:51:07"/>
    <d v="1899-12-30T09:00:00"/>
    <n v="1"/>
    <d v="2017-02-13T00:00:00"/>
    <d v="2017-02-01T00:00:00"/>
    <d v="2017-02-13T00:00:00"/>
    <s v="Monday"/>
    <d v="1899-12-30T09:01:27"/>
    <d v="1899-12-30T09:00:00"/>
    <s v="One Way"/>
  </r>
  <r>
    <n v="550946"/>
    <s v="RFID Card Member"/>
    <s v="Milwaukee"/>
    <s v="WI"/>
    <n v="53202"/>
    <s v="UNITED STATES"/>
    <s v="Annual Pass"/>
    <n v="178"/>
    <x v="2"/>
    <n v="43.03519"/>
    <n v="-87.907390000000007"/>
    <x v="16"/>
    <n v="43.034619999999997"/>
    <n v="-87.917500000000004"/>
    <n v="10"/>
    <n v="0"/>
    <n v="1.5"/>
    <n v="1.4"/>
    <n v="60"/>
    <n v="-1"/>
    <d v="2017-02-01T00:00:00"/>
    <d v="2017-02-01T00:00:00"/>
    <d v="2017-02-01T00:00:00"/>
    <s v="Wednesday"/>
    <d v="1899-12-30T13:24:38"/>
    <d v="1899-12-30T13:00:00"/>
    <n v="1"/>
    <d v="2017-02-01T00:00:00"/>
    <d v="2017-02-01T00:00:00"/>
    <d v="2017-02-01T00:00:00"/>
    <s v="Wednesday"/>
    <d v="1899-12-30T13:34:06"/>
    <d v="1899-12-30T14:00:00"/>
    <s v="One Way"/>
  </r>
  <r>
    <n v="550946"/>
    <s v="RFID Card Member"/>
    <s v="Milwaukee"/>
    <s v="WI"/>
    <n v="53202"/>
    <s v="UNITED STATES"/>
    <s v="Annual Pass"/>
    <n v="11075"/>
    <x v="20"/>
    <n v="43.034619999999997"/>
    <n v="-87.917500000000004"/>
    <x v="2"/>
    <n v="43.03519"/>
    <n v="-87.907390000000007"/>
    <n v="4"/>
    <n v="0"/>
    <n v="0.6"/>
    <n v="0.6"/>
    <n v="24"/>
    <n v="-1"/>
    <d v="2017-02-01T00:00:00"/>
    <d v="2017-02-01T00:00:00"/>
    <d v="2017-02-01T00:00:00"/>
    <s v="Wednesday"/>
    <d v="1899-12-30T19:15:26"/>
    <d v="1899-12-30T19:00:00"/>
    <n v="1"/>
    <d v="2017-02-01T00:00:00"/>
    <d v="2017-02-01T00:00:00"/>
    <d v="2017-02-01T00:00:00"/>
    <s v="Wednesday"/>
    <d v="1899-12-30T19:19:16"/>
    <d v="1899-12-30T19:00:00"/>
    <s v="One Way"/>
  </r>
  <r>
    <n v="550946"/>
    <s v="RFID Card Member"/>
    <s v="Milwaukee"/>
    <s v="WI"/>
    <n v="53202"/>
    <s v="UNITED STATES"/>
    <s v="Annual Pass"/>
    <n v="178"/>
    <x v="20"/>
    <n v="43.034619999999997"/>
    <n v="-87.917500000000004"/>
    <x v="2"/>
    <n v="43.03519"/>
    <n v="-87.907390000000007"/>
    <n v="14"/>
    <n v="0"/>
    <n v="2.1"/>
    <n v="2"/>
    <n v="84"/>
    <n v="-1"/>
    <d v="2017-02-02T00:00:00"/>
    <d v="2017-02-01T00:00:00"/>
    <d v="2017-02-02T00:00:00"/>
    <s v="Thursday"/>
    <d v="1899-12-30T17:20:39"/>
    <d v="1899-12-30T17:00:00"/>
    <n v="1"/>
    <d v="2017-02-02T00:00:00"/>
    <d v="2017-02-01T00:00:00"/>
    <d v="2017-02-02T00:00:00"/>
    <s v="Thursday"/>
    <d v="1899-12-30T17:34:19"/>
    <d v="1899-12-30T18:00:00"/>
    <s v="One Way"/>
  </r>
  <r>
    <n v="550946"/>
    <s v="RFID Card Member"/>
    <s v="Milwaukee"/>
    <s v="WI"/>
    <n v="53202"/>
    <s v="UNITED STATES"/>
    <s v="Annual Pass"/>
    <n v="5498"/>
    <x v="2"/>
    <n v="43.03519"/>
    <n v="-87.907390000000007"/>
    <x v="8"/>
    <n v="43.038580000000003"/>
    <n v="-87.90934"/>
    <n v="4"/>
    <n v="0"/>
    <n v="0.6"/>
    <n v="0.6"/>
    <n v="24"/>
    <n v="-1"/>
    <d v="2017-02-03T00:00:00"/>
    <d v="2017-02-01T00:00:00"/>
    <d v="2017-02-03T00:00:00"/>
    <s v="Friday"/>
    <d v="1899-12-30T07:03:25"/>
    <d v="1899-12-30T07:00:00"/>
    <n v="1"/>
    <d v="2017-02-03T00:00:00"/>
    <d v="2017-02-01T00:00:00"/>
    <d v="2017-02-03T00:00:00"/>
    <s v="Friday"/>
    <d v="1899-12-30T07:07:44"/>
    <d v="1899-12-30T07:00:00"/>
    <s v="One Way"/>
  </r>
  <r>
    <n v="550946"/>
    <s v="RFID Card Member"/>
    <s v="Milwaukee"/>
    <s v="WI"/>
    <n v="53202"/>
    <s v="UNITED STATES"/>
    <s v="Annual Pass"/>
    <n v="5541"/>
    <x v="5"/>
    <n v="43.031320000000001"/>
    <n v="-87.904259999999994"/>
    <x v="48"/>
    <n v="43.004728999999998"/>
    <n v="-87.905463999999995"/>
    <n v="19"/>
    <n v="0"/>
    <n v="2.9"/>
    <n v="2.7"/>
    <n v="114"/>
    <n v="-1"/>
    <d v="2017-02-04T00:00:00"/>
    <d v="2017-02-01T00:00:00"/>
    <d v="2017-02-04T00:00:00"/>
    <s v="Saturday"/>
    <d v="1899-12-30T12:40:29"/>
    <d v="1899-12-30T13:00:00"/>
    <n v="1"/>
    <d v="2017-02-04T00:00:00"/>
    <d v="2017-02-01T00:00:00"/>
    <d v="2017-02-04T00:00:00"/>
    <s v="Saturday"/>
    <d v="1899-12-30T12:59:23"/>
    <d v="1899-12-30T13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3"/>
    <n v="0"/>
    <n v="2"/>
    <n v="1.9"/>
    <n v="78"/>
    <n v="-1"/>
    <d v="2017-02-05T00:00:00"/>
    <d v="2017-02-01T00:00:00"/>
    <d v="2017-02-05T00:00:00"/>
    <s v="Sunday"/>
    <d v="1899-12-30T12:19:48"/>
    <d v="1899-12-30T12:00:00"/>
    <n v="1"/>
    <d v="2017-02-05T00:00:00"/>
    <d v="2017-02-01T00:00:00"/>
    <d v="2017-02-05T00:00:00"/>
    <s v="Sunday"/>
    <d v="1899-12-30T12:32:25"/>
    <d v="1899-12-30T13:00:00"/>
    <s v="One Way"/>
  </r>
  <r>
    <n v="551883"/>
    <s v="RFID Card Member"/>
    <s v="Wauwatosa"/>
    <s v="WI"/>
    <n v="53213"/>
    <s v="UNITED STATES"/>
    <s v="Annual Pass"/>
    <n v="5546"/>
    <x v="2"/>
    <n v="43.03519"/>
    <n v="-87.907390000000007"/>
    <x v="4"/>
    <n v="43.03913"/>
    <n v="-87.916150000000002"/>
    <n v="7"/>
    <n v="0"/>
    <n v="1.1000000000000001"/>
    <n v="1"/>
    <n v="42"/>
    <n v="-1"/>
    <d v="2017-02-07T00:00:00"/>
    <d v="2017-02-01T00:00:00"/>
    <d v="2017-02-07T00:00:00"/>
    <s v="Tuesday"/>
    <d v="1899-12-30T19:24:00"/>
    <d v="1899-12-30T19:00:00"/>
    <n v="1"/>
    <d v="2017-02-07T00:00:00"/>
    <d v="2017-02-01T00:00:00"/>
    <d v="2017-02-07T00:00:00"/>
    <s v="Tuesday"/>
    <d v="1899-12-30T19:31:06"/>
    <d v="1899-12-30T20:00:00"/>
    <s v="One Way"/>
  </r>
  <r>
    <n v="551883"/>
    <s v="RFID Card Member"/>
    <s v="Wauwatosa"/>
    <s v="WI"/>
    <n v="53213"/>
    <s v="UNITED STATES"/>
    <s v="Annual Pass"/>
    <n v="5490"/>
    <x v="5"/>
    <n v="43.031320000000001"/>
    <n v="-87.904259999999994"/>
    <x v="5"/>
    <n v="43.031480000000002"/>
    <n v="-87.908169999999998"/>
    <n v="7"/>
    <n v="0"/>
    <n v="1.1000000000000001"/>
    <n v="1"/>
    <n v="42"/>
    <n v="-1"/>
    <d v="2017-02-06T00:00:00"/>
    <d v="2017-02-01T00:00:00"/>
    <d v="2017-02-06T00:00:00"/>
    <s v="Monday"/>
    <d v="1899-12-30T07:37:40"/>
    <d v="1899-12-30T08:00:00"/>
    <n v="1"/>
    <d v="2017-02-06T00:00:00"/>
    <d v="2017-02-01T00:00:00"/>
    <d v="2017-02-06T00:00:00"/>
    <s v="Monday"/>
    <d v="1899-12-30T07:44:23"/>
    <d v="1899-12-30T08:00:00"/>
    <s v="One Way"/>
  </r>
  <r>
    <n v="551883"/>
    <s v="RFID Card Member"/>
    <s v="Wauwatosa"/>
    <s v="WI"/>
    <n v="53213"/>
    <s v="UNITED STATES"/>
    <s v="Annual Pass"/>
    <n v="11049"/>
    <x v="11"/>
    <n v="43.04824"/>
    <n v="-87.904970000000006"/>
    <x v="2"/>
    <n v="43.03519"/>
    <n v="-87.907390000000007"/>
    <n v="7"/>
    <n v="0"/>
    <n v="1.1000000000000001"/>
    <n v="1"/>
    <n v="42"/>
    <n v="-1"/>
    <d v="2017-02-22T00:00:00"/>
    <d v="2017-02-01T00:00:00"/>
    <d v="2017-02-22T00:00:00"/>
    <s v="Wednesday"/>
    <d v="1899-12-30T12:26:30"/>
    <d v="1899-12-30T12:00:00"/>
    <n v="1"/>
    <d v="2017-02-22T00:00:00"/>
    <d v="2017-02-01T00:00:00"/>
    <d v="2017-02-22T00:00:00"/>
    <s v="Wednesday"/>
    <d v="1899-12-30T12:33:47"/>
    <d v="1899-12-30T13:00:00"/>
    <s v="One Way"/>
  </r>
  <r>
    <n v="558783"/>
    <s v="RFID Card Member"/>
    <s v="Oconomowoc"/>
    <s v="WI"/>
    <n v="53066"/>
    <s v="UNITED STATES"/>
    <s v="Annual Pass"/>
    <n v="157"/>
    <x v="2"/>
    <n v="43.03519"/>
    <n v="-87.907390000000007"/>
    <x v="1"/>
    <n v="43.03886"/>
    <n v="-87.902720000000002"/>
    <n v="5"/>
    <n v="0"/>
    <n v="0.8"/>
    <n v="0.7"/>
    <n v="30"/>
    <n v="-1"/>
    <d v="2017-02-23T00:00:00"/>
    <d v="2017-02-01T00:00:00"/>
    <d v="2017-02-23T00:00:00"/>
    <s v="Thursday"/>
    <d v="1899-12-30T14:05:31"/>
    <d v="1899-12-30T14:00:00"/>
    <n v="1"/>
    <d v="2017-02-23T00:00:00"/>
    <d v="2017-02-01T00:00:00"/>
    <d v="2017-02-23T00:00:00"/>
    <s v="Thursday"/>
    <d v="1899-12-30T14:10:40"/>
    <d v="1899-12-30T14:00:00"/>
    <s v="One Way"/>
  </r>
  <r>
    <n v="558783"/>
    <s v="RFID Card Member"/>
    <s v="Oconomowoc"/>
    <s v="WI"/>
    <n v="53066"/>
    <s v="UNITED STATES"/>
    <s v="Annual Pass"/>
    <n v="5474"/>
    <x v="0"/>
    <n v="43.03886"/>
    <n v="-87.902720000000002"/>
    <x v="16"/>
    <n v="43.034619999999997"/>
    <n v="-87.917500000000004"/>
    <n v="9"/>
    <n v="0"/>
    <n v="1.4"/>
    <n v="1.3"/>
    <n v="54"/>
    <n v="-1"/>
    <d v="2017-02-18T00:00:00"/>
    <d v="2017-02-01T00:00:00"/>
    <d v="2017-02-18T00:00:00"/>
    <s v="Saturday"/>
    <d v="1899-12-30T13:22:16"/>
    <d v="1899-12-30T13:00:00"/>
    <n v="1"/>
    <d v="2017-02-18T00:00:00"/>
    <d v="2017-02-01T00:00:00"/>
    <d v="2017-02-18T00:00:00"/>
    <s v="Saturday"/>
    <d v="1899-12-30T13:31:43"/>
    <d v="1899-12-30T14:00:00"/>
    <s v="One Way"/>
  </r>
  <r>
    <n v="558783"/>
    <s v="RFID Card Member"/>
    <s v="Oconomowoc"/>
    <s v="WI"/>
    <n v="53066"/>
    <s v="UNITED STATES"/>
    <s v="Annual Pass"/>
    <n v="5424"/>
    <x v="14"/>
    <n v="43.045712999999999"/>
    <n v="-87.899756999999994"/>
    <x v="1"/>
    <n v="43.03886"/>
    <n v="-87.902720000000002"/>
    <n v="4"/>
    <n v="0"/>
    <n v="0.6"/>
    <n v="0.6"/>
    <n v="24"/>
    <n v="-1"/>
    <d v="2017-02-17T00:00:00"/>
    <d v="2017-02-01T00:00:00"/>
    <d v="2017-02-17T00:00:00"/>
    <s v="Friday"/>
    <d v="1899-12-30T13:15:07"/>
    <d v="1899-12-30T13:00:00"/>
    <n v="1"/>
    <d v="2017-02-17T00:00:00"/>
    <d v="2017-02-01T00:00:00"/>
    <d v="2017-02-17T00:00:00"/>
    <s v="Friday"/>
    <d v="1899-12-30T13:19:53"/>
    <d v="1899-12-30T13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20T00:00:00"/>
    <d v="2017-02-01T00:00:00"/>
    <d v="2017-02-20T00:00:00"/>
    <s v="Monday"/>
    <d v="1899-12-30T17:24:13"/>
    <d v="1899-12-30T17:00:00"/>
    <n v="1"/>
    <d v="2017-02-20T00:00:00"/>
    <d v="2017-02-01T00:00:00"/>
    <d v="2017-02-20T00:00:00"/>
    <s v="Monday"/>
    <d v="1899-12-30T17:36:30"/>
    <d v="1899-12-30T18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3"/>
    <n v="0"/>
    <n v="2"/>
    <n v="1.9"/>
    <n v="78"/>
    <n v="-1"/>
    <d v="2017-02-14T00:00:00"/>
    <d v="2017-02-01T00:00:00"/>
    <d v="2017-02-14T00:00:00"/>
    <s v="Tuesday"/>
    <d v="1899-12-30T17:20:50"/>
    <d v="1899-12-30T17:00:00"/>
    <n v="1"/>
    <d v="2017-02-14T00:00:00"/>
    <d v="2017-02-01T00:00:00"/>
    <d v="2017-02-14T00:00:00"/>
    <s v="Tuesday"/>
    <d v="1899-12-30T17:33:14"/>
    <d v="1899-12-30T18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3"/>
    <n v="0"/>
    <n v="2"/>
    <n v="1.9"/>
    <n v="78"/>
    <n v="-1"/>
    <d v="2017-02-16T00:00:00"/>
    <d v="2017-02-01T00:00:00"/>
    <d v="2017-02-16T00:00:00"/>
    <s v="Thursday"/>
    <d v="1899-12-30T17:21:30"/>
    <d v="1899-12-30T17:00:00"/>
    <n v="1"/>
    <d v="2017-02-16T00:00:00"/>
    <d v="2017-02-01T00:00:00"/>
    <d v="2017-02-16T00:00:00"/>
    <s v="Thursday"/>
    <d v="1899-12-30T17:34:26"/>
    <d v="1899-12-30T18:00:00"/>
    <s v="One Way"/>
  </r>
  <r>
    <n v="563412"/>
    <s v="RFID Card Member"/>
    <s v="Kenilworth"/>
    <s v="IL"/>
    <n v="60043"/>
    <s v="UNITED STATES"/>
    <s v="Annual Pass"/>
    <n v="5485"/>
    <x v="6"/>
    <n v="43.049230000000001"/>
    <n v="-87.911940000000001"/>
    <x v="16"/>
    <n v="43.034619999999997"/>
    <n v="-87.917500000000004"/>
    <n v="11"/>
    <n v="0"/>
    <n v="1.7"/>
    <n v="1.6"/>
    <n v="66"/>
    <n v="-1"/>
    <d v="2017-02-10T00:00:00"/>
    <d v="2017-02-01T00:00:00"/>
    <d v="2017-02-10T00:00:00"/>
    <s v="Friday"/>
    <d v="1899-12-30T14:38:17"/>
    <d v="1899-12-30T15:00:00"/>
    <n v="1"/>
    <d v="2017-02-10T00:00:00"/>
    <d v="2017-02-01T00:00:00"/>
    <d v="2017-02-10T00:00:00"/>
    <s v="Friday"/>
    <d v="1899-12-30T14:49:35"/>
    <d v="1899-12-30T15:00:00"/>
    <s v="One Way"/>
  </r>
  <r>
    <n v="671983"/>
    <s v="RFID Card Member"/>
    <s v="Whitefish Bay"/>
    <s v="WI"/>
    <n v="53217"/>
    <s v="UNITED STATES"/>
    <s v="Annual Pass"/>
    <n v="81"/>
    <x v="0"/>
    <n v="43.03886"/>
    <n v="-87.902720000000002"/>
    <x v="2"/>
    <n v="43.03519"/>
    <n v="-87.907390000000007"/>
    <n v="31"/>
    <n v="0"/>
    <n v="4.7"/>
    <n v="4.4000000000000004"/>
    <n v="186"/>
    <n v="-1"/>
    <d v="2017-02-21T00:00:00"/>
    <d v="2017-02-01T00:00:00"/>
    <d v="2017-02-21T00:00:00"/>
    <s v="Tuesday"/>
    <d v="1899-12-30T13:29:13"/>
    <d v="1899-12-30T13:00:00"/>
    <n v="1"/>
    <d v="2017-02-21T00:00:00"/>
    <d v="2017-02-01T00:00:00"/>
    <d v="2017-02-21T00:00:00"/>
    <s v="Tuesday"/>
    <d v="1899-12-30T14:00:08"/>
    <d v="1899-12-30T14:00:00"/>
    <s v="One Way"/>
  </r>
  <r>
    <n v="671983"/>
    <s v="RFID Card Member"/>
    <s v="Whitefish Bay"/>
    <s v="WI"/>
    <n v="53217"/>
    <s v="UNITED STATES"/>
    <s v="Annual Pass"/>
    <n v="5445"/>
    <x v="53"/>
    <n v="43.052549999999997"/>
    <n v="-87.909329999999997"/>
    <x v="47"/>
    <n v="43.05536"/>
    <n v="-87.90504"/>
    <n v="2"/>
    <n v="0"/>
    <n v="0.3"/>
    <n v="0.3"/>
    <n v="12"/>
    <n v="-1"/>
    <d v="2017-02-17T00:00:00"/>
    <d v="2017-02-01T00:00:00"/>
    <d v="2017-02-17T00:00:00"/>
    <s v="Friday"/>
    <d v="1899-12-30T12:27:09"/>
    <d v="1899-12-30T12:00:00"/>
    <n v="1"/>
    <d v="2017-02-17T00:00:00"/>
    <d v="2017-02-01T00:00:00"/>
    <d v="2017-02-17T00:00:00"/>
    <s v="Friday"/>
    <d v="1899-12-30T12:29:51"/>
    <d v="1899-12-30T12:00:00"/>
    <s v="One Way"/>
  </r>
  <r>
    <n v="717793"/>
    <s v="RFID Card Member"/>
    <s v="Milwaukee"/>
    <s v="WI"/>
    <n v="53202"/>
    <s v="UNITED STATES"/>
    <s v="Annual Pass"/>
    <n v="189"/>
    <x v="12"/>
    <n v="43.038719999999998"/>
    <n v="-87.905339999999995"/>
    <x v="2"/>
    <n v="43.03519"/>
    <n v="-87.907390000000007"/>
    <n v="6"/>
    <n v="0"/>
    <n v="0.9"/>
    <n v="0.9"/>
    <n v="36"/>
    <n v="-1"/>
    <d v="2017-02-17T00:00:00"/>
    <d v="2017-02-01T00:00:00"/>
    <d v="2017-02-17T00:00:00"/>
    <s v="Friday"/>
    <d v="1899-12-30T13:21:36"/>
    <d v="1899-12-30T13:00:00"/>
    <n v="1"/>
    <d v="2017-02-17T00:00:00"/>
    <d v="2017-02-01T00:00:00"/>
    <d v="2017-02-17T00:00:00"/>
    <s v="Friday"/>
    <d v="1899-12-30T13:27:00"/>
    <d v="1899-12-30T13:00:00"/>
    <s v="One Way"/>
  </r>
  <r>
    <n v="717793"/>
    <s v="RFID Card Member"/>
    <s v="Milwaukee"/>
    <s v="WI"/>
    <n v="53202"/>
    <s v="UNITED STATES"/>
    <s v="Annual Pass"/>
    <n v="11"/>
    <x v="12"/>
    <n v="43.038719999999998"/>
    <n v="-87.905339999999995"/>
    <x v="2"/>
    <n v="43.03519"/>
    <n v="-87.907390000000007"/>
    <n v="5"/>
    <n v="0"/>
    <n v="0.8"/>
    <n v="0.7"/>
    <n v="30"/>
    <n v="-1"/>
    <d v="2017-02-14T00:00:00"/>
    <d v="2017-02-01T00:00:00"/>
    <d v="2017-02-14T00:00:00"/>
    <s v="Tuesday"/>
    <d v="1899-12-30T10:24:02"/>
    <d v="1899-12-30T10:00:00"/>
    <n v="1"/>
    <d v="2017-02-14T00:00:00"/>
    <d v="2017-02-01T00:00:00"/>
    <d v="2017-02-14T00:00:00"/>
    <s v="Tuesday"/>
    <d v="1899-12-30T10:29:27"/>
    <d v="1899-12-30T10:00:00"/>
    <s v="One Way"/>
  </r>
  <r>
    <n v="717793"/>
    <s v="RFID Card Member"/>
    <s v="Milwaukee"/>
    <s v="WI"/>
    <n v="53202"/>
    <s v="UNITED STATES"/>
    <s v="Annual Pass"/>
    <n v="11146"/>
    <x v="12"/>
    <n v="43.038719999999998"/>
    <n v="-87.905339999999995"/>
    <x v="2"/>
    <n v="43.03519"/>
    <n v="-87.907390000000007"/>
    <n v="8"/>
    <n v="0"/>
    <n v="1.2"/>
    <n v="1.1000000000000001"/>
    <n v="48"/>
    <n v="-1"/>
    <d v="2017-02-16T00:00:00"/>
    <d v="2017-02-01T00:00:00"/>
    <d v="2017-02-16T00:00:00"/>
    <s v="Thursday"/>
    <d v="1899-12-30T12:35:40"/>
    <d v="1899-12-30T13:00:00"/>
    <n v="1"/>
    <d v="2017-02-16T00:00:00"/>
    <d v="2017-02-01T00:00:00"/>
    <d v="2017-02-16T00:00:00"/>
    <s v="Thursday"/>
    <d v="1899-12-30T12:43:34"/>
    <d v="1899-12-30T13:00:00"/>
    <s v="One Way"/>
  </r>
  <r>
    <n v="717793"/>
    <s v="RFID Card Member"/>
    <s v="Milwaukee"/>
    <s v="WI"/>
    <n v="53202"/>
    <s v="UNITED STATES"/>
    <s v="Annual Pass"/>
    <n v="139"/>
    <x v="12"/>
    <n v="43.038719999999998"/>
    <n v="-87.905339999999995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10:36:22"/>
    <d v="1899-12-30T11:00:00"/>
    <n v="1"/>
    <d v="2017-02-21T00:00:00"/>
    <d v="2017-02-01T00:00:00"/>
    <d v="2017-02-21T00:00:00"/>
    <s v="Tuesday"/>
    <d v="1899-12-30T10:42:25"/>
    <d v="1899-12-30T11:00:00"/>
    <s v="One Way"/>
  </r>
  <r>
    <n v="765370"/>
    <s v="RFID Card Member"/>
    <s v="Milwaukee"/>
    <s v="WI"/>
    <n v="53202"/>
    <s v="UNITED STATES"/>
    <s v="Annual Pass"/>
    <n v="347"/>
    <x v="2"/>
    <n v="43.03519"/>
    <n v="-87.907390000000007"/>
    <x v="52"/>
    <n v="43.026470000000003"/>
    <n v="-87.918040000000005"/>
    <n v="10"/>
    <n v="0"/>
    <n v="1.5"/>
    <n v="1.4"/>
    <n v="60"/>
    <n v="-1"/>
    <d v="2017-02-22T00:00:00"/>
    <d v="2017-02-01T00:00:00"/>
    <d v="2017-02-22T00:00:00"/>
    <s v="Wednesday"/>
    <d v="1899-12-30T17:00:57"/>
    <d v="1899-12-30T17:00:00"/>
    <n v="1"/>
    <d v="2017-02-22T00:00:00"/>
    <d v="2017-02-01T00:00:00"/>
    <d v="2017-02-22T00:00:00"/>
    <s v="Wednesday"/>
    <d v="1899-12-30T17:10:02"/>
    <d v="1899-12-30T17:00:00"/>
    <s v="One Way"/>
  </r>
  <r>
    <n v="783916"/>
    <s v="RFID Card Member"/>
    <s v="Chicago"/>
    <s v="IL"/>
    <n v="60618"/>
    <s v="UNITED STATES"/>
    <s v="Annual Pass"/>
    <n v="961"/>
    <x v="0"/>
    <n v="43.03886"/>
    <n v="-87.902720000000002"/>
    <x v="16"/>
    <n v="43.034619999999997"/>
    <n v="-87.917500000000004"/>
    <n v="11"/>
    <n v="0"/>
    <n v="1.7"/>
    <n v="1.6"/>
    <n v="66"/>
    <n v="-1"/>
    <d v="2017-02-23T00:00:00"/>
    <d v="2017-02-01T00:00:00"/>
    <d v="2017-02-23T00:00:00"/>
    <s v="Thursday"/>
    <d v="1899-12-30T14:43:13"/>
    <d v="1899-12-30T15:00:00"/>
    <n v="1"/>
    <d v="2017-02-23T00:00:00"/>
    <d v="2017-02-01T00:00:00"/>
    <d v="2017-02-23T00:00:00"/>
    <s v="Thursday"/>
    <d v="1899-12-30T14:54:09"/>
    <d v="1899-12-30T15:00:00"/>
    <s v="One Way"/>
  </r>
  <r>
    <n v="783916"/>
    <s v="RFID Card Member"/>
    <s v="Chicago"/>
    <s v="IL"/>
    <n v="60618"/>
    <s v="UNITED STATES"/>
    <s v="Annual Pass"/>
    <n v="78"/>
    <x v="20"/>
    <n v="43.034619999999997"/>
    <n v="-87.917500000000004"/>
    <x v="1"/>
    <n v="43.03886"/>
    <n v="-87.902720000000002"/>
    <n v="10"/>
    <n v="0"/>
    <n v="1.5"/>
    <n v="1.4"/>
    <n v="60"/>
    <n v="-1"/>
    <d v="2017-02-16T00:00:00"/>
    <d v="2017-02-01T00:00:00"/>
    <d v="2017-02-16T00:00:00"/>
    <s v="Thursday"/>
    <d v="1899-12-30T07:43:52"/>
    <d v="1899-12-30T08:00:00"/>
    <n v="1"/>
    <d v="2017-02-16T00:00:00"/>
    <d v="2017-02-01T00:00:00"/>
    <d v="2017-02-16T00:00:00"/>
    <s v="Thursday"/>
    <d v="1899-12-30T07:53:46"/>
    <d v="1899-12-30T08:00:00"/>
    <s v="One Way"/>
  </r>
  <r>
    <n v="783916"/>
    <s v="RFID Card Member"/>
    <s v="Chicago"/>
    <s v="IL"/>
    <n v="60618"/>
    <s v="UNITED STATES"/>
    <s v="Annual Pass"/>
    <n v="190"/>
    <x v="20"/>
    <n v="43.034619999999997"/>
    <n v="-87.917500000000004"/>
    <x v="1"/>
    <n v="43.03886"/>
    <n v="-87.902720000000002"/>
    <n v="10"/>
    <n v="0"/>
    <n v="1.5"/>
    <n v="1.4"/>
    <n v="60"/>
    <n v="-1"/>
    <d v="2017-02-14T00:00:00"/>
    <d v="2017-02-01T00:00:00"/>
    <d v="2017-02-14T00:00:00"/>
    <s v="Tuesday"/>
    <d v="1899-12-30T07:40:19"/>
    <d v="1899-12-30T08:00:00"/>
    <n v="1"/>
    <d v="2017-02-14T00:00:00"/>
    <d v="2017-02-01T00:00:00"/>
    <d v="2017-02-14T00:00:00"/>
    <s v="Tuesday"/>
    <d v="1899-12-30T07:50:48"/>
    <d v="1899-12-30T08:00:00"/>
    <s v="One Way"/>
  </r>
  <r>
    <n v="783916"/>
    <s v="RFID Card Member"/>
    <s v="Chicago"/>
    <s v="IL"/>
    <n v="60618"/>
    <s v="UNITED STATES"/>
    <s v="Annual Pass"/>
    <n v="3"/>
    <x v="0"/>
    <n v="43.03886"/>
    <n v="-87.902720000000002"/>
    <x v="1"/>
    <n v="43.03886"/>
    <n v="-87.902720000000002"/>
    <n v="0"/>
    <n v="0"/>
    <n v="0"/>
    <n v="0"/>
    <n v="0"/>
    <n v="-1"/>
    <d v="2017-02-14T00:00:00"/>
    <d v="2017-02-01T00:00:00"/>
    <d v="2017-02-14T00:00:00"/>
    <s v="Tuesday"/>
    <d v="1899-12-30T19:28:11"/>
    <d v="1899-12-30T19:00:00"/>
    <n v="1"/>
    <d v="2017-02-14T00:00:00"/>
    <d v="2017-02-01T00:00:00"/>
    <d v="2017-02-14T00:00:00"/>
    <s v="Tuesday"/>
    <d v="1899-12-30T19:28:40"/>
    <d v="1899-12-30T19:00:00"/>
    <s v="Round Trip"/>
  </r>
  <r>
    <n v="783916"/>
    <s v="RFID Card Member"/>
    <s v="Chicago"/>
    <s v="IL"/>
    <n v="60618"/>
    <s v="UNITED STATES"/>
    <s v="Annual Pass"/>
    <n v="361"/>
    <x v="0"/>
    <n v="43.03886"/>
    <n v="-87.902720000000002"/>
    <x v="1"/>
    <n v="43.03886"/>
    <n v="-87.902720000000002"/>
    <n v="9"/>
    <n v="0"/>
    <n v="1.4"/>
    <n v="1.3"/>
    <n v="54"/>
    <n v="-1"/>
    <d v="2017-02-01T00:00:00"/>
    <d v="2017-02-01T00:00:00"/>
    <d v="2017-02-01T00:00:00"/>
    <s v="Wednesday"/>
    <d v="1899-12-30T08:47:03"/>
    <d v="1899-12-30T09:00:00"/>
    <n v="1"/>
    <d v="2017-02-01T00:00:00"/>
    <d v="2017-02-01T00:00:00"/>
    <d v="2017-02-01T00:00:00"/>
    <s v="Wednesday"/>
    <d v="1899-12-30T08:56:24"/>
    <d v="1899-12-30T09:00:00"/>
    <s v="Round Trip"/>
  </r>
  <r>
    <n v="783916"/>
    <s v="RFID Card Member"/>
    <s v="Chicago"/>
    <s v="IL"/>
    <n v="60618"/>
    <s v="UNITED STATES"/>
    <s v="Annual Pass"/>
    <n v="38"/>
    <x v="12"/>
    <n v="43.038719999999998"/>
    <n v="-87.905339999999995"/>
    <x v="1"/>
    <n v="43.03886"/>
    <n v="-87.902720000000002"/>
    <n v="13"/>
    <n v="0"/>
    <n v="2"/>
    <n v="1.9"/>
    <n v="78"/>
    <n v="-1"/>
    <d v="2017-02-07T00:00:00"/>
    <d v="2017-02-01T00:00:00"/>
    <d v="2017-02-07T00:00:00"/>
    <s v="Tuesday"/>
    <d v="1899-12-30T15:32:43"/>
    <d v="1899-12-30T16:00:00"/>
    <n v="1"/>
    <d v="2017-02-07T00:00:00"/>
    <d v="2017-02-01T00:00:00"/>
    <d v="2017-02-07T00:00:00"/>
    <s v="Tuesday"/>
    <d v="1899-12-30T15:45:48"/>
    <d v="1899-12-30T16:00:00"/>
    <s v="One Way"/>
  </r>
  <r>
    <n v="783916"/>
    <s v="RFID Card Member"/>
    <s v="Chicago"/>
    <s v="IL"/>
    <n v="60618"/>
    <s v="UNITED STATES"/>
    <s v="Annual Pass"/>
    <n v="952"/>
    <x v="20"/>
    <n v="43.034619999999997"/>
    <n v="-87.917500000000004"/>
    <x v="1"/>
    <n v="43.03886"/>
    <n v="-87.902720000000002"/>
    <n v="30"/>
    <n v="0"/>
    <n v="4.5"/>
    <n v="4.3"/>
    <n v="180"/>
    <n v="-1"/>
    <d v="2017-02-09T00:00:00"/>
    <d v="2017-02-01T00:00:00"/>
    <d v="2017-02-09T00:00:00"/>
    <s v="Thursday"/>
    <d v="1899-12-30T07:46:44"/>
    <d v="1899-12-30T08:00:00"/>
    <n v="1"/>
    <d v="2017-02-09T00:00:00"/>
    <d v="2017-02-01T00:00:00"/>
    <d v="2017-02-09T00:00:00"/>
    <s v="Thursday"/>
    <d v="1899-12-30T08:16:46"/>
    <d v="1899-12-30T08:00:00"/>
    <s v="One Way"/>
  </r>
  <r>
    <n v="783916"/>
    <s v="RFID Card Member"/>
    <s v="Chicago"/>
    <s v="IL"/>
    <n v="60618"/>
    <s v="UNITED STATES"/>
    <s v="Annual Pass"/>
    <n v="961"/>
    <x v="12"/>
    <n v="43.038719999999998"/>
    <n v="-87.905339999999995"/>
    <x v="1"/>
    <n v="43.03886"/>
    <n v="-87.902720000000002"/>
    <n v="15"/>
    <n v="0"/>
    <n v="2.2999999999999998"/>
    <n v="2.1"/>
    <n v="90"/>
    <n v="-1"/>
    <d v="2017-02-28T00:00:00"/>
    <d v="2017-02-01T00:00:00"/>
    <d v="2017-02-28T00:00:00"/>
    <s v="Tuesday"/>
    <d v="1899-12-30T08:48:41"/>
    <d v="1899-12-30T09:00:00"/>
    <n v="1"/>
    <d v="2017-02-28T00:00:00"/>
    <d v="2017-02-01T00:00:00"/>
    <d v="2017-02-28T00:00:00"/>
    <s v="Tuesday"/>
    <d v="1899-12-30T09:03:59"/>
    <d v="1899-12-30T09:00:00"/>
    <s v="One Way"/>
  </r>
  <r>
    <n v="825934"/>
    <s v="RFID Card Member"/>
    <s v="Milwaukee"/>
    <s v="WI"/>
    <n v="53208"/>
    <s v="UNITED STATES"/>
    <s v="Annual Pass"/>
    <n v="13"/>
    <x v="24"/>
    <n v="43.05097"/>
    <n v="-87.906440000000003"/>
    <x v="17"/>
    <n v="43.042490000000001"/>
    <n v="-87.909959999999998"/>
    <n v="9"/>
    <n v="0"/>
    <n v="1.4"/>
    <n v="1.3"/>
    <n v="54"/>
    <n v="-1"/>
    <d v="2017-02-13T00:00:00"/>
    <d v="2017-02-01T00:00:00"/>
    <d v="2017-02-13T00:00:00"/>
    <s v="Monday"/>
    <d v="1899-12-30T07:18:40"/>
    <d v="1899-12-30T07:00:00"/>
    <n v="1"/>
    <d v="2017-02-13T00:00:00"/>
    <d v="2017-02-01T00:00:00"/>
    <d v="2017-02-13T00:00:00"/>
    <s v="Monday"/>
    <d v="1899-12-30T07:27:34"/>
    <d v="1899-12-30T07:00:00"/>
    <s v="One Way"/>
  </r>
  <r>
    <n v="825934"/>
    <s v="RFID Card Member"/>
    <s v="Milwaukee"/>
    <s v="WI"/>
    <n v="53208"/>
    <s v="UNITED STATES"/>
    <s v="Annual Pass"/>
    <n v="185"/>
    <x v="3"/>
    <n v="43.042490000000001"/>
    <n v="-87.909959999999998"/>
    <x v="54"/>
    <n v="43.046570000000003"/>
    <n v="-87.908720000000002"/>
    <n v="6"/>
    <n v="0"/>
    <n v="0.9"/>
    <n v="0.9"/>
    <n v="36"/>
    <n v="-1"/>
    <d v="2017-02-07T00:00:00"/>
    <d v="2017-02-01T00:00:00"/>
    <d v="2017-02-07T00:00:00"/>
    <s v="Tuesday"/>
    <d v="1899-12-30T11:20:00"/>
    <d v="1899-12-30T11:00:00"/>
    <n v="1"/>
    <d v="2017-02-07T00:00:00"/>
    <d v="2017-02-01T00:00:00"/>
    <d v="2017-02-07T00:00:00"/>
    <s v="Tuesday"/>
    <d v="1899-12-30T11:26:22"/>
    <d v="1899-12-30T11:00:00"/>
    <s v="One Way"/>
  </r>
  <r>
    <n v="825934"/>
    <s v="RFID Card Member"/>
    <s v="Milwaukee"/>
    <s v="WI"/>
    <n v="53208"/>
    <s v="UNITED STATES"/>
    <s v="Annual Pass"/>
    <n v="167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6T00:00:00"/>
    <d v="2017-02-01T00:00:00"/>
    <d v="2017-02-06T00:00:00"/>
    <s v="Monday"/>
    <d v="1899-12-30T17:27:03"/>
    <d v="1899-12-30T17:00:00"/>
    <n v="1"/>
    <d v="2017-02-06T00:00:00"/>
    <d v="2017-02-01T00:00:00"/>
    <d v="2017-02-06T00:00:00"/>
    <s v="Monday"/>
    <d v="1899-12-30T17:35:21"/>
    <d v="1899-12-30T18:00:00"/>
    <s v="One Way"/>
  </r>
  <r>
    <n v="825934"/>
    <s v="RFID Card Member"/>
    <s v="Milwaukee"/>
    <s v="WI"/>
    <n v="53208"/>
    <s v="UNITED STATES"/>
    <s v="Annual Pass"/>
    <n v="11070"/>
    <x v="48"/>
    <n v="43.060839999999999"/>
    <n v="-88.001940000000005"/>
    <x v="58"/>
    <n v="43.059550000000002"/>
    <n v="-88.008840000000006"/>
    <n v="6"/>
    <n v="0"/>
    <n v="0.9"/>
    <n v="0.9"/>
    <n v="36"/>
    <n v="-1"/>
    <d v="2017-02-05T00:00:00"/>
    <d v="2017-02-01T00:00:00"/>
    <d v="2017-02-05T00:00:00"/>
    <s v="Sunday"/>
    <d v="1899-12-30T15:05:13"/>
    <d v="1899-12-30T15:00:00"/>
    <n v="1"/>
    <d v="2017-02-05T00:00:00"/>
    <d v="2017-02-01T00:00:00"/>
    <d v="2017-02-05T00:00:00"/>
    <s v="Sunday"/>
    <d v="1899-12-30T15:11:18"/>
    <d v="1899-12-30T15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1T00:00:00"/>
    <d v="2017-02-01T00:00:00"/>
    <d v="2017-02-01T00:00:00"/>
    <s v="Wednesday"/>
    <d v="1899-12-30T17:23:58"/>
    <d v="1899-12-30T17:00:00"/>
    <n v="1"/>
    <d v="2017-02-01T00:00:00"/>
    <d v="2017-02-01T00:00:00"/>
    <d v="2017-02-01T00:00:00"/>
    <s v="Wednesday"/>
    <d v="1899-12-30T17:31:52"/>
    <d v="1899-12-30T18:00:00"/>
    <s v="One Way"/>
  </r>
  <r>
    <n v="825934"/>
    <s v="RFID Card Member"/>
    <s v="Milwaukee"/>
    <s v="WI"/>
    <n v="53208"/>
    <s v="UNITED STATES"/>
    <s v="Annual Pass"/>
    <n v="13"/>
    <x v="3"/>
    <n v="43.042490000000001"/>
    <n v="-87.909959999999998"/>
    <x v="30"/>
    <n v="43.05097"/>
    <n v="-87.906440000000003"/>
    <n v="5"/>
    <n v="0"/>
    <n v="0.8"/>
    <n v="0.7"/>
    <n v="30"/>
    <n v="-1"/>
    <d v="2017-02-13T00:00:00"/>
    <d v="2017-02-01T00:00:00"/>
    <d v="2017-02-13T00:00:00"/>
    <s v="Monday"/>
    <d v="1899-12-30T12:05:35"/>
    <d v="1899-12-30T12:00:00"/>
    <n v="1"/>
    <d v="2017-02-13T00:00:00"/>
    <d v="2017-02-01T00:00:00"/>
    <d v="2017-02-13T00:00:00"/>
    <s v="Monday"/>
    <d v="1899-12-30T12:10:49"/>
    <d v="1899-12-30T12:00:00"/>
    <s v="One Way"/>
  </r>
  <r>
    <n v="825934"/>
    <s v="RFID Card Member"/>
    <s v="Milwaukee"/>
    <s v="WI"/>
    <n v="53208"/>
    <s v="UNITED STATES"/>
    <s v="Annual Pass"/>
    <n v="25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15T00:00:00"/>
    <d v="2017-02-01T00:00:00"/>
    <d v="2017-02-15T00:00:00"/>
    <s v="Wednesday"/>
    <d v="1899-12-30T17:20:29"/>
    <d v="1899-12-30T17:00:00"/>
    <n v="1"/>
    <d v="2017-02-15T00:00:00"/>
    <d v="2017-02-01T00:00:00"/>
    <d v="2017-02-15T00:00:00"/>
    <s v="Wednesday"/>
    <d v="1899-12-30T17:27:43"/>
    <d v="1899-12-30T17:00:00"/>
    <s v="One Way"/>
  </r>
  <r>
    <n v="825934"/>
    <s v="RFID Card Member"/>
    <s v="Milwaukee"/>
    <s v="WI"/>
    <n v="53208"/>
    <s v="UNITED STATES"/>
    <s v="Annual Pass"/>
    <n v="46"/>
    <x v="24"/>
    <n v="43.05097"/>
    <n v="-87.906440000000003"/>
    <x v="17"/>
    <n v="43.042490000000001"/>
    <n v="-87.909959999999998"/>
    <n v="10"/>
    <n v="0"/>
    <n v="1.5"/>
    <n v="1.4"/>
    <n v="60"/>
    <n v="-1"/>
    <d v="2017-02-17T00:00:00"/>
    <d v="2017-02-01T00:00:00"/>
    <d v="2017-02-17T00:00:00"/>
    <s v="Friday"/>
    <d v="1899-12-30T07:16:47"/>
    <d v="1899-12-30T07:00:00"/>
    <n v="1"/>
    <d v="2017-02-17T00:00:00"/>
    <d v="2017-02-01T00:00:00"/>
    <d v="2017-02-17T00:00:00"/>
    <s v="Friday"/>
    <d v="1899-12-30T07:26:03"/>
    <d v="1899-12-30T07:00:00"/>
    <s v="One Way"/>
  </r>
  <r>
    <n v="825934"/>
    <s v="RFID Card Member"/>
    <s v="Milwaukee"/>
    <s v="WI"/>
    <n v="53208"/>
    <s v="UNITED STATES"/>
    <s v="Annual Pass"/>
    <n v="46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20T00:00:00"/>
    <d v="2017-02-01T00:00:00"/>
    <d v="2017-02-20T00:00:00"/>
    <s v="Monday"/>
    <d v="1899-12-30T07:25:25"/>
    <d v="1899-12-30T07:00:00"/>
    <n v="1"/>
    <d v="2017-02-20T00:00:00"/>
    <d v="2017-02-01T00:00:00"/>
    <d v="2017-02-20T00:00:00"/>
    <s v="Monday"/>
    <d v="1899-12-30T07:33:53"/>
    <d v="1899-12-30T08:00:00"/>
    <s v="One Way"/>
  </r>
  <r>
    <n v="825934"/>
    <s v="RFID Card Member"/>
    <s v="Milwaukee"/>
    <s v="WI"/>
    <n v="53208"/>
    <s v="UNITED STATES"/>
    <s v="Annual Pass"/>
    <n v="146"/>
    <x v="40"/>
    <n v="43.048609999999996"/>
    <n v="-88.008480000000006"/>
    <x v="46"/>
    <n v="43.052630000000001"/>
    <n v="-88.016319999999993"/>
    <n v="8"/>
    <n v="0"/>
    <n v="1.2"/>
    <n v="1.1000000000000001"/>
    <n v="48"/>
    <n v="-1"/>
    <d v="2017-02-19T00:00:00"/>
    <d v="2017-02-01T00:00:00"/>
    <d v="2017-02-19T00:00:00"/>
    <s v="Sunday"/>
    <d v="1899-12-30T14:21:44"/>
    <d v="1899-12-30T14:00:00"/>
    <n v="1"/>
    <d v="2017-02-19T00:00:00"/>
    <d v="2017-02-01T00:00:00"/>
    <d v="2017-02-19T00:00:00"/>
    <s v="Sunday"/>
    <d v="1899-12-30T14:29:41"/>
    <d v="1899-12-30T14:00:00"/>
    <s v="One Way"/>
  </r>
  <r>
    <n v="825934"/>
    <s v="RFID Card Member"/>
    <s v="Milwaukee"/>
    <s v="WI"/>
    <n v="53208"/>
    <s v="UNITED STATES"/>
    <s v="Annual Pass"/>
    <n v="11163"/>
    <x v="55"/>
    <n v="43.059550000000002"/>
    <n v="-88.008840000000006"/>
    <x v="57"/>
    <n v="43.060580000000002"/>
    <n v="-87.998589999999993"/>
    <n v="7"/>
    <n v="0"/>
    <n v="1.1000000000000001"/>
    <n v="1"/>
    <n v="42"/>
    <n v="-1"/>
    <d v="2017-02-25T00:00:00"/>
    <d v="2017-02-01T00:00:00"/>
    <d v="2017-02-25T00:00:00"/>
    <s v="Saturday"/>
    <d v="1899-12-30T14:14:08"/>
    <d v="1899-12-30T14:00:00"/>
    <n v="1"/>
    <d v="2017-02-25T00:00:00"/>
    <d v="2017-02-01T00:00:00"/>
    <d v="2017-02-25T00:00:00"/>
    <s v="Saturday"/>
    <d v="1899-12-30T14:21:26"/>
    <d v="1899-12-30T14:00:00"/>
    <s v="One Way"/>
  </r>
  <r>
    <n v="825934"/>
    <s v="RFID Card Member"/>
    <s v="Milwaukee"/>
    <s v="WI"/>
    <n v="53208"/>
    <s v="UNITED STATES"/>
    <s v="Annual Pass"/>
    <n v="11142"/>
    <x v="48"/>
    <n v="43.060839999999999"/>
    <n v="-88.001940000000005"/>
    <x v="58"/>
    <n v="43.059550000000002"/>
    <n v="-88.008840000000006"/>
    <n v="5"/>
    <n v="0"/>
    <n v="0.8"/>
    <n v="0.7"/>
    <n v="30"/>
    <n v="-1"/>
    <d v="2017-02-25T00:00:00"/>
    <d v="2017-02-01T00:00:00"/>
    <d v="2017-02-25T00:00:00"/>
    <s v="Saturday"/>
    <d v="1899-12-30T14:25:00"/>
    <d v="1899-12-30T14:00:00"/>
    <n v="1"/>
    <d v="2017-02-25T00:00:00"/>
    <d v="2017-02-01T00:00:00"/>
    <d v="2017-02-25T00:00:00"/>
    <s v="Saturday"/>
    <d v="1899-12-30T14:30:18"/>
    <d v="1899-12-30T15:00:00"/>
    <s v="One Way"/>
  </r>
  <r>
    <n v="825934"/>
    <s v="RFID Card Member"/>
    <s v="Milwaukee"/>
    <s v="WI"/>
    <n v="53208"/>
    <s v="UNITED STATES"/>
    <s v="Annual Pass"/>
    <n v="957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27T00:00:00"/>
    <d v="2017-02-01T00:00:00"/>
    <d v="2017-02-27T00:00:00"/>
    <s v="Monday"/>
    <d v="1899-12-30T17:20:35"/>
    <d v="1899-12-30T17:00:00"/>
    <n v="1"/>
    <d v="2017-02-27T00:00:00"/>
    <d v="2017-02-01T00:00:00"/>
    <d v="2017-02-27T00:00:00"/>
    <s v="Monday"/>
    <d v="1899-12-30T17:27:33"/>
    <d v="1899-12-30T17:00:00"/>
    <s v="One Way"/>
  </r>
  <r>
    <n v="825934"/>
    <s v="RFID Card Member"/>
    <s v="Milwaukee"/>
    <s v="WI"/>
    <n v="53208"/>
    <s v="UNITED STATES"/>
    <s v="Annual Pass"/>
    <n v="959"/>
    <x v="3"/>
    <n v="43.042490000000001"/>
    <n v="-87.909959999999998"/>
    <x v="30"/>
    <n v="43.05097"/>
    <n v="-87.906440000000003"/>
    <n v="6"/>
    <n v="0"/>
    <n v="0.9"/>
    <n v="0.9"/>
    <n v="36"/>
    <n v="-1"/>
    <d v="2017-02-21T00:00:00"/>
    <d v="2017-02-01T00:00:00"/>
    <d v="2017-02-21T00:00:00"/>
    <s v="Tuesday"/>
    <d v="1899-12-30T17:25:46"/>
    <d v="1899-12-30T17:00:00"/>
    <n v="1"/>
    <d v="2017-02-21T00:00:00"/>
    <d v="2017-02-01T00:00:00"/>
    <d v="2017-02-21T00:00:00"/>
    <s v="Tuesday"/>
    <d v="1899-12-30T17:31:59"/>
    <d v="1899-12-30T18:00:00"/>
    <s v="One Way"/>
  </r>
  <r>
    <n v="908681"/>
    <s v="RFID Card Member"/>
    <s v="Milwaukee"/>
    <s v="WI"/>
    <n v="53211"/>
    <s v="UNITED STATES"/>
    <s v="Annual Pass"/>
    <n v="47"/>
    <x v="27"/>
    <n v="43.038580000000003"/>
    <n v="-87.90934"/>
    <x v="8"/>
    <n v="43.038580000000003"/>
    <n v="-87.90934"/>
    <n v="1"/>
    <n v="0"/>
    <n v="0.2"/>
    <n v="0.1"/>
    <n v="6"/>
    <n v="-1"/>
    <d v="2017-02-18T00:00:00"/>
    <d v="2017-02-01T00:00:00"/>
    <d v="2017-02-18T00:00:00"/>
    <s v="Saturday"/>
    <d v="1899-12-30T10:04:34"/>
    <d v="1899-12-30T10:00:00"/>
    <n v="1"/>
    <d v="2017-02-18T00:00:00"/>
    <d v="2017-02-01T00:00:00"/>
    <d v="2017-02-18T00:00:00"/>
    <s v="Saturday"/>
    <d v="1899-12-30T10:05:05"/>
    <d v="1899-12-30T10:00:00"/>
    <s v="Round Trip"/>
  </r>
  <r>
    <n v="915465"/>
    <s v="RFID Card Member"/>
    <s v="Milwaukee"/>
    <s v="WI"/>
    <n v="53202"/>
    <s v="UNITED STATES"/>
    <s v="Annual Pass"/>
    <n v="5586"/>
    <x v="11"/>
    <n v="43.04824"/>
    <n v="-87.904970000000006"/>
    <x v="29"/>
    <n v="43.053040000000003"/>
    <n v="-87.897660000000002"/>
    <n v="5"/>
    <n v="0"/>
    <n v="0.8"/>
    <n v="0.7"/>
    <n v="30"/>
    <n v="-1"/>
    <d v="2017-02-16T00:00:00"/>
    <d v="2017-02-01T00:00:00"/>
    <d v="2017-02-16T00:00:00"/>
    <s v="Thursday"/>
    <d v="1899-12-30T21:48:13"/>
    <d v="1899-12-30T22:00:00"/>
    <n v="1"/>
    <d v="2017-02-16T00:00:00"/>
    <d v="2017-02-01T00:00:00"/>
    <d v="2017-02-16T00:00:00"/>
    <s v="Thursday"/>
    <d v="1899-12-30T21:53:37"/>
    <d v="1899-12-30T22:00:00"/>
    <s v="One Way"/>
  </r>
  <r>
    <n v="928245"/>
    <s v="RFID Card Member"/>
    <s v="Milwaukee"/>
    <s v="WI"/>
    <n v="53202"/>
    <s v="UNITED STATES"/>
    <s v="Annual Pass"/>
    <n v="5478"/>
    <x v="44"/>
    <n v="43.074655999999997"/>
    <n v="-87.889011999999994"/>
    <x v="34"/>
    <n v="43.063749000000001"/>
    <n v="-87.887962999999999"/>
    <n v="7"/>
    <n v="0"/>
    <n v="1.1000000000000001"/>
    <n v="1"/>
    <n v="42"/>
    <n v="-1"/>
    <d v="2017-02-23T00:00:00"/>
    <d v="2017-02-01T00:00:00"/>
    <d v="2017-02-23T00:00:00"/>
    <s v="Thursday"/>
    <d v="1899-12-30T17:59:33"/>
    <d v="1899-12-30T18:00:00"/>
    <n v="1"/>
    <d v="2017-02-23T00:00:00"/>
    <d v="2017-02-01T00:00:00"/>
    <d v="2017-02-23T00:00:00"/>
    <s v="Thursday"/>
    <d v="1899-12-30T18:06:23"/>
    <d v="1899-12-30T18:00:00"/>
    <s v="One Way"/>
  </r>
  <r>
    <n v="934990"/>
    <s v="RFID Card Member"/>
    <s v="Ixonia"/>
    <s v="WI"/>
    <n v="53036"/>
    <s v="UNITED STATES"/>
    <s v="30-Day Pass"/>
    <n v="5712"/>
    <x v="45"/>
    <n v="43.026470000000003"/>
    <n v="-87.918040000000005"/>
    <x v="12"/>
    <n v="43.038719999999998"/>
    <n v="-87.905339999999995"/>
    <n v="11"/>
    <n v="0"/>
    <n v="1.7"/>
    <n v="1.6"/>
    <n v="66"/>
    <n v="-1"/>
    <d v="2017-02-22T00:00:00"/>
    <d v="2017-02-01T00:00:00"/>
    <d v="2017-02-22T00:00:00"/>
    <s v="Wednesday"/>
    <d v="1899-12-30T15:58:42"/>
    <d v="1899-12-30T16:00:00"/>
    <n v="1"/>
    <d v="2017-02-22T00:00:00"/>
    <d v="2017-02-01T00:00:00"/>
    <d v="2017-02-22T00:00:00"/>
    <s v="Wednesday"/>
    <d v="1899-12-30T16:09:33"/>
    <d v="1899-12-30T16:00:00"/>
    <s v="One Way"/>
  </r>
  <r>
    <n v="934990"/>
    <s v="RFID Card Member"/>
    <s v="Ixonia"/>
    <s v="WI"/>
    <n v="53036"/>
    <s v="UNITED STATES"/>
    <s v="30-Day Pass"/>
    <n v="11114"/>
    <x v="45"/>
    <n v="43.026470000000003"/>
    <n v="-87.918040000000005"/>
    <x v="52"/>
    <n v="43.026470000000003"/>
    <n v="-87.918040000000005"/>
    <n v="1"/>
    <n v="0"/>
    <n v="0.2"/>
    <n v="0.1"/>
    <n v="6"/>
    <n v="-1"/>
    <d v="2017-02-22T00:00:00"/>
    <d v="2017-02-01T00:00:00"/>
    <d v="2017-02-22T00:00:00"/>
    <s v="Wednesday"/>
    <d v="1899-12-30T15:57:35"/>
    <d v="1899-12-30T16:00:00"/>
    <n v="1"/>
    <d v="2017-02-22T00:00:00"/>
    <d v="2017-02-01T00:00:00"/>
    <d v="2017-02-22T00:00:00"/>
    <s v="Wednesday"/>
    <d v="1899-12-30T15:58:29"/>
    <d v="1899-12-30T16:00:00"/>
    <s v="Round Trip"/>
  </r>
  <r>
    <n v="934990"/>
    <s v="RFID Card Member"/>
    <s v="Ixonia"/>
    <s v="WI"/>
    <n v="53036"/>
    <s v="UNITED STATES"/>
    <s v="30-Day Pass"/>
    <n v="5712"/>
    <x v="0"/>
    <n v="43.03886"/>
    <n v="-87.902720000000002"/>
    <x v="52"/>
    <n v="43.026470000000003"/>
    <n v="-87.918040000000005"/>
    <n v="12"/>
    <n v="0"/>
    <n v="1.8"/>
    <n v="1.7"/>
    <n v="72"/>
    <n v="-1"/>
    <d v="2017-02-22T00:00:00"/>
    <d v="2017-02-01T00:00:00"/>
    <d v="2017-02-22T00:00:00"/>
    <s v="Wednesday"/>
    <d v="1899-12-30T14:36:11"/>
    <d v="1899-12-30T15:00:00"/>
    <n v="1"/>
    <d v="2017-02-22T00:00:00"/>
    <d v="2017-02-01T00:00:00"/>
    <d v="2017-02-22T00:00:00"/>
    <s v="Wednesday"/>
    <d v="1899-12-30T14:48:11"/>
    <d v="1899-12-30T15:00:00"/>
    <s v="One Way"/>
  </r>
  <r>
    <n v="934990"/>
    <s v="RFID Card Member"/>
    <s v="Ixonia"/>
    <s v="WI"/>
    <n v="53036"/>
    <s v="UNITED STATES"/>
    <s v="30-Day Pass"/>
    <n v="5586"/>
    <x v="14"/>
    <n v="43.045712999999999"/>
    <n v="-87.899756999999994"/>
    <x v="12"/>
    <n v="43.038719999999998"/>
    <n v="-87.905339999999995"/>
    <n v="5"/>
    <n v="0"/>
    <n v="0.8"/>
    <n v="0.7"/>
    <n v="30"/>
    <n v="-1"/>
    <d v="2017-02-17T00:00:00"/>
    <d v="2017-02-01T00:00:00"/>
    <d v="2017-02-17T00:00:00"/>
    <s v="Friday"/>
    <d v="1899-12-30T13:15:13"/>
    <d v="1899-12-30T13:00:00"/>
    <n v="1"/>
    <d v="2017-02-17T00:00:00"/>
    <d v="2017-02-01T00:00:00"/>
    <d v="2017-02-17T00:00:00"/>
    <s v="Friday"/>
    <d v="1899-12-30T13:20:51"/>
    <d v="1899-12-30T13:00:00"/>
    <s v="One Way"/>
  </r>
  <r>
    <n v="934990"/>
    <s v="RFID Card Member"/>
    <s v="Ixonia"/>
    <s v="WI"/>
    <n v="53036"/>
    <s v="UNITED STATES"/>
    <s v="30-Day Pass"/>
    <n v="5586"/>
    <x v="0"/>
    <n v="43.03886"/>
    <n v="-87.902720000000002"/>
    <x v="18"/>
    <n v="43.045712999999999"/>
    <n v="-87.899756999999994"/>
    <n v="27"/>
    <n v="0"/>
    <n v="4.0999999999999996"/>
    <n v="3.8"/>
    <n v="162"/>
    <n v="-1"/>
    <d v="2017-02-17T00:00:00"/>
    <d v="2017-02-01T00:00:00"/>
    <d v="2017-02-17T00:00:00"/>
    <s v="Friday"/>
    <d v="1899-12-30T12:28:28"/>
    <d v="1899-12-30T12:00:00"/>
    <n v="1"/>
    <d v="2017-02-17T00:00:00"/>
    <d v="2017-02-01T00:00:00"/>
    <d v="2017-02-17T00:00:00"/>
    <s v="Friday"/>
    <d v="1899-12-30T12:55:23"/>
    <d v="1899-12-30T13:00:00"/>
    <s v="One Way"/>
  </r>
  <r>
    <n v="934990"/>
    <s v="RFID Card Member"/>
    <s v="Ixonia"/>
    <s v="WI"/>
    <n v="53036"/>
    <s v="UNITED STATES"/>
    <s v="30-Day Pass"/>
    <n v="5513"/>
    <x v="12"/>
    <n v="43.038719999999998"/>
    <n v="-87.905339999999995"/>
    <x v="2"/>
    <n v="43.03519"/>
    <n v="-87.907390000000007"/>
    <n v="29"/>
    <n v="0"/>
    <n v="4.4000000000000004"/>
    <n v="4.0999999999999996"/>
    <n v="174"/>
    <n v="-1"/>
    <d v="2017-02-18T00:00:00"/>
    <d v="2017-02-01T00:00:00"/>
    <d v="2017-02-18T00:00:00"/>
    <s v="Saturday"/>
    <d v="1899-12-30T10:02:36"/>
    <d v="1899-12-30T10:00:00"/>
    <n v="1"/>
    <d v="2017-02-18T00:00:00"/>
    <d v="2017-02-01T00:00:00"/>
    <d v="2017-02-18T00:00:00"/>
    <s v="Saturday"/>
    <d v="1899-12-30T10:31:02"/>
    <d v="1899-12-30T11:00:00"/>
    <s v="One Way"/>
  </r>
  <r>
    <n v="946290"/>
    <s v="RFID Card Member"/>
    <s v="Milwaukee"/>
    <s v="WI"/>
    <n v="53208"/>
    <s v="UNITED STATES"/>
    <s v="Annual Pass"/>
    <n v="5462"/>
    <x v="7"/>
    <n v="43.074890000000003"/>
    <n v="-87.882810000000006"/>
    <x v="26"/>
    <n v="43.077359999999999"/>
    <n v="-87.880769999999998"/>
    <n v="2"/>
    <n v="0"/>
    <n v="0.3"/>
    <n v="0.3"/>
    <n v="12"/>
    <n v="-1"/>
    <d v="2017-02-22T00:00:00"/>
    <d v="2017-02-01T00:00:00"/>
    <d v="2017-02-22T00:00:00"/>
    <s v="Wednesday"/>
    <d v="1899-12-30T13:38:42"/>
    <d v="1899-12-30T14:00:00"/>
    <n v="1"/>
    <d v="2017-02-22T00:00:00"/>
    <d v="2017-02-01T00:00:00"/>
    <d v="2017-02-22T00:00:00"/>
    <s v="Wednesday"/>
    <d v="1899-12-30T13:40:59"/>
    <d v="1899-12-30T14:00:00"/>
    <s v="One Way"/>
  </r>
  <r>
    <n v="946290"/>
    <s v="RFID Card Member"/>
    <s v="Milwaukee"/>
    <s v="WI"/>
    <n v="53208"/>
    <s v="UNITED STATES"/>
    <s v="Annual Pass"/>
    <n v="11108"/>
    <x v="19"/>
    <n v="43.069021999999997"/>
    <n v="-87.887940999999998"/>
    <x v="26"/>
    <n v="43.077359999999999"/>
    <n v="-87.880769999999998"/>
    <n v="7"/>
    <n v="0"/>
    <n v="1.1000000000000001"/>
    <n v="1"/>
    <n v="42"/>
    <n v="-1"/>
    <d v="2017-02-21T00:00:00"/>
    <d v="2017-02-01T00:00:00"/>
    <d v="2017-02-21T00:00:00"/>
    <s v="Tuesday"/>
    <d v="1899-12-30T12:43:14"/>
    <d v="1899-12-30T13:00:00"/>
    <n v="1"/>
    <d v="2017-02-21T00:00:00"/>
    <d v="2017-02-01T00:00:00"/>
    <d v="2017-02-21T00:00:00"/>
    <s v="Tuesday"/>
    <d v="1899-12-30T12:50:22"/>
    <d v="1899-12-30T13:00:00"/>
    <s v="One Way"/>
  </r>
  <r>
    <n v="946290"/>
    <s v="RFID Card Member"/>
    <s v="Milwaukee"/>
    <s v="WI"/>
    <n v="53208"/>
    <s v="UNITED STATES"/>
    <s v="Annual Pass"/>
    <n v="129"/>
    <x v="19"/>
    <n v="43.069021999999997"/>
    <n v="-87.887940999999998"/>
    <x v="37"/>
    <n v="43.069021999999997"/>
    <n v="-87.887940999999998"/>
    <n v="0"/>
    <n v="0"/>
    <n v="0"/>
    <n v="0"/>
    <n v="0"/>
    <n v="-1"/>
    <d v="2017-02-15T00:00:00"/>
    <d v="2017-02-01T00:00:00"/>
    <d v="2017-02-15T00:00:00"/>
    <s v="Wednesday"/>
    <d v="1899-12-30T13:53:09"/>
    <d v="1899-12-30T14:00:00"/>
    <n v="1"/>
    <d v="2017-02-15T00:00:00"/>
    <d v="2017-02-01T00:00:00"/>
    <d v="2017-02-15T00:00:00"/>
    <s v="Wednesday"/>
    <d v="1899-12-30T13:53:44"/>
    <d v="1899-12-30T14:00:00"/>
    <s v="Round Trip"/>
  </r>
  <r>
    <n v="946290"/>
    <s v="RFID Card Member"/>
    <s v="Milwaukee"/>
    <s v="WI"/>
    <n v="53208"/>
    <s v="UNITED STATES"/>
    <s v="Annual Pass"/>
    <n v="11105"/>
    <x v="19"/>
    <n v="43.069021999999997"/>
    <n v="-87.887940999999998"/>
    <x v="26"/>
    <n v="43.077359999999999"/>
    <n v="-87.880769999999998"/>
    <n v="7"/>
    <n v="0"/>
    <n v="1.1000000000000001"/>
    <n v="1"/>
    <n v="42"/>
    <n v="-1"/>
    <d v="2017-02-15T00:00:00"/>
    <d v="2017-02-01T00:00:00"/>
    <d v="2017-02-15T00:00:00"/>
    <s v="Wednesday"/>
    <d v="1899-12-30T13:53:38"/>
    <d v="1899-12-30T14:00:00"/>
    <n v="1"/>
    <d v="2017-02-15T00:00:00"/>
    <d v="2017-02-01T00:00:00"/>
    <d v="2017-02-15T00:00:00"/>
    <s v="Wednesday"/>
    <d v="1899-12-30T14:00:49"/>
    <d v="1899-12-30T14:00:00"/>
    <s v="One Way"/>
  </r>
  <r>
    <n v="983645"/>
    <s v="RFID Card Member"/>
    <s v="Milwaukee"/>
    <s v="WI"/>
    <n v="53212"/>
    <s v="UNITED STATES"/>
    <s v="Annual Pass"/>
    <n v="135"/>
    <x v="34"/>
    <n v="43.051119999999997"/>
    <n v="-87.918819999999997"/>
    <x v="7"/>
    <n v="43.049230000000001"/>
    <n v="-87.911940000000001"/>
    <n v="5"/>
    <n v="0"/>
    <n v="0.8"/>
    <n v="0.7"/>
    <n v="30"/>
    <n v="-1"/>
    <d v="2017-02-10T00:00:00"/>
    <d v="2017-02-01T00:00:00"/>
    <d v="2017-02-10T00:00:00"/>
    <s v="Friday"/>
    <d v="1899-12-30T13:26:39"/>
    <d v="1899-12-30T13:00:00"/>
    <n v="1"/>
    <d v="2017-02-10T00:00:00"/>
    <d v="2017-02-01T00:00:00"/>
    <d v="2017-02-10T00:00:00"/>
    <s v="Friday"/>
    <d v="1899-12-30T13:31:44"/>
    <d v="1899-12-30T14:00:00"/>
    <s v="One Way"/>
  </r>
  <r>
    <n v="983645"/>
    <s v="RFID Card Member"/>
    <s v="Milwaukee"/>
    <s v="WI"/>
    <n v="53212"/>
    <s v="UNITED STATES"/>
    <s v="Annual Pass"/>
    <n v="976"/>
    <x v="34"/>
    <n v="43.051119999999997"/>
    <n v="-87.918819999999997"/>
    <x v="7"/>
    <n v="43.049230000000001"/>
    <n v="-87.911940000000001"/>
    <n v="3"/>
    <n v="0"/>
    <n v="0.5"/>
    <n v="0.4"/>
    <n v="18"/>
    <n v="-1"/>
    <d v="2017-02-17T00:00:00"/>
    <d v="2017-02-01T00:00:00"/>
    <d v="2017-02-17T00:00:00"/>
    <s v="Friday"/>
    <d v="1899-12-30T13:35:14"/>
    <d v="1899-12-30T14:00:00"/>
    <n v="1"/>
    <d v="2017-02-17T00:00:00"/>
    <d v="2017-02-01T00:00:00"/>
    <d v="2017-02-17T00:00:00"/>
    <s v="Friday"/>
    <d v="1899-12-30T13:38:32"/>
    <d v="1899-12-30T14:00:00"/>
    <s v="One Way"/>
  </r>
  <r>
    <n v="986622"/>
    <s v="RFID Card Member"/>
    <s v="Waukegan"/>
    <s v="IL"/>
    <n v="60085"/>
    <s v="UNITED STATES"/>
    <s v="Annual Pass"/>
    <n v="11169"/>
    <x v="0"/>
    <n v="43.03886"/>
    <n v="-87.902720000000002"/>
    <x v="5"/>
    <n v="43.031480000000002"/>
    <n v="-87.908169999999998"/>
    <n v="5"/>
    <n v="0"/>
    <n v="0.8"/>
    <n v="0.7"/>
    <n v="30"/>
    <n v="-1"/>
    <d v="2017-02-19T00:00:00"/>
    <d v="2017-02-01T00:00:00"/>
    <d v="2017-02-19T00:00:00"/>
    <s v="Sunday"/>
    <d v="1899-12-30T15:38:35"/>
    <d v="1899-12-30T16:00:00"/>
    <n v="1"/>
    <d v="2017-02-19T00:00:00"/>
    <d v="2017-02-01T00:00:00"/>
    <d v="2017-02-19T00:00:00"/>
    <s v="Sunday"/>
    <d v="1899-12-30T15:43:09"/>
    <d v="1899-12-30T16:00:00"/>
    <s v="One Way"/>
  </r>
  <r>
    <n v="986622"/>
    <s v="RFID Card Member"/>
    <s v="Waukegan"/>
    <s v="IL"/>
    <n v="60085"/>
    <s v="UNITED STATES"/>
    <s v="Annual Pass"/>
    <n v="5585"/>
    <x v="22"/>
    <n v="43.053040000000003"/>
    <n v="-87.897660000000002"/>
    <x v="18"/>
    <n v="43.045712999999999"/>
    <n v="-87.899756999999994"/>
    <n v="6"/>
    <n v="0"/>
    <n v="0.9"/>
    <n v="0.9"/>
    <n v="36"/>
    <n v="-1"/>
    <d v="2017-02-18T00:00:00"/>
    <d v="2017-02-01T00:00:00"/>
    <d v="2017-02-18T00:00:00"/>
    <s v="Saturday"/>
    <d v="1899-12-30T22:41:56"/>
    <d v="1899-12-30T23:00:00"/>
    <n v="1"/>
    <d v="2017-02-18T00:00:00"/>
    <d v="2017-02-01T00:00:00"/>
    <d v="2017-02-18T00:00:00"/>
    <s v="Saturday"/>
    <d v="1899-12-30T22:47:07"/>
    <d v="1899-12-30T23:00:00"/>
    <s v="One Way"/>
  </r>
  <r>
    <n v="993392"/>
    <s v="RFID Card Member"/>
    <s v="Milwaukee"/>
    <s v="WI"/>
    <n v="53211"/>
    <s v="UNITED STATES"/>
    <s v="Annual Pass"/>
    <n v="11053"/>
    <x v="32"/>
    <n v="43.077359999999999"/>
    <n v="-87.880769999999998"/>
    <x v="38"/>
    <n v="43.074890000000003"/>
    <n v="-87.882810000000006"/>
    <n v="16"/>
    <n v="0"/>
    <n v="2.4"/>
    <n v="2.2999999999999998"/>
    <n v="96"/>
    <n v="-1"/>
    <d v="2017-02-22T00:00:00"/>
    <d v="2017-02-01T00:00:00"/>
    <d v="2017-02-22T00:00:00"/>
    <s v="Wednesday"/>
    <d v="1899-12-30T20:29:39"/>
    <d v="1899-12-30T20:00:00"/>
    <n v="1"/>
    <d v="2017-02-22T00:00:00"/>
    <d v="2017-02-01T00:00:00"/>
    <d v="2017-02-22T00:00:00"/>
    <s v="Wednesday"/>
    <d v="1899-12-30T20:45:44"/>
    <d v="1899-12-30T21:00:00"/>
    <s v="One Way"/>
  </r>
  <r>
    <n v="1004775"/>
    <s v="RFID Card Member"/>
    <s v="Milwaukee"/>
    <s v="WI"/>
    <n v="53202"/>
    <s v="UNITED STATES"/>
    <s v="Annual Pass"/>
    <n v="344"/>
    <x v="38"/>
    <n v="43.060580000000002"/>
    <n v="-87.998589999999993"/>
    <x v="5"/>
    <n v="43.031480000000002"/>
    <n v="-87.908169999999998"/>
    <n v="63"/>
    <n v="0"/>
    <n v="9.5"/>
    <n v="9"/>
    <n v="378"/>
    <n v="-1"/>
    <d v="2017-02-18T00:00:00"/>
    <d v="2017-02-01T00:00:00"/>
    <d v="2017-02-18T00:00:00"/>
    <s v="Saturday"/>
    <d v="1899-12-30T14:01:11"/>
    <d v="1899-12-30T14:00:00"/>
    <n v="1"/>
    <d v="2017-02-18T00:00:00"/>
    <d v="2017-02-01T00:00:00"/>
    <d v="2017-02-18T00:00:00"/>
    <s v="Saturday"/>
    <d v="1899-12-30T15:04:33"/>
    <d v="1899-12-30T15:00:00"/>
    <s v="One Way"/>
  </r>
  <r>
    <n v="1010620"/>
    <s v="RFID Card Member"/>
    <s v="Milwaukee"/>
    <s v="WI"/>
    <n v="53202"/>
    <s v="UNITED STATES"/>
    <s v="Annual Pass"/>
    <n v="274"/>
    <x v="36"/>
    <n v="43.02948"/>
    <n v="-87.912819999999996"/>
    <x v="0"/>
    <n v="43.048200000000001"/>
    <n v="-87.900859999999994"/>
    <n v="25"/>
    <n v="0"/>
    <n v="3.8"/>
    <n v="3.6"/>
    <n v="150"/>
    <n v="-1"/>
    <d v="2017-02-03T00:00:00"/>
    <d v="2017-02-01T00:00:00"/>
    <d v="2017-02-03T00:00:00"/>
    <s v="Friday"/>
    <d v="1899-12-30T15:26:21"/>
    <d v="1899-12-30T15:00:00"/>
    <n v="1"/>
    <d v="2017-02-03T00:00:00"/>
    <d v="2017-02-01T00:00:00"/>
    <d v="2017-02-03T00:00:00"/>
    <s v="Friday"/>
    <d v="1899-12-30T15:51:41"/>
    <d v="1899-12-30T16:00:00"/>
    <s v="One Way"/>
  </r>
  <r>
    <n v="1010620"/>
    <s v="RFID Card Member"/>
    <s v="Milwaukee"/>
    <s v="WI"/>
    <n v="53202"/>
    <s v="UNITED STATES"/>
    <s v="Annual Pass"/>
    <n v="961"/>
    <x v="7"/>
    <n v="43.074890000000003"/>
    <n v="-87.882810000000006"/>
    <x v="0"/>
    <n v="43.048200000000001"/>
    <n v="-87.900859999999994"/>
    <n v="14"/>
    <n v="0"/>
    <n v="2.1"/>
    <n v="2"/>
    <n v="84"/>
    <n v="-1"/>
    <d v="2017-02-22T00:00:00"/>
    <d v="2017-02-01T00:00:00"/>
    <d v="2017-02-22T00:00:00"/>
    <s v="Wednesday"/>
    <d v="1899-12-30T16:35:32"/>
    <d v="1899-12-30T17:00:00"/>
    <n v="1"/>
    <d v="2017-02-22T00:00:00"/>
    <d v="2017-02-01T00:00:00"/>
    <d v="2017-02-22T00:00:00"/>
    <s v="Wednesday"/>
    <d v="1899-12-30T16:49:04"/>
    <d v="1899-12-30T17:00:00"/>
    <s v="One Way"/>
  </r>
  <r>
    <n v="1017964"/>
    <s v="RFID Card Member"/>
    <s v="Milwaukee"/>
    <s v="WI"/>
    <n v="53202"/>
    <s v="UNITED STATES"/>
    <s v="Annual Pass"/>
    <n v="17"/>
    <x v="0"/>
    <n v="43.03886"/>
    <n v="-87.902720000000002"/>
    <x v="3"/>
    <n v="43.058619999999998"/>
    <n v="-87.885319999999993"/>
    <n v="10"/>
    <n v="0"/>
    <n v="1.5"/>
    <n v="1.4"/>
    <n v="60"/>
    <n v="-1"/>
    <d v="2017-02-23T00:00:00"/>
    <d v="2017-02-01T00:00:00"/>
    <d v="2017-02-23T00:00:00"/>
    <s v="Thursday"/>
    <d v="1899-12-30T12:24:21"/>
    <d v="1899-12-30T12:00:00"/>
    <n v="1"/>
    <d v="2017-02-23T00:00:00"/>
    <d v="2017-02-01T00:00:00"/>
    <d v="2017-02-23T00:00:00"/>
    <s v="Thursday"/>
    <d v="1899-12-30T12:34:44"/>
    <d v="1899-12-30T13:00:00"/>
    <s v="One Way"/>
  </r>
  <r>
    <n v="1017964"/>
    <s v="RFID Card Member"/>
    <s v="Milwaukee"/>
    <s v="WI"/>
    <n v="53202"/>
    <s v="UNITED STATES"/>
    <s v="Annual Pass"/>
    <n v="88"/>
    <x v="10"/>
    <n v="43.052460000000004"/>
    <n v="-87.891000000000005"/>
    <x v="3"/>
    <n v="43.058619999999998"/>
    <n v="-87.885319999999993"/>
    <n v="4"/>
    <n v="0"/>
    <n v="0.6"/>
    <n v="0.6"/>
    <n v="24"/>
    <n v="-1"/>
    <d v="2017-02-03T00:00:00"/>
    <d v="2017-02-01T00:00:00"/>
    <d v="2017-02-03T00:00:00"/>
    <s v="Friday"/>
    <d v="1899-12-30T17:59:42"/>
    <d v="1899-12-30T18:00:00"/>
    <n v="1"/>
    <d v="2017-02-03T00:00:00"/>
    <d v="2017-02-01T00:00:00"/>
    <d v="2017-02-03T00:00:00"/>
    <s v="Friday"/>
    <d v="1899-12-30T18:03:37"/>
    <d v="1899-12-30T18:00:00"/>
    <s v="One Way"/>
  </r>
  <r>
    <n v="1017964"/>
    <s v="RFID Card Member"/>
    <s v="Milwaukee"/>
    <s v="WI"/>
    <n v="53202"/>
    <s v="UNITED STATES"/>
    <s v="Annual Pass"/>
    <n v="22"/>
    <x v="10"/>
    <n v="43.052460000000004"/>
    <n v="-87.891000000000005"/>
    <x v="3"/>
    <n v="43.058619999999998"/>
    <n v="-87.885319999999993"/>
    <n v="4"/>
    <n v="0"/>
    <n v="0.6"/>
    <n v="0.6"/>
    <n v="24"/>
    <n v="-1"/>
    <d v="2017-02-02T00:00:00"/>
    <d v="2017-02-01T00:00:00"/>
    <d v="2017-02-02T00:00:00"/>
    <s v="Thursday"/>
    <d v="1899-12-30T18:14:16"/>
    <d v="1899-12-30T18:00:00"/>
    <n v="1"/>
    <d v="2017-02-02T00:00:00"/>
    <d v="2017-02-01T00:00:00"/>
    <d v="2017-02-02T00:00:00"/>
    <s v="Thursday"/>
    <d v="1899-12-30T18:18:11"/>
    <d v="1899-12-30T18:00:00"/>
    <s v="One Way"/>
  </r>
  <r>
    <n v="1017964"/>
    <s v="RFID Card Member"/>
    <s v="Milwaukee"/>
    <s v="WI"/>
    <n v="53202"/>
    <s v="UNITED STATES"/>
    <s v="Annual Pass"/>
    <n v="361"/>
    <x v="13"/>
    <n v="43.058619999999998"/>
    <n v="-87.885319999999993"/>
    <x v="1"/>
    <n v="43.03886"/>
    <n v="-87.902720000000002"/>
    <n v="16"/>
    <n v="0"/>
    <n v="2.4"/>
    <n v="2.2999999999999998"/>
    <n v="96"/>
    <n v="-1"/>
    <d v="2017-02-01T00:00:00"/>
    <d v="2017-02-01T00:00:00"/>
    <d v="2017-02-01T00:00:00"/>
    <s v="Wednesday"/>
    <d v="1899-12-30T08:07:00"/>
    <d v="1899-12-30T08:00:00"/>
    <n v="1"/>
    <d v="2017-02-01T00:00:00"/>
    <d v="2017-02-01T00:00:00"/>
    <d v="2017-02-01T00:00:00"/>
    <s v="Wednesday"/>
    <d v="1899-12-30T08:23:10"/>
    <d v="1899-12-30T08:00:00"/>
    <s v="One Way"/>
  </r>
  <r>
    <n v="1017964"/>
    <s v="RFID Card Member"/>
    <s v="Milwaukee"/>
    <s v="WI"/>
    <n v="53202"/>
    <s v="UNITED STATES"/>
    <s v="Annual Pass"/>
    <n v="993"/>
    <x v="13"/>
    <n v="43.058619999999998"/>
    <n v="-87.885319999999993"/>
    <x v="3"/>
    <n v="43.058619999999998"/>
    <n v="-87.885319999999993"/>
    <n v="21"/>
    <n v="0"/>
    <n v="3.2"/>
    <n v="3"/>
    <n v="126"/>
    <n v="-1"/>
    <d v="2017-02-13T00:00:00"/>
    <d v="2017-02-01T00:00:00"/>
    <d v="2017-02-13T00:00:00"/>
    <s v="Monday"/>
    <d v="1899-12-30T07:45:55"/>
    <d v="1899-12-30T08:00:00"/>
    <n v="1"/>
    <d v="2017-02-13T00:00:00"/>
    <d v="2017-02-01T00:00:00"/>
    <d v="2017-02-13T00:00:00"/>
    <s v="Monday"/>
    <d v="1899-12-30T08:06:23"/>
    <d v="1899-12-30T08:00:00"/>
    <s v="Round Trip"/>
  </r>
  <r>
    <n v="1017964"/>
    <s v="RFID Card Member"/>
    <s v="Milwaukee"/>
    <s v="WI"/>
    <n v="53202"/>
    <s v="UNITED STATES"/>
    <s v="Annual Pass"/>
    <n v="81"/>
    <x v="0"/>
    <n v="43.03886"/>
    <n v="-87.902720000000002"/>
    <x v="3"/>
    <n v="43.058619999999998"/>
    <n v="-87.885319999999993"/>
    <n v="13"/>
    <n v="0"/>
    <n v="2"/>
    <n v="1.9"/>
    <n v="78"/>
    <n v="-1"/>
    <d v="2017-02-13T00:00:00"/>
    <d v="2017-02-01T00:00:00"/>
    <d v="2017-02-13T00:00:00"/>
    <s v="Monday"/>
    <d v="1899-12-30T19:41:25"/>
    <d v="1899-12-30T20:00:00"/>
    <n v="1"/>
    <d v="2017-02-13T00:00:00"/>
    <d v="2017-02-01T00:00:00"/>
    <d v="2017-02-13T00:00:00"/>
    <s v="Monday"/>
    <d v="1899-12-30T19:54:24"/>
    <d v="1899-12-30T20:00:00"/>
    <s v="One Way"/>
  </r>
  <r>
    <n v="1022184"/>
    <s v="RFID Card Member"/>
    <s v="Milwaukee"/>
    <s v="WI"/>
    <n v="53202"/>
    <s v="UNITED STATES"/>
    <s v="Annual Pass"/>
    <n v="11082"/>
    <x v="7"/>
    <n v="43.074890000000003"/>
    <n v="-87.882810000000006"/>
    <x v="3"/>
    <n v="43.058619999999998"/>
    <n v="-87.885319999999993"/>
    <n v="19"/>
    <n v="0"/>
    <n v="2.9"/>
    <n v="2.7"/>
    <n v="114"/>
    <n v="-1"/>
    <d v="2017-02-21T00:00:00"/>
    <d v="2017-02-01T00:00:00"/>
    <d v="2017-02-21T00:00:00"/>
    <s v="Tuesday"/>
    <d v="1899-12-30T17:33:00"/>
    <d v="1899-12-30T18:00:00"/>
    <n v="1"/>
    <d v="2017-02-21T00:00:00"/>
    <d v="2017-02-01T00:00:00"/>
    <d v="2017-02-21T00:00:00"/>
    <s v="Tuesday"/>
    <d v="1899-12-30T17:52:56"/>
    <d v="1899-12-30T18:00:00"/>
    <s v="One Way"/>
  </r>
  <r>
    <n v="1044727"/>
    <s v="RFID Card Member"/>
    <s v="Milwaukee"/>
    <s v="WI"/>
    <n v="53202"/>
    <s v="UNITED STATES"/>
    <s v="Annual Pass"/>
    <n v="5465"/>
    <x v="4"/>
    <n v="43.078530000000001"/>
    <n v="-87.882620000000003"/>
    <x v="3"/>
    <n v="43.058619999999998"/>
    <n v="-87.885319999999993"/>
    <n v="14"/>
    <n v="0"/>
    <n v="2.1"/>
    <n v="2"/>
    <n v="84"/>
    <n v="-1"/>
    <d v="2017-02-08T00:00:00"/>
    <d v="2017-02-01T00:00:00"/>
    <d v="2017-02-08T00:00:00"/>
    <s v="Wednesday"/>
    <d v="1899-12-30T15:08:47"/>
    <d v="1899-12-30T15:00:00"/>
    <n v="1"/>
    <d v="2017-02-08T00:00:00"/>
    <d v="2017-02-01T00:00:00"/>
    <d v="2017-02-08T00:00:00"/>
    <s v="Wednesday"/>
    <d v="1899-12-30T15:22:32"/>
    <d v="1899-12-30T15:00:00"/>
    <s v="One Way"/>
  </r>
  <r>
    <n v="1088320"/>
    <s v="RFID Card Member"/>
    <s v="Milwaukee"/>
    <s v="WI"/>
    <n v="53202"/>
    <s v="UNITED STATES"/>
    <s v="Annual Pass"/>
    <n v="961"/>
    <x v="1"/>
    <n v="43.048200000000001"/>
    <n v="-87.900859999999994"/>
    <x v="1"/>
    <n v="43.03886"/>
    <n v="-87.902720000000002"/>
    <n v="6"/>
    <n v="0"/>
    <n v="0.9"/>
    <n v="0.9"/>
    <n v="36"/>
    <n v="-1"/>
    <d v="2017-02-23T00:00:00"/>
    <d v="2017-02-01T00:00:00"/>
    <d v="2017-02-23T00:00:00"/>
    <s v="Thursday"/>
    <d v="1899-12-30T08:58:54"/>
    <d v="1899-12-30T09:00:00"/>
    <n v="1"/>
    <d v="2017-02-23T00:00:00"/>
    <d v="2017-02-01T00:00:00"/>
    <d v="2017-02-23T00:00:00"/>
    <s v="Thursday"/>
    <d v="1899-12-30T09:04:40"/>
    <d v="1899-12-30T09:00:00"/>
    <s v="One Way"/>
  </r>
  <r>
    <n v="1088320"/>
    <s v="RFID Card Member"/>
    <s v="Milwaukee"/>
    <s v="WI"/>
    <n v="53202"/>
    <s v="UNITED STATES"/>
    <s v="Annual Pass"/>
    <n v="995"/>
    <x v="0"/>
    <n v="43.03886"/>
    <n v="-87.902720000000002"/>
    <x v="39"/>
    <n v="43.04804"/>
    <n v="-87.896720000000002"/>
    <n v="10"/>
    <n v="0"/>
    <n v="1.5"/>
    <n v="1.4"/>
    <n v="60"/>
    <n v="-1"/>
    <d v="2017-02-14T00:00:00"/>
    <d v="2017-02-01T00:00:00"/>
    <d v="2017-02-14T00:00:00"/>
    <s v="Tuesday"/>
    <d v="1899-12-30T17:34:02"/>
    <d v="1899-12-30T18:00:00"/>
    <n v="1"/>
    <d v="2017-02-14T00:00:00"/>
    <d v="2017-02-01T00:00:00"/>
    <d v="2017-02-14T00:00:00"/>
    <s v="Tuesday"/>
    <d v="1899-12-30T17:44:45"/>
    <d v="1899-12-30T18:00:00"/>
    <s v="One Way"/>
  </r>
  <r>
    <n v="1088320"/>
    <s v="RFID Card Member"/>
    <s v="Milwaukee"/>
    <s v="WI"/>
    <n v="53202"/>
    <s v="UNITED STATES"/>
    <s v="Annual Pass"/>
    <n v="5515"/>
    <x v="1"/>
    <n v="43.048200000000001"/>
    <n v="-87.900859999999994"/>
    <x v="1"/>
    <n v="43.03886"/>
    <n v="-87.902720000000002"/>
    <n v="8"/>
    <n v="0"/>
    <n v="1.2"/>
    <n v="1.1000000000000001"/>
    <n v="48"/>
    <n v="-1"/>
    <d v="2017-02-10T00:00:00"/>
    <d v="2017-02-01T00:00:00"/>
    <d v="2017-02-10T00:00:00"/>
    <s v="Friday"/>
    <d v="1899-12-30T08:22:56"/>
    <d v="1899-12-30T08:00:00"/>
    <n v="1"/>
    <d v="2017-02-10T00:00:00"/>
    <d v="2017-02-01T00:00:00"/>
    <d v="2017-02-10T00:00:00"/>
    <s v="Friday"/>
    <d v="1899-12-30T08:30:04"/>
    <d v="1899-12-30T09:00:00"/>
    <s v="One Way"/>
  </r>
  <r>
    <n v="1088320"/>
    <s v="RFID Card Member"/>
    <s v="Milwaukee"/>
    <s v="WI"/>
    <n v="53202"/>
    <s v="UNITED STATES"/>
    <s v="Annual Pass"/>
    <n v="2"/>
    <x v="1"/>
    <n v="43.048200000000001"/>
    <n v="-87.900859999999994"/>
    <x v="1"/>
    <n v="43.03886"/>
    <n v="-87.902720000000002"/>
    <n v="6"/>
    <n v="0"/>
    <n v="0.9"/>
    <n v="0.9"/>
    <n v="36"/>
    <n v="-1"/>
    <d v="2017-02-13T00:00:00"/>
    <d v="2017-02-01T00:00:00"/>
    <d v="2017-02-13T00:00:00"/>
    <s v="Monday"/>
    <d v="1899-12-30T08:19:41"/>
    <d v="1899-12-30T08:00:00"/>
    <n v="1"/>
    <d v="2017-02-13T00:00:00"/>
    <d v="2017-02-01T00:00:00"/>
    <d v="2017-02-13T00:00:00"/>
    <s v="Monday"/>
    <d v="1899-12-30T08:25:41"/>
    <d v="1899-12-30T08:00:00"/>
    <s v="One Way"/>
  </r>
  <r>
    <n v="1088320"/>
    <s v="RFID Card Member"/>
    <s v="Milwaukee"/>
    <s v="WI"/>
    <n v="53202"/>
    <s v="UNITED STATES"/>
    <s v="Annual Pass"/>
    <n v="11125"/>
    <x v="1"/>
    <n v="43.048200000000001"/>
    <n v="-87.900859999999994"/>
    <x v="1"/>
    <n v="43.03886"/>
    <n v="-87.902720000000002"/>
    <n v="7"/>
    <n v="0"/>
    <n v="1.1000000000000001"/>
    <n v="1"/>
    <n v="42"/>
    <n v="-1"/>
    <d v="2017-02-07T00:00:00"/>
    <d v="2017-02-01T00:00:00"/>
    <d v="2017-02-07T00:00:00"/>
    <s v="Tuesday"/>
    <d v="1899-12-30T08:15:35"/>
    <d v="1899-12-30T08:00:00"/>
    <n v="1"/>
    <d v="2017-02-07T00:00:00"/>
    <d v="2017-02-01T00:00:00"/>
    <d v="2017-02-07T00:00:00"/>
    <s v="Tuesday"/>
    <d v="1899-12-30T08:22:35"/>
    <d v="1899-12-30T08:00:00"/>
    <s v="One Way"/>
  </r>
  <r>
    <n v="1092313"/>
    <s v="RFID Card Member"/>
    <s v="Milwaukee"/>
    <s v="WI"/>
    <n v="53211"/>
    <s v="UNITED STATES"/>
    <s v="Bublr for Organizations"/>
    <n v="5437"/>
    <x v="9"/>
    <n v="43.066893999999998"/>
    <n v="-87.877936000000005"/>
    <x v="38"/>
    <n v="43.074890000000003"/>
    <n v="-87.882810000000006"/>
    <n v="7"/>
    <n v="0"/>
    <n v="1.1000000000000001"/>
    <n v="1"/>
    <n v="42"/>
    <n v="-1"/>
    <d v="2017-02-03T00:00:00"/>
    <d v="2017-02-01T00:00:00"/>
    <d v="2017-02-03T00:00:00"/>
    <s v="Friday"/>
    <d v="1899-12-30T13:05:01"/>
    <d v="1899-12-30T13:00:00"/>
    <n v="1"/>
    <d v="2017-02-03T00:00:00"/>
    <d v="2017-02-01T00:00:00"/>
    <d v="2017-02-03T00:00:00"/>
    <s v="Friday"/>
    <d v="1899-12-30T13:12:03"/>
    <d v="1899-12-30T13:00:00"/>
    <s v="One Way"/>
  </r>
  <r>
    <n v="1092313"/>
    <s v="RFID Card Member"/>
    <s v="Milwaukee"/>
    <s v="WI"/>
    <n v="53211"/>
    <s v="UNITED STATES"/>
    <s v="Bublr for Organizations"/>
    <n v="5459"/>
    <x v="16"/>
    <n v="43.03913"/>
    <n v="-87.916150000000002"/>
    <x v="22"/>
    <n v="43.02948"/>
    <n v="-87.912819999999996"/>
    <n v="8"/>
    <n v="0"/>
    <n v="1.2"/>
    <n v="1.1000000000000001"/>
    <n v="48"/>
    <n v="-1"/>
    <d v="2017-02-01T00:00:00"/>
    <d v="2017-02-01T00:00:00"/>
    <d v="2017-02-01T00:00:00"/>
    <s v="Wednesday"/>
    <d v="1899-12-30T09:50:24"/>
    <d v="1899-12-30T10:00:00"/>
    <n v="1"/>
    <d v="2017-02-01T00:00:00"/>
    <d v="2017-02-01T00:00:00"/>
    <d v="2017-02-01T00:00:00"/>
    <s v="Wednesday"/>
    <d v="1899-12-30T09:58:08"/>
    <d v="1899-12-30T10:00:00"/>
    <s v="One Way"/>
  </r>
  <r>
    <n v="1092313"/>
    <s v="RFID Card Member"/>
    <s v="Milwaukee"/>
    <s v="WI"/>
    <n v="53211"/>
    <s v="UNITED STATES"/>
    <s v="Bublr for Organizations"/>
    <n v="5456"/>
    <x v="7"/>
    <n v="43.074890000000003"/>
    <n v="-87.882810000000006"/>
    <x v="25"/>
    <n v="43.066893999999998"/>
    <n v="-87.877936000000005"/>
    <n v="4"/>
    <n v="0"/>
    <n v="0.6"/>
    <n v="0.6"/>
    <n v="24"/>
    <n v="-1"/>
    <d v="2017-02-07T00:00:00"/>
    <d v="2017-02-01T00:00:00"/>
    <d v="2017-02-07T00:00:00"/>
    <s v="Tuesday"/>
    <d v="1899-12-30T19:27:14"/>
    <d v="1899-12-30T19:00:00"/>
    <n v="1"/>
    <d v="2017-02-07T00:00:00"/>
    <d v="2017-02-01T00:00:00"/>
    <d v="2017-02-07T00:00:00"/>
    <s v="Tuesday"/>
    <d v="1899-12-30T19:31:59"/>
    <d v="1899-12-30T20:00:00"/>
    <s v="One Way"/>
  </r>
  <r>
    <n v="1092313"/>
    <s v="RFID Card Member"/>
    <s v="Milwaukee"/>
    <s v="WI"/>
    <n v="53211"/>
    <s v="UNITED STATES"/>
    <s v="Annual Pass"/>
    <n v="5519"/>
    <x v="44"/>
    <n v="43.074655999999997"/>
    <n v="-87.889011999999994"/>
    <x v="25"/>
    <n v="43.066893999999998"/>
    <n v="-87.877936000000005"/>
    <n v="7"/>
    <n v="0"/>
    <n v="1.1000000000000001"/>
    <n v="1"/>
    <n v="42"/>
    <n v="-1"/>
    <d v="2017-02-28T00:00:00"/>
    <d v="2017-02-01T00:00:00"/>
    <d v="2017-02-28T00:00:00"/>
    <s v="Tuesday"/>
    <d v="1899-12-30T19:34:58"/>
    <d v="1899-12-30T20:00:00"/>
    <n v="1"/>
    <d v="2017-02-28T00:00:00"/>
    <d v="2017-02-01T00:00:00"/>
    <d v="2017-02-28T00:00:00"/>
    <s v="Tuesday"/>
    <d v="1899-12-30T19:41:14"/>
    <d v="1899-12-30T20:00:00"/>
    <s v="One Way"/>
  </r>
  <r>
    <n v="1102286"/>
    <s v="RFID Card Member"/>
    <s v="madison"/>
    <s v="WI"/>
    <n v="53717"/>
    <s v="UNITED STATES"/>
    <s v="30-Day Pass"/>
    <n v="5564"/>
    <x v="26"/>
    <n v="43.060786"/>
    <n v="-87.883825999999999"/>
    <x v="22"/>
    <n v="43.02948"/>
    <n v="-87.912819999999996"/>
    <n v="40"/>
    <n v="0"/>
    <n v="6"/>
    <n v="5.7"/>
    <n v="240"/>
    <n v="-1"/>
    <d v="2017-02-22T00:00:00"/>
    <d v="2017-02-01T00:00:00"/>
    <d v="2017-02-22T00:00:00"/>
    <s v="Wednesday"/>
    <d v="1899-12-30T20:41:00"/>
    <d v="1899-12-30T21:00:00"/>
    <n v="1"/>
    <d v="2017-02-22T00:00:00"/>
    <d v="2017-02-01T00:00:00"/>
    <d v="2017-02-22T00:00:00"/>
    <s v="Wednesday"/>
    <d v="1899-12-30T21:21:41"/>
    <d v="1899-12-30T21:00:00"/>
    <s v="One Way"/>
  </r>
  <r>
    <n v="1102286"/>
    <s v="RFID Card Member"/>
    <s v="madison"/>
    <s v="WI"/>
    <n v="53717"/>
    <s v="UNITED STATES"/>
    <s v="30-Day Pass"/>
    <n v="5458"/>
    <x v="36"/>
    <n v="43.02948"/>
    <n v="-87.912819999999996"/>
    <x v="4"/>
    <n v="43.03913"/>
    <n v="-87.916150000000002"/>
    <n v="6"/>
    <n v="0"/>
    <n v="0.9"/>
    <n v="0.9"/>
    <n v="36"/>
    <n v="-1"/>
    <d v="2017-02-22T00:00:00"/>
    <d v="2017-02-01T00:00:00"/>
    <d v="2017-02-22T00:00:00"/>
    <s v="Wednesday"/>
    <d v="1899-12-30T18:56:02"/>
    <d v="1899-12-30T19:00:00"/>
    <n v="1"/>
    <d v="2017-02-22T00:00:00"/>
    <d v="2017-02-01T00:00:00"/>
    <d v="2017-02-22T00:00:00"/>
    <s v="Wednesday"/>
    <d v="1899-12-30T19:02:33"/>
    <d v="1899-12-30T19:00:00"/>
    <s v="One Way"/>
  </r>
  <r>
    <n v="1102286"/>
    <s v="RFID Card Member"/>
    <s v="madison"/>
    <s v="WI"/>
    <n v="53717"/>
    <s v="UNITED STATES"/>
    <s v="30-Day Pass"/>
    <n v="5473"/>
    <x v="36"/>
    <n v="43.02948"/>
    <n v="-87.912819999999996"/>
    <x v="16"/>
    <n v="43.034619999999997"/>
    <n v="-87.917500000000004"/>
    <n v="10"/>
    <n v="0"/>
    <n v="1.5"/>
    <n v="1.4"/>
    <n v="60"/>
    <n v="-1"/>
    <d v="2017-02-23T00:00:00"/>
    <d v="2017-02-01T00:00:00"/>
    <d v="2017-02-23T00:00:00"/>
    <s v="Thursday"/>
    <d v="1899-12-30T08:51:55"/>
    <d v="1899-12-30T09:00:00"/>
    <n v="1"/>
    <d v="2017-02-23T00:00:00"/>
    <d v="2017-02-01T00:00:00"/>
    <d v="2017-02-23T00:00:00"/>
    <s v="Thursday"/>
    <d v="1899-12-30T09:01:07"/>
    <d v="1899-12-30T09:00:00"/>
    <s v="One Way"/>
  </r>
  <r>
    <n v="1102286"/>
    <s v="RFID Card Member"/>
    <s v="madison"/>
    <s v="WI"/>
    <n v="53717"/>
    <s v="UNITED STATES"/>
    <s v="30-Day Pass"/>
    <n v="5486"/>
    <x v="36"/>
    <n v="43.02948"/>
    <n v="-87.912819999999996"/>
    <x v="16"/>
    <n v="43.034619999999997"/>
    <n v="-87.917500000000004"/>
    <n v="7"/>
    <n v="0"/>
    <n v="1.1000000000000001"/>
    <n v="1"/>
    <n v="42"/>
    <n v="-1"/>
    <d v="2017-02-23T00:00:00"/>
    <d v="2017-02-01T00:00:00"/>
    <d v="2017-02-23T00:00:00"/>
    <s v="Thursday"/>
    <d v="1899-12-30T14:35:01"/>
    <d v="1899-12-30T15:00:00"/>
    <n v="1"/>
    <d v="2017-02-23T00:00:00"/>
    <d v="2017-02-01T00:00:00"/>
    <d v="2017-02-23T00:00:00"/>
    <s v="Thursday"/>
    <d v="1899-12-30T14:42:32"/>
    <d v="1899-12-30T15:00:00"/>
    <s v="One Way"/>
  </r>
  <r>
    <n v="1102286"/>
    <s v="RFID Card Member"/>
    <s v="madison"/>
    <s v="WI"/>
    <n v="53717"/>
    <s v="UNITED STATES"/>
    <s v="30-Day Pass"/>
    <n v="32"/>
    <x v="16"/>
    <n v="43.03913"/>
    <n v="-87.916150000000002"/>
    <x v="22"/>
    <n v="43.02948"/>
    <n v="-87.912819999999996"/>
    <n v="7"/>
    <n v="0"/>
    <n v="1.1000000000000001"/>
    <n v="1"/>
    <n v="42"/>
    <n v="-1"/>
    <d v="2017-02-23T00:00:00"/>
    <d v="2017-02-01T00:00:00"/>
    <d v="2017-02-23T00:00:00"/>
    <s v="Thursday"/>
    <d v="1899-12-30T20:56:43"/>
    <d v="1899-12-30T21:00:00"/>
    <n v="1"/>
    <d v="2017-02-23T00:00:00"/>
    <d v="2017-02-01T00:00:00"/>
    <d v="2017-02-23T00:00:00"/>
    <s v="Thursday"/>
    <d v="1899-12-30T21:03:23"/>
    <d v="1899-12-30T21:00:00"/>
    <s v="One Way"/>
  </r>
  <r>
    <n v="1135547"/>
    <s v="RFID Card Member"/>
    <s v="Milwaukee"/>
    <s v="WI"/>
    <n v="53202"/>
    <s v="UNITED STATES"/>
    <s v="Annual Pass"/>
    <n v="1"/>
    <x v="22"/>
    <n v="43.053040000000003"/>
    <n v="-87.897660000000002"/>
    <x v="30"/>
    <n v="43.05097"/>
    <n v="-87.906440000000003"/>
    <n v="6"/>
    <n v="0"/>
    <n v="0.9"/>
    <n v="0.9"/>
    <n v="36"/>
    <n v="-1"/>
    <d v="2017-02-20T00:00:00"/>
    <d v="2017-02-01T00:00:00"/>
    <d v="2017-02-20T00:00:00"/>
    <s v="Monday"/>
    <d v="1899-12-30T15:28:33"/>
    <d v="1899-12-30T15:00:00"/>
    <n v="1"/>
    <d v="2017-02-20T00:00:00"/>
    <d v="2017-02-01T00:00:00"/>
    <d v="2017-02-20T00:00:00"/>
    <s v="Monday"/>
    <d v="1899-12-30T15:34:26"/>
    <d v="1899-12-30T16:00:00"/>
    <s v="One Way"/>
  </r>
  <r>
    <n v="1135547"/>
    <s v="RFID Card Member"/>
    <s v="Milwaukee"/>
    <s v="WI"/>
    <n v="53202"/>
    <s v="UNITED STATES"/>
    <s v="Annual Pass"/>
    <n v="267"/>
    <x v="11"/>
    <n v="43.04824"/>
    <n v="-87.904970000000006"/>
    <x v="24"/>
    <n v="43.036900000000003"/>
    <n v="-87.89667"/>
    <n v="59"/>
    <n v="0"/>
    <n v="8.9"/>
    <n v="8.4"/>
    <n v="354"/>
    <n v="-1"/>
    <d v="2017-02-22T00:00:00"/>
    <d v="2017-02-01T00:00:00"/>
    <d v="2017-02-22T00:00:00"/>
    <s v="Wednesday"/>
    <d v="1899-12-30T14:51:33"/>
    <d v="1899-12-30T15:00:00"/>
    <n v="1"/>
    <d v="2017-02-22T00:00:00"/>
    <d v="2017-02-01T00:00:00"/>
    <d v="2017-02-22T00:00:00"/>
    <s v="Wednesday"/>
    <d v="1899-12-30T15:50:08"/>
    <d v="1899-12-30T16:00:00"/>
    <s v="One Way"/>
  </r>
  <r>
    <n v="1135547"/>
    <s v="RFID Card Member"/>
    <s v="Milwaukee"/>
    <s v="WI"/>
    <n v="53202"/>
    <s v="UNITED STATES"/>
    <s v="Annual Pass"/>
    <n v="267"/>
    <x v="11"/>
    <n v="43.04824"/>
    <n v="-87.904970000000006"/>
    <x v="13"/>
    <n v="43.04824"/>
    <n v="-87.904970000000006"/>
    <n v="49"/>
    <n v="0"/>
    <n v="7.4"/>
    <n v="7"/>
    <n v="294"/>
    <n v="-1"/>
    <d v="2017-02-22T00:00:00"/>
    <d v="2017-02-01T00:00:00"/>
    <d v="2017-02-22T00:00:00"/>
    <s v="Wednesday"/>
    <d v="1899-12-30T12:10:53"/>
    <d v="1899-12-30T12:00:00"/>
    <n v="1"/>
    <d v="2017-02-22T00:00:00"/>
    <d v="2017-02-01T00:00:00"/>
    <d v="2017-02-22T00:00:00"/>
    <s v="Wednesday"/>
    <d v="1899-12-30T12:59:10"/>
    <d v="1899-12-30T13:00:00"/>
    <s v="Round Trip"/>
  </r>
  <r>
    <n v="1135547"/>
    <s v="RFID Card Member"/>
    <s v="Milwaukee"/>
    <s v="WI"/>
    <n v="53202"/>
    <s v="UNITED STATES"/>
    <s v="Annual Pass"/>
    <n v="11115"/>
    <x v="11"/>
    <n v="43.04824"/>
    <n v="-87.904970000000006"/>
    <x v="18"/>
    <n v="43.045712999999999"/>
    <n v="-87.899756999999994"/>
    <n v="8"/>
    <n v="0"/>
    <n v="1.2"/>
    <n v="1.1000000000000001"/>
    <n v="48"/>
    <n v="-1"/>
    <d v="2017-02-02T00:00:00"/>
    <d v="2017-02-01T00:00:00"/>
    <d v="2017-02-02T00:00:00"/>
    <s v="Thursday"/>
    <d v="1899-12-30T16:09:09"/>
    <d v="1899-12-30T16:00:00"/>
    <n v="1"/>
    <d v="2017-02-02T00:00:00"/>
    <d v="2017-02-01T00:00:00"/>
    <d v="2017-02-02T00:00:00"/>
    <s v="Thursday"/>
    <d v="1899-12-30T16:17:34"/>
    <d v="1899-12-30T16:00:00"/>
    <s v="One Way"/>
  </r>
  <r>
    <n v="1135547"/>
    <s v="RFID Card Member"/>
    <s v="Milwaukee"/>
    <s v="WI"/>
    <n v="53202"/>
    <s v="UNITED STATES"/>
    <s v="Annual Pass"/>
    <n v="23"/>
    <x v="13"/>
    <n v="43.058619999999998"/>
    <n v="-87.885319999999993"/>
    <x v="26"/>
    <n v="43.077359999999999"/>
    <n v="-87.880769999999998"/>
    <n v="63"/>
    <n v="0"/>
    <n v="9.5"/>
    <n v="9"/>
    <n v="378"/>
    <n v="-1"/>
    <d v="2017-02-01T00:00:00"/>
    <d v="2017-02-01T00:00:00"/>
    <d v="2017-02-01T00:00:00"/>
    <s v="Wednesday"/>
    <d v="1899-12-30T10:27:48"/>
    <d v="1899-12-30T10:00:00"/>
    <n v="1"/>
    <d v="2017-02-01T00:00:00"/>
    <d v="2017-02-01T00:00:00"/>
    <d v="2017-02-01T00:00:00"/>
    <s v="Wednesday"/>
    <d v="1899-12-30T11:30:08"/>
    <d v="1899-12-30T12:00:00"/>
    <s v="One Way"/>
  </r>
  <r>
    <n v="1135547"/>
    <s v="RFID Card Member"/>
    <s v="Milwaukee"/>
    <s v="WI"/>
    <n v="53202"/>
    <s v="UNITED STATES"/>
    <s v="Annual Pass"/>
    <n v="11161"/>
    <x v="4"/>
    <n v="43.078530000000001"/>
    <n v="-87.882620000000003"/>
    <x v="37"/>
    <n v="43.069021999999997"/>
    <n v="-87.887940999999998"/>
    <n v="41"/>
    <n v="0"/>
    <n v="6.2"/>
    <n v="5.8"/>
    <n v="246"/>
    <n v="-1"/>
    <d v="2017-02-11T00:00:00"/>
    <d v="2017-02-01T00:00:00"/>
    <d v="2017-02-11T00:00:00"/>
    <s v="Saturday"/>
    <d v="1899-12-30T13:44:45"/>
    <d v="1899-12-30T14:00:00"/>
    <n v="1"/>
    <d v="2017-02-11T00:00:00"/>
    <d v="2017-02-01T00:00:00"/>
    <d v="2017-02-11T00:00:00"/>
    <s v="Saturday"/>
    <d v="1899-12-30T14:25:39"/>
    <d v="1899-12-30T14:00:00"/>
    <s v="One Way"/>
  </r>
  <r>
    <n v="1135547"/>
    <s v="RFID Card Member"/>
    <s v="Milwaukee"/>
    <s v="WI"/>
    <n v="53202"/>
    <s v="UNITED STATES"/>
    <s v="Annual Pass"/>
    <n v="19"/>
    <x v="11"/>
    <n v="43.04824"/>
    <n v="-87.904970000000006"/>
    <x v="0"/>
    <n v="43.048200000000001"/>
    <n v="-87.900859999999994"/>
    <n v="50"/>
    <n v="0"/>
    <n v="7.5"/>
    <n v="7.1"/>
    <n v="300"/>
    <n v="-1"/>
    <d v="2017-02-10T00:00:00"/>
    <d v="2017-02-01T00:00:00"/>
    <d v="2017-02-10T00:00:00"/>
    <s v="Friday"/>
    <d v="1899-12-30T16:30:05"/>
    <d v="1899-12-30T17:00:00"/>
    <n v="1"/>
    <d v="2017-02-10T00:00:00"/>
    <d v="2017-02-01T00:00:00"/>
    <d v="2017-02-10T00:00:00"/>
    <s v="Friday"/>
    <d v="1899-12-30T17:20:07"/>
    <d v="1899-12-30T17:00:00"/>
    <s v="One Way"/>
  </r>
  <r>
    <n v="1135547"/>
    <s v="RFID Card Member"/>
    <s v="Milwaukee"/>
    <s v="WI"/>
    <n v="53202"/>
    <s v="UNITED STATES"/>
    <s v="Annual Pass"/>
    <n v="11097"/>
    <x v="25"/>
    <n v="43.036900000000003"/>
    <n v="-87.89667"/>
    <x v="24"/>
    <n v="43.036900000000003"/>
    <n v="-87.89667"/>
    <n v="27"/>
    <n v="0"/>
    <n v="4.0999999999999996"/>
    <n v="3.8"/>
    <n v="162"/>
    <n v="-1"/>
    <d v="2017-02-17T00:00:00"/>
    <d v="2017-02-01T00:00:00"/>
    <d v="2017-02-17T00:00:00"/>
    <s v="Friday"/>
    <d v="1899-12-30T16:18:58"/>
    <d v="1899-12-30T16:00:00"/>
    <n v="1"/>
    <d v="2017-02-17T00:00:00"/>
    <d v="2017-02-01T00:00:00"/>
    <d v="2017-02-17T00:00:00"/>
    <s v="Friday"/>
    <d v="1899-12-30T16:45:43"/>
    <d v="1899-12-30T17:00:00"/>
    <s v="Round Trip"/>
  </r>
  <r>
    <n v="1137916"/>
    <s v="RFID Card Member"/>
    <s v="Milwaukee "/>
    <s v="WI"/>
    <n v="53202"/>
    <s v="UNITED STATES"/>
    <s v="Annual Pass"/>
    <n v="5428"/>
    <x v="27"/>
    <n v="43.038580000000003"/>
    <n v="-87.90934"/>
    <x v="10"/>
    <n v="43.052460000000004"/>
    <n v="-87.891000000000005"/>
    <n v="12"/>
    <n v="0"/>
    <n v="1.8"/>
    <n v="1.7"/>
    <n v="72"/>
    <n v="-1"/>
    <d v="2017-02-15T00:00:00"/>
    <d v="2017-02-01T00:00:00"/>
    <d v="2017-02-15T00:00:00"/>
    <s v="Wednesday"/>
    <d v="1899-12-30T17:59:13"/>
    <d v="1899-12-30T18:00:00"/>
    <n v="1"/>
    <d v="2017-02-15T00:00:00"/>
    <d v="2017-02-01T00:00:00"/>
    <d v="2017-02-15T00:00:00"/>
    <s v="Wednesday"/>
    <d v="1899-12-30T18:11:24"/>
    <d v="1899-12-30T18:00:00"/>
    <s v="One Way"/>
  </r>
  <r>
    <n v="1142876"/>
    <s v="RFID Card Member"/>
    <s v="Milwaukee"/>
    <s v="WI"/>
    <n v="53204"/>
    <s v="UNITED STATES"/>
    <s v="Annual Pass"/>
    <n v="11108"/>
    <x v="16"/>
    <n v="43.03913"/>
    <n v="-87.916150000000002"/>
    <x v="42"/>
    <n v="43.026229999999998"/>
    <n v="-87.912809999999993"/>
    <n v="7"/>
    <n v="0"/>
    <n v="1.1000000000000001"/>
    <n v="1"/>
    <n v="42"/>
    <n v="-1"/>
    <d v="2017-02-13T00:00:00"/>
    <d v="2017-02-01T00:00:00"/>
    <d v="2017-02-13T00:00:00"/>
    <s v="Monday"/>
    <d v="1899-12-30T21:30:21"/>
    <d v="1899-12-30T22:00:00"/>
    <n v="1"/>
    <d v="2017-02-13T00:00:00"/>
    <d v="2017-02-01T00:00:00"/>
    <d v="2017-02-13T00:00:00"/>
    <s v="Monday"/>
    <d v="1899-12-30T21:37:50"/>
    <d v="1899-12-30T22:00:00"/>
    <s v="One Way"/>
  </r>
  <r>
    <n v="1148075"/>
    <s v="RFID Card Member"/>
    <s v="Brookfield"/>
    <s v="WI"/>
    <n v="53005"/>
    <s v="UNITED STATES"/>
    <s v="Bublr for Organizations"/>
    <n v="11120"/>
    <x v="29"/>
    <n v="43.05847"/>
    <n v="-87.898079999999993"/>
    <x v="37"/>
    <n v="43.069021999999997"/>
    <n v="-87.887940999999998"/>
    <n v="11"/>
    <n v="0"/>
    <n v="1.7"/>
    <n v="1.6"/>
    <n v="66"/>
    <n v="-1"/>
    <d v="2017-02-13T00:00:00"/>
    <d v="2017-02-01T00:00:00"/>
    <d v="2017-02-13T00:00:00"/>
    <s v="Monday"/>
    <d v="1899-12-30T19:49:25"/>
    <d v="1899-12-30T20:00:00"/>
    <n v="1"/>
    <d v="2017-02-13T00:00:00"/>
    <d v="2017-02-01T00:00:00"/>
    <d v="2017-02-13T00:00:00"/>
    <s v="Monday"/>
    <d v="1899-12-30T20:00:52"/>
    <d v="1899-12-30T20:00:00"/>
    <s v="One Way"/>
  </r>
  <r>
    <n v="1148445"/>
    <s v="RFID Card Member"/>
    <s v="Shorewood"/>
    <s v="WI"/>
    <n v="53211"/>
    <s v="UNITED STATES"/>
    <s v="Bublr for Organizations"/>
    <n v="5472"/>
    <x v="11"/>
    <n v="43.04824"/>
    <n v="-87.904970000000006"/>
    <x v="10"/>
    <n v="43.052460000000004"/>
    <n v="-87.891000000000005"/>
    <n v="8"/>
    <n v="0"/>
    <n v="1.2"/>
    <n v="1.1000000000000001"/>
    <n v="48"/>
    <n v="-1"/>
    <d v="2017-02-05T00:00:00"/>
    <d v="2017-02-01T00:00:00"/>
    <d v="2017-02-05T00:00:00"/>
    <s v="Sunday"/>
    <d v="1899-12-30T18:37:57"/>
    <d v="1899-12-30T19:00:00"/>
    <n v="1"/>
    <d v="2017-02-05T00:00:00"/>
    <d v="2017-02-01T00:00:00"/>
    <d v="2017-02-05T00:00:00"/>
    <s v="Sunday"/>
    <d v="1899-12-30T18:45:29"/>
    <d v="1899-12-30T19:00:00"/>
    <s v="One Way"/>
  </r>
  <r>
    <n v="1148445"/>
    <s v="RFID Card Member"/>
    <s v="Shorewood"/>
    <s v="WI"/>
    <n v="53211"/>
    <s v="UNITED STATES"/>
    <s v="Bublr for Organizations"/>
    <n v="11108"/>
    <x v="10"/>
    <n v="43.052460000000004"/>
    <n v="-87.891000000000005"/>
    <x v="3"/>
    <n v="43.058619999999998"/>
    <n v="-87.885319999999993"/>
    <n v="4"/>
    <n v="0"/>
    <n v="0.6"/>
    <n v="0.6"/>
    <n v="24"/>
    <n v="-1"/>
    <d v="2017-02-22T00:00:00"/>
    <d v="2017-02-01T00:00:00"/>
    <d v="2017-02-22T00:00:00"/>
    <s v="Wednesday"/>
    <d v="1899-12-30T16:46:28"/>
    <d v="1899-12-30T17:00:00"/>
    <n v="1"/>
    <d v="2017-02-22T00:00:00"/>
    <d v="2017-02-01T00:00:00"/>
    <d v="2017-02-22T00:00:00"/>
    <s v="Wednesday"/>
    <d v="1899-12-30T16:50:36"/>
    <d v="1899-12-30T17:00:00"/>
    <s v="One Way"/>
  </r>
  <r>
    <n v="1149880"/>
    <s v="RFID Card Member"/>
    <s v="Milwaukee"/>
    <s v="WI"/>
    <n v="53212"/>
    <s v="UNITED STATES"/>
    <s v="Annual Pass"/>
    <n v="11055"/>
    <x v="43"/>
    <n v="43.05536"/>
    <n v="-87.90504"/>
    <x v="25"/>
    <n v="43.066893999999998"/>
    <n v="-87.877936000000005"/>
    <n v="20"/>
    <n v="0"/>
    <n v="3"/>
    <n v="2.9"/>
    <n v="120"/>
    <n v="-1"/>
    <d v="2017-02-05T00:00:00"/>
    <d v="2017-02-01T00:00:00"/>
    <d v="2017-02-05T00:00:00"/>
    <s v="Sunday"/>
    <d v="1899-12-30T12:59:39"/>
    <d v="1899-12-30T13:00:00"/>
    <n v="1"/>
    <d v="2017-02-05T00:00:00"/>
    <d v="2017-02-01T00:00:00"/>
    <d v="2017-02-05T00:00:00"/>
    <s v="Sunday"/>
    <d v="1899-12-30T13:19:33"/>
    <d v="1899-12-30T13:00:00"/>
    <s v="One Way"/>
  </r>
  <r>
    <n v="1151630"/>
    <s v="RFID Card Member"/>
    <s v="Milwaukee"/>
    <s v="WI"/>
    <n v="53202"/>
    <s v="UNITED STATES"/>
    <s v="Bublr for Organizations"/>
    <n v="179"/>
    <x v="10"/>
    <n v="43.052460000000004"/>
    <n v="-87.891000000000005"/>
    <x v="3"/>
    <n v="43.058619999999998"/>
    <n v="-87.885319999999993"/>
    <n v="6"/>
    <n v="0"/>
    <n v="0.9"/>
    <n v="0.9"/>
    <n v="36"/>
    <n v="-1"/>
    <d v="2017-02-17T00:00:00"/>
    <d v="2017-02-01T00:00:00"/>
    <d v="2017-02-17T00:00:00"/>
    <s v="Friday"/>
    <d v="1899-12-30T16:08:57"/>
    <d v="1899-12-30T16:00:00"/>
    <n v="1"/>
    <d v="2017-02-17T00:00:00"/>
    <d v="2017-02-01T00:00:00"/>
    <d v="2017-02-17T00:00:00"/>
    <s v="Friday"/>
    <d v="1899-12-30T16:14:15"/>
    <d v="1899-12-30T16:00:00"/>
    <s v="One Way"/>
  </r>
  <r>
    <n v="1152387"/>
    <s v="RFID Card Member"/>
    <s v="Milwaukee"/>
    <s v="WI"/>
    <n v="53211"/>
    <s v="UNITED STATES"/>
    <s v="Bublr for Organizations"/>
    <n v="139"/>
    <x v="7"/>
    <n v="43.074890000000003"/>
    <n v="-87.882810000000006"/>
    <x v="25"/>
    <n v="43.066893999999998"/>
    <n v="-87.877936000000005"/>
    <n v="5"/>
    <n v="0"/>
    <n v="0.8"/>
    <n v="0.7"/>
    <n v="30"/>
    <n v="-1"/>
    <d v="2017-02-09T00:00:00"/>
    <d v="2017-02-01T00:00:00"/>
    <d v="2017-02-09T00:00:00"/>
    <s v="Thursday"/>
    <d v="1899-12-30T14:12:55"/>
    <d v="1899-12-30T14:00:00"/>
    <n v="1"/>
    <d v="2017-02-09T00:00:00"/>
    <d v="2017-02-01T00:00:00"/>
    <d v="2017-02-09T00:00:00"/>
    <s v="Thursday"/>
    <d v="1899-12-30T14:17:46"/>
    <d v="1899-12-30T14:00:00"/>
    <s v="One Way"/>
  </r>
  <r>
    <n v="1152387"/>
    <s v="RFID Card Member"/>
    <s v="Milwaukee"/>
    <s v="WI"/>
    <n v="53211"/>
    <s v="UNITED STATES"/>
    <s v="Bublr for Organizations"/>
    <n v="157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8T00:00:00"/>
    <d v="2017-02-01T00:00:00"/>
    <d v="2017-02-08T00:00:00"/>
    <s v="Wednesday"/>
    <d v="1899-12-30T09:50:38"/>
    <d v="1899-12-30T10:00:00"/>
    <n v="1"/>
    <d v="2017-02-08T00:00:00"/>
    <d v="2017-02-01T00:00:00"/>
    <d v="2017-02-08T00:00:00"/>
    <s v="Wednesday"/>
    <d v="1899-12-30T09:55:31"/>
    <d v="1899-12-30T10:00:00"/>
    <s v="One Way"/>
  </r>
  <r>
    <n v="1152387"/>
    <s v="RFID Card Member"/>
    <s v="Milwaukee"/>
    <s v="WI"/>
    <n v="53211"/>
    <s v="UNITED STATES"/>
    <s v="Bublr for Organizations"/>
    <n v="129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1T00:00:00"/>
    <d v="2017-02-01T00:00:00"/>
    <d v="2017-02-01T00:00:00"/>
    <s v="Wednesday"/>
    <d v="1899-12-30T10:07:28"/>
    <d v="1899-12-30T10:00:00"/>
    <n v="1"/>
    <d v="2017-02-01T00:00:00"/>
    <d v="2017-02-01T00:00:00"/>
    <d v="2017-02-01T00:00:00"/>
    <s v="Wednesday"/>
    <d v="1899-12-30T10:12:00"/>
    <d v="1899-12-30T10:00:00"/>
    <s v="One Way"/>
  </r>
  <r>
    <n v="1154367"/>
    <s v="RFID Card Member"/>
    <s v="Milwaukee"/>
    <s v="WI"/>
    <n v="53202"/>
    <s v="UNITED STATES"/>
    <s v="Annual Pass"/>
    <n v="11113"/>
    <x v="2"/>
    <n v="43.03519"/>
    <n v="-87.907390000000007"/>
    <x v="0"/>
    <n v="43.048200000000001"/>
    <n v="-87.900859999999994"/>
    <n v="17"/>
    <n v="0"/>
    <n v="2.6"/>
    <n v="2.4"/>
    <n v="102"/>
    <n v="-1"/>
    <d v="2017-02-19T00:00:00"/>
    <d v="2017-02-01T00:00:00"/>
    <d v="2017-02-19T00:00:00"/>
    <s v="Sunday"/>
    <d v="1899-12-30T13:04:36"/>
    <d v="1899-12-30T13:00:00"/>
    <n v="1"/>
    <d v="2017-02-19T00:00:00"/>
    <d v="2017-02-01T00:00:00"/>
    <d v="2017-02-19T00:00:00"/>
    <s v="Sunday"/>
    <d v="1899-12-30T13:21:36"/>
    <d v="1899-12-30T13:00:00"/>
    <s v="One Way"/>
  </r>
  <r>
    <n v="1154367"/>
    <s v="RFID Card Member"/>
    <s v="Milwaukee"/>
    <s v="WI"/>
    <n v="53202"/>
    <s v="UNITED STATES"/>
    <s v="Annual Pass"/>
    <n v="5513"/>
    <x v="24"/>
    <n v="43.05097"/>
    <n v="-87.906440000000003"/>
    <x v="8"/>
    <n v="43.038580000000003"/>
    <n v="-87.90934"/>
    <n v="10"/>
    <n v="0"/>
    <n v="1.5"/>
    <n v="1.4"/>
    <n v="60"/>
    <n v="-1"/>
    <d v="2017-02-03T00:00:00"/>
    <d v="2017-02-01T00:00:00"/>
    <d v="2017-02-03T00:00:00"/>
    <s v="Friday"/>
    <d v="1899-12-30T09:55:21"/>
    <d v="1899-12-30T10:00:00"/>
    <n v="1"/>
    <d v="2017-02-03T00:00:00"/>
    <d v="2017-02-01T00:00:00"/>
    <d v="2017-02-03T00:00:00"/>
    <s v="Friday"/>
    <d v="1899-12-30T10:05:34"/>
    <d v="1899-12-30T10:00:00"/>
    <s v="One Way"/>
  </r>
  <r>
    <n v="1154367"/>
    <s v="RFID Card Member"/>
    <s v="Milwaukee"/>
    <s v="WI"/>
    <n v="53202"/>
    <s v="UNITED STATES"/>
    <s v="Annual Pass"/>
    <n v="38"/>
    <x v="0"/>
    <n v="43.03886"/>
    <n v="-87.902720000000002"/>
    <x v="12"/>
    <n v="43.038719999999998"/>
    <n v="-87.905339999999995"/>
    <n v="6"/>
    <n v="0"/>
    <n v="0.9"/>
    <n v="0.9"/>
    <n v="36"/>
    <n v="-1"/>
    <d v="2017-02-07T00:00:00"/>
    <d v="2017-02-01T00:00:00"/>
    <d v="2017-02-07T00:00:00"/>
    <s v="Tuesday"/>
    <d v="1899-12-30T19:24:07"/>
    <d v="1899-12-30T19:00:00"/>
    <n v="1"/>
    <d v="2017-02-07T00:00:00"/>
    <d v="2017-02-01T00:00:00"/>
    <d v="2017-02-07T00:00:00"/>
    <s v="Tuesday"/>
    <d v="1899-12-30T19:30:35"/>
    <d v="1899-12-30T20:00:00"/>
    <s v="One Way"/>
  </r>
  <r>
    <n v="1154367"/>
    <s v="RFID Card Member"/>
    <s v="Milwaukee"/>
    <s v="WI"/>
    <n v="53202"/>
    <s v="UNITED STATES"/>
    <s v="Annual Pass"/>
    <n v="11092"/>
    <x v="12"/>
    <n v="43.038719999999998"/>
    <n v="-87.905339999999995"/>
    <x v="6"/>
    <n v="43.031320000000001"/>
    <n v="-87.904259999999994"/>
    <n v="12"/>
    <n v="0"/>
    <n v="1.8"/>
    <n v="1.7"/>
    <n v="72"/>
    <n v="-1"/>
    <d v="2017-02-04T00:00:00"/>
    <d v="2017-02-01T00:00:00"/>
    <d v="2017-02-04T00:00:00"/>
    <s v="Saturday"/>
    <d v="1899-12-30T13:55:47"/>
    <d v="1899-12-30T14:00:00"/>
    <n v="1"/>
    <d v="2017-02-04T00:00:00"/>
    <d v="2017-02-01T00:00:00"/>
    <d v="2017-02-04T00:00:00"/>
    <s v="Saturday"/>
    <d v="1899-12-30T14:07:27"/>
    <d v="1899-12-30T14:00:00"/>
    <s v="One Way"/>
  </r>
  <r>
    <n v="1154367"/>
    <s v="RFID Card Member"/>
    <s v="Milwaukee"/>
    <s v="WI"/>
    <n v="53202"/>
    <s v="UNITED STATES"/>
    <s v="Annual Pass"/>
    <n v="5532"/>
    <x v="14"/>
    <n v="43.045712999999999"/>
    <n v="-87.899756999999994"/>
    <x v="29"/>
    <n v="43.053040000000003"/>
    <n v="-87.897660000000002"/>
    <n v="10"/>
    <n v="0"/>
    <n v="1.5"/>
    <n v="1.4"/>
    <n v="60"/>
    <n v="-1"/>
    <d v="2017-02-15T00:00:00"/>
    <d v="2017-02-01T00:00:00"/>
    <d v="2017-02-15T00:00:00"/>
    <s v="Wednesday"/>
    <d v="1899-12-30T17:41:42"/>
    <d v="1899-12-30T18:00:00"/>
    <n v="1"/>
    <d v="2017-02-15T00:00:00"/>
    <d v="2017-02-01T00:00:00"/>
    <d v="2017-02-15T00:00:00"/>
    <s v="Wednesday"/>
    <d v="1899-12-30T17:51:02"/>
    <d v="1899-12-30T18:00:00"/>
    <s v="One Way"/>
  </r>
  <r>
    <n v="1154367"/>
    <s v="RFID Card Member"/>
    <s v="Milwaukee"/>
    <s v="WI"/>
    <n v="53202"/>
    <s v="UNITED STATES"/>
    <s v="Annual Pass"/>
    <n v="5458"/>
    <x v="13"/>
    <n v="43.058619999999998"/>
    <n v="-87.885319999999993"/>
    <x v="11"/>
    <n v="43.060786"/>
    <n v="-87.883825999999999"/>
    <n v="11"/>
    <n v="0"/>
    <n v="1.7"/>
    <n v="1.6"/>
    <n v="66"/>
    <n v="-1"/>
    <d v="2017-02-16T00:00:00"/>
    <d v="2017-02-01T00:00:00"/>
    <d v="2017-02-16T00:00:00"/>
    <s v="Thursday"/>
    <d v="1899-12-30T09:00:47"/>
    <d v="1899-12-30T09:00:00"/>
    <n v="1"/>
    <d v="2017-02-16T00:00:00"/>
    <d v="2017-02-01T00:00:00"/>
    <d v="2017-02-16T00:00:00"/>
    <s v="Thursday"/>
    <d v="1899-12-30T09:11:19"/>
    <d v="1899-12-30T09:00:00"/>
    <s v="One Way"/>
  </r>
  <r>
    <n v="1154367"/>
    <s v="RFID Card Member"/>
    <s v="Milwaukee"/>
    <s v="WI"/>
    <n v="53202"/>
    <s v="UNITED STATES"/>
    <s v="Annual Pass"/>
    <n v="5525"/>
    <x v="0"/>
    <n v="43.03886"/>
    <n v="-87.902720000000002"/>
    <x v="1"/>
    <n v="43.03886"/>
    <n v="-87.902720000000002"/>
    <n v="1"/>
    <n v="0"/>
    <n v="0.2"/>
    <n v="0.1"/>
    <n v="6"/>
    <n v="-1"/>
    <d v="2017-02-17T00:00:00"/>
    <d v="2017-02-01T00:00:00"/>
    <d v="2017-02-17T00:00:00"/>
    <s v="Friday"/>
    <d v="1899-12-30T20:13:57"/>
    <d v="1899-12-30T20:00:00"/>
    <n v="1"/>
    <d v="2017-02-17T00:00:00"/>
    <d v="2017-02-01T00:00:00"/>
    <d v="2017-02-17T00:00:00"/>
    <s v="Friday"/>
    <d v="1899-12-30T20:14:18"/>
    <d v="1899-12-30T20:00:00"/>
    <s v="Round Trip"/>
  </r>
  <r>
    <n v="1158045"/>
    <s v="RFID Card Member"/>
    <s v="Milwaukee"/>
    <s v="WI"/>
    <n v="53202"/>
    <s v="UNITED STATES"/>
    <s v="Bublr for Organizations"/>
    <n v="957"/>
    <x v="10"/>
    <n v="43.052460000000004"/>
    <n v="-87.891000000000005"/>
    <x v="3"/>
    <n v="43.058619999999998"/>
    <n v="-87.885319999999993"/>
    <n v="5"/>
    <n v="0"/>
    <n v="0.8"/>
    <n v="0.7"/>
    <n v="30"/>
    <n v="-1"/>
    <d v="2017-02-17T00:00:00"/>
    <d v="2017-02-01T00:00:00"/>
    <d v="2017-02-17T00:00:00"/>
    <s v="Friday"/>
    <d v="1899-12-30T16:09:22"/>
    <d v="1899-12-30T16:00:00"/>
    <n v="1"/>
    <d v="2017-02-17T00:00:00"/>
    <d v="2017-02-01T00:00:00"/>
    <d v="2017-02-17T00:00:00"/>
    <s v="Friday"/>
    <d v="1899-12-30T16:14:24"/>
    <d v="1899-12-30T16:00:00"/>
    <s v="One Way"/>
  </r>
  <r>
    <n v="1158045"/>
    <s v="RFID Card Member"/>
    <s v="Milwaukee"/>
    <s v="WI"/>
    <n v="53202"/>
    <s v="UNITED STATES"/>
    <s v="Bublr for Organizations"/>
    <n v="5450"/>
    <x v="46"/>
    <n v="43.060155999999999"/>
    <n v="-87.881258000000003"/>
    <x v="3"/>
    <n v="43.058619999999998"/>
    <n v="-87.885319999999993"/>
    <n v="87"/>
    <n v="0"/>
    <n v="13.1"/>
    <n v="12.4"/>
    <n v="522"/>
    <n v="-1"/>
    <d v="2017-02-18T00:00:00"/>
    <d v="2017-02-01T00:00:00"/>
    <d v="2017-02-18T00:00:00"/>
    <s v="Saturday"/>
    <d v="1899-12-30T13:50:03"/>
    <d v="1899-12-30T14:00:00"/>
    <n v="1"/>
    <d v="2017-02-18T00:00:00"/>
    <d v="2017-02-01T00:00:00"/>
    <d v="2017-02-18T00:00:00"/>
    <s v="Saturday"/>
    <d v="1899-12-30T15:17:44"/>
    <d v="1899-12-30T15:00:00"/>
    <s v="One Way"/>
  </r>
  <r>
    <n v="1162897"/>
    <s v="RFID Card Member"/>
    <s v="Milwaukee"/>
    <s v="WI"/>
    <n v="53202"/>
    <s v="UNITED STATES"/>
    <s v="Bublr for Organizations"/>
    <n v="5545"/>
    <x v="46"/>
    <n v="43.060155999999999"/>
    <n v="-87.881258000000003"/>
    <x v="3"/>
    <n v="43.058619999999998"/>
    <n v="-87.885319999999993"/>
    <n v="86"/>
    <n v="3"/>
    <n v="12.9"/>
    <n v="12.3"/>
    <n v="516"/>
    <n v="-1"/>
    <d v="2017-02-18T00:00:00"/>
    <d v="2017-02-01T00:00:00"/>
    <d v="2017-02-18T00:00:00"/>
    <s v="Saturday"/>
    <d v="1899-12-30T13:51:01"/>
    <d v="1899-12-30T14:00:00"/>
    <n v="1"/>
    <d v="2017-02-18T00:00:00"/>
    <d v="2017-02-01T00:00:00"/>
    <d v="2017-02-18T00:00:00"/>
    <s v="Saturday"/>
    <d v="1899-12-30T15:17:22"/>
    <d v="1899-12-30T15:00:00"/>
    <s v="One Way"/>
  </r>
  <r>
    <n v="1162897"/>
    <s v="RFID Card Member"/>
    <s v="Milwaukee"/>
    <s v="WI"/>
    <n v="53202"/>
    <s v="UNITED STATES"/>
    <s v="Bublr for Organizations"/>
    <n v="5556"/>
    <x v="13"/>
    <n v="43.058619999999998"/>
    <n v="-87.885319999999993"/>
    <x v="10"/>
    <n v="43.052460000000004"/>
    <n v="-87.891000000000005"/>
    <n v="6"/>
    <n v="0"/>
    <n v="0.9"/>
    <n v="0.9"/>
    <n v="36"/>
    <n v="-1"/>
    <d v="2017-02-26T00:00:00"/>
    <d v="2017-02-01T00:00:00"/>
    <d v="2017-02-26T00:00:00"/>
    <s v="Sunday"/>
    <d v="1899-12-30T15:12:10"/>
    <d v="1899-12-30T15:00:00"/>
    <n v="1"/>
    <d v="2017-02-26T00:00:00"/>
    <d v="2017-02-01T00:00:00"/>
    <d v="2017-02-26T00:00:00"/>
    <s v="Sunday"/>
    <d v="1899-12-30T15:18:23"/>
    <d v="1899-12-30T15:00:00"/>
    <s v="One Way"/>
  </r>
  <r>
    <n v="1164700"/>
    <s v="RFID Card Member"/>
    <s v="Milwaukee"/>
    <s v="WI"/>
    <n v="53202"/>
    <s v="UNITED STATES"/>
    <s v="Annual Pass"/>
    <n v="11146"/>
    <x v="51"/>
    <n v="43.046570000000003"/>
    <n v="-87.908720000000002"/>
    <x v="11"/>
    <n v="43.060786"/>
    <n v="-87.883825999999999"/>
    <n v="14"/>
    <n v="0"/>
    <n v="2.1"/>
    <n v="2"/>
    <n v="84"/>
    <n v="-1"/>
    <d v="2017-02-08T00:00:00"/>
    <d v="2017-02-01T00:00:00"/>
    <d v="2017-02-08T00:00:00"/>
    <s v="Wednesday"/>
    <d v="1899-12-30T21:30:48"/>
    <d v="1899-12-30T22:00:00"/>
    <n v="1"/>
    <d v="2017-02-08T00:00:00"/>
    <d v="2017-02-01T00:00:00"/>
    <d v="2017-02-08T00:00:00"/>
    <s v="Wednesday"/>
    <d v="1899-12-30T21:44:16"/>
    <d v="1899-12-30T22:00:00"/>
    <s v="One Way"/>
  </r>
  <r>
    <n v="1164700"/>
    <s v="RFID Card Member"/>
    <s v="Milwaukee"/>
    <s v="WI"/>
    <n v="53202"/>
    <s v="UNITED STATES"/>
    <s v="Annual Pass"/>
    <n v="11052"/>
    <x v="31"/>
    <n v="43.058010000000003"/>
    <n v="-87.877300000000005"/>
    <x v="32"/>
    <n v="43.058010000000003"/>
    <n v="-87.877300000000005"/>
    <n v="26"/>
    <n v="0"/>
    <n v="3.9"/>
    <n v="3.7"/>
    <n v="156"/>
    <n v="-1"/>
    <d v="2017-02-11T00:00:00"/>
    <d v="2017-02-01T00:00:00"/>
    <d v="2017-02-11T00:00:00"/>
    <s v="Saturday"/>
    <d v="1899-12-30T17:29:18"/>
    <d v="1899-12-30T17:00:00"/>
    <n v="1"/>
    <d v="2017-02-11T00:00:00"/>
    <d v="2017-02-01T00:00:00"/>
    <d v="2017-02-11T00:00:00"/>
    <s v="Saturday"/>
    <d v="1899-12-30T17:55:23"/>
    <d v="1899-12-30T18:00:00"/>
    <s v="Round Trip"/>
  </r>
  <r>
    <n v="1164700"/>
    <s v="RFID Card Member"/>
    <s v="Milwaukee"/>
    <s v="WI"/>
    <n v="53202"/>
    <s v="UNITED STATES"/>
    <s v="Annual Pass"/>
    <n v="5469"/>
    <x v="50"/>
    <n v="43.026229999999998"/>
    <n v="-87.912809999999993"/>
    <x v="10"/>
    <n v="43.052460000000004"/>
    <n v="-87.891000000000005"/>
    <n v="15"/>
    <n v="0"/>
    <n v="2.2999999999999998"/>
    <n v="2.1"/>
    <n v="90"/>
    <n v="-1"/>
    <d v="2017-02-11T00:00:00"/>
    <d v="2017-02-01T00:00:00"/>
    <d v="2017-02-11T00:00:00"/>
    <s v="Saturday"/>
    <d v="1899-12-30T21:36:57"/>
    <d v="1899-12-30T22:00:00"/>
    <n v="1"/>
    <d v="2017-02-11T00:00:00"/>
    <d v="2017-02-01T00:00:00"/>
    <d v="2017-02-11T00:00:00"/>
    <s v="Saturday"/>
    <d v="1899-12-30T21:51:11"/>
    <d v="1899-12-30T22:00:00"/>
    <s v="One Way"/>
  </r>
  <r>
    <n v="1164700"/>
    <s v="RFID Card Member"/>
    <s v="Milwaukee"/>
    <s v="WI"/>
    <n v="53202"/>
    <s v="UNITED STATES"/>
    <s v="Annual Pass"/>
    <n v="5498"/>
    <x v="51"/>
    <n v="43.046570000000003"/>
    <n v="-87.908720000000002"/>
    <x v="48"/>
    <n v="43.004728999999998"/>
    <n v="-87.905463999999995"/>
    <n v="19"/>
    <n v="0"/>
    <n v="2.9"/>
    <n v="2.7"/>
    <n v="114"/>
    <n v="-1"/>
    <d v="2017-02-10T00:00:00"/>
    <d v="2017-02-01T00:00:00"/>
    <d v="2017-02-10T00:00:00"/>
    <s v="Friday"/>
    <d v="1899-12-30T18:58:38"/>
    <d v="1899-12-30T19:00:00"/>
    <n v="1"/>
    <d v="2017-02-10T00:00:00"/>
    <d v="2017-02-01T00:00:00"/>
    <d v="2017-02-10T00:00:00"/>
    <s v="Friday"/>
    <d v="1899-12-30T19:17:15"/>
    <d v="1899-12-30T19:00:00"/>
    <s v="One Way"/>
  </r>
  <r>
    <n v="1164700"/>
    <s v="RFID Card Member"/>
    <s v="Milwaukee"/>
    <s v="WI"/>
    <n v="53202"/>
    <s v="UNITED STATES"/>
    <s v="Annual Pass"/>
    <n v="263"/>
    <x v="11"/>
    <n v="43.04824"/>
    <n v="-87.904970000000006"/>
    <x v="3"/>
    <n v="43.058619999999998"/>
    <n v="-87.885319999999993"/>
    <n v="53"/>
    <n v="0"/>
    <n v="8"/>
    <n v="7.6"/>
    <n v="318"/>
    <n v="-1"/>
    <d v="2017-02-15T00:00:00"/>
    <d v="2017-02-01T00:00:00"/>
    <d v="2017-02-15T00:00:00"/>
    <s v="Wednesday"/>
    <d v="1899-12-30T20:59:55"/>
    <d v="1899-12-30T21:00:00"/>
    <n v="1"/>
    <d v="2017-02-15T00:00:00"/>
    <d v="2017-02-01T00:00:00"/>
    <d v="2017-02-15T00:00:00"/>
    <s v="Wednesday"/>
    <d v="1899-12-30T21:52:20"/>
    <d v="1899-12-30T22:00:00"/>
    <s v="One Way"/>
  </r>
  <r>
    <n v="1170376"/>
    <s v="RFID Card Member"/>
    <s v="Fort Atkinson"/>
    <s v="WI"/>
    <n v="53538"/>
    <s v="UNITED STATES"/>
    <s v="Bublr for Organizations"/>
    <n v="357"/>
    <x v="46"/>
    <n v="43.060155999999999"/>
    <n v="-87.881258000000003"/>
    <x v="41"/>
    <n v="43.078530000000001"/>
    <n v="-87.882620000000003"/>
    <n v="13"/>
    <n v="0"/>
    <n v="2"/>
    <n v="1.9"/>
    <n v="78"/>
    <n v="-1"/>
    <d v="2017-02-22T00:00:00"/>
    <d v="2017-02-01T00:00:00"/>
    <d v="2017-02-22T00:00:00"/>
    <s v="Wednesday"/>
    <d v="1899-12-30T16:32:20"/>
    <d v="1899-12-30T17:00:00"/>
    <n v="1"/>
    <d v="2017-02-22T00:00:00"/>
    <d v="2017-02-01T00:00:00"/>
    <d v="2017-02-22T00:00:00"/>
    <s v="Wednesday"/>
    <d v="1899-12-30T16:45:54"/>
    <d v="1899-12-30T17:00:00"/>
    <s v="One Way"/>
  </r>
  <r>
    <n v="1179920"/>
    <s v="RFID Card Member"/>
    <s v="Elk Grove Village "/>
    <s v="IL"/>
    <n v="60007"/>
    <s v="UNITED STATES"/>
    <s v="Bublr for Organizations"/>
    <n v="11123"/>
    <x v="32"/>
    <n v="43.077359999999999"/>
    <n v="-87.880769999999998"/>
    <x v="38"/>
    <n v="43.074890000000003"/>
    <n v="-87.882810000000006"/>
    <n v="18"/>
    <n v="0"/>
    <n v="2.7"/>
    <n v="2.6"/>
    <n v="108"/>
    <n v="-1"/>
    <d v="2017-02-18T00:00:00"/>
    <d v="2017-02-01T00:00:00"/>
    <d v="2017-02-18T00:00:00"/>
    <s v="Saturday"/>
    <d v="1899-12-30T16:43:50"/>
    <d v="1899-12-30T17:00:00"/>
    <n v="1"/>
    <d v="2017-02-18T00:00:00"/>
    <d v="2017-02-01T00:00:00"/>
    <d v="2017-02-18T00:00:00"/>
    <s v="Saturday"/>
    <d v="1899-12-30T17:01:26"/>
    <d v="1899-12-30T17:00:00"/>
    <s v="One Way"/>
  </r>
  <r>
    <n v="1185449"/>
    <s v="RFID Card Member"/>
    <s v="Milwaukee"/>
    <s v="WI"/>
    <n v="53211"/>
    <s v="UNITED STATES"/>
    <s v="Annual Pass"/>
    <n v="175"/>
    <x v="10"/>
    <n v="43.052460000000004"/>
    <n v="-87.891000000000005"/>
    <x v="24"/>
    <n v="43.036900000000003"/>
    <n v="-87.89667"/>
    <n v="7"/>
    <n v="0"/>
    <n v="1.1000000000000001"/>
    <n v="1"/>
    <n v="42"/>
    <n v="-1"/>
    <d v="2017-02-10T00:00:00"/>
    <d v="2017-02-01T00:00:00"/>
    <d v="2017-02-10T00:00:00"/>
    <s v="Friday"/>
    <d v="1899-12-30T15:46:05"/>
    <d v="1899-12-30T16:00:00"/>
    <n v="1"/>
    <d v="2017-02-10T00:00:00"/>
    <d v="2017-02-01T00:00:00"/>
    <d v="2017-02-10T00:00:00"/>
    <s v="Friday"/>
    <d v="1899-12-30T15:53:25"/>
    <d v="1899-12-30T16:00:00"/>
    <s v="One Way"/>
  </r>
  <r>
    <n v="1186494"/>
    <s v="RFID Card Member"/>
    <s v="Milwaukee"/>
    <s v="WI"/>
    <n v="53202"/>
    <s v="UNITED STATES"/>
    <s v="Bublr for Organizations"/>
    <n v="5538"/>
    <x v="7"/>
    <n v="43.074890000000003"/>
    <n v="-87.882810000000006"/>
    <x v="3"/>
    <n v="43.058619999999998"/>
    <n v="-87.885319999999993"/>
    <n v="9"/>
    <n v="0"/>
    <n v="1.4"/>
    <n v="1.3"/>
    <n v="54"/>
    <n v="-1"/>
    <d v="2017-02-17T00:00:00"/>
    <d v="2017-02-01T00:00:00"/>
    <d v="2017-02-17T00:00:00"/>
    <s v="Friday"/>
    <d v="1899-12-30T12:13:04"/>
    <d v="1899-12-30T12:00:00"/>
    <n v="1"/>
    <d v="2017-02-17T00:00:00"/>
    <d v="2017-02-01T00:00:00"/>
    <d v="2017-02-17T00:00:00"/>
    <s v="Friday"/>
    <d v="1899-12-30T12:22:40"/>
    <d v="1899-12-30T12:00:00"/>
    <s v="One Way"/>
  </r>
  <r>
    <n v="1201980"/>
    <s v="RFID Card Member"/>
    <s v="Elkhorn"/>
    <s v="WI"/>
    <n v="53121"/>
    <s v="UNITED STATES"/>
    <s v="Annual Pass"/>
    <n v="5548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21T00:00:00"/>
    <d v="2017-02-01T00:00:00"/>
    <d v="2017-02-21T00:00:00"/>
    <s v="Tuesday"/>
    <d v="1899-12-30T19:59:28"/>
    <d v="1899-12-30T20:00:00"/>
    <n v="1"/>
    <d v="2017-02-21T00:00:00"/>
    <d v="2017-02-01T00:00:00"/>
    <d v="2017-02-21T00:00:00"/>
    <s v="Tuesday"/>
    <d v="1899-12-30T20:06:32"/>
    <d v="1899-12-30T20:00:00"/>
    <s v="One Way"/>
  </r>
  <r>
    <n v="1201980"/>
    <s v="RFID Card Member"/>
    <s v="Elkhorn"/>
    <s v="WI"/>
    <n v="53121"/>
    <s v="UNITED STATES"/>
    <s v="Annual Pass"/>
    <n v="5541"/>
    <x v="9"/>
    <n v="43.066893999999998"/>
    <n v="-87.877936000000005"/>
    <x v="38"/>
    <n v="43.074890000000003"/>
    <n v="-87.882810000000006"/>
    <n v="6"/>
    <n v="0"/>
    <n v="0.9"/>
    <n v="0.9"/>
    <n v="36"/>
    <n v="-1"/>
    <d v="2017-02-13T00:00:00"/>
    <d v="2017-02-01T00:00:00"/>
    <d v="2017-02-13T00:00:00"/>
    <s v="Monday"/>
    <d v="1899-12-30T12:45:07"/>
    <d v="1899-12-30T13:00:00"/>
    <n v="1"/>
    <d v="2017-02-13T00:00:00"/>
    <d v="2017-02-01T00:00:00"/>
    <d v="2017-02-13T00:00:00"/>
    <s v="Monday"/>
    <d v="1899-12-30T12:51:15"/>
    <d v="1899-12-30T13:00:00"/>
    <s v="One Way"/>
  </r>
  <r>
    <n v="1214414"/>
    <s v="RFID Card Member"/>
    <s v="Milwaukee"/>
    <s v="WI"/>
    <n v="53211"/>
    <s v="UNITED STATES"/>
    <s v="Annual Pass"/>
    <n v="5434"/>
    <x v="26"/>
    <n v="43.060786"/>
    <n v="-87.883825999999999"/>
    <x v="1"/>
    <n v="43.03886"/>
    <n v="-87.902720000000002"/>
    <n v="12"/>
    <n v="0"/>
    <n v="1.8"/>
    <n v="1.7"/>
    <n v="72"/>
    <n v="-1"/>
    <d v="2017-02-21T00:00:00"/>
    <d v="2017-02-01T00:00:00"/>
    <d v="2017-02-21T00:00:00"/>
    <s v="Tuesday"/>
    <d v="1899-12-30T08:15:31"/>
    <d v="1899-12-30T08:00:00"/>
    <n v="1"/>
    <d v="2017-02-21T00:00:00"/>
    <d v="2017-02-01T00:00:00"/>
    <d v="2017-02-21T00:00:00"/>
    <s v="Tuesday"/>
    <d v="1899-12-30T08:27:58"/>
    <d v="1899-12-30T08:00:00"/>
    <s v="One Way"/>
  </r>
  <r>
    <n v="1214414"/>
    <s v="RFID Card Member"/>
    <s v="Milwaukee"/>
    <s v="WI"/>
    <n v="53211"/>
    <s v="UNITED STATES"/>
    <s v="Annual Pass"/>
    <n v="5434"/>
    <x v="0"/>
    <n v="43.03886"/>
    <n v="-87.902720000000002"/>
    <x v="3"/>
    <n v="43.058619999999998"/>
    <n v="-87.885319999999993"/>
    <n v="13"/>
    <n v="0"/>
    <n v="2"/>
    <n v="1.9"/>
    <n v="78"/>
    <n v="-1"/>
    <d v="2017-02-21T00:00:00"/>
    <d v="2017-02-01T00:00:00"/>
    <d v="2017-02-21T00:00:00"/>
    <s v="Tuesday"/>
    <d v="1899-12-30T17:01:51"/>
    <d v="1899-12-30T17:00:00"/>
    <n v="1"/>
    <d v="2017-02-21T00:00:00"/>
    <d v="2017-02-01T00:00:00"/>
    <d v="2017-02-21T00:00:00"/>
    <s v="Tuesday"/>
    <d v="1899-12-30T17:14:24"/>
    <d v="1899-12-30T17:00:00"/>
    <s v="One Way"/>
  </r>
  <r>
    <n v="1215751"/>
    <s v="RFID Card Member"/>
    <s v="Milwaukee"/>
    <s v="WI"/>
    <n v="53212"/>
    <s v="UNITED STATES"/>
    <s v="Bublr for Organizations"/>
    <n v="5712"/>
    <x v="7"/>
    <n v="43.074890000000003"/>
    <n v="-87.882810000000006"/>
    <x v="38"/>
    <n v="43.074890000000003"/>
    <n v="-87.882810000000006"/>
    <n v="26"/>
    <n v="0"/>
    <n v="3.9"/>
    <n v="3.7"/>
    <n v="156"/>
    <n v="-1"/>
    <d v="2017-02-07T00:00:00"/>
    <d v="2017-02-01T00:00:00"/>
    <d v="2017-02-07T00:00:00"/>
    <s v="Tuesday"/>
    <d v="1899-12-30T10:49:36"/>
    <d v="1899-12-30T11:00:00"/>
    <n v="1"/>
    <d v="2017-02-07T00:00:00"/>
    <d v="2017-02-01T00:00:00"/>
    <d v="2017-02-07T00:00:00"/>
    <s v="Tuesday"/>
    <d v="1899-12-30T11:15:31"/>
    <d v="1899-12-30T11:00:00"/>
    <s v="Round Trip"/>
  </r>
  <r>
    <n v="1221935"/>
    <s v="RFID Card Member"/>
    <s v="Milwaukee "/>
    <s v="WI"/>
    <n v="53211"/>
    <s v="UNITED STATES"/>
    <s v="Bublr for Organizations"/>
    <n v="11047"/>
    <x v="7"/>
    <n v="43.074890000000003"/>
    <n v="-87.882810000000006"/>
    <x v="38"/>
    <n v="43.074890000000003"/>
    <n v="-87.882810000000006"/>
    <n v="24"/>
    <n v="0"/>
    <n v="3.6"/>
    <n v="3.4"/>
    <n v="144"/>
    <n v="-1"/>
    <d v="2017-02-18T00:00:00"/>
    <d v="2017-02-01T00:00:00"/>
    <d v="2017-02-18T00:00:00"/>
    <s v="Saturday"/>
    <d v="1899-12-30T17:18:44"/>
    <d v="1899-12-30T17:00:00"/>
    <n v="1"/>
    <d v="2017-02-18T00:00:00"/>
    <d v="2017-02-01T00:00:00"/>
    <d v="2017-02-18T00:00:00"/>
    <s v="Saturday"/>
    <d v="1899-12-30T17:42:24"/>
    <d v="1899-12-30T18:00:00"/>
    <s v="Round Trip"/>
  </r>
  <r>
    <n v="1223090"/>
    <s v="RFID Card Member"/>
    <s v="Milwaukee "/>
    <s v="WI"/>
    <n v="53211"/>
    <s v="UNITED STATES"/>
    <s v="Bublr for Organizations"/>
    <n v="11123"/>
    <x v="7"/>
    <n v="43.074890000000003"/>
    <n v="-87.882810000000006"/>
    <x v="38"/>
    <n v="43.074890000000003"/>
    <n v="-87.882810000000006"/>
    <n v="24"/>
    <n v="0"/>
    <n v="3.6"/>
    <n v="3.4"/>
    <n v="144"/>
    <n v="-1"/>
    <d v="2017-02-18T00:00:00"/>
    <d v="2017-02-01T00:00:00"/>
    <d v="2017-02-18T00:00:00"/>
    <s v="Saturday"/>
    <d v="1899-12-30T17:18:34"/>
    <d v="1899-12-30T17:00:00"/>
    <n v="1"/>
    <d v="2017-02-18T00:00:00"/>
    <d v="2017-02-01T00:00:00"/>
    <d v="2017-02-18T00:00:00"/>
    <s v="Saturday"/>
    <d v="1899-12-30T17:42:32"/>
    <d v="1899-12-30T18:00:00"/>
    <s v="Round Trip"/>
  </r>
  <r>
    <n v="1224715"/>
    <s v="RFID Card Member"/>
    <s v="Milwaukee"/>
    <s v="WI"/>
    <n v="53212"/>
    <s v="UNITED STATES"/>
    <s v="Annual Pass"/>
    <n v="5569"/>
    <x v="29"/>
    <n v="43.05847"/>
    <n v="-87.898079999999993"/>
    <x v="12"/>
    <n v="43.038719999999998"/>
    <n v="-87.905339999999995"/>
    <n v="10"/>
    <n v="0"/>
    <n v="1.5"/>
    <n v="1.4"/>
    <n v="60"/>
    <n v="-1"/>
    <d v="2017-02-25T00:00:00"/>
    <d v="2017-02-01T00:00:00"/>
    <d v="2017-02-25T00:00:00"/>
    <s v="Saturday"/>
    <d v="1899-12-30T07:46:21"/>
    <d v="1899-12-30T08:00:00"/>
    <n v="1"/>
    <d v="2017-02-25T00:00:00"/>
    <d v="2017-02-01T00:00:00"/>
    <d v="2017-02-25T00:00:00"/>
    <s v="Saturday"/>
    <d v="1899-12-30T07:56:30"/>
    <d v="1899-12-30T08:00:00"/>
    <s v="One Way"/>
  </r>
  <r>
    <n v="1224715"/>
    <s v="RFID Card Member"/>
    <s v="Milwaukee"/>
    <s v="WI"/>
    <n v="53212"/>
    <s v="UNITED STATES"/>
    <s v="Annual Pass"/>
    <n v="28"/>
    <x v="11"/>
    <n v="43.04824"/>
    <n v="-87.904970000000006"/>
    <x v="28"/>
    <n v="43.05847"/>
    <n v="-87.898079999999993"/>
    <n v="5"/>
    <n v="0"/>
    <n v="0.8"/>
    <n v="0.7"/>
    <n v="30"/>
    <n v="-1"/>
    <d v="2017-02-20T00:00:00"/>
    <d v="2017-02-01T00:00:00"/>
    <d v="2017-02-20T00:00:00"/>
    <s v="Monday"/>
    <d v="1899-12-30T19:07:24"/>
    <d v="1899-12-30T19:00:00"/>
    <n v="1"/>
    <d v="2017-02-20T00:00:00"/>
    <d v="2017-02-01T00:00:00"/>
    <d v="2017-02-20T00:00:00"/>
    <s v="Monday"/>
    <d v="1899-12-30T19:12:06"/>
    <d v="1899-12-30T19:00:00"/>
    <s v="One Way"/>
  </r>
  <r>
    <n v="1236829"/>
    <s v="RFID Card Member"/>
    <s v="Milwaukee"/>
    <s v="WI"/>
    <n v="53211"/>
    <s v="UNITED STATES"/>
    <s v="Bublr for Organizations"/>
    <n v="9"/>
    <x v="7"/>
    <n v="43.074890000000003"/>
    <n v="-87.882810000000006"/>
    <x v="9"/>
    <n v="43.074655999999997"/>
    <n v="-87.889011999999994"/>
    <n v="4"/>
    <n v="0"/>
    <n v="0.6"/>
    <n v="0.6"/>
    <n v="24"/>
    <n v="-1"/>
    <d v="2017-02-18T00:00:00"/>
    <d v="2017-02-01T00:00:00"/>
    <d v="2017-02-18T00:00:00"/>
    <s v="Saturday"/>
    <d v="1899-12-30T16:59:48"/>
    <d v="1899-12-30T17:00:00"/>
    <n v="1"/>
    <d v="2017-02-18T00:00:00"/>
    <d v="2017-02-01T00:00:00"/>
    <d v="2017-02-18T00:00:00"/>
    <s v="Saturday"/>
    <d v="1899-12-30T17:03:12"/>
    <d v="1899-12-30T17:00:00"/>
    <s v="One Way"/>
  </r>
  <r>
    <n v="1236829"/>
    <s v="RFID Card Member"/>
    <s v="Milwaukee"/>
    <s v="WI"/>
    <n v="53211"/>
    <s v="UNITED STATES"/>
    <s v="Bublr for Organizations"/>
    <n v="11168"/>
    <x v="7"/>
    <n v="43.074890000000003"/>
    <n v="-87.882810000000006"/>
    <x v="9"/>
    <n v="43.074655999999997"/>
    <n v="-87.889011999999994"/>
    <n v="2"/>
    <n v="0"/>
    <n v="0.3"/>
    <n v="0.3"/>
    <n v="12"/>
    <n v="-1"/>
    <d v="2017-02-21T00:00:00"/>
    <d v="2017-02-01T00:00:00"/>
    <d v="2017-02-21T00:00:00"/>
    <s v="Tuesday"/>
    <d v="1899-12-30T09:55:17"/>
    <d v="1899-12-30T10:00:00"/>
    <n v="1"/>
    <d v="2017-02-21T00:00:00"/>
    <d v="2017-02-01T00:00:00"/>
    <d v="2017-02-21T00:00:00"/>
    <s v="Tuesday"/>
    <d v="1899-12-30T09:57:56"/>
    <d v="1899-12-30T10:00:00"/>
    <s v="One Way"/>
  </r>
  <r>
    <n v="1237726"/>
    <s v="RFID Card Member"/>
    <s v="Waukesha"/>
    <s v="WI"/>
    <n v="53188"/>
    <s v="UNITED STATES"/>
    <s v="Bublr for Organizations"/>
    <n v="5462"/>
    <x v="32"/>
    <n v="43.077359999999999"/>
    <n v="-87.880769999999998"/>
    <x v="3"/>
    <n v="43.058619999999998"/>
    <n v="-87.885319999999993"/>
    <n v="14"/>
    <n v="0"/>
    <n v="2.1"/>
    <n v="2"/>
    <n v="84"/>
    <n v="-1"/>
    <d v="2017-02-22T00:00:00"/>
    <d v="2017-02-01T00:00:00"/>
    <d v="2017-02-22T00:00:00"/>
    <s v="Wednesday"/>
    <d v="1899-12-30T15:31:42"/>
    <d v="1899-12-30T16:00:00"/>
    <n v="1"/>
    <d v="2017-02-22T00:00:00"/>
    <d v="2017-02-01T00:00:00"/>
    <d v="2017-02-22T00:00:00"/>
    <s v="Wednesday"/>
    <d v="1899-12-30T15:45:37"/>
    <d v="1899-12-30T16:00:00"/>
    <s v="One Way"/>
  </r>
  <r>
    <n v="1240065"/>
    <s v="RFID Card Member"/>
    <s v="Milwaukee"/>
    <s v="WI"/>
    <n v="53212"/>
    <s v="UNITED STATES"/>
    <s v="Annual Pass"/>
    <n v="976"/>
    <x v="6"/>
    <n v="43.049230000000001"/>
    <n v="-87.911940000000001"/>
    <x v="47"/>
    <n v="43.05536"/>
    <n v="-87.90504"/>
    <n v="5"/>
    <n v="0"/>
    <n v="0.8"/>
    <n v="0.7"/>
    <n v="30"/>
    <n v="-1"/>
    <d v="2017-02-25T00:00:00"/>
    <d v="2017-02-01T00:00:00"/>
    <d v="2017-02-25T00:00:00"/>
    <s v="Saturday"/>
    <d v="1899-12-30T01:08:10"/>
    <d v="1899-12-30T01:00:00"/>
    <n v="1"/>
    <d v="2017-02-25T00:00:00"/>
    <d v="2017-02-01T00:00:00"/>
    <d v="2017-02-25T00:00:00"/>
    <s v="Saturday"/>
    <d v="1899-12-30T01:13:23"/>
    <d v="1899-12-30T01:00:00"/>
    <s v="One Way"/>
  </r>
  <r>
    <n v="1244268"/>
    <s v="RFID Card Member"/>
    <s v="Shorewood"/>
    <s v="WI"/>
    <n v="53211"/>
    <s v="UNITED STATES"/>
    <s v="Pay as You Go Pass"/>
    <n v="5460"/>
    <x v="50"/>
    <n v="43.026229999999998"/>
    <n v="-87.912809999999993"/>
    <x v="36"/>
    <n v="43.052549999999997"/>
    <n v="-87.909329999999997"/>
    <n v="16"/>
    <n v="2"/>
    <n v="2.4"/>
    <n v="2.2999999999999998"/>
    <n v="96"/>
    <n v="-1"/>
    <d v="2017-02-22T00:00:00"/>
    <d v="2017-02-01T00:00:00"/>
    <d v="2017-02-22T00:00:00"/>
    <s v="Wednesday"/>
    <d v="1899-12-30T20:02:02"/>
    <d v="1899-12-30T20:00:00"/>
    <n v="1"/>
    <d v="2017-02-22T00:00:00"/>
    <d v="2017-02-01T00:00:00"/>
    <d v="2017-02-22T00:00:00"/>
    <s v="Wednesday"/>
    <d v="1899-12-30T20:18:44"/>
    <d v="1899-12-30T20:00:00"/>
    <s v="One Way"/>
  </r>
  <r>
    <n v="1244268"/>
    <s v="RFID Card Member"/>
    <s v="Shorewood"/>
    <s v="WI"/>
    <n v="53211"/>
    <s v="UNITED STATES"/>
    <s v="Pay as You Go Pass"/>
    <n v="5452"/>
    <x v="38"/>
    <n v="43.060580000000002"/>
    <n v="-87.998589999999993"/>
    <x v="49"/>
    <n v="43.060839999999999"/>
    <n v="-88.001940000000005"/>
    <n v="8"/>
    <n v="2"/>
    <n v="1.2"/>
    <n v="1.1000000000000001"/>
    <n v="48"/>
    <n v="-1"/>
    <d v="2017-02-23T00:00:00"/>
    <d v="2017-02-01T00:00:00"/>
    <d v="2017-02-23T00:00:00"/>
    <s v="Thursday"/>
    <d v="1899-12-30T14:59:52"/>
    <d v="1899-12-30T15:00:00"/>
    <n v="1"/>
    <d v="2017-02-23T00:00:00"/>
    <d v="2017-02-01T00:00:00"/>
    <d v="2017-02-23T00:00:00"/>
    <s v="Thursday"/>
    <d v="1899-12-30T15:07:35"/>
    <d v="1899-12-30T15:00:00"/>
    <s v="One Way"/>
  </r>
  <r>
    <n v="1244268"/>
    <s v="RFID Card Member"/>
    <s v="Shorewood"/>
    <s v="WI"/>
    <n v="53211"/>
    <s v="UNITED STATES"/>
    <s v="Pay as You Go Pass"/>
    <n v="5483"/>
    <x v="54"/>
    <n v="43.060296999999998"/>
    <n v="-87.913150000000002"/>
    <x v="36"/>
    <n v="43.052549999999997"/>
    <n v="-87.909329999999997"/>
    <n v="9"/>
    <n v="2"/>
    <n v="1.4"/>
    <n v="1.3"/>
    <n v="54"/>
    <n v="-1"/>
    <d v="2017-02-27T00:00:00"/>
    <d v="2017-02-01T00:00:00"/>
    <d v="2017-02-27T00:00:00"/>
    <s v="Monday"/>
    <d v="1899-12-30T17:58:38"/>
    <d v="1899-12-30T18:00:00"/>
    <n v="1"/>
    <d v="2017-02-27T00:00:00"/>
    <d v="2017-02-01T00:00:00"/>
    <d v="2017-02-27T00:00:00"/>
    <s v="Monday"/>
    <d v="1899-12-30T18:07:24"/>
    <d v="1899-12-30T18:00:00"/>
    <s v="One Way"/>
  </r>
  <r>
    <n v="1244268"/>
    <s v="RFID Card Member"/>
    <s v="Shorewood"/>
    <s v="WI"/>
    <n v="53211"/>
    <s v="UNITED STATES"/>
    <s v="Pay as You Go Pass"/>
    <n v="11113"/>
    <x v="13"/>
    <n v="43.058619999999998"/>
    <n v="-87.885319999999993"/>
    <x v="2"/>
    <n v="43.03519"/>
    <n v="-87.907390000000007"/>
    <n v="20"/>
    <n v="0"/>
    <n v="3"/>
    <n v="2.9"/>
    <n v="120"/>
    <n v="-1"/>
    <d v="2017-02-21T00:00:00"/>
    <d v="2017-02-01T00:00:00"/>
    <d v="2017-02-21T00:00:00"/>
    <s v="Tuesday"/>
    <d v="1899-12-30T21:37:54"/>
    <d v="1899-12-30T22:00:00"/>
    <n v="1"/>
    <d v="2017-02-21T00:00:00"/>
    <d v="2017-02-01T00:00:00"/>
    <d v="2017-02-21T00:00:00"/>
    <s v="Tuesday"/>
    <d v="1899-12-30T21:57:43"/>
    <d v="1899-12-30T22:00:00"/>
    <s v="One Way"/>
  </r>
  <r>
    <n v="1244268"/>
    <s v="RFID Card Member"/>
    <s v="Shorewood"/>
    <s v="WI"/>
    <n v="53211"/>
    <s v="UNITED STATES"/>
    <s v="Pay as You Go Pass"/>
    <n v="11055"/>
    <x v="32"/>
    <n v="43.077359999999999"/>
    <n v="-87.880769999999998"/>
    <x v="41"/>
    <n v="43.078530000000001"/>
    <n v="-87.882620000000003"/>
    <n v="9"/>
    <n v="2"/>
    <n v="1.4"/>
    <n v="1.3"/>
    <n v="54"/>
    <n v="-1"/>
    <d v="2017-02-13T00:00:00"/>
    <d v="2017-02-01T00:00:00"/>
    <d v="2017-02-13T00:00:00"/>
    <s v="Monday"/>
    <d v="1899-12-30T22:15:08"/>
    <d v="1899-12-30T22:00:00"/>
    <n v="1"/>
    <d v="2017-02-13T00:00:00"/>
    <d v="2017-02-01T00:00:00"/>
    <d v="2017-02-13T00:00:00"/>
    <s v="Monday"/>
    <d v="1899-12-30T22:24:50"/>
    <d v="1899-12-30T22:00:00"/>
    <s v="One Way"/>
  </r>
  <r>
    <n v="1244268"/>
    <s v="RFID Card Member"/>
    <s v="Shorewood"/>
    <s v="WI"/>
    <n v="53211"/>
    <s v="UNITED STATES"/>
    <s v="Pay as You Go Pass"/>
    <n v="5577"/>
    <x v="32"/>
    <n v="43.077359999999999"/>
    <n v="-87.880769999999998"/>
    <x v="41"/>
    <n v="43.078530000000001"/>
    <n v="-87.882620000000003"/>
    <n v="7"/>
    <n v="2"/>
    <n v="1.1000000000000001"/>
    <n v="1"/>
    <n v="42"/>
    <n v="-1"/>
    <d v="2017-02-14T00:00:00"/>
    <d v="2017-02-01T00:00:00"/>
    <d v="2017-02-14T00:00:00"/>
    <s v="Tuesday"/>
    <d v="1899-12-30T21:22:14"/>
    <d v="1899-12-30T21:00:00"/>
    <n v="1"/>
    <d v="2017-02-14T00:00:00"/>
    <d v="2017-02-01T00:00:00"/>
    <d v="2017-02-14T00:00:00"/>
    <s v="Tuesday"/>
    <d v="1899-12-30T21:29:55"/>
    <d v="1899-12-30T21:00:00"/>
    <s v="One Way"/>
  </r>
  <r>
    <n v="1244268"/>
    <s v="RFID Card Member"/>
    <s v="Shorewood"/>
    <s v="WI"/>
    <n v="53211"/>
    <s v="UNITED STATES"/>
    <s v="Pay as You Go Pass"/>
    <n v="5488"/>
    <x v="26"/>
    <n v="43.060786"/>
    <n v="-87.883825999999999"/>
    <x v="3"/>
    <n v="43.058619999999998"/>
    <n v="-87.885319999999993"/>
    <n v="29"/>
    <n v="2"/>
    <n v="4.4000000000000004"/>
    <n v="4.0999999999999996"/>
    <n v="174"/>
    <n v="-1"/>
    <d v="2017-02-12T00:00:00"/>
    <d v="2017-02-01T00:00:00"/>
    <d v="2017-02-12T00:00:00"/>
    <s v="Sunday"/>
    <d v="1899-12-30T15:25:17"/>
    <d v="1899-12-30T15:00:00"/>
    <n v="1"/>
    <d v="2017-02-12T00:00:00"/>
    <d v="2017-02-01T00:00:00"/>
    <d v="2017-02-12T00:00:00"/>
    <s v="Sunday"/>
    <d v="1899-12-30T15:54:20"/>
    <d v="1899-12-30T16:00:00"/>
    <s v="One Way"/>
  </r>
  <r>
    <n v="1244268"/>
    <s v="RFID Card Member"/>
    <s v="Shorewood"/>
    <s v="WI"/>
    <n v="53211"/>
    <s v="UNITED STATES"/>
    <s v="Pay as You Go Pass"/>
    <n v="982"/>
    <x v="2"/>
    <n v="43.03519"/>
    <n v="-87.907390000000007"/>
    <x v="6"/>
    <n v="43.031320000000001"/>
    <n v="-87.904259999999994"/>
    <n v="10"/>
    <n v="2"/>
    <n v="1.5"/>
    <n v="1.4"/>
    <n v="60"/>
    <n v="-1"/>
    <d v="2017-02-05T00:00:00"/>
    <d v="2017-02-01T00:00:00"/>
    <d v="2017-02-05T00:00:00"/>
    <s v="Sunday"/>
    <d v="1899-12-30T16:13:58"/>
    <d v="1899-12-30T16:00:00"/>
    <n v="1"/>
    <d v="2017-02-05T00:00:00"/>
    <d v="2017-02-01T00:00:00"/>
    <d v="2017-02-05T00:00:00"/>
    <s v="Sunday"/>
    <d v="1899-12-30T16:23:05"/>
    <d v="1899-12-30T16:00:00"/>
    <s v="One Way"/>
  </r>
  <r>
    <n v="1244268"/>
    <s v="RFID Card Member"/>
    <s v="Shorewood"/>
    <s v="WI"/>
    <n v="53211"/>
    <s v="UNITED STATES"/>
    <s v="Pay as You Go Pass"/>
    <n v="11165"/>
    <x v="47"/>
    <n v="43.06044"/>
    <n v="-88.016239999999996"/>
    <x v="45"/>
    <n v="43.060079999999999"/>
    <n v="-88.027349999999998"/>
    <n v="6"/>
    <n v="2"/>
    <n v="0.9"/>
    <n v="0.9"/>
    <n v="36"/>
    <n v="-1"/>
    <d v="2017-02-07T00:00:00"/>
    <d v="2017-02-01T00:00:00"/>
    <d v="2017-02-07T00:00:00"/>
    <s v="Tuesday"/>
    <d v="1899-12-30T21:42:23"/>
    <d v="1899-12-30T22:00:00"/>
    <n v="1"/>
    <d v="2017-02-07T00:00:00"/>
    <d v="2017-02-01T00:00:00"/>
    <d v="2017-02-07T00:00:00"/>
    <s v="Tuesday"/>
    <d v="1899-12-30T21:48:47"/>
    <d v="1899-12-30T22:00:00"/>
    <s v="One Way"/>
  </r>
  <r>
    <n v="1244268"/>
    <s v="RFID Card Member"/>
    <s v="Shorewood"/>
    <s v="WI"/>
    <n v="53211"/>
    <s v="UNITED STATES"/>
    <s v="Pay as You Go Pass"/>
    <n v="11050"/>
    <x v="53"/>
    <n v="43.052549999999997"/>
    <n v="-87.909329999999997"/>
    <x v="7"/>
    <n v="43.049230000000001"/>
    <n v="-87.911940000000001"/>
    <n v="8"/>
    <n v="2"/>
    <n v="1.2"/>
    <n v="1.1000000000000001"/>
    <n v="48"/>
    <n v="-1"/>
    <d v="2017-02-03T00:00:00"/>
    <d v="2017-02-01T00:00:00"/>
    <d v="2017-02-03T00:00:00"/>
    <s v="Friday"/>
    <d v="1899-12-30T07:38:32"/>
    <d v="1899-12-30T08:00:00"/>
    <n v="1"/>
    <d v="2017-02-03T00:00:00"/>
    <d v="2017-02-01T00:00:00"/>
    <d v="2017-02-03T00:00:00"/>
    <s v="Friday"/>
    <d v="1899-12-30T07:46:33"/>
    <d v="1899-12-30T08:00:00"/>
    <s v="One Way"/>
  </r>
  <r>
    <n v="1246378"/>
    <s v="RFID Card Member"/>
    <s v="Milwaukee"/>
    <s v="WI"/>
    <n v="53211"/>
    <s v="UNITED STATES"/>
    <s v="Bublr for Organizations"/>
    <n v="5456"/>
    <x v="4"/>
    <n v="43.078530000000001"/>
    <n v="-87.882620000000003"/>
    <x v="26"/>
    <n v="43.077359999999999"/>
    <n v="-87.880769999999998"/>
    <n v="94"/>
    <n v="3"/>
    <n v="14.1"/>
    <n v="13.4"/>
    <n v="564"/>
    <n v="-1"/>
    <d v="2017-02-18T00:00:00"/>
    <d v="2017-02-01T00:00:00"/>
    <d v="2017-02-18T00:00:00"/>
    <s v="Saturday"/>
    <d v="1899-12-30T12:50:38"/>
    <d v="1899-12-30T13:00:00"/>
    <n v="1"/>
    <d v="2017-02-18T00:00:00"/>
    <d v="2017-02-01T00:00:00"/>
    <d v="2017-02-18T00:00:00"/>
    <s v="Saturday"/>
    <d v="1899-12-30T14:24:29"/>
    <d v="1899-12-30T14:00:00"/>
    <s v="One Way"/>
  </r>
  <r>
    <n v="1246588"/>
    <s v="RFID Card Member"/>
    <s v="Milwaukee"/>
    <s v="WI"/>
    <n v="53218"/>
    <s v="UNITED STATES"/>
    <s v="Bublr for Organizations"/>
    <n v="5585"/>
    <x v="32"/>
    <n v="43.077359999999999"/>
    <n v="-87.880769999999998"/>
    <x v="41"/>
    <n v="43.078530000000001"/>
    <n v="-87.882620000000003"/>
    <n v="1"/>
    <n v="0"/>
    <n v="0.2"/>
    <n v="0.1"/>
    <n v="6"/>
    <n v="-1"/>
    <d v="2017-02-08T00:00:00"/>
    <d v="2017-02-01T00:00:00"/>
    <d v="2017-02-08T00:00:00"/>
    <s v="Wednesday"/>
    <d v="1899-12-30T08:58:12"/>
    <d v="1899-12-30T09:00:00"/>
    <n v="1"/>
    <d v="2017-02-08T00:00:00"/>
    <d v="2017-02-01T00:00:00"/>
    <d v="2017-02-08T00:00:00"/>
    <s v="Wednesday"/>
    <d v="1899-12-30T08:59:36"/>
    <d v="1899-12-30T09:00:00"/>
    <s v="One Way"/>
  </r>
  <r>
    <n v="1248799"/>
    <s v="RFID Card Member"/>
    <s v="Racine"/>
    <s v="WI"/>
    <n v="53405"/>
    <s v="UNITED STATES"/>
    <s v="Bublr for Organizations"/>
    <n v="46"/>
    <x v="44"/>
    <n v="43.074655999999997"/>
    <n v="-87.889011999999994"/>
    <x v="41"/>
    <n v="43.078530000000001"/>
    <n v="-87.882620000000003"/>
    <n v="6"/>
    <n v="0"/>
    <n v="0.9"/>
    <n v="0.9"/>
    <n v="36"/>
    <n v="-1"/>
    <d v="2017-02-26T00:00:00"/>
    <d v="2017-02-01T00:00:00"/>
    <d v="2017-02-26T00:00:00"/>
    <s v="Sunday"/>
    <d v="1899-12-30T10:56:02"/>
    <d v="1899-12-30T11:00:00"/>
    <n v="1"/>
    <d v="2017-02-26T00:00:00"/>
    <d v="2017-02-01T00:00:00"/>
    <d v="2017-02-26T00:00:00"/>
    <s v="Sunday"/>
    <d v="1899-12-30T11:02:18"/>
    <d v="1899-12-30T11:00:00"/>
    <s v="One Way"/>
  </r>
  <r>
    <n v="1249129"/>
    <s v="RFID Card Member"/>
    <s v="Appleton"/>
    <s v="WI"/>
    <n v="54915"/>
    <s v="UNITED STATES"/>
    <s v="Bublr for Organizations"/>
    <n v="11134"/>
    <x v="19"/>
    <n v="43.069021999999997"/>
    <n v="-87.887940999999998"/>
    <x v="15"/>
    <n v="43.06033"/>
    <n v="-87.89546"/>
    <n v="43"/>
    <n v="0"/>
    <n v="6.5"/>
    <n v="6.1"/>
    <n v="258"/>
    <n v="-1"/>
    <d v="2017-02-07T00:00:00"/>
    <d v="2017-02-01T00:00:00"/>
    <d v="2017-02-07T00:00:00"/>
    <s v="Tuesday"/>
    <d v="1899-12-30T21:00:40"/>
    <d v="1899-12-30T21:00:00"/>
    <n v="1"/>
    <d v="2017-02-07T00:00:00"/>
    <d v="2017-02-01T00:00:00"/>
    <d v="2017-02-07T00:00:00"/>
    <s v="Tuesday"/>
    <d v="1899-12-30T21:43:57"/>
    <d v="1899-12-30T22:00:00"/>
    <s v="One Way"/>
  </r>
  <r>
    <n v="1249163"/>
    <s v="RFID Card Member"/>
    <s v="Milwaukee"/>
    <s v="WI"/>
    <n v="53211"/>
    <s v="UNITED STATES"/>
    <s v="Bublr for Organizations"/>
    <n v="223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8T00:00:00"/>
    <d v="2017-02-01T00:00:00"/>
    <d v="2017-02-28T00:00:00"/>
    <s v="Tuesday"/>
    <d v="1899-12-30T17:37:06"/>
    <d v="1899-12-30T18:00:00"/>
    <n v="1"/>
    <d v="2017-02-28T00:00:00"/>
    <d v="2017-02-01T00:00:00"/>
    <d v="2017-02-28T00:00:00"/>
    <s v="Tuesday"/>
    <d v="1899-12-30T17:42:29"/>
    <d v="1899-12-30T18:00:00"/>
    <s v="One Way"/>
  </r>
  <r>
    <n v="1249212"/>
    <s v="RFID Card Member"/>
    <s v="Milwaukee"/>
    <s v="WI"/>
    <n v="53213"/>
    <s v="UNITED STATES"/>
    <s v="Bublr for Organizations"/>
    <n v="103"/>
    <x v="28"/>
    <n v="43.060250000000003"/>
    <n v="-87.892169999999993"/>
    <x v="15"/>
    <n v="43.06033"/>
    <n v="-87.89546"/>
    <n v="1"/>
    <n v="0"/>
    <n v="0.2"/>
    <n v="0.1"/>
    <n v="6"/>
    <n v="-1"/>
    <d v="2017-02-20T00:00:00"/>
    <d v="2017-02-01T00:00:00"/>
    <d v="2017-02-20T00:00:00"/>
    <s v="Monday"/>
    <d v="1899-12-30T21:22:18"/>
    <d v="1899-12-30T21:00:00"/>
    <n v="1"/>
    <d v="2017-02-20T00:00:00"/>
    <d v="2017-02-01T00:00:00"/>
    <d v="2017-02-20T00:00:00"/>
    <s v="Monday"/>
    <d v="1899-12-30T21:23:44"/>
    <d v="1899-12-30T21:00:00"/>
    <s v="One Way"/>
  </r>
  <r>
    <n v="1249269"/>
    <s v="RFID Card Member"/>
    <s v="Appleton"/>
    <s v="WI"/>
    <n v="54915"/>
    <s v="UNITED STATES"/>
    <s v="Bublr for Organizations"/>
    <n v="243"/>
    <x v="28"/>
    <n v="43.060250000000003"/>
    <n v="-87.892169999999993"/>
    <x v="15"/>
    <n v="43.06033"/>
    <n v="-87.89546"/>
    <n v="2"/>
    <n v="0"/>
    <n v="0.3"/>
    <n v="0.3"/>
    <n v="12"/>
    <n v="-1"/>
    <d v="2017-02-17T00:00:00"/>
    <d v="2017-02-01T00:00:00"/>
    <d v="2017-02-17T00:00:00"/>
    <s v="Friday"/>
    <d v="1899-12-30T14:51:40"/>
    <d v="1899-12-30T15:00:00"/>
    <n v="1"/>
    <d v="2017-02-17T00:00:00"/>
    <d v="2017-02-01T00:00:00"/>
    <d v="2017-02-17T00:00:00"/>
    <s v="Friday"/>
    <d v="1899-12-30T14:53:02"/>
    <d v="1899-12-30T15:00:00"/>
    <s v="One Way"/>
  </r>
  <r>
    <n v="1249286"/>
    <s v="RFID Card Member"/>
    <s v="Skokie"/>
    <s v="IL"/>
    <n v="60077"/>
    <s v="UNITED STATES"/>
    <s v="Bublr for Organizations"/>
    <n v="11110"/>
    <x v="4"/>
    <n v="43.078530000000001"/>
    <n v="-87.882620000000003"/>
    <x v="38"/>
    <n v="43.074890000000003"/>
    <n v="-87.882810000000006"/>
    <n v="15"/>
    <n v="0"/>
    <n v="2.2999999999999998"/>
    <n v="2.1"/>
    <n v="90"/>
    <n v="-1"/>
    <d v="2017-02-20T00:00:00"/>
    <d v="2017-02-01T00:00:00"/>
    <d v="2017-02-20T00:00:00"/>
    <s v="Monday"/>
    <d v="1899-12-30T20:04:31"/>
    <d v="1899-12-30T20:00:00"/>
    <n v="1"/>
    <d v="2017-02-20T00:00:00"/>
    <d v="2017-02-01T00:00:00"/>
    <d v="2017-02-20T00:00:00"/>
    <s v="Monday"/>
    <d v="1899-12-30T20:19:09"/>
    <d v="1899-12-30T20:00:00"/>
    <s v="One Way"/>
  </r>
  <r>
    <n v="1249286"/>
    <s v="RFID Card Member"/>
    <s v="Skokie"/>
    <s v="IL"/>
    <n v="60077"/>
    <s v="UNITED STATES"/>
    <s v="Bublr for Organizations"/>
    <n v="11108"/>
    <x v="4"/>
    <n v="43.078530000000001"/>
    <n v="-87.882620000000003"/>
    <x v="9"/>
    <n v="43.074655999999997"/>
    <n v="-87.889011999999994"/>
    <n v="6"/>
    <n v="0"/>
    <n v="0.9"/>
    <n v="0.9"/>
    <n v="36"/>
    <n v="-1"/>
    <d v="2017-02-27T00:00:00"/>
    <d v="2017-02-01T00:00:00"/>
    <d v="2017-02-27T00:00:00"/>
    <s v="Monday"/>
    <d v="1899-12-30T20:39:03"/>
    <d v="1899-12-30T21:00:00"/>
    <n v="1"/>
    <d v="2017-02-27T00:00:00"/>
    <d v="2017-02-01T00:00:00"/>
    <d v="2017-02-27T00:00:00"/>
    <s v="Monday"/>
    <d v="1899-12-30T20:45:15"/>
    <d v="1899-12-30T21:00:00"/>
    <s v="One Way"/>
  </r>
  <r>
    <n v="1249585"/>
    <s v="RFID Card Member"/>
    <s v="Kenosha"/>
    <s v="WI"/>
    <n v="53143"/>
    <s v="UNITED STATES"/>
    <s v="Bublr for Organizations"/>
    <n v="11074"/>
    <x v="7"/>
    <n v="43.074890000000003"/>
    <n v="-87.882810000000006"/>
    <x v="41"/>
    <n v="43.078530000000001"/>
    <n v="-87.882620000000003"/>
    <n v="5"/>
    <n v="0"/>
    <n v="0.8"/>
    <n v="0.7"/>
    <n v="30"/>
    <n v="-1"/>
    <d v="2017-02-18T00:00:00"/>
    <d v="2017-02-01T00:00:00"/>
    <d v="2017-02-18T00:00:00"/>
    <s v="Saturday"/>
    <d v="1899-12-30T01:07:50"/>
    <d v="1899-12-30T01:00:00"/>
    <n v="1"/>
    <d v="2017-02-18T00:00:00"/>
    <d v="2017-02-01T00:00:00"/>
    <d v="2017-02-18T00:00:00"/>
    <s v="Saturday"/>
    <d v="1899-12-30T01:12:02"/>
    <d v="1899-12-30T01:00:00"/>
    <s v="One Way"/>
  </r>
  <r>
    <n v="1249585"/>
    <s v="RFID Card Member"/>
    <s v="Kenosha"/>
    <s v="WI"/>
    <n v="53143"/>
    <s v="UNITED STATES"/>
    <s v="Bublr for Organizations"/>
    <n v="5510"/>
    <x v="22"/>
    <n v="43.053040000000003"/>
    <n v="-87.897660000000002"/>
    <x v="26"/>
    <n v="43.077359999999999"/>
    <n v="-87.880769999999998"/>
    <n v="101"/>
    <n v="0"/>
    <n v="15.2"/>
    <n v="14.4"/>
    <n v="606"/>
    <n v="-1"/>
    <d v="2017-02-23T00:00:00"/>
    <d v="2017-02-01T00:00:00"/>
    <d v="2017-02-23T00:00:00"/>
    <s v="Thursday"/>
    <d v="1899-12-30T01:01:16"/>
    <d v="1899-12-30T01:00:00"/>
    <n v="1"/>
    <d v="2017-02-23T00:00:00"/>
    <d v="2017-02-01T00:00:00"/>
    <d v="2017-02-23T00:00:00"/>
    <s v="Thursday"/>
    <d v="1899-12-30T02:42:24"/>
    <d v="1899-12-30T03:00:00"/>
    <s v="One Way"/>
  </r>
  <r>
    <n v="1249592"/>
    <s v="RFID Card Member"/>
    <s v="Pleasant Prairie"/>
    <s v="WI"/>
    <n v="53158"/>
    <s v="UNITED STATES"/>
    <s v="Bublr for Organizations"/>
    <n v="106"/>
    <x v="7"/>
    <n v="43.074890000000003"/>
    <n v="-87.882810000000006"/>
    <x v="29"/>
    <n v="43.053040000000003"/>
    <n v="-87.897660000000002"/>
    <n v="24"/>
    <n v="0"/>
    <n v="3.6"/>
    <n v="3.4"/>
    <n v="144"/>
    <n v="-1"/>
    <d v="2017-02-23T00:00:00"/>
    <d v="2017-02-01T00:00:00"/>
    <d v="2017-02-23T00:00:00"/>
    <s v="Thursday"/>
    <d v="1899-12-30T00:35:44"/>
    <d v="1899-12-30T01:00:00"/>
    <n v="1"/>
    <d v="2017-02-23T00:00:00"/>
    <d v="2017-02-01T00:00:00"/>
    <d v="2017-02-23T00:00:00"/>
    <s v="Thursday"/>
    <d v="1899-12-30T00:59:46"/>
    <d v="1899-12-30T01:00:00"/>
    <s v="One Way"/>
  </r>
  <r>
    <n v="1249592"/>
    <s v="RFID Card Member"/>
    <s v="Pleasant Prairie"/>
    <s v="WI"/>
    <n v="53158"/>
    <s v="UNITED STATES"/>
    <s v="Bublr for Organizations"/>
    <n v="17"/>
    <x v="22"/>
    <n v="43.053040000000003"/>
    <n v="-87.897660000000002"/>
    <x v="26"/>
    <n v="43.077359999999999"/>
    <n v="-87.880769999999998"/>
    <n v="102"/>
    <n v="6"/>
    <n v="15.3"/>
    <n v="14.5"/>
    <n v="612"/>
    <n v="-1"/>
    <d v="2017-02-23T00:00:00"/>
    <d v="2017-02-01T00:00:00"/>
    <d v="2017-02-23T00:00:00"/>
    <s v="Thursday"/>
    <d v="1899-12-30T01:00:09"/>
    <d v="1899-12-30T01:00:00"/>
    <n v="1"/>
    <d v="2017-02-23T00:00:00"/>
    <d v="2017-02-01T00:00:00"/>
    <d v="2017-02-23T00:00:00"/>
    <s v="Thursday"/>
    <d v="1899-12-30T02:42:19"/>
    <d v="1899-12-30T03:00:00"/>
    <s v="One Way"/>
  </r>
  <r>
    <n v="1249905"/>
    <s v="RFID Card Member"/>
    <s v="New Berlin "/>
    <s v="WI"/>
    <n v="53151"/>
    <s v="UNITED STATES"/>
    <s v="Bublr for Organizations"/>
    <n v="5510"/>
    <x v="44"/>
    <n v="43.074655999999997"/>
    <n v="-87.889011999999994"/>
    <x v="41"/>
    <n v="43.078530000000001"/>
    <n v="-87.882620000000003"/>
    <n v="15"/>
    <n v="0"/>
    <n v="2.2999999999999998"/>
    <n v="2.1"/>
    <n v="90"/>
    <n v="-1"/>
    <d v="2017-02-22T00:00:00"/>
    <d v="2017-02-01T00:00:00"/>
    <d v="2017-02-22T00:00:00"/>
    <s v="Wednesday"/>
    <d v="1899-12-30T18:22:39"/>
    <d v="1899-12-30T18:00:00"/>
    <n v="1"/>
    <d v="2017-02-22T00:00:00"/>
    <d v="2017-02-01T00:00:00"/>
    <d v="2017-02-22T00:00:00"/>
    <s v="Wednesday"/>
    <d v="1899-12-30T18:37:43"/>
    <d v="1899-12-30T19:00:00"/>
    <s v="One Way"/>
  </r>
  <r>
    <n v="1249905"/>
    <s v="RFID Card Member"/>
    <s v="New Berlin "/>
    <s v="WI"/>
    <n v="53151"/>
    <s v="UNITED STATES"/>
    <s v="Bublr for Organizations"/>
    <n v="5510"/>
    <x v="4"/>
    <n v="43.078530000000001"/>
    <n v="-87.882620000000003"/>
    <x v="9"/>
    <n v="43.074655999999997"/>
    <n v="-87.889011999999994"/>
    <n v="6"/>
    <n v="0"/>
    <n v="0.9"/>
    <n v="0.9"/>
    <n v="36"/>
    <n v="-1"/>
    <d v="2017-02-22T00:00:00"/>
    <d v="2017-02-01T00:00:00"/>
    <d v="2017-02-22T00:00:00"/>
    <s v="Wednesday"/>
    <d v="1899-12-30T17:54:22"/>
    <d v="1899-12-30T18:00:00"/>
    <n v="1"/>
    <d v="2017-02-22T00:00:00"/>
    <d v="2017-02-01T00:00:00"/>
    <d v="2017-02-22T00:00:00"/>
    <s v="Wednesday"/>
    <d v="1899-12-30T18:00:03"/>
    <d v="1899-12-30T18:00:00"/>
    <s v="One Way"/>
  </r>
  <r>
    <n v="1249908"/>
    <s v="RFID Card Member"/>
    <s v="Wauwatosa"/>
    <s v="WI"/>
    <n v="53222"/>
    <s v="UNITED STATES"/>
    <s v="Bublr for Organizations"/>
    <n v="5552"/>
    <x v="9"/>
    <n v="43.066893999999998"/>
    <n v="-87.877936000000005"/>
    <x v="41"/>
    <n v="43.078530000000001"/>
    <n v="-87.882620000000003"/>
    <n v="7"/>
    <n v="0"/>
    <n v="1.1000000000000001"/>
    <n v="1"/>
    <n v="42"/>
    <n v="-1"/>
    <d v="2017-02-17T00:00:00"/>
    <d v="2017-02-01T00:00:00"/>
    <d v="2017-02-17T00:00:00"/>
    <s v="Friday"/>
    <d v="1899-12-30T18:32:33"/>
    <d v="1899-12-30T19:00:00"/>
    <n v="1"/>
    <d v="2017-02-17T00:00:00"/>
    <d v="2017-02-01T00:00:00"/>
    <d v="2017-02-17T00:00:00"/>
    <s v="Friday"/>
    <d v="1899-12-30T18:39:50"/>
    <d v="1899-12-30T19:00:00"/>
    <s v="One Way"/>
  </r>
  <r>
    <n v="1249909"/>
    <s v="RFID Card Member"/>
    <s v="Appleton"/>
    <s v="WI"/>
    <n v="54914"/>
    <s v="UNITED STATES"/>
    <s v="Bublr for Organizations"/>
    <n v="103"/>
    <x v="28"/>
    <n v="43.060250000000003"/>
    <n v="-87.892169999999993"/>
    <x v="31"/>
    <n v="43.060250000000003"/>
    <n v="-87.892169999999993"/>
    <n v="19"/>
    <n v="0"/>
    <n v="2.9"/>
    <n v="2.7"/>
    <n v="114"/>
    <n v="-1"/>
    <d v="2017-02-18T00:00:00"/>
    <d v="2017-02-01T00:00:00"/>
    <d v="2017-02-18T00:00:00"/>
    <s v="Saturday"/>
    <d v="1899-12-30T13:23:48"/>
    <d v="1899-12-30T13:00:00"/>
    <n v="1"/>
    <d v="2017-02-18T00:00:00"/>
    <d v="2017-02-01T00:00:00"/>
    <d v="2017-02-18T00:00:00"/>
    <s v="Saturday"/>
    <d v="1899-12-30T13:42:49"/>
    <d v="1899-12-30T14:00:00"/>
    <s v="Round Trip"/>
  </r>
  <r>
    <n v="1249929"/>
    <s v="RFID Card Member"/>
    <s v="Oregon"/>
    <s v="WI"/>
    <n v="53575"/>
    <s v="UNITED STATES"/>
    <s v="Bublr for Organizations"/>
    <n v="5450"/>
    <x v="7"/>
    <n v="43.074890000000003"/>
    <n v="-87.882810000000006"/>
    <x v="41"/>
    <n v="43.078530000000001"/>
    <n v="-87.882620000000003"/>
    <n v="3"/>
    <n v="0"/>
    <n v="0.5"/>
    <n v="0.4"/>
    <n v="18"/>
    <n v="-1"/>
    <d v="2017-02-21T00:00:00"/>
    <d v="2017-02-01T00:00:00"/>
    <d v="2017-02-21T00:00:00"/>
    <s v="Tuesday"/>
    <d v="1899-12-30T13:49:33"/>
    <d v="1899-12-30T14:00:00"/>
    <n v="1"/>
    <d v="2017-02-21T00:00:00"/>
    <d v="2017-02-01T00:00:00"/>
    <d v="2017-02-21T00:00:00"/>
    <s v="Tuesday"/>
    <d v="1899-12-30T13:52:15"/>
    <d v="1899-12-30T14:00:00"/>
    <s v="One Way"/>
  </r>
  <r>
    <n v="1249964"/>
    <s v="RFID Card Member"/>
    <s v="Burlington"/>
    <s v="WI"/>
    <n v="53105"/>
    <s v="UNITED STATES"/>
    <s v="Bublr for Organizations"/>
    <n v="11057"/>
    <x v="46"/>
    <n v="43.060155999999999"/>
    <n v="-87.881258000000003"/>
    <x v="33"/>
    <n v="43.060155999999999"/>
    <n v="-87.881258000000003"/>
    <n v="14"/>
    <n v="0"/>
    <n v="2.1"/>
    <n v="2"/>
    <n v="84"/>
    <n v="-1"/>
    <d v="2017-02-21T00:00:00"/>
    <d v="2017-02-01T00:00:00"/>
    <d v="2017-02-21T00:00:00"/>
    <s v="Tuesday"/>
    <d v="1899-12-30T14:56:47"/>
    <d v="1899-12-30T15:00:00"/>
    <n v="1"/>
    <d v="2017-02-21T00:00:00"/>
    <d v="2017-02-01T00:00:00"/>
    <d v="2017-02-21T00:00:00"/>
    <s v="Tuesday"/>
    <d v="1899-12-30T15:10:50"/>
    <d v="1899-12-30T15:00:00"/>
    <s v="Round Trip"/>
  </r>
  <r>
    <n v="1250004"/>
    <s v="RFID Card Member"/>
    <s v="Rockford "/>
    <s v="IL"/>
    <n v="61107"/>
    <s v="UNITED STATES"/>
    <s v="Bublr for Organizations"/>
    <n v="103"/>
    <x v="7"/>
    <n v="43.074890000000003"/>
    <n v="-87.882810000000006"/>
    <x v="38"/>
    <n v="43.074890000000003"/>
    <n v="-87.882810000000006"/>
    <n v="2"/>
    <n v="0"/>
    <n v="0.3"/>
    <n v="0.3"/>
    <n v="12"/>
    <n v="-1"/>
    <d v="2017-02-05T00:00:00"/>
    <d v="2017-02-01T00:00:00"/>
    <d v="2017-02-05T00:00:00"/>
    <s v="Sunday"/>
    <d v="1899-12-30T15:40:25"/>
    <d v="1899-12-30T16:00:00"/>
    <n v="1"/>
    <d v="2017-02-05T00:00:00"/>
    <d v="2017-02-01T00:00:00"/>
    <d v="2017-02-05T00:00:00"/>
    <s v="Sunday"/>
    <d v="1899-12-30T15:42:42"/>
    <d v="1899-12-30T16:00:00"/>
    <s v="Round Trip"/>
  </r>
  <r>
    <n v="1250902"/>
    <s v="RFID Card Member"/>
    <s v="Wauwatosa"/>
    <s v="WI"/>
    <n v="53213"/>
    <s v="UNITED STATES"/>
    <s v="Bublr for Organizations"/>
    <n v="5433"/>
    <x v="28"/>
    <n v="43.060250000000003"/>
    <n v="-87.892169999999993"/>
    <x v="15"/>
    <n v="43.06033"/>
    <n v="-87.89546"/>
    <n v="1"/>
    <n v="0"/>
    <n v="0.2"/>
    <n v="0.1"/>
    <n v="6"/>
    <n v="-1"/>
    <d v="2017-02-16T00:00:00"/>
    <d v="2017-02-01T00:00:00"/>
    <d v="2017-02-16T00:00:00"/>
    <s v="Thursday"/>
    <d v="1899-12-30T14:26:23"/>
    <d v="1899-12-30T14:00:00"/>
    <n v="1"/>
    <d v="2017-02-16T00:00:00"/>
    <d v="2017-02-01T00:00:00"/>
    <d v="2017-02-16T00:00:00"/>
    <s v="Thursday"/>
    <d v="1899-12-30T14:27:35"/>
    <d v="1899-12-30T14:00:00"/>
    <s v="One Way"/>
  </r>
  <r>
    <n v="1250902"/>
    <s v="RFID Card Member"/>
    <s v="Wauwatosa"/>
    <s v="WI"/>
    <n v="53213"/>
    <s v="UNITED STATES"/>
    <s v="Bublr for Organizations"/>
    <n v="5541"/>
    <x v="21"/>
    <n v="43.06033"/>
    <n v="-87.89546"/>
    <x v="31"/>
    <n v="43.060250000000003"/>
    <n v="-87.892169999999993"/>
    <n v="1"/>
    <n v="0"/>
    <n v="0.2"/>
    <n v="0.1"/>
    <n v="6"/>
    <n v="-1"/>
    <d v="2017-02-18T00:00:00"/>
    <d v="2017-02-01T00:00:00"/>
    <d v="2017-02-18T00:00:00"/>
    <s v="Saturday"/>
    <d v="1899-12-30T21:15:36"/>
    <d v="1899-12-30T21:00:00"/>
    <n v="1"/>
    <d v="2017-02-18T00:00:00"/>
    <d v="2017-02-01T00:00:00"/>
    <d v="2017-02-18T00:00:00"/>
    <s v="Saturday"/>
    <d v="1899-12-30T21:16:41"/>
    <d v="1899-12-30T21:00:00"/>
    <s v="One Way"/>
  </r>
  <r>
    <n v="1250902"/>
    <s v="RFID Card Member"/>
    <s v="Wauwatosa"/>
    <s v="WI"/>
    <n v="53213"/>
    <s v="UNITED STATES"/>
    <s v="Bublr for Organizations"/>
    <n v="5485"/>
    <x v="28"/>
    <n v="43.060250000000003"/>
    <n v="-87.892169999999993"/>
    <x v="32"/>
    <n v="43.058010000000003"/>
    <n v="-87.877300000000005"/>
    <n v="8"/>
    <n v="0"/>
    <n v="1.2"/>
    <n v="1.1000000000000001"/>
    <n v="48"/>
    <n v="-1"/>
    <d v="2017-02-22T00:00:00"/>
    <d v="2017-02-01T00:00:00"/>
    <d v="2017-02-22T00:00:00"/>
    <s v="Wednesday"/>
    <d v="1899-12-30T12:39:11"/>
    <d v="1899-12-30T13:00:00"/>
    <n v="1"/>
    <d v="2017-02-22T00:00:00"/>
    <d v="2017-02-01T00:00:00"/>
    <d v="2017-02-22T00:00:00"/>
    <s v="Wednesday"/>
    <d v="1899-12-30T12:47:51"/>
    <d v="1899-12-30T13:00:00"/>
    <s v="One Way"/>
  </r>
  <r>
    <n v="1250902"/>
    <s v="RFID Card Member"/>
    <s v="Wauwatosa"/>
    <s v="WI"/>
    <n v="53213"/>
    <s v="UNITED STATES"/>
    <s v="Bublr for Organizations"/>
    <n v="5446"/>
    <x v="46"/>
    <n v="43.060155999999999"/>
    <n v="-87.881258000000003"/>
    <x v="31"/>
    <n v="43.060250000000003"/>
    <n v="-87.892169999999993"/>
    <n v="6"/>
    <n v="0"/>
    <n v="0.9"/>
    <n v="0.9"/>
    <n v="36"/>
    <n v="-1"/>
    <d v="2017-02-22T00:00:00"/>
    <d v="2017-02-01T00:00:00"/>
    <d v="2017-02-22T00:00:00"/>
    <s v="Wednesday"/>
    <d v="1899-12-30T16:36:09"/>
    <d v="1899-12-30T17:00:00"/>
    <n v="1"/>
    <d v="2017-02-22T00:00:00"/>
    <d v="2017-02-01T00:00:00"/>
    <d v="2017-02-22T00:00:00"/>
    <s v="Wednesday"/>
    <d v="1899-12-30T16:42:21"/>
    <d v="1899-12-30T17:00:00"/>
    <s v="One Way"/>
  </r>
  <r>
    <n v="1250902"/>
    <s v="RFID Card Member"/>
    <s v="Wauwatosa"/>
    <s v="WI"/>
    <n v="53213"/>
    <s v="UNITED STATES"/>
    <s v="Bublr for Organizations"/>
    <n v="11053"/>
    <x v="21"/>
    <n v="43.06033"/>
    <n v="-87.89546"/>
    <x v="31"/>
    <n v="43.060250000000003"/>
    <n v="-87.892169999999993"/>
    <n v="1"/>
    <n v="0"/>
    <n v="0.2"/>
    <n v="0.1"/>
    <n v="6"/>
    <n v="-1"/>
    <d v="2017-02-28T00:00:00"/>
    <d v="2017-02-01T00:00:00"/>
    <d v="2017-02-28T00:00:00"/>
    <s v="Tuesday"/>
    <d v="1899-12-30T19:59:32"/>
    <d v="1899-12-30T20:00:00"/>
    <n v="1"/>
    <d v="2017-02-28T00:00:00"/>
    <d v="2017-02-01T00:00:00"/>
    <d v="2017-02-28T00:00:00"/>
    <s v="Tuesday"/>
    <d v="1899-12-30T20:00:43"/>
    <d v="1899-12-30T20:00:00"/>
    <s v="One Way"/>
  </r>
  <r>
    <n v="1251108"/>
    <s v="RFID Card Member"/>
    <s v="Appleton"/>
    <s v="WI"/>
    <n v="54913"/>
    <s v="UNITED STATES"/>
    <s v="Bublr for Organizations"/>
    <n v="5517"/>
    <x v="21"/>
    <n v="43.06033"/>
    <n v="-87.89546"/>
    <x v="31"/>
    <n v="43.060250000000003"/>
    <n v="-87.892169999999993"/>
    <n v="1"/>
    <n v="0"/>
    <n v="0.2"/>
    <n v="0.1"/>
    <n v="6"/>
    <n v="-1"/>
    <d v="2017-02-09T00:00:00"/>
    <d v="2017-02-01T00:00:00"/>
    <d v="2017-02-09T00:00:00"/>
    <s v="Thursday"/>
    <d v="1899-12-30T20:16:35"/>
    <d v="1899-12-30T20:00:00"/>
    <n v="1"/>
    <d v="2017-02-09T00:00:00"/>
    <d v="2017-02-01T00:00:00"/>
    <d v="2017-02-09T00:00:00"/>
    <s v="Thursday"/>
    <d v="1899-12-30T20:17:44"/>
    <d v="1899-12-30T20:00:00"/>
    <s v="One Way"/>
  </r>
  <r>
    <n v="1251108"/>
    <s v="RFID Card Member"/>
    <s v="Appleton"/>
    <s v="WI"/>
    <n v="54913"/>
    <s v="UNITED STATES"/>
    <s v="Bublr for Organizations"/>
    <n v="11147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1:20:45"/>
    <d v="1899-12-30T11:00:00"/>
    <n v="1"/>
    <d v="2017-02-10T00:00:00"/>
    <d v="2017-02-01T00:00:00"/>
    <d v="2017-02-10T00:00:00"/>
    <s v="Friday"/>
    <d v="1899-12-30T11:21:58"/>
    <d v="1899-12-30T11:00:00"/>
    <s v="One Way"/>
  </r>
  <r>
    <n v="1251108"/>
    <s v="RFID Card Member"/>
    <s v="Appleton"/>
    <s v="WI"/>
    <n v="54913"/>
    <s v="UNITED STATES"/>
    <s v="Bublr for Organizations"/>
    <n v="11134"/>
    <x v="21"/>
    <n v="43.06033"/>
    <n v="-87.89546"/>
    <x v="31"/>
    <n v="43.060250000000003"/>
    <n v="-87.892169999999993"/>
    <n v="1"/>
    <n v="0"/>
    <n v="0.2"/>
    <n v="0.1"/>
    <n v="6"/>
    <n v="-1"/>
    <d v="2017-02-08T00:00:00"/>
    <d v="2017-02-01T00:00:00"/>
    <d v="2017-02-08T00:00:00"/>
    <s v="Wednesday"/>
    <d v="1899-12-30T15:49:47"/>
    <d v="1899-12-30T16:00:00"/>
    <n v="1"/>
    <d v="2017-02-08T00:00:00"/>
    <d v="2017-02-01T00:00:00"/>
    <d v="2017-02-08T00:00:00"/>
    <s v="Wednesday"/>
    <d v="1899-12-30T15:50:55"/>
    <d v="1899-12-30T16:00:00"/>
    <s v="One Way"/>
  </r>
  <r>
    <n v="1251113"/>
    <s v="RFID Card Member"/>
    <s v="Neenah"/>
    <s v="WI"/>
    <n v="54956"/>
    <s v="UNITED STATES"/>
    <s v="Bublr for Organizations"/>
    <n v="45"/>
    <x v="7"/>
    <n v="43.074890000000003"/>
    <n v="-87.882810000000006"/>
    <x v="26"/>
    <n v="43.077359999999999"/>
    <n v="-87.880769999999998"/>
    <n v="16"/>
    <n v="0"/>
    <n v="2.4"/>
    <n v="2.2999999999999998"/>
    <n v="96"/>
    <n v="-1"/>
    <d v="2017-02-21T00:00:00"/>
    <d v="2017-02-01T00:00:00"/>
    <d v="2017-02-21T00:00:00"/>
    <s v="Tuesday"/>
    <d v="1899-12-30T15:13:43"/>
    <d v="1899-12-30T15:00:00"/>
    <n v="1"/>
    <d v="2017-02-21T00:00:00"/>
    <d v="2017-02-01T00:00:00"/>
    <d v="2017-02-21T00:00:00"/>
    <s v="Tuesday"/>
    <d v="1899-12-30T15:29:43"/>
    <d v="1899-12-30T15:00:00"/>
    <s v="One Way"/>
  </r>
  <r>
    <n v="1252829"/>
    <s v="RFID Card Member"/>
    <s v="Eau Claire"/>
    <s v="WI"/>
    <n v="54701"/>
    <s v="UNITED STATES"/>
    <s v="Bublr for Organizations"/>
    <n v="11047"/>
    <x v="4"/>
    <n v="43.078530000000001"/>
    <n v="-87.882620000000003"/>
    <x v="31"/>
    <n v="43.060250000000003"/>
    <n v="-87.892169999999993"/>
    <n v="14"/>
    <n v="0"/>
    <n v="2.1"/>
    <n v="2"/>
    <n v="84"/>
    <n v="-1"/>
    <d v="2017-02-19T00:00:00"/>
    <d v="2017-02-01T00:00:00"/>
    <d v="2017-02-19T00:00:00"/>
    <s v="Sunday"/>
    <d v="1899-12-30T08:51:50"/>
    <d v="1899-12-30T09:00:00"/>
    <n v="1"/>
    <d v="2017-02-19T00:00:00"/>
    <d v="2017-02-01T00:00:00"/>
    <d v="2017-02-19T00:00:00"/>
    <s v="Sunday"/>
    <d v="1899-12-30T09:05:02"/>
    <d v="1899-12-30T09:00:00"/>
    <s v="One Way"/>
  </r>
  <r>
    <n v="1253542"/>
    <s v="RFID Card Member"/>
    <s v="fox point"/>
    <s v="WI"/>
    <n v="53217"/>
    <s v="UNITED STATES"/>
    <s v="Bublr for Organizations"/>
    <n v="2968"/>
    <x v="26"/>
    <n v="43.060786"/>
    <n v="-87.883825999999999"/>
    <x v="31"/>
    <n v="43.060250000000003"/>
    <n v="-87.892169999999993"/>
    <n v="5"/>
    <n v="0"/>
    <n v="0.8"/>
    <n v="0.7"/>
    <n v="30"/>
    <n v="-1"/>
    <d v="2017-02-10T00:00:00"/>
    <d v="2017-02-01T00:00:00"/>
    <d v="2017-02-10T00:00:00"/>
    <s v="Friday"/>
    <d v="1899-12-30T16:30:11"/>
    <d v="1899-12-30T17:00:00"/>
    <n v="1"/>
    <d v="2017-02-10T00:00:00"/>
    <d v="2017-02-01T00:00:00"/>
    <d v="2017-02-10T00:00:00"/>
    <s v="Friday"/>
    <d v="1899-12-30T16:35:07"/>
    <d v="1899-12-30T17:00:00"/>
    <s v="One Way"/>
  </r>
  <r>
    <n v="1254947"/>
    <s v="RFID Card Member"/>
    <s v="Winneconne"/>
    <s v="WI"/>
    <n v="54986"/>
    <s v="UNITED STATES"/>
    <s v="Bublr for Organizations"/>
    <n v="338"/>
    <x v="28"/>
    <n v="43.060250000000003"/>
    <n v="-87.892169999999993"/>
    <x v="31"/>
    <n v="43.060250000000003"/>
    <n v="-87.892169999999993"/>
    <n v="152"/>
    <n v="0"/>
    <n v="18"/>
    <n v="17.100000000000001"/>
    <n v="720"/>
    <n v="-1"/>
    <d v="2017-02-22T00:00:00"/>
    <d v="2017-02-01T00:00:00"/>
    <d v="2017-02-22T00:00:00"/>
    <s v="Wednesday"/>
    <d v="1899-12-30T14:26:48"/>
    <d v="1899-12-30T14:00:00"/>
    <n v="1"/>
    <d v="2017-02-22T00:00:00"/>
    <d v="2017-02-01T00:00:00"/>
    <d v="2017-02-22T00:00:00"/>
    <s v="Wednesday"/>
    <d v="1899-12-30T16:58:13"/>
    <d v="1899-12-30T17:00:00"/>
    <s v="Round Trip"/>
  </r>
  <r>
    <n v="1255308"/>
    <s v="RFID Card Member"/>
    <s v="Milwaukee"/>
    <s v="WI"/>
    <n v="53211"/>
    <s v="UNITED STATES"/>
    <s v="30-Day Pass"/>
    <n v="5476"/>
    <x v="26"/>
    <n v="43.060786"/>
    <n v="-87.883825999999999"/>
    <x v="25"/>
    <n v="43.066893999999998"/>
    <n v="-87.877936000000005"/>
    <n v="5"/>
    <n v="0"/>
    <n v="0.8"/>
    <n v="0.7"/>
    <n v="30"/>
    <n v="-1"/>
    <d v="2017-02-27T00:00:00"/>
    <d v="2017-02-01T00:00:00"/>
    <d v="2017-02-27T00:00:00"/>
    <s v="Monday"/>
    <d v="1899-12-30T21:59:37"/>
    <d v="1899-12-30T22:00:00"/>
    <n v="1"/>
    <d v="2017-02-27T00:00:00"/>
    <d v="2017-02-01T00:00:00"/>
    <d v="2017-02-27T00:00:00"/>
    <s v="Monday"/>
    <d v="1899-12-30T22:04:30"/>
    <d v="1899-12-30T22:00:00"/>
    <s v="One Way"/>
  </r>
  <r>
    <n v="1255308"/>
    <s v="RFID Card Member"/>
    <s v="Milwaukee"/>
    <s v="WI"/>
    <n v="53211"/>
    <s v="UNITED STATES"/>
    <s v="30-Day Pass"/>
    <n v="44"/>
    <x v="9"/>
    <n v="43.066893999999998"/>
    <n v="-87.877936000000005"/>
    <x v="11"/>
    <n v="43.060786"/>
    <n v="-87.883825999999999"/>
    <n v="4"/>
    <n v="0"/>
    <n v="0.6"/>
    <n v="0.6"/>
    <n v="24"/>
    <n v="-1"/>
    <d v="2017-02-26T00:00:00"/>
    <d v="2017-02-01T00:00:00"/>
    <d v="2017-02-26T00:00:00"/>
    <s v="Sunday"/>
    <d v="1899-12-30T18:52:24"/>
    <d v="1899-12-30T19:00:00"/>
    <n v="1"/>
    <d v="2017-02-26T00:00:00"/>
    <d v="2017-02-01T00:00:00"/>
    <d v="2017-02-26T00:00:00"/>
    <s v="Sunday"/>
    <d v="1899-12-30T18:56:58"/>
    <d v="1899-12-30T19:00:00"/>
    <s v="One Way"/>
  </r>
  <r>
    <n v="1255308"/>
    <s v="RFID Card Member"/>
    <s v="Milwaukee"/>
    <s v="WI"/>
    <n v="53211"/>
    <s v="UNITED STATES"/>
    <s v="30-Day Pass"/>
    <n v="11127"/>
    <x v="26"/>
    <n v="43.060786"/>
    <n v="-87.883825999999999"/>
    <x v="25"/>
    <n v="43.066893999999998"/>
    <n v="-87.877936000000005"/>
    <n v="5"/>
    <n v="0"/>
    <n v="0.8"/>
    <n v="0.7"/>
    <n v="30"/>
    <n v="-1"/>
    <d v="2017-02-27T00:00:00"/>
    <d v="2017-02-01T00:00:00"/>
    <d v="2017-02-27T00:00:00"/>
    <s v="Monday"/>
    <d v="1899-12-30T03:48:56"/>
    <d v="1899-12-30T04:00:00"/>
    <n v="1"/>
    <d v="2017-02-27T00:00:00"/>
    <d v="2017-02-01T00:00:00"/>
    <d v="2017-02-27T00:00:00"/>
    <s v="Monday"/>
    <d v="1899-12-30T03:53:45"/>
    <d v="1899-12-30T04:00:00"/>
    <s v="One Way"/>
  </r>
  <r>
    <n v="1255308"/>
    <s v="RFID Card Member"/>
    <s v="Milwaukee"/>
    <s v="WI"/>
    <n v="53211"/>
    <s v="UNITED STATES"/>
    <s v="30-Day Pass"/>
    <n v="11127"/>
    <x v="9"/>
    <n v="43.066893999999998"/>
    <n v="-87.877936000000005"/>
    <x v="11"/>
    <n v="43.060786"/>
    <n v="-87.883825999999999"/>
    <n v="5"/>
    <n v="0"/>
    <n v="0.8"/>
    <n v="0.7"/>
    <n v="30"/>
    <n v="-1"/>
    <d v="2017-02-22T00:00:00"/>
    <d v="2017-02-01T00:00:00"/>
    <d v="2017-02-22T00:00:00"/>
    <s v="Wednesday"/>
    <d v="1899-12-30T19:25:28"/>
    <d v="1899-12-30T19:00:00"/>
    <n v="1"/>
    <d v="2017-02-22T00:00:00"/>
    <d v="2017-02-01T00:00:00"/>
    <d v="2017-02-22T00:00:00"/>
    <s v="Wednesday"/>
    <d v="1899-12-30T19:30:41"/>
    <d v="1899-12-30T20:00:00"/>
    <s v="One Way"/>
  </r>
  <r>
    <n v="1255308"/>
    <s v="RFID Card Member"/>
    <s v="Milwaukee"/>
    <s v="WI"/>
    <n v="53211"/>
    <s v="UNITED STATES"/>
    <s v="30-Day Pass"/>
    <n v="47"/>
    <x v="50"/>
    <n v="43.026229999999998"/>
    <n v="-87.912809999999993"/>
    <x v="25"/>
    <n v="43.066893999999998"/>
    <n v="-87.877936000000005"/>
    <n v="28"/>
    <n v="0"/>
    <n v="4.2"/>
    <n v="4"/>
    <n v="168"/>
    <n v="-1"/>
    <d v="2017-02-28T00:00:00"/>
    <d v="2017-02-01T00:00:00"/>
    <d v="2017-02-28T00:00:00"/>
    <s v="Tuesday"/>
    <d v="1899-12-30T22:45:36"/>
    <d v="1899-12-30T23:00:00"/>
    <n v="1"/>
    <d v="2017-02-28T00:00:00"/>
    <d v="2017-02-01T00:00:00"/>
    <d v="2017-02-28T00:00:00"/>
    <s v="Tuesday"/>
    <d v="1899-12-30T23:13:36"/>
    <d v="1899-12-30T23:00:00"/>
    <s v="One Way"/>
  </r>
  <r>
    <n v="1255308"/>
    <s v="RFID Card Member"/>
    <s v="Milwaukee"/>
    <s v="WI"/>
    <n v="53211"/>
    <s v="UNITED STATES"/>
    <s v="30-Day Pass"/>
    <n v="44"/>
    <x v="26"/>
    <n v="43.060786"/>
    <n v="-87.883825999999999"/>
    <x v="25"/>
    <n v="43.066893999999998"/>
    <n v="-87.877936000000005"/>
    <n v="5"/>
    <n v="0"/>
    <n v="0.8"/>
    <n v="0.7"/>
    <n v="30"/>
    <n v="-1"/>
    <d v="2017-02-28T00:00:00"/>
    <d v="2017-02-01T00:00:00"/>
    <d v="2017-02-28T00:00:00"/>
    <s v="Tuesday"/>
    <d v="1899-12-30T16:33:56"/>
    <d v="1899-12-30T17:00:00"/>
    <n v="1"/>
    <d v="2017-02-28T00:00:00"/>
    <d v="2017-02-01T00:00:00"/>
    <d v="2017-02-28T00:00:00"/>
    <s v="Tuesday"/>
    <d v="1899-12-30T16:38:52"/>
    <d v="1899-12-30T17:00:00"/>
    <s v="One Way"/>
  </r>
  <r>
    <n v="1255328"/>
    <s v="RFID Card Member"/>
    <s v="Milwaukee"/>
    <s v="WI"/>
    <n v="53218"/>
    <s v="UNITED STATES"/>
    <s v="Bublr for Organizations"/>
    <n v="157"/>
    <x v="21"/>
    <n v="43.06033"/>
    <n v="-87.89546"/>
    <x v="15"/>
    <n v="43.06033"/>
    <n v="-87.89546"/>
    <n v="137"/>
    <n v="0"/>
    <n v="18"/>
    <n v="17.100000000000001"/>
    <n v="720"/>
    <n v="-1"/>
    <d v="2017-02-17T00:00:00"/>
    <d v="2017-02-01T00:00:00"/>
    <d v="2017-02-17T00:00:00"/>
    <s v="Friday"/>
    <d v="1899-12-30T16:02:31"/>
    <d v="1899-12-30T16:00:00"/>
    <n v="1"/>
    <d v="2017-02-17T00:00:00"/>
    <d v="2017-02-01T00:00:00"/>
    <d v="2017-02-17T00:00:00"/>
    <s v="Friday"/>
    <d v="1899-12-30T18:19:55"/>
    <d v="1899-12-30T18:00:00"/>
    <s v="Round Trip"/>
  </r>
  <r>
    <n v="1255543"/>
    <s v="RFID Card Member"/>
    <s v="Burlington"/>
    <s v="WI"/>
    <n v="53105"/>
    <s v="UNITED STATES"/>
    <s v="Bublr for Organizations"/>
    <n v="5519"/>
    <x v="46"/>
    <n v="43.060155999999999"/>
    <n v="-87.881258000000003"/>
    <x v="32"/>
    <n v="43.058010000000003"/>
    <n v="-87.877300000000005"/>
    <n v="3"/>
    <n v="0"/>
    <n v="0.5"/>
    <n v="0.4"/>
    <n v="18"/>
    <n v="-1"/>
    <d v="2017-02-17T00:00:00"/>
    <d v="2017-02-01T00:00:00"/>
    <d v="2017-02-17T00:00:00"/>
    <s v="Friday"/>
    <d v="1899-12-30T15:56:05"/>
    <d v="1899-12-30T16:00:00"/>
    <n v="1"/>
    <d v="2017-02-17T00:00:00"/>
    <d v="2017-02-01T00:00:00"/>
    <d v="2017-02-17T00:00:00"/>
    <s v="Friday"/>
    <d v="1899-12-30T15:59:59"/>
    <d v="1899-12-30T16:00:00"/>
    <s v="One Way"/>
  </r>
  <r>
    <n v="1255543"/>
    <s v="RFID Card Member"/>
    <s v="Burlington"/>
    <s v="WI"/>
    <n v="53105"/>
    <s v="UNITED STATES"/>
    <s v="Bublr for Organizations"/>
    <n v="146"/>
    <x v="21"/>
    <n v="43.06033"/>
    <n v="-87.89546"/>
    <x v="31"/>
    <n v="43.060250000000003"/>
    <n v="-87.892169999999993"/>
    <n v="2"/>
    <n v="0"/>
    <n v="0.3"/>
    <n v="0.3"/>
    <n v="12"/>
    <n v="-1"/>
    <d v="2017-02-10T00:00:00"/>
    <d v="2017-02-01T00:00:00"/>
    <d v="2017-02-10T00:00:00"/>
    <s v="Friday"/>
    <d v="1899-12-30T16:25:52"/>
    <d v="1899-12-30T16:00:00"/>
    <n v="1"/>
    <d v="2017-02-10T00:00:00"/>
    <d v="2017-02-01T00:00:00"/>
    <d v="2017-02-10T00:00:00"/>
    <s v="Friday"/>
    <d v="1899-12-30T16:27:08"/>
    <d v="1899-12-30T16:00:00"/>
    <s v="One Way"/>
  </r>
  <r>
    <n v="1255543"/>
    <s v="RFID Card Member"/>
    <s v="Burlington"/>
    <s v="WI"/>
    <n v="53105"/>
    <s v="UNITED STATES"/>
    <s v="Bublr for Organizations"/>
    <n v="145"/>
    <x v="13"/>
    <n v="43.058619999999998"/>
    <n v="-87.885319999999993"/>
    <x v="1"/>
    <n v="43.03886"/>
    <n v="-87.902720000000002"/>
    <n v="13"/>
    <n v="0"/>
    <n v="2"/>
    <n v="1.9"/>
    <n v="78"/>
    <n v="-1"/>
    <d v="2017-02-12T00:00:00"/>
    <d v="2017-02-01T00:00:00"/>
    <d v="2017-02-12T00:00:00"/>
    <s v="Sunday"/>
    <d v="1899-12-30T15:10:37"/>
    <d v="1899-12-30T15:00:00"/>
    <n v="1"/>
    <d v="2017-02-12T00:00:00"/>
    <d v="2017-02-01T00:00:00"/>
    <d v="2017-02-12T00:00:00"/>
    <s v="Sunday"/>
    <d v="1899-12-30T15:23:18"/>
    <d v="1899-12-30T15:00:00"/>
    <s v="One Way"/>
  </r>
  <r>
    <n v="1255543"/>
    <s v="RFID Card Member"/>
    <s v="Burlington"/>
    <s v="WI"/>
    <n v="53105"/>
    <s v="UNITED STATES"/>
    <s v="Bublr for Organizations"/>
    <n v="307"/>
    <x v="7"/>
    <n v="43.074890000000003"/>
    <n v="-87.882810000000006"/>
    <x v="15"/>
    <n v="43.06033"/>
    <n v="-87.89546"/>
    <n v="42"/>
    <n v="0"/>
    <n v="6.3"/>
    <n v="6"/>
    <n v="252"/>
    <n v="-1"/>
    <d v="2017-02-21T00:00:00"/>
    <d v="2017-02-01T00:00:00"/>
    <d v="2017-02-21T00:00:00"/>
    <s v="Tuesday"/>
    <d v="1899-12-30T12:18:49"/>
    <d v="1899-12-30T12:00:00"/>
    <n v="1"/>
    <d v="2017-02-21T00:00:00"/>
    <d v="2017-02-01T00:00:00"/>
    <d v="2017-02-21T00:00:00"/>
    <s v="Tuesday"/>
    <d v="1899-12-30T13:00:06"/>
    <d v="1899-12-30T13:00:00"/>
    <s v="One Way"/>
  </r>
  <r>
    <n v="1255543"/>
    <s v="RFID Card Member"/>
    <s v="Burlington"/>
    <s v="WI"/>
    <n v="53105"/>
    <s v="UNITED STATES"/>
    <s v="Bublr for Organizations"/>
    <n v="357"/>
    <x v="13"/>
    <n v="43.058619999999998"/>
    <n v="-87.885319999999993"/>
    <x v="33"/>
    <n v="43.060155999999999"/>
    <n v="-87.881258000000003"/>
    <n v="22"/>
    <n v="0"/>
    <n v="3.3"/>
    <n v="3.1"/>
    <n v="132"/>
    <n v="-1"/>
    <d v="2017-02-20T00:00:00"/>
    <d v="2017-02-01T00:00:00"/>
    <d v="2017-02-20T00:00:00"/>
    <s v="Monday"/>
    <d v="1899-12-30T14:13:33"/>
    <d v="1899-12-30T14:00:00"/>
    <n v="1"/>
    <d v="2017-02-20T00:00:00"/>
    <d v="2017-02-01T00:00:00"/>
    <d v="2017-02-20T00:00:00"/>
    <s v="Monday"/>
    <d v="1899-12-30T14:35:59"/>
    <d v="1899-12-30T15:00:00"/>
    <s v="One Way"/>
  </r>
  <r>
    <n v="1255543"/>
    <s v="RFID Card Member"/>
    <s v="Burlington"/>
    <s v="WI"/>
    <n v="53105"/>
    <s v="UNITED STATES"/>
    <s v="Bublr for Organizations"/>
    <n v="5522"/>
    <x v="21"/>
    <n v="43.06033"/>
    <n v="-87.89546"/>
    <x v="31"/>
    <n v="43.060250000000003"/>
    <n v="-87.892169999999993"/>
    <n v="2"/>
    <n v="0"/>
    <n v="0.3"/>
    <n v="0.3"/>
    <n v="12"/>
    <n v="-1"/>
    <d v="2017-02-19T00:00:00"/>
    <d v="2017-02-01T00:00:00"/>
    <d v="2017-02-19T00:00:00"/>
    <s v="Sunday"/>
    <d v="1899-12-30T18:22:59"/>
    <d v="1899-12-30T18:00:00"/>
    <n v="1"/>
    <d v="2017-02-19T00:00:00"/>
    <d v="2017-02-01T00:00:00"/>
    <d v="2017-02-19T00:00:00"/>
    <s v="Sunday"/>
    <d v="1899-12-30T18:24:04"/>
    <d v="1899-12-30T18:00:00"/>
    <s v="One Way"/>
  </r>
  <r>
    <n v="1255543"/>
    <s v="RFID Card Member"/>
    <s v="Burlington"/>
    <s v="WI"/>
    <n v="53105"/>
    <s v="UNITED STATES"/>
    <s v="Bublr for Organizations"/>
    <n v="129"/>
    <x v="31"/>
    <n v="43.058010000000003"/>
    <n v="-87.877300000000005"/>
    <x v="31"/>
    <n v="43.060250000000003"/>
    <n v="-87.892169999999993"/>
    <n v="9"/>
    <n v="0"/>
    <n v="1.4"/>
    <n v="1.3"/>
    <n v="54"/>
    <n v="-1"/>
    <d v="2017-02-23T00:00:00"/>
    <d v="2017-02-01T00:00:00"/>
    <d v="2017-02-23T00:00:00"/>
    <s v="Thursday"/>
    <d v="1899-12-30T00:20:28"/>
    <d v="1899-12-30T00:00:00"/>
    <n v="1"/>
    <d v="2017-02-23T00:00:00"/>
    <d v="2017-02-01T00:00:00"/>
    <d v="2017-02-23T00:00:00"/>
    <s v="Thursday"/>
    <d v="1899-12-30T00:29:56"/>
    <d v="1899-12-30T00:00:00"/>
    <s v="One Way"/>
  </r>
  <r>
    <n v="1255543"/>
    <s v="RFID Card Member"/>
    <s v="Burlington"/>
    <s v="WI"/>
    <n v="53105"/>
    <s v="UNITED STATES"/>
    <s v="Bublr for Organizations"/>
    <n v="307"/>
    <x v="21"/>
    <n v="43.06033"/>
    <n v="-87.89546"/>
    <x v="31"/>
    <n v="43.060250000000003"/>
    <n v="-87.892169999999993"/>
    <n v="2"/>
    <n v="0"/>
    <n v="0.3"/>
    <n v="0.3"/>
    <n v="12"/>
    <n v="-1"/>
    <d v="2017-02-21T00:00:00"/>
    <d v="2017-02-01T00:00:00"/>
    <d v="2017-02-21T00:00:00"/>
    <s v="Tuesday"/>
    <d v="1899-12-30T14:27:57"/>
    <d v="1899-12-30T14:00:00"/>
    <n v="1"/>
    <d v="2017-02-21T00:00:00"/>
    <d v="2017-02-01T00:00:00"/>
    <d v="2017-02-21T00:00:00"/>
    <s v="Tuesday"/>
    <d v="1899-12-30T14:29:22"/>
    <d v="1899-12-30T14:00:00"/>
    <s v="One Way"/>
  </r>
  <r>
    <n v="1255543"/>
    <s v="RFID Card Member"/>
    <s v="Burlington"/>
    <s v="WI"/>
    <n v="53105"/>
    <s v="UNITED STATES"/>
    <s v="Bublr for Organizations"/>
    <n v="309"/>
    <x v="21"/>
    <n v="43.06033"/>
    <n v="-87.89546"/>
    <x v="3"/>
    <n v="43.058619999999998"/>
    <n v="-87.885319999999993"/>
    <n v="7"/>
    <n v="0"/>
    <n v="1.1000000000000001"/>
    <n v="1"/>
    <n v="42"/>
    <n v="-1"/>
    <d v="2017-02-21T00:00:00"/>
    <d v="2017-02-01T00:00:00"/>
    <d v="2017-02-21T00:00:00"/>
    <s v="Tuesday"/>
    <d v="1899-12-30T20:43:23"/>
    <d v="1899-12-30T21:00:00"/>
    <n v="1"/>
    <d v="2017-02-21T00:00:00"/>
    <d v="2017-02-01T00:00:00"/>
    <d v="2017-02-21T00:00:00"/>
    <s v="Tuesday"/>
    <d v="1899-12-30T20:50:17"/>
    <d v="1899-12-30T21:00:00"/>
    <s v="One Way"/>
  </r>
  <r>
    <n v="1255543"/>
    <s v="RFID Card Member"/>
    <s v="Burlington"/>
    <s v="WI"/>
    <n v="53105"/>
    <s v="UNITED STATES"/>
    <s v="Bublr for Organizations"/>
    <n v="189"/>
    <x v="4"/>
    <n v="43.078530000000001"/>
    <n v="-87.882620000000003"/>
    <x v="15"/>
    <n v="43.06033"/>
    <n v="-87.89546"/>
    <n v="41"/>
    <n v="0"/>
    <n v="6.2"/>
    <n v="5.8"/>
    <n v="246"/>
    <n v="-1"/>
    <d v="2017-02-22T00:00:00"/>
    <d v="2017-02-01T00:00:00"/>
    <d v="2017-02-22T00:00:00"/>
    <s v="Wednesday"/>
    <d v="1899-12-30T12:19:20"/>
    <d v="1899-12-30T12:00:00"/>
    <n v="1"/>
    <d v="2017-02-22T00:00:00"/>
    <d v="2017-02-01T00:00:00"/>
    <d v="2017-02-22T00:00:00"/>
    <s v="Wednesday"/>
    <d v="1899-12-30T13:00:15"/>
    <d v="1899-12-30T13:00:00"/>
    <s v="One Way"/>
  </r>
  <r>
    <n v="1255543"/>
    <s v="RFID Card Member"/>
    <s v="Burlington"/>
    <s v="WI"/>
    <n v="53105"/>
    <s v="UNITED STATES"/>
    <s v="Bublr for Organizations"/>
    <n v="17"/>
    <x v="28"/>
    <n v="43.060250000000003"/>
    <n v="-87.892169999999993"/>
    <x v="10"/>
    <n v="43.052460000000004"/>
    <n v="-87.891000000000005"/>
    <n v="26"/>
    <n v="0"/>
    <n v="3.9"/>
    <n v="3.7"/>
    <n v="156"/>
    <n v="-1"/>
    <d v="2017-02-22T00:00:00"/>
    <d v="2017-02-01T00:00:00"/>
    <d v="2017-02-22T00:00:00"/>
    <s v="Wednesday"/>
    <d v="1899-12-30T01:01:10"/>
    <d v="1899-12-30T01:00:00"/>
    <n v="1"/>
    <d v="2017-02-22T00:00:00"/>
    <d v="2017-02-01T00:00:00"/>
    <d v="2017-02-22T00:00:00"/>
    <s v="Wednesday"/>
    <d v="1899-12-30T01:27:59"/>
    <d v="1899-12-30T01:00:00"/>
    <s v="One Way"/>
  </r>
  <r>
    <n v="1257700"/>
    <s v="RFID Card Member"/>
    <s v="Milwaukee"/>
    <s v="WI"/>
    <n v="53202"/>
    <s v="UNITED STATES"/>
    <s v="Annual Pass"/>
    <n v="5440"/>
    <x v="0"/>
    <n v="43.03886"/>
    <n v="-87.902720000000002"/>
    <x v="12"/>
    <n v="43.038719999999998"/>
    <n v="-87.905339999999995"/>
    <n v="8"/>
    <n v="0"/>
    <n v="1.2"/>
    <n v="1.1000000000000001"/>
    <n v="48"/>
    <n v="-1"/>
    <d v="2017-02-14T00:00:00"/>
    <d v="2017-02-01T00:00:00"/>
    <d v="2017-02-14T00:00:00"/>
    <s v="Tuesday"/>
    <d v="1899-12-30T19:28:52"/>
    <d v="1899-12-30T19:00:00"/>
    <n v="1"/>
    <d v="2017-02-14T00:00:00"/>
    <d v="2017-02-01T00:00:00"/>
    <d v="2017-02-14T00:00:00"/>
    <s v="Tuesday"/>
    <d v="1899-12-30T19:36:38"/>
    <d v="1899-12-30T20:00:00"/>
    <s v="One Way"/>
  </r>
  <r>
    <n v="1257700"/>
    <s v="RFID Card Member"/>
    <s v="Milwaukee"/>
    <s v="WI"/>
    <n v="53202"/>
    <s v="UNITED STATES"/>
    <s v="Annual Pass"/>
    <n v="11110"/>
    <x v="0"/>
    <n v="43.03886"/>
    <n v="-87.902720000000002"/>
    <x v="12"/>
    <n v="43.038719999999998"/>
    <n v="-87.905339999999995"/>
    <n v="6"/>
    <n v="0"/>
    <n v="0.9"/>
    <n v="0.9"/>
    <n v="36"/>
    <n v="-1"/>
    <d v="2017-02-11T00:00:00"/>
    <d v="2017-02-01T00:00:00"/>
    <d v="2017-02-11T00:00:00"/>
    <s v="Saturday"/>
    <d v="1899-12-30T16:59:40"/>
    <d v="1899-12-30T17:00:00"/>
    <n v="1"/>
    <d v="2017-02-11T00:00:00"/>
    <d v="2017-02-01T00:00:00"/>
    <d v="2017-02-11T00:00:00"/>
    <s v="Saturday"/>
    <d v="1899-12-30T17:05:14"/>
    <d v="1899-12-30T17:00:00"/>
    <s v="One Way"/>
  </r>
  <r>
    <n v="1257700"/>
    <s v="RFID Card Member"/>
    <s v="Milwaukee"/>
    <s v="WI"/>
    <n v="53202"/>
    <s v="UNITED STATES"/>
    <s v="Annual Pass"/>
    <n v="5507"/>
    <x v="12"/>
    <n v="43.038719999999998"/>
    <n v="-87.905339999999995"/>
    <x v="42"/>
    <n v="43.026229999999998"/>
    <n v="-87.912809999999993"/>
    <n v="15"/>
    <n v="0"/>
    <n v="2.2999999999999998"/>
    <n v="2.1"/>
    <n v="90"/>
    <n v="-1"/>
    <d v="2017-02-01T00:00:00"/>
    <d v="2017-02-01T00:00:00"/>
    <d v="2017-02-01T00:00:00"/>
    <s v="Wednesday"/>
    <d v="1899-12-30T08:55:48"/>
    <d v="1899-12-30T09:00:00"/>
    <n v="1"/>
    <d v="2017-02-01T00:00:00"/>
    <d v="2017-02-01T00:00:00"/>
    <d v="2017-02-01T00:00:00"/>
    <s v="Wednesday"/>
    <d v="1899-12-30T09:10:20"/>
    <d v="1899-12-30T09:00:00"/>
    <s v="One Way"/>
  </r>
  <r>
    <n v="1257700"/>
    <s v="RFID Card Member"/>
    <s v="Milwaukee"/>
    <s v="WI"/>
    <n v="53202"/>
    <s v="UNITED STATES"/>
    <s v="Annual Pass"/>
    <n v="46"/>
    <x v="51"/>
    <n v="43.046570000000003"/>
    <n v="-87.908720000000002"/>
    <x v="17"/>
    <n v="43.042490000000001"/>
    <n v="-87.909959999999998"/>
    <n v="9"/>
    <n v="0"/>
    <n v="1.4"/>
    <n v="1.3"/>
    <n v="54"/>
    <n v="-1"/>
    <d v="2017-02-05T00:00:00"/>
    <d v="2017-02-01T00:00:00"/>
    <d v="2017-02-05T00:00:00"/>
    <s v="Sunday"/>
    <d v="1899-12-30T14:06:58"/>
    <d v="1899-12-30T14:00:00"/>
    <n v="1"/>
    <d v="2017-02-05T00:00:00"/>
    <d v="2017-02-01T00:00:00"/>
    <d v="2017-02-05T00:00:00"/>
    <s v="Sunday"/>
    <d v="1899-12-30T14:15:24"/>
    <d v="1899-12-30T14:00:00"/>
    <s v="One Way"/>
  </r>
  <r>
    <n v="1257700"/>
    <s v="RFID Card Member"/>
    <s v="Milwaukee"/>
    <s v="WI"/>
    <n v="53202"/>
    <s v="UNITED STATES"/>
    <s v="Annual Pass"/>
    <n v="5421"/>
    <x v="30"/>
    <n v="43.031480000000002"/>
    <n v="-87.908169999999998"/>
    <x v="2"/>
    <n v="43.03519"/>
    <n v="-87.907390000000007"/>
    <n v="6"/>
    <n v="0"/>
    <n v="0.9"/>
    <n v="0.9"/>
    <n v="36"/>
    <n v="-1"/>
    <d v="2017-02-25T00:00:00"/>
    <d v="2017-02-01T00:00:00"/>
    <d v="2017-02-25T00:00:00"/>
    <s v="Saturday"/>
    <d v="1899-12-30T10:47:08"/>
    <d v="1899-12-30T11:00:00"/>
    <n v="1"/>
    <d v="2017-02-25T00:00:00"/>
    <d v="2017-02-01T00:00:00"/>
    <d v="2017-02-25T00:00:00"/>
    <s v="Saturday"/>
    <d v="1899-12-30T10:53:13"/>
    <d v="1899-12-30T11:00:00"/>
    <s v="One Way"/>
  </r>
  <r>
    <n v="1257700"/>
    <s v="RFID Card Member"/>
    <s v="Milwaukee"/>
    <s v="WI"/>
    <n v="53202"/>
    <s v="UNITED STATES"/>
    <s v="Annual Pass"/>
    <n v="11129"/>
    <x v="0"/>
    <n v="43.03886"/>
    <n v="-87.902720000000002"/>
    <x v="12"/>
    <n v="43.038719999999998"/>
    <n v="-87.905339999999995"/>
    <n v="5"/>
    <n v="0"/>
    <n v="0.8"/>
    <n v="0.7"/>
    <n v="30"/>
    <n v="-1"/>
    <d v="2017-02-24T00:00:00"/>
    <d v="2017-02-01T00:00:00"/>
    <d v="2017-02-24T00:00:00"/>
    <s v="Friday"/>
    <d v="1899-12-30T18:24:08"/>
    <d v="1899-12-30T18:00:00"/>
    <n v="1"/>
    <d v="2017-02-24T00:00:00"/>
    <d v="2017-02-01T00:00:00"/>
    <d v="2017-02-24T00:00:00"/>
    <s v="Friday"/>
    <d v="1899-12-30T18:29:55"/>
    <d v="1899-12-30T18:00:00"/>
    <s v="One Way"/>
  </r>
  <r>
    <n v="1257700"/>
    <s v="RFID Card Member"/>
    <s v="Milwaukee"/>
    <s v="WI"/>
    <n v="53202"/>
    <s v="UNITED STATES"/>
    <s v="Annual Pass"/>
    <n v="11141"/>
    <x v="1"/>
    <n v="43.048200000000001"/>
    <n v="-87.900859999999994"/>
    <x v="18"/>
    <n v="43.045712999999999"/>
    <n v="-87.899756999999994"/>
    <n v="2"/>
    <n v="0"/>
    <n v="0.3"/>
    <n v="0.3"/>
    <n v="12"/>
    <n v="-1"/>
    <d v="2017-02-27T00:00:00"/>
    <d v="2017-02-01T00:00:00"/>
    <d v="2017-02-27T00:00:00"/>
    <s v="Monday"/>
    <d v="1899-12-30T16:53:11"/>
    <d v="1899-12-30T17:00:00"/>
    <n v="1"/>
    <d v="2017-02-27T00:00:00"/>
    <d v="2017-02-01T00:00:00"/>
    <d v="2017-02-27T00:00:00"/>
    <s v="Monday"/>
    <d v="1899-12-30T16:55:53"/>
    <d v="1899-12-30T17:00:00"/>
    <s v="One Way"/>
  </r>
  <r>
    <n v="1257756"/>
    <s v="RFID Card Member"/>
    <s v="Milwaukee"/>
    <s v="WI"/>
    <n v="53204"/>
    <s v="UNITED STATES"/>
    <s v="Annual Pass"/>
    <n v="5492"/>
    <x v="11"/>
    <n v="43.04824"/>
    <n v="-87.904970000000006"/>
    <x v="5"/>
    <n v="43.031480000000002"/>
    <n v="-87.908169999999998"/>
    <n v="8"/>
    <n v="0"/>
    <n v="1.2"/>
    <n v="1.1000000000000001"/>
    <n v="48"/>
    <n v="-1"/>
    <d v="2017-02-01T00:00:00"/>
    <d v="2017-02-01T00:00:00"/>
    <d v="2017-02-01T00:00:00"/>
    <s v="Wednesday"/>
    <d v="1899-12-30T17:29:38"/>
    <d v="1899-12-30T17:00:00"/>
    <n v="1"/>
    <d v="2017-02-01T00:00:00"/>
    <d v="2017-02-01T00:00:00"/>
    <d v="2017-02-01T00:00:00"/>
    <s v="Wednesday"/>
    <d v="1899-12-30T17:37:59"/>
    <d v="1899-12-30T18:00:00"/>
    <s v="One Way"/>
  </r>
  <r>
    <n v="1257756"/>
    <s v="RFID Card Member"/>
    <s v="Milwaukee"/>
    <s v="WI"/>
    <n v="53204"/>
    <s v="UNITED STATES"/>
    <s v="Annual Pass"/>
    <n v="5542"/>
    <x v="49"/>
    <n v="43.020020000000002"/>
    <n v="-87.912540000000007"/>
    <x v="5"/>
    <n v="43.031480000000002"/>
    <n v="-87.908169999999998"/>
    <n v="6"/>
    <n v="0"/>
    <n v="0.9"/>
    <n v="0.9"/>
    <n v="36"/>
    <n v="-1"/>
    <d v="2017-02-13T00:00:00"/>
    <d v="2017-02-01T00:00:00"/>
    <d v="2017-02-13T00:00:00"/>
    <s v="Monday"/>
    <d v="1899-12-30T17:25:29"/>
    <d v="1899-12-30T17:00:00"/>
    <n v="1"/>
    <d v="2017-02-13T00:00:00"/>
    <d v="2017-02-01T00:00:00"/>
    <d v="2017-02-13T00:00:00"/>
    <s v="Monday"/>
    <d v="1899-12-30T17:31:48"/>
    <d v="1899-12-30T18:00:00"/>
    <s v="One Way"/>
  </r>
  <r>
    <n v="1260485"/>
    <s v="RFID Card Member"/>
    <s v="Shorewood"/>
    <s v="WI"/>
    <n v="53211"/>
    <s v="UNITED STATES"/>
    <s v="Annual Pass"/>
    <n v="11098"/>
    <x v="0"/>
    <n v="43.03886"/>
    <n v="-87.902720000000002"/>
    <x v="12"/>
    <n v="43.038719999999998"/>
    <n v="-87.905339999999995"/>
    <n v="2"/>
    <n v="0"/>
    <n v="0.3"/>
    <n v="0.3"/>
    <n v="12"/>
    <n v="-1"/>
    <d v="2017-02-16T00:00:00"/>
    <d v="2017-02-01T00:00:00"/>
    <d v="2017-02-16T00:00:00"/>
    <s v="Thursday"/>
    <d v="1899-12-30T12:43:51"/>
    <d v="1899-12-30T13:00:00"/>
    <n v="1"/>
    <d v="2017-02-16T00:00:00"/>
    <d v="2017-02-01T00:00:00"/>
    <d v="2017-02-16T00:00:00"/>
    <s v="Thursday"/>
    <d v="1899-12-30T12:45:27"/>
    <d v="1899-12-30T13:00:00"/>
    <s v="One Way"/>
  </r>
  <r>
    <n v="1260485"/>
    <s v="RFID Card Member"/>
    <s v="Shorewood"/>
    <s v="WI"/>
    <n v="53211"/>
    <s v="UNITED STATES"/>
    <s v="Annual Pass"/>
    <n v="11115"/>
    <x v="0"/>
    <n v="43.03886"/>
    <n v="-87.902720000000002"/>
    <x v="0"/>
    <n v="43.048200000000001"/>
    <n v="-87.900859999999994"/>
    <n v="8"/>
    <n v="0"/>
    <n v="1.2"/>
    <n v="1.1000000000000001"/>
    <n v="48"/>
    <n v="-1"/>
    <d v="2017-02-13T00:00:00"/>
    <d v="2017-02-01T00:00:00"/>
    <d v="2017-02-13T00:00:00"/>
    <s v="Monday"/>
    <d v="1899-12-30T12:38:43"/>
    <d v="1899-12-30T13:00:00"/>
    <n v="1"/>
    <d v="2017-02-13T00:00:00"/>
    <d v="2017-02-01T00:00:00"/>
    <d v="2017-02-13T00:00:00"/>
    <s v="Monday"/>
    <d v="1899-12-30T12:46:00"/>
    <d v="1899-12-30T13:00:00"/>
    <s v="One Way"/>
  </r>
  <r>
    <n v="1260485"/>
    <s v="RFID Card Member"/>
    <s v="Shorewood"/>
    <s v="WI"/>
    <n v="53211"/>
    <s v="UNITED STATES"/>
    <s v="Annual Pass"/>
    <n v="11118"/>
    <x v="1"/>
    <n v="43.048200000000001"/>
    <n v="-87.900859999999994"/>
    <x v="1"/>
    <n v="43.03886"/>
    <n v="-87.902720000000002"/>
    <n v="5"/>
    <n v="0"/>
    <n v="0.8"/>
    <n v="0.7"/>
    <n v="30"/>
    <n v="-1"/>
    <d v="2017-02-13T00:00:00"/>
    <d v="2017-02-01T00:00:00"/>
    <d v="2017-02-13T00:00:00"/>
    <s v="Monday"/>
    <d v="1899-12-30T14:41:36"/>
    <d v="1899-12-30T15:00:00"/>
    <n v="1"/>
    <d v="2017-02-13T00:00:00"/>
    <d v="2017-02-01T00:00:00"/>
    <d v="2017-02-13T00:00:00"/>
    <s v="Monday"/>
    <d v="1899-12-30T14:46:12"/>
    <d v="1899-12-30T15:00:00"/>
    <s v="One Way"/>
  </r>
  <r>
    <n v="1260485"/>
    <s v="RFID Card Member"/>
    <s v="Shorewood"/>
    <s v="WI"/>
    <n v="53211"/>
    <s v="UNITED STATES"/>
    <s v="Annual Pass"/>
    <n v="11115"/>
    <x v="1"/>
    <n v="43.048200000000001"/>
    <n v="-87.900859999999994"/>
    <x v="1"/>
    <n v="43.03886"/>
    <n v="-87.902720000000002"/>
    <n v="6"/>
    <n v="0"/>
    <n v="0.9"/>
    <n v="0.9"/>
    <n v="36"/>
    <n v="-1"/>
    <d v="2017-02-14T00:00:00"/>
    <d v="2017-02-01T00:00:00"/>
    <d v="2017-02-14T00:00:00"/>
    <s v="Tuesday"/>
    <d v="1899-12-30T08:13:24"/>
    <d v="1899-12-30T08:00:00"/>
    <n v="1"/>
    <d v="2017-02-14T00:00:00"/>
    <d v="2017-02-01T00:00:00"/>
    <d v="2017-02-14T00:00:00"/>
    <s v="Tuesday"/>
    <d v="1899-12-30T08:19:46"/>
    <d v="1899-12-30T08:00:00"/>
    <s v="One Way"/>
  </r>
  <r>
    <n v="1260485"/>
    <s v="RFID Card Member"/>
    <s v="Shorewood"/>
    <s v="WI"/>
    <n v="53211"/>
    <s v="UNITED STATES"/>
    <s v="Annual Pass"/>
    <n v="5586"/>
    <x v="12"/>
    <n v="43.038719999999998"/>
    <n v="-87.905339999999995"/>
    <x v="1"/>
    <n v="43.03886"/>
    <n v="-87.902720000000002"/>
    <n v="2"/>
    <n v="0"/>
    <n v="0.3"/>
    <n v="0.3"/>
    <n v="12"/>
    <n v="-1"/>
    <d v="2017-02-17T00:00:00"/>
    <d v="2017-02-01T00:00:00"/>
    <d v="2017-02-17T00:00:00"/>
    <s v="Friday"/>
    <d v="1899-12-30T13:46:53"/>
    <d v="1899-12-30T14:00:00"/>
    <n v="1"/>
    <d v="2017-02-17T00:00:00"/>
    <d v="2017-02-01T00:00:00"/>
    <d v="2017-02-17T00:00:00"/>
    <s v="Friday"/>
    <d v="1899-12-30T13:48:29"/>
    <d v="1899-12-30T14:00:00"/>
    <s v="One Way"/>
  </r>
  <r>
    <n v="1260485"/>
    <s v="RFID Card Member"/>
    <s v="Shorewood"/>
    <s v="WI"/>
    <n v="53211"/>
    <s v="UNITED STATES"/>
    <s v="Annual Pass"/>
    <n v="11110"/>
    <x v="1"/>
    <n v="43.048200000000001"/>
    <n v="-87.900859999999994"/>
    <x v="1"/>
    <n v="43.03886"/>
    <n v="-87.902720000000002"/>
    <n v="5"/>
    <n v="0"/>
    <n v="0.8"/>
    <n v="0.7"/>
    <n v="30"/>
    <n v="-1"/>
    <d v="2017-02-10T00:00:00"/>
    <d v="2017-02-01T00:00:00"/>
    <d v="2017-02-10T00:00:00"/>
    <s v="Friday"/>
    <d v="1899-12-30T08:37:14"/>
    <d v="1899-12-30T09:00:00"/>
    <n v="1"/>
    <d v="2017-02-10T00:00:00"/>
    <d v="2017-02-01T00:00:00"/>
    <d v="2017-02-10T00:00:00"/>
    <s v="Friday"/>
    <d v="1899-12-30T08:42:52"/>
    <d v="1899-12-30T09:00:00"/>
    <s v="One Way"/>
  </r>
  <r>
    <n v="1260485"/>
    <s v="RFID Card Member"/>
    <s v="Shorewood"/>
    <s v="WI"/>
    <n v="53211"/>
    <s v="UNITED STATES"/>
    <s v="Annual Pass"/>
    <n v="11164"/>
    <x v="0"/>
    <n v="43.03886"/>
    <n v="-87.902720000000002"/>
    <x v="12"/>
    <n v="43.038719999999998"/>
    <n v="-87.905339999999995"/>
    <n v="2"/>
    <n v="0"/>
    <n v="0.3"/>
    <n v="0.3"/>
    <n v="12"/>
    <n v="-1"/>
    <d v="2017-02-08T00:00:00"/>
    <d v="2017-02-01T00:00:00"/>
    <d v="2017-02-08T00:00:00"/>
    <s v="Wednesday"/>
    <d v="1899-12-30T12:25:51"/>
    <d v="1899-12-30T12:00:00"/>
    <n v="1"/>
    <d v="2017-02-08T00:00:00"/>
    <d v="2017-02-01T00:00:00"/>
    <d v="2017-02-08T00:00:00"/>
    <s v="Wednesday"/>
    <d v="1899-12-30T12:27:32"/>
    <d v="1899-12-30T12:00:00"/>
    <s v="One Way"/>
  </r>
  <r>
    <n v="1260485"/>
    <s v="RFID Card Member"/>
    <s v="Shorewood"/>
    <s v="WI"/>
    <n v="53211"/>
    <s v="UNITED STATES"/>
    <s v="Annual Pass"/>
    <n v="38"/>
    <x v="0"/>
    <n v="43.03886"/>
    <n v="-87.902720000000002"/>
    <x v="1"/>
    <n v="43.03886"/>
    <n v="-87.902720000000002"/>
    <n v="0"/>
    <n v="0"/>
    <n v="0"/>
    <n v="0"/>
    <n v="0"/>
    <n v="-1"/>
    <d v="2017-02-07T00:00:00"/>
    <d v="2017-02-01T00:00:00"/>
    <d v="2017-02-07T00:00:00"/>
    <s v="Tuesday"/>
    <d v="1899-12-30T17:20:07"/>
    <d v="1899-12-30T17:00:00"/>
    <n v="1"/>
    <d v="2017-02-07T00:00:00"/>
    <d v="2017-02-01T00:00:00"/>
    <d v="2017-02-07T00:00:00"/>
    <s v="Tuesday"/>
    <d v="1899-12-30T17:20:49"/>
    <d v="1899-12-30T17:00:00"/>
    <s v="Round Trip"/>
  </r>
  <r>
    <n v="1260485"/>
    <s v="RFID Card Member"/>
    <s v="Shorewood"/>
    <s v="WI"/>
    <n v="53211"/>
    <s v="UNITED STATES"/>
    <s v="Annual Pass"/>
    <n v="5419"/>
    <x v="12"/>
    <n v="43.038719999999998"/>
    <n v="-87.905339999999995"/>
    <x v="1"/>
    <n v="43.03886"/>
    <n v="-87.902720000000002"/>
    <n v="2"/>
    <n v="0"/>
    <n v="0.3"/>
    <n v="0.3"/>
    <n v="12"/>
    <n v="-1"/>
    <d v="2017-02-23T00:00:00"/>
    <d v="2017-02-01T00:00:00"/>
    <d v="2017-02-23T00:00:00"/>
    <s v="Thursday"/>
    <d v="1899-12-30T13:30:41"/>
    <d v="1899-12-30T14:00:00"/>
    <n v="1"/>
    <d v="2017-02-23T00:00:00"/>
    <d v="2017-02-01T00:00:00"/>
    <d v="2017-02-23T00:00:00"/>
    <s v="Thursday"/>
    <d v="1899-12-30T13:32:06"/>
    <d v="1899-12-30T14:00:00"/>
    <s v="One Way"/>
  </r>
  <r>
    <n v="1263174"/>
    <s v="RFID Card Member"/>
    <s v="Milwaukee"/>
    <s v="WI"/>
    <n v="53202"/>
    <s v="UNITED STATES"/>
    <s v="Pay as You Go Pass"/>
    <n v="5424"/>
    <x v="22"/>
    <n v="43.053040000000003"/>
    <n v="-87.897660000000002"/>
    <x v="2"/>
    <n v="43.03519"/>
    <n v="-87.907390000000007"/>
    <n v="16"/>
    <n v="0"/>
    <n v="2.4"/>
    <n v="2.2999999999999998"/>
    <n v="96"/>
    <n v="-1"/>
    <d v="2017-02-19T00:00:00"/>
    <d v="2017-02-01T00:00:00"/>
    <d v="2017-02-19T00:00:00"/>
    <s v="Sunday"/>
    <d v="1899-12-30T12:23:08"/>
    <d v="1899-12-30T12:00:00"/>
    <n v="1"/>
    <d v="2017-02-19T00:00:00"/>
    <d v="2017-02-01T00:00:00"/>
    <d v="2017-02-19T00:00:00"/>
    <s v="Sunday"/>
    <d v="1899-12-30T12:39:30"/>
    <d v="1899-12-30T13:00:00"/>
    <s v="One Way"/>
  </r>
  <r>
    <n v="1267915"/>
    <s v="RFID Card Member"/>
    <s v="Milwaukee"/>
    <s v="WI"/>
    <n v="53233"/>
    <s v="UNITED STATES"/>
    <s v="30-Day Pass"/>
    <n v="152"/>
    <x v="25"/>
    <n v="43.036900000000003"/>
    <n v="-87.89667"/>
    <x v="10"/>
    <n v="43.052460000000004"/>
    <n v="-87.891000000000005"/>
    <n v="36"/>
    <n v="0"/>
    <n v="5.4"/>
    <n v="5.0999999999999996"/>
    <n v="216"/>
    <n v="-1"/>
    <d v="2017-02-19T00:00:00"/>
    <d v="2017-02-01T00:00:00"/>
    <d v="2017-02-19T00:00:00"/>
    <s v="Sunday"/>
    <d v="1899-12-30T13:59:29"/>
    <d v="1899-12-30T14:00:00"/>
    <n v="1"/>
    <d v="2017-02-19T00:00:00"/>
    <d v="2017-02-01T00:00:00"/>
    <d v="2017-02-19T00:00:00"/>
    <s v="Sunday"/>
    <d v="1899-12-30T14:35:37"/>
    <d v="1899-12-30T15:00:00"/>
    <s v="One Way"/>
  </r>
  <r>
    <n v="1267915"/>
    <s v="RFID Card Member"/>
    <s v="Milwaukee"/>
    <s v="WI"/>
    <n v="53233"/>
    <s v="UNITED STATES"/>
    <s v="30-Day Pass"/>
    <n v="5545"/>
    <x v="12"/>
    <n v="43.038719999999998"/>
    <n v="-87.905339999999995"/>
    <x v="19"/>
    <n v="43.040349999999997"/>
    <n v="-87.920760000000001"/>
    <n v="34"/>
    <n v="0"/>
    <n v="5.0999999999999996"/>
    <n v="4.8"/>
    <n v="204"/>
    <n v="-1"/>
    <d v="2017-02-22T00:00:00"/>
    <d v="2017-02-01T00:00:00"/>
    <d v="2017-02-22T00:00:00"/>
    <s v="Wednesday"/>
    <d v="1899-12-30T17:57:12"/>
    <d v="1899-12-30T18:00:00"/>
    <n v="1"/>
    <d v="2017-02-22T00:00:00"/>
    <d v="2017-02-01T00:00:00"/>
    <d v="2017-02-22T00:00:00"/>
    <s v="Wednesday"/>
    <d v="1899-12-30T18:31:02"/>
    <d v="1899-12-30T19:00:00"/>
    <s v="One Way"/>
  </r>
  <r>
    <n v="1269318"/>
    <s v="RFID Card Member"/>
    <s v="Milwaukee"/>
    <s v="WI"/>
    <n v="53204"/>
    <s v="UNITED STATES"/>
    <s v="Annual Pass"/>
    <n v="11140"/>
    <x v="36"/>
    <n v="43.02948"/>
    <n v="-87.912819999999996"/>
    <x v="22"/>
    <n v="43.02948"/>
    <n v="-87.912819999999996"/>
    <n v="10"/>
    <n v="0"/>
    <n v="1.5"/>
    <n v="1.4"/>
    <n v="60"/>
    <n v="-1"/>
    <d v="2017-02-25T00:00:00"/>
    <d v="2017-02-01T00:00:00"/>
    <d v="2017-02-25T00:00:00"/>
    <s v="Saturday"/>
    <d v="1899-12-30T14:20:41"/>
    <d v="1899-12-30T14:00:00"/>
    <n v="1"/>
    <d v="2017-02-25T00:00:00"/>
    <d v="2017-02-01T00:00:00"/>
    <d v="2017-02-25T00:00:00"/>
    <s v="Saturday"/>
    <d v="1899-12-30T14:30:12"/>
    <d v="1899-12-30T15:00:00"/>
    <s v="Round Trip"/>
  </r>
  <r>
    <n v="1269318"/>
    <s v="RFID Card Member"/>
    <s v="Milwaukee"/>
    <s v="WI"/>
    <n v="53204"/>
    <s v="UNITED STATES"/>
    <s v="Annual Pass"/>
    <n v="5456"/>
    <x v="16"/>
    <n v="43.03913"/>
    <n v="-87.916150000000002"/>
    <x v="16"/>
    <n v="43.034619999999997"/>
    <n v="-87.917500000000004"/>
    <n v="7"/>
    <n v="0"/>
    <n v="1.1000000000000001"/>
    <n v="1"/>
    <n v="42"/>
    <n v="-1"/>
    <d v="2017-02-22T00:00:00"/>
    <d v="2017-02-01T00:00:00"/>
    <d v="2017-02-22T00:00:00"/>
    <s v="Wednesday"/>
    <d v="1899-12-30T16:38:05"/>
    <d v="1899-12-30T17:00:00"/>
    <n v="1"/>
    <d v="2017-02-22T00:00:00"/>
    <d v="2017-02-01T00:00:00"/>
    <d v="2017-02-22T00:00:00"/>
    <s v="Wednesday"/>
    <d v="1899-12-30T16:45:35"/>
    <d v="1899-12-30T17:00:00"/>
    <s v="One Way"/>
  </r>
  <r>
    <n v="1269318"/>
    <s v="RFID Card Member"/>
    <s v="Milwaukee"/>
    <s v="WI"/>
    <n v="53204"/>
    <s v="UNITED STATES"/>
    <s v="Annual Pass"/>
    <n v="5524"/>
    <x v="36"/>
    <n v="43.02948"/>
    <n v="-87.912819999999996"/>
    <x v="22"/>
    <n v="43.02948"/>
    <n v="-87.912819999999996"/>
    <n v="13"/>
    <n v="0"/>
    <n v="2"/>
    <n v="1.9"/>
    <n v="78"/>
    <n v="-1"/>
    <d v="2017-02-07T00:00:00"/>
    <d v="2017-02-01T00:00:00"/>
    <d v="2017-02-07T00:00:00"/>
    <s v="Tuesday"/>
    <d v="1899-12-30T17:08:18"/>
    <d v="1899-12-30T17:00:00"/>
    <n v="1"/>
    <d v="2017-02-07T00:00:00"/>
    <d v="2017-02-01T00:00:00"/>
    <d v="2017-02-07T00:00:00"/>
    <s v="Tuesday"/>
    <d v="1899-12-30T17:21:59"/>
    <d v="1899-12-30T17:00:00"/>
    <s v="Round Trip"/>
  </r>
  <r>
    <n v="1276651"/>
    <s v="RFID Card Member"/>
    <s v="Milwaukee"/>
    <s v="WI"/>
    <n v="53211"/>
    <s v="UNITED STATES"/>
    <s v="Annual Pass"/>
    <n v="2968"/>
    <x v="13"/>
    <n v="43.058619999999998"/>
    <n v="-87.885319999999993"/>
    <x v="26"/>
    <n v="43.077359999999999"/>
    <n v="-87.880769999999998"/>
    <n v="12"/>
    <n v="0"/>
    <n v="1.8"/>
    <n v="1.7"/>
    <n v="72"/>
    <n v="-1"/>
    <d v="2017-02-22T00:00:00"/>
    <d v="2017-02-01T00:00:00"/>
    <d v="2017-02-22T00:00:00"/>
    <s v="Wednesday"/>
    <d v="1899-12-30T18:53:28"/>
    <d v="1899-12-30T19:00:00"/>
    <n v="1"/>
    <d v="2017-02-22T00:00:00"/>
    <d v="2017-02-01T00:00:00"/>
    <d v="2017-02-22T00:00:00"/>
    <s v="Wednesday"/>
    <d v="1899-12-30T19:05:20"/>
    <d v="1899-12-30T19:00:00"/>
    <s v="One Way"/>
  </r>
  <r>
    <n v="1276651"/>
    <s v="RFID Card Member"/>
    <s v="Milwaukee"/>
    <s v="WI"/>
    <n v="53211"/>
    <s v="UNITED STATES"/>
    <s v="Annual Pass"/>
    <n v="112"/>
    <x v="32"/>
    <n v="43.077359999999999"/>
    <n v="-87.880769999999998"/>
    <x v="36"/>
    <n v="43.052549999999997"/>
    <n v="-87.909329999999997"/>
    <n v="19"/>
    <n v="0"/>
    <n v="2.9"/>
    <n v="2.7"/>
    <n v="114"/>
    <n v="-1"/>
    <d v="2017-02-27T00:00:00"/>
    <d v="2017-02-01T00:00:00"/>
    <d v="2017-02-27T00:00:00"/>
    <s v="Monday"/>
    <d v="1899-12-30T08:18:25"/>
    <d v="1899-12-30T08:00:00"/>
    <n v="1"/>
    <d v="2017-02-27T00:00:00"/>
    <d v="2017-02-01T00:00:00"/>
    <d v="2017-02-27T00:00:00"/>
    <s v="Monday"/>
    <d v="1899-12-30T08:37:32"/>
    <d v="1899-12-30T09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25"/>
    <n v="43.066893999999998"/>
    <n v="-87.877936000000005"/>
    <n v="6"/>
    <n v="0"/>
    <n v="0.9"/>
    <n v="0.9"/>
    <n v="36"/>
    <n v="-1"/>
    <d v="2017-02-11T00:00:00"/>
    <d v="2017-02-01T00:00:00"/>
    <d v="2017-02-11T00:00:00"/>
    <s v="Saturday"/>
    <d v="1899-12-30T10:46:36"/>
    <d v="1899-12-30T11:00:00"/>
    <n v="1"/>
    <d v="2017-02-11T00:00:00"/>
    <d v="2017-02-01T00:00:00"/>
    <d v="2017-02-11T00:00:00"/>
    <s v="Saturday"/>
    <d v="1899-12-30T10:52:47"/>
    <d v="1899-12-30T11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8"/>
    <n v="0"/>
    <n v="2.7"/>
    <n v="2.6"/>
    <n v="108"/>
    <n v="-1"/>
    <d v="2017-02-15T00:00:00"/>
    <d v="2017-02-01T00:00:00"/>
    <d v="2017-02-15T00:00:00"/>
    <s v="Wednesday"/>
    <d v="1899-12-30T07:14:47"/>
    <d v="1899-12-30T07:00:00"/>
    <n v="1"/>
    <d v="2017-02-15T00:00:00"/>
    <d v="2017-02-01T00:00:00"/>
    <d v="2017-02-15T00:00:00"/>
    <s v="Wednesday"/>
    <d v="1899-12-30T07:32:07"/>
    <d v="1899-12-30T08:00:00"/>
    <s v="One Way"/>
  </r>
  <r>
    <n v="1276651"/>
    <s v="RFID Card Member"/>
    <s v="Milwaukee"/>
    <s v="WI"/>
    <n v="53211"/>
    <s v="UNITED STATES"/>
    <s v="Annual Pass"/>
    <n v="957"/>
    <x v="24"/>
    <n v="43.05097"/>
    <n v="-87.906440000000003"/>
    <x v="26"/>
    <n v="43.077359999999999"/>
    <n v="-87.880769999999998"/>
    <n v="26"/>
    <n v="0"/>
    <n v="3.9"/>
    <n v="3.7"/>
    <n v="156"/>
    <n v="-1"/>
    <d v="2017-02-15T00:00:00"/>
    <d v="2017-02-01T00:00:00"/>
    <d v="2017-02-15T00:00:00"/>
    <s v="Wednesday"/>
    <d v="1899-12-30T18:42:49"/>
    <d v="1899-12-30T19:00:00"/>
    <n v="1"/>
    <d v="2017-02-15T00:00:00"/>
    <d v="2017-02-01T00:00:00"/>
    <d v="2017-02-15T00:00:00"/>
    <s v="Wednesday"/>
    <d v="1899-12-30T19:08:34"/>
    <d v="1899-12-30T19:00:00"/>
    <s v="One Way"/>
  </r>
  <r>
    <n v="1276651"/>
    <s v="RFID Card Member"/>
    <s v="Milwaukee"/>
    <s v="WI"/>
    <n v="53211"/>
    <s v="UNITED STATES"/>
    <s v="Annual Pass"/>
    <n v="967"/>
    <x v="32"/>
    <n v="43.077359999999999"/>
    <n v="-87.880769999999998"/>
    <x v="36"/>
    <n v="43.052549999999997"/>
    <n v="-87.909329999999997"/>
    <n v="17"/>
    <n v="0"/>
    <n v="2.6"/>
    <n v="2.4"/>
    <n v="102"/>
    <n v="-1"/>
    <d v="2017-02-18T00:00:00"/>
    <d v="2017-02-01T00:00:00"/>
    <d v="2017-02-18T00:00:00"/>
    <s v="Saturday"/>
    <d v="1899-12-30T10:22:12"/>
    <d v="1899-12-30T10:00:00"/>
    <n v="1"/>
    <d v="2017-02-18T00:00:00"/>
    <d v="2017-02-01T00:00:00"/>
    <d v="2017-02-18T00:00:00"/>
    <s v="Saturday"/>
    <d v="1899-12-30T10:39:21"/>
    <d v="1899-12-30T11:00:00"/>
    <s v="One Way"/>
  </r>
  <r>
    <n v="1279843"/>
    <s v="RFID Card Member"/>
    <s v="Milwaukee"/>
    <s v="WI"/>
    <n v="53211"/>
    <s v="UNITED STATES"/>
    <s v="Annual Pass"/>
    <n v="1105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7T00:00:00"/>
    <d v="2017-02-01T00:00:00"/>
    <d v="2017-02-17T00:00:00"/>
    <s v="Friday"/>
    <d v="1899-12-30T20:56:24"/>
    <d v="1899-12-30T21:00:00"/>
    <n v="1"/>
    <d v="2017-02-17T00:00:00"/>
    <d v="2017-02-01T00:00:00"/>
    <d v="2017-02-17T00:00:00"/>
    <s v="Friday"/>
    <d v="1899-12-30T21:01:16"/>
    <d v="1899-12-30T21:00:00"/>
    <s v="One Way"/>
  </r>
  <r>
    <n v="1279843"/>
    <s v="RFID Card Member"/>
    <s v="Milwaukee"/>
    <s v="WI"/>
    <n v="53211"/>
    <s v="UNITED STATES"/>
    <s v="Annual Pass"/>
    <n v="554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0T00:00:00"/>
    <d v="2017-02-01T00:00:00"/>
    <d v="2017-02-20T00:00:00"/>
    <s v="Monday"/>
    <d v="1899-12-30T08:24:33"/>
    <d v="1899-12-30T08:00:00"/>
    <n v="1"/>
    <d v="2017-02-20T00:00:00"/>
    <d v="2017-02-01T00:00:00"/>
    <d v="2017-02-20T00:00:00"/>
    <s v="Monday"/>
    <d v="1899-12-30T08:29:44"/>
    <d v="1899-12-30T08:00:00"/>
    <s v="One Way"/>
  </r>
  <r>
    <n v="1279843"/>
    <s v="RFID Card Member"/>
    <s v="Milwaukee"/>
    <s v="WI"/>
    <n v="53211"/>
    <s v="UNITED STATES"/>
    <s v="Annual Pass"/>
    <n v="961"/>
    <x v="7"/>
    <n v="43.074890000000003"/>
    <n v="-87.882810000000006"/>
    <x v="25"/>
    <n v="43.066893999999998"/>
    <n v="-87.877936000000005"/>
    <n v="6"/>
    <n v="0"/>
    <n v="0.9"/>
    <n v="0.9"/>
    <n v="36"/>
    <n v="-1"/>
    <d v="2017-02-18T00:00:00"/>
    <d v="2017-02-01T00:00:00"/>
    <d v="2017-02-18T00:00:00"/>
    <s v="Saturday"/>
    <d v="1899-12-30T15:54:10"/>
    <d v="1899-12-30T16:00:00"/>
    <n v="1"/>
    <d v="2017-02-18T00:00:00"/>
    <d v="2017-02-01T00:00:00"/>
    <d v="2017-02-18T00:00:00"/>
    <s v="Saturday"/>
    <d v="1899-12-30T16:00:04"/>
    <d v="1899-12-30T16:00:00"/>
    <s v="One Way"/>
  </r>
  <r>
    <n v="1280631"/>
    <s v="RFID Card Member"/>
    <s v="Milwaukee"/>
    <s v="WI"/>
    <n v="53202"/>
    <s v="UNITED STATES"/>
    <s v="Annual Pass"/>
    <n v="5574"/>
    <x v="27"/>
    <n v="43.038580000000003"/>
    <n v="-87.90934"/>
    <x v="4"/>
    <n v="43.03913"/>
    <n v="-87.916150000000002"/>
    <n v="2"/>
    <n v="0"/>
    <n v="0.3"/>
    <n v="0.3"/>
    <n v="12"/>
    <n v="-1"/>
    <d v="2017-02-19T00:00:00"/>
    <d v="2017-02-01T00:00:00"/>
    <d v="2017-02-19T00:00:00"/>
    <s v="Sunday"/>
    <d v="1899-12-30T18:29:12"/>
    <d v="1899-12-30T18:00:00"/>
    <n v="1"/>
    <d v="2017-02-19T00:00:00"/>
    <d v="2017-02-01T00:00:00"/>
    <d v="2017-02-19T00:00:00"/>
    <s v="Sunday"/>
    <d v="1899-12-30T18:31:57"/>
    <d v="1899-12-30T19:00:00"/>
    <s v="One Way"/>
  </r>
  <r>
    <n v="1294418"/>
    <s v="RFID Card Member"/>
    <s v="Milwaukee "/>
    <s v="WI"/>
    <n v="53202"/>
    <s v="UNITED STATES"/>
    <s v="Annual Pass"/>
    <n v="5585"/>
    <x v="1"/>
    <n v="43.048200000000001"/>
    <n v="-87.900859999999994"/>
    <x v="24"/>
    <n v="43.036900000000003"/>
    <n v="-87.89667"/>
    <n v="10"/>
    <n v="0"/>
    <n v="1.5"/>
    <n v="1.4"/>
    <n v="60"/>
    <n v="-1"/>
    <d v="2017-02-26T00:00:00"/>
    <d v="2017-02-01T00:00:00"/>
    <d v="2017-02-26T00:00:00"/>
    <s v="Sunday"/>
    <d v="1899-12-30T12:45:58"/>
    <d v="1899-12-30T13:00:00"/>
    <n v="1"/>
    <d v="2017-02-26T00:00:00"/>
    <d v="2017-02-01T00:00:00"/>
    <d v="2017-02-26T00:00:00"/>
    <s v="Sunday"/>
    <d v="1899-12-30T12:55:18"/>
    <d v="1899-12-30T13:00:00"/>
    <s v="One Way"/>
  </r>
  <r>
    <n v="1294418"/>
    <s v="RFID Card Member"/>
    <s v="Milwaukee "/>
    <s v="WI"/>
    <n v="53202"/>
    <s v="UNITED STATES"/>
    <s v="Annual Pass"/>
    <n v="5417"/>
    <x v="25"/>
    <n v="43.036900000000003"/>
    <n v="-87.89667"/>
    <x v="5"/>
    <n v="43.031480000000002"/>
    <n v="-87.908169999999998"/>
    <n v="13"/>
    <n v="0"/>
    <n v="2"/>
    <n v="1.9"/>
    <n v="78"/>
    <n v="-1"/>
    <d v="2017-02-26T00:00:00"/>
    <d v="2017-02-01T00:00:00"/>
    <d v="2017-02-26T00:00:00"/>
    <s v="Sunday"/>
    <d v="1899-12-30T12:55:33"/>
    <d v="1899-12-30T13:00:00"/>
    <n v="1"/>
    <d v="2017-02-26T00:00:00"/>
    <d v="2017-02-01T00:00:00"/>
    <d v="2017-02-26T00:00:00"/>
    <s v="Sunday"/>
    <d v="1899-12-30T13:08:08"/>
    <d v="1899-12-30T13:00:00"/>
    <s v="One Way"/>
  </r>
  <r>
    <n v="1298099"/>
    <s v="RFID Card Member"/>
    <s v="Milwaukee"/>
    <s v="WI"/>
    <n v="53233"/>
    <s v="UNITED STATES"/>
    <s v="Annual Pass"/>
    <n v="952"/>
    <x v="37"/>
    <n v="43.041646999999998"/>
    <n v="-87.927257999999995"/>
    <x v="8"/>
    <n v="43.038580000000003"/>
    <n v="-87.90934"/>
    <n v="9"/>
    <n v="0"/>
    <n v="1.4"/>
    <n v="1.3"/>
    <n v="54"/>
    <n v="-1"/>
    <d v="2017-02-23T00:00:00"/>
    <d v="2017-02-01T00:00:00"/>
    <d v="2017-02-23T00:00:00"/>
    <s v="Thursday"/>
    <d v="1899-12-30T09:50:39"/>
    <d v="1899-12-30T10:00:00"/>
    <n v="1"/>
    <d v="2017-02-23T00:00:00"/>
    <d v="2017-02-01T00:00:00"/>
    <d v="2017-02-23T00:00:00"/>
    <s v="Thursday"/>
    <d v="1899-12-30T09:59:03"/>
    <d v="1899-12-30T10:00:00"/>
    <s v="One Way"/>
  </r>
  <r>
    <n v="1298099"/>
    <s v="RFID Card Member"/>
    <s v="Milwaukee"/>
    <s v="WI"/>
    <n v="53233"/>
    <s v="UNITED STATES"/>
    <s v="Annual Pass"/>
    <n v="11076"/>
    <x v="10"/>
    <n v="43.052460000000004"/>
    <n v="-87.891000000000005"/>
    <x v="38"/>
    <n v="43.074890000000003"/>
    <n v="-87.882810000000006"/>
    <n v="9"/>
    <n v="0"/>
    <n v="1.4"/>
    <n v="1.3"/>
    <n v="54"/>
    <n v="-1"/>
    <d v="2017-02-13T00:00:00"/>
    <d v="2017-02-01T00:00:00"/>
    <d v="2017-02-13T00:00:00"/>
    <s v="Monday"/>
    <d v="1899-12-30T13:08:20"/>
    <d v="1899-12-30T13:00:00"/>
    <n v="1"/>
    <d v="2017-02-13T00:00:00"/>
    <d v="2017-02-01T00:00:00"/>
    <d v="2017-02-13T00:00:00"/>
    <s v="Monday"/>
    <d v="1899-12-30T13:17:52"/>
    <d v="1899-12-30T13:00:00"/>
    <s v="One Way"/>
  </r>
  <r>
    <n v="1307365"/>
    <s v="RFID Card Member"/>
    <s v="Hinsdale"/>
    <s v="IL"/>
    <n v="60521"/>
    <s v="UNITED STATES"/>
    <s v="Annual Pass"/>
    <n v="5587"/>
    <x v="20"/>
    <n v="43.034619999999997"/>
    <n v="-87.917500000000004"/>
    <x v="21"/>
    <n v="43.040154000000001"/>
    <n v="-87.932113000000001"/>
    <n v="8"/>
    <n v="0"/>
    <n v="1.2"/>
    <n v="1.1000000000000001"/>
    <n v="48"/>
    <n v="-1"/>
    <d v="2017-02-26T00:00:00"/>
    <d v="2017-02-01T00:00:00"/>
    <d v="2017-02-26T00:00:00"/>
    <s v="Sunday"/>
    <d v="1899-12-30T23:48:31"/>
    <d v="1899-12-31T00:00:00"/>
    <n v="1"/>
    <d v="2017-02-26T00:00:00"/>
    <d v="2017-02-01T00:00:00"/>
    <d v="2017-02-26T00:00:00"/>
    <s v="Sunday"/>
    <d v="1899-12-30T23:56:26"/>
    <d v="1899-12-31T00:00:00"/>
    <s v="One Way"/>
  </r>
  <r>
    <n v="1307574"/>
    <s v="RFID Card Member"/>
    <s v="Milwaukee"/>
    <s v="WI"/>
    <n v="53212"/>
    <s v="UNITED STATES"/>
    <s v="30-Day Pass"/>
    <n v="11125"/>
    <x v="12"/>
    <n v="43.038719999999998"/>
    <n v="-87.905339999999995"/>
    <x v="0"/>
    <n v="43.048200000000001"/>
    <n v="-87.900859999999994"/>
    <n v="8"/>
    <n v="0"/>
    <n v="1.2"/>
    <n v="1.1000000000000001"/>
    <n v="48"/>
    <n v="-1"/>
    <d v="2017-02-02T00:00:00"/>
    <d v="2017-02-01T00:00:00"/>
    <d v="2017-02-02T00:00:00"/>
    <s v="Thursday"/>
    <d v="1899-12-30T14:07:43"/>
    <d v="1899-12-30T14:00:00"/>
    <n v="1"/>
    <d v="2017-02-02T00:00:00"/>
    <d v="2017-02-01T00:00:00"/>
    <d v="2017-02-02T00:00:00"/>
    <s v="Thursday"/>
    <d v="1899-12-30T14:15:29"/>
    <d v="1899-12-30T14:00:00"/>
    <s v="One Way"/>
  </r>
  <r>
    <n v="1307574"/>
    <s v="RFID Card Member"/>
    <s v="Milwaukee"/>
    <s v="WI"/>
    <n v="53212"/>
    <s v="UNITED STATES"/>
    <s v="30-Day Pass"/>
    <n v="5515"/>
    <x v="12"/>
    <n v="43.038719999999998"/>
    <n v="-87.905339999999995"/>
    <x v="0"/>
    <n v="43.048200000000001"/>
    <n v="-87.900859999999994"/>
    <n v="8"/>
    <n v="0"/>
    <n v="1.2"/>
    <n v="1.1000000000000001"/>
    <n v="48"/>
    <n v="-1"/>
    <d v="2017-02-09T00:00:00"/>
    <d v="2017-02-01T00:00:00"/>
    <d v="2017-02-09T00:00:00"/>
    <s v="Thursday"/>
    <d v="1899-12-30T15:04:34"/>
    <d v="1899-12-30T15:00:00"/>
    <n v="1"/>
    <d v="2017-02-09T00:00:00"/>
    <d v="2017-02-01T00:00:00"/>
    <d v="2017-02-09T00:00:00"/>
    <s v="Thursday"/>
    <d v="1899-12-30T15:12:12"/>
    <d v="1899-12-30T15:00:00"/>
    <s v="One Way"/>
  </r>
  <r>
    <n v="1321282"/>
    <s v="RFID Card Member"/>
    <s v="Milwaukee"/>
    <s v="WI"/>
    <n v="53202"/>
    <s v="UNITED STATES"/>
    <s v="Annual Pass"/>
    <n v="11082"/>
    <x v="7"/>
    <n v="43.074890000000003"/>
    <n v="-87.882810000000006"/>
    <x v="39"/>
    <n v="43.04804"/>
    <n v="-87.896720000000002"/>
    <n v="11"/>
    <n v="0"/>
    <n v="1.7"/>
    <n v="1.6"/>
    <n v="66"/>
    <n v="-1"/>
    <d v="2017-02-17T00:00:00"/>
    <d v="2017-02-01T00:00:00"/>
    <d v="2017-02-17T00:00:00"/>
    <s v="Friday"/>
    <d v="1899-12-30T10:40:12"/>
    <d v="1899-12-30T11:00:00"/>
    <n v="1"/>
    <d v="2017-02-17T00:00:00"/>
    <d v="2017-02-01T00:00:00"/>
    <d v="2017-02-17T00:00:00"/>
    <s v="Friday"/>
    <d v="1899-12-30T10:51:42"/>
    <d v="1899-12-30T11:00:00"/>
    <s v="One Way"/>
  </r>
  <r>
    <n v="1321282"/>
    <s v="RFID Card Member"/>
    <s v="Milwaukee"/>
    <s v="WI"/>
    <n v="53202"/>
    <s v="UNITED STATES"/>
    <s v="Annual Pass"/>
    <n v="11092"/>
    <x v="10"/>
    <n v="43.052460000000004"/>
    <n v="-87.891000000000005"/>
    <x v="39"/>
    <n v="43.04804"/>
    <n v="-87.896720000000002"/>
    <n v="2"/>
    <n v="0"/>
    <n v="0.3"/>
    <n v="0.3"/>
    <n v="12"/>
    <n v="-1"/>
    <d v="2017-02-08T00:00:00"/>
    <d v="2017-02-01T00:00:00"/>
    <d v="2017-02-08T00:00:00"/>
    <s v="Wednesday"/>
    <d v="1899-12-30T15:43:01"/>
    <d v="1899-12-30T16:00:00"/>
    <n v="1"/>
    <d v="2017-02-08T00:00:00"/>
    <d v="2017-02-01T00:00:00"/>
    <d v="2017-02-08T00:00:00"/>
    <s v="Wednesday"/>
    <d v="1899-12-30T15:45:36"/>
    <d v="1899-12-30T16:00:00"/>
    <s v="One Way"/>
  </r>
  <r>
    <n v="1324906"/>
    <s v="RFID Card Member"/>
    <s v="Milwaukee"/>
    <s v="WI"/>
    <n v="53211"/>
    <s v="UNITED STATES"/>
    <s v="Annual Pass"/>
    <n v="5476"/>
    <x v="32"/>
    <n v="43.077359999999999"/>
    <n v="-87.880769999999998"/>
    <x v="26"/>
    <n v="43.077359999999999"/>
    <n v="-87.880769999999998"/>
    <n v="26"/>
    <n v="0"/>
    <n v="3.9"/>
    <n v="3.7"/>
    <n v="156"/>
    <n v="-1"/>
    <d v="2017-02-07T00:00:00"/>
    <d v="2017-02-01T00:00:00"/>
    <d v="2017-02-07T00:00:00"/>
    <s v="Tuesday"/>
    <d v="1899-12-30T06:56:11"/>
    <d v="1899-12-30T07:00:00"/>
    <n v="1"/>
    <d v="2017-02-07T00:00:00"/>
    <d v="2017-02-01T00:00:00"/>
    <d v="2017-02-07T00:00:00"/>
    <s v="Tuesday"/>
    <d v="1899-12-30T07:22:31"/>
    <d v="1899-12-30T07:00:00"/>
    <s v="Round Trip"/>
  </r>
  <r>
    <n v="1328721"/>
    <s v="RFID Card Member"/>
    <s v="Milwaukee"/>
    <s v="WI"/>
    <n v="53207"/>
    <s v="UNITED STATES"/>
    <s v="Annual Pass"/>
    <n v="11081"/>
    <x v="16"/>
    <n v="43.03913"/>
    <n v="-87.916150000000002"/>
    <x v="42"/>
    <n v="43.026229999999998"/>
    <n v="-87.912809999999993"/>
    <n v="7"/>
    <n v="0"/>
    <n v="1.1000000000000001"/>
    <n v="1"/>
    <n v="42"/>
    <n v="-1"/>
    <d v="2017-02-13T00:00:00"/>
    <d v="2017-02-01T00:00:00"/>
    <d v="2017-02-13T00:00:00"/>
    <s v="Monday"/>
    <d v="1899-12-30T12:49:46"/>
    <d v="1899-12-30T13:00:00"/>
    <n v="1"/>
    <d v="2017-02-13T00:00:00"/>
    <d v="2017-02-01T00:00:00"/>
    <d v="2017-02-13T00:00:00"/>
    <s v="Monday"/>
    <d v="1899-12-30T12:56:25"/>
    <d v="1899-12-30T13:00:00"/>
    <s v="One Way"/>
  </r>
  <r>
    <n v="1328721"/>
    <s v="RFID Card Member"/>
    <s v="Milwaukee"/>
    <s v="WI"/>
    <n v="53207"/>
    <s v="UNITED STATES"/>
    <s v="Annual Pass"/>
    <n v="13"/>
    <x v="3"/>
    <n v="43.042490000000001"/>
    <n v="-87.909959999999998"/>
    <x v="21"/>
    <n v="43.040154000000001"/>
    <n v="-87.932113000000001"/>
    <n v="15"/>
    <n v="0"/>
    <n v="2.2999999999999998"/>
    <n v="2.1"/>
    <n v="90"/>
    <n v="-1"/>
    <d v="2017-02-15T00:00:00"/>
    <d v="2017-02-01T00:00:00"/>
    <d v="2017-02-15T00:00:00"/>
    <s v="Wednesday"/>
    <d v="1899-12-30T10:38:38"/>
    <d v="1899-12-30T11:00:00"/>
    <n v="1"/>
    <d v="2017-02-15T00:00:00"/>
    <d v="2017-02-01T00:00:00"/>
    <d v="2017-02-15T00:00:00"/>
    <s v="Wednesday"/>
    <d v="1899-12-30T10:53:52"/>
    <d v="1899-12-30T11:00:00"/>
    <s v="One Way"/>
  </r>
  <r>
    <n v="1328721"/>
    <s v="RFID Card Member"/>
    <s v="Milwaukee"/>
    <s v="WI"/>
    <n v="53207"/>
    <s v="UNITED STATES"/>
    <s v="Annual Pass"/>
    <n v="45"/>
    <x v="37"/>
    <n v="43.041646999999998"/>
    <n v="-87.927257999999995"/>
    <x v="42"/>
    <n v="43.026229999999998"/>
    <n v="-87.912809999999993"/>
    <n v="10"/>
    <n v="0"/>
    <n v="1.5"/>
    <n v="1.4"/>
    <n v="60"/>
    <n v="-1"/>
    <d v="2017-02-06T00:00:00"/>
    <d v="2017-02-01T00:00:00"/>
    <d v="2017-02-06T00:00:00"/>
    <s v="Monday"/>
    <d v="1899-12-30T13:57:06"/>
    <d v="1899-12-30T14:00:00"/>
    <n v="1"/>
    <d v="2017-02-06T00:00:00"/>
    <d v="2017-02-01T00:00:00"/>
    <d v="2017-02-06T00:00:00"/>
    <s v="Monday"/>
    <d v="1899-12-30T14:07:41"/>
    <d v="1899-12-30T14:00:00"/>
    <s v="One Way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8"/>
    <n v="43.038580000000003"/>
    <n v="-87.90934"/>
    <n v="26"/>
    <n v="0"/>
    <n v="3.9"/>
    <n v="3.7"/>
    <n v="156"/>
    <n v="-1"/>
    <d v="2017-02-04T00:00:00"/>
    <d v="2017-02-01T00:00:00"/>
    <d v="2017-02-04T00:00:00"/>
    <s v="Saturday"/>
    <d v="1899-12-30T09:14:36"/>
    <d v="1899-12-30T09:00:00"/>
    <n v="1"/>
    <d v="2017-02-04T00:00:00"/>
    <d v="2017-02-01T00:00:00"/>
    <d v="2017-02-04T00:00:00"/>
    <s v="Saturday"/>
    <d v="1899-12-30T09:40:12"/>
    <d v="1899-12-30T10:00:00"/>
    <s v="One Way"/>
  </r>
  <r>
    <n v="1328721"/>
    <s v="RFID Card Member"/>
    <s v="Milwaukee"/>
    <s v="WI"/>
    <n v="53207"/>
    <s v="UNITED STATES"/>
    <s v="Annual Pass"/>
    <n v="45"/>
    <x v="37"/>
    <n v="43.041646999999998"/>
    <n v="-87.927257999999995"/>
    <x v="42"/>
    <n v="43.026229999999998"/>
    <n v="-87.912809999999993"/>
    <n v="10"/>
    <n v="0"/>
    <n v="1.5"/>
    <n v="1.4"/>
    <n v="60"/>
    <n v="-1"/>
    <d v="2017-02-02T00:00:00"/>
    <d v="2017-02-01T00:00:00"/>
    <d v="2017-02-02T00:00:00"/>
    <s v="Thursday"/>
    <d v="1899-12-30T12:51:00"/>
    <d v="1899-12-30T13:00:00"/>
    <n v="1"/>
    <d v="2017-02-02T00:00:00"/>
    <d v="2017-02-01T00:00:00"/>
    <d v="2017-02-02T00:00:00"/>
    <s v="Thursday"/>
    <d v="1899-12-30T13:01:28"/>
    <d v="1899-12-30T13:00:00"/>
    <s v="One Way"/>
  </r>
  <r>
    <n v="1328721"/>
    <s v="RFID Card Member"/>
    <s v="Milwaukee"/>
    <s v="WI"/>
    <n v="53207"/>
    <s v="UNITED STATES"/>
    <s v="Annual Pass"/>
    <n v="957"/>
    <x v="41"/>
    <n v="43.004728999999998"/>
    <n v="-87.905463999999995"/>
    <x v="42"/>
    <n v="43.026229999999998"/>
    <n v="-87.912809999999993"/>
    <n v="11"/>
    <n v="0"/>
    <n v="1.7"/>
    <n v="1.6"/>
    <n v="66"/>
    <n v="-1"/>
    <d v="2017-02-03T00:00:00"/>
    <d v="2017-02-01T00:00:00"/>
    <d v="2017-02-03T00:00:00"/>
    <s v="Friday"/>
    <d v="1899-12-30T06:31:28"/>
    <d v="1899-12-30T07:00:00"/>
    <n v="1"/>
    <d v="2017-02-03T00:00:00"/>
    <d v="2017-02-01T00:00:00"/>
    <d v="2017-02-03T00:00:00"/>
    <s v="Friday"/>
    <d v="1899-12-30T06:42:15"/>
    <d v="1899-12-30T07:00:00"/>
    <s v="One Way"/>
  </r>
  <r>
    <n v="1328721"/>
    <s v="RFID Card Member"/>
    <s v="Milwaukee"/>
    <s v="WI"/>
    <n v="53207"/>
    <s v="UNITED STATES"/>
    <s v="Annual Pass"/>
    <n v="11119"/>
    <x v="27"/>
    <n v="43.038580000000003"/>
    <n v="-87.90934"/>
    <x v="42"/>
    <n v="43.026229999999998"/>
    <n v="-87.912809999999993"/>
    <n v="7"/>
    <n v="0"/>
    <n v="1.1000000000000001"/>
    <n v="1"/>
    <n v="42"/>
    <n v="-1"/>
    <d v="2017-02-09T00:00:00"/>
    <d v="2017-02-01T00:00:00"/>
    <d v="2017-02-09T00:00:00"/>
    <s v="Thursday"/>
    <d v="1899-12-30T17:47:04"/>
    <d v="1899-12-30T18:00:00"/>
    <n v="1"/>
    <d v="2017-02-09T00:00:00"/>
    <d v="2017-02-01T00:00:00"/>
    <d v="2017-02-09T00:00:00"/>
    <s v="Thursday"/>
    <d v="1899-12-30T17:54:07"/>
    <d v="1899-12-30T18:00:00"/>
    <s v="One Way"/>
  </r>
  <r>
    <n v="1328721"/>
    <s v="RFID Card Member"/>
    <s v="Milwaukee"/>
    <s v="WI"/>
    <n v="53207"/>
    <s v="UNITED STATES"/>
    <s v="Annual Pass"/>
    <n v="983"/>
    <x v="50"/>
    <n v="43.026229999999998"/>
    <n v="-87.912809999999993"/>
    <x v="8"/>
    <n v="43.038580000000003"/>
    <n v="-87.90934"/>
    <n v="6"/>
    <n v="0"/>
    <n v="0.9"/>
    <n v="0.9"/>
    <n v="36"/>
    <n v="-1"/>
    <d v="2017-02-11T00:00:00"/>
    <d v="2017-02-01T00:00:00"/>
    <d v="2017-02-11T00:00:00"/>
    <s v="Saturday"/>
    <d v="1899-12-30T08:34:07"/>
    <d v="1899-12-30T09:00:00"/>
    <n v="1"/>
    <d v="2017-02-11T00:00:00"/>
    <d v="2017-02-01T00:00:00"/>
    <d v="2017-02-11T00:00:00"/>
    <s v="Saturday"/>
    <d v="1899-12-30T08:40:04"/>
    <d v="1899-12-30T09:00:00"/>
    <s v="One Way"/>
  </r>
  <r>
    <n v="1328721"/>
    <s v="RFID Card Member"/>
    <s v="Milwaukee"/>
    <s v="WI"/>
    <n v="53207"/>
    <s v="UNITED STATES"/>
    <s v="Annual Pass"/>
    <n v="11051"/>
    <x v="36"/>
    <n v="43.02948"/>
    <n v="-87.912819999999996"/>
    <x v="8"/>
    <n v="43.038580000000003"/>
    <n v="-87.90934"/>
    <n v="4"/>
    <n v="0"/>
    <n v="0.6"/>
    <n v="0.6"/>
    <n v="24"/>
    <n v="-1"/>
    <d v="2017-02-22T00:00:00"/>
    <d v="2017-02-01T00:00:00"/>
    <d v="2017-02-22T00:00:00"/>
    <s v="Wednesday"/>
    <d v="1899-12-30T07:49:31"/>
    <d v="1899-12-30T08:00:00"/>
    <n v="1"/>
    <d v="2017-02-22T00:00:00"/>
    <d v="2017-02-01T00:00:00"/>
    <d v="2017-02-22T00:00:00"/>
    <s v="Wednesday"/>
    <d v="1899-12-30T07:53:59"/>
    <d v="1899-12-30T08:00:00"/>
    <s v="One Way"/>
  </r>
  <r>
    <n v="1328721"/>
    <s v="RFID Card Member"/>
    <s v="Milwaukee"/>
    <s v="WI"/>
    <n v="53207"/>
    <s v="UNITED STATES"/>
    <s v="Annual Pass"/>
    <n v="34"/>
    <x v="27"/>
    <n v="43.038580000000003"/>
    <n v="-87.90934"/>
    <x v="42"/>
    <n v="43.026229999999998"/>
    <n v="-87.912809999999993"/>
    <n v="10"/>
    <n v="0"/>
    <n v="1.5"/>
    <n v="1.4"/>
    <n v="60"/>
    <n v="-1"/>
    <d v="2017-02-26T00:00:00"/>
    <d v="2017-02-01T00:00:00"/>
    <d v="2017-02-26T00:00:00"/>
    <s v="Sunday"/>
    <d v="1899-12-30T14:45:40"/>
    <d v="1899-12-30T15:00:00"/>
    <n v="1"/>
    <d v="2017-02-26T00:00:00"/>
    <d v="2017-02-01T00:00:00"/>
    <d v="2017-02-26T00:00:00"/>
    <s v="Sunday"/>
    <d v="1899-12-30T14:55:31"/>
    <d v="1899-12-30T15:00:00"/>
    <s v="One Way"/>
  </r>
  <r>
    <n v="1328721"/>
    <s v="RFID Card Member"/>
    <s v="Milwaukee"/>
    <s v="WI"/>
    <n v="53207"/>
    <s v="UNITED STATES"/>
    <s v="Annual Pass"/>
    <n v="47"/>
    <x v="27"/>
    <n v="43.038580000000003"/>
    <n v="-87.90934"/>
    <x v="42"/>
    <n v="43.026229999999998"/>
    <n v="-87.912809999999993"/>
    <n v="7"/>
    <n v="0"/>
    <n v="1.1000000000000001"/>
    <n v="1"/>
    <n v="42"/>
    <n v="-1"/>
    <d v="2017-02-27T00:00:00"/>
    <d v="2017-02-01T00:00:00"/>
    <d v="2017-02-27T00:00:00"/>
    <s v="Monday"/>
    <d v="1899-12-30T17:03:22"/>
    <d v="1899-12-30T17:00:00"/>
    <n v="1"/>
    <d v="2017-02-27T00:00:00"/>
    <d v="2017-02-01T00:00:00"/>
    <d v="2017-02-27T00:00:00"/>
    <s v="Monday"/>
    <d v="1899-12-30T17:10:56"/>
    <d v="1899-12-30T17:00:00"/>
    <s v="One Way"/>
  </r>
  <r>
    <n v="1328721"/>
    <s v="RFID Card Member"/>
    <s v="Milwaukee"/>
    <s v="WI"/>
    <n v="53207"/>
    <s v="UNITED STATES"/>
    <s v="Annual Pass"/>
    <n v="47"/>
    <x v="50"/>
    <n v="43.026229999999998"/>
    <n v="-87.912809999999993"/>
    <x v="8"/>
    <n v="43.038580000000003"/>
    <n v="-87.90934"/>
    <n v="7"/>
    <n v="0"/>
    <n v="1.1000000000000001"/>
    <n v="1"/>
    <n v="42"/>
    <n v="-1"/>
    <d v="2017-02-27T00:00:00"/>
    <d v="2017-02-01T00:00:00"/>
    <d v="2017-02-27T00:00:00"/>
    <s v="Monday"/>
    <d v="1899-12-30T13:39:50"/>
    <d v="1899-12-30T14:00:00"/>
    <n v="1"/>
    <d v="2017-02-27T00:00:00"/>
    <d v="2017-02-01T00:00:00"/>
    <d v="2017-02-27T00:00:00"/>
    <s v="Monday"/>
    <d v="1899-12-30T13:46:03"/>
    <d v="1899-12-30T14:00:00"/>
    <s v="One Way"/>
  </r>
  <r>
    <n v="1328721"/>
    <s v="RFID Card Member"/>
    <s v="Milwaukee"/>
    <s v="WI"/>
    <n v="53207"/>
    <s v="UNITED STATES"/>
    <s v="Annual Pass"/>
    <n v="997"/>
    <x v="36"/>
    <n v="43.02948"/>
    <n v="-87.912819999999996"/>
    <x v="8"/>
    <n v="43.038580000000003"/>
    <n v="-87.90934"/>
    <n v="6"/>
    <n v="0"/>
    <n v="0.9"/>
    <n v="0.9"/>
    <n v="36"/>
    <n v="-1"/>
    <d v="2017-02-25T00:00:00"/>
    <d v="2017-02-01T00:00:00"/>
    <d v="2017-02-25T00:00:00"/>
    <s v="Saturday"/>
    <d v="1899-12-30T17:45:29"/>
    <d v="1899-12-30T18:00:00"/>
    <n v="1"/>
    <d v="2017-02-25T00:00:00"/>
    <d v="2017-02-01T00:00:00"/>
    <d v="2017-02-25T00:00:00"/>
    <s v="Saturday"/>
    <d v="1899-12-30T17:51:13"/>
    <d v="1899-12-30T18:00:00"/>
    <s v="One Way"/>
  </r>
  <r>
    <n v="1328721"/>
    <s v="RFID Card Member"/>
    <s v="Milwaukee"/>
    <s v="WI"/>
    <n v="53207"/>
    <s v="UNITED STATES"/>
    <s v="Annual Pass"/>
    <n v="34"/>
    <x v="1"/>
    <n v="43.048200000000001"/>
    <n v="-87.900859999999994"/>
    <x v="42"/>
    <n v="43.026229999999998"/>
    <n v="-87.912809999999993"/>
    <n v="13"/>
    <n v="0"/>
    <n v="2"/>
    <n v="1.9"/>
    <n v="78"/>
    <n v="-1"/>
    <d v="2017-02-26T00:00:00"/>
    <d v="2017-02-01T00:00:00"/>
    <d v="2017-02-26T00:00:00"/>
    <s v="Sunday"/>
    <d v="1899-12-30T10:11:21"/>
    <d v="1899-12-30T10:00:00"/>
    <n v="1"/>
    <d v="2017-02-26T00:00:00"/>
    <d v="2017-02-01T00:00:00"/>
    <d v="2017-02-26T00:00:00"/>
    <s v="Sunday"/>
    <d v="1899-12-30T10:24:52"/>
    <d v="1899-12-30T10:00:00"/>
    <s v="One Way"/>
  </r>
  <r>
    <n v="1328721"/>
    <s v="RFID Card Member"/>
    <s v="Milwaukee"/>
    <s v="WI"/>
    <n v="53207"/>
    <s v="UNITED STATES"/>
    <s v="Annual Pass"/>
    <n v="997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23T00:00:00"/>
    <d v="2017-02-01T00:00:00"/>
    <d v="2017-02-23T00:00:00"/>
    <s v="Thursday"/>
    <d v="1899-12-30T18:34:49"/>
    <d v="1899-12-30T19:00:00"/>
    <n v="1"/>
    <d v="2017-02-23T00:00:00"/>
    <d v="2017-02-01T00:00:00"/>
    <d v="2017-02-23T00:00:00"/>
    <s v="Thursday"/>
    <d v="1899-12-30T18:44:53"/>
    <d v="1899-12-30T19:00:00"/>
    <s v="One Way"/>
  </r>
  <r>
    <n v="1328721"/>
    <s v="RFID Card Member"/>
    <s v="Milwaukee"/>
    <s v="WI"/>
    <n v="53207"/>
    <s v="UNITED STATES"/>
    <s v="Annual Pass"/>
    <n v="997"/>
    <x v="41"/>
    <n v="43.004728999999998"/>
    <n v="-87.905463999999995"/>
    <x v="8"/>
    <n v="43.038580000000003"/>
    <n v="-87.90934"/>
    <n v="36"/>
    <n v="0"/>
    <n v="5.4"/>
    <n v="5.0999999999999996"/>
    <n v="216"/>
    <n v="-1"/>
    <d v="2017-02-23T00:00:00"/>
    <d v="2017-02-01T00:00:00"/>
    <d v="2017-02-23T00:00:00"/>
    <s v="Thursday"/>
    <d v="1899-12-30T04:52:07"/>
    <d v="1899-12-30T05:00:00"/>
    <n v="1"/>
    <d v="2017-02-23T00:00:00"/>
    <d v="2017-02-01T00:00:00"/>
    <d v="2017-02-23T00:00:00"/>
    <s v="Thursday"/>
    <d v="1899-12-30T05:28:55"/>
    <d v="1899-12-30T05:00:00"/>
    <s v="One Way"/>
  </r>
  <r>
    <n v="1337853"/>
    <s v="RFID Card Member"/>
    <s v="Milwaukee"/>
    <s v="WI"/>
    <n v="53202"/>
    <s v="UNITED STATES"/>
    <s v="Annual Pass"/>
    <n v="5433"/>
    <x v="14"/>
    <n v="43.045712999999999"/>
    <n v="-87.899756999999994"/>
    <x v="11"/>
    <n v="43.060786"/>
    <n v="-87.883825999999999"/>
    <n v="11"/>
    <n v="0"/>
    <n v="1.7"/>
    <n v="1.6"/>
    <n v="66"/>
    <n v="-1"/>
    <d v="2017-02-19T00:00:00"/>
    <d v="2017-02-01T00:00:00"/>
    <d v="2017-02-19T00:00:00"/>
    <s v="Sunday"/>
    <d v="1899-12-30T13:42:19"/>
    <d v="1899-12-30T14:00:00"/>
    <n v="1"/>
    <d v="2017-02-19T00:00:00"/>
    <d v="2017-02-01T00:00:00"/>
    <d v="2017-02-19T00:00:00"/>
    <s v="Sunday"/>
    <d v="1899-12-30T13:53:41"/>
    <d v="1899-12-30T14:00:00"/>
    <s v="One Way"/>
  </r>
  <r>
    <n v="1344495"/>
    <s v="RFID Card Member"/>
    <s v="Kenosha"/>
    <s v="WI"/>
    <n v="53144"/>
    <s v="UNITED STATES"/>
    <s v="Annual Pass"/>
    <n v="279"/>
    <x v="33"/>
    <n v="43.063749000000001"/>
    <n v="-87.887962999999999"/>
    <x v="31"/>
    <n v="43.060250000000003"/>
    <n v="-87.892169999999993"/>
    <n v="4"/>
    <n v="0"/>
    <n v="0.6"/>
    <n v="0.6"/>
    <n v="24"/>
    <n v="-1"/>
    <d v="2017-02-03T00:00:00"/>
    <d v="2017-02-01T00:00:00"/>
    <d v="2017-02-03T00:00:00"/>
    <s v="Friday"/>
    <d v="1899-12-30T22:36:25"/>
    <d v="1899-12-30T23:00:00"/>
    <n v="1"/>
    <d v="2017-02-03T00:00:00"/>
    <d v="2017-02-01T00:00:00"/>
    <d v="2017-02-03T00:00:00"/>
    <s v="Friday"/>
    <d v="1899-12-30T22:40:51"/>
    <d v="1899-12-30T23:00:00"/>
    <s v="One Way"/>
  </r>
  <r>
    <n v="1344495"/>
    <s v="RFID Card Member"/>
    <s v="Kenosha"/>
    <s v="WI"/>
    <n v="53144"/>
    <s v="UNITED STATES"/>
    <s v="Annual Pass"/>
    <n v="145"/>
    <x v="28"/>
    <n v="43.060250000000003"/>
    <n v="-87.892169999999993"/>
    <x v="34"/>
    <n v="43.063749000000001"/>
    <n v="-87.887962999999999"/>
    <n v="4"/>
    <n v="0"/>
    <n v="0.6"/>
    <n v="0.6"/>
    <n v="24"/>
    <n v="-1"/>
    <d v="2017-02-08T00:00:00"/>
    <d v="2017-02-01T00:00:00"/>
    <d v="2017-02-08T00:00:00"/>
    <s v="Wednesday"/>
    <d v="1899-12-30T22:03:54"/>
    <d v="1899-12-30T22:00:00"/>
    <n v="1"/>
    <d v="2017-02-08T00:00:00"/>
    <d v="2017-02-01T00:00:00"/>
    <d v="2017-02-08T00:00:00"/>
    <s v="Wednesday"/>
    <d v="1899-12-30T22:07:48"/>
    <d v="1899-12-30T22:00:00"/>
    <s v="One Way"/>
  </r>
  <r>
    <n v="1344495"/>
    <s v="RFID Card Member"/>
    <s v="Kenosha"/>
    <s v="WI"/>
    <n v="53144"/>
    <s v="UNITED STATES"/>
    <s v="Annual Pass"/>
    <n v="178"/>
    <x v="33"/>
    <n v="43.063749000000001"/>
    <n v="-87.887962999999999"/>
    <x v="31"/>
    <n v="43.060250000000003"/>
    <n v="-87.892169999999993"/>
    <n v="3"/>
    <n v="0"/>
    <n v="0.5"/>
    <n v="0.4"/>
    <n v="18"/>
    <n v="-1"/>
    <d v="2017-02-15T00:00:00"/>
    <d v="2017-02-01T00:00:00"/>
    <d v="2017-02-15T00:00:00"/>
    <s v="Wednesday"/>
    <d v="1899-12-30T20:49:56"/>
    <d v="1899-12-30T21:00:00"/>
    <n v="1"/>
    <d v="2017-02-15T00:00:00"/>
    <d v="2017-02-01T00:00:00"/>
    <d v="2017-02-15T00:00:00"/>
    <s v="Wednesday"/>
    <d v="1899-12-30T20:52:55"/>
    <d v="1899-12-30T21:00:00"/>
    <s v="One Way"/>
  </r>
  <r>
    <n v="1344495"/>
    <s v="RFID Card Member"/>
    <s v="Kenosha"/>
    <s v="WI"/>
    <n v="53144"/>
    <s v="UNITED STATES"/>
    <s v="Annual Pass"/>
    <n v="959"/>
    <x v="33"/>
    <n v="43.063749000000001"/>
    <n v="-87.887962999999999"/>
    <x v="31"/>
    <n v="43.060250000000003"/>
    <n v="-87.892169999999993"/>
    <n v="5"/>
    <n v="0"/>
    <n v="0.8"/>
    <n v="0.7"/>
    <n v="30"/>
    <n v="-1"/>
    <d v="2017-02-16T00:00:00"/>
    <d v="2017-02-01T00:00:00"/>
    <d v="2017-02-16T00:00:00"/>
    <s v="Thursday"/>
    <d v="1899-12-30T17:33:10"/>
    <d v="1899-12-30T18:00:00"/>
    <n v="1"/>
    <d v="2017-02-16T00:00:00"/>
    <d v="2017-02-01T00:00:00"/>
    <d v="2017-02-16T00:00:00"/>
    <s v="Thursday"/>
    <d v="1899-12-30T17:38:44"/>
    <d v="1899-12-30T18:00:00"/>
    <s v="One Way"/>
  </r>
  <r>
    <n v="1345070"/>
    <s v="RFID Card Member"/>
    <s v="Milwaukee"/>
    <s v="WI"/>
    <n v="53211"/>
    <s v="UNITED STATES"/>
    <s v="Annual Pass"/>
    <n v="5574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22T00:00:00"/>
    <d v="2017-02-01T00:00:00"/>
    <d v="2017-02-22T00:00:00"/>
    <s v="Wednesday"/>
    <d v="1899-12-30T22:56:26"/>
    <d v="1899-12-30T23:00:00"/>
    <n v="1"/>
    <d v="2017-02-22T00:00:00"/>
    <d v="2017-02-01T00:00:00"/>
    <d v="2017-02-22T00:00:00"/>
    <s v="Wednesday"/>
    <d v="1899-12-30T23:01:18"/>
    <d v="1899-12-30T23:00:00"/>
    <s v="One Way"/>
  </r>
  <r>
    <n v="1345070"/>
    <s v="RFID Card Member"/>
    <s v="Milwaukee"/>
    <s v="WI"/>
    <n v="53211"/>
    <s v="UNITED STATES"/>
    <s v="Annual Pass"/>
    <n v="11112"/>
    <x v="9"/>
    <n v="43.066893999999998"/>
    <n v="-87.877936000000005"/>
    <x v="26"/>
    <n v="43.077359999999999"/>
    <n v="-87.880769999999998"/>
    <n v="5"/>
    <n v="0"/>
    <n v="0.8"/>
    <n v="0.7"/>
    <n v="30"/>
    <n v="-1"/>
    <d v="2017-02-22T00:00:00"/>
    <d v="2017-02-01T00:00:00"/>
    <d v="2017-02-22T00:00:00"/>
    <s v="Wednesday"/>
    <d v="1899-12-30T09:54:56"/>
    <d v="1899-12-30T10:00:00"/>
    <n v="1"/>
    <d v="2017-02-22T00:00:00"/>
    <d v="2017-02-01T00:00:00"/>
    <d v="2017-02-22T00:00:00"/>
    <s v="Wednesday"/>
    <d v="1899-12-30T09:59:26"/>
    <d v="1899-12-30T10:00:00"/>
    <s v="One Way"/>
  </r>
  <r>
    <n v="1345070"/>
    <s v="RFID Card Member"/>
    <s v="Milwaukee"/>
    <s v="WI"/>
    <n v="53211"/>
    <s v="UNITED STATES"/>
    <s v="Annual Pass"/>
    <n v="11094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1T00:00:00"/>
    <d v="2017-02-01T00:00:00"/>
    <d v="2017-02-11T00:00:00"/>
    <s v="Saturday"/>
    <d v="1899-12-30T08:51:32"/>
    <d v="1899-12-30T09:00:00"/>
    <n v="1"/>
    <d v="2017-02-11T00:00:00"/>
    <d v="2017-02-01T00:00:00"/>
    <d v="2017-02-11T00:00:00"/>
    <s v="Saturday"/>
    <d v="1899-12-30T08:56:28"/>
    <d v="1899-12-30T09:00:00"/>
    <s v="One Way"/>
  </r>
  <r>
    <n v="1351368"/>
    <s v="RFID Card Member"/>
    <s v="Milwaukee"/>
    <s v="WI"/>
    <n v="53202"/>
    <s v="UNITED STATES"/>
    <s v="Annual Pass"/>
    <n v="5494"/>
    <x v="13"/>
    <n v="43.058619999999998"/>
    <n v="-87.885319999999993"/>
    <x v="13"/>
    <n v="43.04824"/>
    <n v="-87.904970000000006"/>
    <n v="15"/>
    <n v="0"/>
    <n v="2.2999999999999998"/>
    <n v="2.1"/>
    <n v="90"/>
    <n v="-1"/>
    <d v="2017-02-17T00:00:00"/>
    <d v="2017-02-01T00:00:00"/>
    <d v="2017-02-17T00:00:00"/>
    <s v="Friday"/>
    <d v="1899-12-30T11:32:17"/>
    <d v="1899-12-30T12:00:00"/>
    <n v="1"/>
    <d v="2017-02-17T00:00:00"/>
    <d v="2017-02-01T00:00:00"/>
    <d v="2017-02-17T00:00:00"/>
    <s v="Friday"/>
    <d v="1899-12-30T11:47:34"/>
    <d v="1899-12-30T12:00:00"/>
    <s v="One Way"/>
  </r>
  <r>
    <n v="1351368"/>
    <s v="RFID Card Member"/>
    <s v="Milwaukee"/>
    <s v="WI"/>
    <n v="53202"/>
    <s v="UNITED STATES"/>
    <s v="Annual Pass"/>
    <n v="957"/>
    <x v="11"/>
    <n v="43.04824"/>
    <n v="-87.904970000000006"/>
    <x v="10"/>
    <n v="43.052460000000004"/>
    <n v="-87.891000000000005"/>
    <n v="10"/>
    <n v="0"/>
    <n v="1.5"/>
    <n v="1.4"/>
    <n v="60"/>
    <n v="-1"/>
    <d v="2017-02-17T00:00:00"/>
    <d v="2017-02-01T00:00:00"/>
    <d v="2017-02-17T00:00:00"/>
    <s v="Friday"/>
    <d v="1899-12-30T12:50:09"/>
    <d v="1899-12-30T13:00:00"/>
    <n v="1"/>
    <d v="2017-02-17T00:00:00"/>
    <d v="2017-02-01T00:00:00"/>
    <d v="2017-02-17T00:00:00"/>
    <s v="Friday"/>
    <d v="1899-12-30T13:00:27"/>
    <d v="1899-12-30T13:00:00"/>
    <s v="One Way"/>
  </r>
  <r>
    <n v="1351368"/>
    <s v="RFID Card Member"/>
    <s v="Milwaukee"/>
    <s v="WI"/>
    <n v="53202"/>
    <s v="UNITED STATES"/>
    <s v="Annual Pass"/>
    <n v="11104"/>
    <x v="35"/>
    <n v="43.040154000000001"/>
    <n v="-87.932113000000001"/>
    <x v="2"/>
    <n v="43.03519"/>
    <n v="-87.907390000000007"/>
    <n v="17"/>
    <n v="0"/>
    <n v="2.6"/>
    <n v="2.4"/>
    <n v="102"/>
    <n v="-1"/>
    <d v="2017-02-20T00:00:00"/>
    <d v="2017-02-01T00:00:00"/>
    <d v="2017-02-20T00:00:00"/>
    <s v="Monday"/>
    <d v="1899-12-30T13:04:30"/>
    <d v="1899-12-30T13:00:00"/>
    <n v="1"/>
    <d v="2017-02-20T00:00:00"/>
    <d v="2017-02-01T00:00:00"/>
    <d v="2017-02-20T00:00:00"/>
    <s v="Monday"/>
    <d v="1899-12-30T13:21:16"/>
    <d v="1899-12-30T13:00:00"/>
    <s v="One Way"/>
  </r>
  <r>
    <n v="1351385"/>
    <s v="RFID Card Member"/>
    <s v="Milwaukee"/>
    <s v="WI"/>
    <n v="53211"/>
    <s v="UNITED STATES"/>
    <s v="Annual Pass"/>
    <n v="5577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9T00:00:00"/>
    <d v="2017-02-01T00:00:00"/>
    <d v="2017-02-19T00:00:00"/>
    <s v="Sunday"/>
    <d v="1899-12-30T17:26:16"/>
    <d v="1899-12-30T17:00:00"/>
    <n v="1"/>
    <d v="2017-02-19T00:00:00"/>
    <d v="2017-02-01T00:00:00"/>
    <d v="2017-02-19T00:00:00"/>
    <s v="Sunday"/>
    <d v="1899-12-30T17:32:29"/>
    <d v="1899-12-30T18:00:00"/>
    <s v="One Way"/>
  </r>
  <r>
    <n v="1357250"/>
    <s v="RFID Card Member"/>
    <s v="Milwaukee"/>
    <s v="WI"/>
    <n v="53202"/>
    <s v="UNITED STATES"/>
    <s v="Annual Pass"/>
    <n v="216"/>
    <x v="12"/>
    <n v="43.038719999999998"/>
    <n v="-87.905339999999995"/>
    <x v="0"/>
    <n v="43.048200000000001"/>
    <n v="-87.900859999999994"/>
    <n v="5"/>
    <n v="0"/>
    <n v="0.8"/>
    <n v="0.7"/>
    <n v="30"/>
    <n v="-1"/>
    <d v="2017-02-20T00:00:00"/>
    <d v="2017-02-01T00:00:00"/>
    <d v="2017-02-20T00:00:00"/>
    <s v="Monday"/>
    <d v="1899-12-30T21:14:35"/>
    <d v="1899-12-30T21:00:00"/>
    <n v="1"/>
    <d v="2017-02-20T00:00:00"/>
    <d v="2017-02-01T00:00:00"/>
    <d v="2017-02-20T00:00:00"/>
    <s v="Monday"/>
    <d v="1899-12-30T21:19:38"/>
    <d v="1899-12-30T21:00:00"/>
    <s v="One Way"/>
  </r>
  <r>
    <n v="1357250"/>
    <s v="RFID Card Member"/>
    <s v="Milwaukee"/>
    <s v="WI"/>
    <n v="53202"/>
    <s v="UNITED STATES"/>
    <s v="Annual Pass"/>
    <n v="5573"/>
    <x v="1"/>
    <n v="43.048200000000001"/>
    <n v="-87.900859999999994"/>
    <x v="1"/>
    <n v="43.03886"/>
    <n v="-87.902720000000002"/>
    <n v="5"/>
    <n v="0"/>
    <n v="0.8"/>
    <n v="0.7"/>
    <n v="30"/>
    <n v="-1"/>
    <d v="2017-02-23T00:00:00"/>
    <d v="2017-02-01T00:00:00"/>
    <d v="2017-02-23T00:00:00"/>
    <s v="Thursday"/>
    <d v="1899-12-30T06:49:49"/>
    <d v="1899-12-30T07:00:00"/>
    <n v="1"/>
    <d v="2017-02-23T00:00:00"/>
    <d v="2017-02-01T00:00:00"/>
    <d v="2017-02-23T00:00:00"/>
    <s v="Thursday"/>
    <d v="1899-12-30T06:54:46"/>
    <d v="1899-12-30T07:00:00"/>
    <s v="One Way"/>
  </r>
  <r>
    <n v="1357250"/>
    <s v="RFID Card Member"/>
    <s v="Milwaukee"/>
    <s v="WI"/>
    <n v="53202"/>
    <s v="UNITED STATES"/>
    <s v="Annual Pass"/>
    <n v="182"/>
    <x v="51"/>
    <n v="43.046570000000003"/>
    <n v="-87.908720000000002"/>
    <x v="0"/>
    <n v="43.048200000000001"/>
    <n v="-87.900859999999994"/>
    <n v="3"/>
    <n v="0"/>
    <n v="0.5"/>
    <n v="0.4"/>
    <n v="18"/>
    <n v="-1"/>
    <d v="2017-02-26T00:00:00"/>
    <d v="2017-02-01T00:00:00"/>
    <d v="2017-02-26T00:00:00"/>
    <s v="Sunday"/>
    <d v="1899-12-30T02:19:45"/>
    <d v="1899-12-30T02:00:00"/>
    <n v="1"/>
    <d v="2017-02-26T00:00:00"/>
    <d v="2017-02-01T00:00:00"/>
    <d v="2017-02-26T00:00:00"/>
    <s v="Sunday"/>
    <d v="1899-12-30T02:22:46"/>
    <d v="1899-12-30T02:00:00"/>
    <s v="One Way"/>
  </r>
  <r>
    <n v="1357250"/>
    <s v="RFID Card Member"/>
    <s v="Milwaukee"/>
    <s v="WI"/>
    <n v="53202"/>
    <s v="UNITED STATES"/>
    <s v="Annual Pass"/>
    <n v="5459"/>
    <x v="1"/>
    <n v="43.048200000000001"/>
    <n v="-87.900859999999994"/>
    <x v="54"/>
    <n v="43.046570000000003"/>
    <n v="-87.908720000000002"/>
    <n v="4"/>
    <n v="0"/>
    <n v="0.6"/>
    <n v="0.6"/>
    <n v="24"/>
    <n v="-1"/>
    <d v="2017-02-11T00:00:00"/>
    <d v="2017-02-01T00:00:00"/>
    <d v="2017-02-11T00:00:00"/>
    <s v="Saturday"/>
    <d v="1899-12-30T20:58:53"/>
    <d v="1899-12-30T21:00:00"/>
    <n v="1"/>
    <d v="2017-02-11T00:00:00"/>
    <d v="2017-02-01T00:00:00"/>
    <d v="2017-02-11T00:00:00"/>
    <s v="Saturday"/>
    <d v="1899-12-30T21:02:09"/>
    <d v="1899-12-30T21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5"/>
    <n v="0"/>
    <n v="0.8"/>
    <n v="0.7"/>
    <n v="30"/>
    <n v="-1"/>
    <d v="2017-02-07T00:00:00"/>
    <d v="2017-02-01T00:00:00"/>
    <d v="2017-02-07T00:00:00"/>
    <s v="Tuesday"/>
    <d v="1899-12-30T06:27:19"/>
    <d v="1899-12-30T06:00:00"/>
    <n v="1"/>
    <d v="2017-02-07T00:00:00"/>
    <d v="2017-02-01T00:00:00"/>
    <d v="2017-02-07T00:00:00"/>
    <s v="Tuesday"/>
    <d v="1899-12-30T06:32:12"/>
    <d v="1899-12-30T07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4"/>
    <n v="0"/>
    <n v="0.6"/>
    <n v="0.6"/>
    <n v="24"/>
    <n v="-1"/>
    <d v="2017-02-03T00:00:00"/>
    <d v="2017-02-01T00:00:00"/>
    <d v="2017-02-03T00:00:00"/>
    <s v="Friday"/>
    <d v="1899-12-30T06:43:05"/>
    <d v="1899-12-30T07:00:00"/>
    <n v="1"/>
    <d v="2017-02-03T00:00:00"/>
    <d v="2017-02-01T00:00:00"/>
    <d v="2017-02-03T00:00:00"/>
    <s v="Friday"/>
    <d v="1899-12-30T06:47:20"/>
    <d v="1899-12-30T07:00:00"/>
    <s v="One Way"/>
  </r>
  <r>
    <n v="1357250"/>
    <s v="RFID Card Member"/>
    <s v="Milwaukee"/>
    <s v="WI"/>
    <n v="53202"/>
    <s v="UNITED STATES"/>
    <s v="Annual Pass"/>
    <n v="243"/>
    <x v="0"/>
    <n v="43.03886"/>
    <n v="-87.902720000000002"/>
    <x v="0"/>
    <n v="43.048200000000001"/>
    <n v="-87.900859999999994"/>
    <n v="6"/>
    <n v="0"/>
    <n v="0.9"/>
    <n v="0.9"/>
    <n v="36"/>
    <n v="-1"/>
    <d v="2017-02-02T00:00:00"/>
    <d v="2017-02-01T00:00:00"/>
    <d v="2017-02-02T00:00:00"/>
    <s v="Thursday"/>
    <d v="1899-12-30T20:42:32"/>
    <d v="1899-12-30T21:00:00"/>
    <n v="1"/>
    <d v="2017-02-02T00:00:00"/>
    <d v="2017-02-01T00:00:00"/>
    <d v="2017-02-02T00:00:00"/>
    <s v="Thursday"/>
    <d v="1899-12-30T20:48:11"/>
    <d v="1899-12-30T21:00:00"/>
    <s v="One Way"/>
  </r>
  <r>
    <n v="1357250"/>
    <s v="RFID Card Member"/>
    <s v="Milwaukee"/>
    <s v="WI"/>
    <n v="53202"/>
    <s v="UNITED STATES"/>
    <s v="Annual Pass"/>
    <n v="33"/>
    <x v="1"/>
    <n v="43.048200000000001"/>
    <n v="-87.900859999999994"/>
    <x v="1"/>
    <n v="43.03886"/>
    <n v="-87.902720000000002"/>
    <n v="5"/>
    <n v="0"/>
    <n v="0.8"/>
    <n v="0.7"/>
    <n v="30"/>
    <n v="-1"/>
    <d v="2017-02-15T00:00:00"/>
    <d v="2017-02-01T00:00:00"/>
    <d v="2017-02-15T00:00:00"/>
    <s v="Wednesday"/>
    <d v="1899-12-30T06:33:21"/>
    <d v="1899-12-30T07:00:00"/>
    <n v="1"/>
    <d v="2017-02-15T00:00:00"/>
    <d v="2017-02-01T00:00:00"/>
    <d v="2017-02-15T00:00:00"/>
    <s v="Wednesday"/>
    <d v="1899-12-30T06:38:32"/>
    <d v="1899-12-30T07:00:00"/>
    <s v="One Way"/>
  </r>
  <r>
    <n v="1357250"/>
    <s v="RFID Card Member"/>
    <s v="Milwaukee"/>
    <s v="WI"/>
    <n v="53202"/>
    <s v="UNITED STATES"/>
    <s v="Annual Pass"/>
    <n v="22"/>
    <x v="0"/>
    <n v="43.03886"/>
    <n v="-87.902720000000002"/>
    <x v="0"/>
    <n v="43.048200000000001"/>
    <n v="-87.900859999999994"/>
    <n v="6"/>
    <n v="0"/>
    <n v="0.9"/>
    <n v="0.9"/>
    <n v="36"/>
    <n v="-1"/>
    <d v="2017-02-16T00:00:00"/>
    <d v="2017-02-01T00:00:00"/>
    <d v="2017-02-16T00:00:00"/>
    <s v="Thursday"/>
    <d v="1899-12-30T21:12:50"/>
    <d v="1899-12-30T21:00:00"/>
    <n v="1"/>
    <d v="2017-02-16T00:00:00"/>
    <d v="2017-02-01T00:00:00"/>
    <d v="2017-02-16T00:00:00"/>
    <s v="Thursday"/>
    <d v="1899-12-30T21:18:03"/>
    <d v="1899-12-30T21:00:00"/>
    <s v="One Way"/>
  </r>
  <r>
    <n v="1357250"/>
    <s v="RFID Card Member"/>
    <s v="Milwaukee"/>
    <s v="WI"/>
    <n v="53202"/>
    <s v="UNITED STATES"/>
    <s v="Annual Pass"/>
    <n v="317"/>
    <x v="1"/>
    <n v="43.048200000000001"/>
    <n v="-87.900859999999994"/>
    <x v="1"/>
    <n v="43.03886"/>
    <n v="-87.902720000000002"/>
    <n v="4"/>
    <n v="0"/>
    <n v="0.6"/>
    <n v="0.6"/>
    <n v="24"/>
    <n v="-1"/>
    <d v="2017-02-28T00:00:00"/>
    <d v="2017-02-01T00:00:00"/>
    <d v="2017-02-28T00:00:00"/>
    <s v="Tuesday"/>
    <d v="1899-12-30T06:37:04"/>
    <d v="1899-12-30T07:00:00"/>
    <n v="1"/>
    <d v="2017-02-28T00:00:00"/>
    <d v="2017-02-01T00:00:00"/>
    <d v="2017-02-28T00:00:00"/>
    <s v="Tuesday"/>
    <d v="1899-12-30T06:41:15"/>
    <d v="1899-12-30T07:00:00"/>
    <s v="One Way"/>
  </r>
  <r>
    <n v="1357250"/>
    <s v="RFID Card Member"/>
    <s v="Milwaukee"/>
    <s v="WI"/>
    <n v="53202"/>
    <s v="UNITED STATES"/>
    <s v="Annual Pass"/>
    <n v="11101"/>
    <x v="12"/>
    <n v="43.038719999999998"/>
    <n v="-87.905339999999995"/>
    <x v="13"/>
    <n v="43.04824"/>
    <n v="-87.904970000000006"/>
    <n v="4"/>
    <n v="0"/>
    <n v="0.6"/>
    <n v="0.6"/>
    <n v="24"/>
    <n v="-1"/>
    <d v="2017-02-28T00:00:00"/>
    <d v="2017-02-01T00:00:00"/>
    <d v="2017-02-28T00:00:00"/>
    <s v="Tuesday"/>
    <d v="1899-12-30T21:09:41"/>
    <d v="1899-12-30T21:00:00"/>
    <n v="1"/>
    <d v="2017-02-28T00:00:00"/>
    <d v="2017-02-01T00:00:00"/>
    <d v="2017-02-28T00:00:00"/>
    <s v="Tuesday"/>
    <d v="1899-12-30T21:13:46"/>
    <d v="1899-12-30T21:00:00"/>
    <s v="One Way"/>
  </r>
  <r>
    <n v="1358502"/>
    <s v="RFID Card Member"/>
    <s v="Clintonville"/>
    <s v="WI"/>
    <n v="54929"/>
    <s v="UNITED STATES"/>
    <s v="Annual Pass"/>
    <n v="5478"/>
    <x v="21"/>
    <n v="43.06033"/>
    <n v="-87.89546"/>
    <x v="31"/>
    <n v="43.060250000000003"/>
    <n v="-87.892169999999993"/>
    <n v="1"/>
    <n v="0"/>
    <n v="0.2"/>
    <n v="0.1"/>
    <n v="6"/>
    <n v="-1"/>
    <d v="2017-02-04T00:00:00"/>
    <d v="2017-02-01T00:00:00"/>
    <d v="2017-02-04T00:00:00"/>
    <s v="Saturday"/>
    <d v="1899-12-30T22:39:09"/>
    <d v="1899-12-30T23:00:00"/>
    <n v="1"/>
    <d v="2017-02-04T00:00:00"/>
    <d v="2017-02-01T00:00:00"/>
    <d v="2017-02-04T00:00:00"/>
    <s v="Saturday"/>
    <d v="1899-12-30T22:40:27"/>
    <d v="1899-12-30T23:00:00"/>
    <s v="One Way"/>
  </r>
  <r>
    <n v="1358502"/>
    <s v="RFID Card Member"/>
    <s v="Clintonville"/>
    <s v="WI"/>
    <n v="54929"/>
    <s v="UNITED STATES"/>
    <s v="Annual Pass"/>
    <n v="145"/>
    <x v="28"/>
    <n v="43.060250000000003"/>
    <n v="-87.892169999999993"/>
    <x v="15"/>
    <n v="43.06033"/>
    <n v="-87.89546"/>
    <n v="29"/>
    <n v="0"/>
    <n v="4.4000000000000004"/>
    <n v="4.0999999999999996"/>
    <n v="174"/>
    <n v="-1"/>
    <d v="2017-02-04T00:00:00"/>
    <d v="2017-02-01T00:00:00"/>
    <d v="2017-02-04T00:00:00"/>
    <s v="Saturday"/>
    <d v="1899-12-30T22:40:38"/>
    <d v="1899-12-30T23:00:00"/>
    <n v="1"/>
    <d v="2017-02-04T00:00:00"/>
    <d v="2017-02-01T00:00:00"/>
    <d v="2017-02-04T00:00:00"/>
    <s v="Saturday"/>
    <d v="1899-12-30T23:09:40"/>
    <d v="1899-12-30T23:00:00"/>
    <s v="One Way"/>
  </r>
  <r>
    <n v="1358589"/>
    <s v="RFID Card Member"/>
    <s v="Milwaukee"/>
    <s v="WI"/>
    <n v="53211"/>
    <s v="UNITED STATES"/>
    <s v="Annual Pass"/>
    <n v="11085"/>
    <x v="11"/>
    <n v="43.04824"/>
    <n v="-87.904970000000006"/>
    <x v="18"/>
    <n v="43.045712999999999"/>
    <n v="-87.899756999999994"/>
    <n v="13"/>
    <n v="0"/>
    <n v="2"/>
    <n v="1.9"/>
    <n v="78"/>
    <n v="-1"/>
    <d v="2017-02-20T00:00:00"/>
    <d v="2017-02-01T00:00:00"/>
    <d v="2017-02-20T00:00:00"/>
    <s v="Monday"/>
    <d v="1899-12-30T18:39:54"/>
    <d v="1899-12-30T19:00:00"/>
    <n v="1"/>
    <d v="2017-02-20T00:00:00"/>
    <d v="2017-02-01T00:00:00"/>
    <d v="2017-02-20T00:00:00"/>
    <s v="Monday"/>
    <d v="1899-12-30T18:52:17"/>
    <d v="1899-12-30T19:00:00"/>
    <s v="One Way"/>
  </r>
  <r>
    <n v="1358589"/>
    <s v="RFID Card Member"/>
    <s v="Milwaukee"/>
    <s v="WI"/>
    <n v="53211"/>
    <s v="UNITED STATES"/>
    <s v="Annual Pass"/>
    <n v="342"/>
    <x v="14"/>
    <n v="43.045712999999999"/>
    <n v="-87.899756999999994"/>
    <x v="13"/>
    <n v="43.04824"/>
    <n v="-87.904970000000006"/>
    <n v="7"/>
    <n v="0"/>
    <n v="1.1000000000000001"/>
    <n v="1"/>
    <n v="42"/>
    <n v="-1"/>
    <d v="2017-02-16T00:00:00"/>
    <d v="2017-02-01T00:00:00"/>
    <d v="2017-02-16T00:00:00"/>
    <s v="Thursday"/>
    <d v="1899-12-30T18:51:07"/>
    <d v="1899-12-30T19:00:00"/>
    <n v="1"/>
    <d v="2017-02-16T00:00:00"/>
    <d v="2017-02-01T00:00:00"/>
    <d v="2017-02-16T00:00:00"/>
    <s v="Thursday"/>
    <d v="1899-12-30T18:58:42"/>
    <d v="1899-12-30T19:00:00"/>
    <s v="One Way"/>
  </r>
  <r>
    <n v="1358589"/>
    <s v="RFID Card Member"/>
    <s v="Milwaukee"/>
    <s v="WI"/>
    <n v="53211"/>
    <s v="UNITED STATES"/>
    <s v="Annual Pass"/>
    <n v="5569"/>
    <x v="11"/>
    <n v="43.04824"/>
    <n v="-87.904970000000006"/>
    <x v="18"/>
    <n v="43.045712999999999"/>
    <n v="-87.899756999999994"/>
    <n v="4"/>
    <n v="0"/>
    <n v="0.6"/>
    <n v="0.6"/>
    <n v="24"/>
    <n v="-1"/>
    <d v="2017-02-16T00:00:00"/>
    <d v="2017-02-01T00:00:00"/>
    <d v="2017-02-16T00:00:00"/>
    <s v="Thursday"/>
    <d v="1899-12-30T19:41:02"/>
    <d v="1899-12-30T20:00:00"/>
    <n v="1"/>
    <d v="2017-02-16T00:00:00"/>
    <d v="2017-02-01T00:00:00"/>
    <d v="2017-02-16T00:00:00"/>
    <s v="Thursday"/>
    <d v="1899-12-30T19:45:48"/>
    <d v="1899-12-30T20:00:00"/>
    <s v="One Way"/>
  </r>
  <r>
    <n v="1358799"/>
    <s v="RFID Card Member"/>
    <s v="Milwaukee"/>
    <s v="WI"/>
    <n v="53233"/>
    <s v="UNITED STATES"/>
    <s v="Pay as You Go Pass"/>
    <n v="11079"/>
    <x v="23"/>
    <n v="43.040349999999997"/>
    <n v="-87.920760000000001"/>
    <x v="3"/>
    <n v="43.058619999999998"/>
    <n v="-87.885319999999993"/>
    <n v="20"/>
    <n v="2"/>
    <n v="3"/>
    <n v="2.9"/>
    <n v="120"/>
    <n v="-1"/>
    <d v="2017-02-17T00:00:00"/>
    <d v="2017-02-01T00:00:00"/>
    <d v="2017-02-17T00:00:00"/>
    <s v="Friday"/>
    <d v="1899-12-30T14:39:34"/>
    <d v="1899-12-30T15:00:00"/>
    <n v="1"/>
    <d v="2017-02-17T00:00:00"/>
    <d v="2017-02-01T00:00:00"/>
    <d v="2017-02-17T00:00:00"/>
    <s v="Friday"/>
    <d v="1899-12-30T14:59:26"/>
    <d v="1899-12-30T15:00:00"/>
    <s v="One Way"/>
  </r>
  <r>
    <n v="1359140"/>
    <s v="RFID Card Member"/>
    <s v="Dousman"/>
    <s v="WI"/>
    <n v="53118"/>
    <s v="UNITED STATES"/>
    <s v="Annual Pass"/>
    <n v="11075"/>
    <x v="28"/>
    <n v="43.060250000000003"/>
    <n v="-87.892169999999993"/>
    <x v="3"/>
    <n v="43.058619999999998"/>
    <n v="-87.885319999999993"/>
    <n v="4"/>
    <n v="0"/>
    <n v="0.6"/>
    <n v="0.6"/>
    <n v="24"/>
    <n v="-1"/>
    <d v="2017-02-16T00:00:00"/>
    <d v="2017-02-01T00:00:00"/>
    <d v="2017-02-16T00:00:00"/>
    <s v="Thursday"/>
    <d v="1899-12-30T12:29:59"/>
    <d v="1899-12-30T12:00:00"/>
    <n v="1"/>
    <d v="2017-02-16T00:00:00"/>
    <d v="2017-02-01T00:00:00"/>
    <d v="2017-02-16T00:00:00"/>
    <s v="Thursday"/>
    <d v="1899-12-30T12:33:54"/>
    <d v="1899-12-30T13:00:00"/>
    <s v="One Way"/>
  </r>
  <r>
    <n v="1360098"/>
    <s v="RFID Card Member"/>
    <s v="Rockford "/>
    <s v="IL"/>
    <n v="61103"/>
    <s v="UNITED STATES"/>
    <s v="Pay as You Go Pass"/>
    <n v="11063"/>
    <x v="4"/>
    <n v="43.078530000000001"/>
    <n v="-87.882620000000003"/>
    <x v="41"/>
    <n v="43.078530000000001"/>
    <n v="-87.882620000000003"/>
    <n v="13"/>
    <n v="2"/>
    <n v="2"/>
    <n v="1.9"/>
    <n v="78"/>
    <n v="-1"/>
    <d v="2017-02-13T00:00:00"/>
    <d v="2017-02-01T00:00:00"/>
    <d v="2017-02-13T00:00:00"/>
    <s v="Monday"/>
    <d v="1899-12-30T16:18:33"/>
    <d v="1899-12-30T16:00:00"/>
    <n v="1"/>
    <d v="2017-02-13T00:00:00"/>
    <d v="2017-02-01T00:00:00"/>
    <d v="2017-02-13T00:00:00"/>
    <s v="Monday"/>
    <d v="1899-12-30T16:31:25"/>
    <d v="1899-12-30T17:00:00"/>
    <s v="Round Trip"/>
  </r>
  <r>
    <n v="1360118"/>
    <s v="RFID Card Member"/>
    <s v="Milwaukee"/>
    <s v="WI"/>
    <n v="53211"/>
    <s v="UNITED STATES"/>
    <s v="Pay as You Go Pass"/>
    <n v="13"/>
    <x v="13"/>
    <n v="43.058619999999998"/>
    <n v="-87.885319999999993"/>
    <x v="32"/>
    <n v="43.058010000000003"/>
    <n v="-87.877300000000005"/>
    <n v="51"/>
    <n v="0"/>
    <n v="7.7"/>
    <n v="7.3"/>
    <n v="306"/>
    <n v="-1"/>
    <d v="2017-02-22T00:00:00"/>
    <d v="2017-02-01T00:00:00"/>
    <d v="2017-02-22T00:00:00"/>
    <s v="Wednesday"/>
    <d v="1899-12-30T16:17:40"/>
    <d v="1899-12-30T16:00:00"/>
    <n v="1"/>
    <d v="2017-02-22T00:00:00"/>
    <d v="2017-02-01T00:00:00"/>
    <d v="2017-02-22T00:00:00"/>
    <s v="Wednesday"/>
    <d v="1899-12-30T17:08:50"/>
    <d v="1899-12-30T17:00:00"/>
    <s v="One Way"/>
  </r>
  <r>
    <n v="1360133"/>
    <s v="RFID Card Member"/>
    <s v="Milwaukee "/>
    <s v="WI"/>
    <n v="53212"/>
    <s v="UNITED STATES"/>
    <s v="Annual Pass"/>
    <n v="11160"/>
    <x v="28"/>
    <n v="43.060250000000003"/>
    <n v="-87.892169999999993"/>
    <x v="15"/>
    <n v="43.06033"/>
    <n v="-87.89546"/>
    <n v="15"/>
    <n v="0"/>
    <n v="2.2999999999999998"/>
    <n v="2.1"/>
    <n v="90"/>
    <n v="-1"/>
    <d v="2017-02-05T00:00:00"/>
    <d v="2017-02-01T00:00:00"/>
    <d v="2017-02-05T00:00:00"/>
    <s v="Sunday"/>
    <d v="1899-12-30T01:48:44"/>
    <d v="1899-12-30T02:00:00"/>
    <n v="1"/>
    <d v="2017-02-05T00:00:00"/>
    <d v="2017-02-01T00:00:00"/>
    <d v="2017-02-05T00:00:00"/>
    <s v="Sunday"/>
    <d v="1899-12-30T02:03:13"/>
    <d v="1899-12-30T02:00:00"/>
    <s v="One Way"/>
  </r>
  <r>
    <n v="1360165"/>
    <s v="RFID Card Member"/>
    <s v="Hampshire"/>
    <s v="IL"/>
    <n v="60140"/>
    <s v="UNITED STATES"/>
    <s v="Annual Pass"/>
    <n v="91"/>
    <x v="32"/>
    <n v="43.077359999999999"/>
    <n v="-87.880769999999998"/>
    <x v="32"/>
    <n v="43.058010000000003"/>
    <n v="-87.877300000000005"/>
    <n v="19"/>
    <n v="0"/>
    <n v="2.9"/>
    <n v="2.7"/>
    <n v="114"/>
    <n v="-1"/>
    <d v="2017-02-17T00:00:00"/>
    <d v="2017-02-01T00:00:00"/>
    <d v="2017-02-17T00:00:00"/>
    <s v="Friday"/>
    <d v="1899-12-30T14:48:08"/>
    <d v="1899-12-30T15:00:00"/>
    <n v="1"/>
    <d v="2017-02-17T00:00:00"/>
    <d v="2017-02-01T00:00:00"/>
    <d v="2017-02-17T00:00:00"/>
    <s v="Friday"/>
    <d v="1899-12-30T15:07:48"/>
    <d v="1899-12-30T15:00:00"/>
    <s v="One Way"/>
  </r>
  <r>
    <n v="1360165"/>
    <s v="RFID Card Member"/>
    <s v="Hampshire"/>
    <s v="IL"/>
    <n v="60140"/>
    <s v="UNITED STATES"/>
    <s v="Annual Pass"/>
    <n v="11135"/>
    <x v="32"/>
    <n v="43.077359999999999"/>
    <n v="-87.880769999999998"/>
    <x v="26"/>
    <n v="43.077359999999999"/>
    <n v="-87.880769999999998"/>
    <n v="65"/>
    <n v="3"/>
    <n v="9.8000000000000007"/>
    <n v="9.3000000000000007"/>
    <n v="390"/>
    <n v="-1"/>
    <d v="2017-02-19T00:00:00"/>
    <d v="2017-02-01T00:00:00"/>
    <d v="2017-02-19T00:00:00"/>
    <s v="Sunday"/>
    <d v="1899-12-30T13:36:21"/>
    <d v="1899-12-30T14:00:00"/>
    <n v="1"/>
    <d v="2017-02-19T00:00:00"/>
    <d v="2017-02-01T00:00:00"/>
    <d v="2017-02-19T00:00:00"/>
    <s v="Sunday"/>
    <d v="1899-12-30T14:41:06"/>
    <d v="1899-12-30T15:00:00"/>
    <s v="Round Trip"/>
  </r>
  <r>
    <n v="1360169"/>
    <s v="RFID Card Member"/>
    <s v="Elkhorn"/>
    <s v="WI"/>
    <n v="53121"/>
    <s v="UNITED STATES"/>
    <s v="Annual Pass"/>
    <n v="186"/>
    <x v="7"/>
    <n v="43.074890000000003"/>
    <n v="-87.882810000000006"/>
    <x v="31"/>
    <n v="43.060250000000003"/>
    <n v="-87.892169999999993"/>
    <n v="8"/>
    <n v="0"/>
    <n v="1.2"/>
    <n v="1.1000000000000001"/>
    <n v="48"/>
    <n v="-1"/>
    <d v="2017-02-27T00:00:00"/>
    <d v="2017-02-01T00:00:00"/>
    <d v="2017-02-27T00:00:00"/>
    <s v="Monday"/>
    <d v="1899-12-30T13:16:32"/>
    <d v="1899-12-30T13:00:00"/>
    <n v="1"/>
    <d v="2017-02-27T00:00:00"/>
    <d v="2017-02-01T00:00:00"/>
    <d v="2017-02-27T00:00:00"/>
    <s v="Monday"/>
    <d v="1899-12-30T13:24:48"/>
    <d v="1899-12-30T13:00:00"/>
    <s v="One Way"/>
  </r>
  <r>
    <n v="1360313"/>
    <s v="RFID Card Member"/>
    <s v="Pleasant prairie "/>
    <s v="WI"/>
    <n v="53158"/>
    <s v="UNITED STATES"/>
    <s v="Annual Pass"/>
    <n v="11147"/>
    <x v="4"/>
    <n v="43.078530000000001"/>
    <n v="-87.882620000000003"/>
    <x v="9"/>
    <n v="43.074655999999997"/>
    <n v="-87.889011999999994"/>
    <n v="4"/>
    <n v="0"/>
    <n v="0.6"/>
    <n v="0.6"/>
    <n v="24"/>
    <n v="-1"/>
    <d v="2017-02-19T00:00:00"/>
    <d v="2017-02-01T00:00:00"/>
    <d v="2017-02-19T00:00:00"/>
    <s v="Sunday"/>
    <d v="1899-12-30T17:59:42"/>
    <d v="1899-12-30T18:00:00"/>
    <n v="1"/>
    <d v="2017-02-19T00:00:00"/>
    <d v="2017-02-01T00:00:00"/>
    <d v="2017-02-19T00:00:00"/>
    <s v="Sunday"/>
    <d v="1899-12-30T18:03:43"/>
    <d v="1899-12-30T18:00:00"/>
    <s v="One Way"/>
  </r>
  <r>
    <n v="1365544"/>
    <s v="RFID Card Member"/>
    <s v="Glenview"/>
    <s v="IL"/>
    <n v="60925"/>
    <s v="UNITED STATES"/>
    <s v="Annual Pass"/>
    <n v="111"/>
    <x v="4"/>
    <n v="43.078530000000001"/>
    <n v="-87.882620000000003"/>
    <x v="41"/>
    <n v="43.078530000000001"/>
    <n v="-87.882620000000003"/>
    <n v="96"/>
    <n v="0"/>
    <n v="14.4"/>
    <n v="13.7"/>
    <n v="576"/>
    <n v="-1"/>
    <d v="2017-02-22T00:00:00"/>
    <d v="2017-02-01T00:00:00"/>
    <d v="2017-02-22T00:00:00"/>
    <s v="Wednesday"/>
    <d v="1899-12-30T12:48:26"/>
    <d v="1899-12-30T13:00:00"/>
    <n v="1"/>
    <d v="2017-02-22T00:00:00"/>
    <d v="2017-02-01T00:00:00"/>
    <d v="2017-02-22T00:00:00"/>
    <s v="Wednesday"/>
    <d v="1899-12-30T14:24:30"/>
    <d v="1899-12-30T14:00:00"/>
    <s v="Round Trip"/>
  </r>
  <r>
    <n v="1365544"/>
    <s v="RFID Card Member"/>
    <s v="Glenview"/>
    <s v="IL"/>
    <n v="60925"/>
    <s v="UNITED STATES"/>
    <s v="Annual Pass"/>
    <n v="223"/>
    <x v="4"/>
    <n v="43.078530000000001"/>
    <n v="-87.882620000000003"/>
    <x v="41"/>
    <n v="43.078530000000001"/>
    <n v="-87.882620000000003"/>
    <n v="0"/>
    <n v="0"/>
    <n v="0"/>
    <n v="0"/>
    <n v="0"/>
    <n v="-1"/>
    <d v="2017-02-23T00:00:00"/>
    <d v="2017-02-01T00:00:00"/>
    <d v="2017-02-23T00:00:00"/>
    <s v="Thursday"/>
    <d v="1899-12-30T12:43:39"/>
    <d v="1899-12-30T13:00:00"/>
    <n v="1"/>
    <d v="2017-02-23T00:00:00"/>
    <d v="2017-02-01T00:00:00"/>
    <d v="2017-02-23T00:00:00"/>
    <s v="Thursday"/>
    <d v="1899-12-30T12:43:51"/>
    <d v="1899-12-30T13:00:00"/>
    <s v="Round Trip"/>
  </r>
  <r>
    <n v="1365846"/>
    <s v="RFID Card Member"/>
    <s v="Milwaukee "/>
    <s v="WI"/>
    <n v="53233"/>
    <s v="UNITED STATES"/>
    <s v="Annual Pass"/>
    <n v="234"/>
    <x v="27"/>
    <n v="43.038580000000003"/>
    <n v="-87.90934"/>
    <x v="21"/>
    <n v="43.040154000000001"/>
    <n v="-87.932113000000001"/>
    <n v="10"/>
    <n v="0"/>
    <n v="1.5"/>
    <n v="1.4"/>
    <n v="60"/>
    <n v="-1"/>
    <d v="2017-02-20T00:00:00"/>
    <d v="2017-02-01T00:00:00"/>
    <d v="2017-02-20T00:00:00"/>
    <s v="Monday"/>
    <d v="1899-12-30T01:08:58"/>
    <d v="1899-12-30T01:00:00"/>
    <n v="1"/>
    <d v="2017-02-20T00:00:00"/>
    <d v="2017-02-01T00:00:00"/>
    <d v="2017-02-20T00:00:00"/>
    <s v="Monday"/>
    <d v="1899-12-30T01:18:05"/>
    <d v="1899-12-30T01:00:00"/>
    <s v="One Way"/>
  </r>
  <r>
    <n v="1365846"/>
    <s v="RFID Card Member"/>
    <s v="Milwaukee "/>
    <s v="WI"/>
    <n v="53233"/>
    <s v="UNITED STATES"/>
    <s v="Annual Pass"/>
    <n v="19"/>
    <x v="27"/>
    <n v="43.038580000000003"/>
    <n v="-87.90934"/>
    <x v="21"/>
    <n v="43.040154000000001"/>
    <n v="-87.932113000000001"/>
    <n v="10"/>
    <n v="0"/>
    <n v="1.5"/>
    <n v="1.4"/>
    <n v="60"/>
    <n v="-1"/>
    <d v="2017-02-22T00:00:00"/>
    <d v="2017-02-01T00:00:00"/>
    <d v="2017-02-22T00:00:00"/>
    <s v="Wednesday"/>
    <d v="1899-12-30T23:31:11"/>
    <d v="1899-12-31T00:00:00"/>
    <n v="1"/>
    <d v="2017-02-22T00:00:00"/>
    <d v="2017-02-01T00:00:00"/>
    <d v="2017-02-22T00:00:00"/>
    <s v="Wednesday"/>
    <d v="1899-12-30T23:41:58"/>
    <d v="1899-12-31T00:00:00"/>
    <s v="One Way"/>
  </r>
  <r>
    <n v="1366177"/>
    <s v="RFID Card Member"/>
    <s v="Pewaukee"/>
    <s v="WI"/>
    <n v="53072"/>
    <s v="UNITED STATES"/>
    <s v="Annual Pass"/>
    <n v="982"/>
    <x v="21"/>
    <n v="43.06033"/>
    <n v="-87.89546"/>
    <x v="33"/>
    <n v="43.060155999999999"/>
    <n v="-87.881258000000003"/>
    <n v="6"/>
    <n v="0"/>
    <n v="0.9"/>
    <n v="0.9"/>
    <n v="36"/>
    <n v="-1"/>
    <d v="2017-02-15T00:00:00"/>
    <d v="2017-02-01T00:00:00"/>
    <d v="2017-02-15T00:00:00"/>
    <s v="Wednesday"/>
    <d v="1899-12-30T16:06:45"/>
    <d v="1899-12-30T16:00:00"/>
    <n v="1"/>
    <d v="2017-02-15T00:00:00"/>
    <d v="2017-02-01T00:00:00"/>
    <d v="2017-02-15T00:00:00"/>
    <s v="Wednesday"/>
    <d v="1899-12-30T16:12:45"/>
    <d v="1899-12-30T16:00:00"/>
    <s v="One Way"/>
  </r>
  <r>
    <n v="1367618"/>
    <s v="RFID Card Member"/>
    <s v="Grafton"/>
    <s v="WI"/>
    <n v="53024"/>
    <s v="UNITED STATES"/>
    <s v="Annual Pass"/>
    <n v="26"/>
    <x v="9"/>
    <n v="43.066893999999998"/>
    <n v="-87.877936000000005"/>
    <x v="41"/>
    <n v="43.078530000000001"/>
    <n v="-87.882620000000003"/>
    <n v="7"/>
    <n v="0"/>
    <n v="1.1000000000000001"/>
    <n v="1"/>
    <n v="42"/>
    <n v="-1"/>
    <d v="2017-02-21T00:00:00"/>
    <d v="2017-02-01T00:00:00"/>
    <d v="2017-02-21T00:00:00"/>
    <s v="Tuesday"/>
    <d v="1899-12-30T14:00:15"/>
    <d v="1899-12-30T14:00:00"/>
    <n v="1"/>
    <d v="2017-02-21T00:00:00"/>
    <d v="2017-02-01T00:00:00"/>
    <d v="2017-02-21T00:00:00"/>
    <s v="Tuesday"/>
    <d v="1899-12-30T14:07:27"/>
    <d v="1899-12-30T14:00:00"/>
    <s v="One Way"/>
  </r>
  <r>
    <n v="1369902"/>
    <s v="RFID Card Member"/>
    <s v="Milwaukee"/>
    <s v="WI"/>
    <n v="53217"/>
    <s v="UNITED STATES"/>
    <s v="Annual Pass"/>
    <n v="172"/>
    <x v="26"/>
    <n v="43.060786"/>
    <n v="-87.883825999999999"/>
    <x v="38"/>
    <n v="43.074890000000003"/>
    <n v="-87.882810000000006"/>
    <n v="9"/>
    <n v="0"/>
    <n v="1.4"/>
    <n v="1.3"/>
    <n v="54"/>
    <n v="-1"/>
    <d v="2017-02-26T00:00:00"/>
    <d v="2017-02-01T00:00:00"/>
    <d v="2017-02-26T00:00:00"/>
    <s v="Sunday"/>
    <d v="1899-12-30T13:07:08"/>
    <d v="1899-12-30T13:00:00"/>
    <n v="1"/>
    <d v="2017-02-26T00:00:00"/>
    <d v="2017-02-01T00:00:00"/>
    <d v="2017-02-26T00:00:00"/>
    <s v="Sunday"/>
    <d v="1899-12-30T13:16:07"/>
    <d v="1899-12-30T13:00:00"/>
    <s v="One Way"/>
  </r>
  <r>
    <n v="1370752"/>
    <s v="RFID Card Member"/>
    <s v="Burlington"/>
    <s v="WI"/>
    <n v="53105"/>
    <s v="UNITED STATES"/>
    <s v="Annual Pass"/>
    <n v="44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23:20:12"/>
    <d v="1899-12-30T23:00:00"/>
    <n v="1"/>
    <d v="2017-02-22T00:00:00"/>
    <d v="2017-02-01T00:00:00"/>
    <d v="2017-02-22T00:00:00"/>
    <s v="Wednesday"/>
    <d v="1899-12-30T23:27:17"/>
    <d v="1899-12-30T23:00:00"/>
    <s v="One Way"/>
  </r>
  <r>
    <n v="1370752"/>
    <s v="RFID Card Member"/>
    <s v="Burlington"/>
    <s v="WI"/>
    <n v="53105"/>
    <s v="UNITED STATES"/>
    <s v="Annual Pass"/>
    <n v="5436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22T00:00:00"/>
    <d v="2017-02-01T00:00:00"/>
    <d v="2017-02-22T00:00:00"/>
    <s v="Wednesday"/>
    <d v="1899-12-30T18:51:33"/>
    <d v="1899-12-30T19:00:00"/>
    <n v="1"/>
    <d v="2017-02-22T00:00:00"/>
    <d v="2017-02-01T00:00:00"/>
    <d v="2017-02-22T00:00:00"/>
    <s v="Wednesday"/>
    <d v="1899-12-30T18:59:32"/>
    <d v="1899-12-30T19:00:00"/>
    <s v="One Way"/>
  </r>
  <r>
    <n v="1370752"/>
    <s v="RFID Card Member"/>
    <s v="Burlington"/>
    <s v="WI"/>
    <n v="53105"/>
    <s v="UNITED STATES"/>
    <s v="Annual Pass"/>
    <n v="11166"/>
    <x v="7"/>
    <n v="43.074890000000003"/>
    <n v="-87.882810000000006"/>
    <x v="9"/>
    <n v="43.074655999999997"/>
    <n v="-87.889011999999994"/>
    <n v="2"/>
    <n v="0"/>
    <n v="0.3"/>
    <n v="0.3"/>
    <n v="12"/>
    <n v="-1"/>
    <d v="2017-02-20T00:00:00"/>
    <d v="2017-02-01T00:00:00"/>
    <d v="2017-02-20T00:00:00"/>
    <s v="Monday"/>
    <d v="1899-12-30T02:17:06"/>
    <d v="1899-12-30T02:00:00"/>
    <n v="1"/>
    <d v="2017-02-20T00:00:00"/>
    <d v="2017-02-01T00:00:00"/>
    <d v="2017-02-20T00:00:00"/>
    <s v="Monday"/>
    <d v="1899-12-30T02:19:01"/>
    <d v="1899-12-30T02:00:00"/>
    <s v="One Way"/>
  </r>
  <r>
    <n v="1370752"/>
    <s v="RFID Card Member"/>
    <s v="Burlington"/>
    <s v="WI"/>
    <n v="53105"/>
    <s v="UNITED STATES"/>
    <s v="Annual Pass"/>
    <n v="9"/>
    <x v="44"/>
    <n v="43.074655999999997"/>
    <n v="-87.889011999999994"/>
    <x v="15"/>
    <n v="43.06033"/>
    <n v="-87.89546"/>
    <n v="9"/>
    <n v="0"/>
    <n v="1.4"/>
    <n v="1.3"/>
    <n v="54"/>
    <n v="-1"/>
    <d v="2017-02-20T00:00:00"/>
    <d v="2017-02-01T00:00:00"/>
    <d v="2017-02-20T00:00:00"/>
    <s v="Monday"/>
    <d v="1899-12-30T02:19:03"/>
    <d v="1899-12-30T02:00:00"/>
    <n v="1"/>
    <d v="2017-02-20T00:00:00"/>
    <d v="2017-02-01T00:00:00"/>
    <d v="2017-02-20T00:00:00"/>
    <s v="Monday"/>
    <d v="1899-12-30T02:28:07"/>
    <d v="1899-12-30T02:00:00"/>
    <s v="One Way"/>
  </r>
  <r>
    <n v="1370752"/>
    <s v="RFID Card Member"/>
    <s v="Burlington"/>
    <s v="WI"/>
    <n v="53105"/>
    <s v="UNITED STATES"/>
    <s v="Annual Pass"/>
    <n v="88"/>
    <x v="21"/>
    <n v="43.06033"/>
    <n v="-87.89546"/>
    <x v="31"/>
    <n v="43.060250000000003"/>
    <n v="-87.892169999999993"/>
    <n v="1"/>
    <n v="0"/>
    <n v="0.2"/>
    <n v="0.1"/>
    <n v="6"/>
    <n v="-1"/>
    <d v="2017-02-07T00:00:00"/>
    <d v="2017-02-01T00:00:00"/>
    <d v="2017-02-07T00:00:00"/>
    <s v="Tuesday"/>
    <d v="1899-12-30T22:28:27"/>
    <d v="1899-12-30T22:00:00"/>
    <n v="1"/>
    <d v="2017-02-07T00:00:00"/>
    <d v="2017-02-01T00:00:00"/>
    <d v="2017-02-07T00:00:00"/>
    <s v="Tuesday"/>
    <d v="1899-12-30T22:29:38"/>
    <d v="1899-12-30T22:00:00"/>
    <s v="One Way"/>
  </r>
  <r>
    <n v="1370752"/>
    <s v="RFID Card Member"/>
    <s v="Burlington"/>
    <s v="WI"/>
    <n v="53105"/>
    <s v="UNITED STATES"/>
    <s v="Annual Pass"/>
    <n v="157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8:18:29"/>
    <d v="1899-12-30T18:00:00"/>
    <n v="1"/>
    <d v="2017-02-10T00:00:00"/>
    <d v="2017-02-01T00:00:00"/>
    <d v="2017-02-10T00:00:00"/>
    <s v="Friday"/>
    <d v="1899-12-30T18:19:57"/>
    <d v="1899-12-30T18:00:00"/>
    <s v="One Way"/>
  </r>
  <r>
    <n v="1371805"/>
    <s v="RFID Card Member"/>
    <s v="Waukesha"/>
    <s v="WI"/>
    <n v="53188"/>
    <s v="UNITED STATES"/>
    <s v="Annual Pass"/>
    <n v="5493"/>
    <x v="33"/>
    <n v="43.063749000000001"/>
    <n v="-87.887962999999999"/>
    <x v="11"/>
    <n v="43.060786"/>
    <n v="-87.883825999999999"/>
    <n v="4"/>
    <n v="0"/>
    <n v="0.6"/>
    <n v="0.6"/>
    <n v="24"/>
    <n v="-1"/>
    <d v="2017-02-13T00:00:00"/>
    <d v="2017-02-01T00:00:00"/>
    <d v="2017-02-13T00:00:00"/>
    <s v="Monday"/>
    <d v="1899-12-30T21:06:15"/>
    <d v="1899-12-30T21:00:00"/>
    <n v="1"/>
    <d v="2017-02-13T00:00:00"/>
    <d v="2017-02-01T00:00:00"/>
    <d v="2017-02-13T00:00:00"/>
    <s v="Monday"/>
    <d v="1899-12-30T21:10:13"/>
    <d v="1899-12-30T21:00:00"/>
    <s v="One Way"/>
  </r>
  <r>
    <n v="1371805"/>
    <s v="RFID Card Member"/>
    <s v="Waukesha"/>
    <s v="WI"/>
    <n v="53188"/>
    <s v="UNITED STATES"/>
    <s v="Annual Pass"/>
    <n v="223"/>
    <x v="26"/>
    <n v="43.060786"/>
    <n v="-87.883825999999999"/>
    <x v="34"/>
    <n v="43.063749000000001"/>
    <n v="-87.887962999999999"/>
    <n v="4"/>
    <n v="0"/>
    <n v="0.6"/>
    <n v="0.6"/>
    <n v="24"/>
    <n v="-1"/>
    <d v="2017-02-13T00:00:00"/>
    <d v="2017-02-01T00:00:00"/>
    <d v="2017-02-13T00:00:00"/>
    <s v="Monday"/>
    <d v="1899-12-30T21:24:17"/>
    <d v="1899-12-30T21:00:00"/>
    <n v="1"/>
    <d v="2017-02-13T00:00:00"/>
    <d v="2017-02-01T00:00:00"/>
    <d v="2017-02-13T00:00:00"/>
    <s v="Monday"/>
    <d v="1899-12-30T21:28:07"/>
    <d v="1899-12-30T21:00:00"/>
    <s v="One Way"/>
  </r>
  <r>
    <n v="1371872"/>
    <s v="RFID Card Member"/>
    <s v="Wauwatosa"/>
    <s v="WI"/>
    <n v="53222"/>
    <s v="UNITED STATES"/>
    <s v="Annual Pass"/>
    <n v="307"/>
    <x v="28"/>
    <n v="43.060250000000003"/>
    <n v="-87.892169999999993"/>
    <x v="31"/>
    <n v="43.060250000000003"/>
    <n v="-87.892169999999993"/>
    <n v="41"/>
    <n v="0"/>
    <n v="6.2"/>
    <n v="5.8"/>
    <n v="246"/>
    <n v="-1"/>
    <d v="2017-02-17T00:00:00"/>
    <d v="2017-02-01T00:00:00"/>
    <d v="2017-02-17T00:00:00"/>
    <s v="Friday"/>
    <d v="1899-12-30T18:40:08"/>
    <d v="1899-12-30T19:00:00"/>
    <n v="1"/>
    <d v="2017-02-17T00:00:00"/>
    <d v="2017-02-01T00:00:00"/>
    <d v="2017-02-17T00:00:00"/>
    <s v="Friday"/>
    <d v="1899-12-30T19:21:56"/>
    <d v="1899-12-30T19:00:00"/>
    <s v="Round Trip"/>
  </r>
  <r>
    <n v="1371872"/>
    <s v="RFID Card Member"/>
    <s v="Wauwatosa"/>
    <s v="WI"/>
    <n v="53222"/>
    <s v="UNITED STATES"/>
    <s v="Annual Pass"/>
    <n v="309"/>
    <x v="28"/>
    <n v="43.060250000000003"/>
    <n v="-87.892169999999993"/>
    <x v="31"/>
    <n v="43.060250000000003"/>
    <n v="-87.892169999999993"/>
    <n v="42"/>
    <n v="0"/>
    <n v="6.3"/>
    <n v="6"/>
    <n v="252"/>
    <n v="-1"/>
    <d v="2017-02-20T00:00:00"/>
    <d v="2017-02-01T00:00:00"/>
    <d v="2017-02-20T00:00:00"/>
    <s v="Monday"/>
    <d v="1899-12-30T21:08:57"/>
    <d v="1899-12-30T21:00:00"/>
    <n v="1"/>
    <d v="2017-02-20T00:00:00"/>
    <d v="2017-02-01T00:00:00"/>
    <d v="2017-02-20T00:00:00"/>
    <s v="Monday"/>
    <d v="1899-12-30T21:50:30"/>
    <d v="1899-12-30T22:00:00"/>
    <s v="Round Trip"/>
  </r>
  <r>
    <n v="1371872"/>
    <s v="RFID Card Member"/>
    <s v="Wauwatosa"/>
    <s v="WI"/>
    <n v="53222"/>
    <s v="UNITED STATES"/>
    <s v="Annual Pass"/>
    <n v="13"/>
    <x v="28"/>
    <n v="43.060250000000003"/>
    <n v="-87.892169999999993"/>
    <x v="31"/>
    <n v="43.060250000000003"/>
    <n v="-87.892169999999993"/>
    <n v="55"/>
    <n v="0"/>
    <n v="8.3000000000000007"/>
    <n v="7.8"/>
    <n v="330"/>
    <n v="-1"/>
    <d v="2017-02-27T00:00:00"/>
    <d v="2017-02-01T00:00:00"/>
    <d v="2017-02-27T00:00:00"/>
    <s v="Monday"/>
    <d v="1899-12-30T12:05:51"/>
    <d v="1899-12-30T12:00:00"/>
    <n v="1"/>
    <d v="2017-02-27T00:00:00"/>
    <d v="2017-02-01T00:00:00"/>
    <d v="2017-02-27T00:00:00"/>
    <s v="Monday"/>
    <d v="1899-12-30T13:00:05"/>
    <d v="1899-12-30T13:00:00"/>
    <s v="Round Trip"/>
  </r>
  <r>
    <n v="1371872"/>
    <s v="RFID Card Member"/>
    <s v="Wauwatosa"/>
    <s v="WI"/>
    <n v="53222"/>
    <s v="UNITED STATES"/>
    <s v="Annual Pass"/>
    <n v="13"/>
    <x v="28"/>
    <n v="43.060250000000003"/>
    <n v="-87.892169999999993"/>
    <x v="41"/>
    <n v="43.078530000000001"/>
    <n v="-87.882620000000003"/>
    <n v="13"/>
    <n v="0"/>
    <n v="2"/>
    <n v="1.9"/>
    <n v="78"/>
    <n v="-1"/>
    <d v="2017-02-27T00:00:00"/>
    <d v="2017-02-01T00:00:00"/>
    <d v="2017-02-27T00:00:00"/>
    <s v="Monday"/>
    <d v="1899-12-30T16:09:34"/>
    <d v="1899-12-30T16:00:00"/>
    <n v="1"/>
    <d v="2017-02-27T00:00:00"/>
    <d v="2017-02-01T00:00:00"/>
    <d v="2017-02-27T00:00:00"/>
    <s v="Monday"/>
    <d v="1899-12-30T16:22:23"/>
    <d v="1899-12-30T16:00:00"/>
    <s v="One Way"/>
  </r>
  <r>
    <n v="1371872"/>
    <s v="RFID Card Member"/>
    <s v="Wauwatosa"/>
    <s v="WI"/>
    <n v="53222"/>
    <s v="UNITED STATES"/>
    <s v="Annual Pass"/>
    <n v="96"/>
    <x v="21"/>
    <n v="43.06033"/>
    <n v="-87.89546"/>
    <x v="32"/>
    <n v="43.058010000000003"/>
    <n v="-87.877300000000005"/>
    <n v="45"/>
    <n v="0"/>
    <n v="6.8"/>
    <n v="6.4"/>
    <n v="270"/>
    <n v="-1"/>
    <d v="2017-02-22T00:00:00"/>
    <d v="2017-02-01T00:00:00"/>
    <d v="2017-02-22T00:00:00"/>
    <s v="Wednesday"/>
    <d v="1899-12-30T14:57:57"/>
    <d v="1899-12-30T15:00:00"/>
    <n v="1"/>
    <d v="2017-02-22T00:00:00"/>
    <d v="2017-02-01T00:00:00"/>
    <d v="2017-02-22T00:00:00"/>
    <s v="Wednesday"/>
    <d v="1899-12-30T15:42:41"/>
    <d v="1899-12-30T16:00:00"/>
    <s v="One Way"/>
  </r>
  <r>
    <n v="1371872"/>
    <s v="RFID Card Member"/>
    <s v="Wauwatosa"/>
    <s v="WI"/>
    <n v="53222"/>
    <s v="UNITED STATES"/>
    <s v="Annual Pass"/>
    <n v="13"/>
    <x v="28"/>
    <n v="43.060250000000003"/>
    <n v="-87.892169999999993"/>
    <x v="38"/>
    <n v="43.074890000000003"/>
    <n v="-87.882810000000006"/>
    <n v="12"/>
    <n v="0"/>
    <n v="1.8"/>
    <n v="1.7"/>
    <n v="72"/>
    <n v="-1"/>
    <d v="2017-02-28T00:00:00"/>
    <d v="2017-02-01T00:00:00"/>
    <d v="2017-02-28T00:00:00"/>
    <s v="Tuesday"/>
    <d v="1899-12-30T09:14:01"/>
    <d v="1899-12-30T09:00:00"/>
    <n v="1"/>
    <d v="2017-02-28T00:00:00"/>
    <d v="2017-02-01T00:00:00"/>
    <d v="2017-02-28T00:00:00"/>
    <s v="Tuesday"/>
    <d v="1899-12-30T09:26:45"/>
    <d v="1899-12-30T09:00:00"/>
    <s v="One Way"/>
  </r>
  <r>
    <n v="1372071"/>
    <s v="RFID Card Member"/>
    <s v="Milwaukee"/>
    <s v="WI"/>
    <n v="53202"/>
    <s v="UNITED STATES"/>
    <s v="Annual Pass"/>
    <n v="11079"/>
    <x v="4"/>
    <n v="43.078530000000001"/>
    <n v="-87.882620000000003"/>
    <x v="41"/>
    <n v="43.078530000000001"/>
    <n v="-87.882620000000003"/>
    <n v="0"/>
    <n v="0"/>
    <n v="0"/>
    <n v="0"/>
    <n v="0"/>
    <n v="-1"/>
    <d v="2017-02-21T00:00:00"/>
    <d v="2017-02-01T00:00:00"/>
    <d v="2017-02-21T00:00:00"/>
    <s v="Tuesday"/>
    <d v="1899-12-30T17:07:17"/>
    <d v="1899-12-30T17:00:00"/>
    <n v="1"/>
    <d v="2017-02-21T00:00:00"/>
    <d v="2017-02-01T00:00:00"/>
    <d v="2017-02-21T00:00:00"/>
    <s v="Tuesday"/>
    <d v="1899-12-30T17:07:40"/>
    <d v="1899-12-30T17:00:00"/>
    <s v="Round Trip"/>
  </r>
  <r>
    <n v="1372071"/>
    <s v="RFID Card Member"/>
    <s v="Milwaukee"/>
    <s v="WI"/>
    <n v="53202"/>
    <s v="UNITED STATES"/>
    <s v="Annual Pass"/>
    <n v="5450"/>
    <x v="4"/>
    <n v="43.078530000000001"/>
    <n v="-87.882620000000003"/>
    <x v="25"/>
    <n v="43.066893999999998"/>
    <n v="-87.877936000000005"/>
    <n v="11"/>
    <n v="0"/>
    <n v="1.7"/>
    <n v="1.6"/>
    <n v="66"/>
    <n v="-1"/>
    <d v="2017-02-21T00:00:00"/>
    <d v="2017-02-01T00:00:00"/>
    <d v="2017-02-21T00:00:00"/>
    <s v="Tuesday"/>
    <d v="1899-12-30T17:07:56"/>
    <d v="1899-12-30T17:00:00"/>
    <n v="1"/>
    <d v="2017-02-21T00:00:00"/>
    <d v="2017-02-01T00:00:00"/>
    <d v="2017-02-21T00:00:00"/>
    <s v="Tuesday"/>
    <d v="1899-12-30T17:18:40"/>
    <d v="1899-12-30T17:00:00"/>
    <s v="One Way"/>
  </r>
  <r>
    <n v="1372071"/>
    <s v="RFID Card Member"/>
    <s v="Milwaukee"/>
    <s v="WI"/>
    <n v="53202"/>
    <s v="UNITED STATES"/>
    <s v="Annual Pass"/>
    <n v="967"/>
    <x v="32"/>
    <n v="43.077359999999999"/>
    <n v="-87.880769999999998"/>
    <x v="32"/>
    <n v="43.058010000000003"/>
    <n v="-87.877300000000005"/>
    <n v="65"/>
    <n v="0"/>
    <n v="9.8000000000000007"/>
    <n v="9.3000000000000007"/>
    <n v="390"/>
    <n v="-1"/>
    <d v="2017-02-18T00:00:00"/>
    <d v="2017-02-01T00:00:00"/>
    <d v="2017-02-18T00:00:00"/>
    <s v="Saturday"/>
    <d v="1899-12-30T15:50:35"/>
    <d v="1899-12-30T16:00:00"/>
    <n v="1"/>
    <d v="2017-02-18T00:00:00"/>
    <d v="2017-02-01T00:00:00"/>
    <d v="2017-02-18T00:00:00"/>
    <s v="Saturday"/>
    <d v="1899-12-30T16:55:35"/>
    <d v="1899-12-30T17:00:00"/>
    <s v="One Way"/>
  </r>
  <r>
    <n v="1372071"/>
    <s v="RFID Card Member"/>
    <s v="Milwaukee"/>
    <s v="WI"/>
    <n v="53202"/>
    <s v="UNITED STATES"/>
    <s v="Annual Pass"/>
    <n v="17"/>
    <x v="31"/>
    <n v="43.058010000000003"/>
    <n v="-87.877300000000005"/>
    <x v="33"/>
    <n v="43.060155999999999"/>
    <n v="-87.881258000000003"/>
    <n v="102"/>
    <n v="0"/>
    <n v="15.3"/>
    <n v="14.5"/>
    <n v="612"/>
    <n v="-1"/>
    <d v="2017-02-18T00:00:00"/>
    <d v="2017-02-01T00:00:00"/>
    <d v="2017-02-18T00:00:00"/>
    <s v="Saturday"/>
    <d v="1899-12-30T16:58:44"/>
    <d v="1899-12-30T17:00:00"/>
    <n v="1"/>
    <d v="2017-02-18T00:00:00"/>
    <d v="2017-02-01T00:00:00"/>
    <d v="2017-02-18T00:00:00"/>
    <s v="Saturday"/>
    <d v="1899-12-30T18:40:42"/>
    <d v="1899-12-30T19:00:00"/>
    <s v="One Way"/>
  </r>
  <r>
    <n v="1372138"/>
    <s v="RFID Card Member"/>
    <s v="Wheaton"/>
    <s v="IL"/>
    <n v="60189"/>
    <s v="UNITED STATES"/>
    <s v="Annual Pass"/>
    <n v="11082"/>
    <x v="21"/>
    <n v="43.06033"/>
    <n v="-87.89546"/>
    <x v="38"/>
    <n v="43.074890000000003"/>
    <n v="-87.882810000000006"/>
    <n v="9"/>
    <n v="0"/>
    <n v="1.4"/>
    <n v="1.3"/>
    <n v="54"/>
    <n v="-1"/>
    <d v="2017-02-17T00:00:00"/>
    <d v="2017-02-01T00:00:00"/>
    <d v="2017-02-17T00:00:00"/>
    <s v="Friday"/>
    <d v="1899-12-30T08:45:18"/>
    <d v="1899-12-30T09:00:00"/>
    <n v="1"/>
    <d v="2017-02-17T00:00:00"/>
    <d v="2017-02-01T00:00:00"/>
    <d v="2017-02-17T00:00:00"/>
    <s v="Friday"/>
    <d v="1899-12-30T08:54:09"/>
    <d v="1899-12-30T09:00:00"/>
    <s v="One Way"/>
  </r>
  <r>
    <n v="1372197"/>
    <s v="RFID Card Member"/>
    <s v="milwaukee"/>
    <s v="WI"/>
    <n v="53202"/>
    <s v="UNITED STATES"/>
    <s v="Annual Pass"/>
    <n v="5538"/>
    <x v="13"/>
    <n v="43.058619999999998"/>
    <n v="-87.885319999999993"/>
    <x v="4"/>
    <n v="43.03913"/>
    <n v="-87.916150000000002"/>
    <n v="35"/>
    <n v="0"/>
    <n v="5.3"/>
    <n v="5"/>
    <n v="210"/>
    <n v="-1"/>
    <d v="2017-02-17T00:00:00"/>
    <d v="2017-02-01T00:00:00"/>
    <d v="2017-02-17T00:00:00"/>
    <s v="Friday"/>
    <d v="1899-12-30T17:12:47"/>
    <d v="1899-12-30T17:00:00"/>
    <n v="1"/>
    <d v="2017-02-17T00:00:00"/>
    <d v="2017-02-01T00:00:00"/>
    <d v="2017-02-17T00:00:00"/>
    <s v="Friday"/>
    <d v="1899-12-30T17:47:03"/>
    <d v="1899-12-30T18:00:00"/>
    <s v="One Way"/>
  </r>
  <r>
    <n v="1373067"/>
    <s v="RFID Card Member"/>
    <s v="Frankfort"/>
    <s v="IL"/>
    <n v="60423"/>
    <s v="UNITED STATES"/>
    <s v="Annual Pass"/>
    <n v="5541"/>
    <x v="19"/>
    <n v="43.069021999999997"/>
    <n v="-87.887940999999998"/>
    <x v="31"/>
    <n v="43.060250000000003"/>
    <n v="-87.892169999999993"/>
    <n v="5"/>
    <n v="0"/>
    <n v="0.8"/>
    <n v="0.7"/>
    <n v="30"/>
    <n v="-1"/>
    <d v="2017-02-18T00:00:00"/>
    <d v="2017-02-01T00:00:00"/>
    <d v="2017-02-18T00:00:00"/>
    <s v="Saturday"/>
    <d v="1899-12-30T01:28:12"/>
    <d v="1899-12-30T01:00:00"/>
    <n v="1"/>
    <d v="2017-02-18T00:00:00"/>
    <d v="2017-02-01T00:00:00"/>
    <d v="2017-02-18T00:00:00"/>
    <s v="Saturday"/>
    <d v="1899-12-30T01:33:34"/>
    <d v="1899-12-30T02:00:00"/>
    <s v="One Way"/>
  </r>
  <r>
    <n v="1373067"/>
    <s v="RFID Card Member"/>
    <s v="Frankfort"/>
    <s v="IL"/>
    <n v="60423"/>
    <s v="UNITED STATES"/>
    <s v="Annual Pass"/>
    <n v="11057"/>
    <x v="11"/>
    <n v="43.04824"/>
    <n v="-87.904970000000006"/>
    <x v="31"/>
    <n v="43.060250000000003"/>
    <n v="-87.892169999999993"/>
    <n v="10"/>
    <n v="0"/>
    <n v="1.5"/>
    <n v="1.4"/>
    <n v="60"/>
    <n v="-1"/>
    <d v="2017-02-17T00:00:00"/>
    <d v="2017-02-01T00:00:00"/>
    <d v="2017-02-17T00:00:00"/>
    <s v="Friday"/>
    <d v="1899-12-30T16:02:03"/>
    <d v="1899-12-30T16:00:00"/>
    <n v="1"/>
    <d v="2017-02-17T00:00:00"/>
    <d v="2017-02-01T00:00:00"/>
    <d v="2017-02-17T00:00:00"/>
    <s v="Friday"/>
    <d v="1899-12-30T16:12:01"/>
    <d v="1899-12-30T16:00:00"/>
    <s v="One Way"/>
  </r>
  <r>
    <n v="1373087"/>
    <s v="RFID Card Member"/>
    <s v="Milwaukee"/>
    <s v="WI"/>
    <n v="53211"/>
    <s v="UNITED STATES"/>
    <s v="Annual Pass"/>
    <n v="2968"/>
    <x v="4"/>
    <n v="43.078530000000001"/>
    <n v="-87.882620000000003"/>
    <x v="4"/>
    <n v="43.03913"/>
    <n v="-87.916150000000002"/>
    <n v="33"/>
    <n v="0"/>
    <n v="5"/>
    <n v="4.7"/>
    <n v="198"/>
    <n v="-1"/>
    <d v="2017-02-18T00:00:00"/>
    <d v="2017-02-01T00:00:00"/>
    <d v="2017-02-18T00:00:00"/>
    <s v="Saturday"/>
    <d v="1899-12-30T17:37:43"/>
    <d v="1899-12-30T18:00:00"/>
    <n v="1"/>
    <d v="2017-02-18T00:00:00"/>
    <d v="2017-02-01T00:00:00"/>
    <d v="2017-02-18T00:00:00"/>
    <s v="Saturday"/>
    <d v="1899-12-30T18:10:56"/>
    <d v="1899-12-30T18:00:00"/>
    <s v="One Way"/>
  </r>
  <r>
    <n v="1373087"/>
    <s v="RFID Card Member"/>
    <s v="Milwaukee"/>
    <s v="WI"/>
    <n v="53211"/>
    <s v="UNITED STATES"/>
    <s v="Annual Pass"/>
    <n v="5477"/>
    <x v="4"/>
    <n v="43.078530000000001"/>
    <n v="-87.882620000000003"/>
    <x v="32"/>
    <n v="43.058010000000003"/>
    <n v="-87.877300000000005"/>
    <n v="14"/>
    <n v="0"/>
    <n v="2.1"/>
    <n v="2"/>
    <n v="84"/>
    <n v="-1"/>
    <d v="2017-02-17T00:00:00"/>
    <d v="2017-02-01T00:00:00"/>
    <d v="2017-02-17T00:00:00"/>
    <s v="Friday"/>
    <d v="1899-12-30T16:42:15"/>
    <d v="1899-12-30T17:00:00"/>
    <n v="1"/>
    <d v="2017-02-17T00:00:00"/>
    <d v="2017-02-01T00:00:00"/>
    <d v="2017-02-17T00:00:00"/>
    <s v="Friday"/>
    <d v="1899-12-30T16:56:56"/>
    <d v="1899-12-30T17:00:00"/>
    <s v="One Way"/>
  </r>
  <r>
    <n v="1373301"/>
    <s v="RFID Card Member"/>
    <s v="Mequon"/>
    <s v="WI"/>
    <n v="53092"/>
    <s v="UNITED STATES"/>
    <s v="Annual Pass"/>
    <n v="5454"/>
    <x v="44"/>
    <n v="43.074655999999997"/>
    <n v="-87.889011999999994"/>
    <x v="31"/>
    <n v="43.060250000000003"/>
    <n v="-87.892169999999993"/>
    <n v="7"/>
    <n v="0"/>
    <n v="1.1000000000000001"/>
    <n v="1"/>
    <n v="42"/>
    <n v="-1"/>
    <d v="2017-02-05T00:00:00"/>
    <d v="2017-02-01T00:00:00"/>
    <d v="2017-02-05T00:00:00"/>
    <s v="Sunday"/>
    <d v="1899-12-30T02:48:05"/>
    <d v="1899-12-30T03:00:00"/>
    <n v="1"/>
    <d v="2017-02-05T00:00:00"/>
    <d v="2017-02-01T00:00:00"/>
    <d v="2017-02-05T00:00:00"/>
    <s v="Sunday"/>
    <d v="1899-12-30T02:55:50"/>
    <d v="1899-12-30T03:00:00"/>
    <s v="One Way"/>
  </r>
  <r>
    <n v="1373301"/>
    <s v="RFID Card Member"/>
    <s v="Mequon"/>
    <s v="WI"/>
    <n v="53092"/>
    <s v="UNITED STATES"/>
    <s v="Annual Pass"/>
    <n v="11135"/>
    <x v="4"/>
    <n v="43.078530000000001"/>
    <n v="-87.882620000000003"/>
    <x v="31"/>
    <n v="43.060250000000003"/>
    <n v="-87.892169999999993"/>
    <n v="14"/>
    <n v="0"/>
    <n v="2.1"/>
    <n v="2"/>
    <n v="84"/>
    <n v="-1"/>
    <d v="2017-02-11T00:00:00"/>
    <d v="2017-02-01T00:00:00"/>
    <d v="2017-02-11T00:00:00"/>
    <s v="Saturday"/>
    <d v="1899-12-30T00:51:46"/>
    <d v="1899-12-30T01:00:00"/>
    <n v="1"/>
    <d v="2017-02-11T00:00:00"/>
    <d v="2017-02-01T00:00:00"/>
    <d v="2017-02-11T00:00:00"/>
    <s v="Saturday"/>
    <d v="1899-12-30T01:05:33"/>
    <d v="1899-12-30T01:00:00"/>
    <s v="One Way"/>
  </r>
  <r>
    <n v="1377563"/>
    <s v="RFID Card Member"/>
    <s v="Milwaukee"/>
    <s v="WI"/>
    <n v="53211"/>
    <s v="UNITED STATES"/>
    <s v="Annual Pass"/>
    <n v="11057"/>
    <x v="28"/>
    <n v="43.060250000000003"/>
    <n v="-87.892169999999993"/>
    <x v="15"/>
    <n v="43.06033"/>
    <n v="-87.89546"/>
    <n v="1"/>
    <n v="0"/>
    <n v="0.2"/>
    <n v="0.1"/>
    <n v="6"/>
    <n v="-1"/>
    <d v="2017-02-18T00:00:00"/>
    <d v="2017-02-01T00:00:00"/>
    <d v="2017-02-18T00:00:00"/>
    <s v="Saturday"/>
    <d v="1899-12-30T06:40:11"/>
    <d v="1899-12-30T07:00:00"/>
    <n v="1"/>
    <d v="2017-02-18T00:00:00"/>
    <d v="2017-02-01T00:00:00"/>
    <d v="2017-02-18T00:00:00"/>
    <s v="Saturday"/>
    <d v="1899-12-30T06:41:45"/>
    <d v="1899-12-30T07:00:00"/>
    <s v="One Way"/>
  </r>
  <r>
    <n v="1377563"/>
    <s v="RFID Card Member"/>
    <s v="Milwaukee"/>
    <s v="WI"/>
    <n v="53211"/>
    <s v="UNITED STATES"/>
    <s v="Annual Pass"/>
    <n v="11057"/>
    <x v="21"/>
    <n v="43.06033"/>
    <n v="-87.89546"/>
    <x v="31"/>
    <n v="43.060250000000003"/>
    <n v="-87.892169999999993"/>
    <n v="1"/>
    <n v="0"/>
    <n v="0.2"/>
    <n v="0.1"/>
    <n v="6"/>
    <n v="-1"/>
    <d v="2017-02-18T00:00:00"/>
    <d v="2017-02-01T00:00:00"/>
    <d v="2017-02-18T00:00:00"/>
    <s v="Saturday"/>
    <d v="1899-12-30T06:54:09"/>
    <d v="1899-12-30T07:00:00"/>
    <n v="1"/>
    <d v="2017-02-18T00:00:00"/>
    <d v="2017-02-01T00:00:00"/>
    <d v="2017-02-18T00:00:00"/>
    <s v="Saturday"/>
    <d v="1899-12-30T06:55:17"/>
    <d v="1899-12-30T07:00:00"/>
    <s v="One Way"/>
  </r>
  <r>
    <n v="1377563"/>
    <s v="RFID Card Member"/>
    <s v="Milwaukee"/>
    <s v="WI"/>
    <n v="53211"/>
    <s v="UNITED STATES"/>
    <s v="Annual Pass"/>
    <n v="223"/>
    <x v="44"/>
    <n v="43.074655999999997"/>
    <n v="-87.889011999999994"/>
    <x v="31"/>
    <n v="43.060250000000003"/>
    <n v="-87.892169999999993"/>
    <n v="9"/>
    <n v="0"/>
    <n v="1.4"/>
    <n v="1.3"/>
    <n v="54"/>
    <n v="-1"/>
    <d v="2017-02-12T00:00:00"/>
    <d v="2017-02-01T00:00:00"/>
    <d v="2017-02-12T00:00:00"/>
    <s v="Sunday"/>
    <d v="1899-12-30T15:00:53"/>
    <d v="1899-12-30T15:00:00"/>
    <n v="1"/>
    <d v="2017-02-12T00:00:00"/>
    <d v="2017-02-01T00:00:00"/>
    <d v="2017-02-12T00:00:00"/>
    <s v="Sunday"/>
    <d v="1899-12-30T15:09:02"/>
    <d v="1899-12-30T15:00:00"/>
    <s v="One Way"/>
  </r>
  <r>
    <n v="1378671"/>
    <s v="RFID Card Member"/>
    <s v="Milwaukee"/>
    <s v="WI"/>
    <n v="53212"/>
    <s v="UNITED STATES"/>
    <s v="Annual Pass"/>
    <n v="5541"/>
    <x v="29"/>
    <n v="43.05847"/>
    <n v="-87.898079999999993"/>
    <x v="29"/>
    <n v="43.053040000000003"/>
    <n v="-87.897660000000002"/>
    <n v="4"/>
    <n v="0"/>
    <n v="0.6"/>
    <n v="0.6"/>
    <n v="24"/>
    <n v="-1"/>
    <d v="2017-02-10T00:00:00"/>
    <d v="2017-02-01T00:00:00"/>
    <d v="2017-02-10T00:00:00"/>
    <s v="Friday"/>
    <d v="1899-12-30T07:37:05"/>
    <d v="1899-12-30T08:00:00"/>
    <n v="1"/>
    <d v="2017-02-10T00:00:00"/>
    <d v="2017-02-01T00:00:00"/>
    <d v="2017-02-10T00:00:00"/>
    <s v="Friday"/>
    <d v="1899-12-30T07:41:21"/>
    <d v="1899-12-30T08:00:00"/>
    <s v="One Way"/>
  </r>
  <r>
    <n v="1378810"/>
    <s v="RFID Card Member"/>
    <s v="Milwaukee "/>
    <s v="WI"/>
    <n v="53211"/>
    <s v="UNITED STATES"/>
    <s v="Annual Pass"/>
    <n v="11108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1T00:00:00"/>
    <d v="2017-02-01T00:00:00"/>
    <d v="2017-02-21T00:00:00"/>
    <s v="Tuesday"/>
    <d v="1899-12-30T15:20:27"/>
    <d v="1899-12-30T15:00:00"/>
    <n v="1"/>
    <d v="2017-02-21T00:00:00"/>
    <d v="2017-02-01T00:00:00"/>
    <d v="2017-02-21T00:00:00"/>
    <s v="Tuesday"/>
    <d v="1899-12-30T15:25:25"/>
    <d v="1899-12-30T15:00:00"/>
    <s v="One Way"/>
  </r>
  <r>
    <n v="1378810"/>
    <s v="RFID Card Member"/>
    <s v="Milwaukee "/>
    <s v="WI"/>
    <n v="53211"/>
    <s v="UNITED STATES"/>
    <s v="Annual Pass"/>
    <n v="961"/>
    <x v="7"/>
    <n v="43.074890000000003"/>
    <n v="-87.882810000000006"/>
    <x v="25"/>
    <n v="43.066893999999998"/>
    <n v="-87.877936000000005"/>
    <n v="6"/>
    <n v="0"/>
    <n v="0.9"/>
    <n v="0.9"/>
    <n v="36"/>
    <n v="-1"/>
    <d v="2017-02-21T00:00:00"/>
    <d v="2017-02-01T00:00:00"/>
    <d v="2017-02-21T00:00:00"/>
    <s v="Tuesday"/>
    <d v="1899-12-30T11:00:05"/>
    <d v="1899-12-30T11:00:00"/>
    <n v="1"/>
    <d v="2017-02-21T00:00:00"/>
    <d v="2017-02-01T00:00:00"/>
    <d v="2017-02-21T00:00:00"/>
    <s v="Tuesday"/>
    <d v="1899-12-30T11:06:19"/>
    <d v="1899-12-30T11:00:00"/>
    <s v="One Way"/>
  </r>
  <r>
    <n v="1378810"/>
    <s v="RFID Card Member"/>
    <s v="Milwaukee "/>
    <s v="WI"/>
    <n v="53211"/>
    <s v="UNITED STATES"/>
    <s v="Annual Pass"/>
    <n v="961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1T00:00:00"/>
    <d v="2017-02-01T00:00:00"/>
    <d v="2017-02-21T00:00:00"/>
    <s v="Tuesday"/>
    <d v="1899-12-30T09:23:30"/>
    <d v="1899-12-30T09:00:00"/>
    <n v="1"/>
    <d v="2017-02-21T00:00:00"/>
    <d v="2017-02-01T00:00:00"/>
    <d v="2017-02-21T00:00:00"/>
    <s v="Tuesday"/>
    <d v="1899-12-30T09:28:28"/>
    <d v="1899-12-30T09:00:00"/>
    <s v="One Way"/>
  </r>
  <r>
    <n v="1378810"/>
    <s v="RFID Card Member"/>
    <s v="Milwaukee "/>
    <s v="WI"/>
    <n v="53211"/>
    <s v="UNITED STATES"/>
    <s v="Annual Pass"/>
    <n v="5454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0T00:00:00"/>
    <d v="2017-02-01T00:00:00"/>
    <d v="2017-02-20T00:00:00"/>
    <s v="Monday"/>
    <d v="1899-12-30T11:53:31"/>
    <d v="1899-12-30T12:00:00"/>
    <n v="1"/>
    <d v="2017-02-20T00:00:00"/>
    <d v="2017-02-01T00:00:00"/>
    <d v="2017-02-20T00:00:00"/>
    <s v="Monday"/>
    <d v="1899-12-30T11:58:27"/>
    <d v="1899-12-30T12:00:00"/>
    <s v="One Way"/>
  </r>
  <r>
    <n v="1378810"/>
    <s v="RFID Card Member"/>
    <s v="Milwaukee "/>
    <s v="WI"/>
    <n v="53211"/>
    <s v="UNITED STATES"/>
    <s v="Annual Pass"/>
    <n v="139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2T00:00:00"/>
    <d v="2017-02-01T00:00:00"/>
    <d v="2017-02-12T00:00:00"/>
    <s v="Sunday"/>
    <d v="1899-12-30T11:10:59"/>
    <d v="1899-12-30T11:00:00"/>
    <n v="1"/>
    <d v="2017-02-12T00:00:00"/>
    <d v="2017-02-01T00:00:00"/>
    <d v="2017-02-12T00:00:00"/>
    <s v="Sunday"/>
    <d v="1899-12-30T11:15:55"/>
    <d v="1899-12-30T11:00:00"/>
    <s v="One Way"/>
  </r>
  <r>
    <n v="1378810"/>
    <s v="RFID Card Member"/>
    <s v="Milwaukee "/>
    <s v="WI"/>
    <n v="53211"/>
    <s v="UNITED STATES"/>
    <s v="Annual Pass"/>
    <n v="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2T00:00:00"/>
    <d v="2017-02-01T00:00:00"/>
    <d v="2017-02-02T00:00:00"/>
    <s v="Thursday"/>
    <d v="1899-12-30T14:01:54"/>
    <d v="1899-12-30T14:00:00"/>
    <n v="1"/>
    <d v="2017-02-02T00:00:00"/>
    <d v="2017-02-01T00:00:00"/>
    <d v="2017-02-02T00:00:00"/>
    <s v="Thursday"/>
    <d v="1899-12-30T14:06:32"/>
    <d v="1899-12-30T14:00:00"/>
    <s v="One Way"/>
  </r>
  <r>
    <n v="1378810"/>
    <s v="RFID Card Member"/>
    <s v="Milwaukee "/>
    <s v="WI"/>
    <n v="53211"/>
    <s v="UNITED STATES"/>
    <s v="Annual Pass"/>
    <n v="5554"/>
    <x v="10"/>
    <n v="43.052460000000004"/>
    <n v="-87.891000000000005"/>
    <x v="25"/>
    <n v="43.066893999999998"/>
    <n v="-87.877936000000005"/>
    <n v="6"/>
    <n v="0"/>
    <n v="0.9"/>
    <n v="0.9"/>
    <n v="36"/>
    <n v="-1"/>
    <d v="2017-02-18T00:00:00"/>
    <d v="2017-02-01T00:00:00"/>
    <d v="2017-02-18T00:00:00"/>
    <s v="Saturday"/>
    <d v="1899-12-30T02:23:00"/>
    <d v="1899-12-30T02:00:00"/>
    <n v="1"/>
    <d v="2017-02-18T00:00:00"/>
    <d v="2017-02-01T00:00:00"/>
    <d v="2017-02-18T00:00:00"/>
    <s v="Saturday"/>
    <d v="1899-12-30T02:29:46"/>
    <d v="1899-12-30T02:00:00"/>
    <s v="One Way"/>
  </r>
  <r>
    <n v="1378810"/>
    <s v="RFID Card Member"/>
    <s v="Milwaukee "/>
    <s v="WI"/>
    <n v="53211"/>
    <s v="UNITED STATES"/>
    <s v="Annual Pass"/>
    <n v="17"/>
    <x v="32"/>
    <n v="43.077359999999999"/>
    <n v="-87.880769999999998"/>
    <x v="25"/>
    <n v="43.066893999999998"/>
    <n v="-87.877936000000005"/>
    <n v="4"/>
    <n v="0"/>
    <n v="0.6"/>
    <n v="0.6"/>
    <n v="24"/>
    <n v="-1"/>
    <d v="2017-02-16T00:00:00"/>
    <d v="2017-02-01T00:00:00"/>
    <d v="2017-02-16T00:00:00"/>
    <s v="Thursday"/>
    <d v="1899-12-30T11:55:27"/>
    <d v="1899-12-30T12:00:00"/>
    <n v="1"/>
    <d v="2017-02-16T00:00:00"/>
    <d v="2017-02-01T00:00:00"/>
    <d v="2017-02-16T00:00:00"/>
    <s v="Thursday"/>
    <d v="1899-12-30T11:59:42"/>
    <d v="1899-12-30T12:00:00"/>
    <s v="One Way"/>
  </r>
  <r>
    <n v="1378810"/>
    <s v="RFID Card Member"/>
    <s v="Milwaukee "/>
    <s v="WI"/>
    <n v="53211"/>
    <s v="UNITED STATES"/>
    <s v="Annual Pass"/>
    <n v="11161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5T00:00:00"/>
    <d v="2017-02-01T00:00:00"/>
    <d v="2017-02-15T00:00:00"/>
    <s v="Wednesday"/>
    <d v="1899-12-30T17:43:49"/>
    <d v="1899-12-30T18:00:00"/>
    <n v="1"/>
    <d v="2017-02-15T00:00:00"/>
    <d v="2017-02-01T00:00:00"/>
    <d v="2017-02-15T00:00:00"/>
    <s v="Wednesday"/>
    <d v="1899-12-30T17:49:50"/>
    <d v="1899-12-30T18:00:00"/>
    <s v="One Way"/>
  </r>
  <r>
    <n v="1378810"/>
    <s v="RFID Card Member"/>
    <s v="Milwaukee "/>
    <s v="WI"/>
    <n v="53211"/>
    <s v="UNITED STATES"/>
    <s v="Annual Pass"/>
    <n v="5550"/>
    <x v="7"/>
    <n v="43.074890000000003"/>
    <n v="-87.882810000000006"/>
    <x v="25"/>
    <n v="43.066893999999998"/>
    <n v="-87.877936000000005"/>
    <n v="5"/>
    <n v="0"/>
    <n v="0.8"/>
    <n v="0.7"/>
    <n v="30"/>
    <n v="-1"/>
    <d v="2017-02-14T00:00:00"/>
    <d v="2017-02-01T00:00:00"/>
    <d v="2017-02-14T00:00:00"/>
    <s v="Tuesday"/>
    <d v="1899-12-30T10:53:16"/>
    <d v="1899-12-30T11:00:00"/>
    <n v="1"/>
    <d v="2017-02-14T00:00:00"/>
    <d v="2017-02-01T00:00:00"/>
    <d v="2017-02-14T00:00:00"/>
    <s v="Tuesday"/>
    <d v="1899-12-30T10:58:18"/>
    <d v="1899-12-30T11:00:00"/>
    <s v="One Way"/>
  </r>
  <r>
    <n v="1378810"/>
    <s v="RFID Card Member"/>
    <s v="Milwaukee "/>
    <s v="WI"/>
    <n v="53211"/>
    <s v="UNITED STATES"/>
    <s v="Annual Pass"/>
    <n v="961"/>
    <x v="9"/>
    <n v="43.066893999999998"/>
    <n v="-87.877936000000005"/>
    <x v="26"/>
    <n v="43.077359999999999"/>
    <n v="-87.880769999999998"/>
    <n v="4"/>
    <n v="0"/>
    <n v="0.6"/>
    <n v="0.6"/>
    <n v="24"/>
    <n v="-1"/>
    <d v="2017-02-13T00:00:00"/>
    <d v="2017-02-01T00:00:00"/>
    <d v="2017-02-13T00:00:00"/>
    <s v="Monday"/>
    <d v="1899-12-30T17:54:09"/>
    <d v="1899-12-30T18:00:00"/>
    <n v="1"/>
    <d v="2017-02-13T00:00:00"/>
    <d v="2017-02-01T00:00:00"/>
    <d v="2017-02-13T00:00:00"/>
    <s v="Monday"/>
    <d v="1899-12-30T17:58:05"/>
    <d v="1899-12-30T18:00:00"/>
    <s v="One Way"/>
  </r>
  <r>
    <n v="1379329"/>
    <s v="RFID Card Member"/>
    <s v="Milwaukee"/>
    <s v="WI"/>
    <n v="53233"/>
    <s v="UNITED STATES"/>
    <s v="Annual Pass"/>
    <n v="5550"/>
    <x v="14"/>
    <n v="43.045712999999999"/>
    <n v="-87.899756999999994"/>
    <x v="11"/>
    <n v="43.060786"/>
    <n v="-87.883825999999999"/>
    <n v="8"/>
    <n v="0"/>
    <n v="1.2"/>
    <n v="1.1000000000000001"/>
    <n v="48"/>
    <n v="-1"/>
    <d v="2017-02-02T00:00:00"/>
    <d v="2017-02-01T00:00:00"/>
    <d v="2017-02-02T00:00:00"/>
    <s v="Thursday"/>
    <d v="1899-12-30T06:44:27"/>
    <d v="1899-12-30T07:00:00"/>
    <n v="1"/>
    <d v="2017-02-02T00:00:00"/>
    <d v="2017-02-01T00:00:00"/>
    <d v="2017-02-02T00:00:00"/>
    <s v="Thursday"/>
    <d v="1899-12-30T06:52:46"/>
    <d v="1899-12-30T07:00:00"/>
    <s v="One Way"/>
  </r>
  <r>
    <n v="1379329"/>
    <s v="RFID Card Member"/>
    <s v="Milwaukee"/>
    <s v="WI"/>
    <n v="53233"/>
    <s v="UNITED STATES"/>
    <s v="Annual Pass"/>
    <n v="5503"/>
    <x v="26"/>
    <n v="43.060786"/>
    <n v="-87.883825999999999"/>
    <x v="11"/>
    <n v="43.060786"/>
    <n v="-87.883825999999999"/>
    <n v="2"/>
    <n v="0"/>
    <n v="0.3"/>
    <n v="0.3"/>
    <n v="12"/>
    <n v="-1"/>
    <d v="2017-02-09T00:00:00"/>
    <d v="2017-02-01T00:00:00"/>
    <d v="2017-02-09T00:00:00"/>
    <s v="Thursday"/>
    <d v="1899-12-30T21:21:29"/>
    <d v="1899-12-30T21:00:00"/>
    <n v="1"/>
    <d v="2017-02-09T00:00:00"/>
    <d v="2017-02-01T00:00:00"/>
    <d v="2017-02-09T00:00:00"/>
    <s v="Thursday"/>
    <d v="1899-12-30T21:23:51"/>
    <d v="1899-12-30T21:00:00"/>
    <s v="Round Trip"/>
  </r>
  <r>
    <n v="1379395"/>
    <s v="RFID Card Member"/>
    <s v="milwaukee "/>
    <s v="WI"/>
    <n v="53212"/>
    <s v="UNITED STATES"/>
    <s v="Annual Pass"/>
    <n v="5448"/>
    <x v="46"/>
    <n v="43.060155999999999"/>
    <n v="-87.881258000000003"/>
    <x v="26"/>
    <n v="43.077359999999999"/>
    <n v="-87.880769999999998"/>
    <n v="63"/>
    <n v="0"/>
    <n v="9.5"/>
    <n v="9"/>
    <n v="378"/>
    <n v="-1"/>
    <d v="2017-02-22T00:00:00"/>
    <d v="2017-02-01T00:00:00"/>
    <d v="2017-02-22T00:00:00"/>
    <s v="Wednesday"/>
    <d v="1899-12-30T16:31:53"/>
    <d v="1899-12-30T17:00:00"/>
    <n v="1"/>
    <d v="2017-02-22T00:00:00"/>
    <d v="2017-02-01T00:00:00"/>
    <d v="2017-02-22T00:00:00"/>
    <s v="Wednesday"/>
    <d v="1899-12-30T17:34:20"/>
    <d v="1899-12-30T18:00:00"/>
    <s v="One Way"/>
  </r>
  <r>
    <n v="1379395"/>
    <s v="RFID Card Member"/>
    <s v="milwaukee "/>
    <s v="WI"/>
    <n v="53212"/>
    <s v="UNITED STATES"/>
    <s v="Annual Pass"/>
    <n v="11110"/>
    <x v="21"/>
    <n v="43.06033"/>
    <n v="-87.89546"/>
    <x v="15"/>
    <n v="43.06033"/>
    <n v="-87.89546"/>
    <n v="2"/>
    <n v="0"/>
    <n v="0.3"/>
    <n v="0.3"/>
    <n v="12"/>
    <n v="-1"/>
    <d v="2017-02-22T00:00:00"/>
    <d v="2017-02-01T00:00:00"/>
    <d v="2017-02-22T00:00:00"/>
    <s v="Wednesday"/>
    <d v="1899-12-30T23:02:25"/>
    <d v="1899-12-30T23:00:00"/>
    <n v="1"/>
    <d v="2017-02-22T00:00:00"/>
    <d v="2017-02-01T00:00:00"/>
    <d v="2017-02-22T00:00:00"/>
    <s v="Wednesday"/>
    <d v="1899-12-30T23:04:59"/>
    <d v="1899-12-30T23:00:00"/>
    <s v="Round Trip"/>
  </r>
  <r>
    <n v="1380447"/>
    <s v="RFID Card Member"/>
    <s v="St. Louis"/>
    <s v="MO"/>
    <n v="63112"/>
    <s v="UNITED STATES"/>
    <s v="Annual Pass"/>
    <n v="5440"/>
    <x v="44"/>
    <n v="43.074655999999997"/>
    <n v="-87.889011999999994"/>
    <x v="37"/>
    <n v="43.069021999999997"/>
    <n v="-87.887940999999998"/>
    <n v="6"/>
    <n v="0"/>
    <n v="0.9"/>
    <n v="0.9"/>
    <n v="36"/>
    <n v="-1"/>
    <d v="2017-02-01T00:00:00"/>
    <d v="2017-02-01T00:00:00"/>
    <d v="2017-02-01T00:00:00"/>
    <s v="Wednesday"/>
    <d v="1899-12-30T09:58:13"/>
    <d v="1899-12-30T10:00:00"/>
    <n v="1"/>
    <d v="2017-02-01T00:00:00"/>
    <d v="2017-02-01T00:00:00"/>
    <d v="2017-02-01T00:00:00"/>
    <s v="Wednesday"/>
    <d v="1899-12-30T10:04:51"/>
    <d v="1899-12-30T10:00:00"/>
    <s v="One Way"/>
  </r>
  <r>
    <n v="1381218"/>
    <s v="RFID Card Member"/>
    <s v="Shorewood"/>
    <s v="WI"/>
    <n v="53211"/>
    <s v="UNITED STATES"/>
    <s v="30-Day Pass"/>
    <n v="5543"/>
    <x v="7"/>
    <n v="43.074890000000003"/>
    <n v="-87.882810000000006"/>
    <x v="5"/>
    <n v="43.031480000000002"/>
    <n v="-87.908169999999998"/>
    <n v="29"/>
    <n v="0"/>
    <n v="4.4000000000000004"/>
    <n v="4.0999999999999996"/>
    <n v="174"/>
    <n v="-1"/>
    <d v="2017-02-20T00:00:00"/>
    <d v="2017-02-01T00:00:00"/>
    <d v="2017-02-20T00:00:00"/>
    <s v="Monday"/>
    <d v="1899-12-30T11:15:28"/>
    <d v="1899-12-30T11:00:00"/>
    <n v="1"/>
    <d v="2017-02-20T00:00:00"/>
    <d v="2017-02-01T00:00:00"/>
    <d v="2017-02-20T00:00:00"/>
    <s v="Monday"/>
    <d v="1899-12-30T11:44:31"/>
    <d v="1899-12-30T12:00:00"/>
    <s v="One Way"/>
  </r>
  <r>
    <n v="1381218"/>
    <s v="RFID Card Member"/>
    <s v="Shorewood"/>
    <s v="WI"/>
    <n v="53211"/>
    <s v="UNITED STATES"/>
    <s v="30-Day Pass"/>
    <n v="5583"/>
    <x v="30"/>
    <n v="43.031480000000002"/>
    <n v="-87.908169999999998"/>
    <x v="0"/>
    <n v="43.048200000000001"/>
    <n v="-87.900859999999994"/>
    <n v="16"/>
    <n v="0"/>
    <n v="2.4"/>
    <n v="2.2999999999999998"/>
    <n v="96"/>
    <n v="-1"/>
    <d v="2017-02-20T00:00:00"/>
    <d v="2017-02-01T00:00:00"/>
    <d v="2017-02-20T00:00:00"/>
    <s v="Monday"/>
    <d v="1899-12-30T17:07:08"/>
    <d v="1899-12-30T17:00:00"/>
    <n v="1"/>
    <d v="2017-02-20T00:00:00"/>
    <d v="2017-02-01T00:00:00"/>
    <d v="2017-02-20T00:00:00"/>
    <s v="Monday"/>
    <d v="1899-12-30T17:23:10"/>
    <d v="1899-12-30T17:00:00"/>
    <s v="One Way"/>
  </r>
  <r>
    <n v="1381218"/>
    <s v="RFID Card Member"/>
    <s v="Shorewood"/>
    <s v="WI"/>
    <n v="53211"/>
    <s v="UNITED STATES"/>
    <s v="30-Day Pass"/>
    <n v="11112"/>
    <x v="32"/>
    <n v="43.077359999999999"/>
    <n v="-87.880769999999998"/>
    <x v="5"/>
    <n v="43.031480000000002"/>
    <n v="-87.908169999999998"/>
    <n v="42"/>
    <n v="0"/>
    <n v="6.3"/>
    <n v="6"/>
    <n v="252"/>
    <n v="-1"/>
    <d v="2017-02-22T00:00:00"/>
    <d v="2017-02-01T00:00:00"/>
    <d v="2017-02-22T00:00:00"/>
    <s v="Wednesday"/>
    <d v="1899-12-30T11:13:41"/>
    <d v="1899-12-30T11:00:00"/>
    <n v="1"/>
    <d v="2017-02-22T00:00:00"/>
    <d v="2017-02-01T00:00:00"/>
    <d v="2017-02-22T00:00:00"/>
    <s v="Wednesday"/>
    <d v="1899-12-30T11:55:17"/>
    <d v="1899-12-30T12:00:00"/>
    <s v="One Way"/>
  </r>
  <r>
    <n v="1381218"/>
    <s v="RFID Card Member"/>
    <s v="Shorewood"/>
    <s v="WI"/>
    <n v="53211"/>
    <s v="UNITED STATES"/>
    <s v="30-Day Pass"/>
    <n v="11110"/>
    <x v="7"/>
    <n v="43.074890000000003"/>
    <n v="-87.882810000000006"/>
    <x v="3"/>
    <n v="43.058619999999998"/>
    <n v="-87.885319999999993"/>
    <n v="13"/>
    <n v="0"/>
    <n v="2"/>
    <n v="1.9"/>
    <n v="78"/>
    <n v="-1"/>
    <d v="2017-02-21T00:00:00"/>
    <d v="2017-02-01T00:00:00"/>
    <d v="2017-02-21T00:00:00"/>
    <s v="Tuesday"/>
    <d v="1899-12-30T13:43:20"/>
    <d v="1899-12-30T14:00:00"/>
    <n v="1"/>
    <d v="2017-02-21T00:00:00"/>
    <d v="2017-02-01T00:00:00"/>
    <d v="2017-02-21T00:00:00"/>
    <s v="Tuesday"/>
    <d v="1899-12-30T13:56:43"/>
    <d v="1899-12-30T14:00:00"/>
    <s v="One Way"/>
  </r>
  <r>
    <n v="1381218"/>
    <s v="RFID Card Member"/>
    <s v="Shorewood"/>
    <s v="WI"/>
    <n v="53211"/>
    <s v="UNITED STATES"/>
    <s v="30-Day Pass"/>
    <n v="11058"/>
    <x v="32"/>
    <n v="43.077359999999999"/>
    <n v="-87.880769999999998"/>
    <x v="3"/>
    <n v="43.058619999999998"/>
    <n v="-87.885319999999993"/>
    <n v="13"/>
    <n v="0"/>
    <n v="2"/>
    <n v="1.9"/>
    <n v="78"/>
    <n v="-1"/>
    <d v="2017-02-24T00:00:00"/>
    <d v="2017-02-01T00:00:00"/>
    <d v="2017-02-24T00:00:00"/>
    <s v="Friday"/>
    <d v="1899-12-30T09:21:28"/>
    <d v="1899-12-30T09:00:00"/>
    <n v="1"/>
    <d v="2017-02-24T00:00:00"/>
    <d v="2017-02-01T00:00:00"/>
    <d v="2017-02-24T00:00:00"/>
    <s v="Friday"/>
    <d v="1899-12-30T09:34:36"/>
    <d v="1899-12-30T10:00:00"/>
    <s v="One Way"/>
  </r>
  <r>
    <n v="1381218"/>
    <s v="RFID Card Member"/>
    <s v="Shorewood"/>
    <s v="WI"/>
    <n v="53211"/>
    <s v="UNITED STATES"/>
    <s v="30-Day Pass"/>
    <n v="11131"/>
    <x v="13"/>
    <n v="43.058619999999998"/>
    <n v="-87.885319999999993"/>
    <x v="26"/>
    <n v="43.077359999999999"/>
    <n v="-87.880769999999998"/>
    <n v="15"/>
    <n v="0"/>
    <n v="2.2999999999999998"/>
    <n v="2.1"/>
    <n v="90"/>
    <n v="-1"/>
    <d v="2017-02-25T00:00:00"/>
    <d v="2017-02-01T00:00:00"/>
    <d v="2017-02-25T00:00:00"/>
    <s v="Saturday"/>
    <d v="1899-12-30T15:25:46"/>
    <d v="1899-12-30T15:00:00"/>
    <n v="1"/>
    <d v="2017-02-25T00:00:00"/>
    <d v="2017-02-01T00:00:00"/>
    <d v="2017-02-25T00:00:00"/>
    <s v="Saturday"/>
    <d v="1899-12-30T15:40:22"/>
    <d v="1899-12-30T16:00:00"/>
    <s v="One Way"/>
  </r>
  <r>
    <n v="1381218"/>
    <s v="RFID Card Member"/>
    <s v="Shorewood"/>
    <s v="WI"/>
    <n v="53211"/>
    <s v="UNITED STATES"/>
    <s v="30-Day Pass"/>
    <n v="5440"/>
    <x v="30"/>
    <n v="43.031480000000002"/>
    <n v="-87.908169999999998"/>
    <x v="0"/>
    <n v="43.048200000000001"/>
    <n v="-87.900859999999994"/>
    <n v="16"/>
    <n v="0"/>
    <n v="2.4"/>
    <n v="2.2999999999999998"/>
    <n v="96"/>
    <n v="-1"/>
    <d v="2017-02-27T00:00:00"/>
    <d v="2017-02-01T00:00:00"/>
    <d v="2017-02-27T00:00:00"/>
    <s v="Monday"/>
    <d v="1899-12-30T17:03:39"/>
    <d v="1899-12-30T17:00:00"/>
    <n v="1"/>
    <d v="2017-02-27T00:00:00"/>
    <d v="2017-02-01T00:00:00"/>
    <d v="2017-02-27T00:00:00"/>
    <s v="Monday"/>
    <d v="1899-12-30T17:19:44"/>
    <d v="1899-12-30T17:00:00"/>
    <s v="One Way"/>
  </r>
  <r>
    <n v="1381218"/>
    <s v="RFID Card Member"/>
    <s v="Shorewood"/>
    <s v="WI"/>
    <n v="53211"/>
    <s v="UNITED STATES"/>
    <s v="30-Day Pass"/>
    <n v="242"/>
    <x v="26"/>
    <n v="43.060786"/>
    <n v="-87.883825999999999"/>
    <x v="38"/>
    <n v="43.074890000000003"/>
    <n v="-87.882810000000006"/>
    <n v="11"/>
    <n v="0"/>
    <n v="1.7"/>
    <n v="1.6"/>
    <n v="66"/>
    <n v="-1"/>
    <d v="2017-02-07T00:00:00"/>
    <d v="2017-02-01T00:00:00"/>
    <d v="2017-02-07T00:00:00"/>
    <s v="Tuesday"/>
    <d v="1899-12-30T16:00:53"/>
    <d v="1899-12-30T16:00:00"/>
    <n v="1"/>
    <d v="2017-02-07T00:00:00"/>
    <d v="2017-02-01T00:00:00"/>
    <d v="2017-02-07T00:00:00"/>
    <s v="Tuesday"/>
    <d v="1899-12-30T16:11:04"/>
    <d v="1899-12-30T16:00:00"/>
    <s v="One Way"/>
  </r>
  <r>
    <n v="1381218"/>
    <s v="RFID Card Member"/>
    <s v="Shorewood"/>
    <s v="WI"/>
    <n v="53211"/>
    <s v="UNITED STATES"/>
    <s v="30-Day Pass"/>
    <n v="5571"/>
    <x v="7"/>
    <n v="43.074890000000003"/>
    <n v="-87.882810000000006"/>
    <x v="3"/>
    <n v="43.058619999999998"/>
    <n v="-87.885319999999993"/>
    <n v="11"/>
    <n v="0"/>
    <n v="1.7"/>
    <n v="1.6"/>
    <n v="66"/>
    <n v="-1"/>
    <d v="2017-02-14T00:00:00"/>
    <d v="2017-02-01T00:00:00"/>
    <d v="2017-02-14T00:00:00"/>
    <s v="Tuesday"/>
    <d v="1899-12-30T12:33:59"/>
    <d v="1899-12-30T13:00:00"/>
    <n v="1"/>
    <d v="2017-02-14T00:00:00"/>
    <d v="2017-02-01T00:00:00"/>
    <d v="2017-02-14T00:00:00"/>
    <s v="Tuesday"/>
    <d v="1899-12-30T12:44:55"/>
    <d v="1899-12-30T13:00:00"/>
    <s v="One Way"/>
  </r>
  <r>
    <n v="1381218"/>
    <s v="RFID Card Member"/>
    <s v="Shorewood"/>
    <s v="WI"/>
    <n v="53211"/>
    <s v="UNITED STATES"/>
    <s v="30-Day Pass"/>
    <n v="11156"/>
    <x v="32"/>
    <n v="43.077359999999999"/>
    <n v="-87.880769999999998"/>
    <x v="5"/>
    <n v="43.031480000000002"/>
    <n v="-87.908169999999998"/>
    <n v="38"/>
    <n v="0"/>
    <n v="5.7"/>
    <n v="5.4"/>
    <n v="228"/>
    <n v="-1"/>
    <d v="2017-02-13T00:00:00"/>
    <d v="2017-02-01T00:00:00"/>
    <d v="2017-02-13T00:00:00"/>
    <s v="Monday"/>
    <d v="1899-12-30T11:12:05"/>
    <d v="1899-12-30T11:00:00"/>
    <n v="1"/>
    <d v="2017-02-13T00:00:00"/>
    <d v="2017-02-01T00:00:00"/>
    <d v="2017-02-13T00:00:00"/>
    <s v="Monday"/>
    <d v="1899-12-30T11:50:32"/>
    <d v="1899-12-30T12:00:00"/>
    <s v="One Way"/>
  </r>
  <r>
    <n v="1381218"/>
    <s v="RFID Card Member"/>
    <s v="Shorewood"/>
    <s v="WI"/>
    <n v="53211"/>
    <s v="UNITED STATES"/>
    <s v="30-Day Pass"/>
    <n v="5571"/>
    <x v="13"/>
    <n v="43.058619999999998"/>
    <n v="-87.885319999999993"/>
    <x v="5"/>
    <n v="43.031480000000002"/>
    <n v="-87.908169999999998"/>
    <n v="23"/>
    <n v="0"/>
    <n v="3.5"/>
    <n v="3.3"/>
    <n v="138"/>
    <n v="-1"/>
    <d v="2017-02-17T00:00:00"/>
    <d v="2017-02-01T00:00:00"/>
    <d v="2017-02-17T00:00:00"/>
    <s v="Friday"/>
    <d v="1899-12-30T11:32:32"/>
    <d v="1899-12-30T12:00:00"/>
    <n v="1"/>
    <d v="2017-02-17T00:00:00"/>
    <d v="2017-02-01T00:00:00"/>
    <d v="2017-02-17T00:00:00"/>
    <s v="Friday"/>
    <d v="1899-12-30T11:55:48"/>
    <d v="1899-12-30T12:00:00"/>
    <s v="One Way"/>
  </r>
  <r>
    <n v="1382140"/>
    <s v="RFID Card Member"/>
    <s v="Hartford"/>
    <s v="WI"/>
    <n v="53027"/>
    <s v="UNITED STATES"/>
    <s v="Annual Pass"/>
    <n v="5463"/>
    <x v="19"/>
    <n v="43.069021999999997"/>
    <n v="-87.887940999999998"/>
    <x v="31"/>
    <n v="43.060250000000003"/>
    <n v="-87.892169999999993"/>
    <n v="5"/>
    <n v="0"/>
    <n v="0.8"/>
    <n v="0.7"/>
    <n v="30"/>
    <n v="-1"/>
    <d v="2017-02-18T00:00:00"/>
    <d v="2017-02-01T00:00:00"/>
    <d v="2017-02-18T00:00:00"/>
    <s v="Saturday"/>
    <d v="1899-12-30T15:48:59"/>
    <d v="1899-12-30T16:00:00"/>
    <n v="1"/>
    <d v="2017-02-18T00:00:00"/>
    <d v="2017-02-01T00:00:00"/>
    <d v="2017-02-18T00:00:00"/>
    <s v="Saturday"/>
    <d v="1899-12-30T15:53:54"/>
    <d v="1899-12-30T16:00:00"/>
    <s v="One Way"/>
  </r>
  <r>
    <n v="1382140"/>
    <s v="RFID Card Member"/>
    <s v="Hartford"/>
    <s v="WI"/>
    <n v="53027"/>
    <s v="UNITED STATES"/>
    <s v="Annual Pass"/>
    <n v="216"/>
    <x v="28"/>
    <n v="43.060250000000003"/>
    <n v="-87.892169999999993"/>
    <x v="37"/>
    <n v="43.069021999999997"/>
    <n v="-87.887940999999998"/>
    <n v="6"/>
    <n v="0"/>
    <n v="0.9"/>
    <n v="0.9"/>
    <n v="36"/>
    <n v="-1"/>
    <d v="2017-02-03T00:00:00"/>
    <d v="2017-02-01T00:00:00"/>
    <d v="2017-02-03T00:00:00"/>
    <s v="Friday"/>
    <d v="1899-12-30T13:38:59"/>
    <d v="1899-12-30T14:00:00"/>
    <n v="1"/>
    <d v="2017-02-03T00:00:00"/>
    <d v="2017-02-01T00:00:00"/>
    <d v="2017-02-03T00:00:00"/>
    <s v="Friday"/>
    <d v="1899-12-30T13:44:23"/>
    <d v="1899-12-30T14:00:00"/>
    <s v="One Way"/>
  </r>
  <r>
    <n v="1383664"/>
    <s v="RFID Card Member"/>
    <s v="Milwaukee "/>
    <s v="WI"/>
    <n v="53201"/>
    <s v="UNITED STATES"/>
    <s v="Annual Pass"/>
    <n v="5567"/>
    <x v="28"/>
    <n v="43.060250000000003"/>
    <n v="-87.892169999999993"/>
    <x v="13"/>
    <n v="43.04824"/>
    <n v="-87.904970000000006"/>
    <n v="10"/>
    <n v="0"/>
    <n v="1.5"/>
    <n v="1.4"/>
    <n v="60"/>
    <n v="-1"/>
    <d v="2017-02-17T00:00:00"/>
    <d v="2017-02-01T00:00:00"/>
    <d v="2017-02-17T00:00:00"/>
    <s v="Friday"/>
    <d v="1899-12-30T15:13:55"/>
    <d v="1899-12-30T15:00:00"/>
    <n v="1"/>
    <d v="2017-02-17T00:00:00"/>
    <d v="2017-02-01T00:00:00"/>
    <d v="2017-02-17T00:00:00"/>
    <s v="Friday"/>
    <d v="1899-12-30T15:23:51"/>
    <d v="1899-12-30T15:00:00"/>
    <s v="One Way"/>
  </r>
  <r>
    <n v="1384165"/>
    <s v="RFID Card Member"/>
    <s v="Greenville"/>
    <s v="WI"/>
    <n v="54942"/>
    <s v="UNITED STATES"/>
    <s v="Annual Pass"/>
    <n v="185"/>
    <x v="7"/>
    <n v="43.074890000000003"/>
    <n v="-87.882810000000006"/>
    <x v="9"/>
    <n v="43.074655999999997"/>
    <n v="-87.889011999999994"/>
    <n v="2"/>
    <n v="0"/>
    <n v="0.3"/>
    <n v="0.3"/>
    <n v="12"/>
    <n v="-1"/>
    <d v="2017-02-22T00:00:00"/>
    <d v="2017-02-01T00:00:00"/>
    <d v="2017-02-22T00:00:00"/>
    <s v="Wednesday"/>
    <d v="1899-12-30T13:12:19"/>
    <d v="1899-12-30T13:00:00"/>
    <n v="1"/>
    <d v="2017-02-22T00:00:00"/>
    <d v="2017-02-01T00:00:00"/>
    <d v="2017-02-22T00:00:00"/>
    <s v="Wednesday"/>
    <d v="1899-12-30T13:14:45"/>
    <d v="1899-12-30T13:00:00"/>
    <s v="One Way"/>
  </r>
  <r>
    <n v="1386556"/>
    <s v="RFID Card Member"/>
    <s v="Wauwatosa"/>
    <s v="WI"/>
    <n v="53213"/>
    <s v="UNITED STATES"/>
    <s v="Annual Pass"/>
    <n v="544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23T00:00:00"/>
    <d v="2017-02-01T00:00:00"/>
    <d v="2017-02-23T00:00:00"/>
    <s v="Thursday"/>
    <d v="1899-12-30T09:27:19"/>
    <d v="1899-12-30T09:00:00"/>
    <n v="1"/>
    <d v="2017-02-23T00:00:00"/>
    <d v="2017-02-01T00:00:00"/>
    <d v="2017-02-23T00:00:00"/>
    <s v="Thursday"/>
    <d v="1899-12-30T09:35:36"/>
    <d v="1899-12-30T10:00:00"/>
    <s v="One Way"/>
  </r>
  <r>
    <n v="1387054"/>
    <s v="RFID Card Member"/>
    <s v="Wauwatosa"/>
    <s v="WI"/>
    <n v="53213"/>
    <s v="UNITED STATES"/>
    <s v="Annual Pass"/>
    <n v="5421"/>
    <x v="40"/>
    <n v="43.048609999999996"/>
    <n v="-88.008480000000006"/>
    <x v="53"/>
    <n v="43.06044"/>
    <n v="-88.016239999999996"/>
    <n v="11"/>
    <n v="0"/>
    <n v="1.7"/>
    <n v="1.6"/>
    <n v="66"/>
    <n v="-1"/>
    <d v="2017-02-17T00:00:00"/>
    <d v="2017-02-01T00:00:00"/>
    <d v="2017-02-17T00:00:00"/>
    <s v="Friday"/>
    <d v="1899-12-30T10:28:31"/>
    <d v="1899-12-30T10:00:00"/>
    <n v="1"/>
    <d v="2017-02-17T00:00:00"/>
    <d v="2017-02-01T00:00:00"/>
    <d v="2017-02-17T00:00:00"/>
    <s v="Friday"/>
    <d v="1899-12-30T10:39:19"/>
    <d v="1899-12-30T11:00:00"/>
    <s v="One Way"/>
  </r>
  <r>
    <n v="1387054"/>
    <s v="RFID Card Member"/>
    <s v="Wauwatosa"/>
    <s v="WI"/>
    <n v="53213"/>
    <s v="UNITED STATES"/>
    <s v="Annual Pass"/>
    <n v="11142"/>
    <x v="55"/>
    <n v="43.059550000000002"/>
    <n v="-88.008840000000006"/>
    <x v="49"/>
    <n v="43.060839999999999"/>
    <n v="-88.001940000000005"/>
    <n v="4"/>
    <n v="0"/>
    <n v="0.6"/>
    <n v="0.6"/>
    <n v="24"/>
    <n v="-1"/>
    <d v="2017-02-18T00:00:00"/>
    <d v="2017-02-01T00:00:00"/>
    <d v="2017-02-18T00:00:00"/>
    <s v="Saturday"/>
    <d v="1899-12-30T08:45:32"/>
    <d v="1899-12-30T09:00:00"/>
    <n v="1"/>
    <d v="2017-02-18T00:00:00"/>
    <d v="2017-02-01T00:00:00"/>
    <d v="2017-02-18T00:00:00"/>
    <s v="Saturday"/>
    <d v="1899-12-30T08:49:48"/>
    <d v="1899-12-30T09:00:00"/>
    <s v="One Way"/>
  </r>
  <r>
    <n v="1387054"/>
    <s v="RFID Card Member"/>
    <s v="Wauwatosa"/>
    <s v="WI"/>
    <n v="53213"/>
    <s v="UNITED STATES"/>
    <s v="Annual Pass"/>
    <n v="184"/>
    <x v="47"/>
    <n v="43.06044"/>
    <n v="-88.016239999999996"/>
    <x v="53"/>
    <n v="43.06044"/>
    <n v="-88.016239999999996"/>
    <n v="29"/>
    <n v="0"/>
    <n v="4.4000000000000004"/>
    <n v="4.0999999999999996"/>
    <n v="174"/>
    <n v="-1"/>
    <d v="2017-02-17T00:00:00"/>
    <d v="2017-02-01T00:00:00"/>
    <d v="2017-02-17T00:00:00"/>
    <s v="Friday"/>
    <d v="1899-12-30T16:14:38"/>
    <d v="1899-12-30T16:00:00"/>
    <n v="1"/>
    <d v="2017-02-17T00:00:00"/>
    <d v="2017-02-01T00:00:00"/>
    <d v="2017-02-17T00:00:00"/>
    <s v="Friday"/>
    <d v="1899-12-30T16:43:16"/>
    <d v="1899-12-30T17:00:00"/>
    <s v="Round Trip"/>
  </r>
  <r>
    <n v="1387054"/>
    <s v="RFID Card Member"/>
    <s v="Wauwatosa"/>
    <s v="WI"/>
    <n v="53213"/>
    <s v="UNITED STATES"/>
    <s v="Annual Pass"/>
    <n v="11102"/>
    <x v="47"/>
    <n v="43.06044"/>
    <n v="-88.016239999999996"/>
    <x v="58"/>
    <n v="43.059550000000002"/>
    <n v="-88.008840000000006"/>
    <n v="21"/>
    <n v="0"/>
    <n v="3.2"/>
    <n v="3"/>
    <n v="126"/>
    <n v="-1"/>
    <d v="2017-02-07T00:00:00"/>
    <d v="2017-02-01T00:00:00"/>
    <d v="2017-02-07T00:00:00"/>
    <s v="Tuesday"/>
    <d v="1899-12-30T15:26:04"/>
    <d v="1899-12-30T15:00:00"/>
    <n v="1"/>
    <d v="2017-02-07T00:00:00"/>
    <d v="2017-02-01T00:00:00"/>
    <d v="2017-02-07T00:00:00"/>
    <s v="Tuesday"/>
    <d v="1899-12-30T15:47:35"/>
    <d v="1899-12-30T16:00:00"/>
    <s v="One Way"/>
  </r>
  <r>
    <n v="1387054"/>
    <s v="RFID Card Member"/>
    <s v="Wauwatosa"/>
    <s v="WI"/>
    <n v="53213"/>
    <s v="UNITED STATES"/>
    <s v="Annual Pass"/>
    <n v="11055"/>
    <x v="55"/>
    <n v="43.059550000000002"/>
    <n v="-88.008840000000006"/>
    <x v="53"/>
    <n v="43.06044"/>
    <n v="-88.016239999999996"/>
    <n v="7"/>
    <n v="0"/>
    <n v="1.1000000000000001"/>
    <n v="1"/>
    <n v="42"/>
    <n v="-1"/>
    <d v="2017-02-24T00:00:00"/>
    <d v="2017-02-01T00:00:00"/>
    <d v="2017-02-24T00:00:00"/>
    <s v="Friday"/>
    <d v="1899-12-30T09:08:25"/>
    <d v="1899-12-30T09:00:00"/>
    <n v="1"/>
    <d v="2017-02-24T00:00:00"/>
    <d v="2017-02-01T00:00:00"/>
    <d v="2017-02-24T00:00:00"/>
    <s v="Friday"/>
    <d v="1899-12-30T09:15:19"/>
    <d v="1899-12-30T09:00:00"/>
    <s v="One Way"/>
  </r>
  <r>
    <n v="1387054"/>
    <s v="RFID Card Member"/>
    <s v="Wauwatosa"/>
    <s v="WI"/>
    <n v="53213"/>
    <s v="UNITED STATES"/>
    <s v="Annual Pass"/>
    <n v="5421"/>
    <x v="52"/>
    <n v="43.060079999999999"/>
    <n v="-88.027349999999998"/>
    <x v="53"/>
    <n v="43.06044"/>
    <n v="-88.016239999999996"/>
    <n v="7"/>
    <n v="0"/>
    <n v="1.1000000000000001"/>
    <n v="1"/>
    <n v="42"/>
    <n v="-1"/>
    <d v="2017-02-23T00:00:00"/>
    <d v="2017-02-01T00:00:00"/>
    <d v="2017-02-23T00:00:00"/>
    <s v="Thursday"/>
    <d v="1899-12-30T08:21:37"/>
    <d v="1899-12-30T08:00:00"/>
    <n v="1"/>
    <d v="2017-02-23T00:00:00"/>
    <d v="2017-02-01T00:00:00"/>
    <d v="2017-02-23T00:00:00"/>
    <s v="Thursday"/>
    <d v="1899-12-30T08:28:23"/>
    <d v="1899-12-30T08:00:00"/>
    <s v="One Way"/>
  </r>
  <r>
    <n v="1387054"/>
    <s v="RFID Card Member"/>
    <s v="Wauwatosa"/>
    <s v="WI"/>
    <n v="53213"/>
    <s v="UNITED STATES"/>
    <s v="Annual Pass"/>
    <n v="11095"/>
    <x v="42"/>
    <n v="43.052630000000001"/>
    <n v="-88.016319999999993"/>
    <x v="53"/>
    <n v="43.06044"/>
    <n v="-88.016239999999996"/>
    <n v="43"/>
    <n v="0"/>
    <n v="6.5"/>
    <n v="6.1"/>
    <n v="258"/>
    <n v="-1"/>
    <d v="2017-02-27T00:00:00"/>
    <d v="2017-02-01T00:00:00"/>
    <d v="2017-02-27T00:00:00"/>
    <s v="Monday"/>
    <d v="1899-12-30T08:24:03"/>
    <d v="1899-12-30T08:00:00"/>
    <n v="1"/>
    <d v="2017-02-27T00:00:00"/>
    <d v="2017-02-01T00:00:00"/>
    <d v="2017-02-27T00:00:00"/>
    <s v="Monday"/>
    <d v="1899-12-30T09:07:35"/>
    <d v="1899-12-30T09:00:00"/>
    <s v="One Way"/>
  </r>
  <r>
    <n v="1387054"/>
    <s v="RFID Card Member"/>
    <s v="Wauwatosa"/>
    <s v="WI"/>
    <n v="53213"/>
    <s v="UNITED STATES"/>
    <s v="Annual Pass"/>
    <n v="11128"/>
    <x v="42"/>
    <n v="43.052630000000001"/>
    <n v="-88.016319999999993"/>
    <x v="53"/>
    <n v="43.06044"/>
    <n v="-88.016239999999996"/>
    <n v="52"/>
    <n v="0"/>
    <n v="7.8"/>
    <n v="7.4"/>
    <n v="312"/>
    <n v="-1"/>
    <d v="2017-02-21T00:00:00"/>
    <d v="2017-02-01T00:00:00"/>
    <d v="2017-02-21T00:00:00"/>
    <s v="Tuesday"/>
    <d v="1899-12-30T08:29:46"/>
    <d v="1899-12-30T08:00:00"/>
    <n v="1"/>
    <d v="2017-02-21T00:00:00"/>
    <d v="2017-02-01T00:00:00"/>
    <d v="2017-02-21T00:00:00"/>
    <s v="Tuesday"/>
    <d v="1899-12-30T09:21:38"/>
    <d v="1899-12-30T09:00:00"/>
    <s v="One Way"/>
  </r>
  <r>
    <n v="1387054"/>
    <s v="RFID Card Member"/>
    <s v="Wauwatosa"/>
    <s v="WI"/>
    <n v="53213"/>
    <s v="UNITED STATES"/>
    <s v="Annual Pass"/>
    <n v="5452"/>
    <x v="55"/>
    <n v="43.059550000000002"/>
    <n v="-88.008840000000006"/>
    <x v="57"/>
    <n v="43.060580000000002"/>
    <n v="-87.998589999999993"/>
    <n v="4"/>
    <n v="0"/>
    <n v="0.6"/>
    <n v="0.6"/>
    <n v="24"/>
    <n v="-1"/>
    <d v="2017-02-19T00:00:00"/>
    <d v="2017-02-01T00:00:00"/>
    <d v="2017-02-19T00:00:00"/>
    <s v="Sunday"/>
    <d v="1899-12-30T08:47:17"/>
    <d v="1899-12-30T09:00:00"/>
    <n v="1"/>
    <d v="2017-02-19T00:00:00"/>
    <d v="2017-02-01T00:00:00"/>
    <d v="2017-02-19T00:00:00"/>
    <s v="Sunday"/>
    <d v="1899-12-30T08:51:55"/>
    <d v="1899-12-30T09:00:00"/>
    <s v="One Way"/>
  </r>
  <r>
    <n v="1387054"/>
    <s v="RFID Card Member"/>
    <s v="Wauwatosa"/>
    <s v="WI"/>
    <n v="53213"/>
    <s v="UNITED STATES"/>
    <s v="Annual Pass"/>
    <n v="11160"/>
    <x v="48"/>
    <n v="43.060839999999999"/>
    <n v="-88.001940000000005"/>
    <x v="58"/>
    <n v="43.059550000000002"/>
    <n v="-88.008840000000006"/>
    <n v="6"/>
    <n v="0"/>
    <n v="0.9"/>
    <n v="0.9"/>
    <n v="36"/>
    <n v="-1"/>
    <d v="2017-02-18T00:00:00"/>
    <d v="2017-02-01T00:00:00"/>
    <d v="2017-02-18T00:00:00"/>
    <s v="Saturday"/>
    <d v="1899-12-30T20:15:33"/>
    <d v="1899-12-30T20:00:00"/>
    <n v="1"/>
    <d v="2017-02-18T00:00:00"/>
    <d v="2017-02-01T00:00:00"/>
    <d v="2017-02-18T00:00:00"/>
    <s v="Saturday"/>
    <d v="1899-12-30T20:21:09"/>
    <d v="1899-12-30T20:00:00"/>
    <s v="One Way"/>
  </r>
  <r>
    <n v="1387182"/>
    <s v="RFID Card Member"/>
    <s v="Watertown"/>
    <s v="WI"/>
    <n v="53094"/>
    <s v="UNITED STATES"/>
    <s v="Annual Pass"/>
    <n v="129"/>
    <x v="7"/>
    <n v="43.074890000000003"/>
    <n v="-87.882810000000006"/>
    <x v="38"/>
    <n v="43.074890000000003"/>
    <n v="-87.882810000000006"/>
    <n v="3"/>
    <n v="0"/>
    <n v="0.5"/>
    <n v="0.4"/>
    <n v="18"/>
    <n v="-1"/>
    <d v="2017-02-05T00:00:00"/>
    <d v="2017-02-01T00:00:00"/>
    <d v="2017-02-05T00:00:00"/>
    <s v="Sunday"/>
    <d v="1899-12-30T15:39:56"/>
    <d v="1899-12-30T16:00:00"/>
    <n v="1"/>
    <d v="2017-02-05T00:00:00"/>
    <d v="2017-02-01T00:00:00"/>
    <d v="2017-02-05T00:00:00"/>
    <s v="Sunday"/>
    <d v="1899-12-30T15:42:42"/>
    <d v="1899-12-30T16:00:00"/>
    <s v="Round Trip"/>
  </r>
  <r>
    <n v="1387182"/>
    <s v="RFID Card Member"/>
    <s v="Watertown"/>
    <s v="WI"/>
    <n v="53094"/>
    <s v="UNITED STATES"/>
    <s v="Annual Pass"/>
    <n v="307"/>
    <x v="26"/>
    <n v="43.060786"/>
    <n v="-87.883825999999999"/>
    <x v="31"/>
    <n v="43.060250000000003"/>
    <n v="-87.892169999999993"/>
    <n v="5"/>
    <n v="0"/>
    <n v="0.8"/>
    <n v="0.7"/>
    <n v="30"/>
    <n v="-1"/>
    <d v="2017-02-13T00:00:00"/>
    <d v="2017-02-01T00:00:00"/>
    <d v="2017-02-13T00:00:00"/>
    <s v="Monday"/>
    <d v="1899-12-30T22:30:56"/>
    <d v="1899-12-30T23:00:00"/>
    <n v="1"/>
    <d v="2017-02-13T00:00:00"/>
    <d v="2017-02-01T00:00:00"/>
    <d v="2017-02-13T00:00:00"/>
    <s v="Monday"/>
    <d v="1899-12-30T22:35:58"/>
    <d v="1899-12-30T23:00:00"/>
    <s v="One Way"/>
  </r>
  <r>
    <n v="1387713"/>
    <s v="RFID Card Member"/>
    <s v="Wauwatosa"/>
    <s v="WI"/>
    <n v="53226"/>
    <s v="UNITED STATES"/>
    <s v="Annual Pass"/>
    <n v="5464"/>
    <x v="55"/>
    <n v="43.059550000000002"/>
    <n v="-88.008840000000006"/>
    <x v="58"/>
    <n v="43.059550000000002"/>
    <n v="-88.008840000000006"/>
    <n v="36"/>
    <n v="0"/>
    <n v="5.4"/>
    <n v="5.0999999999999996"/>
    <n v="216"/>
    <n v="-1"/>
    <d v="2017-02-18T00:00:00"/>
    <d v="2017-02-01T00:00:00"/>
    <d v="2017-02-18T00:00:00"/>
    <s v="Saturday"/>
    <d v="1899-12-30T10:13:18"/>
    <d v="1899-12-30T10:00:00"/>
    <n v="1"/>
    <d v="2017-02-18T00:00:00"/>
    <d v="2017-02-01T00:00:00"/>
    <d v="2017-02-18T00:00:00"/>
    <s v="Saturday"/>
    <d v="1899-12-30T10:49:43"/>
    <d v="1899-12-30T11:00:00"/>
    <s v="Round Trip"/>
  </r>
  <r>
    <n v="1387849"/>
    <s v="RFID Card Member"/>
    <s v="Burlington"/>
    <s v="WI"/>
    <n v="53105"/>
    <s v="UNITED STATES"/>
    <s v="Annual Pass"/>
    <n v="11168"/>
    <x v="21"/>
    <n v="43.06033"/>
    <n v="-87.89546"/>
    <x v="31"/>
    <n v="43.060250000000003"/>
    <n v="-87.892169999999993"/>
    <n v="1"/>
    <n v="0"/>
    <n v="0.2"/>
    <n v="0.1"/>
    <n v="6"/>
    <n v="-1"/>
    <d v="2017-02-06T00:00:00"/>
    <d v="2017-02-01T00:00:00"/>
    <d v="2017-02-06T00:00:00"/>
    <s v="Monday"/>
    <d v="1899-12-30T21:58:21"/>
    <d v="1899-12-30T22:00:00"/>
    <n v="1"/>
    <d v="2017-02-06T00:00:00"/>
    <d v="2017-02-01T00:00:00"/>
    <d v="2017-02-06T00:00:00"/>
    <s v="Monday"/>
    <d v="1899-12-30T21:59:22"/>
    <d v="1899-12-30T22:00:00"/>
    <s v="One Way"/>
  </r>
  <r>
    <n v="1387849"/>
    <s v="RFID Card Member"/>
    <s v="Burlington"/>
    <s v="WI"/>
    <n v="53105"/>
    <s v="UNITED STATES"/>
    <s v="Annual Pass"/>
    <n v="11168"/>
    <x v="28"/>
    <n v="43.060250000000003"/>
    <n v="-87.892169999999993"/>
    <x v="15"/>
    <n v="43.06033"/>
    <n v="-87.89546"/>
    <n v="1"/>
    <n v="0"/>
    <n v="0.2"/>
    <n v="0.1"/>
    <n v="6"/>
    <n v="-1"/>
    <d v="2017-02-06T00:00:00"/>
    <d v="2017-02-01T00:00:00"/>
    <d v="2017-02-06T00:00:00"/>
    <s v="Monday"/>
    <d v="1899-12-30T23:19:39"/>
    <d v="1899-12-30T23:00:00"/>
    <n v="1"/>
    <d v="2017-02-06T00:00:00"/>
    <d v="2017-02-01T00:00:00"/>
    <d v="2017-02-06T00:00:00"/>
    <s v="Monday"/>
    <d v="1899-12-30T23:20:54"/>
    <d v="1899-12-30T23:00:00"/>
    <s v="One Way"/>
  </r>
  <r>
    <n v="1387849"/>
    <s v="RFID Card Member"/>
    <s v="Burlington"/>
    <s v="WI"/>
    <n v="53105"/>
    <s v="UNITED STATES"/>
    <s v="Annual Pass"/>
    <n v="5567"/>
    <x v="21"/>
    <n v="43.06033"/>
    <n v="-87.89546"/>
    <x v="31"/>
    <n v="43.060250000000003"/>
    <n v="-87.892169999999993"/>
    <n v="1"/>
    <n v="0"/>
    <n v="0.2"/>
    <n v="0.1"/>
    <n v="6"/>
    <n v="-1"/>
    <d v="2017-02-19T00:00:00"/>
    <d v="2017-02-01T00:00:00"/>
    <d v="2017-02-19T00:00:00"/>
    <s v="Sunday"/>
    <d v="1899-12-30T15:05:17"/>
    <d v="1899-12-30T15:00:00"/>
    <n v="1"/>
    <d v="2017-02-19T00:00:00"/>
    <d v="2017-02-01T00:00:00"/>
    <d v="2017-02-19T00:00:00"/>
    <s v="Sunday"/>
    <d v="1899-12-30T15:06:38"/>
    <d v="1899-12-30T15:00:00"/>
    <s v="One Way"/>
  </r>
  <r>
    <n v="1387849"/>
    <s v="RFID Card Member"/>
    <s v="Burlington"/>
    <s v="WI"/>
    <n v="53105"/>
    <s v="UNITED STATES"/>
    <s v="Annual Pass"/>
    <n v="77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6T00:00:00"/>
    <d v="2017-02-01T00:00:00"/>
    <d v="2017-02-26T00:00:00"/>
    <s v="Sunday"/>
    <d v="1899-12-30T03:05:52"/>
    <d v="1899-12-30T03:00:00"/>
    <n v="1"/>
    <d v="2017-02-26T00:00:00"/>
    <d v="2017-02-01T00:00:00"/>
    <d v="2017-02-26T00:00:00"/>
    <s v="Sunday"/>
    <d v="1899-12-30T03:11:11"/>
    <d v="1899-12-30T03:00:00"/>
    <s v="One Way"/>
  </r>
  <r>
    <n v="1387849"/>
    <s v="RFID Card Member"/>
    <s v="Burlington"/>
    <s v="WI"/>
    <n v="53105"/>
    <s v="UNITED STATES"/>
    <s v="Annual Pass"/>
    <n v="36"/>
    <x v="21"/>
    <n v="43.06033"/>
    <n v="-87.89546"/>
    <x v="15"/>
    <n v="43.06033"/>
    <n v="-87.89546"/>
    <n v="3"/>
    <n v="0"/>
    <n v="0.5"/>
    <n v="0.4"/>
    <n v="18"/>
    <n v="-1"/>
    <d v="2017-02-22T00:00:00"/>
    <d v="2017-02-01T00:00:00"/>
    <d v="2017-02-22T00:00:00"/>
    <s v="Wednesday"/>
    <d v="1899-12-30T22:33:57"/>
    <d v="1899-12-30T23:00:00"/>
    <n v="1"/>
    <d v="2017-02-22T00:00:00"/>
    <d v="2017-02-01T00:00:00"/>
    <d v="2017-02-22T00:00:00"/>
    <s v="Wednesday"/>
    <d v="1899-12-30T22:36:09"/>
    <d v="1899-12-30T23:00:00"/>
    <s v="Round Trip"/>
  </r>
  <r>
    <n v="1391757"/>
    <s v="RFID Card Member"/>
    <s v="Milwaukee"/>
    <s v="WI"/>
    <n v="53211"/>
    <s v="UNITED STATES"/>
    <s v="Annual Pass"/>
    <n v="5550"/>
    <x v="9"/>
    <n v="43.066893999999998"/>
    <n v="-87.877936000000005"/>
    <x v="34"/>
    <n v="43.063749000000001"/>
    <n v="-87.887962999999999"/>
    <n v="5"/>
    <n v="0"/>
    <n v="0.8"/>
    <n v="0.7"/>
    <n v="30"/>
    <n v="-1"/>
    <d v="2017-02-09T00:00:00"/>
    <d v="2017-02-01T00:00:00"/>
    <d v="2017-02-09T00:00:00"/>
    <s v="Thursday"/>
    <d v="1899-12-30T21:55:24"/>
    <d v="1899-12-30T22:00:00"/>
    <n v="1"/>
    <d v="2017-02-09T00:00:00"/>
    <d v="2017-02-01T00:00:00"/>
    <d v="2017-02-09T00:00:00"/>
    <s v="Thursday"/>
    <d v="1899-12-30T22:00:37"/>
    <d v="1899-12-30T22:00:00"/>
    <s v="One Way"/>
  </r>
  <r>
    <n v="1391757"/>
    <s v="RFID Card Member"/>
    <s v="Milwaukee"/>
    <s v="WI"/>
    <n v="53211"/>
    <s v="UNITED STATES"/>
    <s v="Annual Pass"/>
    <n v="5539"/>
    <x v="9"/>
    <n v="43.066893999999998"/>
    <n v="-87.877936000000005"/>
    <x v="34"/>
    <n v="43.063749000000001"/>
    <n v="-87.887962999999999"/>
    <n v="6"/>
    <n v="0"/>
    <n v="0.9"/>
    <n v="0.9"/>
    <n v="36"/>
    <n v="-1"/>
    <d v="2017-02-01T00:00:00"/>
    <d v="2017-02-01T00:00:00"/>
    <d v="2017-02-01T00:00:00"/>
    <s v="Wednesday"/>
    <d v="1899-12-30T19:47:44"/>
    <d v="1899-12-30T20:00:00"/>
    <n v="1"/>
    <d v="2017-02-01T00:00:00"/>
    <d v="2017-02-01T00:00:00"/>
    <d v="2017-02-01T00:00:00"/>
    <s v="Wednesday"/>
    <d v="1899-12-30T19:53:17"/>
    <d v="1899-12-30T20:00:00"/>
    <s v="One Way"/>
  </r>
  <r>
    <n v="1391757"/>
    <s v="RFID Card Member"/>
    <s v="Milwaukee"/>
    <s v="WI"/>
    <n v="53211"/>
    <s v="UNITED STATES"/>
    <s v="Annual Pass"/>
    <n v="11051"/>
    <x v="0"/>
    <n v="43.03886"/>
    <n v="-87.902720000000002"/>
    <x v="11"/>
    <n v="43.060786"/>
    <n v="-87.883825999999999"/>
    <n v="26"/>
    <n v="0"/>
    <n v="3.9"/>
    <n v="3.7"/>
    <n v="156"/>
    <n v="-1"/>
    <d v="2017-02-22T00:00:00"/>
    <d v="2017-02-01T00:00:00"/>
    <d v="2017-02-22T00:00:00"/>
    <s v="Wednesday"/>
    <d v="1899-12-30T18:43:24"/>
    <d v="1899-12-30T19:00:00"/>
    <n v="1"/>
    <d v="2017-02-22T00:00:00"/>
    <d v="2017-02-01T00:00:00"/>
    <d v="2017-02-22T00:00:00"/>
    <s v="Wednesday"/>
    <d v="1899-12-30T19:09:49"/>
    <d v="1899-12-30T19:00:00"/>
    <s v="One Way"/>
  </r>
  <r>
    <n v="1391757"/>
    <s v="RFID Card Member"/>
    <s v="Milwaukee"/>
    <s v="WI"/>
    <n v="53211"/>
    <s v="UNITED STATES"/>
    <s v="Annual Pass"/>
    <n v="5421"/>
    <x v="0"/>
    <n v="43.03886"/>
    <n v="-87.902720000000002"/>
    <x v="2"/>
    <n v="43.03519"/>
    <n v="-87.907390000000007"/>
    <n v="3"/>
    <n v="0"/>
    <n v="0.5"/>
    <n v="0.4"/>
    <n v="18"/>
    <n v="-1"/>
    <d v="2017-02-24T00:00:00"/>
    <d v="2017-02-01T00:00:00"/>
    <d v="2017-02-24T00:00:00"/>
    <s v="Friday"/>
    <d v="1899-12-30T19:37:00"/>
    <d v="1899-12-30T20:00:00"/>
    <n v="1"/>
    <d v="2017-02-24T00:00:00"/>
    <d v="2017-02-01T00:00:00"/>
    <d v="2017-02-24T00:00:00"/>
    <s v="Friday"/>
    <d v="1899-12-30T19:40:17"/>
    <d v="1899-12-30T20:00:00"/>
    <s v="One Way"/>
  </r>
  <r>
    <n v="1391757"/>
    <s v="RFID Card Member"/>
    <s v="Milwaukee"/>
    <s v="WI"/>
    <n v="53211"/>
    <s v="UNITED STATES"/>
    <s v="Annual Pass"/>
    <n v="5442"/>
    <x v="26"/>
    <n v="43.060786"/>
    <n v="-87.883825999999999"/>
    <x v="34"/>
    <n v="43.063749000000001"/>
    <n v="-87.887962999999999"/>
    <n v="4"/>
    <n v="0"/>
    <n v="0.6"/>
    <n v="0.6"/>
    <n v="24"/>
    <n v="-1"/>
    <d v="2017-02-27T00:00:00"/>
    <d v="2017-02-01T00:00:00"/>
    <d v="2017-02-27T00:00:00"/>
    <s v="Monday"/>
    <d v="1899-12-30T19:38:47"/>
    <d v="1899-12-30T20:00:00"/>
    <n v="1"/>
    <d v="2017-02-27T00:00:00"/>
    <d v="2017-02-01T00:00:00"/>
    <d v="2017-02-27T00:00:00"/>
    <s v="Monday"/>
    <d v="1899-12-30T19:42:27"/>
    <d v="1899-12-30T20:00:00"/>
    <s v="One Way"/>
  </r>
  <r>
    <n v="1397103"/>
    <s v="RFID Card Member"/>
    <s v="Milwaukee"/>
    <s v="WI"/>
    <n v="53211"/>
    <s v="UNITED STATES"/>
    <s v="Annual Pass"/>
    <n v="5437"/>
    <x v="32"/>
    <n v="43.077359999999999"/>
    <n v="-87.880769999999998"/>
    <x v="25"/>
    <n v="43.066893999999998"/>
    <n v="-87.877936000000005"/>
    <n v="7"/>
    <n v="0"/>
    <n v="1.1000000000000001"/>
    <n v="1"/>
    <n v="42"/>
    <n v="-1"/>
    <d v="2017-02-20T00:00:00"/>
    <d v="2017-02-01T00:00:00"/>
    <d v="2017-02-20T00:00:00"/>
    <s v="Monday"/>
    <d v="1899-12-30T13:58:47"/>
    <d v="1899-12-30T14:00:00"/>
    <n v="1"/>
    <d v="2017-02-20T00:00:00"/>
    <d v="2017-02-01T00:00:00"/>
    <d v="2017-02-20T00:00:00"/>
    <s v="Monday"/>
    <d v="1899-12-30T14:05:10"/>
    <d v="1899-12-30T14:00:00"/>
    <s v="One Way"/>
  </r>
  <r>
    <n v="1397107"/>
    <s v="RFID Card Member"/>
    <s v="MILWAUKEE"/>
    <s v="WI"/>
    <n v="53233"/>
    <s v="UNITED STATES"/>
    <s v="Annual Pass"/>
    <n v="5524"/>
    <x v="17"/>
    <n v="43.056539999999998"/>
    <n v="-87.914370000000005"/>
    <x v="55"/>
    <n v="43.056539999999998"/>
    <n v="-87.914370000000005"/>
    <n v="11"/>
    <n v="0"/>
    <n v="1.7"/>
    <n v="1.6"/>
    <n v="66"/>
    <n v="-1"/>
    <d v="2017-02-02T00:00:00"/>
    <d v="2017-02-01T00:00:00"/>
    <d v="2017-02-02T00:00:00"/>
    <s v="Thursday"/>
    <d v="1899-12-30T11:27:42"/>
    <d v="1899-12-30T11:00:00"/>
    <n v="1"/>
    <d v="2017-02-02T00:00:00"/>
    <d v="2017-02-01T00:00:00"/>
    <d v="2017-02-02T00:00:00"/>
    <s v="Thursday"/>
    <d v="1899-12-30T11:38:20"/>
    <d v="1899-12-30T12:00:00"/>
    <s v="Round Trip"/>
  </r>
  <r>
    <n v="1397107"/>
    <s v="RFID Card Member"/>
    <s v="MILWAUKEE"/>
    <s v="WI"/>
    <n v="53233"/>
    <s v="UNITED STATES"/>
    <s v="Annual Pass"/>
    <n v="5584"/>
    <x v="17"/>
    <n v="43.056539999999998"/>
    <n v="-87.914370000000005"/>
    <x v="55"/>
    <n v="43.056539999999998"/>
    <n v="-87.914370000000005"/>
    <n v="9"/>
    <n v="0"/>
    <n v="1.4"/>
    <n v="1.3"/>
    <n v="54"/>
    <n v="-1"/>
    <d v="2017-02-28T00:00:00"/>
    <d v="2017-02-01T00:00:00"/>
    <d v="2017-02-28T00:00:00"/>
    <s v="Tuesday"/>
    <d v="1899-12-30T15:56:27"/>
    <d v="1899-12-30T16:00:00"/>
    <n v="1"/>
    <d v="2017-02-28T00:00:00"/>
    <d v="2017-02-01T00:00:00"/>
    <d v="2017-02-28T00:00:00"/>
    <s v="Tuesday"/>
    <d v="1899-12-30T16:05:42"/>
    <d v="1899-12-30T16:00:00"/>
    <s v="Round Trip"/>
  </r>
  <r>
    <n v="1400126"/>
    <s v="RFID Card Member"/>
    <s v="Milwaukee"/>
    <s v="WI"/>
    <n v="53211"/>
    <s v="UNITED STATES"/>
    <s v="Annual Pass"/>
    <n v="11144"/>
    <x v="9"/>
    <n v="43.066893999999998"/>
    <n v="-87.877936000000005"/>
    <x v="15"/>
    <n v="43.06033"/>
    <n v="-87.89546"/>
    <n v="9"/>
    <n v="0"/>
    <n v="1.4"/>
    <n v="1.3"/>
    <n v="54"/>
    <n v="-1"/>
    <d v="2017-02-13T00:00:00"/>
    <d v="2017-02-01T00:00:00"/>
    <d v="2017-02-13T00:00:00"/>
    <s v="Monday"/>
    <d v="1899-12-30T18:21:14"/>
    <d v="1899-12-30T18:00:00"/>
    <n v="1"/>
    <d v="2017-02-13T00:00:00"/>
    <d v="2017-02-01T00:00:00"/>
    <d v="2017-02-13T00:00:00"/>
    <s v="Monday"/>
    <d v="1899-12-30T18:30:33"/>
    <d v="1899-12-30T19:00:00"/>
    <s v="One Way"/>
  </r>
  <r>
    <n v="1400126"/>
    <s v="RFID Card Member"/>
    <s v="Milwaukee"/>
    <s v="WI"/>
    <n v="53211"/>
    <s v="UNITED STATES"/>
    <s v="Annual Pass"/>
    <n v="178"/>
    <x v="9"/>
    <n v="43.066893999999998"/>
    <n v="-87.877936000000005"/>
    <x v="15"/>
    <n v="43.06033"/>
    <n v="-87.89546"/>
    <n v="7"/>
    <n v="0"/>
    <n v="1.1000000000000001"/>
    <n v="1"/>
    <n v="42"/>
    <n v="-1"/>
    <d v="2017-02-15T00:00:00"/>
    <d v="2017-02-01T00:00:00"/>
    <d v="2017-02-15T00:00:00"/>
    <s v="Wednesday"/>
    <d v="1899-12-30T18:22:09"/>
    <d v="1899-12-30T18:00:00"/>
    <n v="1"/>
    <d v="2017-02-15T00:00:00"/>
    <d v="2017-02-01T00:00:00"/>
    <d v="2017-02-15T00:00:00"/>
    <s v="Wednesday"/>
    <d v="1899-12-30T18:29:38"/>
    <d v="1899-12-30T18:00:00"/>
    <s v="One Way"/>
  </r>
  <r>
    <n v="1400126"/>
    <s v="RFID Card Member"/>
    <s v="Milwaukee"/>
    <s v="WI"/>
    <n v="53211"/>
    <s v="UNITED STATES"/>
    <s v="Annual Pass"/>
    <n v="91"/>
    <x v="21"/>
    <n v="43.06033"/>
    <n v="-87.89546"/>
    <x v="25"/>
    <n v="43.066893999999998"/>
    <n v="-87.877936000000005"/>
    <n v="9"/>
    <n v="0"/>
    <n v="1.4"/>
    <n v="1.3"/>
    <n v="54"/>
    <n v="-1"/>
    <d v="2017-02-15T00:00:00"/>
    <d v="2017-02-01T00:00:00"/>
    <d v="2017-02-15T00:00:00"/>
    <s v="Wednesday"/>
    <d v="1899-12-30T22:20:02"/>
    <d v="1899-12-30T22:00:00"/>
    <n v="1"/>
    <d v="2017-02-15T00:00:00"/>
    <d v="2017-02-01T00:00:00"/>
    <d v="2017-02-15T00:00:00"/>
    <s v="Wednesday"/>
    <d v="1899-12-30T22:29:35"/>
    <d v="1899-12-30T22:00:00"/>
    <s v="One Way"/>
  </r>
  <r>
    <n v="1406251"/>
    <s v="RFID Card Member"/>
    <s v="Milwaukee"/>
    <s v="WI"/>
    <n v="53211"/>
    <s v="UNITED STATES"/>
    <s v="Annual Pass"/>
    <n v="5451"/>
    <x v="33"/>
    <n v="43.063749000000001"/>
    <n v="-87.887962999999999"/>
    <x v="9"/>
    <n v="43.074655999999997"/>
    <n v="-87.889011999999994"/>
    <n v="7"/>
    <n v="0"/>
    <n v="1.1000000000000001"/>
    <n v="1"/>
    <n v="42"/>
    <n v="-1"/>
    <d v="2017-02-08T00:00:00"/>
    <d v="2017-02-01T00:00:00"/>
    <d v="2017-02-08T00:00:00"/>
    <s v="Wednesday"/>
    <d v="1899-12-30T15:48:58"/>
    <d v="1899-12-30T16:00:00"/>
    <n v="1"/>
    <d v="2017-02-08T00:00:00"/>
    <d v="2017-02-01T00:00:00"/>
    <d v="2017-02-08T00:00:00"/>
    <s v="Wednesday"/>
    <d v="1899-12-30T15:55:23"/>
    <d v="1899-12-30T16:00:00"/>
    <s v="One Way"/>
  </r>
  <r>
    <n v="1407702"/>
    <s v="RFID Card Member"/>
    <s v="Milwaukee"/>
    <s v="WI"/>
    <n v="53202"/>
    <s v="UNITED STATES"/>
    <s v="Annual Pass"/>
    <n v="5463"/>
    <x v="4"/>
    <n v="43.078530000000001"/>
    <n v="-87.882620000000003"/>
    <x v="37"/>
    <n v="43.069021999999997"/>
    <n v="-87.887940999999998"/>
    <n v="6"/>
    <n v="0"/>
    <n v="0.9"/>
    <n v="0.9"/>
    <n v="36"/>
    <n v="-1"/>
    <d v="2017-02-17T00:00:00"/>
    <d v="2017-02-01T00:00:00"/>
    <d v="2017-02-17T00:00:00"/>
    <s v="Friday"/>
    <d v="1899-12-30T13:55:32"/>
    <d v="1899-12-30T14:00:00"/>
    <n v="1"/>
    <d v="2017-02-17T00:00:00"/>
    <d v="2017-02-01T00:00:00"/>
    <d v="2017-02-17T00:00:00"/>
    <s v="Friday"/>
    <d v="1899-12-30T14:01:46"/>
    <d v="1899-12-30T14:00:00"/>
    <s v="One Way"/>
  </r>
  <r>
    <n v="1407702"/>
    <s v="RFID Card Member"/>
    <s v="Milwaukee"/>
    <s v="WI"/>
    <n v="53202"/>
    <s v="UNITED STATES"/>
    <s v="Annual Pass"/>
    <n v="27"/>
    <x v="44"/>
    <n v="43.074655999999997"/>
    <n v="-87.889011999999994"/>
    <x v="41"/>
    <n v="43.078530000000001"/>
    <n v="-87.882620000000003"/>
    <n v="3"/>
    <n v="0"/>
    <n v="0.5"/>
    <n v="0.4"/>
    <n v="18"/>
    <n v="-1"/>
    <d v="2017-02-21T00:00:00"/>
    <d v="2017-02-01T00:00:00"/>
    <d v="2017-02-21T00:00:00"/>
    <s v="Tuesday"/>
    <d v="1899-12-30T12:50:05"/>
    <d v="1899-12-30T13:00:00"/>
    <n v="1"/>
    <d v="2017-02-21T00:00:00"/>
    <d v="2017-02-01T00:00:00"/>
    <d v="2017-02-21T00:00:00"/>
    <s v="Tuesday"/>
    <d v="1899-12-30T12:53:50"/>
    <d v="1899-12-30T13:00:00"/>
    <s v="One Way"/>
  </r>
  <r>
    <n v="1407702"/>
    <s v="RFID Card Member"/>
    <s v="Milwaukee"/>
    <s v="WI"/>
    <n v="53202"/>
    <s v="UNITED STATES"/>
    <s v="Annual Pass"/>
    <n v="11113"/>
    <x v="32"/>
    <n v="43.077359999999999"/>
    <n v="-87.880769999999998"/>
    <x v="9"/>
    <n v="43.074655999999997"/>
    <n v="-87.889011999999994"/>
    <n v="4"/>
    <n v="0"/>
    <n v="0.6"/>
    <n v="0.6"/>
    <n v="24"/>
    <n v="-1"/>
    <d v="2017-02-27T00:00:00"/>
    <d v="2017-02-01T00:00:00"/>
    <d v="2017-02-27T00:00:00"/>
    <s v="Monday"/>
    <d v="1899-12-30T14:05:23"/>
    <d v="1899-12-30T14:00:00"/>
    <n v="1"/>
    <d v="2017-02-27T00:00:00"/>
    <d v="2017-02-01T00:00:00"/>
    <d v="2017-02-27T00:00:00"/>
    <s v="Monday"/>
    <d v="1899-12-30T14:09:12"/>
    <d v="1899-12-30T14:00:00"/>
    <s v="One Way"/>
  </r>
  <r>
    <n v="1408049"/>
    <s v="RFID Card Member"/>
    <s v="Milwaukee"/>
    <s v="WI"/>
    <n v="53202"/>
    <s v="UNITED STATES"/>
    <s v="Annual Pass"/>
    <n v="13"/>
    <x v="20"/>
    <n v="43.034619999999997"/>
    <n v="-87.917500000000004"/>
    <x v="5"/>
    <n v="43.031480000000002"/>
    <n v="-87.908169999999998"/>
    <n v="10"/>
    <n v="0"/>
    <n v="1.5"/>
    <n v="1.4"/>
    <n v="60"/>
    <n v="-1"/>
    <d v="2017-02-15T00:00:00"/>
    <d v="2017-02-01T00:00:00"/>
    <d v="2017-02-15T00:00:00"/>
    <s v="Wednesday"/>
    <d v="1899-12-30T20:39:13"/>
    <d v="1899-12-30T21:00:00"/>
    <n v="1"/>
    <d v="2017-02-15T00:00:00"/>
    <d v="2017-02-01T00:00:00"/>
    <d v="2017-02-15T00:00:00"/>
    <s v="Wednesday"/>
    <d v="1899-12-30T20:49:53"/>
    <d v="1899-12-30T21:00:00"/>
    <s v="One Way"/>
  </r>
  <r>
    <n v="1417084"/>
    <s v="RFID Card Member"/>
    <s v="waukesha"/>
    <s v="WI"/>
    <n v="53188"/>
    <s v="UNITED STATES"/>
    <s v="Annual Pass"/>
    <n v="5510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1T00:00:00"/>
    <d v="2017-02-01T00:00:00"/>
    <d v="2017-02-21T00:00:00"/>
    <s v="Tuesday"/>
    <d v="1899-12-30T17:11:28"/>
    <d v="1899-12-30T17:00:00"/>
    <n v="1"/>
    <d v="2017-02-21T00:00:00"/>
    <d v="2017-02-01T00:00:00"/>
    <d v="2017-02-21T00:00:00"/>
    <s v="Tuesday"/>
    <d v="1899-12-30T17:15:47"/>
    <d v="1899-12-30T17:00:00"/>
    <s v="One Way"/>
  </r>
  <r>
    <n v="1417084"/>
    <s v="RFID Card Member"/>
    <s v="waukesha"/>
    <s v="WI"/>
    <n v="53188"/>
    <s v="UNITED STATES"/>
    <s v="Annual Pass"/>
    <n v="338"/>
    <x v="22"/>
    <n v="43.053040000000003"/>
    <n v="-87.897660000000002"/>
    <x v="37"/>
    <n v="43.069021999999997"/>
    <n v="-87.887940999999998"/>
    <n v="23"/>
    <n v="0"/>
    <n v="3.5"/>
    <n v="3.3"/>
    <n v="138"/>
    <n v="-1"/>
    <d v="2017-02-19T00:00:00"/>
    <d v="2017-02-01T00:00:00"/>
    <d v="2017-02-19T00:00:00"/>
    <s v="Sunday"/>
    <d v="1899-12-30T00:15:40"/>
    <d v="1899-12-30T00:00:00"/>
    <n v="1"/>
    <d v="2017-02-19T00:00:00"/>
    <d v="2017-02-01T00:00:00"/>
    <d v="2017-02-19T00:00:00"/>
    <s v="Sunday"/>
    <d v="1899-12-30T00:38:43"/>
    <d v="1899-12-30T01:00:00"/>
    <s v="One Way"/>
  </r>
  <r>
    <n v="1417084"/>
    <s v="RFID Card Member"/>
    <s v="waukesha"/>
    <s v="WI"/>
    <n v="53188"/>
    <s v="UNITED STATES"/>
    <s v="Annual Pass"/>
    <n v="214"/>
    <x v="7"/>
    <n v="43.074890000000003"/>
    <n v="-87.882810000000006"/>
    <x v="38"/>
    <n v="43.074890000000003"/>
    <n v="-87.882810000000006"/>
    <n v="52"/>
    <n v="0"/>
    <n v="7.8"/>
    <n v="7.4"/>
    <n v="312"/>
    <n v="-1"/>
    <d v="2017-02-20T00:00:00"/>
    <d v="2017-02-01T00:00:00"/>
    <d v="2017-02-20T00:00:00"/>
    <s v="Monday"/>
    <d v="1899-12-30T13:55:19"/>
    <d v="1899-12-30T14:00:00"/>
    <n v="1"/>
    <d v="2017-02-20T00:00:00"/>
    <d v="2017-02-01T00:00:00"/>
    <d v="2017-02-20T00:00:00"/>
    <s v="Monday"/>
    <d v="1899-12-30T14:47:48"/>
    <d v="1899-12-30T15:00:00"/>
    <s v="Round Trip"/>
  </r>
  <r>
    <n v="1425087"/>
    <s v="RFID Card Member"/>
    <s v="milwaukee"/>
    <s v="WI"/>
    <n v="53212"/>
    <s v="UNITED STATES"/>
    <s v="Annual Pass"/>
    <n v="5546"/>
    <x v="21"/>
    <n v="43.06033"/>
    <n v="-87.89546"/>
    <x v="4"/>
    <n v="43.03913"/>
    <n v="-87.916150000000002"/>
    <n v="11"/>
    <n v="0"/>
    <n v="1.7"/>
    <n v="1.6"/>
    <n v="66"/>
    <n v="-1"/>
    <d v="2017-02-17T00:00:00"/>
    <d v="2017-02-01T00:00:00"/>
    <d v="2017-02-17T00:00:00"/>
    <s v="Friday"/>
    <d v="1899-12-30T16:29:23"/>
    <d v="1899-12-30T16:00:00"/>
    <n v="1"/>
    <d v="2017-02-17T00:00:00"/>
    <d v="2017-02-01T00:00:00"/>
    <d v="2017-02-17T00:00:00"/>
    <s v="Friday"/>
    <d v="1899-12-30T16:40:09"/>
    <d v="1899-12-30T17:00:00"/>
    <s v="One Way"/>
  </r>
  <r>
    <n v="1425087"/>
    <s v="RFID Card Member"/>
    <s v="milwaukee"/>
    <s v="WI"/>
    <n v="53212"/>
    <s v="UNITED STATES"/>
    <s v="Annual Pass"/>
    <n v="5546"/>
    <x v="16"/>
    <n v="43.03913"/>
    <n v="-87.916150000000002"/>
    <x v="15"/>
    <n v="43.06033"/>
    <n v="-87.89546"/>
    <n v="11"/>
    <n v="0"/>
    <n v="1.7"/>
    <n v="1.6"/>
    <n v="66"/>
    <n v="-1"/>
    <d v="2017-02-17T00:00:00"/>
    <d v="2017-02-01T00:00:00"/>
    <d v="2017-02-17T00:00:00"/>
    <s v="Friday"/>
    <d v="1899-12-30T23:05:04"/>
    <d v="1899-12-30T23:00:00"/>
    <n v="1"/>
    <d v="2017-02-17T00:00:00"/>
    <d v="2017-02-01T00:00:00"/>
    <d v="2017-02-17T00:00:00"/>
    <s v="Friday"/>
    <d v="1899-12-30T23:16:35"/>
    <d v="1899-12-30T23:00:00"/>
    <s v="One Way"/>
  </r>
  <r>
    <n v="1425087"/>
    <s v="RFID Card Member"/>
    <s v="milwaukee"/>
    <s v="WI"/>
    <n v="53212"/>
    <s v="UNITED STATES"/>
    <s v="Annual Pass"/>
    <n v="11160"/>
    <x v="21"/>
    <n v="43.06033"/>
    <n v="-87.89546"/>
    <x v="4"/>
    <n v="43.03913"/>
    <n v="-87.916150000000002"/>
    <n v="13"/>
    <n v="0"/>
    <n v="2"/>
    <n v="1.9"/>
    <n v="78"/>
    <n v="-1"/>
    <d v="2017-02-05T00:00:00"/>
    <d v="2017-02-01T00:00:00"/>
    <d v="2017-02-05T00:00:00"/>
    <s v="Sunday"/>
    <d v="1899-12-30T15:22:35"/>
    <d v="1899-12-30T15:00:00"/>
    <n v="1"/>
    <d v="2017-02-05T00:00:00"/>
    <d v="2017-02-01T00:00:00"/>
    <d v="2017-02-05T00:00:00"/>
    <s v="Sunday"/>
    <d v="1899-12-30T15:35:21"/>
    <d v="1899-12-30T16:00:00"/>
    <s v="One Way"/>
  </r>
  <r>
    <n v="1425087"/>
    <s v="RFID Card Member"/>
    <s v="milwaukee"/>
    <s v="WI"/>
    <n v="53212"/>
    <s v="UNITED STATES"/>
    <s v="Annual Pass"/>
    <n v="11091"/>
    <x v="21"/>
    <n v="43.06033"/>
    <n v="-87.89546"/>
    <x v="4"/>
    <n v="43.03913"/>
    <n v="-87.916150000000002"/>
    <n v="13"/>
    <n v="0"/>
    <n v="2"/>
    <n v="1.9"/>
    <n v="78"/>
    <n v="-1"/>
    <d v="2017-02-04T00:00:00"/>
    <d v="2017-02-01T00:00:00"/>
    <d v="2017-02-04T00:00:00"/>
    <s v="Saturday"/>
    <d v="1899-12-30T08:34:23"/>
    <d v="1899-12-30T09:00:00"/>
    <n v="1"/>
    <d v="2017-02-04T00:00:00"/>
    <d v="2017-02-01T00:00:00"/>
    <d v="2017-02-04T00:00:00"/>
    <s v="Saturday"/>
    <d v="1899-12-30T08:47:30"/>
    <d v="1899-12-30T09:00:00"/>
    <s v="One Way"/>
  </r>
  <r>
    <n v="1425087"/>
    <s v="RFID Card Member"/>
    <s v="milwaukee"/>
    <s v="WI"/>
    <n v="53212"/>
    <s v="UNITED STATES"/>
    <s v="Annual Pass"/>
    <n v="11091"/>
    <x v="16"/>
    <n v="43.03913"/>
    <n v="-87.916150000000002"/>
    <x v="15"/>
    <n v="43.06033"/>
    <n v="-87.89546"/>
    <n v="12"/>
    <n v="0"/>
    <n v="1.8"/>
    <n v="1.7"/>
    <n v="72"/>
    <n v="-1"/>
    <d v="2017-02-04T00:00:00"/>
    <d v="2017-02-01T00:00:00"/>
    <d v="2017-02-04T00:00:00"/>
    <s v="Saturday"/>
    <d v="1899-12-30T15:55:03"/>
    <d v="1899-12-30T16:00:00"/>
    <n v="1"/>
    <d v="2017-02-04T00:00:00"/>
    <d v="2017-02-01T00:00:00"/>
    <d v="2017-02-04T00:00:00"/>
    <s v="Saturday"/>
    <d v="1899-12-30T16:07:54"/>
    <d v="1899-12-30T16:00:00"/>
    <s v="One Way"/>
  </r>
  <r>
    <n v="1425087"/>
    <s v="RFID Card Member"/>
    <s v="milwaukee"/>
    <s v="WI"/>
    <n v="53212"/>
    <s v="UNITED STATES"/>
    <s v="Annual Pass"/>
    <n v="11091"/>
    <x v="16"/>
    <n v="43.03913"/>
    <n v="-87.916150000000002"/>
    <x v="15"/>
    <n v="43.06033"/>
    <n v="-87.89546"/>
    <n v="13"/>
    <n v="0"/>
    <n v="2"/>
    <n v="1.9"/>
    <n v="78"/>
    <n v="-1"/>
    <d v="2017-02-03T00:00:00"/>
    <d v="2017-02-01T00:00:00"/>
    <d v="2017-02-03T00:00:00"/>
    <s v="Friday"/>
    <d v="1899-12-30T22:22:34"/>
    <d v="1899-12-30T22:00:00"/>
    <n v="1"/>
    <d v="2017-02-03T00:00:00"/>
    <d v="2017-02-01T00:00:00"/>
    <d v="2017-02-03T00:00:00"/>
    <s v="Friday"/>
    <d v="1899-12-30T22:35:25"/>
    <d v="1899-12-30T23:00:00"/>
    <s v="One Way"/>
  </r>
  <r>
    <n v="1425087"/>
    <s v="RFID Card Member"/>
    <s v="milwaukee"/>
    <s v="WI"/>
    <n v="53212"/>
    <s v="UNITED STATES"/>
    <s v="Annual Pass"/>
    <n v="5564"/>
    <x v="16"/>
    <n v="43.03913"/>
    <n v="-87.916150000000002"/>
    <x v="15"/>
    <n v="43.06033"/>
    <n v="-87.89546"/>
    <n v="12"/>
    <n v="0"/>
    <n v="1.8"/>
    <n v="1.7"/>
    <n v="72"/>
    <n v="-1"/>
    <d v="2017-02-19T00:00:00"/>
    <d v="2017-02-01T00:00:00"/>
    <d v="2017-02-19T00:00:00"/>
    <s v="Sunday"/>
    <d v="1899-12-30T13:26:58"/>
    <d v="1899-12-30T13:00:00"/>
    <n v="1"/>
    <d v="2017-02-19T00:00:00"/>
    <d v="2017-02-01T00:00:00"/>
    <d v="2017-02-19T00:00:00"/>
    <s v="Sunday"/>
    <d v="1899-12-30T13:38:55"/>
    <d v="1899-12-30T14:00:00"/>
    <s v="One Way"/>
  </r>
  <r>
    <n v="1425087"/>
    <s v="RFID Card Member"/>
    <s v="milwaukee"/>
    <s v="WI"/>
    <n v="53212"/>
    <s v="UNITED STATES"/>
    <s v="Annual Pass"/>
    <n v="5455"/>
    <x v="16"/>
    <n v="43.03913"/>
    <n v="-87.916150000000002"/>
    <x v="15"/>
    <n v="43.06033"/>
    <n v="-87.89546"/>
    <n v="13"/>
    <n v="0"/>
    <n v="2"/>
    <n v="1.9"/>
    <n v="78"/>
    <n v="-1"/>
    <d v="2017-02-25T00:00:00"/>
    <d v="2017-02-01T00:00:00"/>
    <d v="2017-02-25T00:00:00"/>
    <s v="Saturday"/>
    <d v="1899-12-30T16:51:21"/>
    <d v="1899-12-30T17:00:00"/>
    <n v="1"/>
    <d v="2017-02-25T00:00:00"/>
    <d v="2017-02-01T00:00:00"/>
    <d v="2017-02-25T00:00:00"/>
    <s v="Saturday"/>
    <d v="1899-12-30T17:04:45"/>
    <d v="1899-12-30T17:00:00"/>
    <s v="One Way"/>
  </r>
  <r>
    <n v="1425087"/>
    <s v="RFID Card Member"/>
    <s v="milwaukee"/>
    <s v="WI"/>
    <n v="53212"/>
    <s v="UNITED STATES"/>
    <s v="Annual Pass"/>
    <n v="5567"/>
    <x v="21"/>
    <n v="43.06033"/>
    <n v="-87.89546"/>
    <x v="4"/>
    <n v="43.03913"/>
    <n v="-87.916150000000002"/>
    <n v="12"/>
    <n v="0"/>
    <n v="1.8"/>
    <n v="1.7"/>
    <n v="72"/>
    <n v="-1"/>
    <d v="2017-02-21T00:00:00"/>
    <d v="2017-02-01T00:00:00"/>
    <d v="2017-02-21T00:00:00"/>
    <s v="Tuesday"/>
    <d v="1899-12-30T19:31:59"/>
    <d v="1899-12-30T20:00:00"/>
    <n v="1"/>
    <d v="2017-02-21T00:00:00"/>
    <d v="2017-02-01T00:00:00"/>
    <d v="2017-02-21T00:00:00"/>
    <s v="Tuesday"/>
    <d v="1899-12-30T19:43:09"/>
    <d v="1899-12-30T20:00:00"/>
    <s v="One Way"/>
  </r>
  <r>
    <n v="1426266"/>
    <s v="RFID Card Member"/>
    <s v="Milwaukee"/>
    <s v="WI"/>
    <n v="53202"/>
    <s v="UNITED STATES"/>
    <s v="Pay as You Go Pass"/>
    <n v="318"/>
    <x v="13"/>
    <n v="43.058619999999998"/>
    <n v="-87.885319999999993"/>
    <x v="10"/>
    <n v="43.052460000000004"/>
    <n v="-87.891000000000005"/>
    <n v="4"/>
    <n v="0"/>
    <n v="0.6"/>
    <n v="0.6"/>
    <n v="24"/>
    <n v="-1"/>
    <d v="2017-02-18T00:00:00"/>
    <d v="2017-02-01T00:00:00"/>
    <d v="2017-02-18T00:00:00"/>
    <s v="Saturday"/>
    <d v="1899-12-30T20:35:10"/>
    <d v="1899-12-30T21:00:00"/>
    <n v="1"/>
    <d v="2017-02-18T00:00:00"/>
    <d v="2017-02-01T00:00:00"/>
    <d v="2017-02-18T00:00:00"/>
    <s v="Saturday"/>
    <d v="1899-12-30T20:39:32"/>
    <d v="1899-12-30T21:00:00"/>
    <s v="One Way"/>
  </r>
  <r>
    <n v="1432390"/>
    <s v="RFID Card Member"/>
    <s v="Milwaukee"/>
    <s v="WI"/>
    <n v="53233"/>
    <s v="UNITED STATES"/>
    <s v="Annual Pass"/>
    <n v="217"/>
    <x v="15"/>
    <n v="43.038649999999997"/>
    <n v="-87.921930000000003"/>
    <x v="16"/>
    <n v="43.034619999999997"/>
    <n v="-87.917500000000004"/>
    <n v="8"/>
    <n v="0"/>
    <n v="1.2"/>
    <n v="1.1000000000000001"/>
    <n v="48"/>
    <n v="-1"/>
    <d v="2017-02-22T00:00:00"/>
    <d v="2017-02-01T00:00:00"/>
    <d v="2017-02-22T00:00:00"/>
    <s v="Wednesday"/>
    <d v="1899-12-30T13:32:27"/>
    <d v="1899-12-30T14:00:00"/>
    <n v="1"/>
    <d v="2017-02-22T00:00:00"/>
    <d v="2017-02-01T00:00:00"/>
    <d v="2017-02-22T00:00:00"/>
    <s v="Wednesday"/>
    <d v="1899-12-30T13:40:47"/>
    <d v="1899-12-30T14:00:00"/>
    <s v="One Way"/>
  </r>
  <r>
    <n v="1433213"/>
    <s v="RFID Card Member"/>
    <s v="Milwaukee"/>
    <s v="WI"/>
    <n v="53233"/>
    <s v="UNITED STATES"/>
    <s v="Annual Pass"/>
    <n v="11125"/>
    <x v="10"/>
    <n v="43.052460000000004"/>
    <n v="-87.891000000000005"/>
    <x v="40"/>
    <n v="43.041646999999998"/>
    <n v="-87.927257999999995"/>
    <n v="16"/>
    <n v="0"/>
    <n v="2.4"/>
    <n v="2.2999999999999998"/>
    <n v="96"/>
    <n v="-1"/>
    <d v="2017-02-27T00:00:00"/>
    <d v="2017-02-01T00:00:00"/>
    <d v="2017-02-27T00:00:00"/>
    <s v="Monday"/>
    <d v="1899-12-30T10:42:31"/>
    <d v="1899-12-30T11:00:00"/>
    <n v="1"/>
    <d v="2017-02-27T00:00:00"/>
    <d v="2017-02-01T00:00:00"/>
    <d v="2017-02-27T00:00:00"/>
    <s v="Monday"/>
    <d v="1899-12-30T10:58:10"/>
    <d v="1899-12-30T11:00:00"/>
    <s v="One Way"/>
  </r>
  <r>
    <n v="1435377"/>
    <s v="RFID Card Member"/>
    <s v="Milwaukee"/>
    <s v="WI"/>
    <n v="53233"/>
    <s v="UNITED STATES"/>
    <s v="Annual Pass"/>
    <n v="5438"/>
    <x v="11"/>
    <n v="43.04824"/>
    <n v="-87.904970000000006"/>
    <x v="21"/>
    <n v="43.040154000000001"/>
    <n v="-87.932113000000001"/>
    <n v="15"/>
    <n v="0"/>
    <n v="2.2999999999999998"/>
    <n v="2.1"/>
    <n v="90"/>
    <n v="-1"/>
    <d v="2017-02-14T00:00:00"/>
    <d v="2017-02-01T00:00:00"/>
    <d v="2017-02-14T00:00:00"/>
    <s v="Tuesday"/>
    <d v="1899-12-30T15:08:57"/>
    <d v="1899-12-30T15:00:00"/>
    <n v="1"/>
    <d v="2017-02-14T00:00:00"/>
    <d v="2017-02-01T00:00:00"/>
    <d v="2017-02-14T00:00:00"/>
    <s v="Tuesday"/>
    <d v="1899-12-30T15:23:09"/>
    <d v="1899-12-30T15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2"/>
    <n v="0"/>
    <n v="1.8"/>
    <n v="1.7"/>
    <n v="72"/>
    <n v="-1"/>
    <d v="2017-02-06T00:00:00"/>
    <d v="2017-02-01T00:00:00"/>
    <d v="2017-02-06T00:00:00"/>
    <s v="Monday"/>
    <d v="1899-12-30T13:55:23"/>
    <d v="1899-12-30T14:00:00"/>
    <n v="1"/>
    <d v="2017-02-06T00:00:00"/>
    <d v="2017-02-01T00:00:00"/>
    <d v="2017-02-06T00:00:00"/>
    <s v="Monday"/>
    <d v="1899-12-30T14:07:17"/>
    <d v="1899-12-30T14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3"/>
    <n v="0"/>
    <n v="2"/>
    <n v="1.9"/>
    <n v="78"/>
    <n v="-1"/>
    <d v="2017-02-01T00:00:00"/>
    <d v="2017-02-01T00:00:00"/>
    <d v="2017-02-01T00:00:00"/>
    <s v="Wednesday"/>
    <d v="1899-12-30T12:41:56"/>
    <d v="1899-12-30T13:00:00"/>
    <n v="1"/>
    <d v="2017-02-01T00:00:00"/>
    <d v="2017-02-01T00:00:00"/>
    <d v="2017-02-01T00:00:00"/>
    <s v="Wednesday"/>
    <d v="1899-12-30T12:54:26"/>
    <d v="1899-12-30T13:00:00"/>
    <s v="One Way"/>
  </r>
  <r>
    <n v="1435377"/>
    <s v="RFID Card Member"/>
    <s v="Milwaukee"/>
    <s v="WI"/>
    <n v="53233"/>
    <s v="UNITED STATES"/>
    <s v="Annual Pass"/>
    <n v="5467"/>
    <x v="35"/>
    <n v="43.040154000000001"/>
    <n v="-87.932113000000001"/>
    <x v="19"/>
    <n v="43.040349999999997"/>
    <n v="-87.920760000000001"/>
    <n v="21"/>
    <n v="0"/>
    <n v="3.2"/>
    <n v="3"/>
    <n v="126"/>
    <n v="-1"/>
    <d v="2017-02-02T00:00:00"/>
    <d v="2017-02-01T00:00:00"/>
    <d v="2017-02-02T00:00:00"/>
    <s v="Thursday"/>
    <d v="1899-12-30T16:10:18"/>
    <d v="1899-12-30T16:00:00"/>
    <n v="1"/>
    <d v="2017-02-02T00:00:00"/>
    <d v="2017-02-01T00:00:00"/>
    <d v="2017-02-02T00:00:00"/>
    <s v="Thursday"/>
    <d v="1899-12-30T16:31:20"/>
    <d v="1899-12-30T17:00:00"/>
    <s v="One Way"/>
  </r>
  <r>
    <n v="1435377"/>
    <s v="RFID Card Member"/>
    <s v="Milwaukee"/>
    <s v="WI"/>
    <n v="53233"/>
    <s v="UNITED STATES"/>
    <s v="Annual Pass"/>
    <n v="70"/>
    <x v="6"/>
    <n v="43.049230000000001"/>
    <n v="-87.911940000000001"/>
    <x v="21"/>
    <n v="43.040154000000001"/>
    <n v="-87.932113000000001"/>
    <n v="14"/>
    <n v="0"/>
    <n v="2.1"/>
    <n v="2"/>
    <n v="84"/>
    <n v="-1"/>
    <d v="2017-02-10T00:00:00"/>
    <d v="2017-02-01T00:00:00"/>
    <d v="2017-02-10T00:00:00"/>
    <s v="Friday"/>
    <d v="1899-12-30T16:09:18"/>
    <d v="1899-12-30T16:00:00"/>
    <n v="1"/>
    <d v="2017-02-10T00:00:00"/>
    <d v="2017-02-01T00:00:00"/>
    <d v="2017-02-10T00:00:00"/>
    <s v="Friday"/>
    <d v="1899-12-30T16:23:30"/>
    <d v="1899-12-30T16:00:00"/>
    <s v="One Way"/>
  </r>
  <r>
    <n v="1435377"/>
    <s v="RFID Card Member"/>
    <s v="Milwaukee"/>
    <s v="WI"/>
    <n v="53233"/>
    <s v="UNITED STATES"/>
    <s v="Annual Pass"/>
    <n v="5565"/>
    <x v="53"/>
    <n v="43.052549999999997"/>
    <n v="-87.909329999999997"/>
    <x v="21"/>
    <n v="43.040154000000001"/>
    <n v="-87.932113000000001"/>
    <n v="14"/>
    <n v="0"/>
    <n v="2.1"/>
    <n v="2"/>
    <n v="84"/>
    <n v="-1"/>
    <d v="2017-02-11T00:00:00"/>
    <d v="2017-02-01T00:00:00"/>
    <d v="2017-02-11T00:00:00"/>
    <s v="Saturday"/>
    <d v="1899-12-30T17:44:15"/>
    <d v="1899-12-30T18:00:00"/>
    <n v="1"/>
    <d v="2017-02-11T00:00:00"/>
    <d v="2017-02-01T00:00:00"/>
    <d v="2017-02-11T00:00:00"/>
    <s v="Saturday"/>
    <d v="1899-12-30T17:58:51"/>
    <d v="1899-12-30T18:00:00"/>
    <s v="One Way"/>
  </r>
  <r>
    <n v="1440418"/>
    <s v="RFID Card Member"/>
    <s v="Milwaukee"/>
    <s v="WI"/>
    <n v="53211"/>
    <s v="UNITED STATES"/>
    <s v="Annual Pass"/>
    <n v="2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5T00:00:00"/>
    <d v="2017-02-01T00:00:00"/>
    <d v="2017-02-25T00:00:00"/>
    <s v="Saturday"/>
    <d v="1899-12-30T20:01:28"/>
    <d v="1899-12-30T20:00:00"/>
    <n v="1"/>
    <d v="2017-02-25T00:00:00"/>
    <d v="2017-02-01T00:00:00"/>
    <d v="2017-02-25T00:00:00"/>
    <s v="Saturday"/>
    <d v="1899-12-30T20:03:21"/>
    <d v="1899-12-30T20:00:00"/>
    <s v="One Way"/>
  </r>
  <r>
    <n v="1441429"/>
    <s v="RFID Card Member"/>
    <s v="Milwaukee"/>
    <s v="WI"/>
    <n v="53207"/>
    <s v="UNITED STATES"/>
    <s v="30-Day Pass"/>
    <n v="27"/>
    <x v="7"/>
    <n v="43.074890000000003"/>
    <n v="-87.882810000000006"/>
    <x v="37"/>
    <n v="43.069021999999997"/>
    <n v="-87.887940999999998"/>
    <n v="7"/>
    <n v="0"/>
    <n v="1.1000000000000001"/>
    <n v="1"/>
    <n v="42"/>
    <n v="-1"/>
    <d v="2017-02-02T00:00:00"/>
    <d v="2017-02-01T00:00:00"/>
    <d v="2017-02-02T00:00:00"/>
    <s v="Thursday"/>
    <d v="1899-12-30T15:34:19"/>
    <d v="1899-12-30T16:00:00"/>
    <n v="1"/>
    <d v="2017-02-02T00:00:00"/>
    <d v="2017-02-01T00:00:00"/>
    <d v="2017-02-02T00:00:00"/>
    <s v="Thursday"/>
    <d v="1899-12-30T15:41:03"/>
    <d v="1899-12-30T16:00:00"/>
    <s v="One Way"/>
  </r>
  <r>
    <n v="1442057"/>
    <s v="RFID Card Member"/>
    <s v="Milwaukee"/>
    <s v="WI"/>
    <n v="53211"/>
    <s v="UNITED STATES"/>
    <s v="Annual Pass"/>
    <n v="11161"/>
    <x v="7"/>
    <n v="43.074890000000003"/>
    <n v="-87.882810000000006"/>
    <x v="37"/>
    <n v="43.069021999999997"/>
    <n v="-87.887940999999998"/>
    <n v="7"/>
    <n v="0"/>
    <n v="1.1000000000000001"/>
    <n v="1"/>
    <n v="42"/>
    <n v="-1"/>
    <d v="2017-02-04T00:00:00"/>
    <d v="2017-02-01T00:00:00"/>
    <d v="2017-02-04T00:00:00"/>
    <s v="Saturday"/>
    <d v="1899-12-30T16:58:39"/>
    <d v="1899-12-30T17:00:00"/>
    <n v="1"/>
    <d v="2017-02-04T00:00:00"/>
    <d v="2017-02-01T00:00:00"/>
    <d v="2017-02-04T00:00:00"/>
    <s v="Saturday"/>
    <d v="1899-12-30T17:05:01"/>
    <d v="1899-12-30T17:00:00"/>
    <s v="One Way"/>
  </r>
  <r>
    <n v="1442430"/>
    <s v="RFID Card Member"/>
    <s v="Milwaukee"/>
    <s v="WI"/>
    <n v="53211"/>
    <s v="UNITED STATES"/>
    <s v="Annual Pass"/>
    <n v="47"/>
    <x v="44"/>
    <n v="43.074655999999997"/>
    <n v="-87.889011999999994"/>
    <x v="9"/>
    <n v="43.074655999999997"/>
    <n v="-87.889011999999994"/>
    <n v="0"/>
    <n v="0"/>
    <n v="0"/>
    <n v="0"/>
    <n v="0"/>
    <n v="-1"/>
    <d v="2017-02-16T00:00:00"/>
    <d v="2017-02-01T00:00:00"/>
    <d v="2017-02-16T00:00:00"/>
    <s v="Thursday"/>
    <d v="1899-12-30T15:46:13"/>
    <d v="1899-12-30T16:00:00"/>
    <n v="1"/>
    <d v="2017-02-16T00:00:00"/>
    <d v="2017-02-01T00:00:00"/>
    <d v="2017-02-16T00:00:00"/>
    <s v="Thursday"/>
    <d v="1899-12-30T15:46:51"/>
    <d v="1899-12-30T16:00:00"/>
    <s v="Round Trip"/>
  </r>
  <r>
    <n v="1442430"/>
    <s v="RFID Card Member"/>
    <s v="Milwaukee"/>
    <s v="WI"/>
    <n v="53211"/>
    <s v="UNITED STATES"/>
    <s v="Annual Pass"/>
    <n v="11051"/>
    <x v="7"/>
    <n v="43.074890000000003"/>
    <n v="-87.882810000000006"/>
    <x v="9"/>
    <n v="43.074655999999997"/>
    <n v="-87.889011999999994"/>
    <n v="2"/>
    <n v="0"/>
    <n v="0.3"/>
    <n v="0.3"/>
    <n v="12"/>
    <n v="-1"/>
    <d v="2017-02-14T00:00:00"/>
    <d v="2017-02-01T00:00:00"/>
    <d v="2017-02-14T00:00:00"/>
    <s v="Tuesday"/>
    <d v="1899-12-30T22:47:15"/>
    <d v="1899-12-30T23:00:00"/>
    <n v="1"/>
    <d v="2017-02-14T00:00:00"/>
    <d v="2017-02-01T00:00:00"/>
    <d v="2017-02-14T00:00:00"/>
    <s v="Tuesday"/>
    <d v="1899-12-30T22:49:42"/>
    <d v="1899-12-30T23:00:00"/>
    <s v="One Way"/>
  </r>
  <r>
    <n v="1442430"/>
    <s v="RFID Card Member"/>
    <s v="Milwaukee"/>
    <s v="WI"/>
    <n v="53211"/>
    <s v="UNITED STATES"/>
    <s v="Annual Pass"/>
    <n v="47"/>
    <x v="7"/>
    <n v="43.074890000000003"/>
    <n v="-87.882810000000006"/>
    <x v="9"/>
    <n v="43.074655999999997"/>
    <n v="-87.889011999999994"/>
    <n v="2"/>
    <n v="0"/>
    <n v="0.3"/>
    <n v="0.3"/>
    <n v="12"/>
    <n v="-1"/>
    <d v="2017-02-12T00:00:00"/>
    <d v="2017-02-01T00:00:00"/>
    <d v="2017-02-12T00:00:00"/>
    <s v="Sunday"/>
    <d v="1899-12-30T16:01:18"/>
    <d v="1899-12-30T16:00:00"/>
    <n v="1"/>
    <d v="2017-02-12T00:00:00"/>
    <d v="2017-02-01T00:00:00"/>
    <d v="2017-02-12T00:00:00"/>
    <s v="Sunday"/>
    <d v="1899-12-30T16:03:22"/>
    <d v="1899-12-30T16:00:00"/>
    <s v="One Way"/>
  </r>
  <r>
    <n v="1442430"/>
    <s v="RFID Card Member"/>
    <s v="Milwaukee"/>
    <s v="WI"/>
    <n v="53211"/>
    <s v="UNITED STATES"/>
    <s v="Annual Pass"/>
    <n v="2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08T00:00:00"/>
    <d v="2017-02-01T00:00:00"/>
    <d v="2017-02-08T00:00:00"/>
    <s v="Wednesday"/>
    <d v="1899-12-30T15:10:32"/>
    <d v="1899-12-30T15:00:00"/>
    <n v="1"/>
    <d v="2017-02-08T00:00:00"/>
    <d v="2017-02-01T00:00:00"/>
    <d v="2017-02-08T00:00:00"/>
    <s v="Wednesday"/>
    <d v="1899-12-30T15:12:55"/>
    <d v="1899-12-30T15:00:00"/>
    <s v="One Way"/>
  </r>
  <r>
    <n v="1442430"/>
    <s v="RFID Card Member"/>
    <s v="Milwaukee"/>
    <s v="WI"/>
    <n v="53211"/>
    <s v="UNITED STATES"/>
    <s v="Annual Pass"/>
    <n v="5465"/>
    <x v="7"/>
    <n v="43.074890000000003"/>
    <n v="-87.882810000000006"/>
    <x v="9"/>
    <n v="43.074655999999997"/>
    <n v="-87.889011999999994"/>
    <n v="2"/>
    <n v="0"/>
    <n v="0.3"/>
    <n v="0.3"/>
    <n v="12"/>
    <n v="-1"/>
    <d v="2017-02-21T00:00:00"/>
    <d v="2017-02-01T00:00:00"/>
    <d v="2017-02-21T00:00:00"/>
    <s v="Tuesday"/>
    <d v="1899-12-30T21:41:38"/>
    <d v="1899-12-30T22:00:00"/>
    <n v="1"/>
    <d v="2017-02-21T00:00:00"/>
    <d v="2017-02-01T00:00:00"/>
    <d v="2017-02-21T00:00:00"/>
    <s v="Tuesday"/>
    <d v="1899-12-30T21:43:38"/>
    <d v="1899-12-30T22:00:00"/>
    <s v="One Way"/>
  </r>
  <r>
    <n v="1466945"/>
    <s v="RFID Card Member"/>
    <s v="Milwaukee"/>
    <s v="WI"/>
    <n v="53211"/>
    <s v="UNITED STATES"/>
    <s v="Annual Pass"/>
    <n v="5505"/>
    <x v="33"/>
    <n v="43.063749000000001"/>
    <n v="-87.887962999999999"/>
    <x v="37"/>
    <n v="43.069021999999997"/>
    <n v="-87.887940999999998"/>
    <n v="10"/>
    <n v="0"/>
    <n v="1.5"/>
    <n v="1.4"/>
    <n v="60"/>
    <n v="-1"/>
    <d v="2017-02-04T00:00:00"/>
    <d v="2017-02-01T00:00:00"/>
    <d v="2017-02-04T00:00:00"/>
    <s v="Saturday"/>
    <d v="1899-12-30T20:57:31"/>
    <d v="1899-12-30T21:00:00"/>
    <n v="1"/>
    <d v="2017-02-04T00:00:00"/>
    <d v="2017-02-01T00:00:00"/>
    <d v="2017-02-04T00:00:00"/>
    <s v="Saturday"/>
    <d v="1899-12-30T21:07:54"/>
    <d v="1899-12-30T21:00:00"/>
    <s v="One Way"/>
  </r>
  <r>
    <n v="1466945"/>
    <s v="RFID Card Member"/>
    <s v="Milwaukee"/>
    <s v="WI"/>
    <n v="53211"/>
    <s v="UNITED STATES"/>
    <s v="Annual Pass"/>
    <n v="5493"/>
    <x v="19"/>
    <n v="43.069021999999997"/>
    <n v="-87.887940999999998"/>
    <x v="34"/>
    <n v="43.063749000000001"/>
    <n v="-87.887962999999999"/>
    <n v="8"/>
    <n v="0"/>
    <n v="1.2"/>
    <n v="1.1000000000000001"/>
    <n v="48"/>
    <n v="-1"/>
    <d v="2017-02-12T00:00:00"/>
    <d v="2017-02-01T00:00:00"/>
    <d v="2017-02-12T00:00:00"/>
    <s v="Sunday"/>
    <d v="1899-12-30T21:46:00"/>
    <d v="1899-12-30T22:00:00"/>
    <n v="1"/>
    <d v="2017-02-12T00:00:00"/>
    <d v="2017-02-01T00:00:00"/>
    <d v="2017-02-12T00:00:00"/>
    <s v="Sunday"/>
    <d v="1899-12-30T21:54:57"/>
    <d v="1899-12-30T22:00:00"/>
    <s v="One Way"/>
  </r>
  <r>
    <n v="1466945"/>
    <s v="RFID Card Member"/>
    <s v="Milwaukee"/>
    <s v="WI"/>
    <n v="53211"/>
    <s v="UNITED STATES"/>
    <s v="Annual Pass"/>
    <n v="5538"/>
    <x v="33"/>
    <n v="43.063749000000001"/>
    <n v="-87.887962999999999"/>
    <x v="37"/>
    <n v="43.069021999999997"/>
    <n v="-87.887940999999998"/>
    <n v="13"/>
    <n v="0"/>
    <n v="2"/>
    <n v="1.9"/>
    <n v="78"/>
    <n v="-1"/>
    <d v="2017-02-11T00:00:00"/>
    <d v="2017-02-01T00:00:00"/>
    <d v="2017-02-11T00:00:00"/>
    <s v="Saturday"/>
    <d v="1899-12-30T21:04:31"/>
    <d v="1899-12-30T21:00:00"/>
    <n v="1"/>
    <d v="2017-02-11T00:00:00"/>
    <d v="2017-02-01T00:00:00"/>
    <d v="2017-02-11T00:00:00"/>
    <s v="Saturday"/>
    <d v="1899-12-30T21:17:39"/>
    <d v="1899-12-30T21:00:00"/>
    <s v="One Way"/>
  </r>
  <r>
    <n v="1466945"/>
    <s v="RFID Card Member"/>
    <s v="Milwaukee"/>
    <s v="WI"/>
    <n v="53211"/>
    <s v="UNITED STATES"/>
    <s v="Annual Pass"/>
    <n v="5451"/>
    <x v="44"/>
    <n v="43.074655999999997"/>
    <n v="-87.889011999999994"/>
    <x v="37"/>
    <n v="43.069021999999997"/>
    <n v="-87.887940999999998"/>
    <n v="8"/>
    <n v="0"/>
    <n v="1.2"/>
    <n v="1.1000000000000001"/>
    <n v="48"/>
    <n v="-1"/>
    <d v="2017-02-09T00:00:00"/>
    <d v="2017-02-01T00:00:00"/>
    <d v="2017-02-09T00:00:00"/>
    <s v="Thursday"/>
    <d v="1899-12-30T13:02:01"/>
    <d v="1899-12-30T13:00:00"/>
    <n v="1"/>
    <d v="2017-02-09T00:00:00"/>
    <d v="2017-02-01T00:00:00"/>
    <d v="2017-02-09T00:00:00"/>
    <s v="Thursday"/>
    <d v="1899-12-30T13:10:33"/>
    <d v="1899-12-30T13:00:00"/>
    <s v="One Way"/>
  </r>
  <r>
    <n v="1468078"/>
    <s v="RFID Card Member"/>
    <s v="Milwaukee "/>
    <s v="WI"/>
    <n v="53209"/>
    <s v="UNITED STATES"/>
    <s v="Annual Pass"/>
    <n v="5496"/>
    <x v="13"/>
    <n v="43.058619999999998"/>
    <n v="-87.885319999999993"/>
    <x v="25"/>
    <n v="43.066893999999998"/>
    <n v="-87.877936000000005"/>
    <n v="4"/>
    <n v="0"/>
    <n v="0.6"/>
    <n v="0.6"/>
    <n v="24"/>
    <n v="-1"/>
    <d v="2017-02-27T00:00:00"/>
    <d v="2017-02-01T00:00:00"/>
    <d v="2017-02-27T00:00:00"/>
    <s v="Monday"/>
    <d v="1899-12-30T11:47:31"/>
    <d v="1899-12-30T12:00:00"/>
    <n v="1"/>
    <d v="2017-02-27T00:00:00"/>
    <d v="2017-02-01T00:00:00"/>
    <d v="2017-02-27T00:00:00"/>
    <s v="Monday"/>
    <d v="1899-12-30T11:51:53"/>
    <d v="1899-12-30T12:00:00"/>
    <s v="One Way"/>
  </r>
  <r>
    <n v="1468078"/>
    <s v="RFID Card Member"/>
    <s v="Milwaukee "/>
    <s v="WI"/>
    <n v="53209"/>
    <s v="UNITED STATES"/>
    <s v="Annual Pass"/>
    <n v="5436"/>
    <x v="51"/>
    <n v="43.046570000000003"/>
    <n v="-87.908720000000002"/>
    <x v="3"/>
    <n v="43.058619999999998"/>
    <n v="-87.885319999999993"/>
    <n v="9"/>
    <n v="0"/>
    <n v="1.4"/>
    <n v="1.3"/>
    <n v="54"/>
    <n v="-1"/>
    <d v="2017-02-09T00:00:00"/>
    <d v="2017-02-01T00:00:00"/>
    <d v="2017-02-09T00:00:00"/>
    <s v="Thursday"/>
    <d v="1899-12-30T17:12:13"/>
    <d v="1899-12-30T17:00:00"/>
    <n v="1"/>
    <d v="2017-02-09T00:00:00"/>
    <d v="2017-02-01T00:00:00"/>
    <d v="2017-02-09T00:00:00"/>
    <s v="Thursday"/>
    <d v="1899-12-30T17:21:04"/>
    <d v="1899-12-30T17:00:00"/>
    <s v="One Way"/>
  </r>
  <r>
    <n v="1468078"/>
    <s v="RFID Card Member"/>
    <s v="Milwaukee "/>
    <s v="WI"/>
    <n v="53209"/>
    <s v="UNITED STATES"/>
    <s v="Annual Pass"/>
    <n v="11051"/>
    <x v="7"/>
    <n v="43.074890000000003"/>
    <n v="-87.882810000000006"/>
    <x v="3"/>
    <n v="43.058619999999998"/>
    <n v="-87.885319999999993"/>
    <n v="7"/>
    <n v="0"/>
    <n v="1.1000000000000001"/>
    <n v="1"/>
    <n v="42"/>
    <n v="-1"/>
    <d v="2017-02-03T00:00:00"/>
    <d v="2017-02-01T00:00:00"/>
    <d v="2017-02-03T00:00:00"/>
    <s v="Friday"/>
    <d v="1899-12-30T14:20:42"/>
    <d v="1899-12-30T14:00:00"/>
    <n v="1"/>
    <d v="2017-02-03T00:00:00"/>
    <d v="2017-02-01T00:00:00"/>
    <d v="2017-02-03T00:00:00"/>
    <s v="Friday"/>
    <d v="1899-12-30T14:27:10"/>
    <d v="1899-12-30T14:00:00"/>
    <s v="One Way"/>
  </r>
  <r>
    <n v="1468078"/>
    <s v="RFID Card Member"/>
    <s v="Milwaukee "/>
    <s v="WI"/>
    <n v="53209"/>
    <s v="UNITED STATES"/>
    <s v="Annual Pass"/>
    <n v="5585"/>
    <x v="51"/>
    <n v="43.046570000000003"/>
    <n v="-87.908720000000002"/>
    <x v="3"/>
    <n v="43.058619999999998"/>
    <n v="-87.885319999999993"/>
    <n v="9"/>
    <n v="0"/>
    <n v="1.4"/>
    <n v="1.3"/>
    <n v="54"/>
    <n v="-1"/>
    <d v="2017-02-02T00:00:00"/>
    <d v="2017-02-01T00:00:00"/>
    <d v="2017-02-02T00:00:00"/>
    <s v="Thursday"/>
    <d v="1899-12-30T19:02:13"/>
    <d v="1899-12-30T19:00:00"/>
    <n v="1"/>
    <d v="2017-02-02T00:00:00"/>
    <d v="2017-02-01T00:00:00"/>
    <d v="2017-02-02T00:00:00"/>
    <s v="Thursday"/>
    <d v="1899-12-30T19:11:59"/>
    <d v="1899-12-30T19:00:00"/>
    <s v="One Way"/>
  </r>
  <r>
    <n v="1468078"/>
    <s v="RFID Card Member"/>
    <s v="Milwaukee "/>
    <s v="WI"/>
    <n v="53209"/>
    <s v="UNITED STATES"/>
    <s v="Annual Pass"/>
    <n v="5494"/>
    <x v="11"/>
    <n v="43.04824"/>
    <n v="-87.904970000000006"/>
    <x v="3"/>
    <n v="43.058619999999998"/>
    <n v="-87.885319999999993"/>
    <n v="8"/>
    <n v="0"/>
    <n v="1.2"/>
    <n v="1.1000000000000001"/>
    <n v="48"/>
    <n v="-1"/>
    <d v="2017-02-17T00:00:00"/>
    <d v="2017-02-01T00:00:00"/>
    <d v="2017-02-17T00:00:00"/>
    <s v="Friday"/>
    <d v="1899-12-30T13:04:05"/>
    <d v="1899-12-30T13:00:00"/>
    <n v="1"/>
    <d v="2017-02-17T00:00:00"/>
    <d v="2017-02-01T00:00:00"/>
    <d v="2017-02-17T00:00:00"/>
    <s v="Friday"/>
    <d v="1899-12-30T13:12:35"/>
    <d v="1899-12-30T13:00:00"/>
    <s v="One Way"/>
  </r>
  <r>
    <n v="1471527"/>
    <s v="RFID Card Member"/>
    <s v="Milwaukee"/>
    <s v="WI"/>
    <n v="53202"/>
    <s v="UNITED STATES"/>
    <s v="Annual Pass"/>
    <n v="36"/>
    <x v="5"/>
    <n v="43.031320000000001"/>
    <n v="-87.904259999999994"/>
    <x v="6"/>
    <n v="43.031320000000001"/>
    <n v="-87.904259999999994"/>
    <n v="53"/>
    <n v="0"/>
    <n v="8"/>
    <n v="7.6"/>
    <n v="318"/>
    <n v="-1"/>
    <d v="2017-02-22T00:00:00"/>
    <d v="2017-02-01T00:00:00"/>
    <d v="2017-02-22T00:00:00"/>
    <s v="Wednesday"/>
    <d v="1899-12-30T16:39:23"/>
    <d v="1899-12-30T17:00:00"/>
    <n v="1"/>
    <d v="2017-02-22T00:00:00"/>
    <d v="2017-02-01T00:00:00"/>
    <d v="2017-02-22T00:00:00"/>
    <s v="Wednesday"/>
    <d v="1899-12-30T17:32:57"/>
    <d v="1899-12-30T18:00:00"/>
    <s v="Round Trip"/>
  </r>
  <r>
    <n v="1474966"/>
    <s v="RFID Card Member"/>
    <s v="Milwaukee"/>
    <s v="WI"/>
    <n v="53202"/>
    <s v="UNITED STATES"/>
    <s v="Annual Pass"/>
    <n v="217"/>
    <x v="11"/>
    <n v="43.04824"/>
    <n v="-87.904970000000006"/>
    <x v="18"/>
    <n v="43.045712999999999"/>
    <n v="-87.899756999999994"/>
    <n v="5"/>
    <n v="0"/>
    <n v="0.8"/>
    <n v="0.7"/>
    <n v="30"/>
    <n v="-1"/>
    <d v="2017-02-26T00:00:00"/>
    <d v="2017-02-01T00:00:00"/>
    <d v="2017-02-26T00:00:00"/>
    <s v="Sunday"/>
    <d v="1899-12-30T17:20:31"/>
    <d v="1899-12-30T17:00:00"/>
    <n v="1"/>
    <d v="2017-02-26T00:00:00"/>
    <d v="2017-02-01T00:00:00"/>
    <d v="2017-02-26T00:00:00"/>
    <s v="Sunday"/>
    <d v="1899-12-30T17:25:42"/>
    <d v="1899-12-30T17:00:00"/>
    <s v="One Way"/>
  </r>
  <r>
    <n v="1477232"/>
    <s v="RFID Card Member"/>
    <s v="Milwaukee"/>
    <s v="WI"/>
    <n v="53211"/>
    <s v="UNITED STATES"/>
    <s v="30-Day Pass"/>
    <n v="11079"/>
    <x v="33"/>
    <n v="43.063749000000001"/>
    <n v="-87.887962999999999"/>
    <x v="34"/>
    <n v="43.063749000000001"/>
    <n v="-87.887962999999999"/>
    <n v="1"/>
    <n v="0"/>
    <n v="0.2"/>
    <n v="0.1"/>
    <n v="6"/>
    <n v="-1"/>
    <d v="2017-02-10T00:00:00"/>
    <d v="2017-02-01T00:00:00"/>
    <d v="2017-02-10T00:00:00"/>
    <s v="Friday"/>
    <d v="1899-12-30T08:38:23"/>
    <d v="1899-12-30T09:00:00"/>
    <n v="1"/>
    <d v="2017-02-10T00:00:00"/>
    <d v="2017-02-01T00:00:00"/>
    <d v="2017-02-10T00:00:00"/>
    <s v="Friday"/>
    <d v="1899-12-30T08:39:27"/>
    <d v="1899-12-30T09:00:00"/>
    <s v="Round Trip"/>
  </r>
  <r>
    <n v="1477232"/>
    <s v="RFID Card Member"/>
    <s v="Milwaukee"/>
    <s v="WI"/>
    <n v="53211"/>
    <s v="UNITED STATES"/>
    <s v="30-Day Pass"/>
    <n v="11079"/>
    <x v="33"/>
    <n v="43.063749000000001"/>
    <n v="-87.887962999999999"/>
    <x v="15"/>
    <n v="43.06033"/>
    <n v="-87.89546"/>
    <n v="6"/>
    <n v="0"/>
    <n v="0.9"/>
    <n v="0.9"/>
    <n v="36"/>
    <n v="-1"/>
    <d v="2017-02-10T00:00:00"/>
    <d v="2017-02-01T00:00:00"/>
    <d v="2017-02-10T00:00:00"/>
    <s v="Friday"/>
    <d v="1899-12-30T08:39:15"/>
    <d v="1899-12-30T09:00:00"/>
    <n v="1"/>
    <d v="2017-02-10T00:00:00"/>
    <d v="2017-02-01T00:00:00"/>
    <d v="2017-02-10T00:00:00"/>
    <s v="Friday"/>
    <d v="1899-12-30T08:45:21"/>
    <d v="1899-12-30T09:00:00"/>
    <s v="One Way"/>
  </r>
  <r>
    <n v="1477939"/>
    <s v="RFID Card Member"/>
    <s v="Campbellsport"/>
    <s v="WI"/>
    <n v="53010"/>
    <s v="UNITED STATES"/>
    <s v="Annual Pass"/>
    <n v="996"/>
    <x v="56"/>
    <n v="43.02017"/>
    <n v="-87.933049999999994"/>
    <x v="21"/>
    <n v="43.040154000000001"/>
    <n v="-87.932113000000001"/>
    <n v="10"/>
    <n v="0"/>
    <n v="1.5"/>
    <n v="1.4"/>
    <n v="60"/>
    <n v="-1"/>
    <d v="2017-02-21T00:00:00"/>
    <d v="2017-02-01T00:00:00"/>
    <d v="2017-02-21T00:00:00"/>
    <s v="Tuesday"/>
    <d v="1899-12-30T17:18:39"/>
    <d v="1899-12-30T17:00:00"/>
    <n v="1"/>
    <d v="2017-02-21T00:00:00"/>
    <d v="2017-02-01T00:00:00"/>
    <d v="2017-02-21T00:00:00"/>
    <s v="Tuesday"/>
    <d v="1899-12-30T17:28:49"/>
    <d v="1899-12-30T17:00:00"/>
    <s v="One Way"/>
  </r>
  <r>
    <n v="1478009"/>
    <s v="RFID Card Member"/>
    <s v="Milwaukee"/>
    <s v="WI"/>
    <n v="53211"/>
    <s v="UNITED STATES"/>
    <s v="Annual Pass"/>
    <n v="11119"/>
    <x v="44"/>
    <n v="43.074655999999997"/>
    <n v="-87.889011999999994"/>
    <x v="8"/>
    <n v="43.038580000000003"/>
    <n v="-87.90934"/>
    <n v="29"/>
    <n v="0"/>
    <n v="4.4000000000000004"/>
    <n v="4.0999999999999996"/>
    <n v="174"/>
    <n v="-1"/>
    <d v="2017-02-09T00:00:00"/>
    <d v="2017-02-01T00:00:00"/>
    <d v="2017-02-09T00:00:00"/>
    <s v="Thursday"/>
    <d v="1899-12-30T07:16:59"/>
    <d v="1899-12-30T07:00:00"/>
    <n v="1"/>
    <d v="2017-02-09T00:00:00"/>
    <d v="2017-02-01T00:00:00"/>
    <d v="2017-02-09T00:00:00"/>
    <s v="Thursday"/>
    <d v="1899-12-30T07:45:22"/>
    <d v="1899-12-30T08:00:00"/>
    <s v="One Way"/>
  </r>
  <r>
    <n v="1478009"/>
    <s v="RFID Card Member"/>
    <s v="Milwaukee"/>
    <s v="WI"/>
    <n v="53211"/>
    <s v="UNITED STATES"/>
    <s v="Annual Pass"/>
    <n v="5455"/>
    <x v="27"/>
    <n v="43.038580000000003"/>
    <n v="-87.90934"/>
    <x v="9"/>
    <n v="43.074655999999997"/>
    <n v="-87.889011999999994"/>
    <n v="30"/>
    <n v="0"/>
    <n v="4.5"/>
    <n v="4.3"/>
    <n v="180"/>
    <n v="-1"/>
    <d v="2017-02-02T00:00:00"/>
    <d v="2017-02-01T00:00:00"/>
    <d v="2017-02-02T00:00:00"/>
    <s v="Thursday"/>
    <d v="1899-12-30T17:27:20"/>
    <d v="1899-12-30T17:00:00"/>
    <n v="1"/>
    <d v="2017-02-02T00:00:00"/>
    <d v="2017-02-01T00:00:00"/>
    <d v="2017-02-02T00:00:00"/>
    <s v="Thursday"/>
    <d v="1899-12-30T17:57:47"/>
    <d v="1899-12-30T18:00:00"/>
    <s v="One Way"/>
  </r>
  <r>
    <n v="1478966"/>
    <s v="RFID Card Member"/>
    <s v="milwaukee"/>
    <s v="WI"/>
    <n v="53208"/>
    <s v="UNITED STATES"/>
    <s v="30-Day Pass"/>
    <n v="217"/>
    <x v="54"/>
    <n v="43.060296999999998"/>
    <n v="-87.913150000000002"/>
    <x v="7"/>
    <n v="43.049230000000001"/>
    <n v="-87.911940000000001"/>
    <n v="8"/>
    <n v="0"/>
    <n v="1.2"/>
    <n v="1.1000000000000001"/>
    <n v="48"/>
    <n v="-1"/>
    <d v="2017-02-05T00:00:00"/>
    <d v="2017-02-01T00:00:00"/>
    <d v="2017-02-05T00:00:00"/>
    <s v="Sunday"/>
    <d v="1899-12-30T07:05:51"/>
    <d v="1899-12-30T07:00:00"/>
    <n v="1"/>
    <d v="2017-02-05T00:00:00"/>
    <d v="2017-02-01T00:00:00"/>
    <d v="2017-02-05T00:00:00"/>
    <s v="Sunday"/>
    <d v="1899-12-30T07:13:48"/>
    <d v="1899-12-30T07:00:00"/>
    <s v="One Way"/>
  </r>
  <r>
    <n v="1482346"/>
    <s v="RFID Card Member"/>
    <s v="Milwaukee"/>
    <s v="WI"/>
    <n v="53207"/>
    <s v="UNITED STATES"/>
    <s v="Annual Pass"/>
    <n v="11113"/>
    <x v="2"/>
    <n v="43.03519"/>
    <n v="-87.907390000000007"/>
    <x v="17"/>
    <n v="43.042490000000001"/>
    <n v="-87.909959999999998"/>
    <n v="5"/>
    <n v="0"/>
    <n v="0.8"/>
    <n v="0.7"/>
    <n v="30"/>
    <n v="-1"/>
    <d v="2017-02-22T00:00:00"/>
    <d v="2017-02-01T00:00:00"/>
    <d v="2017-02-22T00:00:00"/>
    <s v="Wednesday"/>
    <d v="1899-12-30T12:32:10"/>
    <d v="1899-12-30T13:00:00"/>
    <n v="1"/>
    <d v="2017-02-22T00:00:00"/>
    <d v="2017-02-01T00:00:00"/>
    <d v="2017-02-22T00:00:00"/>
    <s v="Wednesday"/>
    <d v="1899-12-30T12:37:27"/>
    <d v="1899-12-30T13:00:00"/>
    <s v="One Way"/>
  </r>
  <r>
    <n v="1482626"/>
    <s v="RFID Card Member"/>
    <s v="Milwaukee"/>
    <s v="WI"/>
    <n v="53207"/>
    <s v="UNITED STATES"/>
    <s v="Annual Pass"/>
    <n v="104"/>
    <x v="3"/>
    <n v="43.042490000000001"/>
    <n v="-87.909959999999998"/>
    <x v="48"/>
    <n v="43.004728999999998"/>
    <n v="-87.905463999999995"/>
    <n v="28"/>
    <n v="0"/>
    <n v="4.2"/>
    <n v="4"/>
    <n v="168"/>
    <n v="-1"/>
    <d v="2017-02-20T00:00:00"/>
    <d v="2017-02-01T00:00:00"/>
    <d v="2017-02-20T00:00:00"/>
    <s v="Monday"/>
    <d v="1899-12-30T19:14:16"/>
    <d v="1899-12-30T19:00:00"/>
    <n v="1"/>
    <d v="2017-02-20T00:00:00"/>
    <d v="2017-02-01T00:00:00"/>
    <d v="2017-02-20T00:00:00"/>
    <s v="Monday"/>
    <d v="1899-12-30T19:42:25"/>
    <d v="1899-12-30T20:00:00"/>
    <s v="One Way"/>
  </r>
  <r>
    <n v="1482626"/>
    <s v="RFID Card Member"/>
    <s v="Milwaukee"/>
    <s v="WI"/>
    <n v="53207"/>
    <s v="UNITED STATES"/>
    <s v="Annual Pass"/>
    <n v="5"/>
    <x v="41"/>
    <n v="43.004728999999998"/>
    <n v="-87.905463999999995"/>
    <x v="42"/>
    <n v="43.026229999999998"/>
    <n v="-87.912809999999993"/>
    <n v="122"/>
    <n v="6"/>
    <n v="18"/>
    <n v="17.100000000000001"/>
    <n v="720"/>
    <n v="-1"/>
    <d v="2017-02-22T00:00:00"/>
    <d v="2017-02-01T00:00:00"/>
    <d v="2017-02-22T00:00:00"/>
    <s v="Wednesday"/>
    <d v="1899-12-30T15:36:53"/>
    <d v="1899-12-30T16:00:00"/>
    <n v="1"/>
    <d v="2017-02-22T00:00:00"/>
    <d v="2017-02-01T00:00:00"/>
    <d v="2017-02-22T00:00:00"/>
    <s v="Wednesday"/>
    <d v="1899-12-30T17:38:36"/>
    <d v="1899-12-30T18:00:00"/>
    <s v="One Way"/>
  </r>
  <r>
    <n v="1482626"/>
    <s v="RFID Card Member"/>
    <s v="Milwaukee"/>
    <s v="WI"/>
    <n v="53207"/>
    <s v="UNITED STATES"/>
    <s v="Annual Pass"/>
    <n v="99"/>
    <x v="48"/>
    <n v="43.060839999999999"/>
    <n v="-88.001940000000005"/>
    <x v="8"/>
    <n v="43.038580000000003"/>
    <n v="-87.90934"/>
    <n v="39"/>
    <n v="0"/>
    <n v="5.9"/>
    <n v="5.6"/>
    <n v="234"/>
    <n v="-1"/>
    <d v="2017-02-18T00:00:00"/>
    <d v="2017-02-01T00:00:00"/>
    <d v="2017-02-18T00:00:00"/>
    <s v="Saturday"/>
    <d v="1899-12-30T08:47:59"/>
    <d v="1899-12-30T09:00:00"/>
    <n v="1"/>
    <d v="2017-02-18T00:00:00"/>
    <d v="2017-02-01T00:00:00"/>
    <d v="2017-02-18T00:00:00"/>
    <s v="Saturday"/>
    <d v="1899-12-30T09:26:50"/>
    <d v="1899-12-30T09:00:00"/>
    <s v="One Way"/>
  </r>
  <r>
    <n v="1482626"/>
    <s v="RFID Card Member"/>
    <s v="Milwaukee"/>
    <s v="WI"/>
    <n v="53207"/>
    <s v="UNITED STATES"/>
    <s v="Annual Pass"/>
    <n v="11119"/>
    <x v="50"/>
    <n v="43.026229999999998"/>
    <n v="-87.912809999999993"/>
    <x v="48"/>
    <n v="43.004728999999998"/>
    <n v="-87.905463999999995"/>
    <n v="12"/>
    <n v="0"/>
    <n v="1.8"/>
    <n v="1.7"/>
    <n v="72"/>
    <n v="-1"/>
    <d v="2017-02-09T00:00:00"/>
    <d v="2017-02-01T00:00:00"/>
    <d v="2017-02-09T00:00:00"/>
    <s v="Thursday"/>
    <d v="1899-12-30T23:13:27"/>
    <d v="1899-12-30T23:00:00"/>
    <n v="1"/>
    <d v="2017-02-09T00:00:00"/>
    <d v="2017-02-01T00:00:00"/>
    <d v="2017-02-09T00:00:00"/>
    <s v="Thursday"/>
    <d v="1899-12-30T23:25:51"/>
    <d v="1899-12-30T23:00:00"/>
    <s v="One Way"/>
  </r>
  <r>
    <n v="1482626"/>
    <s v="RFID Card Member"/>
    <s v="Milwaukee"/>
    <s v="WI"/>
    <n v="53207"/>
    <s v="UNITED STATES"/>
    <s v="Annual Pass"/>
    <n v="42"/>
    <x v="50"/>
    <n v="43.026229999999998"/>
    <n v="-87.912809999999993"/>
    <x v="48"/>
    <n v="43.004728999999998"/>
    <n v="-87.905463999999995"/>
    <n v="12"/>
    <n v="0"/>
    <n v="1.8"/>
    <n v="1.7"/>
    <n v="72"/>
    <n v="-1"/>
    <d v="2017-02-27T00:00:00"/>
    <d v="2017-02-01T00:00:00"/>
    <d v="2017-02-27T00:00:00"/>
    <s v="Monday"/>
    <d v="1899-12-30T22:21:07"/>
    <d v="1899-12-30T22:00:00"/>
    <n v="1"/>
    <d v="2017-02-27T00:00:00"/>
    <d v="2017-02-01T00:00:00"/>
    <d v="2017-02-27T00:00:00"/>
    <s v="Monday"/>
    <d v="1899-12-30T22:33:46"/>
    <d v="1899-12-30T23:00:00"/>
    <s v="One Way"/>
  </r>
  <r>
    <n v="1483928"/>
    <s v="RFID Card Member"/>
    <s v="Mequon"/>
    <s v="WI"/>
    <n v="53092"/>
    <s v="UNITED STATES"/>
    <s v="Annual Pass"/>
    <n v="2968"/>
    <x v="4"/>
    <n v="43.078530000000001"/>
    <n v="-87.882620000000003"/>
    <x v="26"/>
    <n v="43.077359999999999"/>
    <n v="-87.880769999999998"/>
    <n v="2"/>
    <n v="0"/>
    <n v="0.3"/>
    <n v="0.3"/>
    <n v="12"/>
    <n v="-1"/>
    <d v="2017-02-13T00:00:00"/>
    <d v="2017-02-01T00:00:00"/>
    <d v="2017-02-13T00:00:00"/>
    <s v="Monday"/>
    <d v="1899-12-30T12:08:35"/>
    <d v="1899-12-30T12:00:00"/>
    <n v="1"/>
    <d v="2017-02-13T00:00:00"/>
    <d v="2017-02-01T00:00:00"/>
    <d v="2017-02-13T00:00:00"/>
    <s v="Monday"/>
    <d v="1899-12-30T12:10:06"/>
    <d v="1899-12-30T12:00:00"/>
    <s v="One Way"/>
  </r>
  <r>
    <n v="1485771"/>
    <s v="RFID Card Member"/>
    <s v="Wauwatosa"/>
    <s v="WI"/>
    <n v="53213"/>
    <s v="UNITED STATES"/>
    <s v="Annual Pass"/>
    <n v="5464"/>
    <x v="55"/>
    <n v="43.059550000000002"/>
    <n v="-88.008840000000006"/>
    <x v="58"/>
    <n v="43.059550000000002"/>
    <n v="-88.008840000000006"/>
    <n v="69"/>
    <n v="0"/>
    <n v="10.4"/>
    <n v="9.8000000000000007"/>
    <n v="414"/>
    <n v="-1"/>
    <d v="2017-02-07T00:00:00"/>
    <d v="2017-02-01T00:00:00"/>
    <d v="2017-02-07T00:00:00"/>
    <s v="Tuesday"/>
    <d v="1899-12-30T12:04:22"/>
    <d v="1899-12-30T12:00:00"/>
    <n v="1"/>
    <d v="2017-02-07T00:00:00"/>
    <d v="2017-02-01T00:00:00"/>
    <d v="2017-02-07T00:00:00"/>
    <s v="Tuesday"/>
    <d v="1899-12-30T13:13:43"/>
    <d v="1899-12-30T13:00:00"/>
    <s v="Round Trip"/>
  </r>
  <r>
    <n v="1485771"/>
    <s v="RFID Card Member"/>
    <s v="Wauwatosa"/>
    <s v="WI"/>
    <n v="53213"/>
    <s v="UNITED STATES"/>
    <s v="Annual Pass"/>
    <n v="5464"/>
    <x v="55"/>
    <n v="43.059550000000002"/>
    <n v="-88.008840000000006"/>
    <x v="58"/>
    <n v="43.059550000000002"/>
    <n v="-88.008840000000006"/>
    <n v="15"/>
    <n v="0"/>
    <n v="2.2999999999999998"/>
    <n v="2.1"/>
    <n v="90"/>
    <n v="-1"/>
    <d v="2017-02-03T00:00:00"/>
    <d v="2017-02-01T00:00:00"/>
    <d v="2017-02-03T00:00:00"/>
    <s v="Friday"/>
    <d v="1899-12-30T10:50:55"/>
    <d v="1899-12-30T11:00:00"/>
    <n v="1"/>
    <d v="2017-02-03T00:00:00"/>
    <d v="2017-02-01T00:00:00"/>
    <d v="2017-02-03T00:00:00"/>
    <s v="Friday"/>
    <d v="1899-12-30T11:05:05"/>
    <d v="1899-12-30T11:00:00"/>
    <s v="Round Trip"/>
  </r>
  <r>
    <n v="1485771"/>
    <s v="RFID Card Member"/>
    <s v="Wauwatosa"/>
    <s v="WI"/>
    <n v="53213"/>
    <s v="UNITED STATES"/>
    <s v="Annual Pass"/>
    <n v="11102"/>
    <x v="55"/>
    <n v="43.059550000000002"/>
    <n v="-88.008840000000006"/>
    <x v="58"/>
    <n v="43.059550000000002"/>
    <n v="-88.008840000000006"/>
    <n v="8"/>
    <n v="0"/>
    <n v="1.2"/>
    <n v="1.1000000000000001"/>
    <n v="48"/>
    <n v="-1"/>
    <d v="2017-02-10T00:00:00"/>
    <d v="2017-02-01T00:00:00"/>
    <d v="2017-02-10T00:00:00"/>
    <s v="Friday"/>
    <d v="1899-12-30T11:41:37"/>
    <d v="1899-12-30T12:00:00"/>
    <n v="1"/>
    <d v="2017-02-10T00:00:00"/>
    <d v="2017-02-01T00:00:00"/>
    <d v="2017-02-10T00:00:00"/>
    <s v="Friday"/>
    <d v="1899-12-30T11:49:19"/>
    <d v="1899-12-30T12:00:00"/>
    <s v="Round Trip"/>
  </r>
  <r>
    <n v="1489319"/>
    <s v="RFID Card Member"/>
    <s v="Brookfield"/>
    <s v="WI"/>
    <n v="53045"/>
    <s v="UNITED STATES"/>
    <s v="Annual Pass"/>
    <n v="76"/>
    <x v="4"/>
    <n v="43.078530000000001"/>
    <n v="-87.882620000000003"/>
    <x v="11"/>
    <n v="43.060786"/>
    <n v="-87.883825999999999"/>
    <n v="17"/>
    <n v="0"/>
    <n v="2.6"/>
    <n v="2.4"/>
    <n v="102"/>
    <n v="-1"/>
    <d v="2017-02-09T00:00:00"/>
    <d v="2017-02-01T00:00:00"/>
    <d v="2017-02-09T00:00:00"/>
    <s v="Thursday"/>
    <d v="1899-12-30T17:53:19"/>
    <d v="1899-12-30T18:00:00"/>
    <n v="1"/>
    <d v="2017-02-09T00:00:00"/>
    <d v="2017-02-01T00:00:00"/>
    <d v="2017-02-09T00:00:00"/>
    <s v="Thursday"/>
    <d v="1899-12-30T18:10:24"/>
    <d v="1899-12-30T18:00:00"/>
    <s v="One Way"/>
  </r>
  <r>
    <n v="1489319"/>
    <s v="RFID Card Member"/>
    <s v="Brookfield"/>
    <s v="WI"/>
    <n v="53045"/>
    <s v="UNITED STATES"/>
    <s v="Annual Pass"/>
    <n v="11144"/>
    <x v="26"/>
    <n v="43.060786"/>
    <n v="-87.883825999999999"/>
    <x v="38"/>
    <n v="43.074890000000003"/>
    <n v="-87.882810000000006"/>
    <n v="8"/>
    <n v="0"/>
    <n v="1.2"/>
    <n v="1.1000000000000001"/>
    <n v="48"/>
    <n v="-1"/>
    <d v="2017-02-08T00:00:00"/>
    <d v="2017-02-01T00:00:00"/>
    <d v="2017-02-08T00:00:00"/>
    <s v="Wednesday"/>
    <d v="1899-12-30T10:47:31"/>
    <d v="1899-12-30T11:00:00"/>
    <n v="1"/>
    <d v="2017-02-08T00:00:00"/>
    <d v="2017-02-01T00:00:00"/>
    <d v="2017-02-08T00:00:00"/>
    <s v="Wednesday"/>
    <d v="1899-12-30T10:55:17"/>
    <d v="1899-12-30T11:00:00"/>
    <s v="One Way"/>
  </r>
  <r>
    <n v="1489319"/>
    <s v="RFID Card Member"/>
    <s v="Brookfield"/>
    <s v="WI"/>
    <n v="53045"/>
    <s v="UNITED STATES"/>
    <s v="Annual Pass"/>
    <n v="5503"/>
    <x v="4"/>
    <n v="43.078530000000001"/>
    <n v="-87.882620000000003"/>
    <x v="11"/>
    <n v="43.060786"/>
    <n v="-87.883825999999999"/>
    <n v="14"/>
    <n v="0"/>
    <n v="2.1"/>
    <n v="2"/>
    <n v="84"/>
    <n v="-1"/>
    <d v="2017-02-08T00:00:00"/>
    <d v="2017-02-01T00:00:00"/>
    <d v="2017-02-08T00:00:00"/>
    <s v="Wednesday"/>
    <d v="1899-12-30T22:30:40"/>
    <d v="1899-12-30T23:00:00"/>
    <n v="1"/>
    <d v="2017-02-08T00:00:00"/>
    <d v="2017-02-01T00:00:00"/>
    <d v="2017-02-08T00:00:00"/>
    <s v="Wednesday"/>
    <d v="1899-12-30T22:44:36"/>
    <d v="1899-12-30T23:00:00"/>
    <s v="One Way"/>
  </r>
  <r>
    <n v="1489319"/>
    <s v="RFID Card Member"/>
    <s v="Brookfield"/>
    <s v="WI"/>
    <n v="53045"/>
    <s v="UNITED STATES"/>
    <s v="Annual Pass"/>
    <n v="200"/>
    <x v="26"/>
    <n v="43.060786"/>
    <n v="-87.883825999999999"/>
    <x v="26"/>
    <n v="43.077359999999999"/>
    <n v="-87.880769999999998"/>
    <n v="11"/>
    <n v="0"/>
    <n v="1.7"/>
    <n v="1.6"/>
    <n v="66"/>
    <n v="-1"/>
    <d v="2017-02-09T00:00:00"/>
    <d v="2017-02-01T00:00:00"/>
    <d v="2017-02-09T00:00:00"/>
    <s v="Thursday"/>
    <d v="1899-12-30T08:43:47"/>
    <d v="1899-12-30T09:00:00"/>
    <n v="1"/>
    <d v="2017-02-09T00:00:00"/>
    <d v="2017-02-01T00:00:00"/>
    <d v="2017-02-09T00:00:00"/>
    <s v="Thursday"/>
    <d v="1899-12-30T08:54:45"/>
    <d v="1899-12-30T09:00:00"/>
    <s v="One Way"/>
  </r>
  <r>
    <n v="1489319"/>
    <s v="RFID Card Member"/>
    <s v="Brookfield"/>
    <s v="WI"/>
    <n v="53045"/>
    <s v="UNITED STATES"/>
    <s v="Annual Pass"/>
    <n v="88"/>
    <x v="26"/>
    <n v="43.060786"/>
    <n v="-87.883825999999999"/>
    <x v="26"/>
    <n v="43.077359999999999"/>
    <n v="-87.880769999999998"/>
    <n v="8"/>
    <n v="0"/>
    <n v="1.2"/>
    <n v="1.1000000000000001"/>
    <n v="48"/>
    <n v="-1"/>
    <d v="2017-02-15T00:00:00"/>
    <d v="2017-02-01T00:00:00"/>
    <d v="2017-02-15T00:00:00"/>
    <s v="Wednesday"/>
    <d v="1899-12-30T09:32:33"/>
    <d v="1899-12-30T10:00:00"/>
    <n v="1"/>
    <d v="2017-02-15T00:00:00"/>
    <d v="2017-02-01T00:00:00"/>
    <d v="2017-02-15T00:00:00"/>
    <s v="Wednesday"/>
    <d v="1899-12-30T09:40:12"/>
    <d v="1899-12-30T10:00:00"/>
    <s v="One Way"/>
  </r>
  <r>
    <n v="1489319"/>
    <s v="RFID Card Member"/>
    <s v="Brookfield"/>
    <s v="WI"/>
    <n v="53045"/>
    <s v="UNITED STATES"/>
    <s v="Annual Pass"/>
    <n v="5538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13T00:00:00"/>
    <d v="2017-02-01T00:00:00"/>
    <d v="2017-02-13T00:00:00"/>
    <s v="Monday"/>
    <d v="1899-12-30T17:15:53"/>
    <d v="1899-12-30T17:00:00"/>
    <n v="1"/>
    <d v="2017-02-13T00:00:00"/>
    <d v="2017-02-01T00:00:00"/>
    <d v="2017-02-13T00:00:00"/>
    <s v="Monday"/>
    <d v="1899-12-30T17:23:08"/>
    <d v="1899-12-30T17:00:00"/>
    <s v="One Way"/>
  </r>
  <r>
    <n v="1489319"/>
    <s v="RFID Card Member"/>
    <s v="Brookfield"/>
    <s v="WI"/>
    <n v="53045"/>
    <s v="UNITED STATES"/>
    <s v="Annual Pass"/>
    <n v="11147"/>
    <x v="26"/>
    <n v="43.060786"/>
    <n v="-87.883825999999999"/>
    <x v="26"/>
    <n v="43.077359999999999"/>
    <n v="-87.880769999999998"/>
    <n v="11"/>
    <n v="0"/>
    <n v="1.7"/>
    <n v="1.6"/>
    <n v="66"/>
    <n v="-1"/>
    <d v="2017-02-16T00:00:00"/>
    <d v="2017-02-01T00:00:00"/>
    <d v="2017-02-16T00:00:00"/>
    <s v="Thursday"/>
    <d v="1899-12-30T08:31:20"/>
    <d v="1899-12-30T09:00:00"/>
    <n v="1"/>
    <d v="2017-02-16T00:00:00"/>
    <d v="2017-02-01T00:00:00"/>
    <d v="2017-02-16T00:00:00"/>
    <s v="Thursday"/>
    <d v="1899-12-30T08:42:05"/>
    <d v="1899-12-30T09:00:00"/>
    <s v="One Way"/>
  </r>
  <r>
    <n v="1489319"/>
    <s v="RFID Card Member"/>
    <s v="Brookfield"/>
    <s v="WI"/>
    <n v="53045"/>
    <s v="UNITED STATES"/>
    <s v="Annual Pass"/>
    <n v="17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20T00:00:00"/>
    <d v="2017-02-01T00:00:00"/>
    <d v="2017-02-20T00:00:00"/>
    <s v="Monday"/>
    <d v="1899-12-30T17:05:26"/>
    <d v="1899-12-30T17:00:00"/>
    <n v="1"/>
    <d v="2017-02-20T00:00:00"/>
    <d v="2017-02-01T00:00:00"/>
    <d v="2017-02-20T00:00:00"/>
    <s v="Monday"/>
    <d v="1899-12-30T17:13:18"/>
    <d v="1899-12-30T17:00:00"/>
    <s v="One Way"/>
  </r>
  <r>
    <n v="1489319"/>
    <s v="RFID Card Member"/>
    <s v="Brookfield"/>
    <s v="WI"/>
    <n v="53045"/>
    <s v="UNITED STATES"/>
    <s v="Annual Pass"/>
    <n v="111"/>
    <x v="4"/>
    <n v="43.078530000000001"/>
    <n v="-87.882620000000003"/>
    <x v="11"/>
    <n v="43.060786"/>
    <n v="-87.883825999999999"/>
    <n v="8"/>
    <n v="0"/>
    <n v="1.2"/>
    <n v="1.1000000000000001"/>
    <n v="48"/>
    <n v="-1"/>
    <d v="2017-02-23T00:00:00"/>
    <d v="2017-02-01T00:00:00"/>
    <d v="2017-02-23T00:00:00"/>
    <s v="Thursday"/>
    <d v="1899-12-30T15:48:33"/>
    <d v="1899-12-30T16:00:00"/>
    <n v="1"/>
    <d v="2017-02-23T00:00:00"/>
    <d v="2017-02-01T00:00:00"/>
    <d v="2017-02-23T00:00:00"/>
    <s v="Thursday"/>
    <d v="1899-12-30T15:56:34"/>
    <d v="1899-12-30T16:00:00"/>
    <s v="One Way"/>
  </r>
  <r>
    <n v="1489639"/>
    <s v="RFID Card Member"/>
    <s v="Milwaukee"/>
    <s v="WI"/>
    <n v="53202"/>
    <s v="UNITED STATES"/>
    <s v="Annual Pass"/>
    <n v="5531"/>
    <x v="14"/>
    <n v="43.045712999999999"/>
    <n v="-87.899756999999994"/>
    <x v="13"/>
    <n v="43.04824"/>
    <n v="-87.904970000000006"/>
    <n v="7"/>
    <n v="0"/>
    <n v="1.1000000000000001"/>
    <n v="1"/>
    <n v="42"/>
    <n v="-1"/>
    <d v="2017-02-26T00:00:00"/>
    <d v="2017-02-01T00:00:00"/>
    <d v="2017-02-26T00:00:00"/>
    <s v="Sunday"/>
    <d v="1899-12-30T16:24:20"/>
    <d v="1899-12-30T16:00:00"/>
    <n v="1"/>
    <d v="2017-02-26T00:00:00"/>
    <d v="2017-02-01T00:00:00"/>
    <d v="2017-02-26T00:00:00"/>
    <s v="Sunday"/>
    <d v="1899-12-30T16:31:14"/>
    <d v="1899-12-30T17:00:00"/>
    <s v="One Way"/>
  </r>
  <r>
    <n v="1489639"/>
    <s v="RFID Card Member"/>
    <s v="Milwaukee"/>
    <s v="WI"/>
    <n v="53202"/>
    <s v="UNITED STATES"/>
    <s v="Annual Pass"/>
    <n v="361"/>
    <x v="14"/>
    <n v="43.045712999999999"/>
    <n v="-87.899756999999994"/>
    <x v="18"/>
    <n v="43.045712999999999"/>
    <n v="-87.899756999999994"/>
    <n v="18"/>
    <n v="0"/>
    <n v="2.7"/>
    <n v="2.6"/>
    <n v="108"/>
    <n v="-1"/>
    <d v="2017-02-04T00:00:00"/>
    <d v="2017-02-01T00:00:00"/>
    <d v="2017-02-04T00:00:00"/>
    <s v="Saturday"/>
    <d v="1899-12-30T17:49:59"/>
    <d v="1899-12-30T18:00:00"/>
    <n v="1"/>
    <d v="2017-02-04T00:00:00"/>
    <d v="2017-02-01T00:00:00"/>
    <d v="2017-02-04T00:00:00"/>
    <s v="Saturday"/>
    <d v="1899-12-30T18:07:56"/>
    <d v="1899-12-30T18:00:00"/>
    <s v="Round Trip"/>
  </r>
  <r>
    <n v="1492987"/>
    <s v="RFID Card Member"/>
    <s v="Milwaukee "/>
    <s v="WI"/>
    <n v="53202"/>
    <s v="UNITED STATES"/>
    <s v="30-Day Pass"/>
    <n v="11062"/>
    <x v="3"/>
    <n v="43.042490000000001"/>
    <n v="-87.909959999999998"/>
    <x v="10"/>
    <n v="43.052460000000004"/>
    <n v="-87.891000000000005"/>
    <n v="10"/>
    <n v="0"/>
    <n v="1.5"/>
    <n v="1.4"/>
    <n v="60"/>
    <n v="-1"/>
    <d v="2017-02-17T00:00:00"/>
    <d v="2017-02-01T00:00:00"/>
    <d v="2017-02-17T00:00:00"/>
    <s v="Friday"/>
    <d v="1899-12-30T08:32:45"/>
    <d v="1899-12-30T09:00:00"/>
    <n v="1"/>
    <d v="2017-02-17T00:00:00"/>
    <d v="2017-02-01T00:00:00"/>
    <d v="2017-02-17T00:00:00"/>
    <s v="Friday"/>
    <d v="1899-12-30T08:42:36"/>
    <d v="1899-12-30T09:00:00"/>
    <s v="One Way"/>
  </r>
  <r>
    <n v="1492987"/>
    <s v="RFID Card Member"/>
    <s v="Milwaukee "/>
    <s v="WI"/>
    <n v="53202"/>
    <s v="UNITED STATES"/>
    <s v="30-Day Pass"/>
    <n v="11131"/>
    <x v="10"/>
    <n v="43.052460000000004"/>
    <n v="-87.891000000000005"/>
    <x v="17"/>
    <n v="43.042490000000001"/>
    <n v="-87.909959999999998"/>
    <n v="12"/>
    <n v="0"/>
    <n v="1.8"/>
    <n v="1.7"/>
    <n v="72"/>
    <n v="-1"/>
    <d v="2017-02-13T00:00:00"/>
    <d v="2017-02-01T00:00:00"/>
    <d v="2017-02-13T00:00:00"/>
    <s v="Monday"/>
    <d v="1899-12-30T16:19:35"/>
    <d v="1899-12-30T16:00:00"/>
    <n v="1"/>
    <d v="2017-02-13T00:00:00"/>
    <d v="2017-02-01T00:00:00"/>
    <d v="2017-02-13T00:00:00"/>
    <s v="Monday"/>
    <d v="1899-12-30T16:31:23"/>
    <d v="1899-12-30T17:00:00"/>
    <s v="One Way"/>
  </r>
  <r>
    <n v="1492987"/>
    <s v="RFID Card Member"/>
    <s v="Milwaukee "/>
    <s v="WI"/>
    <n v="53202"/>
    <s v="UNITED STATES"/>
    <s v="30-Day Pass"/>
    <n v="5569"/>
    <x v="3"/>
    <n v="43.042490000000001"/>
    <n v="-87.909959999999998"/>
    <x v="10"/>
    <n v="43.052460000000004"/>
    <n v="-87.891000000000005"/>
    <n v="10"/>
    <n v="0"/>
    <n v="1.5"/>
    <n v="1.4"/>
    <n v="60"/>
    <n v="-1"/>
    <d v="2017-02-14T00:00:00"/>
    <d v="2017-02-01T00:00:00"/>
    <d v="2017-02-14T00:00:00"/>
    <s v="Tuesday"/>
    <d v="1899-12-30T08:23:14"/>
    <d v="1899-12-30T08:00:00"/>
    <n v="1"/>
    <d v="2017-02-14T00:00:00"/>
    <d v="2017-02-01T00:00:00"/>
    <d v="2017-02-14T00:00:00"/>
    <s v="Tuesday"/>
    <d v="1899-12-30T08:33:04"/>
    <d v="1899-12-30T09:00:00"/>
    <s v="One Way"/>
  </r>
  <r>
    <n v="1492987"/>
    <s v="RFID Card Member"/>
    <s v="Milwaukee "/>
    <s v="WI"/>
    <n v="53202"/>
    <s v="UNITED STATES"/>
    <s v="30-Day Pass"/>
    <n v="11087"/>
    <x v="10"/>
    <n v="43.052460000000004"/>
    <n v="-87.891000000000005"/>
    <x v="17"/>
    <n v="43.042490000000001"/>
    <n v="-87.909959999999998"/>
    <n v="9"/>
    <n v="0"/>
    <n v="1.4"/>
    <n v="1.3"/>
    <n v="54"/>
    <n v="-1"/>
    <d v="2017-02-14T00:00:00"/>
    <d v="2017-02-01T00:00:00"/>
    <d v="2017-02-14T00:00:00"/>
    <s v="Tuesday"/>
    <d v="1899-12-30T16:14:46"/>
    <d v="1899-12-30T16:00:00"/>
    <n v="1"/>
    <d v="2017-02-14T00:00:00"/>
    <d v="2017-02-01T00:00:00"/>
    <d v="2017-02-14T00:00:00"/>
    <s v="Tuesday"/>
    <d v="1899-12-30T16:23:53"/>
    <d v="1899-12-30T16:00:00"/>
    <s v="One Way"/>
  </r>
  <r>
    <n v="1492987"/>
    <s v="RFID Card Member"/>
    <s v="Milwaukee "/>
    <s v="WI"/>
    <n v="53202"/>
    <s v="UNITED STATES"/>
    <s v="Pay as You Go Pass"/>
    <n v="5485"/>
    <x v="3"/>
    <n v="43.042490000000001"/>
    <n v="-87.909959999999998"/>
    <x v="10"/>
    <n v="43.052460000000004"/>
    <n v="-87.891000000000005"/>
    <n v="9"/>
    <n v="2"/>
    <n v="1.4"/>
    <n v="1.3"/>
    <n v="54"/>
    <n v="-1"/>
    <d v="2017-02-06T00:00:00"/>
    <d v="2017-02-01T00:00:00"/>
    <d v="2017-02-06T00:00:00"/>
    <s v="Monday"/>
    <d v="1899-12-30T08:24:24"/>
    <d v="1899-12-30T08:00:00"/>
    <n v="1"/>
    <d v="2017-02-06T00:00:00"/>
    <d v="2017-02-01T00:00:00"/>
    <d v="2017-02-06T00:00:00"/>
    <s v="Monday"/>
    <d v="1899-12-30T08:33:00"/>
    <d v="1899-12-30T09:00:00"/>
    <s v="One Way"/>
  </r>
  <r>
    <n v="1492987"/>
    <s v="RFID Card Member"/>
    <s v="Milwaukee "/>
    <s v="WI"/>
    <n v="53202"/>
    <s v="UNITED STATES"/>
    <s v="Pay as You Go Pass"/>
    <n v="5485"/>
    <x v="10"/>
    <n v="43.052460000000004"/>
    <n v="-87.891000000000005"/>
    <x v="17"/>
    <n v="43.042490000000001"/>
    <n v="-87.909959999999998"/>
    <n v="8"/>
    <n v="2"/>
    <n v="1.2"/>
    <n v="1.1000000000000001"/>
    <n v="48"/>
    <n v="-1"/>
    <d v="2017-02-06T00:00:00"/>
    <d v="2017-02-01T00:00:00"/>
    <d v="2017-02-06T00:00:00"/>
    <s v="Monday"/>
    <d v="1899-12-30T16:14:13"/>
    <d v="1899-12-30T16:00:00"/>
    <n v="1"/>
    <d v="2017-02-06T00:00:00"/>
    <d v="2017-02-01T00:00:00"/>
    <d v="2017-02-06T00:00:00"/>
    <s v="Monday"/>
    <d v="1899-12-30T16:22:41"/>
    <d v="1899-12-30T16:00:00"/>
    <s v="One Way"/>
  </r>
  <r>
    <n v="1492987"/>
    <s v="RFID Card Member"/>
    <s v="Milwaukee "/>
    <s v="WI"/>
    <n v="53202"/>
    <s v="UNITED STATES"/>
    <s v="30-Day Pass"/>
    <n v="11104"/>
    <x v="10"/>
    <n v="43.052460000000004"/>
    <n v="-87.891000000000005"/>
    <x v="17"/>
    <n v="43.042490000000001"/>
    <n v="-87.909959999999998"/>
    <n v="8"/>
    <n v="0"/>
    <n v="1.2"/>
    <n v="1.1000000000000001"/>
    <n v="48"/>
    <n v="-1"/>
    <d v="2017-02-27T00:00:00"/>
    <d v="2017-02-01T00:00:00"/>
    <d v="2017-02-27T00:00:00"/>
    <s v="Monday"/>
    <d v="1899-12-30T16:22:22"/>
    <d v="1899-12-30T16:00:00"/>
    <n v="1"/>
    <d v="2017-02-27T00:00:00"/>
    <d v="2017-02-01T00:00:00"/>
    <d v="2017-02-27T00:00:00"/>
    <s v="Monday"/>
    <d v="1899-12-30T16:30:57"/>
    <d v="1899-12-30T17:00:00"/>
    <s v="One Way"/>
  </r>
  <r>
    <n v="1494109"/>
    <s v="RFID Card Member"/>
    <s v="Milwaukee"/>
    <s v="WI"/>
    <n v="53233"/>
    <s v="UNITED STATES"/>
    <s v="Annual Pass"/>
    <n v="42"/>
    <x v="0"/>
    <n v="43.03886"/>
    <n v="-87.902720000000002"/>
    <x v="19"/>
    <n v="43.040349999999997"/>
    <n v="-87.920760000000001"/>
    <n v="8"/>
    <n v="0"/>
    <n v="1.2"/>
    <n v="1.1000000000000001"/>
    <n v="48"/>
    <n v="-1"/>
    <d v="2017-02-22T00:00:00"/>
    <d v="2017-02-01T00:00:00"/>
    <d v="2017-02-22T00:00:00"/>
    <s v="Wednesday"/>
    <d v="1899-12-30T15:13:22"/>
    <d v="1899-12-30T15:00:00"/>
    <n v="1"/>
    <d v="2017-02-22T00:00:00"/>
    <d v="2017-02-01T00:00:00"/>
    <d v="2017-02-22T00:00:00"/>
    <s v="Wednesday"/>
    <d v="1899-12-30T15:21:26"/>
    <d v="1899-12-30T15:00:00"/>
    <s v="One Way"/>
  </r>
  <r>
    <n v="1494109"/>
    <s v="RFID Card Member"/>
    <s v="Milwaukee"/>
    <s v="WI"/>
    <n v="53233"/>
    <s v="UNITED STATES"/>
    <s v="Annual Pass"/>
    <n v="5586"/>
    <x v="0"/>
    <n v="43.03886"/>
    <n v="-87.902720000000002"/>
    <x v="19"/>
    <n v="43.040349999999997"/>
    <n v="-87.920760000000001"/>
    <n v="7"/>
    <n v="0"/>
    <n v="1.1000000000000001"/>
    <n v="1"/>
    <n v="42"/>
    <n v="-1"/>
    <d v="2017-02-21T00:00:00"/>
    <d v="2017-02-01T00:00:00"/>
    <d v="2017-02-21T00:00:00"/>
    <s v="Tuesday"/>
    <d v="1899-12-30T16:23:17"/>
    <d v="1899-12-30T16:00:00"/>
    <n v="1"/>
    <d v="2017-02-21T00:00:00"/>
    <d v="2017-02-01T00:00:00"/>
    <d v="2017-02-21T00:00:00"/>
    <s v="Tuesday"/>
    <d v="1899-12-30T16:30:32"/>
    <d v="1899-12-30T17:00:00"/>
    <s v="One Way"/>
  </r>
  <r>
    <n v="1494109"/>
    <s v="RFID Card Member"/>
    <s v="Milwaukee"/>
    <s v="WI"/>
    <n v="53233"/>
    <s v="UNITED STATES"/>
    <s v="Annual Pass"/>
    <n v="157"/>
    <x v="0"/>
    <n v="43.03886"/>
    <n v="-87.902720000000002"/>
    <x v="19"/>
    <n v="43.040349999999997"/>
    <n v="-87.920760000000001"/>
    <n v="7"/>
    <n v="0"/>
    <n v="1.1000000000000001"/>
    <n v="1"/>
    <n v="42"/>
    <n v="-1"/>
    <d v="2017-02-23T00:00:00"/>
    <d v="2017-02-01T00:00:00"/>
    <d v="2017-02-23T00:00:00"/>
    <s v="Thursday"/>
    <d v="1899-12-30T16:34:09"/>
    <d v="1899-12-30T17:00:00"/>
    <n v="1"/>
    <d v="2017-02-23T00:00:00"/>
    <d v="2017-02-01T00:00:00"/>
    <d v="2017-02-23T00:00:00"/>
    <s v="Thursday"/>
    <d v="1899-12-30T16:41:09"/>
    <d v="1899-12-30T17:00:00"/>
    <s v="One Way"/>
  </r>
  <r>
    <n v="1494109"/>
    <s v="RFID Card Member"/>
    <s v="Milwaukee"/>
    <s v="WI"/>
    <n v="53233"/>
    <s v="UNITED STATES"/>
    <s v="Annual Pass"/>
    <n v="112"/>
    <x v="23"/>
    <n v="43.040349999999997"/>
    <n v="-87.920760000000001"/>
    <x v="12"/>
    <n v="43.038719999999998"/>
    <n v="-87.905339999999995"/>
    <n v="8"/>
    <n v="0"/>
    <n v="1.2"/>
    <n v="1.1000000000000001"/>
    <n v="48"/>
    <n v="-1"/>
    <d v="2017-02-09T00:00:00"/>
    <d v="2017-02-01T00:00:00"/>
    <d v="2017-02-09T00:00:00"/>
    <s v="Thursday"/>
    <d v="1899-12-30T07:27:10"/>
    <d v="1899-12-30T07:00:00"/>
    <n v="1"/>
    <d v="2017-02-09T00:00:00"/>
    <d v="2017-02-01T00:00:00"/>
    <d v="2017-02-09T00:00:00"/>
    <s v="Thursday"/>
    <d v="1899-12-30T07:35:58"/>
    <d v="1899-12-30T08:00:00"/>
    <s v="One Way"/>
  </r>
  <r>
    <n v="1494109"/>
    <s v="RFID Card Member"/>
    <s v="Milwaukee"/>
    <s v="WI"/>
    <n v="53233"/>
    <s v="UNITED STATES"/>
    <s v="Annual Pass"/>
    <n v="5518"/>
    <x v="23"/>
    <n v="43.040349999999997"/>
    <n v="-87.920760000000001"/>
    <x v="1"/>
    <n v="43.03886"/>
    <n v="-87.902720000000002"/>
    <n v="8"/>
    <n v="0"/>
    <n v="1.2"/>
    <n v="1.1000000000000001"/>
    <n v="48"/>
    <n v="-1"/>
    <d v="2017-02-06T00:00:00"/>
    <d v="2017-02-01T00:00:00"/>
    <d v="2017-02-06T00:00:00"/>
    <s v="Monday"/>
    <d v="1899-12-30T07:29:41"/>
    <d v="1899-12-30T07:00:00"/>
    <n v="1"/>
    <d v="2017-02-06T00:00:00"/>
    <d v="2017-02-01T00:00:00"/>
    <d v="2017-02-06T00:00:00"/>
    <s v="Monday"/>
    <d v="1899-12-30T07:37:49"/>
    <d v="1899-12-30T08:00:00"/>
    <s v="One Way"/>
  </r>
  <r>
    <n v="1494109"/>
    <s v="RFID Card Member"/>
    <s v="Milwaukee"/>
    <s v="WI"/>
    <n v="53233"/>
    <s v="UNITED STATES"/>
    <s v="Annual Pass"/>
    <n v="11115"/>
    <x v="0"/>
    <n v="43.03886"/>
    <n v="-87.902720000000002"/>
    <x v="19"/>
    <n v="43.040349999999997"/>
    <n v="-87.920760000000001"/>
    <n v="7"/>
    <n v="0"/>
    <n v="1.1000000000000001"/>
    <n v="1"/>
    <n v="42"/>
    <n v="-1"/>
    <d v="2017-02-15T00:00:00"/>
    <d v="2017-02-01T00:00:00"/>
    <d v="2017-02-15T00:00:00"/>
    <s v="Wednesday"/>
    <d v="1899-12-30T11:46:45"/>
    <d v="1899-12-30T12:00:00"/>
    <n v="1"/>
    <d v="2017-02-15T00:00:00"/>
    <d v="2017-02-01T00:00:00"/>
    <d v="2017-02-15T00:00:00"/>
    <s v="Wednesday"/>
    <d v="1899-12-30T11:53:44"/>
    <d v="1899-12-30T12:00:00"/>
    <s v="One Way"/>
  </r>
  <r>
    <n v="1494109"/>
    <s v="RFID Card Member"/>
    <s v="Milwaukee"/>
    <s v="WI"/>
    <n v="53233"/>
    <s v="UNITED STATES"/>
    <s v="Annual Pass"/>
    <n v="5485"/>
    <x v="27"/>
    <n v="43.038580000000003"/>
    <n v="-87.90934"/>
    <x v="1"/>
    <n v="43.03886"/>
    <n v="-87.902720000000002"/>
    <n v="2"/>
    <n v="0"/>
    <n v="0.3"/>
    <n v="0.3"/>
    <n v="12"/>
    <n v="-1"/>
    <d v="2017-02-15T00:00:00"/>
    <d v="2017-02-01T00:00:00"/>
    <d v="2017-02-15T00:00:00"/>
    <s v="Wednesday"/>
    <d v="1899-12-30T12:27:18"/>
    <d v="1899-12-30T12:00:00"/>
    <n v="1"/>
    <d v="2017-02-15T00:00:00"/>
    <d v="2017-02-01T00:00:00"/>
    <d v="2017-02-15T00:00:00"/>
    <s v="Wednesday"/>
    <d v="1899-12-30T12:29:58"/>
    <d v="1899-12-30T12:00:00"/>
    <s v="One Way"/>
  </r>
  <r>
    <n v="1501417"/>
    <s v="RFID Card Member"/>
    <s v="Milwaukee"/>
    <s v="WI"/>
    <n v="53212"/>
    <s v="UNITED STATES"/>
    <s v="Annual Pass"/>
    <n v="5444"/>
    <x v="6"/>
    <n v="43.049230000000001"/>
    <n v="-87.911940000000001"/>
    <x v="13"/>
    <n v="43.04824"/>
    <n v="-87.904970000000006"/>
    <n v="6"/>
    <n v="0"/>
    <n v="0.9"/>
    <n v="0.9"/>
    <n v="36"/>
    <n v="-1"/>
    <d v="2017-02-17T00:00:00"/>
    <d v="2017-02-01T00:00:00"/>
    <d v="2017-02-17T00:00:00"/>
    <s v="Friday"/>
    <d v="1899-12-30T10:34:58"/>
    <d v="1899-12-30T11:00:00"/>
    <n v="1"/>
    <d v="2017-02-17T00:00:00"/>
    <d v="2017-02-01T00:00:00"/>
    <d v="2017-02-17T00:00:00"/>
    <s v="Friday"/>
    <d v="1899-12-30T10:40:32"/>
    <d v="1899-12-30T11:00:00"/>
    <s v="One Way"/>
  </r>
  <r>
    <n v="1501417"/>
    <s v="RFID Card Member"/>
    <s v="Milwaukee"/>
    <s v="WI"/>
    <n v="53212"/>
    <s v="UNITED STATES"/>
    <s v="Annual Pass"/>
    <n v="318"/>
    <x v="11"/>
    <n v="43.04824"/>
    <n v="-87.904970000000006"/>
    <x v="7"/>
    <n v="43.049230000000001"/>
    <n v="-87.911940000000001"/>
    <n v="4"/>
    <n v="0"/>
    <n v="0.6"/>
    <n v="0.6"/>
    <n v="24"/>
    <n v="-1"/>
    <d v="2017-02-17T00:00:00"/>
    <d v="2017-02-01T00:00:00"/>
    <d v="2017-02-17T00:00:00"/>
    <s v="Friday"/>
    <d v="1899-12-30T10:45:00"/>
    <d v="1899-12-30T11:00:00"/>
    <n v="1"/>
    <d v="2017-02-17T00:00:00"/>
    <d v="2017-02-01T00:00:00"/>
    <d v="2017-02-17T00:00:00"/>
    <s v="Friday"/>
    <d v="1899-12-30T10:49:45"/>
    <d v="1899-12-30T11:00:00"/>
    <s v="One Way"/>
  </r>
  <r>
    <n v="1501479"/>
    <s v="RFID Card Member"/>
    <s v="Milwaukee"/>
    <s v="WI"/>
    <n v="53202"/>
    <s v="UNITED STATES"/>
    <s v="30-Day Pass"/>
    <n v="5527"/>
    <x v="29"/>
    <n v="43.05847"/>
    <n v="-87.898079999999993"/>
    <x v="35"/>
    <n v="43.051119999999997"/>
    <n v="-87.918819999999997"/>
    <n v="17"/>
    <n v="0"/>
    <n v="2.6"/>
    <n v="2.4"/>
    <n v="102"/>
    <n v="-1"/>
    <d v="2017-02-07T00:00:00"/>
    <d v="2017-02-01T00:00:00"/>
    <d v="2017-02-07T00:00:00"/>
    <s v="Tuesday"/>
    <d v="1899-12-30T08:13:58"/>
    <d v="1899-12-30T08:00:00"/>
    <n v="1"/>
    <d v="2017-02-07T00:00:00"/>
    <d v="2017-02-01T00:00:00"/>
    <d v="2017-02-07T00:00:00"/>
    <s v="Tuesday"/>
    <d v="1899-12-30T08:30:39"/>
    <d v="1899-12-30T09:00:00"/>
    <s v="One Way"/>
  </r>
  <r>
    <n v="1501479"/>
    <s v="RFID Card Member"/>
    <s v="Milwaukee"/>
    <s v="WI"/>
    <n v="53202"/>
    <s v="UNITED STATES"/>
    <s v="30-Day Pass"/>
    <n v="11124"/>
    <x v="29"/>
    <n v="43.05847"/>
    <n v="-87.898079999999993"/>
    <x v="35"/>
    <n v="43.051119999999997"/>
    <n v="-87.918819999999997"/>
    <n v="15"/>
    <n v="0"/>
    <n v="2.2999999999999998"/>
    <n v="2.1"/>
    <n v="90"/>
    <n v="-1"/>
    <d v="2017-02-10T00:00:00"/>
    <d v="2017-02-01T00:00:00"/>
    <d v="2017-02-10T00:00:00"/>
    <s v="Friday"/>
    <d v="1899-12-30T07:58:50"/>
    <d v="1899-12-30T08:00:00"/>
    <n v="1"/>
    <d v="2017-02-10T00:00:00"/>
    <d v="2017-02-01T00:00:00"/>
    <d v="2017-02-10T00:00:00"/>
    <s v="Friday"/>
    <d v="1899-12-30T08:13:27"/>
    <d v="1899-12-30T08:00:00"/>
    <s v="One Way"/>
  </r>
  <r>
    <n v="1501479"/>
    <s v="RFID Card Member"/>
    <s v="Milwaukee"/>
    <s v="WI"/>
    <n v="53202"/>
    <s v="UNITED STATES"/>
    <s v="30-Day Pass"/>
    <n v="11154"/>
    <x v="29"/>
    <n v="43.05847"/>
    <n v="-87.898079999999993"/>
    <x v="47"/>
    <n v="43.05536"/>
    <n v="-87.90504"/>
    <n v="5"/>
    <n v="0"/>
    <n v="0.8"/>
    <n v="0.7"/>
    <n v="30"/>
    <n v="-1"/>
    <d v="2017-02-09T00:00:00"/>
    <d v="2017-02-01T00:00:00"/>
    <d v="2017-02-09T00:00:00"/>
    <s v="Thursday"/>
    <d v="1899-12-30T08:18:09"/>
    <d v="1899-12-30T08:00:00"/>
    <n v="1"/>
    <d v="2017-02-09T00:00:00"/>
    <d v="2017-02-01T00:00:00"/>
    <d v="2017-02-09T00:00:00"/>
    <s v="Thursday"/>
    <d v="1899-12-30T08:23:10"/>
    <d v="1899-12-30T08:00:00"/>
    <s v="One Way"/>
  </r>
  <r>
    <n v="1501479"/>
    <s v="RFID Card Member"/>
    <s v="Milwaukee"/>
    <s v="WI"/>
    <n v="53202"/>
    <s v="UNITED STATES"/>
    <s v="30-Day Pass"/>
    <n v="976"/>
    <x v="43"/>
    <n v="43.05536"/>
    <n v="-87.90504"/>
    <x v="35"/>
    <n v="43.051119999999997"/>
    <n v="-87.918819999999997"/>
    <n v="9"/>
    <n v="0"/>
    <n v="1.4"/>
    <n v="1.3"/>
    <n v="54"/>
    <n v="-1"/>
    <d v="2017-02-09T00:00:00"/>
    <d v="2017-02-01T00:00:00"/>
    <d v="2017-02-09T00:00:00"/>
    <s v="Thursday"/>
    <d v="1899-12-30T08:24:00"/>
    <d v="1899-12-30T08:00:00"/>
    <n v="1"/>
    <d v="2017-02-09T00:00:00"/>
    <d v="2017-02-01T00:00:00"/>
    <d v="2017-02-09T00:00:00"/>
    <s v="Thursday"/>
    <d v="1899-12-30T08:33:09"/>
    <d v="1899-12-30T09:00:00"/>
    <s v="One Way"/>
  </r>
  <r>
    <n v="1501916"/>
    <s v="RFID Card Member"/>
    <s v="Boxford"/>
    <s v="MA"/>
    <n v="1921"/>
    <s v="UNITED STATES"/>
    <s v="30-Day Pass"/>
    <n v="1"/>
    <x v="3"/>
    <n v="43.042490000000001"/>
    <n v="-87.909959999999998"/>
    <x v="12"/>
    <n v="43.038719999999998"/>
    <n v="-87.905339999999995"/>
    <n v="101"/>
    <n v="0"/>
    <n v="15.2"/>
    <n v="14.4"/>
    <n v="606"/>
    <n v="-1"/>
    <d v="2017-02-08T00:00:00"/>
    <d v="2017-02-01T00:00:00"/>
    <d v="2017-02-08T00:00:00"/>
    <s v="Wednesday"/>
    <d v="1899-12-30T12:08:58"/>
    <d v="1899-12-30T12:00:00"/>
    <n v="1"/>
    <d v="2017-02-08T00:00:00"/>
    <d v="2017-02-01T00:00:00"/>
    <d v="2017-02-08T00:00:00"/>
    <s v="Wednesday"/>
    <d v="1899-12-30T13:49:25"/>
    <d v="1899-12-30T14:00:00"/>
    <s v="One Way"/>
  </r>
  <r>
    <n v="1501916"/>
    <s v="RFID Card Member"/>
    <s v="Boxford"/>
    <s v="MA"/>
    <n v="1921"/>
    <s v="UNITED STATES"/>
    <s v="30-Day Pass"/>
    <n v="11153"/>
    <x v="30"/>
    <n v="43.031480000000002"/>
    <n v="-87.908169999999998"/>
    <x v="12"/>
    <n v="43.038719999999998"/>
    <n v="-87.905339999999995"/>
    <n v="12"/>
    <n v="0"/>
    <n v="1.8"/>
    <n v="1.7"/>
    <n v="72"/>
    <n v="-1"/>
    <d v="2017-02-09T00:00:00"/>
    <d v="2017-02-01T00:00:00"/>
    <d v="2017-02-09T00:00:00"/>
    <s v="Thursday"/>
    <d v="1899-12-30T18:24:10"/>
    <d v="1899-12-30T18:00:00"/>
    <n v="1"/>
    <d v="2017-02-09T00:00:00"/>
    <d v="2017-02-01T00:00:00"/>
    <d v="2017-02-09T00:00:00"/>
    <s v="Thursday"/>
    <d v="1899-12-30T18:36:35"/>
    <d v="1899-12-30T19:00:00"/>
    <s v="One Way"/>
  </r>
  <r>
    <n v="1501916"/>
    <s v="RFID Card Member"/>
    <s v="Boxford"/>
    <s v="MA"/>
    <n v="1921"/>
    <s v="UNITED STATES"/>
    <s v="30-Day Pass"/>
    <n v="5505"/>
    <x v="7"/>
    <n v="43.074890000000003"/>
    <n v="-87.882810000000006"/>
    <x v="33"/>
    <n v="43.060155999999999"/>
    <n v="-87.881258000000003"/>
    <n v="14"/>
    <n v="0"/>
    <n v="2.1"/>
    <n v="2"/>
    <n v="84"/>
    <n v="-1"/>
    <d v="2017-02-10T00:00:00"/>
    <d v="2017-02-01T00:00:00"/>
    <d v="2017-02-10T00:00:00"/>
    <s v="Friday"/>
    <d v="1899-12-30T12:37:44"/>
    <d v="1899-12-30T13:00:00"/>
    <n v="1"/>
    <d v="2017-02-10T00:00:00"/>
    <d v="2017-02-01T00:00:00"/>
    <d v="2017-02-10T00:00:00"/>
    <s v="Friday"/>
    <d v="1899-12-30T12:51:53"/>
    <d v="1899-12-30T13:00:00"/>
    <s v="One Way"/>
  </r>
  <r>
    <n v="1504138"/>
    <s v="RFID Card Member"/>
    <s v="Milwaukee"/>
    <s v="WI"/>
    <n v="53212"/>
    <s v="UNITED STATES"/>
    <s v="30-Day Pass"/>
    <n v="5451"/>
    <x v="19"/>
    <n v="43.069021999999997"/>
    <n v="-87.887940999999998"/>
    <x v="37"/>
    <n v="43.069021999999997"/>
    <n v="-87.887940999999998"/>
    <n v="14"/>
    <n v="0"/>
    <n v="2.1"/>
    <n v="2"/>
    <n v="84"/>
    <n v="-1"/>
    <d v="2017-02-11T00:00:00"/>
    <d v="2017-02-01T00:00:00"/>
    <d v="2017-02-11T00:00:00"/>
    <s v="Saturday"/>
    <d v="1899-12-30T14:17:15"/>
    <d v="1899-12-30T14:00:00"/>
    <n v="1"/>
    <d v="2017-02-11T00:00:00"/>
    <d v="2017-02-01T00:00:00"/>
    <d v="2017-02-11T00:00:00"/>
    <s v="Saturday"/>
    <d v="1899-12-30T14:31:09"/>
    <d v="1899-12-30T15:00:00"/>
    <s v="Round Trip"/>
  </r>
  <r>
    <n v="1504138"/>
    <s v="RFID Card Member"/>
    <s v="Milwaukee"/>
    <s v="WI"/>
    <n v="53212"/>
    <s v="UNITED STATES"/>
    <s v="30-Day Pass"/>
    <n v="11000"/>
    <x v="19"/>
    <n v="43.069021999999997"/>
    <n v="-87.887940999999998"/>
    <x v="37"/>
    <n v="43.069021999999997"/>
    <n v="-87.887940999999998"/>
    <n v="3"/>
    <n v="0"/>
    <n v="0.5"/>
    <n v="0.4"/>
    <n v="18"/>
    <n v="-1"/>
    <d v="2017-02-11T00:00:00"/>
    <d v="2017-02-01T00:00:00"/>
    <d v="2017-02-11T00:00:00"/>
    <s v="Saturday"/>
    <d v="1899-12-30T14:13:46"/>
    <d v="1899-12-30T14:00:00"/>
    <n v="1"/>
    <d v="2017-02-11T00:00:00"/>
    <d v="2017-02-01T00:00:00"/>
    <d v="2017-02-11T00:00:00"/>
    <s v="Saturday"/>
    <d v="1899-12-30T14:16:39"/>
    <d v="1899-12-30T14:00:00"/>
    <s v="Round Trip"/>
  </r>
  <r>
    <n v="1504138"/>
    <s v="RFID Card Member"/>
    <s v="Milwaukee"/>
    <s v="WI"/>
    <n v="53212"/>
    <s v="UNITED STATES"/>
    <s v="30-Day Pass"/>
    <n v="5477"/>
    <x v="37"/>
    <n v="43.041646999999998"/>
    <n v="-87.927257999999995"/>
    <x v="28"/>
    <n v="43.05847"/>
    <n v="-87.898079999999993"/>
    <n v="23"/>
    <n v="0"/>
    <n v="3.5"/>
    <n v="3.3"/>
    <n v="138"/>
    <n v="-1"/>
    <d v="2017-02-18T00:00:00"/>
    <d v="2017-02-01T00:00:00"/>
    <d v="2017-02-18T00:00:00"/>
    <s v="Saturday"/>
    <d v="1899-12-30T09:19:24"/>
    <d v="1899-12-30T09:00:00"/>
    <n v="1"/>
    <d v="2017-02-18T00:00:00"/>
    <d v="2017-02-01T00:00:00"/>
    <d v="2017-02-18T00:00:00"/>
    <s v="Saturday"/>
    <d v="1899-12-30T09:42:03"/>
    <d v="1899-12-30T10:00:00"/>
    <s v="One Way"/>
  </r>
  <r>
    <n v="1504138"/>
    <s v="RFID Card Member"/>
    <s v="Milwaukee"/>
    <s v="WI"/>
    <n v="53212"/>
    <s v="UNITED STATES"/>
    <s v="30-Day Pass"/>
    <n v="5589"/>
    <x v="29"/>
    <n v="43.05847"/>
    <n v="-87.898079999999993"/>
    <x v="40"/>
    <n v="43.041646999999998"/>
    <n v="-87.927257999999995"/>
    <n v="21"/>
    <n v="0"/>
    <n v="3.2"/>
    <n v="3"/>
    <n v="126"/>
    <n v="-1"/>
    <d v="2017-02-18T00:00:00"/>
    <d v="2017-02-01T00:00:00"/>
    <d v="2017-02-18T00:00:00"/>
    <s v="Saturday"/>
    <d v="1899-12-30T08:45:22"/>
    <d v="1899-12-30T09:00:00"/>
    <n v="1"/>
    <d v="2017-02-18T00:00:00"/>
    <d v="2017-02-01T00:00:00"/>
    <d v="2017-02-18T00:00:00"/>
    <s v="Saturday"/>
    <d v="1899-12-30T09:06:04"/>
    <d v="1899-12-30T09:00:00"/>
    <s v="One Way"/>
  </r>
  <r>
    <n v="1504138"/>
    <s v="RFID Card Member"/>
    <s v="Milwaukee"/>
    <s v="WI"/>
    <n v="53212"/>
    <s v="UNITED STATES"/>
    <s v="30-Day Pass"/>
    <n v="11141"/>
    <x v="19"/>
    <n v="43.069021999999997"/>
    <n v="-87.887940999999998"/>
    <x v="37"/>
    <n v="43.069021999999997"/>
    <n v="-87.887940999999998"/>
    <n v="50"/>
    <n v="0"/>
    <n v="7.5"/>
    <n v="7.1"/>
    <n v="300"/>
    <n v="-1"/>
    <d v="2017-02-19T00:00:00"/>
    <d v="2017-02-01T00:00:00"/>
    <d v="2017-02-19T00:00:00"/>
    <s v="Sunday"/>
    <d v="1899-12-30T13:51:38"/>
    <d v="1899-12-30T14:00:00"/>
    <n v="1"/>
    <d v="2017-02-19T00:00:00"/>
    <d v="2017-02-01T00:00:00"/>
    <d v="2017-02-19T00:00:00"/>
    <s v="Sunday"/>
    <d v="1899-12-30T14:41:41"/>
    <d v="1899-12-30T15:00:00"/>
    <s v="Round Trip"/>
  </r>
  <r>
    <n v="1509123"/>
    <s v="RFID Card Member"/>
    <s v="Milwaukee"/>
    <s v="WI"/>
    <n v="53211"/>
    <s v="UNITED STATES"/>
    <s v="Annual Pass"/>
    <n v="70"/>
    <x v="19"/>
    <n v="43.069021999999997"/>
    <n v="-87.887940999999998"/>
    <x v="37"/>
    <n v="43.069021999999997"/>
    <n v="-87.887940999999998"/>
    <n v="33"/>
    <n v="0"/>
    <n v="5"/>
    <n v="4.7"/>
    <n v="198"/>
    <n v="-1"/>
    <d v="2017-02-26T00:00:00"/>
    <d v="2017-02-01T00:00:00"/>
    <d v="2017-02-26T00:00:00"/>
    <s v="Sunday"/>
    <d v="1899-12-30T15:15:04"/>
    <d v="1899-12-30T15:00:00"/>
    <n v="1"/>
    <d v="2017-02-26T00:00:00"/>
    <d v="2017-02-01T00:00:00"/>
    <d v="2017-02-26T00:00:00"/>
    <s v="Sunday"/>
    <d v="1899-12-30T15:48:56"/>
    <d v="1899-12-30T16:00:00"/>
    <s v="Round Trip"/>
  </r>
  <r>
    <n v="1509506"/>
    <s v="RFID Card Member"/>
    <s v="mikwaukee"/>
    <s v="WI"/>
    <n v="53202"/>
    <s v="UNITED STATES"/>
    <s v="Pay as You Go Pass"/>
    <n v="11104"/>
    <x v="14"/>
    <n v="43.045712999999999"/>
    <n v="-87.899756999999994"/>
    <x v="16"/>
    <n v="43.034619999999997"/>
    <n v="-87.917500000000004"/>
    <n v="83"/>
    <n v="6"/>
    <n v="12.5"/>
    <n v="11.8"/>
    <n v="498"/>
    <n v="-1"/>
    <d v="2017-02-18T00:00:00"/>
    <d v="2017-02-01T00:00:00"/>
    <d v="2017-02-18T00:00:00"/>
    <s v="Saturday"/>
    <d v="1899-12-30T13:13:17"/>
    <d v="1899-12-30T13:00:00"/>
    <n v="1"/>
    <d v="2017-02-18T00:00:00"/>
    <d v="2017-02-01T00:00:00"/>
    <d v="2017-02-18T00:00:00"/>
    <s v="Saturday"/>
    <d v="1899-12-30T14:36:49"/>
    <d v="1899-12-30T15:00:00"/>
    <s v="One Way"/>
  </r>
  <r>
    <n v="1510457"/>
    <s v="RFID Card Member"/>
    <s v="Milwaukee"/>
    <s v="WI"/>
    <n v="53224"/>
    <s v="UNITED STATES"/>
    <s v="30-Day Pass"/>
    <n v="33"/>
    <x v="20"/>
    <n v="43.034619999999997"/>
    <n v="-87.917500000000004"/>
    <x v="48"/>
    <n v="43.004728999999998"/>
    <n v="-87.905463999999995"/>
    <n v="399"/>
    <n v="0"/>
    <n v="18"/>
    <n v="17.100000000000001"/>
    <n v="720"/>
    <n v="-1"/>
    <d v="2017-02-18T00:00:00"/>
    <d v="2017-02-01T00:00:00"/>
    <d v="2017-02-18T00:00:00"/>
    <s v="Saturday"/>
    <d v="1899-12-30T12:16:28"/>
    <d v="1899-12-30T12:00:00"/>
    <n v="1"/>
    <d v="2017-02-18T00:00:00"/>
    <d v="2017-02-01T00:00:00"/>
    <d v="2017-02-18T00:00:00"/>
    <s v="Saturday"/>
    <d v="1899-12-30T18:55:01"/>
    <d v="1899-12-30T19:00:00"/>
    <s v="One Way"/>
  </r>
  <r>
    <n v="1511440"/>
    <s v="RFID Card Member"/>
    <s v="Wauwatosa"/>
    <s v="WI"/>
    <n v="53213"/>
    <s v="UNITED STATES"/>
    <s v="Pay as You Go Pass"/>
    <n v="271"/>
    <x v="38"/>
    <n v="43.060580000000002"/>
    <n v="-87.998589999999993"/>
    <x v="43"/>
    <n v="43.048609999999996"/>
    <n v="-88.008480000000006"/>
    <n v="47"/>
    <n v="4"/>
    <n v="7.1"/>
    <n v="6.7"/>
    <n v="282"/>
    <n v="-1"/>
    <d v="2017-02-18T00:00:00"/>
    <d v="2017-02-01T00:00:00"/>
    <d v="2017-02-18T00:00:00"/>
    <s v="Saturday"/>
    <d v="1899-12-30T14:15:53"/>
    <d v="1899-12-30T14:00:00"/>
    <n v="1"/>
    <d v="2017-02-18T00:00:00"/>
    <d v="2017-02-01T00:00:00"/>
    <d v="2017-02-18T00:00:00"/>
    <s v="Saturday"/>
    <d v="1899-12-30T15:02:57"/>
    <d v="1899-12-30T15:00:00"/>
    <s v="One Way"/>
  </r>
  <r>
    <n v="1516022"/>
    <s v="RFID Card Member"/>
    <s v="baraboo"/>
    <s v="WI"/>
    <n v="53913"/>
    <s v="UNITED STATES"/>
    <s v="30-Day Pass"/>
    <n v="5514"/>
    <x v="23"/>
    <n v="43.040349999999997"/>
    <n v="-87.920760000000001"/>
    <x v="8"/>
    <n v="43.038580000000003"/>
    <n v="-87.90934"/>
    <n v="6"/>
    <n v="0"/>
    <n v="0.9"/>
    <n v="0.9"/>
    <n v="36"/>
    <n v="-1"/>
    <d v="2017-02-22T00:00:00"/>
    <d v="2017-02-01T00:00:00"/>
    <d v="2017-02-22T00:00:00"/>
    <s v="Wednesday"/>
    <d v="1899-12-30T15:42:13"/>
    <d v="1899-12-30T16:00:00"/>
    <n v="1"/>
    <d v="2017-02-22T00:00:00"/>
    <d v="2017-02-01T00:00:00"/>
    <d v="2017-02-22T00:00:00"/>
    <s v="Wednesday"/>
    <d v="1899-12-30T15:48:08"/>
    <d v="1899-12-30T16:00:00"/>
    <s v="One Way"/>
  </r>
  <r>
    <n v="1516022"/>
    <s v="RFID Card Member"/>
    <s v="baraboo"/>
    <s v="WI"/>
    <n v="53913"/>
    <s v="UNITED STATES"/>
    <s v="30-Day Pass"/>
    <n v="5470"/>
    <x v="16"/>
    <n v="43.03913"/>
    <n v="-87.916150000000002"/>
    <x v="19"/>
    <n v="43.040349999999997"/>
    <n v="-87.920760000000001"/>
    <n v="4"/>
    <n v="0"/>
    <n v="0.6"/>
    <n v="0.6"/>
    <n v="24"/>
    <n v="-1"/>
    <d v="2017-02-22T00:00:00"/>
    <d v="2017-02-01T00:00:00"/>
    <d v="2017-02-22T00:00:00"/>
    <s v="Wednesday"/>
    <d v="1899-12-30T15:29:25"/>
    <d v="1899-12-30T15:00:00"/>
    <n v="1"/>
    <d v="2017-02-22T00:00:00"/>
    <d v="2017-02-01T00:00:00"/>
    <d v="2017-02-22T00:00:00"/>
    <s v="Wednesday"/>
    <d v="1899-12-30T15:33:50"/>
    <d v="1899-12-30T16:00:00"/>
    <s v="One Way"/>
  </r>
  <r>
    <n v="1516022"/>
    <s v="RFID Card Member"/>
    <s v="baraboo"/>
    <s v="WI"/>
    <n v="53913"/>
    <s v="UNITED STATES"/>
    <s v="30-Day Pass"/>
    <n v="11051"/>
    <x v="27"/>
    <n v="43.038580000000003"/>
    <n v="-87.90934"/>
    <x v="8"/>
    <n v="43.038580000000003"/>
    <n v="-87.90934"/>
    <n v="7"/>
    <n v="0"/>
    <n v="1.1000000000000001"/>
    <n v="1"/>
    <n v="42"/>
    <n v="-1"/>
    <d v="2017-02-22T00:00:00"/>
    <d v="2017-02-01T00:00:00"/>
    <d v="2017-02-22T00:00:00"/>
    <s v="Wednesday"/>
    <d v="1899-12-30T13:54:57"/>
    <d v="1899-12-30T14:00:00"/>
    <n v="1"/>
    <d v="2017-02-22T00:00:00"/>
    <d v="2017-02-01T00:00:00"/>
    <d v="2017-02-22T00:00:00"/>
    <s v="Wednesday"/>
    <d v="1899-12-30T14:01:38"/>
    <d v="1899-12-30T14:00:00"/>
    <s v="Round Trip"/>
  </r>
  <r>
    <n v="1516022"/>
    <s v="RFID Card Member"/>
    <s v="baraboo"/>
    <s v="WI"/>
    <n v="53913"/>
    <s v="UNITED STATES"/>
    <s v="30-Day Pass"/>
    <n v="5452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2T00:00:00"/>
    <d v="2017-02-01T00:00:00"/>
    <d v="2017-02-22T00:00:00"/>
    <s v="Wednesday"/>
    <d v="1899-12-30T16:37:54"/>
    <d v="1899-12-30T17:00:00"/>
    <n v="1"/>
    <d v="2017-02-22T00:00:00"/>
    <d v="2017-02-01T00:00:00"/>
    <d v="2017-02-22T00:00:00"/>
    <s v="Wednesday"/>
    <d v="1899-12-30T16:38:14"/>
    <d v="1899-12-30T17:00:00"/>
    <s v="Round Trip"/>
  </r>
  <r>
    <n v="1516103"/>
    <s v="RFID Card Member"/>
    <s v="Milwaukee"/>
    <s v="WI"/>
    <n v="53211"/>
    <s v="UNITED STATES"/>
    <s v="Annual Pass"/>
    <n v="11079"/>
    <x v="4"/>
    <n v="43.078530000000001"/>
    <n v="-87.882620000000003"/>
    <x v="41"/>
    <n v="43.078530000000001"/>
    <n v="-87.882620000000003"/>
    <n v="31"/>
    <n v="0"/>
    <n v="4.7"/>
    <n v="4.4000000000000004"/>
    <n v="186"/>
    <n v="-1"/>
    <d v="2017-02-20T00:00:00"/>
    <d v="2017-02-01T00:00:00"/>
    <d v="2017-02-20T00:00:00"/>
    <s v="Monday"/>
    <d v="1899-12-30T14:36:35"/>
    <d v="1899-12-30T15:00:00"/>
    <n v="1"/>
    <d v="2017-02-20T00:00:00"/>
    <d v="2017-02-01T00:00:00"/>
    <d v="2017-02-20T00:00:00"/>
    <s v="Monday"/>
    <d v="1899-12-30T15:07:34"/>
    <d v="1899-12-30T15:00:00"/>
    <s v="Round Trip"/>
  </r>
  <r>
    <n v="1516595"/>
    <s v="RFID Card Member"/>
    <s v="Milwaukee"/>
    <s v="WI"/>
    <n v="53206"/>
    <s v="UNITED STATES"/>
    <s v="30-Day Pass"/>
    <n v="344"/>
    <x v="37"/>
    <n v="43.041646999999998"/>
    <n v="-87.927257999999995"/>
    <x v="40"/>
    <n v="43.041646999999998"/>
    <n v="-87.927257999999995"/>
    <n v="10"/>
    <n v="0"/>
    <n v="1.5"/>
    <n v="1.4"/>
    <n v="60"/>
    <n v="-1"/>
    <d v="2017-02-22T00:00:00"/>
    <d v="2017-02-01T00:00:00"/>
    <d v="2017-02-22T00:00:00"/>
    <s v="Wednesday"/>
    <d v="1899-12-30T12:16:00"/>
    <d v="1899-12-30T12:00:00"/>
    <n v="1"/>
    <d v="2017-02-22T00:00:00"/>
    <d v="2017-02-01T00:00:00"/>
    <d v="2017-02-22T00:00:00"/>
    <s v="Wednesday"/>
    <d v="1899-12-30T12:26:21"/>
    <d v="1899-12-30T12:00:00"/>
    <s v="Round Trip"/>
  </r>
  <r>
    <n v="1517033"/>
    <s v="RFID Card Member"/>
    <s v="Milwaukee"/>
    <s v="WI"/>
    <n v="53233"/>
    <s v="UNITED STATES"/>
    <s v="Pay as You Go Pass"/>
    <n v="11097"/>
    <x v="35"/>
    <n v="43.040154000000001"/>
    <n v="-87.932113000000001"/>
    <x v="8"/>
    <n v="43.038580000000003"/>
    <n v="-87.90934"/>
    <n v="15"/>
    <n v="0"/>
    <n v="2.2999999999999998"/>
    <n v="2.1"/>
    <n v="90"/>
    <n v="-1"/>
    <d v="2017-02-21T00:00:00"/>
    <d v="2017-02-01T00:00:00"/>
    <d v="2017-02-21T00:00:00"/>
    <s v="Tuesday"/>
    <d v="1899-12-30T16:50:33"/>
    <d v="1899-12-30T17:00:00"/>
    <n v="1"/>
    <d v="2017-02-21T00:00:00"/>
    <d v="2017-02-01T00:00:00"/>
    <d v="2017-02-21T00:00:00"/>
    <s v="Tuesday"/>
    <d v="1899-12-30T17:05:09"/>
    <d v="1899-12-30T17:00:00"/>
    <s v="One Way"/>
  </r>
  <r>
    <n v="1517033"/>
    <s v="RFID Card Member"/>
    <s v="Milwaukee"/>
    <s v="WI"/>
    <n v="53233"/>
    <s v="UNITED STATES"/>
    <s v="Pay as You Go Pass"/>
    <n v="5428"/>
    <x v="27"/>
    <n v="43.038580000000003"/>
    <n v="-87.90934"/>
    <x v="21"/>
    <n v="43.040154000000001"/>
    <n v="-87.932113000000001"/>
    <n v="20"/>
    <n v="2"/>
    <n v="3"/>
    <n v="2.9"/>
    <n v="120"/>
    <n v="-1"/>
    <d v="2017-02-21T00:00:00"/>
    <d v="2017-02-01T00:00:00"/>
    <d v="2017-02-21T00:00:00"/>
    <s v="Tuesday"/>
    <d v="1899-12-30T18:54:45"/>
    <d v="1899-12-30T19:00:00"/>
    <n v="1"/>
    <d v="2017-02-21T00:00:00"/>
    <d v="2017-02-01T00:00:00"/>
    <d v="2017-02-21T00:00:00"/>
    <s v="Tuesday"/>
    <d v="1899-12-30T19:14:52"/>
    <d v="1899-12-30T19:00:00"/>
    <s v="One Way"/>
  </r>
  <r>
    <n v="1517091"/>
    <s v="RFID Card Member"/>
    <s v="Milwaukee"/>
    <s v="WI"/>
    <n v="53211"/>
    <s v="UNITED STATES"/>
    <s v="Annual Pass"/>
    <n v="5522"/>
    <x v="7"/>
    <n v="43.074890000000003"/>
    <n v="-87.882810000000006"/>
    <x v="38"/>
    <n v="43.074890000000003"/>
    <n v="-87.882810000000006"/>
    <n v="20"/>
    <n v="0"/>
    <n v="3"/>
    <n v="2.9"/>
    <n v="120"/>
    <n v="-1"/>
    <d v="2017-02-21T00:00:00"/>
    <d v="2017-02-01T00:00:00"/>
    <d v="2017-02-21T00:00:00"/>
    <s v="Tuesday"/>
    <d v="1899-12-30T17:43:24"/>
    <d v="1899-12-30T18:00:00"/>
    <n v="1"/>
    <d v="2017-02-21T00:00:00"/>
    <d v="2017-02-01T00:00:00"/>
    <d v="2017-02-21T00:00:00"/>
    <s v="Tuesday"/>
    <d v="1899-12-30T18:03:56"/>
    <d v="1899-12-30T18:00:00"/>
    <s v="Round Trip"/>
  </r>
  <r>
    <n v="1517518"/>
    <s v="RFID Card Member"/>
    <s v="Madison"/>
    <s v="WI"/>
    <n v="53704"/>
    <s v="UNITED STATES"/>
    <s v="30-Day Pass"/>
    <n v="11097"/>
    <x v="27"/>
    <n v="43.038580000000003"/>
    <n v="-87.90934"/>
    <x v="8"/>
    <n v="43.038580000000003"/>
    <n v="-87.90934"/>
    <n v="1"/>
    <n v="0"/>
    <n v="0.2"/>
    <n v="0.1"/>
    <n v="6"/>
    <n v="-1"/>
    <d v="2017-02-22T00:00:00"/>
    <d v="2017-02-01T00:00:00"/>
    <d v="2017-02-22T00:00:00"/>
    <s v="Wednesday"/>
    <d v="1899-12-30T14:00:34"/>
    <d v="1899-12-30T14:00:00"/>
    <n v="1"/>
    <d v="2017-02-22T00:00:00"/>
    <d v="2017-02-01T00:00:00"/>
    <d v="2017-02-22T00:00:00"/>
    <s v="Wednesday"/>
    <d v="1899-12-30T14:01:29"/>
    <d v="1899-12-30T14:00:00"/>
    <s v="Round Trip"/>
  </r>
  <r>
    <n v="1517518"/>
    <s v="RFID Card Member"/>
    <s v="Madison"/>
    <s v="WI"/>
    <n v="53704"/>
    <s v="UNITED STATES"/>
    <s v="30-Day Pass"/>
    <n v="11051"/>
    <x v="27"/>
    <n v="43.038580000000003"/>
    <n v="-87.90934"/>
    <x v="8"/>
    <n v="43.038580000000003"/>
    <n v="-87.90934"/>
    <n v="5"/>
    <n v="0"/>
    <n v="0.8"/>
    <n v="0.7"/>
    <n v="30"/>
    <n v="-1"/>
    <d v="2017-02-22T00:00:00"/>
    <d v="2017-02-01T00:00:00"/>
    <d v="2017-02-22T00:00:00"/>
    <s v="Wednesday"/>
    <d v="1899-12-30T14:21:26"/>
    <d v="1899-12-30T14:00:00"/>
    <n v="1"/>
    <d v="2017-02-22T00:00:00"/>
    <d v="2017-02-01T00:00:00"/>
    <d v="2017-02-22T00:00:00"/>
    <s v="Wednesday"/>
    <d v="1899-12-30T14:26:30"/>
    <d v="1899-12-30T14:00:00"/>
    <s v="Round Trip"/>
  </r>
  <r>
    <n v="1517518"/>
    <s v="RFID Card Member"/>
    <s v="Madison"/>
    <s v="WI"/>
    <n v="53704"/>
    <s v="UNITED STATES"/>
    <s v="30-Day Pass"/>
    <n v="11051"/>
    <x v="27"/>
    <n v="43.038580000000003"/>
    <n v="-87.90934"/>
    <x v="12"/>
    <n v="43.038719999999998"/>
    <n v="-87.905339999999995"/>
    <n v="3"/>
    <n v="0"/>
    <n v="0.5"/>
    <n v="0.4"/>
    <n v="18"/>
    <n v="-1"/>
    <d v="2017-02-22T00:00:00"/>
    <d v="2017-02-01T00:00:00"/>
    <d v="2017-02-22T00:00:00"/>
    <s v="Wednesday"/>
    <d v="1899-12-30T14:27:06"/>
    <d v="1899-12-30T14:00:00"/>
    <n v="1"/>
    <d v="2017-02-22T00:00:00"/>
    <d v="2017-02-01T00:00:00"/>
    <d v="2017-02-22T00:00:00"/>
    <s v="Wednesday"/>
    <d v="1899-12-30T14:30:27"/>
    <d v="1899-12-30T15:00:00"/>
    <s v="One Way"/>
  </r>
  <r>
    <n v="1517518"/>
    <s v="RFID Card Member"/>
    <s v="Madison"/>
    <s v="WI"/>
    <n v="53704"/>
    <s v="UNITED STATES"/>
    <s v="30-Day Pass"/>
    <n v="11097"/>
    <x v="12"/>
    <n v="43.038719999999998"/>
    <n v="-87.905339999999995"/>
    <x v="8"/>
    <n v="43.038580000000003"/>
    <n v="-87.90934"/>
    <n v="4"/>
    <n v="0"/>
    <n v="0.6"/>
    <n v="0.6"/>
    <n v="24"/>
    <n v="-1"/>
    <d v="2017-02-22T00:00:00"/>
    <d v="2017-02-01T00:00:00"/>
    <d v="2017-02-22T00:00:00"/>
    <s v="Wednesday"/>
    <d v="1899-12-30T15:11:12"/>
    <d v="1899-12-30T15:00:00"/>
    <n v="1"/>
    <d v="2017-02-22T00:00:00"/>
    <d v="2017-02-01T00:00:00"/>
    <d v="2017-02-22T00:00:00"/>
    <s v="Wednesday"/>
    <d v="1899-12-30T15:15:09"/>
    <d v="1899-12-30T15:00:00"/>
    <s v="One Way"/>
  </r>
  <r>
    <n v="1517518"/>
    <s v="RFID Card Member"/>
    <s v="Madison"/>
    <s v="WI"/>
    <n v="53704"/>
    <s v="UNITED STATES"/>
    <s v="30-Day Pass"/>
    <n v="42"/>
    <x v="23"/>
    <n v="43.040349999999997"/>
    <n v="-87.920760000000001"/>
    <x v="8"/>
    <n v="43.038580000000003"/>
    <n v="-87.90934"/>
    <n v="6"/>
    <n v="0"/>
    <n v="0.9"/>
    <n v="0.9"/>
    <n v="36"/>
    <n v="-1"/>
    <d v="2017-02-22T00:00:00"/>
    <d v="2017-02-01T00:00:00"/>
    <d v="2017-02-22T00:00:00"/>
    <s v="Wednesday"/>
    <d v="1899-12-30T15:42:16"/>
    <d v="1899-12-30T16:00:00"/>
    <n v="1"/>
    <d v="2017-02-22T00:00:00"/>
    <d v="2017-02-01T00:00:00"/>
    <d v="2017-02-22T00:00:00"/>
    <s v="Wednesday"/>
    <d v="1899-12-30T15:48:12"/>
    <d v="1899-12-30T16:00:00"/>
    <s v="One Way"/>
  </r>
  <r>
    <n v="1517518"/>
    <s v="RFID Card Member"/>
    <s v="Madison"/>
    <s v="WI"/>
    <n v="53704"/>
    <s v="UNITED STATES"/>
    <s v="30-Day Pass"/>
    <n v="42"/>
    <x v="23"/>
    <n v="43.040349999999997"/>
    <n v="-87.920760000000001"/>
    <x v="19"/>
    <n v="43.040349999999997"/>
    <n v="-87.920760000000001"/>
    <n v="1"/>
    <n v="0"/>
    <n v="0.2"/>
    <n v="0.1"/>
    <n v="6"/>
    <n v="-1"/>
    <d v="2017-02-22T00:00:00"/>
    <d v="2017-02-01T00:00:00"/>
    <d v="2017-02-22T00:00:00"/>
    <s v="Wednesday"/>
    <d v="1899-12-30T15:36:59"/>
    <d v="1899-12-30T16:00:00"/>
    <n v="1"/>
    <d v="2017-02-22T00:00:00"/>
    <d v="2017-02-01T00:00:00"/>
    <d v="2017-02-22T00:00:00"/>
    <s v="Wednesday"/>
    <d v="1899-12-30T15:37:43"/>
    <d v="1899-12-30T16:00:00"/>
    <s v="Round Trip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1"/>
    <n v="0"/>
    <n v="0.2"/>
    <n v="0.1"/>
    <n v="6"/>
    <n v="-1"/>
    <d v="2017-02-22T00:00:00"/>
    <d v="2017-02-01T00:00:00"/>
    <d v="2017-02-22T00:00:00"/>
    <s v="Wednesday"/>
    <d v="1899-12-30T15:07:57"/>
    <d v="1899-12-30T15:00:00"/>
    <n v="1"/>
    <d v="2017-02-22T00:00:00"/>
    <d v="2017-02-01T00:00:00"/>
    <d v="2017-02-22T00:00:00"/>
    <s v="Wednesday"/>
    <d v="1899-12-30T15:08:10"/>
    <d v="1899-12-30T15:00:00"/>
    <s v="Round Trip"/>
  </r>
  <r>
    <n v="1517518"/>
    <s v="RFID Card Member"/>
    <s v="Madison"/>
    <s v="WI"/>
    <n v="53704"/>
    <s v="UNITED STATES"/>
    <s v="30-Day Pass"/>
    <n v="11051"/>
    <x v="12"/>
    <n v="43.038719999999998"/>
    <n v="-87.905339999999995"/>
    <x v="1"/>
    <n v="43.03886"/>
    <n v="-87.902720000000002"/>
    <n v="9"/>
    <n v="0"/>
    <n v="1.4"/>
    <n v="1.3"/>
    <n v="54"/>
    <n v="-1"/>
    <d v="2017-02-22T00:00:00"/>
    <d v="2017-02-01T00:00:00"/>
    <d v="2017-02-22T00:00:00"/>
    <s v="Wednesday"/>
    <d v="1899-12-30T14:37:49"/>
    <d v="1899-12-30T15:00:00"/>
    <n v="1"/>
    <d v="2017-02-22T00:00:00"/>
    <d v="2017-02-01T00:00:00"/>
    <d v="2017-02-22T00:00:00"/>
    <s v="Wednesday"/>
    <d v="1899-12-30T14:46:02"/>
    <d v="1899-12-30T15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4:58:35"/>
    <d v="1899-12-30T15:00:00"/>
    <n v="1"/>
    <d v="2017-02-22T00:00:00"/>
    <d v="2017-02-01T00:00:00"/>
    <d v="2017-02-22T00:00:00"/>
    <s v="Wednesday"/>
    <d v="1899-12-30T14:58:50"/>
    <d v="1899-12-30T15:00:00"/>
    <s v="Round Trip"/>
  </r>
  <r>
    <n v="1517518"/>
    <s v="RFID Card Member"/>
    <s v="Madison"/>
    <s v="WI"/>
    <n v="53704"/>
    <s v="UNITED STATES"/>
    <s v="30-Day Pass"/>
    <n v="5452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2T00:00:00"/>
    <d v="2017-02-01T00:00:00"/>
    <d v="2017-02-22T00:00:00"/>
    <s v="Wednesday"/>
    <d v="1899-12-30T16:24:20"/>
    <d v="1899-12-30T16:00:00"/>
    <n v="1"/>
    <d v="2017-02-22T00:00:00"/>
    <d v="2017-02-01T00:00:00"/>
    <d v="2017-02-22T00:00:00"/>
    <s v="Wednesday"/>
    <d v="1899-12-30T16:25:12"/>
    <d v="1899-12-30T16:00:00"/>
    <s v="Round Trip"/>
  </r>
  <r>
    <n v="1517518"/>
    <s v="RFID Card Member"/>
    <s v="Madison"/>
    <s v="WI"/>
    <n v="53704"/>
    <s v="UNITED STATES"/>
    <s v="30-Day Pass"/>
    <n v="11116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20:08"/>
    <d v="1899-12-30T16:00:00"/>
    <n v="1"/>
    <d v="2017-02-22T00:00:00"/>
    <d v="2017-02-01T00:00:00"/>
    <d v="2017-02-22T00:00:00"/>
    <s v="Wednesday"/>
    <d v="1899-12-30T16:20:41"/>
    <d v="1899-12-30T16:00:00"/>
    <s v="Round Trip"/>
  </r>
  <r>
    <n v="1517760"/>
    <s v="RFID Card Member"/>
    <s v="Milwaukee"/>
    <s v="WI"/>
    <n v="53212"/>
    <s v="UNITED STATES"/>
    <s v="Annual Pass"/>
    <n v="5475"/>
    <x v="12"/>
    <n v="43.038719999999998"/>
    <n v="-87.905339999999995"/>
    <x v="36"/>
    <n v="43.052549999999997"/>
    <n v="-87.909329999999997"/>
    <n v="10"/>
    <n v="0"/>
    <n v="1.5"/>
    <n v="1.4"/>
    <n v="60"/>
    <n v="-1"/>
    <d v="2017-02-27T00:00:00"/>
    <d v="2017-02-01T00:00:00"/>
    <d v="2017-02-27T00:00:00"/>
    <s v="Monday"/>
    <d v="1899-12-30T17:24:13"/>
    <d v="1899-12-30T17:00:00"/>
    <n v="1"/>
    <d v="2017-02-27T00:00:00"/>
    <d v="2017-02-01T00:00:00"/>
    <d v="2017-02-27T00:00:00"/>
    <s v="Monday"/>
    <d v="1899-12-30T17:34:07"/>
    <d v="1899-12-30T18:00:00"/>
    <s v="One Way"/>
  </r>
  <r>
    <n v="1517760"/>
    <s v="RFID Card Member"/>
    <s v="Milwaukee"/>
    <s v="WI"/>
    <n v="53212"/>
    <s v="UNITED STATES"/>
    <s v="Annual Pass"/>
    <n v="202"/>
    <x v="53"/>
    <n v="43.052549999999997"/>
    <n v="-87.909329999999997"/>
    <x v="12"/>
    <n v="43.038719999999998"/>
    <n v="-87.905339999999995"/>
    <n v="17"/>
    <n v="0"/>
    <n v="2.6"/>
    <n v="2.4"/>
    <n v="102"/>
    <n v="-1"/>
    <d v="2017-02-23T00:00:00"/>
    <d v="2017-02-01T00:00:00"/>
    <d v="2017-02-23T00:00:00"/>
    <s v="Thursday"/>
    <d v="1899-12-30T07:02:57"/>
    <d v="1899-12-30T07:00:00"/>
    <n v="1"/>
    <d v="2017-02-23T00:00:00"/>
    <d v="2017-02-01T00:00:00"/>
    <d v="2017-02-23T00:00:00"/>
    <s v="Thursday"/>
    <d v="1899-12-30T07:19:05"/>
    <d v="1899-12-30T07:00:00"/>
    <s v="One Way"/>
  </r>
  <r>
    <n v="1517760"/>
    <s v="RFID Card Member"/>
    <s v="Milwaukee"/>
    <s v="WI"/>
    <n v="53212"/>
    <s v="UNITED STATES"/>
    <s v="Annual Pass"/>
    <n v="11130"/>
    <x v="53"/>
    <n v="43.052549999999997"/>
    <n v="-87.909329999999997"/>
    <x v="19"/>
    <n v="43.040349999999997"/>
    <n v="-87.920760000000001"/>
    <n v="23"/>
    <n v="0"/>
    <n v="3.5"/>
    <n v="3.3"/>
    <n v="138"/>
    <n v="-1"/>
    <d v="2017-02-24T00:00:00"/>
    <d v="2017-02-01T00:00:00"/>
    <d v="2017-02-24T00:00:00"/>
    <s v="Friday"/>
    <d v="1899-12-30T07:48:09"/>
    <d v="1899-12-30T08:00:00"/>
    <n v="1"/>
    <d v="2017-02-24T00:00:00"/>
    <d v="2017-02-01T00:00:00"/>
    <d v="2017-02-24T00:00:00"/>
    <s v="Friday"/>
    <d v="1899-12-30T08:11:53"/>
    <d v="1899-12-30T08:00:00"/>
    <s v="One Way"/>
  </r>
  <r>
    <n v="1518070"/>
    <s v="RFID Card Member"/>
    <s v="Milwaukee"/>
    <s v="WI"/>
    <n v="53211"/>
    <s v="UNITED STATES"/>
    <s v="30-Day Pass"/>
    <n v="5459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3T00:00:00"/>
    <d v="2017-02-01T00:00:00"/>
    <d v="2017-02-23T00:00:00"/>
    <s v="Thursday"/>
    <d v="1899-12-30T18:07:48"/>
    <d v="1899-12-30T18:00:00"/>
    <n v="1"/>
    <d v="2017-02-23T00:00:00"/>
    <d v="2017-02-01T00:00:00"/>
    <d v="2017-02-23T00:00:00"/>
    <s v="Thursday"/>
    <d v="1899-12-30T18:08:35"/>
    <d v="1899-12-30T18:00:00"/>
    <s v="Round Trip"/>
  </r>
  <r>
    <n v="1518070"/>
    <s v="RFID Card Member"/>
    <s v="Milwaukee"/>
    <s v="WI"/>
    <n v="53211"/>
    <s v="UNITED STATES"/>
    <s v="30-Day Pass"/>
    <n v="5569"/>
    <x v="53"/>
    <n v="43.052549999999997"/>
    <n v="-87.909329999999997"/>
    <x v="28"/>
    <n v="43.05847"/>
    <n v="-87.898079999999993"/>
    <n v="6"/>
    <n v="0"/>
    <n v="0.9"/>
    <n v="0.9"/>
    <n v="36"/>
    <n v="-1"/>
    <d v="2017-02-24T00:00:00"/>
    <d v="2017-02-01T00:00:00"/>
    <d v="2017-02-24T00:00:00"/>
    <s v="Friday"/>
    <d v="1899-12-30T17:18:40"/>
    <d v="1899-12-30T17:00:00"/>
    <n v="1"/>
    <d v="2017-02-24T00:00:00"/>
    <d v="2017-02-01T00:00:00"/>
    <d v="2017-02-24T00:00:00"/>
    <s v="Friday"/>
    <d v="1899-12-30T17:24:05"/>
    <d v="1899-12-30T17:00:00"/>
    <s v="One Way"/>
  </r>
  <r>
    <n v="1518070"/>
    <s v="RFID Card Member"/>
    <s v="Milwaukee"/>
    <s v="WI"/>
    <n v="53211"/>
    <s v="UNITED STATES"/>
    <s v="30-Day Pass"/>
    <n v="5479"/>
    <x v="53"/>
    <n v="43.052549999999997"/>
    <n v="-87.909329999999997"/>
    <x v="44"/>
    <n v="43.024340000000002"/>
    <n v="-87.916753"/>
    <n v="19"/>
    <n v="0"/>
    <n v="2.9"/>
    <n v="2.7"/>
    <n v="114"/>
    <n v="-1"/>
    <d v="2017-02-27T00:00:00"/>
    <d v="2017-02-01T00:00:00"/>
    <d v="2017-02-27T00:00:00"/>
    <s v="Monday"/>
    <d v="1899-12-30T17:07:11"/>
    <d v="1899-12-30T17:00:00"/>
    <n v="1"/>
    <d v="2017-02-27T00:00:00"/>
    <d v="2017-02-01T00:00:00"/>
    <d v="2017-02-27T00:00:00"/>
    <s v="Monday"/>
    <d v="1899-12-30T17:26:50"/>
    <d v="1899-12-30T17:00:00"/>
    <s v="One Way"/>
  </r>
  <r>
    <n v="1518070"/>
    <s v="RFID Card Member"/>
    <s v="Milwaukee"/>
    <s v="WI"/>
    <n v="53211"/>
    <s v="UNITED STATES"/>
    <s v="30-Day Pass"/>
    <n v="11082"/>
    <x v="21"/>
    <n v="43.06033"/>
    <n v="-87.89546"/>
    <x v="37"/>
    <n v="43.069021999999997"/>
    <n v="-87.887940999999998"/>
    <n v="8"/>
    <n v="0"/>
    <n v="1.2"/>
    <n v="1.1000000000000001"/>
    <n v="48"/>
    <n v="-1"/>
    <d v="2017-02-26T00:00:00"/>
    <d v="2017-02-01T00:00:00"/>
    <d v="2017-02-26T00:00:00"/>
    <s v="Sunday"/>
    <d v="1899-12-30T18:31:43"/>
    <d v="1899-12-30T19:00:00"/>
    <n v="1"/>
    <d v="2017-02-26T00:00:00"/>
    <d v="2017-02-01T00:00:00"/>
    <d v="2017-02-26T00:00:00"/>
    <s v="Sunday"/>
    <d v="1899-12-30T18:39:31"/>
    <d v="1899-12-30T19:00:00"/>
    <s v="One Way"/>
  </r>
  <r>
    <n v="1518070"/>
    <s v="RFID Card Member"/>
    <s v="Milwaukee"/>
    <s v="WI"/>
    <n v="53211"/>
    <s v="UNITED STATES"/>
    <s v="30-Day Pass"/>
    <n v="5489"/>
    <x v="21"/>
    <n v="43.06033"/>
    <n v="-87.89546"/>
    <x v="37"/>
    <n v="43.069021999999997"/>
    <n v="-87.887940999999998"/>
    <n v="9"/>
    <n v="0"/>
    <n v="1.4"/>
    <n v="1.3"/>
    <n v="54"/>
    <n v="-1"/>
    <d v="2017-02-24T00:00:00"/>
    <d v="2017-02-01T00:00:00"/>
    <d v="2017-02-24T00:00:00"/>
    <s v="Friday"/>
    <d v="1899-12-30T18:08:15"/>
    <d v="1899-12-30T18:00:00"/>
    <n v="1"/>
    <d v="2017-02-24T00:00:00"/>
    <d v="2017-02-01T00:00:00"/>
    <d v="2017-02-24T00:00:00"/>
    <s v="Friday"/>
    <d v="1899-12-30T18:17:16"/>
    <d v="1899-12-30T18:00:00"/>
    <s v="One Way"/>
  </r>
  <r>
    <n v="1518070"/>
    <s v="RFID Card Member"/>
    <s v="Milwaukee"/>
    <s v="WI"/>
    <n v="53211"/>
    <s v="UNITED STATES"/>
    <s v="30-Day Pass"/>
    <n v="5487"/>
    <x v="19"/>
    <n v="43.069021999999997"/>
    <n v="-87.887940999999998"/>
    <x v="44"/>
    <n v="43.024340000000002"/>
    <n v="-87.916753"/>
    <n v="28"/>
    <n v="0"/>
    <n v="4.2"/>
    <n v="4"/>
    <n v="168"/>
    <n v="-1"/>
    <d v="2017-02-25T00:00:00"/>
    <d v="2017-02-01T00:00:00"/>
    <d v="2017-02-25T00:00:00"/>
    <s v="Saturday"/>
    <d v="1899-12-30T16:46:11"/>
    <d v="1899-12-30T17:00:00"/>
    <n v="1"/>
    <d v="2017-02-25T00:00:00"/>
    <d v="2017-02-01T00:00:00"/>
    <d v="2017-02-25T00:00:00"/>
    <s v="Saturday"/>
    <d v="1899-12-30T17:14:25"/>
    <d v="1899-12-30T17:00:00"/>
    <s v="One Way"/>
  </r>
  <r>
    <n v="1518070"/>
    <s v="RFID Card Member"/>
    <s v="Milwaukee"/>
    <s v="WI"/>
    <n v="53211"/>
    <s v="UNITED STATES"/>
    <s v="30-Day Pass"/>
    <n v="145"/>
    <x v="53"/>
    <n v="43.052549999999997"/>
    <n v="-87.909329999999997"/>
    <x v="11"/>
    <n v="43.060786"/>
    <n v="-87.883825999999999"/>
    <n v="41"/>
    <n v="0"/>
    <n v="6.2"/>
    <n v="5.8"/>
    <n v="246"/>
    <n v="-1"/>
    <d v="2017-02-28T00:00:00"/>
    <d v="2017-02-01T00:00:00"/>
    <d v="2017-02-28T00:00:00"/>
    <s v="Tuesday"/>
    <d v="1899-12-30T17:12:55"/>
    <d v="1899-12-30T17:00:00"/>
    <n v="1"/>
    <d v="2017-02-28T00:00:00"/>
    <d v="2017-02-01T00:00:00"/>
    <d v="2017-02-28T00:00:00"/>
    <s v="Tuesday"/>
    <d v="1899-12-30T17:53:50"/>
    <d v="1899-12-30T18:00:00"/>
    <s v="One Way"/>
  </r>
  <r>
    <n v="1518070"/>
    <s v="RFID Card Member"/>
    <s v="Milwaukee"/>
    <s v="WI"/>
    <n v="53211"/>
    <s v="UNITED STATES"/>
    <s v="30-Day Pass"/>
    <n v="5489"/>
    <x v="19"/>
    <n v="43.069021999999997"/>
    <n v="-87.887940999999998"/>
    <x v="36"/>
    <n v="43.052549999999997"/>
    <n v="-87.909329999999997"/>
    <n v="12"/>
    <n v="0"/>
    <n v="1.8"/>
    <n v="1.7"/>
    <n v="72"/>
    <n v="-1"/>
    <d v="2017-02-28T00:00:00"/>
    <d v="2017-02-01T00:00:00"/>
    <d v="2017-02-28T00:00:00"/>
    <s v="Tuesday"/>
    <d v="1899-12-30T08:08:51"/>
    <d v="1899-12-30T08:00:00"/>
    <n v="1"/>
    <d v="2017-02-28T00:00:00"/>
    <d v="2017-02-01T00:00:00"/>
    <d v="2017-02-28T00:00:00"/>
    <s v="Tuesday"/>
    <d v="1899-12-30T08:20:31"/>
    <d v="1899-12-30T08:00:00"/>
    <s v="One Way"/>
  </r>
  <r>
    <n v="1523390"/>
    <s v="RFID Card Member"/>
    <s v="Milwaukee"/>
    <s v="WI"/>
    <n v="53212"/>
    <s v="UNITED STATES"/>
    <s v="Pay as You Go Pass"/>
    <n v="5554"/>
    <x v="29"/>
    <n v="43.05847"/>
    <n v="-87.898079999999993"/>
    <x v="29"/>
    <n v="43.053040000000003"/>
    <n v="-87.897660000000002"/>
    <n v="22"/>
    <n v="2"/>
    <n v="3.3"/>
    <n v="3.1"/>
    <n v="132"/>
    <n v="-1"/>
    <d v="2017-02-28T00:00:00"/>
    <d v="2017-02-01T00:00:00"/>
    <d v="2017-02-28T00:00:00"/>
    <s v="Tuesday"/>
    <d v="1899-12-30T16:46:35"/>
    <d v="1899-12-30T17:00:00"/>
    <n v="1"/>
    <d v="2017-02-28T00:00:00"/>
    <d v="2017-02-01T00:00:00"/>
    <d v="2017-02-28T00:00:00"/>
    <s v="Tuesday"/>
    <d v="1899-12-30T17:08:42"/>
    <d v="1899-12-30T17:00:00"/>
    <s v="One Way"/>
  </r>
  <r>
    <n v="1433213"/>
    <s v="RFID Card Member"/>
    <s v="Milwaukee"/>
    <s v="WI"/>
    <n v="53233"/>
    <s v="UNITED STATES"/>
    <s v="Annual Pass"/>
    <n v="11097"/>
    <x v="10"/>
    <n v="43.052460000000004"/>
    <n v="-87.891000000000005"/>
    <x v="40"/>
    <n v="43.041646999999998"/>
    <n v="-87.927257999999995"/>
    <n v="17"/>
    <n v="0"/>
    <n v="2.6"/>
    <n v="2.4"/>
    <n v="102"/>
    <n v="-1"/>
    <d v="2017-02-01T00:00:00"/>
    <d v="2017-02-01T00:00:00"/>
    <d v="2017-02-01T00:00:00"/>
    <s v="Wednesday"/>
    <d v="1899-12-30T09:52:06"/>
    <d v="1899-12-30T10:00:00"/>
    <n v="1"/>
    <d v="2017-02-01T00:00:00"/>
    <d v="2017-02-01T00:00:00"/>
    <d v="2017-02-01T00:00:00"/>
    <s v="Wednesday"/>
    <d v="1899-12-30T10:09:46"/>
    <d v="1899-12-30T10:00:00"/>
    <s v="One Way"/>
  </r>
  <r>
    <n v="1135547"/>
    <s v="RFID Card Member"/>
    <s v="Milwaukee"/>
    <s v="WI"/>
    <n v="53202"/>
    <s v="UNITED STATES"/>
    <s v="Annual Pass"/>
    <n v="23"/>
    <x v="32"/>
    <n v="43.077359999999999"/>
    <n v="-87.880769999999998"/>
    <x v="17"/>
    <n v="43.042490000000001"/>
    <n v="-87.909959999999998"/>
    <n v="31"/>
    <n v="0"/>
    <n v="4.7"/>
    <n v="4.4000000000000004"/>
    <n v="186"/>
    <n v="-1"/>
    <d v="2017-02-01T00:00:00"/>
    <d v="2017-02-01T00:00:00"/>
    <d v="2017-02-01T00:00:00"/>
    <s v="Wednesday"/>
    <d v="1899-12-30T11:35:59"/>
    <d v="1899-12-30T12:00:00"/>
    <n v="1"/>
    <d v="2017-02-01T00:00:00"/>
    <d v="2017-02-01T00:00:00"/>
    <d v="2017-02-01T00:00:00"/>
    <s v="Wednesday"/>
    <d v="1899-12-30T12:06:02"/>
    <d v="1899-12-30T12:00:00"/>
    <s v="One Way"/>
  </r>
  <r>
    <n v="1451574"/>
    <s v="RFID Card Member"/>
    <s v="Milwaukee"/>
    <s v="WI"/>
    <n v="53211"/>
    <s v="UNITED STATES"/>
    <s v="Annual Pass"/>
    <n v="5476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01T00:00:00"/>
    <d v="2017-02-01T00:00:00"/>
    <d v="2017-02-01T00:00:00"/>
    <s v="Wednesday"/>
    <d v="1899-12-30T13:19:49"/>
    <d v="1899-12-30T13:00:00"/>
    <n v="1"/>
    <d v="2017-02-01T00:00:00"/>
    <d v="2017-02-01T00:00:00"/>
    <d v="2017-02-01T00:00:00"/>
    <s v="Wednesday"/>
    <d v="1899-12-30T13:22:15"/>
    <d v="1899-12-30T13:00:00"/>
    <s v="One Way"/>
  </r>
  <r>
    <n v="783916"/>
    <s v="RFID Card Member"/>
    <s v="Chicago"/>
    <s v="IL"/>
    <n v="60618"/>
    <s v="UNITED STATES"/>
    <s v="Annual Pass"/>
    <n v="38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01T00:00:00"/>
    <d v="2017-02-01T00:00:00"/>
    <d v="2017-02-01T00:00:00"/>
    <s v="Wednesday"/>
    <d v="1899-12-30T14:46:53"/>
    <d v="1899-12-30T15:00:00"/>
    <n v="1"/>
    <d v="2017-02-01T00:00:00"/>
    <d v="2017-02-01T00:00:00"/>
    <d v="2017-02-01T00:00:00"/>
    <s v="Wednesday"/>
    <d v="1899-12-30T14:54:33"/>
    <d v="1899-12-30T15:00:00"/>
    <s v="One Way"/>
  </r>
  <r>
    <n v="1251108"/>
    <s v="RFID Card Member"/>
    <s v="Appleton"/>
    <s v="WI"/>
    <n v="54913"/>
    <s v="UNITED STATES"/>
    <s v="Bublr for Organizations"/>
    <n v="317"/>
    <x v="21"/>
    <n v="43.06033"/>
    <n v="-87.89546"/>
    <x v="31"/>
    <n v="43.060250000000003"/>
    <n v="-87.892169999999993"/>
    <n v="1"/>
    <n v="0"/>
    <n v="0.2"/>
    <n v="0.1"/>
    <n v="6"/>
    <n v="-1"/>
    <d v="2017-02-01T00:00:00"/>
    <d v="2017-02-01T00:00:00"/>
    <d v="2017-02-01T00:00:00"/>
    <s v="Wednesday"/>
    <d v="1899-12-30T15:44:49"/>
    <d v="1899-12-30T16:00:00"/>
    <n v="1"/>
    <d v="2017-02-01T00:00:00"/>
    <d v="2017-02-01T00:00:00"/>
    <d v="2017-02-01T00:00:00"/>
    <s v="Wednesday"/>
    <d v="1899-12-30T15:45:58"/>
    <d v="1899-12-30T16:00:00"/>
    <s v="One Way"/>
  </r>
  <r>
    <n v="1298099"/>
    <s v="RFID Card Member"/>
    <s v="Milwaukee"/>
    <s v="WI"/>
    <n v="53233"/>
    <s v="UNITED STATES"/>
    <s v="Annual Pass"/>
    <n v="263"/>
    <x v="7"/>
    <n v="43.074890000000003"/>
    <n v="-87.882810000000006"/>
    <x v="37"/>
    <n v="43.069021999999997"/>
    <n v="-87.887940999999998"/>
    <n v="5"/>
    <n v="0"/>
    <n v="0.8"/>
    <n v="0.7"/>
    <n v="30"/>
    <n v="-1"/>
    <d v="2017-02-02T00:00:00"/>
    <d v="2017-02-01T00:00:00"/>
    <d v="2017-02-02T00:00:00"/>
    <s v="Thursday"/>
    <d v="1899-12-30T12:54:08"/>
    <d v="1899-12-30T13:00:00"/>
    <n v="1"/>
    <d v="2017-02-02T00:00:00"/>
    <d v="2017-02-01T00:00:00"/>
    <d v="2017-02-02T00:00:00"/>
    <s v="Thursday"/>
    <d v="1899-12-30T12:59:09"/>
    <d v="1899-12-30T13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02T00:00:00"/>
    <d v="2017-02-01T00:00:00"/>
    <d v="2017-02-02T00:00:00"/>
    <s v="Thursday"/>
    <d v="1899-12-30T17:06:38"/>
    <d v="1899-12-30T17:00:00"/>
    <n v="1"/>
    <d v="2017-02-02T00:00:00"/>
    <d v="2017-02-01T00:00:00"/>
    <d v="2017-02-02T00:00:00"/>
    <s v="Thursday"/>
    <d v="1899-12-30T17:13:24"/>
    <d v="1899-12-30T17:00:00"/>
    <s v="One Way"/>
  </r>
  <r>
    <n v="1244268"/>
    <s v="RFID Card Member"/>
    <s v="Shorewood"/>
    <s v="WI"/>
    <n v="53211"/>
    <s v="UNITED STATES"/>
    <s v="Pay as You Go Pass"/>
    <n v="11161"/>
    <x v="4"/>
    <n v="43.078530000000001"/>
    <n v="-87.882620000000003"/>
    <x v="38"/>
    <n v="43.074890000000003"/>
    <n v="-87.882810000000006"/>
    <n v="6"/>
    <n v="2"/>
    <n v="0.9"/>
    <n v="0.9"/>
    <n v="36"/>
    <n v="-1"/>
    <d v="2017-02-02T00:00:00"/>
    <d v="2017-02-01T00:00:00"/>
    <d v="2017-02-02T00:00:00"/>
    <s v="Thursday"/>
    <d v="1899-12-30T18:52:42"/>
    <d v="1899-12-30T19:00:00"/>
    <n v="1"/>
    <d v="2017-02-02T00:00:00"/>
    <d v="2017-02-01T00:00:00"/>
    <d v="2017-02-02T00:00:00"/>
    <s v="Thursday"/>
    <d v="1899-12-30T18:58:49"/>
    <d v="1899-12-30T19:00:00"/>
    <s v="One Way"/>
  </r>
  <r>
    <n v="1328721"/>
    <s v="RFID Card Member"/>
    <s v="Milwaukee"/>
    <s v="WI"/>
    <n v="53207"/>
    <s v="UNITED STATES"/>
    <s v="Annual Pass"/>
    <n v="957"/>
    <x v="50"/>
    <n v="43.026229999999998"/>
    <n v="-87.912809999999993"/>
    <x v="37"/>
    <n v="43.069021999999997"/>
    <n v="-87.887940999999998"/>
    <n v="20"/>
    <n v="0"/>
    <n v="3"/>
    <n v="2.9"/>
    <n v="120"/>
    <n v="-1"/>
    <d v="2017-02-03T00:00:00"/>
    <d v="2017-02-01T00:00:00"/>
    <d v="2017-02-03T00:00:00"/>
    <s v="Friday"/>
    <d v="1899-12-30T08:01:10"/>
    <d v="1899-12-30T08:00:00"/>
    <n v="1"/>
    <d v="2017-02-03T00:00:00"/>
    <d v="2017-02-01T00:00:00"/>
    <d v="2017-02-03T00:00:00"/>
    <s v="Friday"/>
    <d v="1899-12-30T08:21:21"/>
    <d v="1899-12-30T08:00:00"/>
    <s v="One Way"/>
  </r>
  <r>
    <n v="1269318"/>
    <s v="RFID Card Member"/>
    <s v="Milwaukee"/>
    <s v="WI"/>
    <n v="53204"/>
    <s v="UNITED STATES"/>
    <s v="Annual Pass"/>
    <n v="5524"/>
    <x v="36"/>
    <n v="43.02948"/>
    <n v="-87.912819999999996"/>
    <x v="22"/>
    <n v="43.02948"/>
    <n v="-87.912819999999996"/>
    <n v="4"/>
    <n v="0"/>
    <n v="0.6"/>
    <n v="0.6"/>
    <n v="24"/>
    <n v="-1"/>
    <d v="2017-02-03T00:00:00"/>
    <d v="2017-02-01T00:00:00"/>
    <d v="2017-02-03T00:00:00"/>
    <s v="Friday"/>
    <d v="1899-12-30T08:31:54"/>
    <d v="1899-12-30T09:00:00"/>
    <n v="1"/>
    <d v="2017-02-03T00:00:00"/>
    <d v="2017-02-01T00:00:00"/>
    <d v="2017-02-03T00:00:00"/>
    <s v="Friday"/>
    <d v="1899-12-30T08:35:39"/>
    <d v="1899-12-30T09:00:00"/>
    <s v="Round Trip"/>
  </r>
  <r>
    <n v="1154367"/>
    <s v="RFID Card Member"/>
    <s v="Milwaukee"/>
    <s v="WI"/>
    <n v="53202"/>
    <s v="UNITED STATES"/>
    <s v="Annual Pass"/>
    <n v="17"/>
    <x v="3"/>
    <n v="43.042490000000001"/>
    <n v="-87.909959999999998"/>
    <x v="7"/>
    <n v="43.049230000000001"/>
    <n v="-87.911940000000001"/>
    <n v="6"/>
    <n v="0"/>
    <n v="0.9"/>
    <n v="0.9"/>
    <n v="36"/>
    <n v="-1"/>
    <d v="2017-02-03T00:00:00"/>
    <d v="2017-02-01T00:00:00"/>
    <d v="2017-02-03T00:00:00"/>
    <s v="Friday"/>
    <d v="1899-12-30T09:01:35"/>
    <d v="1899-12-30T09:00:00"/>
    <n v="1"/>
    <d v="2017-02-03T00:00:00"/>
    <d v="2017-02-01T00:00:00"/>
    <d v="2017-02-03T00:00:00"/>
    <s v="Friday"/>
    <d v="1899-12-30T09:07:18"/>
    <d v="1899-12-30T09:00:00"/>
    <s v="One Way"/>
  </r>
  <r>
    <n v="1010620"/>
    <s v="RFID Card Member"/>
    <s v="Milwaukee"/>
    <s v="WI"/>
    <n v="53202"/>
    <s v="UNITED STATES"/>
    <s v="Annual Pass"/>
    <n v="274"/>
    <x v="1"/>
    <n v="43.048200000000001"/>
    <n v="-87.900859999999994"/>
    <x v="22"/>
    <n v="43.02948"/>
    <n v="-87.912819999999996"/>
    <n v="23"/>
    <n v="0"/>
    <n v="3.5"/>
    <n v="3.3"/>
    <n v="138"/>
    <n v="-1"/>
    <d v="2017-02-03T00:00:00"/>
    <d v="2017-02-01T00:00:00"/>
    <d v="2017-02-03T00:00:00"/>
    <s v="Friday"/>
    <d v="1899-12-30T09:01:55"/>
    <d v="1899-12-30T09:00:00"/>
    <n v="1"/>
    <d v="2017-02-03T00:00:00"/>
    <d v="2017-02-01T00:00:00"/>
    <d v="2017-02-03T00:00:00"/>
    <s v="Friday"/>
    <d v="1899-12-30T09:24:38"/>
    <d v="1899-12-30T09:00:00"/>
    <s v="One Way"/>
  </r>
  <r>
    <n v="1344495"/>
    <s v="RFID Card Member"/>
    <s v="Kenosha"/>
    <s v="WI"/>
    <n v="53144"/>
    <s v="UNITED STATES"/>
    <s v="Annual Pass"/>
    <n v="139"/>
    <x v="21"/>
    <n v="43.06033"/>
    <n v="-87.89546"/>
    <x v="34"/>
    <n v="43.063749000000001"/>
    <n v="-87.887962999999999"/>
    <n v="7"/>
    <n v="0"/>
    <n v="1.1000000000000001"/>
    <n v="1"/>
    <n v="42"/>
    <n v="-1"/>
    <d v="2017-02-03T00:00:00"/>
    <d v="2017-02-01T00:00:00"/>
    <d v="2017-02-03T00:00:00"/>
    <s v="Friday"/>
    <d v="1899-12-30T15:30:56"/>
    <d v="1899-12-30T16:00:00"/>
    <n v="1"/>
    <d v="2017-02-03T00:00:00"/>
    <d v="2017-02-01T00:00:00"/>
    <d v="2017-02-03T00:00:00"/>
    <s v="Friday"/>
    <d v="1899-12-30T15:37:08"/>
    <d v="1899-12-30T16:00:00"/>
    <s v="One Way"/>
  </r>
  <r>
    <n v="1357250"/>
    <s v="RFID Card Member"/>
    <s v="Milwaukee"/>
    <s v="WI"/>
    <n v="53202"/>
    <s v="UNITED STATES"/>
    <s v="Annual Pass"/>
    <n v="269"/>
    <x v="12"/>
    <n v="43.038719999999998"/>
    <n v="-87.905339999999995"/>
    <x v="13"/>
    <n v="43.04824"/>
    <n v="-87.904970000000006"/>
    <n v="5"/>
    <n v="0"/>
    <n v="0.8"/>
    <n v="0.7"/>
    <n v="30"/>
    <n v="-1"/>
    <d v="2017-02-03T00:00:00"/>
    <d v="2017-02-01T00:00:00"/>
    <d v="2017-02-03T00:00:00"/>
    <s v="Friday"/>
    <d v="1899-12-30T20:48:53"/>
    <d v="1899-12-30T21:00:00"/>
    <n v="1"/>
    <d v="2017-02-03T00:00:00"/>
    <d v="2017-02-01T00:00:00"/>
    <d v="2017-02-03T00:00:00"/>
    <s v="Friday"/>
    <d v="1899-12-30T20:53:16"/>
    <d v="1899-12-30T21:00:00"/>
    <s v="One Way"/>
  </r>
  <r>
    <n v="1337116"/>
    <s v="RFID Card Member"/>
    <s v="Milwaukee"/>
    <s v="WI"/>
    <n v="53211"/>
    <s v="UNITED STATES"/>
    <s v="Annual Pass"/>
    <n v="139"/>
    <x v="28"/>
    <n v="43.060250000000003"/>
    <n v="-87.892169999999993"/>
    <x v="25"/>
    <n v="43.066893999999998"/>
    <n v="-87.877936000000005"/>
    <n v="9"/>
    <n v="0"/>
    <n v="1.4"/>
    <n v="1.3"/>
    <n v="54"/>
    <n v="-1"/>
    <d v="2017-02-04T00:00:00"/>
    <d v="2017-02-01T00:00:00"/>
    <d v="2017-02-04T00:00:00"/>
    <s v="Saturday"/>
    <d v="1899-12-30T08:22:13"/>
    <d v="1899-12-30T08:00:00"/>
    <n v="1"/>
    <d v="2017-02-04T00:00:00"/>
    <d v="2017-02-01T00:00:00"/>
    <d v="2017-02-04T00:00:00"/>
    <s v="Saturday"/>
    <d v="1899-12-30T08:31:19"/>
    <d v="1899-12-30T09:00:00"/>
    <s v="One Way"/>
  </r>
  <r>
    <n v="1236829"/>
    <s v="RFID Card Member"/>
    <s v="Milwaukee"/>
    <s v="WI"/>
    <n v="53211"/>
    <s v="UNITED STATES"/>
    <s v="Bublr for Organizations"/>
    <n v="959"/>
    <x v="7"/>
    <n v="43.074890000000003"/>
    <n v="-87.882810000000006"/>
    <x v="9"/>
    <n v="43.074655999999997"/>
    <n v="-87.889011999999994"/>
    <n v="3"/>
    <n v="0"/>
    <n v="0.5"/>
    <n v="0.4"/>
    <n v="18"/>
    <n v="-1"/>
    <d v="2017-02-04T00:00:00"/>
    <d v="2017-02-01T00:00:00"/>
    <d v="2017-02-04T00:00:00"/>
    <s v="Saturday"/>
    <d v="1899-12-30T14:01:54"/>
    <d v="1899-12-30T14:00:00"/>
    <n v="1"/>
    <d v="2017-02-04T00:00:00"/>
    <d v="2017-02-01T00:00:00"/>
    <d v="2017-02-04T00:00:00"/>
    <s v="Saturday"/>
    <d v="1899-12-30T14:04:15"/>
    <d v="1899-12-30T14:00:00"/>
    <s v="One Way"/>
  </r>
  <r>
    <n v="1359140"/>
    <s v="RFID Card Member"/>
    <s v="Dousman"/>
    <s v="WI"/>
    <n v="53118"/>
    <s v="UNITED STATES"/>
    <s v="Annual Pass"/>
    <n v="5537"/>
    <x v="28"/>
    <n v="43.060250000000003"/>
    <n v="-87.892169999999993"/>
    <x v="15"/>
    <n v="43.06033"/>
    <n v="-87.89546"/>
    <n v="1"/>
    <n v="0"/>
    <n v="0.2"/>
    <n v="0.1"/>
    <n v="6"/>
    <n v="-1"/>
    <d v="2017-02-04T00:00:00"/>
    <d v="2017-02-01T00:00:00"/>
    <d v="2017-02-04T00:00:00"/>
    <s v="Saturday"/>
    <d v="1899-12-30T22:56:01"/>
    <d v="1899-12-30T23:00:00"/>
    <n v="1"/>
    <d v="2017-02-04T00:00:00"/>
    <d v="2017-02-01T00:00:00"/>
    <d v="2017-02-04T00:00:00"/>
    <s v="Saturday"/>
    <d v="1899-12-30T22:57:10"/>
    <d v="1899-12-30T23:00:00"/>
    <s v="One Way"/>
  </r>
  <r>
    <n v="1251108"/>
    <s v="RFID Card Member"/>
    <s v="Appleton"/>
    <s v="WI"/>
    <n v="54913"/>
    <s v="UNITED STATES"/>
    <s v="Bublr for Organizations"/>
    <n v="5714"/>
    <x v="28"/>
    <n v="43.060250000000003"/>
    <n v="-87.892169999999993"/>
    <x v="15"/>
    <n v="43.06033"/>
    <n v="-87.89546"/>
    <n v="1"/>
    <n v="0"/>
    <n v="0.2"/>
    <n v="0.1"/>
    <n v="6"/>
    <n v="-1"/>
    <d v="2017-02-05T00:00:00"/>
    <d v="2017-02-01T00:00:00"/>
    <d v="2017-02-05T00:00:00"/>
    <s v="Sunday"/>
    <d v="1899-12-30T08:49:07"/>
    <d v="1899-12-30T09:00:00"/>
    <n v="1"/>
    <d v="2017-02-05T00:00:00"/>
    <d v="2017-02-01T00:00:00"/>
    <d v="2017-02-05T00:00:00"/>
    <s v="Sunday"/>
    <d v="1899-12-30T08:50:40"/>
    <d v="1899-12-30T09:00:00"/>
    <s v="One Way"/>
  </r>
  <r>
    <n v="1135547"/>
    <s v="RFID Card Member"/>
    <s v="Milwaukee"/>
    <s v="WI"/>
    <n v="53202"/>
    <s v="UNITED STATES"/>
    <s v="Annual Pass"/>
    <n v="269"/>
    <x v="11"/>
    <n v="43.04824"/>
    <n v="-87.904970000000006"/>
    <x v="54"/>
    <n v="43.046570000000003"/>
    <n v="-87.908720000000002"/>
    <n v="57"/>
    <n v="0"/>
    <n v="8.6"/>
    <n v="8.1"/>
    <n v="342"/>
    <n v="-1"/>
    <d v="2017-02-05T00:00:00"/>
    <d v="2017-02-01T00:00:00"/>
    <d v="2017-02-05T00:00:00"/>
    <s v="Sunday"/>
    <d v="1899-12-30T10:25:11"/>
    <d v="1899-12-30T10:00:00"/>
    <n v="1"/>
    <d v="2017-02-05T00:00:00"/>
    <d v="2017-02-01T00:00:00"/>
    <d v="2017-02-05T00:00:00"/>
    <s v="Sunday"/>
    <d v="1899-12-30T11:22:25"/>
    <d v="1899-12-30T11:00:00"/>
    <s v="One Way"/>
  </r>
  <r>
    <n v="1249909"/>
    <s v="RFID Card Member"/>
    <s v="appleton"/>
    <s v="WI"/>
    <n v="54914"/>
    <s v="UNITED STATES"/>
    <s v="Bublr for Organizations"/>
    <n v="223"/>
    <x v="7"/>
    <n v="43.074890000000003"/>
    <n v="-87.882810000000006"/>
    <x v="9"/>
    <n v="43.074655999999997"/>
    <n v="-87.889011999999994"/>
    <n v="2"/>
    <n v="0"/>
    <n v="0.3"/>
    <n v="0.3"/>
    <n v="12"/>
    <n v="-1"/>
    <d v="2017-02-05T00:00:00"/>
    <d v="2017-02-01T00:00:00"/>
    <d v="2017-02-05T00:00:00"/>
    <s v="Sunday"/>
    <d v="1899-12-30T11:06:40"/>
    <d v="1899-12-30T11:00:00"/>
    <n v="1"/>
    <d v="2017-02-05T00:00:00"/>
    <d v="2017-02-01T00:00:00"/>
    <d v="2017-02-05T00:00:00"/>
    <s v="Sunday"/>
    <d v="1899-12-30T11:08:31"/>
    <d v="1899-12-30T11:00:00"/>
    <s v="One Way"/>
  </r>
  <r>
    <n v="1154367"/>
    <s v="RFID Card Member"/>
    <s v="Milwaukee"/>
    <s v="WI"/>
    <n v="53202"/>
    <s v="UNITED STATES"/>
    <s v="Annual Pass"/>
    <n v="5555"/>
    <x v="3"/>
    <n v="43.042490000000001"/>
    <n v="-87.909959999999998"/>
    <x v="54"/>
    <n v="43.046570000000003"/>
    <n v="-87.908720000000002"/>
    <n v="8"/>
    <n v="0"/>
    <n v="1.2"/>
    <n v="1.1000000000000001"/>
    <n v="48"/>
    <n v="-1"/>
    <d v="2017-02-05T00:00:00"/>
    <d v="2017-02-01T00:00:00"/>
    <d v="2017-02-05T00:00:00"/>
    <s v="Sunday"/>
    <d v="1899-12-30T13:58:48"/>
    <d v="1899-12-30T14:00:00"/>
    <n v="1"/>
    <d v="2017-02-05T00:00:00"/>
    <d v="2017-02-01T00:00:00"/>
    <d v="2017-02-05T00:00:00"/>
    <s v="Sunday"/>
    <d v="1899-12-30T14:06:23"/>
    <d v="1899-12-30T14:00:00"/>
    <s v="One Way"/>
  </r>
  <r>
    <n v="825934"/>
    <s v="RFID Card Member"/>
    <s v="Milwaukee"/>
    <s v="WI"/>
    <n v="53208"/>
    <s v="UNITED STATES"/>
    <s v="Annual Pass"/>
    <n v="11103"/>
    <x v="55"/>
    <n v="43.059550000000002"/>
    <n v="-88.008840000000006"/>
    <x v="57"/>
    <n v="43.060580000000002"/>
    <n v="-87.998589999999993"/>
    <n v="6"/>
    <n v="0"/>
    <n v="0.9"/>
    <n v="0.9"/>
    <n v="36"/>
    <n v="-1"/>
    <d v="2017-02-05T00:00:00"/>
    <d v="2017-02-01T00:00:00"/>
    <d v="2017-02-05T00:00:00"/>
    <s v="Sunday"/>
    <d v="1899-12-30T14:56:01"/>
    <d v="1899-12-30T15:00:00"/>
    <n v="1"/>
    <d v="2017-02-05T00:00:00"/>
    <d v="2017-02-01T00:00:00"/>
    <d v="2017-02-05T00:00:00"/>
    <s v="Sunday"/>
    <d v="1899-12-30T15:02:09"/>
    <d v="1899-12-30T15:00:00"/>
    <s v="One Way"/>
  </r>
  <r>
    <n v="135725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5"/>
    <n v="0"/>
    <n v="0.8"/>
    <n v="0.7"/>
    <n v="30"/>
    <n v="-1"/>
    <d v="2017-02-06T00:00:00"/>
    <d v="2017-02-01T00:00:00"/>
    <d v="2017-02-06T00:00:00"/>
    <s v="Monday"/>
    <d v="1899-12-30T07:11:01"/>
    <d v="1899-12-30T07:00:00"/>
    <n v="1"/>
    <d v="2017-02-06T00:00:00"/>
    <d v="2017-02-01T00:00:00"/>
    <d v="2017-02-06T00:00:00"/>
    <s v="Monday"/>
    <d v="1899-12-30T07:16:06"/>
    <d v="1899-12-30T07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9"/>
    <n v="0"/>
    <n v="1.4"/>
    <n v="1.3"/>
    <n v="54"/>
    <n v="-1"/>
    <d v="2017-02-06T00:00:00"/>
    <d v="2017-02-01T00:00:00"/>
    <d v="2017-02-06T00:00:00"/>
    <s v="Monday"/>
    <d v="1899-12-30T07:25:09"/>
    <d v="1899-12-30T07:00:00"/>
    <n v="1"/>
    <d v="2017-02-06T00:00:00"/>
    <d v="2017-02-01T00:00:00"/>
    <d v="2017-02-06T00:00:00"/>
    <s v="Monday"/>
    <d v="1899-12-30T07:34:59"/>
    <d v="1899-12-30T08:00:00"/>
    <s v="One Way"/>
  </r>
  <r>
    <n v="1482626"/>
    <s v="RFID Card Member"/>
    <s v="Milwaukee"/>
    <s v="WI"/>
    <n v="53207"/>
    <s v="UNITED STATES"/>
    <s v="Annual Pass"/>
    <n v="104"/>
    <x v="27"/>
    <n v="43.038580000000003"/>
    <n v="-87.90934"/>
    <x v="48"/>
    <n v="43.004728999999998"/>
    <n v="-87.905463999999995"/>
    <n v="30"/>
    <n v="0"/>
    <n v="4.5"/>
    <n v="4.3"/>
    <n v="180"/>
    <n v="-1"/>
    <d v="2017-02-06T00:00:00"/>
    <d v="2017-02-01T00:00:00"/>
    <d v="2017-02-06T00:00:00"/>
    <s v="Monday"/>
    <d v="1899-12-30T08:07:53"/>
    <d v="1899-12-30T08:00:00"/>
    <n v="1"/>
    <d v="2017-02-06T00:00:00"/>
    <d v="2017-02-01T00:00:00"/>
    <d v="2017-02-06T00:00:00"/>
    <s v="Monday"/>
    <d v="1899-12-30T08:37:34"/>
    <d v="1899-12-30T09:00:00"/>
    <s v="One Way"/>
  </r>
  <r>
    <n v="1387054"/>
    <s v="RFID Card Member"/>
    <s v="Wauwatosa"/>
    <s v="WI"/>
    <n v="53213"/>
    <s v="UNITED STATES"/>
    <s v="Annual Pass"/>
    <n v="11093"/>
    <x v="42"/>
    <n v="43.052630000000001"/>
    <n v="-88.016319999999993"/>
    <x v="58"/>
    <n v="43.059550000000002"/>
    <n v="-88.008840000000006"/>
    <n v="9"/>
    <n v="0"/>
    <n v="1.4"/>
    <n v="1.3"/>
    <n v="54"/>
    <n v="-1"/>
    <d v="2017-02-06T00:00:00"/>
    <d v="2017-02-01T00:00:00"/>
    <d v="2017-02-06T00:00:00"/>
    <s v="Monday"/>
    <d v="1899-12-30T10:00:42"/>
    <d v="1899-12-30T10:00:00"/>
    <n v="1"/>
    <d v="2017-02-06T00:00:00"/>
    <d v="2017-02-01T00:00:00"/>
    <d v="2017-02-06T00:00:00"/>
    <s v="Monday"/>
    <d v="1899-12-30T10:09:21"/>
    <d v="1899-12-30T10:00:00"/>
    <s v="One Way"/>
  </r>
  <r>
    <n v="1201980"/>
    <s v="RFID Card Member"/>
    <s v="Elkhorn"/>
    <s v="WI"/>
    <n v="53121"/>
    <s v="UNITED STATES"/>
    <s v="Annual Pass"/>
    <n v="2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06T00:00:00"/>
    <d v="2017-02-01T00:00:00"/>
    <d v="2017-02-06T00:00:00"/>
    <s v="Monday"/>
    <d v="1899-12-30T10:43:05"/>
    <d v="1899-12-30T11:00:00"/>
    <n v="1"/>
    <d v="2017-02-06T00:00:00"/>
    <d v="2017-02-01T00:00:00"/>
    <d v="2017-02-06T00:00:00"/>
    <s v="Monday"/>
    <d v="1899-12-30T10:50:27"/>
    <d v="1899-12-30T11:00:00"/>
    <s v="One Way"/>
  </r>
  <r>
    <n v="1152387"/>
    <s v="RFID Card Member"/>
    <s v="Milwaukee"/>
    <s v="WI"/>
    <n v="53211"/>
    <s v="UNITED STATES"/>
    <s v="Bublr for Organizations"/>
    <n v="139"/>
    <x v="9"/>
    <n v="43.066893999999998"/>
    <n v="-87.877936000000005"/>
    <x v="38"/>
    <n v="43.074890000000003"/>
    <n v="-87.882810000000006"/>
    <n v="3"/>
    <n v="0"/>
    <n v="0.5"/>
    <n v="0.4"/>
    <n v="18"/>
    <n v="-1"/>
    <d v="2017-02-06T00:00:00"/>
    <d v="2017-02-01T00:00:00"/>
    <d v="2017-02-06T00:00:00"/>
    <s v="Monday"/>
    <d v="1899-12-30T10:50:03"/>
    <d v="1899-12-30T11:00:00"/>
    <n v="1"/>
    <d v="2017-02-06T00:00:00"/>
    <d v="2017-02-01T00:00:00"/>
    <d v="2017-02-06T00:00:00"/>
    <s v="Monday"/>
    <d v="1899-12-30T10:53:59"/>
    <d v="1899-12-30T11:00:00"/>
    <s v="One Way"/>
  </r>
  <r>
    <n v="1381218"/>
    <s v="RFID Card Member"/>
    <s v="Shorewood"/>
    <s v="WI"/>
    <n v="53211"/>
    <s v="UNITED STATES"/>
    <s v="30-Day Pass"/>
    <n v="5417"/>
    <x v="32"/>
    <n v="43.077359999999999"/>
    <n v="-87.880769999999998"/>
    <x v="5"/>
    <n v="43.031480000000002"/>
    <n v="-87.908169999999998"/>
    <n v="30"/>
    <n v="0"/>
    <n v="4.5"/>
    <n v="4.3"/>
    <n v="180"/>
    <n v="-1"/>
    <d v="2017-02-06T00:00:00"/>
    <d v="2017-02-01T00:00:00"/>
    <d v="2017-02-06T00:00:00"/>
    <s v="Monday"/>
    <d v="1899-12-30T11:17:11"/>
    <d v="1899-12-30T11:00:00"/>
    <n v="1"/>
    <d v="2017-02-06T00:00:00"/>
    <d v="2017-02-01T00:00:00"/>
    <d v="2017-02-06T00:00:00"/>
    <s v="Monday"/>
    <d v="1899-12-30T11:47:33"/>
    <d v="1899-12-30T12:00:00"/>
    <s v="One Way"/>
  </r>
  <r>
    <n v="1010620"/>
    <s v="RFID Card Member"/>
    <s v="Milwaukee"/>
    <s v="WI"/>
    <n v="53202"/>
    <s v="UNITED STATES"/>
    <s v="Annual Pass"/>
    <n v="11108"/>
    <x v="1"/>
    <n v="43.048200000000001"/>
    <n v="-87.900859999999994"/>
    <x v="38"/>
    <n v="43.074890000000003"/>
    <n v="-87.882810000000006"/>
    <n v="19"/>
    <n v="0"/>
    <n v="2.9"/>
    <n v="2.7"/>
    <n v="114"/>
    <n v="-1"/>
    <d v="2017-02-06T00:00:00"/>
    <d v="2017-02-01T00:00:00"/>
    <d v="2017-02-06T00:00:00"/>
    <s v="Monday"/>
    <d v="1899-12-30T12:36:02"/>
    <d v="1899-12-30T13:00:00"/>
    <n v="1"/>
    <d v="2017-02-06T00:00:00"/>
    <d v="2017-02-01T00:00:00"/>
    <d v="2017-02-06T00:00:00"/>
    <s v="Monday"/>
    <d v="1899-12-30T12:55:48"/>
    <d v="1899-12-30T13:00:00"/>
    <s v="One Way"/>
  </r>
  <r>
    <n v="1378810"/>
    <s v="RFID Card Member"/>
    <s v="Milwaukee "/>
    <s v="WI"/>
    <n v="53211"/>
    <s v="UNITED STATES"/>
    <s v="Annual Pass"/>
    <n v="1105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6T00:00:00"/>
    <d v="2017-02-01T00:00:00"/>
    <d v="2017-02-06T00:00:00"/>
    <s v="Monday"/>
    <d v="1899-12-30T12:36:56"/>
    <d v="1899-12-30T13:00:00"/>
    <n v="1"/>
    <d v="2017-02-06T00:00:00"/>
    <d v="2017-02-01T00:00:00"/>
    <d v="2017-02-06T00:00:00"/>
    <s v="Monday"/>
    <d v="1899-12-30T12:41:14"/>
    <d v="1899-12-30T13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0"/>
    <n v="43.041646999999998"/>
    <n v="-87.927257999999995"/>
    <n v="10"/>
    <n v="0"/>
    <n v="1.5"/>
    <n v="1.4"/>
    <n v="60"/>
    <n v="-1"/>
    <d v="2017-02-06T00:00:00"/>
    <d v="2017-02-01T00:00:00"/>
    <d v="2017-02-06T00:00:00"/>
    <s v="Monday"/>
    <d v="1899-12-30T12:46:21"/>
    <d v="1899-12-30T13:00:00"/>
    <n v="1"/>
    <d v="2017-02-06T00:00:00"/>
    <d v="2017-02-01T00:00:00"/>
    <d v="2017-02-06T00:00:00"/>
    <s v="Monday"/>
    <d v="1899-12-30T12:56:45"/>
    <d v="1899-12-30T13:00:00"/>
    <s v="One Way"/>
  </r>
  <r>
    <n v="1260485"/>
    <s v="RFID Card Member"/>
    <s v="Shorewood"/>
    <s v="WI"/>
    <n v="53211"/>
    <s v="UNITED STATES"/>
    <s v="Annual Pass"/>
    <n v="5518"/>
    <x v="12"/>
    <n v="43.038719999999998"/>
    <n v="-87.905339999999995"/>
    <x v="1"/>
    <n v="43.03886"/>
    <n v="-87.902720000000002"/>
    <n v="2"/>
    <n v="0"/>
    <n v="0.3"/>
    <n v="0.3"/>
    <n v="12"/>
    <n v="-1"/>
    <d v="2017-02-06T00:00:00"/>
    <d v="2017-02-01T00:00:00"/>
    <d v="2017-02-06T00:00:00"/>
    <s v="Monday"/>
    <d v="1899-12-30T13:37:47"/>
    <d v="1899-12-30T14:00:00"/>
    <n v="1"/>
    <d v="2017-02-06T00:00:00"/>
    <d v="2017-02-01T00:00:00"/>
    <d v="2017-02-06T00:00:00"/>
    <s v="Monday"/>
    <d v="1899-12-30T13:39:15"/>
    <d v="1899-12-30T14:00:00"/>
    <s v="One Way"/>
  </r>
  <r>
    <n v="563412"/>
    <s v="RFID Card Member"/>
    <s v="Kenilworth"/>
    <s v="IL"/>
    <n v="60043"/>
    <s v="UNITED STATES"/>
    <s v="Annual Pass"/>
    <n v="250"/>
    <x v="6"/>
    <n v="43.049230000000001"/>
    <n v="-87.911940000000001"/>
    <x v="16"/>
    <n v="43.034619999999997"/>
    <n v="-87.917500000000004"/>
    <n v="10"/>
    <n v="0"/>
    <n v="1.5"/>
    <n v="1.4"/>
    <n v="60"/>
    <n v="-1"/>
    <d v="2017-02-06T00:00:00"/>
    <d v="2017-02-01T00:00:00"/>
    <d v="2017-02-06T00:00:00"/>
    <s v="Monday"/>
    <d v="1899-12-30T17:21:53"/>
    <d v="1899-12-30T17:00:00"/>
    <n v="1"/>
    <d v="2017-02-06T00:00:00"/>
    <d v="2017-02-01T00:00:00"/>
    <d v="2017-02-06T00:00:00"/>
    <s v="Monday"/>
    <d v="1899-12-30T17:31:41"/>
    <d v="1899-12-30T18:00:00"/>
    <s v="One Way"/>
  </r>
  <r>
    <n v="1257700"/>
    <s v="RFID Card Member"/>
    <s v="Milwaukee"/>
    <s v="WI"/>
    <n v="53202"/>
    <s v="UNITED STATES"/>
    <s v="Annual Pass"/>
    <n v="309"/>
    <x v="51"/>
    <n v="43.046570000000003"/>
    <n v="-87.908720000000002"/>
    <x v="13"/>
    <n v="43.04824"/>
    <n v="-87.904970000000006"/>
    <n v="8"/>
    <n v="0"/>
    <n v="1.2"/>
    <n v="1.1000000000000001"/>
    <n v="48"/>
    <n v="-1"/>
    <d v="2017-02-06T00:00:00"/>
    <d v="2017-02-01T00:00:00"/>
    <d v="2017-02-06T00:00:00"/>
    <s v="Monday"/>
    <d v="1899-12-30T17:26:20"/>
    <d v="1899-12-30T17:00:00"/>
    <n v="1"/>
    <d v="2017-02-06T00:00:00"/>
    <d v="2017-02-01T00:00:00"/>
    <d v="2017-02-06T00:00:00"/>
    <s v="Monday"/>
    <d v="1899-12-30T17:34:18"/>
    <d v="1899-12-30T18:00:00"/>
    <s v="One Way"/>
  </r>
  <r>
    <n v="1478009"/>
    <s v="RFID Card Member"/>
    <s v="Milwaukee"/>
    <s v="WI"/>
    <n v="53211"/>
    <s v="UNITED STATES"/>
    <s v="Annual Pass"/>
    <n v="11119"/>
    <x v="27"/>
    <n v="43.038580000000003"/>
    <n v="-87.90934"/>
    <x v="9"/>
    <n v="43.074655999999997"/>
    <n v="-87.889011999999994"/>
    <n v="29"/>
    <n v="0"/>
    <n v="4.4000000000000004"/>
    <n v="4.0999999999999996"/>
    <n v="174"/>
    <n v="-1"/>
    <d v="2017-02-06T00:00:00"/>
    <d v="2017-02-01T00:00:00"/>
    <d v="2017-02-06T00:00:00"/>
    <s v="Monday"/>
    <d v="1899-12-30T17:28:16"/>
    <d v="1899-12-30T17:00:00"/>
    <n v="1"/>
    <d v="2017-02-06T00:00:00"/>
    <d v="2017-02-01T00:00:00"/>
    <d v="2017-02-06T00:00:00"/>
    <s v="Monday"/>
    <d v="1899-12-30T17:57:04"/>
    <d v="1899-12-30T18:00:00"/>
    <s v="One Way"/>
  </r>
  <r>
    <n v="1298099"/>
    <s v="RFID Card Member"/>
    <s v="Milwaukee"/>
    <s v="WI"/>
    <n v="53233"/>
    <s v="UNITED STATES"/>
    <s v="Annual Pass"/>
    <n v="354"/>
    <x v="35"/>
    <n v="43.040154000000001"/>
    <n v="-87.932113000000001"/>
    <x v="8"/>
    <n v="43.038580000000003"/>
    <n v="-87.90934"/>
    <n v="8"/>
    <n v="0"/>
    <n v="1.2"/>
    <n v="1.1000000000000001"/>
    <n v="48"/>
    <n v="-1"/>
    <d v="2017-02-06T00:00:00"/>
    <d v="2017-02-01T00:00:00"/>
    <d v="2017-02-06T00:00:00"/>
    <s v="Monday"/>
    <d v="1899-12-30T19:11:09"/>
    <d v="1899-12-30T19:00:00"/>
    <n v="1"/>
    <d v="2017-02-06T00:00:00"/>
    <d v="2017-02-01T00:00:00"/>
    <d v="2017-02-06T00:00:00"/>
    <s v="Monday"/>
    <d v="1899-12-30T19:19:08"/>
    <d v="1899-12-30T19:00:00"/>
    <s v="One Way"/>
  </r>
  <r>
    <n v="1378810"/>
    <s v="RFID Card Member"/>
    <s v="Milwaukee "/>
    <s v="WI"/>
    <n v="53211"/>
    <s v="UNITED STATES"/>
    <s v="Annual Pass"/>
    <n v="44"/>
    <x v="9"/>
    <n v="43.066893999999998"/>
    <n v="-87.877936000000005"/>
    <x v="26"/>
    <n v="43.077359999999999"/>
    <n v="-87.880769999999998"/>
    <n v="5"/>
    <n v="0"/>
    <n v="0.8"/>
    <n v="0.7"/>
    <n v="30"/>
    <n v="-1"/>
    <d v="2017-02-06T00:00:00"/>
    <d v="2017-02-01T00:00:00"/>
    <d v="2017-02-06T00:00:00"/>
    <s v="Monday"/>
    <d v="1899-12-30T19:28:11"/>
    <d v="1899-12-30T19:00:00"/>
    <n v="1"/>
    <d v="2017-02-06T00:00:00"/>
    <d v="2017-02-01T00:00:00"/>
    <d v="2017-02-06T00:00:00"/>
    <s v="Monday"/>
    <d v="1899-12-30T19:33:03"/>
    <d v="1899-12-30T20:00:00"/>
    <s v="One Way"/>
  </r>
  <r>
    <n v="1370752"/>
    <s v="RFID Card Member"/>
    <s v="Burlington"/>
    <s v="WI"/>
    <n v="53105"/>
    <s v="UNITED STATES"/>
    <s v="Annual Pass"/>
    <n v="91"/>
    <x v="26"/>
    <n v="43.060786"/>
    <n v="-87.883825999999999"/>
    <x v="31"/>
    <n v="43.060250000000003"/>
    <n v="-87.892169999999993"/>
    <n v="5"/>
    <n v="0"/>
    <n v="0.8"/>
    <n v="0.7"/>
    <n v="30"/>
    <n v="-1"/>
    <d v="2017-02-06T00:00:00"/>
    <d v="2017-02-01T00:00:00"/>
    <d v="2017-02-06T00:00:00"/>
    <s v="Monday"/>
    <d v="1899-12-30T21:14:48"/>
    <d v="1899-12-30T21:00:00"/>
    <n v="1"/>
    <d v="2017-02-06T00:00:00"/>
    <d v="2017-02-01T00:00:00"/>
    <d v="2017-02-06T00:00:00"/>
    <s v="Monday"/>
    <d v="1899-12-30T21:19:02"/>
    <d v="1899-12-30T21:00:00"/>
    <s v="One Way"/>
  </r>
  <r>
    <n v="1249129"/>
    <s v="RFID Card Member"/>
    <s v="Appleton"/>
    <s v="WI"/>
    <n v="54915"/>
    <s v="UNITED STATES"/>
    <s v="Bublr for Organizations"/>
    <n v="145"/>
    <x v="28"/>
    <n v="43.060250000000003"/>
    <n v="-87.892169999999993"/>
    <x v="15"/>
    <n v="43.06033"/>
    <n v="-87.89546"/>
    <n v="1"/>
    <n v="0"/>
    <n v="0.2"/>
    <n v="0.1"/>
    <n v="6"/>
    <n v="-1"/>
    <d v="2017-02-07T00:00:00"/>
    <d v="2017-02-01T00:00:00"/>
    <d v="2017-02-07T00:00:00"/>
    <s v="Tuesday"/>
    <d v="1899-12-30T01:32:01"/>
    <d v="1899-12-30T02:00:00"/>
    <n v="1"/>
    <d v="2017-02-07T00:00:00"/>
    <d v="2017-02-01T00:00:00"/>
    <d v="2017-02-07T00:00:00"/>
    <s v="Tuesday"/>
    <d v="1899-12-30T01:33:18"/>
    <d v="1899-12-30T02:00:00"/>
    <s v="One Way"/>
  </r>
  <r>
    <n v="1345070"/>
    <s v="RFID Card Member"/>
    <s v="Milwaukee"/>
    <s v="WI"/>
    <n v="53211"/>
    <s v="UNITED STATES"/>
    <s v="Annual Pass"/>
    <n v="5430"/>
    <x v="9"/>
    <n v="43.066893999999998"/>
    <n v="-87.877936000000005"/>
    <x v="26"/>
    <n v="43.077359999999999"/>
    <n v="-87.880769999999998"/>
    <n v="5"/>
    <n v="0"/>
    <n v="0.8"/>
    <n v="0.7"/>
    <n v="30"/>
    <n v="-1"/>
    <d v="2017-02-07T00:00:00"/>
    <d v="2017-02-01T00:00:00"/>
    <d v="2017-02-07T00:00:00"/>
    <s v="Tuesday"/>
    <d v="1899-12-30T11:18:33"/>
    <d v="1899-12-30T11:00:00"/>
    <n v="1"/>
    <d v="2017-02-07T00:00:00"/>
    <d v="2017-02-01T00:00:00"/>
    <d v="2017-02-07T00:00:00"/>
    <s v="Tuesday"/>
    <d v="1899-12-30T11:23:23"/>
    <d v="1899-12-30T11:00:00"/>
    <s v="One Way"/>
  </r>
  <r>
    <n v="1382140"/>
    <s v="RFID Card Member"/>
    <s v="Hartford"/>
    <s v="WI"/>
    <n v="53027"/>
    <s v="UNITED STATES"/>
    <s v="Annual Pass"/>
    <n v="5476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07T00:00:00"/>
    <d v="2017-02-01T00:00:00"/>
    <d v="2017-02-07T00:00:00"/>
    <s v="Tuesday"/>
    <d v="1899-12-30T12:57:25"/>
    <d v="1899-12-30T13:00:00"/>
    <n v="1"/>
    <d v="2017-02-07T00:00:00"/>
    <d v="2017-02-01T00:00:00"/>
    <d v="2017-02-07T00:00:00"/>
    <s v="Tuesday"/>
    <d v="1899-12-30T12:59:44"/>
    <d v="1899-12-30T13:00:00"/>
    <s v="One Way"/>
  </r>
  <r>
    <n v="1378810"/>
    <s v="RFID Card Member"/>
    <s v="Milwaukee "/>
    <s v="WI"/>
    <n v="53211"/>
    <s v="UNITED STATES"/>
    <s v="Annual Pass"/>
    <n v="5437"/>
    <x v="9"/>
    <n v="43.066893999999998"/>
    <n v="-87.877936000000005"/>
    <x v="26"/>
    <n v="43.077359999999999"/>
    <n v="-87.880769999999998"/>
    <n v="5"/>
    <n v="0"/>
    <n v="0.8"/>
    <n v="0.7"/>
    <n v="30"/>
    <n v="-1"/>
    <d v="2017-02-07T00:00:00"/>
    <d v="2017-02-01T00:00:00"/>
    <d v="2017-02-07T00:00:00"/>
    <s v="Tuesday"/>
    <d v="1899-12-30T13:29:19"/>
    <d v="1899-12-30T13:00:00"/>
    <n v="1"/>
    <d v="2017-02-07T00:00:00"/>
    <d v="2017-02-01T00:00:00"/>
    <d v="2017-02-07T00:00:00"/>
    <s v="Tuesday"/>
    <d v="1899-12-30T13:34:58"/>
    <d v="1899-12-30T14:00:00"/>
    <s v="One Way"/>
  </r>
  <r>
    <n v="1137916"/>
    <s v="RFID Card Member"/>
    <s v="Milwaukee "/>
    <s v="WI"/>
    <n v="53202"/>
    <s v="UNITED STATES"/>
    <s v="Annual Pass"/>
    <n v="11094"/>
    <x v="0"/>
    <n v="43.03886"/>
    <n v="-87.902720000000002"/>
    <x v="10"/>
    <n v="43.052460000000004"/>
    <n v="-87.891000000000005"/>
    <n v="7"/>
    <n v="0"/>
    <n v="1.1000000000000001"/>
    <n v="1"/>
    <n v="42"/>
    <n v="-1"/>
    <d v="2017-02-07T00:00:00"/>
    <d v="2017-02-01T00:00:00"/>
    <d v="2017-02-07T00:00:00"/>
    <s v="Tuesday"/>
    <d v="1899-12-30T16:53:37"/>
    <d v="1899-12-30T17:00:00"/>
    <n v="1"/>
    <d v="2017-02-07T00:00:00"/>
    <d v="2017-02-01T00:00:00"/>
    <d v="2017-02-07T00:00:00"/>
    <s v="Tuesday"/>
    <d v="1899-12-30T17:00:54"/>
    <d v="1899-12-30T17:00:00"/>
    <s v="One Way"/>
  </r>
  <r>
    <n v="1257756"/>
    <s v="RFID Card Member"/>
    <s v="Milwaukee"/>
    <s v="WI"/>
    <n v="53204"/>
    <s v="UNITED STATES"/>
    <s v="Annual Pass"/>
    <n v="5588"/>
    <x v="22"/>
    <n v="43.053040000000003"/>
    <n v="-87.897660000000002"/>
    <x v="13"/>
    <n v="43.04824"/>
    <n v="-87.904970000000006"/>
    <n v="4"/>
    <n v="0"/>
    <n v="0.6"/>
    <n v="0.6"/>
    <n v="24"/>
    <n v="-1"/>
    <d v="2017-02-07T00:00:00"/>
    <d v="2017-02-01T00:00:00"/>
    <d v="2017-02-07T00:00:00"/>
    <s v="Tuesday"/>
    <d v="1899-12-30T17:50:02"/>
    <d v="1899-12-30T18:00:00"/>
    <n v="1"/>
    <d v="2017-02-07T00:00:00"/>
    <d v="2017-02-01T00:00:00"/>
    <d v="2017-02-07T00:00:00"/>
    <s v="Tuesday"/>
    <d v="1899-12-30T17:54:57"/>
    <d v="1899-12-30T18:00:00"/>
    <s v="One Way"/>
  </r>
  <r>
    <n v="1255543"/>
    <s v="RFID Card Member"/>
    <s v="Burlington"/>
    <s v="WI"/>
    <n v="53105"/>
    <s v="UNITED STATES"/>
    <s v="Bublr for Organizations"/>
    <n v="5555"/>
    <x v="13"/>
    <n v="43.058619999999998"/>
    <n v="-87.885319999999993"/>
    <x v="10"/>
    <n v="43.052460000000004"/>
    <n v="-87.891000000000005"/>
    <n v="6"/>
    <n v="0"/>
    <n v="0.9"/>
    <n v="0.9"/>
    <n v="36"/>
    <n v="-1"/>
    <d v="2017-02-07T00:00:00"/>
    <d v="2017-02-01T00:00:00"/>
    <d v="2017-02-07T00:00:00"/>
    <s v="Tuesday"/>
    <d v="1899-12-30T20:09:29"/>
    <d v="1899-12-30T20:00:00"/>
    <n v="1"/>
    <d v="2017-02-07T00:00:00"/>
    <d v="2017-02-01T00:00:00"/>
    <d v="2017-02-07T00:00:00"/>
    <s v="Tuesday"/>
    <d v="1899-12-30T20:15:10"/>
    <d v="1899-12-30T20:00:00"/>
    <s v="One Way"/>
  </r>
  <r>
    <n v="1381218"/>
    <s v="RFID Card Member"/>
    <s v="Shorewood"/>
    <s v="WI"/>
    <n v="53211"/>
    <s v="UNITED STATES"/>
    <s v="30-Day Pass"/>
    <n v="5476"/>
    <x v="7"/>
    <n v="43.074890000000003"/>
    <n v="-87.882810000000006"/>
    <x v="3"/>
    <n v="43.058619999999998"/>
    <n v="-87.885319999999993"/>
    <n v="9"/>
    <n v="0"/>
    <n v="1.4"/>
    <n v="1.3"/>
    <n v="54"/>
    <n v="-1"/>
    <d v="2017-02-07T00:00:00"/>
    <d v="2017-02-01T00:00:00"/>
    <d v="2017-02-07T00:00:00"/>
    <s v="Tuesday"/>
    <d v="1899-12-30T20:29:10"/>
    <d v="1899-12-30T20:00:00"/>
    <n v="1"/>
    <d v="2017-02-07T00:00:00"/>
    <d v="2017-02-01T00:00:00"/>
    <d v="2017-02-07T00:00:00"/>
    <s v="Tuesday"/>
    <d v="1899-12-30T20:38:52"/>
    <d v="1899-12-30T21:00:00"/>
    <s v="One Way"/>
  </r>
  <r>
    <n v="551883"/>
    <s v="RFID Card Member"/>
    <s v="Wauwatosa"/>
    <s v="WI"/>
    <n v="53213"/>
    <s v="UNITED STATES"/>
    <s v="Annual Pass"/>
    <n v="5446"/>
    <x v="5"/>
    <n v="43.031320000000001"/>
    <n v="-87.904259999999994"/>
    <x v="5"/>
    <n v="43.031480000000002"/>
    <n v="-87.908169999999998"/>
    <n v="8"/>
    <n v="0"/>
    <n v="1.2"/>
    <n v="1.1000000000000001"/>
    <n v="48"/>
    <n v="-1"/>
    <d v="2017-02-08T00:00:00"/>
    <d v="2017-02-01T00:00:00"/>
    <d v="2017-02-08T00:00:00"/>
    <s v="Wednesday"/>
    <d v="1899-12-30T08:04:55"/>
    <d v="1899-12-30T08:00:00"/>
    <n v="1"/>
    <d v="2017-02-08T00:00:00"/>
    <d v="2017-02-01T00:00:00"/>
    <d v="2017-02-08T00:00:00"/>
    <s v="Wednesday"/>
    <d v="1899-12-30T08:12:21"/>
    <d v="1899-12-30T08:00:00"/>
    <s v="One Way"/>
  </r>
  <r>
    <n v="1328721"/>
    <s v="RFID Card Member"/>
    <s v="Milwaukee"/>
    <s v="WI"/>
    <n v="53207"/>
    <s v="UNITED STATES"/>
    <s v="Annual Pass"/>
    <n v="78"/>
    <x v="50"/>
    <n v="43.026229999999998"/>
    <n v="-87.912809999999993"/>
    <x v="40"/>
    <n v="43.041646999999998"/>
    <n v="-87.927257999999995"/>
    <n v="12"/>
    <n v="0"/>
    <n v="1.8"/>
    <n v="1.7"/>
    <n v="72"/>
    <n v="-1"/>
    <d v="2017-02-08T00:00:00"/>
    <d v="2017-02-01T00:00:00"/>
    <d v="2017-02-08T00:00:00"/>
    <s v="Wednesday"/>
    <d v="1899-12-30T08:17:38"/>
    <d v="1899-12-30T08:00:00"/>
    <n v="1"/>
    <d v="2017-02-08T00:00:00"/>
    <d v="2017-02-01T00:00:00"/>
    <d v="2017-02-08T00:00:00"/>
    <s v="Wednesday"/>
    <d v="1899-12-30T08:29:27"/>
    <d v="1899-12-30T08:00:00"/>
    <s v="One Way"/>
  </r>
  <r>
    <n v="1260485"/>
    <s v="RFID Card Member"/>
    <s v="Shorewood"/>
    <s v="WI"/>
    <n v="53211"/>
    <s v="UNITED STATES"/>
    <s v="Annual Pass"/>
    <n v="5513"/>
    <x v="27"/>
    <n v="43.038580000000003"/>
    <n v="-87.90934"/>
    <x v="1"/>
    <n v="43.03886"/>
    <n v="-87.902720000000002"/>
    <n v="3"/>
    <n v="0"/>
    <n v="0.5"/>
    <n v="0.4"/>
    <n v="18"/>
    <n v="-1"/>
    <d v="2017-02-08T00:00:00"/>
    <d v="2017-02-01T00:00:00"/>
    <d v="2017-02-08T00:00:00"/>
    <s v="Wednesday"/>
    <d v="1899-12-30T08:42:07"/>
    <d v="1899-12-30T09:00:00"/>
    <n v="1"/>
    <d v="2017-02-08T00:00:00"/>
    <d v="2017-02-01T00:00:00"/>
    <d v="2017-02-08T00:00:00"/>
    <s v="Wednesday"/>
    <d v="1899-12-30T08:45:48"/>
    <d v="1899-12-30T09:00:00"/>
    <s v="One Way"/>
  </r>
  <r>
    <n v="1257700"/>
    <s v="RFID Card Member"/>
    <s v="Milwaukee"/>
    <s v="WI"/>
    <n v="53202"/>
    <s v="UNITED STATES"/>
    <s v="Annual Pass"/>
    <n v="11138"/>
    <x v="50"/>
    <n v="43.026229999999998"/>
    <n v="-87.912809999999993"/>
    <x v="14"/>
    <n v="43.020020000000002"/>
    <n v="-87.912540000000007"/>
    <n v="7"/>
    <n v="0"/>
    <n v="1.1000000000000001"/>
    <n v="1"/>
    <n v="42"/>
    <n v="-1"/>
    <d v="2017-02-08T00:00:00"/>
    <d v="2017-02-01T00:00:00"/>
    <d v="2017-02-08T00:00:00"/>
    <s v="Wednesday"/>
    <d v="1899-12-30T10:16:46"/>
    <d v="1899-12-30T10:00:00"/>
    <n v="1"/>
    <d v="2017-02-08T00:00:00"/>
    <d v="2017-02-01T00:00:00"/>
    <d v="2017-02-08T00:00:00"/>
    <s v="Wednesday"/>
    <d v="1899-12-30T10:23:56"/>
    <d v="1899-12-30T10:00:00"/>
    <s v="One Way"/>
  </r>
  <r>
    <n v="1260485"/>
    <s v="RFID Card Member"/>
    <s v="Shorewood"/>
    <s v="WI"/>
    <n v="53211"/>
    <s v="UNITED STATES"/>
    <s v="Annual Pass"/>
    <n v="11164"/>
    <x v="12"/>
    <n v="43.038719999999998"/>
    <n v="-87.905339999999995"/>
    <x v="1"/>
    <n v="43.03886"/>
    <n v="-87.902720000000002"/>
    <n v="2"/>
    <n v="0"/>
    <n v="0.3"/>
    <n v="0.3"/>
    <n v="12"/>
    <n v="-1"/>
    <d v="2017-02-08T00:00:00"/>
    <d v="2017-02-01T00:00:00"/>
    <d v="2017-02-08T00:00:00"/>
    <s v="Wednesday"/>
    <d v="1899-12-30T13:41:39"/>
    <d v="1899-12-30T14:00:00"/>
    <n v="1"/>
    <d v="2017-02-08T00:00:00"/>
    <d v="2017-02-01T00:00:00"/>
    <d v="2017-02-08T00:00:00"/>
    <s v="Wednesday"/>
    <d v="1899-12-30T13:43:29"/>
    <d v="1899-12-30T14:00:00"/>
    <s v="One Way"/>
  </r>
  <r>
    <n v="1468078"/>
    <s v="RFID Card Member"/>
    <s v="Milwaukee "/>
    <s v="WI"/>
    <n v="53209"/>
    <s v="UNITED STATES"/>
    <s v="Annual Pass"/>
    <n v="5462"/>
    <x v="7"/>
    <n v="43.074890000000003"/>
    <n v="-87.882810000000006"/>
    <x v="3"/>
    <n v="43.058619999999998"/>
    <n v="-87.885319999999993"/>
    <n v="6"/>
    <n v="0"/>
    <n v="0.9"/>
    <n v="0.9"/>
    <n v="36"/>
    <n v="-1"/>
    <d v="2017-02-08T00:00:00"/>
    <d v="2017-02-01T00:00:00"/>
    <d v="2017-02-08T00:00:00"/>
    <s v="Wednesday"/>
    <d v="1899-12-30T15:55:05"/>
    <d v="1899-12-30T16:00:00"/>
    <n v="1"/>
    <d v="2017-02-08T00:00:00"/>
    <d v="2017-02-01T00:00:00"/>
    <d v="2017-02-08T00:00:00"/>
    <s v="Wednesday"/>
    <d v="1899-12-30T16:01:05"/>
    <d v="1899-12-30T16:00:00"/>
    <s v="One Way"/>
  </r>
  <r>
    <n v="1379329"/>
    <s v="RFID Card Member"/>
    <s v="Milwaukee"/>
    <s v="WI"/>
    <n v="53233"/>
    <s v="UNITED STATES"/>
    <s v="Annual Pass"/>
    <n v="11080"/>
    <x v="21"/>
    <n v="43.06033"/>
    <n v="-87.89546"/>
    <x v="18"/>
    <n v="43.045712999999999"/>
    <n v="-87.899756999999994"/>
    <n v="7"/>
    <n v="0"/>
    <n v="1.1000000000000001"/>
    <n v="1"/>
    <n v="42"/>
    <n v="-1"/>
    <d v="2017-02-08T00:00:00"/>
    <d v="2017-02-01T00:00:00"/>
    <d v="2017-02-08T00:00:00"/>
    <s v="Wednesday"/>
    <d v="1899-12-30T17:07:17"/>
    <d v="1899-12-30T17:00:00"/>
    <n v="1"/>
    <d v="2017-02-08T00:00:00"/>
    <d v="2017-02-01T00:00:00"/>
    <d v="2017-02-08T00:00:00"/>
    <s v="Wednesday"/>
    <d v="1899-12-30T17:14:47"/>
    <d v="1899-12-30T17:00:00"/>
    <s v="One Way"/>
  </r>
  <r>
    <n v="1142876"/>
    <s v="RFID Card Member"/>
    <s v="Milwaukee"/>
    <s v="WI"/>
    <n v="53204"/>
    <s v="UNITED STATES"/>
    <s v="Annual Pass"/>
    <n v="11141"/>
    <x v="50"/>
    <n v="43.026229999999998"/>
    <n v="-87.912809999999993"/>
    <x v="4"/>
    <n v="43.03913"/>
    <n v="-87.916150000000002"/>
    <n v="9"/>
    <n v="0"/>
    <n v="1.4"/>
    <n v="1.3"/>
    <n v="54"/>
    <n v="-1"/>
    <d v="2017-02-08T00:00:00"/>
    <d v="2017-02-01T00:00:00"/>
    <d v="2017-02-08T00:00:00"/>
    <s v="Wednesday"/>
    <d v="1899-12-30T18:44:59"/>
    <d v="1899-12-30T19:00:00"/>
    <n v="1"/>
    <d v="2017-02-08T00:00:00"/>
    <d v="2017-02-01T00:00:00"/>
    <d v="2017-02-08T00:00:00"/>
    <s v="Wednesday"/>
    <d v="1899-12-30T18:53:22"/>
    <d v="1899-12-30T19:00:00"/>
    <s v="One Way"/>
  </r>
  <r>
    <n v="1445188"/>
    <s v="RFID Card Member"/>
    <s v="Milwaukee"/>
    <s v="WI"/>
    <n v="53211"/>
    <s v="UNITED STATES"/>
    <s v="Annual Pass"/>
    <n v="5456"/>
    <x v="9"/>
    <n v="43.066893999999998"/>
    <n v="-87.877936000000005"/>
    <x v="3"/>
    <n v="43.058619999999998"/>
    <n v="-87.885319999999993"/>
    <n v="4"/>
    <n v="0"/>
    <n v="0.6"/>
    <n v="0.6"/>
    <n v="24"/>
    <n v="-1"/>
    <d v="2017-02-08T00:00:00"/>
    <d v="2017-02-01T00:00:00"/>
    <d v="2017-02-08T00:00:00"/>
    <s v="Wednesday"/>
    <d v="1899-12-30T18:55:09"/>
    <d v="1899-12-30T19:00:00"/>
    <n v="1"/>
    <d v="2017-02-08T00:00:00"/>
    <d v="2017-02-01T00:00:00"/>
    <d v="2017-02-08T00:00:00"/>
    <s v="Wednesday"/>
    <d v="1899-12-30T18:59:50"/>
    <d v="1899-12-30T19:00:00"/>
    <s v="One Way"/>
  </r>
  <r>
    <n v="1142876"/>
    <s v="RFID Card Member"/>
    <s v="Milwaukee"/>
    <s v="WI"/>
    <n v="53204"/>
    <s v="UNITED STATES"/>
    <s v="Annual Pass"/>
    <n v="11141"/>
    <x v="16"/>
    <n v="43.03913"/>
    <n v="-87.916150000000002"/>
    <x v="42"/>
    <n v="43.026229999999998"/>
    <n v="-87.912809999999993"/>
    <n v="7"/>
    <n v="0"/>
    <n v="1.1000000000000001"/>
    <n v="1"/>
    <n v="42"/>
    <n v="-1"/>
    <d v="2017-02-08T00:00:00"/>
    <d v="2017-02-01T00:00:00"/>
    <d v="2017-02-08T00:00:00"/>
    <s v="Wednesday"/>
    <d v="1899-12-30T21:34:56"/>
    <d v="1899-12-30T22:00:00"/>
    <n v="1"/>
    <d v="2017-02-08T00:00:00"/>
    <d v="2017-02-01T00:00:00"/>
    <d v="2017-02-08T00:00:00"/>
    <s v="Wednesday"/>
    <d v="1899-12-30T21:41:23"/>
    <d v="1899-12-30T22:00:00"/>
    <s v="One Way"/>
  </r>
  <r>
    <n v="1425087"/>
    <s v="RFID Card Member"/>
    <s v="milwaukee"/>
    <s v="WI"/>
    <n v="53212"/>
    <s v="UNITED STATES"/>
    <s v="Annual Pass"/>
    <n v="5517"/>
    <x v="16"/>
    <n v="43.03913"/>
    <n v="-87.916150000000002"/>
    <x v="15"/>
    <n v="43.06033"/>
    <n v="-87.89546"/>
    <n v="15"/>
    <n v="0"/>
    <n v="2.2999999999999998"/>
    <n v="2.1"/>
    <n v="90"/>
    <n v="-1"/>
    <d v="2017-02-08T00:00:00"/>
    <d v="2017-02-01T00:00:00"/>
    <d v="2017-02-08T00:00:00"/>
    <s v="Wednesday"/>
    <d v="1899-12-30T22:01:34"/>
    <d v="1899-12-30T22:00:00"/>
    <n v="1"/>
    <d v="2017-02-08T00:00:00"/>
    <d v="2017-02-01T00:00:00"/>
    <d v="2017-02-08T00:00:00"/>
    <s v="Wednesday"/>
    <d v="1899-12-30T22:16:12"/>
    <d v="1899-12-30T22:00:00"/>
    <s v="One Way"/>
  </r>
  <r>
    <n v="1149880"/>
    <s v="RFID Card Member"/>
    <s v="Milwaukee"/>
    <s v="WI"/>
    <n v="53212"/>
    <s v="UNITED STATES"/>
    <s v="Annual Pass"/>
    <n v="11128"/>
    <x v="43"/>
    <n v="43.05536"/>
    <n v="-87.90504"/>
    <x v="12"/>
    <n v="43.038719999999998"/>
    <n v="-87.905339999999995"/>
    <n v="13"/>
    <n v="0"/>
    <n v="2"/>
    <n v="1.9"/>
    <n v="78"/>
    <n v="-1"/>
    <d v="2017-02-09T00:00:00"/>
    <d v="2017-02-01T00:00:00"/>
    <d v="2017-02-09T00:00:00"/>
    <s v="Thursday"/>
    <d v="1899-12-30T08:06:19"/>
    <d v="1899-12-30T08:00:00"/>
    <n v="1"/>
    <d v="2017-02-09T00:00:00"/>
    <d v="2017-02-01T00:00:00"/>
    <d v="2017-02-09T00:00:00"/>
    <s v="Thursday"/>
    <d v="1899-12-30T08:19:12"/>
    <d v="1899-12-30T08:00:00"/>
    <s v="One Way"/>
  </r>
  <r>
    <n v="550946"/>
    <s v="RFID Card Member"/>
    <s v="Milwaukee"/>
    <s v="WI"/>
    <n v="53202"/>
    <s v="UNITED STATES"/>
    <s v="Annual Pass"/>
    <n v="11125"/>
    <x v="2"/>
    <n v="43.03519"/>
    <n v="-87.907390000000007"/>
    <x v="16"/>
    <n v="43.034619999999997"/>
    <n v="-87.917500000000004"/>
    <n v="11"/>
    <n v="0"/>
    <n v="1.7"/>
    <n v="1.6"/>
    <n v="66"/>
    <n v="-1"/>
    <d v="2017-02-09T00:00:00"/>
    <d v="2017-02-01T00:00:00"/>
    <d v="2017-02-09T00:00:00"/>
    <s v="Thursday"/>
    <d v="1899-12-30T08:44:42"/>
    <d v="1899-12-30T09:00:00"/>
    <n v="1"/>
    <d v="2017-02-09T00:00:00"/>
    <d v="2017-02-01T00:00:00"/>
    <d v="2017-02-09T00:00:00"/>
    <s v="Thursday"/>
    <d v="1899-12-30T08:55:44"/>
    <d v="1899-12-30T09:00:00"/>
    <s v="One Way"/>
  </r>
  <r>
    <n v="1260485"/>
    <s v="RFID Card Member"/>
    <s v="Shorewood"/>
    <s v="WI"/>
    <n v="53211"/>
    <s v="UNITED STATES"/>
    <s v="Annual Pass"/>
    <n v="11164"/>
    <x v="0"/>
    <n v="43.03886"/>
    <n v="-87.902720000000002"/>
    <x v="12"/>
    <n v="43.038719999999998"/>
    <n v="-87.905339999999995"/>
    <n v="2"/>
    <n v="0"/>
    <n v="0.3"/>
    <n v="0.3"/>
    <n v="12"/>
    <n v="-1"/>
    <d v="2017-02-09T00:00:00"/>
    <d v="2017-02-01T00:00:00"/>
    <d v="2017-02-09T00:00:00"/>
    <s v="Thursday"/>
    <d v="1899-12-30T12:35:25"/>
    <d v="1899-12-30T13:00:00"/>
    <n v="1"/>
    <d v="2017-02-09T00:00:00"/>
    <d v="2017-02-01T00:00:00"/>
    <d v="2017-02-09T00:00:00"/>
    <s v="Thursday"/>
    <d v="1899-12-30T12:37:27"/>
    <d v="1899-12-30T13:00:00"/>
    <s v="One Way"/>
  </r>
  <r>
    <n v="1182678"/>
    <s v="RFID Card Member"/>
    <s v="Milwaukee"/>
    <s v="WI"/>
    <n v="53202"/>
    <s v="UNITED STATES"/>
    <s v="Annual Pass"/>
    <n v="11128"/>
    <x v="12"/>
    <n v="43.038719999999998"/>
    <n v="-87.905339999999995"/>
    <x v="6"/>
    <n v="43.031320000000001"/>
    <n v="-87.904259999999994"/>
    <n v="4"/>
    <n v="0"/>
    <n v="0.6"/>
    <n v="0.6"/>
    <n v="24"/>
    <n v="-1"/>
    <d v="2017-02-09T00:00:00"/>
    <d v="2017-02-01T00:00:00"/>
    <d v="2017-02-09T00:00:00"/>
    <s v="Thursday"/>
    <d v="1899-12-30T17:30:13"/>
    <d v="1899-12-30T18:00:00"/>
    <n v="1"/>
    <d v="2017-02-09T00:00:00"/>
    <d v="2017-02-01T00:00:00"/>
    <d v="2017-02-09T00:00:00"/>
    <s v="Thursday"/>
    <d v="1899-12-30T17:34:15"/>
    <d v="1899-12-30T18:00:00"/>
    <s v="One Way"/>
  </r>
  <r>
    <n v="1360313"/>
    <s v="RFID Card Member"/>
    <s v="Pleasant prairie "/>
    <s v="WI"/>
    <n v="53158"/>
    <s v="UNITED STATES"/>
    <s v="Annual Pass"/>
    <n v="129"/>
    <x v="7"/>
    <n v="43.074890000000003"/>
    <n v="-87.882810000000006"/>
    <x v="41"/>
    <n v="43.078530000000001"/>
    <n v="-87.882620000000003"/>
    <n v="2"/>
    <n v="0"/>
    <n v="0.3"/>
    <n v="0.3"/>
    <n v="12"/>
    <n v="-1"/>
    <d v="2017-02-09T00:00:00"/>
    <d v="2017-02-01T00:00:00"/>
    <d v="2017-02-09T00:00:00"/>
    <s v="Thursday"/>
    <d v="1899-12-30T22:18:28"/>
    <d v="1899-12-30T22:00:00"/>
    <n v="1"/>
    <d v="2017-02-09T00:00:00"/>
    <d v="2017-02-01T00:00:00"/>
    <d v="2017-02-09T00:00:00"/>
    <s v="Thursday"/>
    <d v="1899-12-30T22:20:34"/>
    <d v="1899-12-30T22:00:00"/>
    <s v="One Way"/>
  </r>
  <r>
    <n v="135725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4"/>
    <n v="0"/>
    <n v="0.6"/>
    <n v="0.6"/>
    <n v="24"/>
    <n v="-1"/>
    <d v="2017-02-10T00:00:00"/>
    <d v="2017-02-01T00:00:00"/>
    <d v="2017-02-10T00:00:00"/>
    <s v="Friday"/>
    <d v="1899-12-30T06:37:08"/>
    <d v="1899-12-30T07:00:00"/>
    <n v="1"/>
    <d v="2017-02-10T00:00:00"/>
    <d v="2017-02-01T00:00:00"/>
    <d v="2017-02-10T00:00:00"/>
    <s v="Friday"/>
    <d v="1899-12-30T06:41:31"/>
    <d v="1899-12-30T07:00:00"/>
    <s v="One Way"/>
  </r>
  <r>
    <n v="1474966"/>
    <s v="RFID Card Member"/>
    <s v="Milwaukee"/>
    <s v="WI"/>
    <n v="53202"/>
    <s v="UNITED STATES"/>
    <s v="Annual Pass"/>
    <n v="86"/>
    <x v="14"/>
    <n v="43.045712999999999"/>
    <n v="-87.899756999999994"/>
    <x v="5"/>
    <n v="43.031480000000002"/>
    <n v="-87.908169999999998"/>
    <n v="12"/>
    <n v="0"/>
    <n v="1.8"/>
    <n v="1.7"/>
    <n v="72"/>
    <n v="-1"/>
    <d v="2017-02-10T00:00:00"/>
    <d v="2017-02-01T00:00:00"/>
    <d v="2017-02-10T00:00:00"/>
    <s v="Friday"/>
    <d v="1899-12-30T09:45:29"/>
    <d v="1899-12-30T10:00:00"/>
    <n v="1"/>
    <d v="2017-02-10T00:00:00"/>
    <d v="2017-02-01T00:00:00"/>
    <d v="2017-02-10T00:00:00"/>
    <s v="Friday"/>
    <d v="1899-12-30T09:57:43"/>
    <d v="1899-12-30T10:00:00"/>
    <s v="One Way"/>
  </r>
  <r>
    <n v="1370752"/>
    <s v="RFID Card Member"/>
    <s v="Burlington"/>
    <s v="WI"/>
    <n v="53105"/>
    <s v="UNITED STATES"/>
    <s v="Annual Pass"/>
    <n v="88"/>
    <x v="28"/>
    <n v="43.060250000000003"/>
    <n v="-87.892169999999993"/>
    <x v="15"/>
    <n v="43.06033"/>
    <n v="-87.89546"/>
    <n v="1"/>
    <n v="0"/>
    <n v="0.2"/>
    <n v="0.1"/>
    <n v="6"/>
    <n v="-1"/>
    <d v="2017-02-10T00:00:00"/>
    <d v="2017-02-01T00:00:00"/>
    <d v="2017-02-10T00:00:00"/>
    <s v="Friday"/>
    <d v="1899-12-30T15:36:16"/>
    <d v="1899-12-30T16:00:00"/>
    <n v="1"/>
    <d v="2017-02-10T00:00:00"/>
    <d v="2017-02-01T00:00:00"/>
    <d v="2017-02-10T00:00:00"/>
    <s v="Friday"/>
    <d v="1899-12-30T15:37:31"/>
    <d v="1899-12-30T16:00:00"/>
    <s v="One Way"/>
  </r>
  <r>
    <n v="1482626"/>
    <s v="RFID Card Member"/>
    <s v="Milwaukee"/>
    <s v="WI"/>
    <n v="53207"/>
    <s v="UNITED STATES"/>
    <s v="Annual Pass"/>
    <n v="5562"/>
    <x v="41"/>
    <n v="43.004728999999998"/>
    <n v="-87.905463999999995"/>
    <x v="42"/>
    <n v="43.026229999999998"/>
    <n v="-87.912809999999993"/>
    <n v="13"/>
    <n v="0"/>
    <n v="2"/>
    <n v="1.9"/>
    <n v="78"/>
    <n v="-1"/>
    <d v="2017-02-10T00:00:00"/>
    <d v="2017-02-01T00:00:00"/>
    <d v="2017-02-10T00:00:00"/>
    <s v="Friday"/>
    <d v="1899-12-30T17:16:04"/>
    <d v="1899-12-30T17:00:00"/>
    <n v="1"/>
    <d v="2017-02-10T00:00:00"/>
    <d v="2017-02-01T00:00:00"/>
    <d v="2017-02-10T00:00:00"/>
    <s v="Friday"/>
    <d v="1899-12-30T17:29:28"/>
    <d v="1899-12-30T17:00:00"/>
    <s v="One Way"/>
  </r>
  <r>
    <n v="1468078"/>
    <s v="RFID Card Member"/>
    <s v="Milwaukee "/>
    <s v="WI"/>
    <n v="53209"/>
    <s v="UNITED STATES"/>
    <s v="Annual Pass"/>
    <n v="5556"/>
    <x v="51"/>
    <n v="43.046570000000003"/>
    <n v="-87.908720000000002"/>
    <x v="54"/>
    <n v="43.046570000000003"/>
    <n v="-87.908720000000002"/>
    <n v="0"/>
    <n v="0"/>
    <n v="0"/>
    <n v="0"/>
    <n v="0"/>
    <n v="-1"/>
    <d v="2017-02-10T00:00:00"/>
    <d v="2017-02-01T00:00:00"/>
    <d v="2017-02-10T00:00:00"/>
    <s v="Friday"/>
    <d v="1899-12-30T17:19:18"/>
    <d v="1899-12-30T17:00:00"/>
    <n v="1"/>
    <d v="2017-02-10T00:00:00"/>
    <d v="2017-02-01T00:00:00"/>
    <d v="2017-02-10T00:00:00"/>
    <s v="Friday"/>
    <d v="1899-12-30T17:19:26"/>
    <d v="1899-12-30T17:00:00"/>
    <s v="Round Trip"/>
  </r>
  <r>
    <n v="1017964"/>
    <s v="RFID Card Member"/>
    <s v="Milwaukee"/>
    <s v="WI"/>
    <n v="53202"/>
    <s v="UNITED STATES"/>
    <s v="Annual Pass"/>
    <n v="993"/>
    <x v="10"/>
    <n v="43.052460000000004"/>
    <n v="-87.891000000000005"/>
    <x v="3"/>
    <n v="43.058619999999998"/>
    <n v="-87.885319999999993"/>
    <n v="4"/>
    <n v="0"/>
    <n v="0.6"/>
    <n v="0.6"/>
    <n v="24"/>
    <n v="-1"/>
    <d v="2017-02-10T00:00:00"/>
    <d v="2017-02-01T00:00:00"/>
    <d v="2017-02-10T00:00:00"/>
    <s v="Friday"/>
    <d v="1899-12-30T18:01:09"/>
    <d v="1899-12-30T18:00:00"/>
    <n v="1"/>
    <d v="2017-02-10T00:00:00"/>
    <d v="2017-02-01T00:00:00"/>
    <d v="2017-02-10T00:00:00"/>
    <s v="Friday"/>
    <d v="1899-12-30T18:05:58"/>
    <d v="1899-12-30T18:00:00"/>
    <s v="One Way"/>
  </r>
  <r>
    <n v="1164700"/>
    <s v="RFID Card Member"/>
    <s v="Milwaukee"/>
    <s v="WI"/>
    <n v="53202"/>
    <s v="UNITED STATES"/>
    <s v="Annual Pass"/>
    <n v="5498"/>
    <x v="10"/>
    <n v="43.052460000000004"/>
    <n v="-87.891000000000005"/>
    <x v="54"/>
    <n v="43.046570000000003"/>
    <n v="-87.908720000000002"/>
    <n v="19"/>
    <n v="0"/>
    <n v="2.9"/>
    <n v="2.7"/>
    <n v="114"/>
    <n v="-1"/>
    <d v="2017-02-10T00:00:00"/>
    <d v="2017-02-01T00:00:00"/>
    <d v="2017-02-10T00:00:00"/>
    <s v="Friday"/>
    <d v="1899-12-30T18:12:43"/>
    <d v="1899-12-30T18:00:00"/>
    <n v="1"/>
    <d v="2017-02-10T00:00:00"/>
    <d v="2017-02-01T00:00:00"/>
    <d v="2017-02-10T00:00:00"/>
    <s v="Friday"/>
    <d v="1899-12-30T18:31:03"/>
    <d v="1899-12-30T19:00:00"/>
    <s v="One Way"/>
  </r>
  <r>
    <n v="1328721"/>
    <s v="RFID Card Member"/>
    <s v="Milwaukee"/>
    <s v="WI"/>
    <n v="53207"/>
    <s v="UNITED STATES"/>
    <s v="Annual Pass"/>
    <n v="983"/>
    <x v="41"/>
    <n v="43.004728999999998"/>
    <n v="-87.905463999999995"/>
    <x v="48"/>
    <n v="43.004728999999998"/>
    <n v="-87.905463999999995"/>
    <n v="51"/>
    <n v="0"/>
    <n v="7.7"/>
    <n v="7.3"/>
    <n v="306"/>
    <n v="-1"/>
    <d v="2017-02-10T00:00:00"/>
    <d v="2017-02-01T00:00:00"/>
    <d v="2017-02-10T00:00:00"/>
    <s v="Friday"/>
    <d v="1899-12-30T18:42:38"/>
    <d v="1899-12-30T19:00:00"/>
    <n v="1"/>
    <d v="2017-02-10T00:00:00"/>
    <d v="2017-02-01T00:00:00"/>
    <d v="2017-02-10T00:00:00"/>
    <s v="Friday"/>
    <d v="1899-12-30T19:33:51"/>
    <d v="1899-12-30T20:00:00"/>
    <s v="Round Trip"/>
  </r>
  <r>
    <n v="1251108"/>
    <s v="RFID Card Member"/>
    <s v="Appleton"/>
    <s v="WI"/>
    <n v="54913"/>
    <s v="UNITED STATES"/>
    <s v="Bublr for Organizations"/>
    <n v="145"/>
    <x v="28"/>
    <n v="43.060250000000003"/>
    <n v="-87.892169999999993"/>
    <x v="15"/>
    <n v="43.06033"/>
    <n v="-87.89546"/>
    <n v="2"/>
    <n v="0"/>
    <n v="0.3"/>
    <n v="0.3"/>
    <n v="12"/>
    <n v="-1"/>
    <d v="2017-02-10T00:00:00"/>
    <d v="2017-02-01T00:00:00"/>
    <d v="2017-02-10T00:00:00"/>
    <s v="Friday"/>
    <d v="1899-12-30T23:33:33"/>
    <d v="1899-12-31T00:00:00"/>
    <n v="1"/>
    <d v="2017-02-10T00:00:00"/>
    <d v="2017-02-01T00:00:00"/>
    <d v="2017-02-10T00:00:00"/>
    <s v="Friday"/>
    <d v="1899-12-30T23:35:16"/>
    <d v="1899-12-31T00:00:00"/>
    <s v="One Way"/>
  </r>
  <r>
    <n v="1248799"/>
    <s v="RFID Card Member"/>
    <s v="Racine"/>
    <s v="WI"/>
    <n v="53405"/>
    <s v="UNITED STATES"/>
    <s v="Bublr for Organizations"/>
    <n v="11096"/>
    <x v="4"/>
    <n v="43.078530000000001"/>
    <n v="-87.882620000000003"/>
    <x v="38"/>
    <n v="43.074890000000003"/>
    <n v="-87.882810000000006"/>
    <n v="3"/>
    <n v="0"/>
    <n v="0.5"/>
    <n v="0.4"/>
    <n v="18"/>
    <n v="-1"/>
    <d v="2017-02-11T00:00:00"/>
    <d v="2017-02-01T00:00:00"/>
    <d v="2017-02-11T00:00:00"/>
    <s v="Saturday"/>
    <d v="1899-12-30T08:17:14"/>
    <d v="1899-12-30T08:00:00"/>
    <n v="1"/>
    <d v="2017-02-11T00:00:00"/>
    <d v="2017-02-01T00:00:00"/>
    <d v="2017-02-11T00:00:00"/>
    <s v="Saturday"/>
    <d v="1899-12-30T08:20:22"/>
    <d v="1899-12-30T08:00:00"/>
    <s v="One Way"/>
  </r>
  <r>
    <n v="1358589"/>
    <s v="RFID Card Member"/>
    <s v="Milwaukee"/>
    <s v="WI"/>
    <n v="53211"/>
    <s v="UNITED STATES"/>
    <s v="Annual Pass"/>
    <n v="361"/>
    <x v="11"/>
    <n v="43.04824"/>
    <n v="-87.904970000000006"/>
    <x v="18"/>
    <n v="43.045712999999999"/>
    <n v="-87.899756999999994"/>
    <n v="5"/>
    <n v="0"/>
    <n v="0.8"/>
    <n v="0.7"/>
    <n v="30"/>
    <n v="-1"/>
    <d v="2017-02-11T00:00:00"/>
    <d v="2017-02-01T00:00:00"/>
    <d v="2017-02-11T00:00:00"/>
    <s v="Saturday"/>
    <d v="1899-12-30T12:19:21"/>
    <d v="1899-12-30T12:00:00"/>
    <n v="1"/>
    <d v="2017-02-11T00:00:00"/>
    <d v="2017-02-01T00:00:00"/>
    <d v="2017-02-11T00:00:00"/>
    <s v="Saturday"/>
    <d v="1899-12-30T12:24:09"/>
    <d v="1899-12-30T12:00:00"/>
    <s v="One Way"/>
  </r>
  <r>
    <n v="1381218"/>
    <s v="RFID Card Member"/>
    <s v="Shorewood"/>
    <s v="WI"/>
    <n v="53211"/>
    <s v="UNITED STATES"/>
    <s v="30-Day Pass"/>
    <n v="5430"/>
    <x v="32"/>
    <n v="43.077359999999999"/>
    <n v="-87.880769999999998"/>
    <x v="3"/>
    <n v="43.058619999999998"/>
    <n v="-87.885319999999993"/>
    <n v="12"/>
    <n v="0"/>
    <n v="1.8"/>
    <n v="1.7"/>
    <n v="72"/>
    <n v="-1"/>
    <d v="2017-02-11T00:00:00"/>
    <d v="2017-02-01T00:00:00"/>
    <d v="2017-02-11T00:00:00"/>
    <s v="Saturday"/>
    <d v="1899-12-30T13:39:19"/>
    <d v="1899-12-30T14:00:00"/>
    <n v="1"/>
    <d v="2017-02-11T00:00:00"/>
    <d v="2017-02-01T00:00:00"/>
    <d v="2017-02-11T00:00:00"/>
    <s v="Saturday"/>
    <d v="1899-12-30T13:51:07"/>
    <d v="1899-12-30T14:00:00"/>
    <s v="One Way"/>
  </r>
  <r>
    <n v="1154367"/>
    <s v="RFID Card Member"/>
    <s v="Milwaukee"/>
    <s v="WI"/>
    <n v="53202"/>
    <s v="UNITED STATES"/>
    <s v="Annual Pass"/>
    <n v="11"/>
    <x v="0"/>
    <n v="43.03886"/>
    <n v="-87.902720000000002"/>
    <x v="12"/>
    <n v="43.038719999999998"/>
    <n v="-87.905339999999995"/>
    <n v="9"/>
    <n v="0"/>
    <n v="1.4"/>
    <n v="1.3"/>
    <n v="54"/>
    <n v="-1"/>
    <d v="2017-02-11T00:00:00"/>
    <d v="2017-02-01T00:00:00"/>
    <d v="2017-02-11T00:00:00"/>
    <s v="Saturday"/>
    <d v="1899-12-30T17:05:40"/>
    <d v="1899-12-30T17:00:00"/>
    <n v="1"/>
    <d v="2017-02-11T00:00:00"/>
    <d v="2017-02-01T00:00:00"/>
    <d v="2017-02-11T00:00:00"/>
    <s v="Saturday"/>
    <d v="1899-12-30T17:14:07"/>
    <d v="1899-12-30T17:00:00"/>
    <s v="One Way"/>
  </r>
  <r>
    <n v="1474966"/>
    <s v="RFID Card Member"/>
    <s v="Milwaukee"/>
    <s v="WI"/>
    <n v="53202"/>
    <s v="UNITED STATES"/>
    <s v="Annual Pass"/>
    <n v="315"/>
    <x v="14"/>
    <n v="43.045712999999999"/>
    <n v="-87.899756999999994"/>
    <x v="5"/>
    <n v="43.031480000000002"/>
    <n v="-87.908169999999998"/>
    <n v="12"/>
    <n v="0"/>
    <n v="1.8"/>
    <n v="1.7"/>
    <n v="72"/>
    <n v="-1"/>
    <d v="2017-02-11T00:00:00"/>
    <d v="2017-02-01T00:00:00"/>
    <d v="2017-02-11T00:00:00"/>
    <s v="Saturday"/>
    <d v="1899-12-30T17:53:09"/>
    <d v="1899-12-30T18:00:00"/>
    <n v="1"/>
    <d v="2017-02-11T00:00:00"/>
    <d v="2017-02-01T00:00:00"/>
    <d v="2017-02-11T00:00:00"/>
    <s v="Saturday"/>
    <d v="1899-12-30T18:05:57"/>
    <d v="1899-12-30T18:00:00"/>
    <s v="One Way"/>
  </r>
  <r>
    <n v="1344495"/>
    <s v="RFID Card Member"/>
    <s v="Kenosha"/>
    <s v="WI"/>
    <n v="53144"/>
    <s v="UNITED STATES"/>
    <s v="Annual Pass"/>
    <n v="5511"/>
    <x v="33"/>
    <n v="43.063749000000001"/>
    <n v="-87.887962999999999"/>
    <x v="31"/>
    <n v="43.060250000000003"/>
    <n v="-87.892169999999993"/>
    <n v="4"/>
    <n v="0"/>
    <n v="0.6"/>
    <n v="0.6"/>
    <n v="24"/>
    <n v="-1"/>
    <d v="2017-02-11T00:00:00"/>
    <d v="2017-02-01T00:00:00"/>
    <d v="2017-02-11T00:00:00"/>
    <s v="Saturday"/>
    <d v="1899-12-30T23:45:48"/>
    <d v="1899-12-31T00:00:00"/>
    <n v="1"/>
    <d v="2017-02-11T00:00:00"/>
    <d v="2017-02-01T00:00:00"/>
    <d v="2017-02-11T00:00:00"/>
    <s v="Saturday"/>
    <d v="1899-12-30T23:49:13"/>
    <d v="1899-12-31T00:00:00"/>
    <s v="One Way"/>
  </r>
  <r>
    <n v="1387054"/>
    <s v="RFID Card Member"/>
    <s v="Wauwatosa"/>
    <s v="WI"/>
    <n v="53213"/>
    <s v="UNITED STATES"/>
    <s v="Annual Pass"/>
    <n v="11121"/>
    <x v="55"/>
    <n v="43.059550000000002"/>
    <n v="-88.008840000000006"/>
    <x v="53"/>
    <n v="43.06044"/>
    <n v="-88.016239999999996"/>
    <n v="14"/>
    <n v="0"/>
    <n v="2.1"/>
    <n v="2"/>
    <n v="84"/>
    <n v="-1"/>
    <d v="2017-02-12T00:00:00"/>
    <d v="2017-02-01T00:00:00"/>
    <d v="2017-02-12T00:00:00"/>
    <s v="Sunday"/>
    <d v="1899-12-30T09:51:19"/>
    <d v="1899-12-30T10:00:00"/>
    <n v="1"/>
    <d v="2017-02-12T00:00:00"/>
    <d v="2017-02-01T00:00:00"/>
    <d v="2017-02-12T00:00:00"/>
    <s v="Sunday"/>
    <d v="1899-12-30T10:05:23"/>
    <d v="1899-12-30T10:00:00"/>
    <s v="One Way"/>
  </r>
  <r>
    <n v="1135547"/>
    <s v="RFID Card Member"/>
    <s v="Milwaukee"/>
    <s v="WI"/>
    <n v="53202"/>
    <s v="UNITED STATES"/>
    <s v="Annual Pass"/>
    <n v="5453"/>
    <x v="1"/>
    <n v="43.048200000000001"/>
    <n v="-87.900859999999994"/>
    <x v="4"/>
    <n v="43.03913"/>
    <n v="-87.916150000000002"/>
    <n v="11"/>
    <n v="0"/>
    <n v="1.7"/>
    <n v="1.6"/>
    <n v="66"/>
    <n v="-1"/>
    <d v="2017-02-12T00:00:00"/>
    <d v="2017-02-01T00:00:00"/>
    <d v="2017-02-12T00:00:00"/>
    <s v="Sunday"/>
    <d v="1899-12-30T13:17:19"/>
    <d v="1899-12-30T13:00:00"/>
    <n v="1"/>
    <d v="2017-02-12T00:00:00"/>
    <d v="2017-02-01T00:00:00"/>
    <d v="2017-02-12T00:00:00"/>
    <s v="Sunday"/>
    <d v="1899-12-30T13:28:17"/>
    <d v="1899-12-30T13:00:00"/>
    <s v="One Way"/>
  </r>
  <r>
    <n v="1250902"/>
    <s v="RFID Card Member"/>
    <s v="Wauwatosa"/>
    <s v="WI"/>
    <n v="53213"/>
    <s v="UNITED STATES"/>
    <s v="Bublr for Organizations"/>
    <n v="5585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12T00:00:00"/>
    <d v="2017-02-01T00:00:00"/>
    <d v="2017-02-12T00:00:00"/>
    <s v="Sunday"/>
    <d v="1899-12-30T15:00:11"/>
    <d v="1899-12-30T15:00:00"/>
    <n v="1"/>
    <d v="2017-02-12T00:00:00"/>
    <d v="2017-02-01T00:00:00"/>
    <d v="2017-02-12T00:00:00"/>
    <s v="Sunday"/>
    <d v="1899-12-30T15:08:58"/>
    <d v="1899-12-30T15:00:00"/>
    <s v="One Way"/>
  </r>
  <r>
    <n v="1448771"/>
    <s v="RFID Card Member"/>
    <s v="Milwuakee"/>
    <s v="WI"/>
    <n v="53201"/>
    <s v="UNITED STATES"/>
    <s v="Annual Pass"/>
    <n v="5456"/>
    <x v="13"/>
    <n v="43.058619999999998"/>
    <n v="-87.885319999999993"/>
    <x v="41"/>
    <n v="43.078530000000001"/>
    <n v="-87.882620000000003"/>
    <n v="17"/>
    <n v="0"/>
    <n v="2.6"/>
    <n v="2.4"/>
    <n v="102"/>
    <n v="-1"/>
    <d v="2017-02-12T00:00:00"/>
    <d v="2017-02-01T00:00:00"/>
    <d v="2017-02-12T00:00:00"/>
    <s v="Sunday"/>
    <d v="1899-12-30T15:05:04"/>
    <d v="1899-12-30T15:00:00"/>
    <n v="1"/>
    <d v="2017-02-12T00:00:00"/>
    <d v="2017-02-01T00:00:00"/>
    <d v="2017-02-12T00:00:00"/>
    <s v="Sunday"/>
    <d v="1899-12-30T15:22:08"/>
    <d v="1899-12-30T15:00:00"/>
    <s v="One Way"/>
  </r>
  <r>
    <n v="1442430"/>
    <s v="RFID Card Member"/>
    <s v="Milwaukee"/>
    <s v="WI"/>
    <n v="53211"/>
    <s v="UNITED STATES"/>
    <s v="Annual Pass"/>
    <n v="47"/>
    <x v="7"/>
    <n v="43.074890000000003"/>
    <n v="-87.882810000000006"/>
    <x v="38"/>
    <n v="43.074890000000003"/>
    <n v="-87.882810000000006"/>
    <n v="1"/>
    <n v="0"/>
    <n v="0.2"/>
    <n v="0.1"/>
    <n v="6"/>
    <n v="-1"/>
    <d v="2017-02-12T00:00:00"/>
    <d v="2017-02-01T00:00:00"/>
    <d v="2017-02-12T00:00:00"/>
    <s v="Sunday"/>
    <d v="1899-12-30T16:00:49"/>
    <d v="1899-12-30T16:00:00"/>
    <n v="1"/>
    <d v="2017-02-12T00:00:00"/>
    <d v="2017-02-01T00:00:00"/>
    <d v="2017-02-12T00:00:00"/>
    <s v="Sunday"/>
    <d v="1899-12-30T16:01:13"/>
    <d v="1899-12-30T16:00:00"/>
    <s v="Round Trip"/>
  </r>
  <r>
    <n v="1370752"/>
    <s v="RFID Card Member"/>
    <s v="Burlington"/>
    <s v="WI"/>
    <n v="53105"/>
    <s v="UNITED STATES"/>
    <s v="Annual Pass"/>
    <n v="223"/>
    <x v="28"/>
    <n v="43.060250000000003"/>
    <n v="-87.892169999999993"/>
    <x v="11"/>
    <n v="43.060786"/>
    <n v="-87.883825999999999"/>
    <n v="3"/>
    <n v="0"/>
    <n v="0.5"/>
    <n v="0.4"/>
    <n v="18"/>
    <n v="-1"/>
    <d v="2017-02-12T00:00:00"/>
    <d v="2017-02-01T00:00:00"/>
    <d v="2017-02-12T00:00:00"/>
    <s v="Sunday"/>
    <d v="1899-12-30T16:04:19"/>
    <d v="1899-12-30T16:00:00"/>
    <n v="1"/>
    <d v="2017-02-12T00:00:00"/>
    <d v="2017-02-01T00:00:00"/>
    <d v="2017-02-12T00:00:00"/>
    <s v="Sunday"/>
    <d v="1899-12-30T16:07:25"/>
    <d v="1899-12-30T16:00:00"/>
    <s v="One Way"/>
  </r>
  <r>
    <n v="1244268"/>
    <s v="RFID Card Member"/>
    <s v="Shorewood"/>
    <s v="WI"/>
    <n v="53211"/>
    <s v="UNITED STATES"/>
    <s v="Pay as You Go Pass"/>
    <n v="5470"/>
    <x v="32"/>
    <n v="43.077359999999999"/>
    <n v="-87.880769999999998"/>
    <x v="41"/>
    <n v="43.078530000000001"/>
    <n v="-87.882620000000003"/>
    <n v="9"/>
    <n v="2"/>
    <n v="1.4"/>
    <n v="1.3"/>
    <n v="54"/>
    <n v="-1"/>
    <d v="2017-02-16T00:00:00"/>
    <d v="2017-02-01T00:00:00"/>
    <d v="2017-02-16T00:00:00"/>
    <s v="Thursday"/>
    <d v="1899-12-30T20:20:39"/>
    <d v="1899-12-30T20:00:00"/>
    <n v="1"/>
    <d v="2017-02-16T00:00:00"/>
    <d v="2017-02-01T00:00:00"/>
    <d v="2017-02-16T00:00:00"/>
    <s v="Thursday"/>
    <d v="1899-12-30T20:29:27"/>
    <d v="1899-12-30T20:00:00"/>
    <s v="One Way"/>
  </r>
  <r>
    <n v="1442430"/>
    <s v="RFID Card Member"/>
    <s v="Milwaukee"/>
    <s v="WI"/>
    <n v="53211"/>
    <s v="UNITED STATES"/>
    <s v="Annual Pass"/>
    <n v="11051"/>
    <x v="7"/>
    <n v="43.074890000000003"/>
    <n v="-87.882810000000006"/>
    <x v="9"/>
    <n v="43.074655999999997"/>
    <n v="-87.889011999999994"/>
    <n v="2"/>
    <n v="0"/>
    <n v="0.3"/>
    <n v="0.3"/>
    <n v="12"/>
    <n v="-1"/>
    <d v="2017-02-16T00:00:00"/>
    <d v="2017-02-01T00:00:00"/>
    <d v="2017-02-16T00:00:00"/>
    <s v="Thursday"/>
    <d v="1899-12-30T21:46:44"/>
    <d v="1899-12-30T22:00:00"/>
    <n v="1"/>
    <d v="2017-02-16T00:00:00"/>
    <d v="2017-02-01T00:00:00"/>
    <d v="2017-02-16T00:00:00"/>
    <s v="Thursday"/>
    <d v="1899-12-30T21:48:38"/>
    <d v="1899-12-30T22:00:00"/>
    <s v="One Way"/>
  </r>
  <r>
    <n v="108832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5"/>
    <n v="0"/>
    <n v="0.8"/>
    <n v="0.7"/>
    <n v="30"/>
    <n v="-1"/>
    <d v="2017-02-17T00:00:00"/>
    <d v="2017-02-01T00:00:00"/>
    <d v="2017-02-17T00:00:00"/>
    <s v="Friday"/>
    <d v="1899-12-30T08:27:06"/>
    <d v="1899-12-30T08:00:00"/>
    <n v="1"/>
    <d v="2017-02-17T00:00:00"/>
    <d v="2017-02-01T00:00:00"/>
    <d v="2017-02-17T00:00:00"/>
    <s v="Friday"/>
    <d v="1899-12-30T08:32:59"/>
    <d v="1899-12-30T09:00:00"/>
    <s v="One Way"/>
  </r>
  <r>
    <n v="671983"/>
    <s v="RFID Card Member"/>
    <s v="Whitefish Bay"/>
    <s v="WI"/>
    <n v="53217"/>
    <s v="UNITED STATES"/>
    <s v="Annual Pass"/>
    <n v="46"/>
    <x v="3"/>
    <n v="43.042490000000001"/>
    <n v="-87.909959999999998"/>
    <x v="30"/>
    <n v="43.05097"/>
    <n v="-87.906440000000003"/>
    <n v="48"/>
    <n v="0"/>
    <n v="7.2"/>
    <n v="6.8"/>
    <n v="288"/>
    <n v="-1"/>
    <d v="2017-02-17T00:00:00"/>
    <d v="2017-02-01T00:00:00"/>
    <d v="2017-02-17T00:00:00"/>
    <s v="Friday"/>
    <d v="1899-12-30T11:14:33"/>
    <d v="1899-12-30T11:00:00"/>
    <n v="1"/>
    <d v="2017-02-17T00:00:00"/>
    <d v="2017-02-01T00:00:00"/>
    <d v="2017-02-17T00:00:00"/>
    <s v="Friday"/>
    <d v="1899-12-30T12:02:01"/>
    <d v="1899-12-30T12:00:00"/>
    <s v="One Way"/>
  </r>
  <r>
    <n v="671983"/>
    <s v="RFID Card Member"/>
    <s v="Whitefish Bay"/>
    <s v="WI"/>
    <n v="53217"/>
    <s v="UNITED STATES"/>
    <s v="Annual Pass"/>
    <n v="5445"/>
    <x v="43"/>
    <n v="43.05536"/>
    <n v="-87.90504"/>
    <x v="17"/>
    <n v="43.042490000000001"/>
    <n v="-87.909959999999998"/>
    <n v="10"/>
    <n v="0"/>
    <n v="1.5"/>
    <n v="1.4"/>
    <n v="60"/>
    <n v="-1"/>
    <d v="2017-02-17T00:00:00"/>
    <d v="2017-02-01T00:00:00"/>
    <d v="2017-02-17T00:00:00"/>
    <s v="Friday"/>
    <d v="1899-12-30T12:57:02"/>
    <d v="1899-12-30T13:00:00"/>
    <n v="1"/>
    <d v="2017-02-17T00:00:00"/>
    <d v="2017-02-01T00:00:00"/>
    <d v="2017-02-17T00:00:00"/>
    <s v="Friday"/>
    <d v="1899-12-30T13:07:42"/>
    <d v="1899-12-30T13:00:00"/>
    <s v="One Way"/>
  </r>
  <r>
    <n v="1249139"/>
    <s v="RFID Card Member"/>
    <s v="Skokie"/>
    <s v="IL"/>
    <n v="60077"/>
    <s v="UNITED STATES"/>
    <s v="Bublr for Organizations"/>
    <n v="17"/>
    <x v="32"/>
    <n v="43.077359999999999"/>
    <n v="-87.880769999999998"/>
    <x v="26"/>
    <n v="43.077359999999999"/>
    <n v="-87.880769999999998"/>
    <n v="1"/>
    <n v="0"/>
    <n v="0.2"/>
    <n v="0.1"/>
    <n v="6"/>
    <n v="-1"/>
    <d v="2017-02-17T00:00:00"/>
    <d v="2017-02-01T00:00:00"/>
    <d v="2017-02-17T00:00:00"/>
    <s v="Friday"/>
    <d v="1899-12-30T14:13:41"/>
    <d v="1899-12-30T14:00:00"/>
    <n v="1"/>
    <d v="2017-02-17T00:00:00"/>
    <d v="2017-02-01T00:00:00"/>
    <d v="2017-02-17T00:00:00"/>
    <s v="Friday"/>
    <d v="1899-12-30T14:14:20"/>
    <d v="1899-12-30T14:00:00"/>
    <s v="Round Trip"/>
  </r>
  <r>
    <n v="1360146"/>
    <s v="RFID Card Member"/>
    <s v="Pingree Grove"/>
    <s v="IL"/>
    <n v="60140"/>
    <s v="UNITED STATES"/>
    <s v="Annual Pass"/>
    <n v="17"/>
    <x v="32"/>
    <n v="43.077359999999999"/>
    <n v="-87.880769999999998"/>
    <x v="32"/>
    <n v="43.058010000000003"/>
    <n v="-87.877300000000005"/>
    <n v="18"/>
    <n v="0"/>
    <n v="2.7"/>
    <n v="2.6"/>
    <n v="108"/>
    <n v="-1"/>
    <d v="2017-02-17T00:00:00"/>
    <d v="2017-02-01T00:00:00"/>
    <d v="2017-02-17T00:00:00"/>
    <s v="Friday"/>
    <d v="1899-12-30T14:49:30"/>
    <d v="1899-12-30T15:00:00"/>
    <n v="1"/>
    <d v="2017-02-17T00:00:00"/>
    <d v="2017-02-01T00:00:00"/>
    <d v="2017-02-17T00:00:00"/>
    <s v="Friday"/>
    <d v="1899-12-30T15:07:43"/>
    <d v="1899-12-30T15:00:00"/>
    <s v="One Way"/>
  </r>
  <r>
    <n v="1387713"/>
    <s v="RFID Card Member"/>
    <s v="Wauwatosa"/>
    <s v="WI"/>
    <n v="53226"/>
    <s v="UNITED STATES"/>
    <s v="Annual Pass"/>
    <n v="11155"/>
    <x v="55"/>
    <n v="43.059550000000002"/>
    <n v="-88.008840000000006"/>
    <x v="58"/>
    <n v="43.059550000000002"/>
    <n v="-88.008840000000006"/>
    <n v="1"/>
    <n v="0"/>
    <n v="0.2"/>
    <n v="0.1"/>
    <n v="6"/>
    <n v="-1"/>
    <d v="2017-02-17T00:00:00"/>
    <d v="2017-02-01T00:00:00"/>
    <d v="2017-02-17T00:00:00"/>
    <s v="Friday"/>
    <d v="1899-12-30T16:43:14"/>
    <d v="1899-12-30T17:00:00"/>
    <n v="1"/>
    <d v="2017-02-17T00:00:00"/>
    <d v="2017-02-01T00:00:00"/>
    <d v="2017-02-17T00:00:00"/>
    <s v="Friday"/>
    <d v="1899-12-30T16:44:01"/>
    <d v="1899-12-30T17:00:00"/>
    <s v="Round Trip"/>
  </r>
  <r>
    <n v="135725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6"/>
    <n v="0"/>
    <n v="0.9"/>
    <n v="0.9"/>
    <n v="36"/>
    <n v="-1"/>
    <d v="2017-02-17T00:00:00"/>
    <d v="2017-02-01T00:00:00"/>
    <d v="2017-02-17T00:00:00"/>
    <s v="Friday"/>
    <d v="1899-12-30T19:06:40"/>
    <d v="1899-12-30T19:00:00"/>
    <n v="1"/>
    <d v="2017-02-17T00:00:00"/>
    <d v="2017-02-01T00:00:00"/>
    <d v="2017-02-17T00:00:00"/>
    <s v="Friday"/>
    <d v="1899-12-30T19:12:11"/>
    <d v="1899-12-30T19:00:00"/>
    <s v="One Way"/>
  </r>
  <r>
    <n v="1370752"/>
    <s v="RFID Card Member"/>
    <s v="Burlington"/>
    <s v="WI"/>
    <n v="53105"/>
    <s v="UNITED STATES"/>
    <s v="Annual Pass"/>
    <n v="961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17T00:00:00"/>
    <d v="2017-02-01T00:00:00"/>
    <d v="2017-02-17T00:00:00"/>
    <s v="Friday"/>
    <d v="1899-12-30T19:57:03"/>
    <d v="1899-12-30T20:00:00"/>
    <n v="1"/>
    <d v="2017-02-17T00:00:00"/>
    <d v="2017-02-01T00:00:00"/>
    <d v="2017-02-17T00:00:00"/>
    <s v="Friday"/>
    <d v="1899-12-30T19:59:07"/>
    <d v="1899-12-30T20:00:00"/>
    <s v="One Way"/>
  </r>
  <r>
    <n v="1372080"/>
    <s v="RFID Card Member"/>
    <s v="Milwaukee"/>
    <s v="WI"/>
    <n v="53201"/>
    <s v="UNITED STATES"/>
    <s v="Annual Pass"/>
    <n v="5481"/>
    <x v="13"/>
    <n v="43.058619999999998"/>
    <n v="-87.885319999999993"/>
    <x v="3"/>
    <n v="43.058619999999998"/>
    <n v="-87.885319999999993"/>
    <n v="1"/>
    <n v="0"/>
    <n v="0.2"/>
    <n v="0.1"/>
    <n v="6"/>
    <n v="-1"/>
    <d v="2017-02-17T00:00:00"/>
    <d v="2017-02-01T00:00:00"/>
    <d v="2017-02-17T00:00:00"/>
    <s v="Friday"/>
    <d v="1899-12-30T20:01:50"/>
    <d v="1899-12-30T20:00:00"/>
    <n v="1"/>
    <d v="2017-02-17T00:00:00"/>
    <d v="2017-02-01T00:00:00"/>
    <d v="2017-02-17T00:00:00"/>
    <s v="Friday"/>
    <d v="1899-12-30T20:02:06"/>
    <d v="1899-12-30T20:00:00"/>
    <s v="Round Trip"/>
  </r>
  <r>
    <n v="1257700"/>
    <s v="RFID Card Member"/>
    <s v="Milwaukee"/>
    <s v="WI"/>
    <n v="53202"/>
    <s v="UNITED STATES"/>
    <s v="Annual Pass"/>
    <n v="5424"/>
    <x v="0"/>
    <n v="43.03886"/>
    <n v="-87.902720000000002"/>
    <x v="12"/>
    <n v="43.038719999999998"/>
    <n v="-87.905339999999995"/>
    <n v="7"/>
    <n v="0"/>
    <n v="1.1000000000000001"/>
    <n v="1"/>
    <n v="42"/>
    <n v="-1"/>
    <d v="2017-02-17T00:00:00"/>
    <d v="2017-02-01T00:00:00"/>
    <d v="2017-02-17T00:00:00"/>
    <s v="Friday"/>
    <d v="1899-12-30T20:13:49"/>
    <d v="1899-12-30T20:00:00"/>
    <n v="1"/>
    <d v="2017-02-17T00:00:00"/>
    <d v="2017-02-01T00:00:00"/>
    <d v="2017-02-17T00:00:00"/>
    <s v="Friday"/>
    <d v="1899-12-30T20:20:11"/>
    <d v="1899-12-30T20:00:00"/>
    <s v="One Way"/>
  </r>
  <r>
    <n v="1372080"/>
    <s v="RFID Card Member"/>
    <s v="Milwaukee"/>
    <s v="WI"/>
    <n v="53201"/>
    <s v="UNITED STATES"/>
    <s v="Annual Pass"/>
    <n v="5481"/>
    <x v="13"/>
    <n v="43.058619999999998"/>
    <n v="-87.885319999999993"/>
    <x v="15"/>
    <n v="43.06033"/>
    <n v="-87.89546"/>
    <n v="9"/>
    <n v="0"/>
    <n v="1.4"/>
    <n v="1.3"/>
    <n v="54"/>
    <n v="-1"/>
    <d v="2017-02-17T00:00:00"/>
    <d v="2017-02-01T00:00:00"/>
    <d v="2017-02-17T00:00:00"/>
    <s v="Friday"/>
    <d v="1899-12-30T20:21:47"/>
    <d v="1899-12-30T20:00:00"/>
    <n v="1"/>
    <d v="2017-02-17T00:00:00"/>
    <d v="2017-02-01T00:00:00"/>
    <d v="2017-02-17T00:00:00"/>
    <s v="Friday"/>
    <d v="1899-12-30T20:30:22"/>
    <d v="1899-12-30T21:00:00"/>
    <s v="One Way"/>
  </r>
  <r>
    <n v="915465"/>
    <s v="RFID Card Member"/>
    <s v="Milwaukee"/>
    <s v="WI"/>
    <n v="53202"/>
    <s v="UNITED STATES"/>
    <s v="Annual Pass"/>
    <n v="5569"/>
    <x v="14"/>
    <n v="43.045712999999999"/>
    <n v="-87.899756999999994"/>
    <x v="29"/>
    <n v="43.053040000000003"/>
    <n v="-87.897660000000002"/>
    <n v="4"/>
    <n v="0"/>
    <n v="0.6"/>
    <n v="0.6"/>
    <n v="24"/>
    <n v="-1"/>
    <d v="2017-02-17T00:00:00"/>
    <d v="2017-02-01T00:00:00"/>
    <d v="2017-02-17T00:00:00"/>
    <s v="Friday"/>
    <d v="1899-12-30T21:41:14"/>
    <d v="1899-12-30T22:00:00"/>
    <n v="1"/>
    <d v="2017-02-17T00:00:00"/>
    <d v="2017-02-01T00:00:00"/>
    <d v="2017-02-17T00:00:00"/>
    <s v="Friday"/>
    <d v="1899-12-30T21:45:05"/>
    <d v="1899-12-30T22:00:00"/>
    <s v="One Way"/>
  </r>
  <r>
    <n v="1249909"/>
    <s v="RFID Card Member"/>
    <s v="appleton"/>
    <s v="WI"/>
    <n v="54914"/>
    <s v="UNITED STATES"/>
    <s v="Bublr for Organizations"/>
    <n v="5485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17T00:00:00"/>
    <d v="2017-02-01T00:00:00"/>
    <d v="2017-02-17T00:00:00"/>
    <s v="Friday"/>
    <d v="1899-12-30T22:11:11"/>
    <d v="1899-12-30T22:00:00"/>
    <n v="1"/>
    <d v="2017-02-17T00:00:00"/>
    <d v="2017-02-01T00:00:00"/>
    <d v="2017-02-17T00:00:00"/>
    <s v="Friday"/>
    <d v="1899-12-30T22:19:34"/>
    <d v="1899-12-30T22:00:00"/>
    <s v="One Way"/>
  </r>
  <r>
    <n v="1249909"/>
    <s v="RFID Card Member"/>
    <s v="appleton"/>
    <s v="WI"/>
    <n v="54914"/>
    <s v="UNITED STATES"/>
    <s v="Bublr for Organizations"/>
    <n v="5485"/>
    <x v="28"/>
    <n v="43.060250000000003"/>
    <n v="-87.892169999999993"/>
    <x v="31"/>
    <n v="43.060250000000003"/>
    <n v="-87.892169999999993"/>
    <n v="41"/>
    <n v="0"/>
    <n v="6.2"/>
    <n v="5.8"/>
    <n v="246"/>
    <n v="-1"/>
    <d v="2017-02-17T00:00:00"/>
    <d v="2017-02-01T00:00:00"/>
    <d v="2017-02-17T00:00:00"/>
    <s v="Friday"/>
    <d v="1899-12-30T23:16:52"/>
    <d v="1899-12-30T23:00:00"/>
    <n v="1"/>
    <d v="2017-02-17T00:00:00"/>
    <d v="2017-02-01T00:00:00"/>
    <d v="2017-02-17T00:00:00"/>
    <s v="Friday"/>
    <d v="1899-12-30T23:57:48"/>
    <d v="1899-12-31T00:00:00"/>
    <s v="Round Trip"/>
  </r>
  <r>
    <n v="1365846"/>
    <s v="RFID Card Member"/>
    <s v="Milwaukee "/>
    <s v="WI"/>
    <n v="53233"/>
    <s v="UNITED STATES"/>
    <s v="Annual Pass"/>
    <n v="11081"/>
    <x v="27"/>
    <n v="43.038580000000003"/>
    <n v="-87.90934"/>
    <x v="21"/>
    <n v="43.040154000000001"/>
    <n v="-87.932113000000001"/>
    <n v="12"/>
    <n v="0"/>
    <n v="1.8"/>
    <n v="1.7"/>
    <n v="72"/>
    <n v="-1"/>
    <d v="2017-02-17T00:00:00"/>
    <d v="2017-02-01T00:00:00"/>
    <d v="2017-02-17T00:00:00"/>
    <s v="Friday"/>
    <d v="1899-12-30T23:31:39"/>
    <d v="1899-12-31T00:00:00"/>
    <n v="1"/>
    <d v="2017-02-17T00:00:00"/>
    <d v="2017-02-01T00:00:00"/>
    <d v="2017-02-17T00:00:00"/>
    <s v="Friday"/>
    <d v="1899-12-30T23:43:53"/>
    <d v="1899-12-31T00:00:00"/>
    <s v="One Way"/>
  </r>
  <r>
    <n v="1251108"/>
    <s v="RFID Card Member"/>
    <s v="Appleton"/>
    <s v="WI"/>
    <n v="54913"/>
    <s v="UNITED STATES"/>
    <s v="Bublr for Organizations"/>
    <n v="5567"/>
    <x v="21"/>
    <n v="43.06033"/>
    <n v="-87.89546"/>
    <x v="31"/>
    <n v="43.060250000000003"/>
    <n v="-87.892169999999993"/>
    <n v="1"/>
    <n v="0"/>
    <n v="0.2"/>
    <n v="0.1"/>
    <n v="6"/>
    <n v="-1"/>
    <d v="2017-02-18T00:00:00"/>
    <d v="2017-02-01T00:00:00"/>
    <d v="2017-02-18T00:00:00"/>
    <s v="Saturday"/>
    <d v="1899-12-30T05:48:32"/>
    <d v="1899-12-30T06:00:00"/>
    <n v="1"/>
    <d v="2017-02-18T00:00:00"/>
    <d v="2017-02-01T00:00:00"/>
    <d v="2017-02-18T00:00:00"/>
    <s v="Saturday"/>
    <d v="1899-12-30T05:49:45"/>
    <d v="1899-12-30T06:00:00"/>
    <s v="One Way"/>
  </r>
  <r>
    <n v="1494109"/>
    <s v="RFID Card Member"/>
    <s v="Milwaukee"/>
    <s v="WI"/>
    <n v="53233"/>
    <s v="UNITED STATES"/>
    <s v="Annual Pass"/>
    <n v="5455"/>
    <x v="44"/>
    <n v="43.074655999999997"/>
    <n v="-87.889011999999994"/>
    <x v="1"/>
    <n v="43.03886"/>
    <n v="-87.902720000000002"/>
    <n v="20"/>
    <n v="0"/>
    <n v="3"/>
    <n v="2.9"/>
    <n v="120"/>
    <n v="-1"/>
    <d v="2017-02-18T00:00:00"/>
    <d v="2017-02-01T00:00:00"/>
    <d v="2017-02-18T00:00:00"/>
    <s v="Saturday"/>
    <d v="1899-12-30T07:49:40"/>
    <d v="1899-12-30T08:00:00"/>
    <n v="1"/>
    <d v="2017-02-18T00:00:00"/>
    <d v="2017-02-01T00:00:00"/>
    <d v="2017-02-18T00:00:00"/>
    <s v="Saturday"/>
    <d v="1899-12-30T08:09:19"/>
    <d v="1899-12-30T08:00:00"/>
    <s v="One Way"/>
  </r>
  <r>
    <n v="1425087"/>
    <s v="RFID Card Member"/>
    <s v="milwaukee"/>
    <s v="WI"/>
    <n v="53212"/>
    <s v="UNITED STATES"/>
    <s v="Annual Pass"/>
    <n v="5564"/>
    <x v="21"/>
    <n v="43.06033"/>
    <n v="-87.89546"/>
    <x v="4"/>
    <n v="43.03913"/>
    <n v="-87.916150000000002"/>
    <n v="11"/>
    <n v="0"/>
    <n v="1.7"/>
    <n v="1.6"/>
    <n v="66"/>
    <n v="-1"/>
    <d v="2017-02-18T00:00:00"/>
    <d v="2017-02-01T00:00:00"/>
    <d v="2017-02-18T00:00:00"/>
    <s v="Saturday"/>
    <d v="1899-12-30T11:28:06"/>
    <d v="1899-12-30T11:00:00"/>
    <n v="1"/>
    <d v="2017-02-18T00:00:00"/>
    <d v="2017-02-01T00:00:00"/>
    <d v="2017-02-18T00:00:00"/>
    <s v="Saturday"/>
    <d v="1899-12-30T11:39:57"/>
    <d v="1899-12-30T12:00:00"/>
    <s v="One Way"/>
  </r>
  <r>
    <n v="1363473"/>
    <s v="RFID Card Member"/>
    <s v="Milwaukee"/>
    <s v="WI"/>
    <n v="53211"/>
    <s v="UNITED STATES"/>
    <s v="Annual Pass"/>
    <n v="5577"/>
    <x v="4"/>
    <n v="43.078530000000001"/>
    <n v="-87.882620000000003"/>
    <x v="25"/>
    <n v="43.066893999999998"/>
    <n v="-87.877936000000005"/>
    <n v="10"/>
    <n v="0"/>
    <n v="1.5"/>
    <n v="1.4"/>
    <n v="60"/>
    <n v="-1"/>
    <d v="2017-02-18T00:00:00"/>
    <d v="2017-02-01T00:00:00"/>
    <d v="2017-02-18T00:00:00"/>
    <s v="Saturday"/>
    <d v="1899-12-30T11:40:43"/>
    <d v="1899-12-30T12:00:00"/>
    <n v="1"/>
    <d v="2017-02-18T00:00:00"/>
    <d v="2017-02-01T00:00:00"/>
    <d v="2017-02-18T00:00:00"/>
    <s v="Saturday"/>
    <d v="1899-12-30T11:50:49"/>
    <d v="1899-12-30T12:00:00"/>
    <s v="One Way"/>
  </r>
  <r>
    <n v="1279843"/>
    <s v="RFID Card Member"/>
    <s v="Milwaukee"/>
    <s v="WI"/>
    <n v="53211"/>
    <s v="UNITED STATES"/>
    <s v="Annual Pass"/>
    <n v="5554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8T00:00:00"/>
    <d v="2017-02-01T00:00:00"/>
    <d v="2017-02-18T00:00:00"/>
    <s v="Saturday"/>
    <d v="1899-12-30T12:21:06"/>
    <d v="1899-12-30T12:00:00"/>
    <n v="1"/>
    <d v="2017-02-18T00:00:00"/>
    <d v="2017-02-01T00:00:00"/>
    <d v="2017-02-18T00:00:00"/>
    <s v="Saturday"/>
    <d v="1899-12-30T12:26:10"/>
    <d v="1899-12-30T12:00:00"/>
    <s v="One Way"/>
  </r>
  <r>
    <n v="1388028"/>
    <s v="RFID Card Member"/>
    <s v="Milwaukee "/>
    <s v="WI"/>
    <n v="53211"/>
    <s v="UNITED STATES"/>
    <s v="Annual Pass"/>
    <n v="27"/>
    <x v="44"/>
    <n v="43.074655999999997"/>
    <n v="-87.889011999999994"/>
    <x v="38"/>
    <n v="43.074890000000003"/>
    <n v="-87.882810000000006"/>
    <n v="46"/>
    <n v="0"/>
    <n v="6.9"/>
    <n v="6.6"/>
    <n v="276"/>
    <n v="-1"/>
    <d v="2017-02-18T00:00:00"/>
    <d v="2017-02-01T00:00:00"/>
    <d v="2017-02-18T00:00:00"/>
    <s v="Saturday"/>
    <d v="1899-12-30T12:28:12"/>
    <d v="1899-12-30T12:00:00"/>
    <n v="1"/>
    <d v="2017-02-18T00:00:00"/>
    <d v="2017-02-01T00:00:00"/>
    <d v="2017-02-18T00:00:00"/>
    <s v="Saturday"/>
    <d v="1899-12-30T13:14:27"/>
    <d v="1899-12-30T13:00:00"/>
    <s v="One Way"/>
  </r>
  <r>
    <n v="717793"/>
    <s v="RFID Card Member"/>
    <s v="Milwaukee"/>
    <s v="WI"/>
    <n v="53202"/>
    <s v="UNITED STATES"/>
    <s v="Annual Pass"/>
    <n v="318"/>
    <x v="2"/>
    <n v="43.03519"/>
    <n v="-87.907390000000007"/>
    <x v="2"/>
    <n v="43.03519"/>
    <n v="-87.907390000000007"/>
    <n v="9"/>
    <n v="0"/>
    <n v="1.4"/>
    <n v="1.3"/>
    <n v="54"/>
    <n v="-1"/>
    <d v="2017-02-18T00:00:00"/>
    <d v="2017-02-01T00:00:00"/>
    <d v="2017-02-18T00:00:00"/>
    <s v="Saturday"/>
    <d v="1899-12-30T12:34:28"/>
    <d v="1899-12-30T13:00:00"/>
    <n v="1"/>
    <d v="2017-02-18T00:00:00"/>
    <d v="2017-02-01T00:00:00"/>
    <d v="2017-02-18T00:00:00"/>
    <s v="Saturday"/>
    <d v="1899-12-30T12:43:27"/>
    <d v="1899-12-30T13:00:00"/>
    <s v="Round Trip"/>
  </r>
  <r>
    <n v="1055320"/>
    <s v="RFID Card Member"/>
    <s v="Waterloo"/>
    <s v="WI"/>
    <n v="53594"/>
    <s v="UNITED STATES"/>
    <s v="Annual"/>
    <n v="11168"/>
    <x v="11"/>
    <n v="43.04824"/>
    <n v="-87.904970000000006"/>
    <x v="6"/>
    <n v="43.031320000000001"/>
    <n v="-87.904259999999994"/>
    <n v="11"/>
    <n v="0"/>
    <n v="1.7"/>
    <n v="1.6"/>
    <n v="66"/>
    <n v="-1"/>
    <d v="2017-02-18T00:00:00"/>
    <d v="2017-02-01T00:00:00"/>
    <d v="2017-02-18T00:00:00"/>
    <s v="Saturday"/>
    <d v="1899-12-30T12:36:22"/>
    <d v="1899-12-30T13:00:00"/>
    <n v="1"/>
    <d v="2017-02-18T00:00:00"/>
    <d v="2017-02-01T00:00:00"/>
    <d v="2017-02-18T00:00:00"/>
    <s v="Saturday"/>
    <d v="1899-12-30T12:47:48"/>
    <d v="1899-12-30T13:00:00"/>
    <s v="One Way"/>
  </r>
  <r>
    <n v="1384165"/>
    <s v="RFID Card Member"/>
    <s v="Greenville"/>
    <s v="WI"/>
    <n v="54942"/>
    <s v="UNITED STATES"/>
    <s v="Annual Pass"/>
    <n v="11080"/>
    <x v="13"/>
    <n v="43.058619999999998"/>
    <n v="-87.885319999999993"/>
    <x v="38"/>
    <n v="43.074890000000003"/>
    <n v="-87.882810000000006"/>
    <n v="11"/>
    <n v="0"/>
    <n v="1.7"/>
    <n v="1.6"/>
    <n v="66"/>
    <n v="-1"/>
    <d v="2017-02-18T00:00:00"/>
    <d v="2017-02-01T00:00:00"/>
    <d v="2017-02-18T00:00:00"/>
    <s v="Saturday"/>
    <d v="1899-12-30T13:11:22"/>
    <d v="1899-12-30T13:00:00"/>
    <n v="1"/>
    <d v="2017-02-18T00:00:00"/>
    <d v="2017-02-01T00:00:00"/>
    <d v="2017-02-18T00:00:00"/>
    <s v="Saturday"/>
    <d v="1899-12-30T13:22:22"/>
    <d v="1899-12-30T13:00:00"/>
    <s v="One Way"/>
  </r>
  <r>
    <n v="1162897"/>
    <s v="RFID Card Member"/>
    <s v="Milwaukee"/>
    <s v="WI"/>
    <n v="53202"/>
    <s v="UNITED STATES"/>
    <s v="Bublr for Organizations"/>
    <n v="5545"/>
    <x v="46"/>
    <n v="43.060155999999999"/>
    <n v="-87.881258000000003"/>
    <x v="33"/>
    <n v="43.060155999999999"/>
    <n v="-87.881258000000003"/>
    <n v="1"/>
    <n v="0"/>
    <n v="0.2"/>
    <n v="0.1"/>
    <n v="6"/>
    <n v="-1"/>
    <d v="2017-02-18T00:00:00"/>
    <d v="2017-02-01T00:00:00"/>
    <d v="2017-02-18T00:00:00"/>
    <s v="Saturday"/>
    <d v="1899-12-30T13:49:37"/>
    <d v="1899-12-30T14:00:00"/>
    <n v="1"/>
    <d v="2017-02-18T00:00:00"/>
    <d v="2017-02-01T00:00:00"/>
    <d v="2017-02-18T00:00:00"/>
    <s v="Saturday"/>
    <d v="1899-12-30T13:50:44"/>
    <d v="1899-12-30T14:00:00"/>
    <s v="Round Trip"/>
  </r>
  <r>
    <n v="1511430"/>
    <s v="RFID Card Member"/>
    <s v="Grafton"/>
    <s v="WI"/>
    <n v="53024"/>
    <s v="UNITED STATES"/>
    <s v="Annual Pass"/>
    <n v="330"/>
    <x v="51"/>
    <n v="43.046570000000003"/>
    <n v="-87.908720000000002"/>
    <x v="54"/>
    <n v="43.046570000000003"/>
    <n v="-87.908720000000002"/>
    <n v="94"/>
    <n v="3"/>
    <n v="14.1"/>
    <n v="13.4"/>
    <n v="564"/>
    <n v="-1"/>
    <d v="2017-02-18T00:00:00"/>
    <d v="2017-02-01T00:00:00"/>
    <d v="2017-02-18T00:00:00"/>
    <s v="Saturday"/>
    <d v="1899-12-30T13:57:49"/>
    <d v="1899-12-30T14:00:00"/>
    <n v="1"/>
    <d v="2017-02-18T00:00:00"/>
    <d v="2017-02-01T00:00:00"/>
    <d v="2017-02-18T00:00:00"/>
    <s v="Saturday"/>
    <d v="1899-12-30T15:31:55"/>
    <d v="1899-12-30T16:00:00"/>
    <s v="Round Trip"/>
  </r>
  <r>
    <n v="1387054"/>
    <s v="RFID Card Member"/>
    <s v="Wauwatosa"/>
    <s v="WI"/>
    <n v="53213"/>
    <s v="UNITED STATES"/>
    <s v="Annual Pass"/>
    <n v="11070"/>
    <x v="55"/>
    <n v="43.059550000000002"/>
    <n v="-88.008840000000006"/>
    <x v="49"/>
    <n v="43.060839999999999"/>
    <n v="-88.001940000000005"/>
    <n v="4"/>
    <n v="0"/>
    <n v="0.6"/>
    <n v="0.6"/>
    <n v="24"/>
    <n v="-1"/>
    <d v="2017-02-18T00:00:00"/>
    <d v="2017-02-01T00:00:00"/>
    <d v="2017-02-18T00:00:00"/>
    <s v="Saturday"/>
    <d v="1899-12-30T15:30:18"/>
    <d v="1899-12-30T16:00:00"/>
    <n v="1"/>
    <d v="2017-02-18T00:00:00"/>
    <d v="2017-02-01T00:00:00"/>
    <d v="2017-02-18T00:00:00"/>
    <s v="Saturday"/>
    <d v="1899-12-30T15:34:29"/>
    <d v="1899-12-30T16:00:00"/>
    <s v="One Way"/>
  </r>
  <r>
    <n v="1251273"/>
    <s v="RFID Card Member"/>
    <s v="Waupun"/>
    <s v="WI"/>
    <n v="53963"/>
    <s v="UNITED STATES"/>
    <s v="Bublr for Organizations"/>
    <n v="2968"/>
    <x v="7"/>
    <n v="43.074890000000003"/>
    <n v="-87.882810000000006"/>
    <x v="41"/>
    <n v="43.078530000000001"/>
    <n v="-87.882620000000003"/>
    <n v="49"/>
    <n v="0"/>
    <n v="7.4"/>
    <n v="7"/>
    <n v="294"/>
    <n v="-1"/>
    <d v="2017-02-18T00:00:00"/>
    <d v="2017-02-01T00:00:00"/>
    <d v="2017-02-18T00:00:00"/>
    <s v="Saturday"/>
    <d v="1899-12-30T15:31:15"/>
    <d v="1899-12-30T16:00:00"/>
    <n v="1"/>
    <d v="2017-02-18T00:00:00"/>
    <d v="2017-02-01T00:00:00"/>
    <d v="2017-02-18T00:00:00"/>
    <s v="Saturday"/>
    <d v="1899-12-30T16:20:29"/>
    <d v="1899-12-30T16:00:00"/>
    <s v="One Way"/>
  </r>
  <r>
    <n v="1257022"/>
    <s v="RFID Card Member"/>
    <s v="Newark"/>
    <s v="IL"/>
    <n v="60541"/>
    <s v="UNITED STATES"/>
    <s v="Bublr for Organizations"/>
    <n v="26"/>
    <x v="7"/>
    <n v="43.074890000000003"/>
    <n v="-87.882810000000006"/>
    <x v="41"/>
    <n v="43.078530000000001"/>
    <n v="-87.882620000000003"/>
    <n v="49"/>
    <n v="0"/>
    <n v="7.4"/>
    <n v="7"/>
    <n v="294"/>
    <n v="-1"/>
    <d v="2017-02-18T00:00:00"/>
    <d v="2017-02-01T00:00:00"/>
    <d v="2017-02-18T00:00:00"/>
    <s v="Saturday"/>
    <d v="1899-12-30T15:31:30"/>
    <d v="1899-12-30T16:00:00"/>
    <n v="1"/>
    <d v="2017-02-18T00:00:00"/>
    <d v="2017-02-01T00:00:00"/>
    <d v="2017-02-18T00:00:00"/>
    <s v="Saturday"/>
    <d v="1899-12-30T16:20:38"/>
    <d v="1899-12-30T16:00:00"/>
    <s v="One Way"/>
  </r>
  <r>
    <n v="1382140"/>
    <s v="RFID Card Member"/>
    <s v="Hartford"/>
    <s v="WI"/>
    <n v="53027"/>
    <s v="UNITED STATES"/>
    <s v="Annual Pass"/>
    <n v="5534"/>
    <x v="28"/>
    <n v="43.060250000000003"/>
    <n v="-87.892169999999993"/>
    <x v="37"/>
    <n v="43.069021999999997"/>
    <n v="-87.887940999999998"/>
    <n v="6"/>
    <n v="0"/>
    <n v="0.9"/>
    <n v="0.9"/>
    <n v="36"/>
    <n v="-1"/>
    <d v="2017-02-18T00:00:00"/>
    <d v="2017-02-01T00:00:00"/>
    <d v="2017-02-18T00:00:00"/>
    <s v="Saturday"/>
    <d v="1899-12-30T15:31:37"/>
    <d v="1899-12-30T16:00:00"/>
    <n v="1"/>
    <d v="2017-02-18T00:00:00"/>
    <d v="2017-02-01T00:00:00"/>
    <d v="2017-02-18T00:00:00"/>
    <s v="Saturday"/>
    <d v="1899-12-30T15:37:46"/>
    <d v="1899-12-30T16:00:00"/>
    <s v="One Way"/>
  </r>
  <r>
    <n v="1249212"/>
    <s v="RFID Card Member"/>
    <s v="Milwaukee"/>
    <s v="WI"/>
    <n v="53213"/>
    <s v="UNITED STATES"/>
    <s v="Bublr for Organizations"/>
    <n v="5589"/>
    <x v="22"/>
    <n v="43.053040000000003"/>
    <n v="-87.897660000000002"/>
    <x v="15"/>
    <n v="43.06033"/>
    <n v="-87.89546"/>
    <n v="8"/>
    <n v="0"/>
    <n v="1.2"/>
    <n v="1.1000000000000001"/>
    <n v="48"/>
    <n v="-1"/>
    <d v="2017-02-18T00:00:00"/>
    <d v="2017-02-01T00:00:00"/>
    <d v="2017-02-18T00:00:00"/>
    <s v="Saturday"/>
    <d v="1899-12-30T15:41:59"/>
    <d v="1899-12-30T16:00:00"/>
    <n v="1"/>
    <d v="2017-02-18T00:00:00"/>
    <d v="2017-02-01T00:00:00"/>
    <d v="2017-02-18T00:00:00"/>
    <s v="Saturday"/>
    <d v="1899-12-30T15:49:59"/>
    <d v="1899-12-30T16:00:00"/>
    <s v="One Way"/>
  </r>
  <r>
    <n v="1372197"/>
    <s v="RFID Card Member"/>
    <s v="milwaukee"/>
    <s v="WI"/>
    <n v="53202"/>
    <s v="UNITED STATES"/>
    <s v="Annual Pass"/>
    <n v="5456"/>
    <x v="32"/>
    <n v="43.077359999999999"/>
    <n v="-87.880769999999998"/>
    <x v="32"/>
    <n v="43.058010000000003"/>
    <n v="-87.877300000000005"/>
    <n v="65"/>
    <n v="3"/>
    <n v="9.8000000000000007"/>
    <n v="9.3000000000000007"/>
    <n v="390"/>
    <n v="-1"/>
    <d v="2017-02-18T00:00:00"/>
    <d v="2017-02-01T00:00:00"/>
    <d v="2017-02-18T00:00:00"/>
    <s v="Saturday"/>
    <d v="1899-12-30T15:50:58"/>
    <d v="1899-12-30T16:00:00"/>
    <n v="1"/>
    <d v="2017-02-18T00:00:00"/>
    <d v="2017-02-01T00:00:00"/>
    <d v="2017-02-18T00:00:00"/>
    <s v="Saturday"/>
    <d v="1899-12-30T16:55:24"/>
    <d v="1899-12-30T17:00:00"/>
    <s v="One Way"/>
  </r>
  <r>
    <n v="1372197"/>
    <s v="RFID Card Member"/>
    <s v="milwaukee"/>
    <s v="WI"/>
    <n v="53202"/>
    <s v="UNITED STATES"/>
    <s v="Annual Pass"/>
    <n v="11057"/>
    <x v="31"/>
    <n v="43.058010000000003"/>
    <n v="-87.877300000000005"/>
    <x v="33"/>
    <n v="43.060155999999999"/>
    <n v="-87.881258000000003"/>
    <n v="102"/>
    <n v="6"/>
    <n v="15.3"/>
    <n v="14.5"/>
    <n v="612"/>
    <n v="-1"/>
    <d v="2017-02-18T00:00:00"/>
    <d v="2017-02-01T00:00:00"/>
    <d v="2017-02-18T00:00:00"/>
    <s v="Saturday"/>
    <d v="1899-12-30T16:58:30"/>
    <d v="1899-12-30T17:00:00"/>
    <n v="1"/>
    <d v="2017-02-18T00:00:00"/>
    <d v="2017-02-01T00:00:00"/>
    <d v="2017-02-18T00:00:00"/>
    <s v="Saturday"/>
    <d v="1899-12-30T18:40:43"/>
    <d v="1899-12-30T19:00:00"/>
    <s v="One Way"/>
  </r>
  <r>
    <n v="1386023"/>
    <s v="RFID Card Member"/>
    <s v="MKE"/>
    <s v="WI"/>
    <n v="53202"/>
    <s v="UNITED STATES"/>
    <s v="Pay as You Go Pass"/>
    <n v="330"/>
    <x v="51"/>
    <n v="43.046570000000003"/>
    <n v="-87.908720000000002"/>
    <x v="54"/>
    <n v="43.046570000000003"/>
    <n v="-87.908720000000002"/>
    <n v="74"/>
    <n v="6"/>
    <n v="11.1"/>
    <n v="10.5"/>
    <n v="444"/>
    <n v="-1"/>
    <d v="2017-02-18T00:00:00"/>
    <d v="2017-02-01T00:00:00"/>
    <d v="2017-02-18T00:00:00"/>
    <s v="Saturday"/>
    <d v="1899-12-30T17:24:19"/>
    <d v="1899-12-30T17:00:00"/>
    <n v="1"/>
    <d v="2017-02-18T00:00:00"/>
    <d v="2017-02-01T00:00:00"/>
    <d v="2017-02-18T00:00:00"/>
    <s v="Saturday"/>
    <d v="1899-12-30T18:38:38"/>
    <d v="1899-12-30T19:00:00"/>
    <s v="Round Trip"/>
  </r>
  <r>
    <n v="1250783"/>
    <s v="RFID Card Member"/>
    <s v="Milwaukee"/>
    <s v="WI"/>
    <n v="53211"/>
    <s v="UNITED STATES"/>
    <s v="Bublr for Organizations"/>
    <n v="957"/>
    <x v="7"/>
    <n v="43.074890000000003"/>
    <n v="-87.882810000000006"/>
    <x v="4"/>
    <n v="43.03913"/>
    <n v="-87.916150000000002"/>
    <n v="30"/>
    <n v="0"/>
    <n v="4.5"/>
    <n v="4.3"/>
    <n v="180"/>
    <n v="-1"/>
    <d v="2017-02-18T00:00:00"/>
    <d v="2017-02-01T00:00:00"/>
    <d v="2017-02-18T00:00:00"/>
    <s v="Saturday"/>
    <d v="1899-12-30T17:40:21"/>
    <d v="1899-12-30T18:00:00"/>
    <n v="1"/>
    <d v="2017-02-18T00:00:00"/>
    <d v="2017-02-01T00:00:00"/>
    <d v="2017-02-18T00:00:00"/>
    <s v="Saturday"/>
    <d v="1899-12-30T18:10:50"/>
    <d v="1899-12-30T18:00:00"/>
    <s v="One Way"/>
  </r>
  <r>
    <n v="1247168"/>
    <s v="RFID Card Member"/>
    <s v="Milwaukee"/>
    <s v="WI"/>
    <n v="53212"/>
    <s v="UNITED STATES"/>
    <s v="Bublr for Organizations"/>
    <n v="976"/>
    <x v="43"/>
    <n v="43.05536"/>
    <n v="-87.90504"/>
    <x v="7"/>
    <n v="43.049230000000001"/>
    <n v="-87.911940000000001"/>
    <n v="5"/>
    <n v="0"/>
    <n v="0.8"/>
    <n v="0.7"/>
    <n v="30"/>
    <n v="-1"/>
    <d v="2017-02-18T00:00:00"/>
    <d v="2017-02-01T00:00:00"/>
    <d v="2017-02-18T00:00:00"/>
    <s v="Saturday"/>
    <d v="1899-12-30T17:41:48"/>
    <d v="1899-12-30T18:00:00"/>
    <n v="1"/>
    <d v="2017-02-18T00:00:00"/>
    <d v="2017-02-01T00:00:00"/>
    <d v="2017-02-18T00:00:00"/>
    <s v="Saturday"/>
    <d v="1899-12-30T17:46:42"/>
    <d v="1899-12-30T18:00:00"/>
    <s v="One Way"/>
  </r>
  <r>
    <n v="1365846"/>
    <s v="RFID Card Member"/>
    <s v="Milwaukee "/>
    <s v="WI"/>
    <n v="53233"/>
    <s v="UNITED STATES"/>
    <s v="Annual Pass"/>
    <n v="5520"/>
    <x v="27"/>
    <n v="43.038580000000003"/>
    <n v="-87.90934"/>
    <x v="21"/>
    <n v="43.040154000000001"/>
    <n v="-87.932113000000001"/>
    <n v="11"/>
    <n v="0"/>
    <n v="1.7"/>
    <n v="1.6"/>
    <n v="66"/>
    <n v="-1"/>
    <d v="2017-02-19T00:00:00"/>
    <d v="2017-02-01T00:00:00"/>
    <d v="2017-02-19T00:00:00"/>
    <s v="Sunday"/>
    <d v="1899-12-30T01:27:49"/>
    <d v="1899-12-30T01:00:00"/>
    <n v="1"/>
    <d v="2017-02-19T00:00:00"/>
    <d v="2017-02-01T00:00:00"/>
    <d v="2017-02-19T00:00:00"/>
    <s v="Sunday"/>
    <d v="1899-12-30T01:38:55"/>
    <d v="1899-12-30T02:00:00"/>
    <s v="One Way"/>
  </r>
  <r>
    <n v="1373301"/>
    <s v="RFID Card Member"/>
    <s v="Mequon"/>
    <s v="WI"/>
    <n v="53092"/>
    <s v="UNITED STATES"/>
    <s v="Annual Pass"/>
    <n v="5492"/>
    <x v="44"/>
    <n v="43.074655999999997"/>
    <n v="-87.889011999999994"/>
    <x v="31"/>
    <n v="43.060250000000003"/>
    <n v="-87.892169999999993"/>
    <n v="7"/>
    <n v="0"/>
    <n v="1.1000000000000001"/>
    <n v="1"/>
    <n v="42"/>
    <n v="-1"/>
    <d v="2017-02-19T00:00:00"/>
    <d v="2017-02-01T00:00:00"/>
    <d v="2017-02-19T00:00:00"/>
    <s v="Sunday"/>
    <d v="1899-12-30T02:30:07"/>
    <d v="1899-12-30T03:00:00"/>
    <n v="1"/>
    <d v="2017-02-19T00:00:00"/>
    <d v="2017-02-01T00:00:00"/>
    <d v="2017-02-19T00:00:00"/>
    <s v="Sunday"/>
    <d v="1899-12-30T02:37:34"/>
    <d v="1899-12-30T03:00:00"/>
    <s v="One Way"/>
  </r>
  <r>
    <n v="1426100"/>
    <s v="RFID Card Member"/>
    <s v="Milwaukee "/>
    <s v="WI"/>
    <n v="53233"/>
    <s v="UNITED STATES"/>
    <s v="Annual Pass"/>
    <n v="5448"/>
    <x v="35"/>
    <n v="43.040154000000001"/>
    <n v="-87.932113000000001"/>
    <x v="32"/>
    <n v="43.058010000000003"/>
    <n v="-87.877300000000005"/>
    <n v="28"/>
    <n v="0"/>
    <n v="4.2"/>
    <n v="4"/>
    <n v="168"/>
    <n v="-1"/>
    <d v="2017-02-19T00:00:00"/>
    <d v="2017-02-01T00:00:00"/>
    <d v="2017-02-19T00:00:00"/>
    <s v="Sunday"/>
    <d v="1899-12-30T09:43:46"/>
    <d v="1899-12-30T10:00:00"/>
    <n v="1"/>
    <d v="2017-02-19T00:00:00"/>
    <d v="2017-02-01T00:00:00"/>
    <d v="2017-02-19T00:00:00"/>
    <s v="Sunday"/>
    <d v="1899-12-30T10:11:51"/>
    <d v="1899-12-30T10:00:00"/>
    <s v="One Way"/>
  </r>
  <r>
    <n v="1298099"/>
    <s v="RFID Card Member"/>
    <s v="Milwaukee"/>
    <s v="WI"/>
    <n v="53233"/>
    <s v="UNITED STATES"/>
    <s v="Annual Pass"/>
    <n v="78"/>
    <x v="37"/>
    <n v="43.041646999999998"/>
    <n v="-87.927257999999995"/>
    <x v="4"/>
    <n v="43.03913"/>
    <n v="-87.916150000000002"/>
    <n v="7"/>
    <n v="0"/>
    <n v="1.1000000000000001"/>
    <n v="1"/>
    <n v="42"/>
    <n v="-1"/>
    <d v="2017-02-19T00:00:00"/>
    <d v="2017-02-01T00:00:00"/>
    <d v="2017-02-19T00:00:00"/>
    <s v="Sunday"/>
    <d v="1899-12-30T10:22:55"/>
    <d v="1899-12-30T10:00:00"/>
    <n v="1"/>
    <d v="2017-02-19T00:00:00"/>
    <d v="2017-02-01T00:00:00"/>
    <d v="2017-02-19T00:00:00"/>
    <s v="Sunday"/>
    <d v="1899-12-30T10:29:15"/>
    <d v="1899-12-30T10:00:00"/>
    <s v="One Way"/>
  </r>
  <r>
    <n v="1250783"/>
    <s v="RFID Card Member"/>
    <s v="Milwaukee"/>
    <s v="WI"/>
    <n v="53211"/>
    <s v="UNITED STATES"/>
    <s v="Bublr for Organizations"/>
    <n v="11094"/>
    <x v="4"/>
    <n v="43.078530000000001"/>
    <n v="-87.882620000000003"/>
    <x v="2"/>
    <n v="43.03519"/>
    <n v="-87.907390000000007"/>
    <n v="27"/>
    <n v="0"/>
    <n v="4.0999999999999996"/>
    <n v="3.8"/>
    <n v="162"/>
    <n v="-1"/>
    <d v="2017-02-19T00:00:00"/>
    <d v="2017-02-01T00:00:00"/>
    <d v="2017-02-19T00:00:00"/>
    <s v="Sunday"/>
    <d v="1899-12-30T12:05:35"/>
    <d v="1899-12-30T12:00:00"/>
    <n v="1"/>
    <d v="2017-02-19T00:00:00"/>
    <d v="2017-02-01T00:00:00"/>
    <d v="2017-02-19T00:00:00"/>
    <s v="Sunday"/>
    <d v="1899-12-30T12:32:42"/>
    <d v="1899-12-30T13:00:00"/>
    <s v="One Way"/>
  </r>
  <r>
    <n v="1365846"/>
    <s v="RFID Card Member"/>
    <s v="Milwaukee "/>
    <s v="WI"/>
    <n v="53233"/>
    <s v="UNITED STATES"/>
    <s v="Annual Pass"/>
    <n v="5493"/>
    <x v="35"/>
    <n v="43.040154000000001"/>
    <n v="-87.932113000000001"/>
    <x v="8"/>
    <n v="43.038580000000003"/>
    <n v="-87.90934"/>
    <n v="12"/>
    <n v="0"/>
    <n v="1.8"/>
    <n v="1.7"/>
    <n v="72"/>
    <n v="-1"/>
    <d v="2017-02-19T00:00:00"/>
    <d v="2017-02-01T00:00:00"/>
    <d v="2017-02-19T00:00:00"/>
    <s v="Sunday"/>
    <d v="1899-12-30T13:45:16"/>
    <d v="1899-12-30T14:00:00"/>
    <n v="1"/>
    <d v="2017-02-19T00:00:00"/>
    <d v="2017-02-01T00:00:00"/>
    <d v="2017-02-19T00:00:00"/>
    <s v="Sunday"/>
    <d v="1899-12-30T13:57:15"/>
    <d v="1899-12-30T14:00:00"/>
    <s v="One Way"/>
  </r>
  <r>
    <n v="1154367"/>
    <s v="RFID Card Member"/>
    <s v="Milwaukee"/>
    <s v="WI"/>
    <n v="53202"/>
    <s v="UNITED STATES"/>
    <s v="Annual Pass"/>
    <n v="5432"/>
    <x v="10"/>
    <n v="43.052460000000004"/>
    <n v="-87.891000000000005"/>
    <x v="3"/>
    <n v="43.058619999999998"/>
    <n v="-87.885319999999993"/>
    <n v="9"/>
    <n v="0"/>
    <n v="1.4"/>
    <n v="1.3"/>
    <n v="54"/>
    <n v="-1"/>
    <d v="2017-02-19T00:00:00"/>
    <d v="2017-02-01T00:00:00"/>
    <d v="2017-02-19T00:00:00"/>
    <s v="Sunday"/>
    <d v="1899-12-30T14:46:55"/>
    <d v="1899-12-30T15:00:00"/>
    <n v="1"/>
    <d v="2017-02-19T00:00:00"/>
    <d v="2017-02-01T00:00:00"/>
    <d v="2017-02-19T00:00:00"/>
    <s v="Sunday"/>
    <d v="1899-12-30T14:55:11"/>
    <d v="1899-12-30T15:00:00"/>
    <s v="One Way"/>
  </r>
  <r>
    <n v="1381222"/>
    <s v="RFID Card Member"/>
    <s v="Wauwatosa"/>
    <s v="WI"/>
    <n v="53213"/>
    <s v="UNITED STATES"/>
    <s v="Pay as You Go Pass"/>
    <n v="332"/>
    <x v="42"/>
    <n v="43.052630000000001"/>
    <n v="-88.016319999999993"/>
    <x v="46"/>
    <n v="43.052630000000001"/>
    <n v="-88.016319999999993"/>
    <n v="50"/>
    <n v="4"/>
    <n v="7.5"/>
    <n v="7.1"/>
    <n v="300"/>
    <n v="-1"/>
    <d v="2017-02-19T00:00:00"/>
    <d v="2017-02-01T00:00:00"/>
    <d v="2017-02-19T00:00:00"/>
    <s v="Sunday"/>
    <d v="1899-12-30T15:03:15"/>
    <d v="1899-12-30T15:00:00"/>
    <n v="1"/>
    <d v="2017-02-19T00:00:00"/>
    <d v="2017-02-01T00:00:00"/>
    <d v="2017-02-19T00:00:00"/>
    <s v="Sunday"/>
    <d v="1899-12-30T15:53:47"/>
    <d v="1899-12-30T16:00:00"/>
    <s v="Round Trip"/>
  </r>
  <r>
    <n v="1400126"/>
    <s v="RFID Card Member"/>
    <s v="Milwaukee"/>
    <s v="WI"/>
    <n v="53211"/>
    <s v="UNITED STATES"/>
    <s v="Annual Pass"/>
    <n v="88"/>
    <x v="21"/>
    <n v="43.06033"/>
    <n v="-87.89546"/>
    <x v="25"/>
    <n v="43.066893999999998"/>
    <n v="-87.877936000000005"/>
    <n v="10"/>
    <n v="0"/>
    <n v="1.5"/>
    <n v="1.4"/>
    <n v="60"/>
    <n v="-1"/>
    <d v="2017-02-12T00:00:00"/>
    <d v="2017-02-01T00:00:00"/>
    <d v="2017-02-12T00:00:00"/>
    <s v="Sunday"/>
    <d v="1899-12-30T22:22:50"/>
    <d v="1899-12-30T22:00:00"/>
    <n v="1"/>
    <d v="2017-02-12T00:00:00"/>
    <d v="2017-02-01T00:00:00"/>
    <d v="2017-02-12T00:00:00"/>
    <s v="Sunday"/>
    <d v="1899-12-30T22:32:21"/>
    <d v="1899-12-30T23:00:00"/>
    <s v="One Way"/>
  </r>
  <r>
    <n v="1466945"/>
    <s v="RFID Card Member"/>
    <s v="Milwaukee"/>
    <s v="WI"/>
    <n v="53211"/>
    <s v="UNITED STATES"/>
    <s v="Annual Pass"/>
    <n v="5538"/>
    <x v="19"/>
    <n v="43.069021999999997"/>
    <n v="-87.887940999999998"/>
    <x v="38"/>
    <n v="43.074890000000003"/>
    <n v="-87.882810000000006"/>
    <n v="6"/>
    <n v="0"/>
    <n v="0.9"/>
    <n v="0.9"/>
    <n v="36"/>
    <n v="-1"/>
    <d v="2017-02-13T00:00:00"/>
    <d v="2017-02-01T00:00:00"/>
    <d v="2017-02-13T00:00:00"/>
    <s v="Monday"/>
    <d v="1899-12-30T08:46:23"/>
    <d v="1899-12-30T09:00:00"/>
    <n v="1"/>
    <d v="2017-02-13T00:00:00"/>
    <d v="2017-02-01T00:00:00"/>
    <d v="2017-02-13T00:00:00"/>
    <s v="Monday"/>
    <d v="1899-12-30T08:52:57"/>
    <d v="1899-12-30T09:00:00"/>
    <s v="One Way"/>
  </r>
  <r>
    <n v="1152387"/>
    <s v="RFID Card Member"/>
    <s v="Milwaukee"/>
    <s v="WI"/>
    <n v="53211"/>
    <s v="UNITED STATES"/>
    <s v="Bublr for Organizations"/>
    <n v="5584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3T00:00:00"/>
    <d v="2017-02-01T00:00:00"/>
    <d v="2017-02-13T00:00:00"/>
    <s v="Monday"/>
    <d v="1899-12-30T10:02:55"/>
    <d v="1899-12-30T10:00:00"/>
    <n v="1"/>
    <d v="2017-02-13T00:00:00"/>
    <d v="2017-02-01T00:00:00"/>
    <d v="2017-02-13T00:00:00"/>
    <s v="Monday"/>
    <d v="1899-12-30T10:07:08"/>
    <d v="1899-12-30T10:00:00"/>
    <s v="One Way"/>
  </r>
  <r>
    <n v="717793"/>
    <s v="RFID Card Member"/>
    <s v="Milwaukee"/>
    <s v="WI"/>
    <n v="53202"/>
    <s v="UNITED STATES"/>
    <s v="Annual Pass"/>
    <n v="5516"/>
    <x v="12"/>
    <n v="43.038719999999998"/>
    <n v="-87.905339999999995"/>
    <x v="2"/>
    <n v="43.03519"/>
    <n v="-87.907390000000007"/>
    <n v="85"/>
    <n v="0"/>
    <n v="12.8"/>
    <n v="12.1"/>
    <n v="510"/>
    <n v="-1"/>
    <d v="2017-02-13T00:00:00"/>
    <d v="2017-02-01T00:00:00"/>
    <d v="2017-02-13T00:00:00"/>
    <s v="Monday"/>
    <d v="1899-12-30T13:11:23"/>
    <d v="1899-12-30T13:00:00"/>
    <n v="1"/>
    <d v="2017-02-13T00:00:00"/>
    <d v="2017-02-01T00:00:00"/>
    <d v="2017-02-13T00:00:00"/>
    <s v="Monday"/>
    <d v="1899-12-30T14:36:09"/>
    <d v="1899-12-30T15:00:00"/>
    <s v="One Way"/>
  </r>
  <r>
    <n v="1468078"/>
    <s v="RFID Card Member"/>
    <s v="Milwaukee "/>
    <s v="WI"/>
    <n v="53209"/>
    <s v="UNITED STATES"/>
    <s v="Annual Pass"/>
    <n v="5476"/>
    <x v="7"/>
    <n v="43.074890000000003"/>
    <n v="-87.882810000000006"/>
    <x v="3"/>
    <n v="43.058619999999998"/>
    <n v="-87.885319999999993"/>
    <n v="7"/>
    <n v="0"/>
    <n v="1.1000000000000001"/>
    <n v="1"/>
    <n v="42"/>
    <n v="-1"/>
    <d v="2017-02-13T00:00:00"/>
    <d v="2017-02-01T00:00:00"/>
    <d v="2017-02-13T00:00:00"/>
    <s v="Monday"/>
    <d v="1899-12-30T13:58:47"/>
    <d v="1899-12-30T14:00:00"/>
    <n v="1"/>
    <d v="2017-02-13T00:00:00"/>
    <d v="2017-02-01T00:00:00"/>
    <d v="2017-02-13T00:00:00"/>
    <s v="Monday"/>
    <d v="1899-12-30T14:05:31"/>
    <d v="1899-12-30T14:00:00"/>
    <s v="One Way"/>
  </r>
  <r>
    <n v="1370752"/>
    <s v="RFID Card Member"/>
    <s v="Burlington"/>
    <s v="WI"/>
    <n v="53105"/>
    <s v="UNITED STATES"/>
    <s v="Annual Pass"/>
    <n v="6"/>
    <x v="7"/>
    <n v="43.074890000000003"/>
    <n v="-87.882810000000006"/>
    <x v="9"/>
    <n v="43.074655999999997"/>
    <n v="-87.889011999999994"/>
    <n v="2"/>
    <n v="0"/>
    <n v="0.3"/>
    <n v="0.3"/>
    <n v="12"/>
    <n v="-1"/>
    <d v="2017-02-13T00:00:00"/>
    <d v="2017-02-01T00:00:00"/>
    <d v="2017-02-13T00:00:00"/>
    <s v="Monday"/>
    <d v="1899-12-30T16:36:12"/>
    <d v="1899-12-30T17:00:00"/>
    <n v="1"/>
    <d v="2017-02-13T00:00:00"/>
    <d v="2017-02-01T00:00:00"/>
    <d v="2017-02-13T00:00:00"/>
    <s v="Monday"/>
    <d v="1899-12-30T16:38:47"/>
    <d v="1899-12-30T17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13T00:00:00"/>
    <d v="2017-02-01T00:00:00"/>
    <d v="2017-02-13T00:00:00"/>
    <s v="Monday"/>
    <d v="1899-12-30T17:22:41"/>
    <d v="1899-12-30T17:00:00"/>
    <n v="1"/>
    <d v="2017-02-13T00:00:00"/>
    <d v="2017-02-01T00:00:00"/>
    <d v="2017-02-13T00:00:00"/>
    <s v="Monday"/>
    <d v="1899-12-30T17:34:33"/>
    <d v="1899-12-30T18:00:00"/>
    <s v="One Way"/>
  </r>
  <r>
    <n v="1214414"/>
    <s v="RFID Card Member"/>
    <s v="Milwaukee"/>
    <s v="WI"/>
    <n v="53211"/>
    <s v="UNITED STATES"/>
    <s v="Annual Pass"/>
    <n v="175"/>
    <x v="0"/>
    <n v="43.03886"/>
    <n v="-87.902720000000002"/>
    <x v="11"/>
    <n v="43.060786"/>
    <n v="-87.883825999999999"/>
    <n v="13"/>
    <n v="0"/>
    <n v="2"/>
    <n v="1.9"/>
    <n v="78"/>
    <n v="-1"/>
    <d v="2017-02-13T00:00:00"/>
    <d v="2017-02-01T00:00:00"/>
    <d v="2017-02-13T00:00:00"/>
    <s v="Monday"/>
    <d v="1899-12-30T17:22:53"/>
    <d v="1899-12-30T17:00:00"/>
    <n v="1"/>
    <d v="2017-02-13T00:00:00"/>
    <d v="2017-02-01T00:00:00"/>
    <d v="2017-02-13T00:00:00"/>
    <s v="Monday"/>
    <d v="1899-12-30T17:35:20"/>
    <d v="1899-12-30T18:00:00"/>
    <s v="One Way"/>
  </r>
  <r>
    <n v="935814"/>
    <s v="RFID Card Member"/>
    <s v="West Allis"/>
    <s v="WI"/>
    <n v="53214"/>
    <s v="UNITED STATES"/>
    <s v="Annual Pass"/>
    <n v="2968"/>
    <x v="32"/>
    <n v="43.077359999999999"/>
    <n v="-87.880769999999998"/>
    <x v="9"/>
    <n v="43.074655999999997"/>
    <n v="-87.889011999999994"/>
    <n v="5"/>
    <n v="0"/>
    <n v="0.8"/>
    <n v="0.7"/>
    <n v="30"/>
    <n v="-1"/>
    <d v="2017-02-13T00:00:00"/>
    <d v="2017-02-01T00:00:00"/>
    <d v="2017-02-13T00:00:00"/>
    <s v="Monday"/>
    <d v="1899-12-30T18:36:17"/>
    <d v="1899-12-30T19:00:00"/>
    <n v="1"/>
    <d v="2017-02-13T00:00:00"/>
    <d v="2017-02-01T00:00:00"/>
    <d v="2017-02-13T00:00:00"/>
    <s v="Monday"/>
    <d v="1899-12-30T18:41:32"/>
    <d v="1899-12-30T19:00:00"/>
    <s v="One Way"/>
  </r>
  <r>
    <n v="1357250"/>
    <s v="RFID Card Member"/>
    <s v="Milwaukee"/>
    <s v="WI"/>
    <n v="53202"/>
    <s v="UNITED STATES"/>
    <s v="Annual Pass"/>
    <n v="145"/>
    <x v="0"/>
    <n v="43.03886"/>
    <n v="-87.902720000000002"/>
    <x v="0"/>
    <n v="43.048200000000001"/>
    <n v="-87.900859999999994"/>
    <n v="5"/>
    <n v="0"/>
    <n v="0.8"/>
    <n v="0.7"/>
    <n v="30"/>
    <n v="-1"/>
    <d v="2017-02-13T00:00:00"/>
    <d v="2017-02-01T00:00:00"/>
    <d v="2017-02-13T00:00:00"/>
    <s v="Monday"/>
    <d v="1899-12-30T20:40:28"/>
    <d v="1899-12-30T21:00:00"/>
    <n v="1"/>
    <d v="2017-02-13T00:00:00"/>
    <d v="2017-02-01T00:00:00"/>
    <d v="2017-02-13T00:00:00"/>
    <s v="Monday"/>
    <d v="1899-12-30T20:45:18"/>
    <d v="1899-12-30T21:00:00"/>
    <s v="One Way"/>
  </r>
  <r>
    <n v="928245"/>
    <s v="RFID Card Member"/>
    <s v="MILWAUKEE"/>
    <s v="WI"/>
    <n v="53202"/>
    <s v="UNITED STATES"/>
    <s v="Annual Pass"/>
    <n v="5478"/>
    <x v="44"/>
    <n v="43.074655999999997"/>
    <n v="-87.889011999999994"/>
    <x v="34"/>
    <n v="43.063749000000001"/>
    <n v="-87.887962999999999"/>
    <n v="7"/>
    <n v="0"/>
    <n v="1.1000000000000001"/>
    <n v="1"/>
    <n v="42"/>
    <n v="-1"/>
    <d v="2017-02-13T00:00:00"/>
    <d v="2017-02-01T00:00:00"/>
    <d v="2017-02-13T00:00:00"/>
    <s v="Monday"/>
    <d v="1899-12-30T22:11:42"/>
    <d v="1899-12-30T22:00:00"/>
    <n v="1"/>
    <d v="2017-02-13T00:00:00"/>
    <d v="2017-02-01T00:00:00"/>
    <d v="2017-02-13T00:00:00"/>
    <s v="Monday"/>
    <d v="1899-12-30T22:18:09"/>
    <d v="1899-12-30T22:00:00"/>
    <s v="One Way"/>
  </r>
  <r>
    <n v="1265278"/>
    <s v="RFID Card Member"/>
    <s v="West Allis"/>
    <s v="WI"/>
    <n v="53227"/>
    <s v="UNITED STATES"/>
    <s v="Annual Pass"/>
    <n v="13"/>
    <x v="8"/>
    <n v="43.04804"/>
    <n v="-87.896720000000002"/>
    <x v="1"/>
    <n v="43.03886"/>
    <n v="-87.902720000000002"/>
    <n v="7"/>
    <n v="0"/>
    <n v="1.1000000000000001"/>
    <n v="1"/>
    <n v="42"/>
    <n v="-1"/>
    <d v="2017-02-14T00:00:00"/>
    <d v="2017-02-01T00:00:00"/>
    <d v="2017-02-14T00:00:00"/>
    <s v="Tuesday"/>
    <d v="1899-12-30T07:52:30"/>
    <d v="1899-12-30T08:00:00"/>
    <n v="1"/>
    <d v="2017-02-14T00:00:00"/>
    <d v="2017-02-01T00:00:00"/>
    <d v="2017-02-14T00:00:00"/>
    <s v="Tuesday"/>
    <d v="1899-12-30T07:59:05"/>
    <d v="1899-12-30T08:00:00"/>
    <s v="One Way"/>
  </r>
  <r>
    <n v="1017964"/>
    <s v="RFID Card Member"/>
    <s v="Milwaukee"/>
    <s v="WI"/>
    <n v="53202"/>
    <s v="UNITED STATES"/>
    <s v="Annual Pass"/>
    <n v="22"/>
    <x v="13"/>
    <n v="43.058619999999998"/>
    <n v="-87.885319999999993"/>
    <x v="1"/>
    <n v="43.03886"/>
    <n v="-87.902720000000002"/>
    <n v="13"/>
    <n v="0"/>
    <n v="2"/>
    <n v="1.9"/>
    <n v="78"/>
    <n v="-1"/>
    <d v="2017-02-14T00:00:00"/>
    <d v="2017-02-01T00:00:00"/>
    <d v="2017-02-14T00:00:00"/>
    <s v="Tuesday"/>
    <d v="1899-12-30T07:52:48"/>
    <d v="1899-12-30T08:00:00"/>
    <n v="1"/>
    <d v="2017-02-14T00:00:00"/>
    <d v="2017-02-01T00:00:00"/>
    <d v="2017-02-14T00:00:00"/>
    <s v="Tuesday"/>
    <d v="1899-12-30T08:05:01"/>
    <d v="1899-12-30T08:00:00"/>
    <s v="One Way"/>
  </r>
  <r>
    <n v="946290"/>
    <s v="RFID Card Member"/>
    <s v="Milwaukee"/>
    <s v="WI"/>
    <n v="53208"/>
    <s v="UNITED STATES"/>
    <s v="Annual Pass"/>
    <n v="11161"/>
    <x v="19"/>
    <n v="43.069021999999997"/>
    <n v="-87.887940999999998"/>
    <x v="26"/>
    <n v="43.077359999999999"/>
    <n v="-87.880769999999998"/>
    <n v="8"/>
    <n v="0"/>
    <n v="1.2"/>
    <n v="1.1000000000000001"/>
    <n v="48"/>
    <n v="-1"/>
    <d v="2017-02-14T00:00:00"/>
    <d v="2017-02-01T00:00:00"/>
    <d v="2017-02-14T00:00:00"/>
    <s v="Tuesday"/>
    <d v="1899-12-30T09:06:37"/>
    <d v="1899-12-30T09:00:00"/>
    <n v="1"/>
    <d v="2017-02-14T00:00:00"/>
    <d v="2017-02-01T00:00:00"/>
    <d v="2017-02-14T00:00:00"/>
    <s v="Tuesday"/>
    <d v="1899-12-30T09:14:00"/>
    <d v="1899-12-30T09:00:00"/>
    <s v="One Way"/>
  </r>
  <r>
    <n v="1435377"/>
    <s v="RFID Card Member"/>
    <s v="Milwaukee"/>
    <s v="WI"/>
    <n v="53233"/>
    <s v="UNITED STATES"/>
    <s v="Annual Pass"/>
    <n v="5438"/>
    <x v="35"/>
    <n v="43.040154000000001"/>
    <n v="-87.932113000000001"/>
    <x v="7"/>
    <n v="43.049230000000001"/>
    <n v="-87.911940000000001"/>
    <n v="10"/>
    <n v="0"/>
    <n v="1.5"/>
    <n v="1.4"/>
    <n v="60"/>
    <n v="-1"/>
    <d v="2017-02-14T00:00:00"/>
    <d v="2017-02-01T00:00:00"/>
    <d v="2017-02-14T00:00:00"/>
    <s v="Tuesday"/>
    <d v="1899-12-30T11:04:44"/>
    <d v="1899-12-30T11:00:00"/>
    <n v="1"/>
    <d v="2017-02-14T00:00:00"/>
    <d v="2017-02-01T00:00:00"/>
    <d v="2017-02-14T00:00:00"/>
    <s v="Tuesday"/>
    <d v="1899-12-30T11:14:41"/>
    <d v="1899-12-30T11:00:00"/>
    <s v="One Way"/>
  </r>
  <r>
    <n v="1444023"/>
    <s v="RFID Card Member"/>
    <s v="milwaukee"/>
    <s v="WI"/>
    <n v="53211"/>
    <s v="UNITED STATES"/>
    <s v="Annual Pass"/>
    <n v="5539"/>
    <x v="33"/>
    <n v="43.063749000000001"/>
    <n v="-87.887962999999999"/>
    <x v="37"/>
    <n v="43.069021999999997"/>
    <n v="-87.887940999999998"/>
    <n v="6"/>
    <n v="0"/>
    <n v="0.9"/>
    <n v="0.9"/>
    <n v="36"/>
    <n v="-1"/>
    <d v="2017-02-14T00:00:00"/>
    <d v="2017-02-01T00:00:00"/>
    <d v="2017-02-14T00:00:00"/>
    <s v="Tuesday"/>
    <d v="1899-12-30T12:24:15"/>
    <d v="1899-12-30T12:00:00"/>
    <n v="1"/>
    <d v="2017-02-14T00:00:00"/>
    <d v="2017-02-01T00:00:00"/>
    <d v="2017-02-14T00:00:00"/>
    <s v="Tuesday"/>
    <d v="1899-12-30T12:30:37"/>
    <d v="1899-12-30T13:00:00"/>
    <s v="One Way"/>
  </r>
  <r>
    <n v="1378810"/>
    <s v="RFID Card Member"/>
    <s v="Milwaukee "/>
    <s v="WI"/>
    <n v="53211"/>
    <s v="UNITED STATES"/>
    <s v="Annual Pass"/>
    <n v="5550"/>
    <x v="9"/>
    <n v="43.066893999999998"/>
    <n v="-87.877936000000005"/>
    <x v="38"/>
    <n v="43.074890000000003"/>
    <n v="-87.882810000000006"/>
    <n v="4"/>
    <n v="0"/>
    <n v="0.6"/>
    <n v="0.6"/>
    <n v="24"/>
    <n v="-1"/>
    <d v="2017-02-14T00:00:00"/>
    <d v="2017-02-01T00:00:00"/>
    <d v="2017-02-14T00:00:00"/>
    <s v="Tuesday"/>
    <d v="1899-12-30T14:03:09"/>
    <d v="1899-12-30T14:00:00"/>
    <n v="1"/>
    <d v="2017-02-14T00:00:00"/>
    <d v="2017-02-01T00:00:00"/>
    <d v="2017-02-14T00:00:00"/>
    <s v="Tuesday"/>
    <d v="1899-12-30T14:07:53"/>
    <d v="1899-12-30T14:00:00"/>
    <s v="One Way"/>
  </r>
  <r>
    <n v="1367618"/>
    <s v="RFID Card Member"/>
    <s v="Grafton"/>
    <s v="WI"/>
    <n v="53024"/>
    <s v="UNITED STATES"/>
    <s v="Annual Pass"/>
    <n v="5541"/>
    <x v="9"/>
    <n v="43.066893999999998"/>
    <n v="-87.877936000000005"/>
    <x v="38"/>
    <n v="43.074890000000003"/>
    <n v="-87.882810000000006"/>
    <n v="9"/>
    <n v="0"/>
    <n v="1.4"/>
    <n v="1.3"/>
    <n v="54"/>
    <n v="-1"/>
    <d v="2017-02-14T00:00:00"/>
    <d v="2017-02-01T00:00:00"/>
    <d v="2017-02-14T00:00:00"/>
    <s v="Tuesday"/>
    <d v="1899-12-30T14:58:33"/>
    <d v="1899-12-30T15:00:00"/>
    <n v="1"/>
    <d v="2017-02-14T00:00:00"/>
    <d v="2017-02-01T00:00:00"/>
    <d v="2017-02-14T00:00:00"/>
    <s v="Tuesday"/>
    <d v="1899-12-30T15:07:41"/>
    <d v="1899-12-30T15:00:00"/>
    <s v="One Way"/>
  </r>
  <r>
    <n v="1135547"/>
    <s v="RFID Card Member"/>
    <s v="Milwaukee"/>
    <s v="WI"/>
    <n v="53202"/>
    <s v="UNITED STATES"/>
    <s v="Annual Pass"/>
    <n v="46"/>
    <x v="41"/>
    <n v="43.004728999999998"/>
    <n v="-87.905463999999995"/>
    <x v="5"/>
    <n v="43.031480000000002"/>
    <n v="-87.908169999999998"/>
    <n v="16"/>
    <n v="0"/>
    <n v="2.4"/>
    <n v="2.2999999999999998"/>
    <n v="96"/>
    <n v="-1"/>
    <d v="2017-02-14T00:00:00"/>
    <d v="2017-02-01T00:00:00"/>
    <d v="2017-02-14T00:00:00"/>
    <s v="Tuesday"/>
    <d v="1899-12-30T15:45:19"/>
    <d v="1899-12-30T16:00:00"/>
    <n v="1"/>
    <d v="2017-02-14T00:00:00"/>
    <d v="2017-02-01T00:00:00"/>
    <d v="2017-02-14T00:00:00"/>
    <s v="Tuesday"/>
    <d v="1899-12-30T16:01:25"/>
    <d v="1899-12-30T16:00:00"/>
    <s v="One Way"/>
  </r>
  <r>
    <n v="1365846"/>
    <s v="RFID Card Member"/>
    <s v="Milwaukee "/>
    <s v="WI"/>
    <n v="53233"/>
    <s v="UNITED STATES"/>
    <s v="Annual Pass"/>
    <n v="11130"/>
    <x v="27"/>
    <n v="43.038580000000003"/>
    <n v="-87.90934"/>
    <x v="21"/>
    <n v="43.040154000000001"/>
    <n v="-87.932113000000001"/>
    <n v="11"/>
    <n v="0"/>
    <n v="1.7"/>
    <n v="1.6"/>
    <n v="66"/>
    <n v="-1"/>
    <d v="2017-02-14T00:00:00"/>
    <d v="2017-02-01T00:00:00"/>
    <d v="2017-02-14T00:00:00"/>
    <s v="Tuesday"/>
    <d v="1899-12-30T15:54:50"/>
    <d v="1899-12-30T16:00:00"/>
    <n v="1"/>
    <d v="2017-02-14T00:00:00"/>
    <d v="2017-02-01T00:00:00"/>
    <d v="2017-02-14T00:00:00"/>
    <s v="Tuesday"/>
    <d v="1899-12-30T16:05:56"/>
    <d v="1899-12-30T16:00:00"/>
    <s v="One Way"/>
  </r>
  <r>
    <n v="1251077"/>
    <s v="RFID Card Member"/>
    <s v="Appleton"/>
    <s v="WI"/>
    <n v="54914"/>
    <s v="UNITED STATES"/>
    <s v="Bublr for Organizations"/>
    <n v="11118"/>
    <x v="28"/>
    <n v="43.060250000000003"/>
    <n v="-87.892169999999993"/>
    <x v="15"/>
    <n v="43.06033"/>
    <n v="-87.89546"/>
    <n v="2"/>
    <n v="0"/>
    <n v="0.3"/>
    <n v="0.3"/>
    <n v="12"/>
    <n v="-1"/>
    <d v="2017-02-14T00:00:00"/>
    <d v="2017-02-01T00:00:00"/>
    <d v="2017-02-14T00:00:00"/>
    <s v="Tuesday"/>
    <d v="1899-12-30T17:05:18"/>
    <d v="1899-12-30T17:00:00"/>
    <n v="1"/>
    <d v="2017-02-14T00:00:00"/>
    <d v="2017-02-01T00:00:00"/>
    <d v="2017-02-14T00:00:00"/>
    <s v="Tuesday"/>
    <d v="1899-12-30T17:07:25"/>
    <d v="1899-12-30T17:00:00"/>
    <s v="One Way"/>
  </r>
  <r>
    <n v="1360169"/>
    <s v="RFID Card Member"/>
    <s v="Elkhorn"/>
    <s v="WI"/>
    <n v="53121"/>
    <s v="UNITED STATES"/>
    <s v="Annual Pass"/>
    <n v="5466"/>
    <x v="28"/>
    <n v="43.060250000000003"/>
    <n v="-87.892169999999993"/>
    <x v="11"/>
    <n v="43.060786"/>
    <n v="-87.883825999999999"/>
    <n v="715"/>
    <n v="0"/>
    <n v="18"/>
    <n v="17.100000000000001"/>
    <n v="720"/>
    <n v="-1"/>
    <d v="2017-02-14T00:00:00"/>
    <d v="2017-02-01T00:00:00"/>
    <d v="2017-02-14T00:00:00"/>
    <s v="Tuesday"/>
    <d v="1899-12-30T21:13:07"/>
    <d v="1899-12-30T21:00:00"/>
    <n v="1"/>
    <d v="2017-02-15T00:00:00"/>
    <d v="2017-02-01T00:00:00"/>
    <d v="2017-02-15T00:00:00"/>
    <s v="Wednesday"/>
    <d v="1899-12-30T09:08:08"/>
    <d v="1899-12-30T09:00:00"/>
    <s v="One Way"/>
  </r>
  <r>
    <n v="1357250"/>
    <s v="RFID Card Member"/>
    <s v="Milwaukee"/>
    <s v="WI"/>
    <n v="53202"/>
    <s v="UNITED STATES"/>
    <s v="Annual Pass"/>
    <n v="33"/>
    <x v="0"/>
    <n v="43.03886"/>
    <n v="-87.902720000000002"/>
    <x v="0"/>
    <n v="43.048200000000001"/>
    <n v="-87.900859999999994"/>
    <n v="5"/>
    <n v="0"/>
    <n v="0.8"/>
    <n v="0.7"/>
    <n v="30"/>
    <n v="-1"/>
    <d v="2017-02-14T00:00:00"/>
    <d v="2017-02-01T00:00:00"/>
    <d v="2017-02-14T00:00:00"/>
    <s v="Tuesday"/>
    <d v="1899-12-30T21:32:35"/>
    <d v="1899-12-30T22:00:00"/>
    <n v="1"/>
    <d v="2017-02-14T00:00:00"/>
    <d v="2017-02-01T00:00:00"/>
    <d v="2017-02-14T00:00:00"/>
    <s v="Tuesday"/>
    <d v="1899-12-30T21:37:49"/>
    <d v="1899-12-30T22:00:00"/>
    <s v="One Way"/>
  </r>
  <r>
    <n v="1088320"/>
    <s v="RFID Card Member"/>
    <s v="milwaukee"/>
    <s v="WI"/>
    <n v="53202"/>
    <s v="UNITED STATES"/>
    <s v="Annual Pass"/>
    <n v="11156"/>
    <x v="1"/>
    <n v="43.048200000000001"/>
    <n v="-87.900859999999994"/>
    <x v="1"/>
    <n v="43.03886"/>
    <n v="-87.902720000000002"/>
    <n v="7"/>
    <n v="0"/>
    <n v="1.1000000000000001"/>
    <n v="1"/>
    <n v="42"/>
    <n v="-1"/>
    <d v="2017-02-15T00:00:00"/>
    <d v="2017-02-01T00:00:00"/>
    <d v="2017-02-15T00:00:00"/>
    <s v="Wednesday"/>
    <d v="1899-12-30T08:21:48"/>
    <d v="1899-12-30T08:00:00"/>
    <n v="1"/>
    <d v="2017-02-15T00:00:00"/>
    <d v="2017-02-01T00:00:00"/>
    <d v="2017-02-15T00:00:00"/>
    <s v="Wednesday"/>
    <d v="1899-12-30T08:28:45"/>
    <d v="1899-12-30T08:00:00"/>
    <s v="One Way"/>
  </r>
  <r>
    <n v="1260485"/>
    <s v="RFID Card Member"/>
    <s v="Shorewood"/>
    <s v="WI"/>
    <n v="53211"/>
    <s v="UNITED STATES"/>
    <s v="Annual Pass"/>
    <n v="11115"/>
    <x v="12"/>
    <n v="43.038719999999998"/>
    <n v="-87.905339999999995"/>
    <x v="1"/>
    <n v="43.03886"/>
    <n v="-87.902720000000002"/>
    <n v="2"/>
    <n v="0"/>
    <n v="0.3"/>
    <n v="0.3"/>
    <n v="12"/>
    <n v="-1"/>
    <d v="2017-02-15T00:00:00"/>
    <d v="2017-02-01T00:00:00"/>
    <d v="2017-02-15T00:00:00"/>
    <s v="Wednesday"/>
    <d v="1899-12-30T08:42:57"/>
    <d v="1899-12-30T09:00:00"/>
    <n v="1"/>
    <d v="2017-02-15T00:00:00"/>
    <d v="2017-02-01T00:00:00"/>
    <d v="2017-02-15T00:00:00"/>
    <s v="Wednesday"/>
    <d v="1899-12-30T08:44:18"/>
    <d v="1899-12-30T09:00:00"/>
    <s v="One Way"/>
  </r>
  <r>
    <n v="671983"/>
    <s v="RFID Card Member"/>
    <s v="Whitefish Bay"/>
    <s v="WI"/>
    <n v="53217"/>
    <s v="UNITED STATES"/>
    <s v="Annual Pass"/>
    <n v="45"/>
    <x v="19"/>
    <n v="43.069021999999997"/>
    <n v="-87.887940999999998"/>
    <x v="8"/>
    <n v="43.038580000000003"/>
    <n v="-87.90934"/>
    <n v="23"/>
    <n v="0"/>
    <n v="3.5"/>
    <n v="3.3"/>
    <n v="138"/>
    <n v="-1"/>
    <d v="2017-02-15T00:00:00"/>
    <d v="2017-02-01T00:00:00"/>
    <d v="2017-02-15T00:00:00"/>
    <s v="Wednesday"/>
    <d v="1899-12-30T09:09:17"/>
    <d v="1899-12-30T09:00:00"/>
    <n v="1"/>
    <d v="2017-02-15T00:00:00"/>
    <d v="2017-02-01T00:00:00"/>
    <d v="2017-02-15T00:00:00"/>
    <s v="Wednesday"/>
    <d v="1899-12-30T09:32:34"/>
    <d v="1899-12-30T10:00:00"/>
    <s v="One Way"/>
  </r>
  <r>
    <n v="1387054"/>
    <s v="RFID Card Member"/>
    <s v="Wauwatosa"/>
    <s v="WI"/>
    <n v="53213"/>
    <s v="UNITED STATES"/>
    <s v="Annual Pass"/>
    <n v="332"/>
    <x v="55"/>
    <n v="43.059550000000002"/>
    <n v="-88.008840000000006"/>
    <x v="58"/>
    <n v="43.059550000000002"/>
    <n v="-88.008840000000006"/>
    <n v="0"/>
    <n v="0"/>
    <n v="0"/>
    <n v="0"/>
    <n v="0"/>
    <n v="-1"/>
    <d v="2017-02-15T00:00:00"/>
    <d v="2017-02-01T00:00:00"/>
    <d v="2017-02-15T00:00:00"/>
    <s v="Wednesday"/>
    <d v="1899-12-30T10:47:15"/>
    <d v="1899-12-30T11:00:00"/>
    <n v="1"/>
    <d v="2017-02-15T00:00:00"/>
    <d v="2017-02-01T00:00:00"/>
    <d v="2017-02-15T00:00:00"/>
    <s v="Wednesday"/>
    <d v="1899-12-30T10:47:56"/>
    <d v="1899-12-30T11:00:00"/>
    <s v="Round Trip"/>
  </r>
  <r>
    <n v="1387054"/>
    <s v="RFID Card Member"/>
    <s v="Wauwatosa"/>
    <s v="WI"/>
    <n v="53213"/>
    <s v="UNITED STATES"/>
    <s v="Annual Pass"/>
    <n v="332"/>
    <x v="55"/>
    <n v="43.059550000000002"/>
    <n v="-88.008840000000006"/>
    <x v="46"/>
    <n v="43.052630000000001"/>
    <n v="-88.016319999999993"/>
    <n v="43"/>
    <n v="0"/>
    <n v="6.5"/>
    <n v="6.1"/>
    <n v="258"/>
    <n v="-1"/>
    <d v="2017-02-15T00:00:00"/>
    <d v="2017-02-01T00:00:00"/>
    <d v="2017-02-15T00:00:00"/>
    <s v="Wednesday"/>
    <d v="1899-12-30T10:47:45"/>
    <d v="1899-12-30T11:00:00"/>
    <n v="1"/>
    <d v="2017-02-15T00:00:00"/>
    <d v="2017-02-01T00:00:00"/>
    <d v="2017-02-15T00:00:00"/>
    <s v="Wednesday"/>
    <d v="1899-12-30T11:30:19"/>
    <d v="1899-12-30T12:00:00"/>
    <s v="One Way"/>
  </r>
  <r>
    <n v="1425087"/>
    <s v="RFID Card Member"/>
    <s v="milwaukee"/>
    <s v="WI"/>
    <n v="53212"/>
    <s v="UNITED STATES"/>
    <s v="Annual Pass"/>
    <n v="5546"/>
    <x v="21"/>
    <n v="43.06033"/>
    <n v="-87.89546"/>
    <x v="4"/>
    <n v="43.03913"/>
    <n v="-87.916150000000002"/>
    <n v="13"/>
    <n v="0"/>
    <n v="2"/>
    <n v="1.9"/>
    <n v="78"/>
    <n v="-1"/>
    <d v="2017-02-15T00:00:00"/>
    <d v="2017-02-01T00:00:00"/>
    <d v="2017-02-15T00:00:00"/>
    <s v="Wednesday"/>
    <d v="1899-12-30T14:31:59"/>
    <d v="1899-12-30T15:00:00"/>
    <n v="1"/>
    <d v="2017-02-15T00:00:00"/>
    <d v="2017-02-01T00:00:00"/>
    <d v="2017-02-15T00:00:00"/>
    <s v="Wednesday"/>
    <d v="1899-12-30T14:44:28"/>
    <d v="1899-12-30T15:00:00"/>
    <s v="One Way"/>
  </r>
  <r>
    <n v="1251108"/>
    <s v="RFID Card Member"/>
    <s v="Appleton"/>
    <s v="WI"/>
    <n v="54913"/>
    <s v="UNITED STATES"/>
    <s v="Bublr for Organizations"/>
    <n v="139"/>
    <x v="21"/>
    <n v="43.06033"/>
    <n v="-87.89546"/>
    <x v="31"/>
    <n v="43.060250000000003"/>
    <n v="-87.892169999999993"/>
    <n v="1"/>
    <n v="0"/>
    <n v="0.2"/>
    <n v="0.1"/>
    <n v="6"/>
    <n v="-1"/>
    <d v="2017-02-15T00:00:00"/>
    <d v="2017-02-01T00:00:00"/>
    <d v="2017-02-15T00:00:00"/>
    <s v="Wednesday"/>
    <d v="1899-12-30T15:48:31"/>
    <d v="1899-12-30T16:00:00"/>
    <n v="1"/>
    <d v="2017-02-15T00:00:00"/>
    <d v="2017-02-01T00:00:00"/>
    <d v="2017-02-15T00:00:00"/>
    <s v="Wednesday"/>
    <d v="1899-12-30T15:49:35"/>
    <d v="1899-12-30T16:00:00"/>
    <s v="One Way"/>
  </r>
  <r>
    <n v="1328721"/>
    <s v="RFID Card Member"/>
    <s v="Milwaukee"/>
    <s v="WI"/>
    <n v="53207"/>
    <s v="UNITED STATES"/>
    <s v="Annual Pass"/>
    <n v="11097"/>
    <x v="37"/>
    <n v="43.041646999999998"/>
    <n v="-87.927257999999995"/>
    <x v="42"/>
    <n v="43.026229999999998"/>
    <n v="-87.912809999999993"/>
    <n v="13"/>
    <n v="0"/>
    <n v="2"/>
    <n v="1.9"/>
    <n v="78"/>
    <n v="-1"/>
    <d v="2017-02-15T00:00:00"/>
    <d v="2017-02-01T00:00:00"/>
    <d v="2017-02-15T00:00:00"/>
    <s v="Wednesday"/>
    <d v="1899-12-30T16:40:45"/>
    <d v="1899-12-30T17:00:00"/>
    <n v="1"/>
    <d v="2017-02-15T00:00:00"/>
    <d v="2017-02-01T00:00:00"/>
    <d v="2017-02-15T00:00:00"/>
    <s v="Wednesday"/>
    <d v="1899-12-30T16:53:26"/>
    <d v="1899-12-30T17:00:00"/>
    <s v="One Way"/>
  </r>
  <r>
    <n v="1435377"/>
    <s v="RFID Card Member"/>
    <s v="Milwaukee"/>
    <s v="WI"/>
    <n v="53233"/>
    <s v="UNITED STATES"/>
    <s v="Annual Pass"/>
    <n v="11166"/>
    <x v="6"/>
    <n v="43.049230000000001"/>
    <n v="-87.911940000000001"/>
    <x v="0"/>
    <n v="43.048200000000001"/>
    <n v="-87.900859999999994"/>
    <n v="6"/>
    <n v="0"/>
    <n v="0.9"/>
    <n v="0.9"/>
    <n v="36"/>
    <n v="-1"/>
    <d v="2017-02-15T00:00:00"/>
    <d v="2017-02-01T00:00:00"/>
    <d v="2017-02-15T00:00:00"/>
    <s v="Wednesday"/>
    <d v="1899-12-30T17:21:04"/>
    <d v="1899-12-30T17:00:00"/>
    <n v="1"/>
    <d v="2017-02-15T00:00:00"/>
    <d v="2017-02-01T00:00:00"/>
    <d v="2017-02-15T00:00:00"/>
    <s v="Wednesday"/>
    <d v="1899-12-30T17:27:23"/>
    <d v="1899-12-30T17:00:00"/>
    <s v="One Way"/>
  </r>
  <r>
    <n v="1201980"/>
    <s v="RFID Card Member"/>
    <s v="Elkhorn"/>
    <s v="WI"/>
    <n v="53121"/>
    <s v="UNITED STATES"/>
    <s v="Annual Pass"/>
    <n v="5432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15T00:00:00"/>
    <d v="2017-02-01T00:00:00"/>
    <d v="2017-02-15T00:00:00"/>
    <s v="Wednesday"/>
    <d v="1899-12-30T17:37:42"/>
    <d v="1899-12-30T18:00:00"/>
    <n v="1"/>
    <d v="2017-02-15T00:00:00"/>
    <d v="2017-02-01T00:00:00"/>
    <d v="2017-02-15T00:00:00"/>
    <s v="Wednesday"/>
    <d v="1899-12-30T17:44:58"/>
    <d v="1899-12-30T18:00:00"/>
    <s v="One Way"/>
  </r>
  <r>
    <n v="1244268"/>
    <s v="RFID Card Member"/>
    <s v="Shorewood"/>
    <s v="WI"/>
    <n v="53211"/>
    <s v="UNITED STATES"/>
    <s v="Pay as You Go Pass"/>
    <n v="11100"/>
    <x v="53"/>
    <n v="43.052549999999997"/>
    <n v="-87.909329999999997"/>
    <x v="28"/>
    <n v="43.05847"/>
    <n v="-87.898079999999993"/>
    <n v="6"/>
    <n v="2"/>
    <n v="0.9"/>
    <n v="0.9"/>
    <n v="36"/>
    <n v="-1"/>
    <d v="2017-02-15T00:00:00"/>
    <d v="2017-02-01T00:00:00"/>
    <d v="2017-02-15T00:00:00"/>
    <s v="Wednesday"/>
    <d v="1899-12-30T17:51:52"/>
    <d v="1899-12-30T18:00:00"/>
    <n v="1"/>
    <d v="2017-02-15T00:00:00"/>
    <d v="2017-02-01T00:00:00"/>
    <d v="2017-02-15T00:00:00"/>
    <s v="Wednesday"/>
    <d v="1899-12-30T17:57:53"/>
    <d v="1899-12-30T18:00:00"/>
    <s v="One Way"/>
  </r>
  <r>
    <n v="1425087"/>
    <s v="RFID Card Member"/>
    <s v="milwaukee"/>
    <s v="WI"/>
    <n v="53212"/>
    <s v="UNITED STATES"/>
    <s v="Annual Pass"/>
    <n v="5546"/>
    <x v="16"/>
    <n v="43.03913"/>
    <n v="-87.916150000000002"/>
    <x v="15"/>
    <n v="43.06033"/>
    <n v="-87.89546"/>
    <n v="15"/>
    <n v="0"/>
    <n v="2.2999999999999998"/>
    <n v="2.1"/>
    <n v="90"/>
    <n v="-1"/>
    <d v="2017-02-15T00:00:00"/>
    <d v="2017-02-01T00:00:00"/>
    <d v="2017-02-15T00:00:00"/>
    <s v="Wednesday"/>
    <d v="1899-12-30T20:22:38"/>
    <d v="1899-12-30T20:00:00"/>
    <n v="1"/>
    <d v="2017-02-15T00:00:00"/>
    <d v="2017-02-01T00:00:00"/>
    <d v="2017-02-15T00:00:00"/>
    <s v="Wednesday"/>
    <d v="1899-12-30T20:37:53"/>
    <d v="1899-12-30T21:00:00"/>
    <s v="One Way"/>
  </r>
  <r>
    <n v="1183545"/>
    <s v="RFID Card Member"/>
    <s v="Milwaukee"/>
    <s v="WI"/>
    <n v="53211"/>
    <s v="UNITED STATES"/>
    <s v="Bublr for Organizations"/>
    <n v="5435"/>
    <x v="33"/>
    <n v="43.063749000000001"/>
    <n v="-87.887962999999999"/>
    <x v="34"/>
    <n v="43.063749000000001"/>
    <n v="-87.887962999999999"/>
    <n v="11"/>
    <n v="0"/>
    <n v="1.7"/>
    <n v="1.6"/>
    <n v="66"/>
    <n v="-1"/>
    <d v="2017-02-15T00:00:00"/>
    <d v="2017-02-01T00:00:00"/>
    <d v="2017-02-15T00:00:00"/>
    <s v="Wednesday"/>
    <d v="1899-12-30T21:11:18"/>
    <d v="1899-12-30T21:00:00"/>
    <n v="1"/>
    <d v="2017-02-15T00:00:00"/>
    <d v="2017-02-01T00:00:00"/>
    <d v="2017-02-15T00:00:00"/>
    <s v="Wednesday"/>
    <d v="1899-12-30T21:22:36"/>
    <d v="1899-12-30T21:00:00"/>
    <s v="Round Trip"/>
  </r>
  <r>
    <n v="1265278"/>
    <s v="RFID Card Member"/>
    <s v="West Allis"/>
    <s v="WI"/>
    <n v="53227"/>
    <s v="UNITED STATES"/>
    <s v="Annual Pass"/>
    <n v="995"/>
    <x v="8"/>
    <n v="43.04804"/>
    <n v="-87.896720000000002"/>
    <x v="1"/>
    <n v="43.03886"/>
    <n v="-87.902720000000002"/>
    <n v="5"/>
    <n v="0"/>
    <n v="0.8"/>
    <n v="0.7"/>
    <n v="30"/>
    <n v="-1"/>
    <d v="2017-02-16T00:00:00"/>
    <d v="2017-02-01T00:00:00"/>
    <d v="2017-02-16T00:00:00"/>
    <s v="Thursday"/>
    <d v="1899-12-30T07:50:07"/>
    <d v="1899-12-30T08:00:00"/>
    <n v="1"/>
    <d v="2017-02-16T00:00:00"/>
    <d v="2017-02-01T00:00:00"/>
    <d v="2017-02-16T00:00:00"/>
    <s v="Thursday"/>
    <d v="1899-12-30T07:55:53"/>
    <d v="1899-12-30T08:00:00"/>
    <s v="One Way"/>
  </r>
  <r>
    <n v="1257700"/>
    <s v="RFID Card Member"/>
    <s v="Milwaukee"/>
    <s v="WI"/>
    <n v="53202"/>
    <s v="UNITED STATES"/>
    <s v="Annual Pass"/>
    <n v="11049"/>
    <x v="13"/>
    <n v="43.058619999999998"/>
    <n v="-87.885319999999993"/>
    <x v="11"/>
    <n v="43.060786"/>
    <n v="-87.883825999999999"/>
    <n v="11"/>
    <n v="0"/>
    <n v="1.7"/>
    <n v="1.6"/>
    <n v="66"/>
    <n v="-1"/>
    <d v="2017-02-16T00:00:00"/>
    <d v="2017-02-01T00:00:00"/>
    <d v="2017-02-16T00:00:00"/>
    <s v="Thursday"/>
    <d v="1899-12-30T09:00:16"/>
    <d v="1899-12-30T09:00:00"/>
    <n v="1"/>
    <d v="2017-02-16T00:00:00"/>
    <d v="2017-02-01T00:00:00"/>
    <d v="2017-02-16T00:00:00"/>
    <s v="Thursday"/>
    <d v="1899-12-30T09:11:08"/>
    <d v="1899-12-30T09:00:00"/>
    <s v="One Way"/>
  </r>
  <r>
    <n v="671983"/>
    <s v="RFID Card Member"/>
    <s v="Whitefish Bay"/>
    <s v="WI"/>
    <n v="53217"/>
    <s v="UNITED STATES"/>
    <s v="Annual Pass"/>
    <n v="175"/>
    <x v="19"/>
    <n v="43.069021999999997"/>
    <n v="-87.887940999999998"/>
    <x v="8"/>
    <n v="43.038580000000003"/>
    <n v="-87.90934"/>
    <n v="21"/>
    <n v="0"/>
    <n v="3.2"/>
    <n v="3"/>
    <n v="126"/>
    <n v="-1"/>
    <d v="2017-02-16T00:00:00"/>
    <d v="2017-02-01T00:00:00"/>
    <d v="2017-02-16T00:00:00"/>
    <s v="Thursday"/>
    <d v="1899-12-30T09:31:06"/>
    <d v="1899-12-30T10:00:00"/>
    <n v="1"/>
    <d v="2017-02-16T00:00:00"/>
    <d v="2017-02-01T00:00:00"/>
    <d v="2017-02-16T00:00:00"/>
    <s v="Thursday"/>
    <d v="1899-12-30T09:52:01"/>
    <d v="1899-12-30T10:00:00"/>
    <s v="One Way"/>
  </r>
  <r>
    <n v="1482346"/>
    <s v="RFID Card Member"/>
    <s v="Milwaukee"/>
    <s v="WI"/>
    <n v="53207"/>
    <s v="UNITED STATES"/>
    <s v="Annual Pass"/>
    <n v="5588"/>
    <x v="30"/>
    <n v="43.031480000000002"/>
    <n v="-87.908169999999998"/>
    <x v="4"/>
    <n v="43.03913"/>
    <n v="-87.916150000000002"/>
    <n v="9"/>
    <n v="0"/>
    <n v="1.4"/>
    <n v="1.3"/>
    <n v="54"/>
    <n v="-1"/>
    <d v="2017-02-16T00:00:00"/>
    <d v="2017-02-01T00:00:00"/>
    <d v="2017-02-16T00:00:00"/>
    <s v="Thursday"/>
    <d v="1899-12-30T11:44:56"/>
    <d v="1899-12-30T12:00:00"/>
    <n v="1"/>
    <d v="2017-02-16T00:00:00"/>
    <d v="2017-02-01T00:00:00"/>
    <d v="2017-02-16T00:00:00"/>
    <s v="Thursday"/>
    <d v="1899-12-30T11:53:53"/>
    <d v="1899-12-30T12:00:00"/>
    <s v="One Way"/>
  </r>
  <r>
    <n v="1135547"/>
    <s v="RFID Card Member"/>
    <s v="Milwaukee"/>
    <s v="WI"/>
    <n v="53202"/>
    <s v="UNITED STATES"/>
    <s v="Annual Pass"/>
    <n v="179"/>
    <x v="3"/>
    <n v="43.042490000000001"/>
    <n v="-87.909959999999998"/>
    <x v="10"/>
    <n v="43.052460000000004"/>
    <n v="-87.891000000000005"/>
    <n v="18"/>
    <n v="0"/>
    <n v="2.7"/>
    <n v="2.6"/>
    <n v="108"/>
    <n v="-1"/>
    <d v="2017-02-16T00:00:00"/>
    <d v="2017-02-01T00:00:00"/>
    <d v="2017-02-16T00:00:00"/>
    <s v="Thursday"/>
    <d v="1899-12-30T13:27:53"/>
    <d v="1899-12-30T13:00:00"/>
    <n v="1"/>
    <d v="2017-02-16T00:00:00"/>
    <d v="2017-02-01T00:00:00"/>
    <d v="2017-02-16T00:00:00"/>
    <s v="Thursday"/>
    <d v="1899-12-30T13:45:23"/>
    <d v="1899-12-30T14:00:00"/>
    <s v="One Way"/>
  </r>
  <r>
    <n v="1387849"/>
    <s v="RFID Card Member"/>
    <s v="Burlington"/>
    <s v="WI"/>
    <n v="53105"/>
    <s v="UNITED STATES"/>
    <s v="Annual Pass"/>
    <n v="993"/>
    <x v="13"/>
    <n v="43.058619999999998"/>
    <n v="-87.885319999999993"/>
    <x v="10"/>
    <n v="43.052460000000004"/>
    <n v="-87.891000000000005"/>
    <n v="9"/>
    <n v="0"/>
    <n v="1.4"/>
    <n v="1.3"/>
    <n v="54"/>
    <n v="-1"/>
    <d v="2017-02-16T00:00:00"/>
    <d v="2017-02-01T00:00:00"/>
    <d v="2017-02-16T00:00:00"/>
    <s v="Thursday"/>
    <d v="1899-12-30T14:25:36"/>
    <d v="1899-12-30T14:00:00"/>
    <n v="1"/>
    <d v="2017-02-16T00:00:00"/>
    <d v="2017-02-01T00:00:00"/>
    <d v="2017-02-16T00:00:00"/>
    <s v="Thursday"/>
    <d v="1899-12-30T14:34:34"/>
    <d v="1899-12-30T15:00:00"/>
    <s v="One Way"/>
  </r>
  <r>
    <n v="1377504"/>
    <s v="RFID Card Member"/>
    <s v="Weston"/>
    <s v="WI"/>
    <n v="54476"/>
    <s v="UNITED STATES"/>
    <s v="Annual Pass"/>
    <n v="279"/>
    <x v="4"/>
    <n v="43.078530000000001"/>
    <n v="-87.882620000000003"/>
    <x v="41"/>
    <n v="43.078530000000001"/>
    <n v="-87.882620000000003"/>
    <n v="31"/>
    <n v="0"/>
    <n v="4.7"/>
    <n v="4.4000000000000004"/>
    <n v="186"/>
    <n v="-1"/>
    <d v="2017-02-16T00:00:00"/>
    <d v="2017-02-01T00:00:00"/>
    <d v="2017-02-16T00:00:00"/>
    <s v="Thursday"/>
    <d v="1899-12-30T15:35:50"/>
    <d v="1899-12-30T16:00:00"/>
    <n v="1"/>
    <d v="2017-02-16T00:00:00"/>
    <d v="2017-02-01T00:00:00"/>
    <d v="2017-02-16T00:00:00"/>
    <s v="Thursday"/>
    <d v="1899-12-30T16:06:59"/>
    <d v="1899-12-30T16:00:00"/>
    <s v="Round Trip"/>
  </r>
  <r>
    <n v="671983"/>
    <s v="RFID Card Member"/>
    <s v="Whitefish Bay"/>
    <s v="WI"/>
    <n v="53217"/>
    <s v="UNITED STATES"/>
    <s v="Annual Pass"/>
    <n v="5566"/>
    <x v="12"/>
    <n v="43.038719999999998"/>
    <n v="-87.905339999999995"/>
    <x v="37"/>
    <n v="43.069021999999997"/>
    <n v="-87.887940999999998"/>
    <n v="20"/>
    <n v="0"/>
    <n v="3"/>
    <n v="2.9"/>
    <n v="120"/>
    <n v="-1"/>
    <d v="2017-02-16T00:00:00"/>
    <d v="2017-02-01T00:00:00"/>
    <d v="2017-02-16T00:00:00"/>
    <s v="Thursday"/>
    <d v="1899-12-30T16:46:10"/>
    <d v="1899-12-30T17:00:00"/>
    <n v="1"/>
    <d v="2017-02-16T00:00:00"/>
    <d v="2017-02-01T00:00:00"/>
    <d v="2017-02-16T00:00:00"/>
    <s v="Thursday"/>
    <d v="1899-12-30T17:06:58"/>
    <d v="1899-12-30T17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5"/>
    <n v="43.066893999999998"/>
    <n v="-87.877936000000005"/>
    <n v="18"/>
    <n v="0"/>
    <n v="2.7"/>
    <n v="2.6"/>
    <n v="108"/>
    <n v="-1"/>
    <d v="2017-02-16T00:00:00"/>
    <d v="2017-02-01T00:00:00"/>
    <d v="2017-02-16T00:00:00"/>
    <s v="Thursday"/>
    <d v="1899-12-30T18:38:40"/>
    <d v="1899-12-30T19:00:00"/>
    <n v="1"/>
    <d v="2017-02-16T00:00:00"/>
    <d v="2017-02-01T00:00:00"/>
    <d v="2017-02-16T00:00:00"/>
    <s v="Thursday"/>
    <d v="1899-12-30T18:56:24"/>
    <d v="1899-12-30T19:00:00"/>
    <s v="Round Trip"/>
  </r>
  <r>
    <n v="1387054"/>
    <s v="RFID Card Member"/>
    <s v="Wauwatosa"/>
    <s v="WI"/>
    <n v="53213"/>
    <s v="UNITED STATES"/>
    <s v="Annual Pass"/>
    <n v="11129"/>
    <x v="40"/>
    <n v="43.048609999999996"/>
    <n v="-88.008480000000006"/>
    <x v="45"/>
    <n v="43.060079999999999"/>
    <n v="-88.027349999999998"/>
    <n v="12"/>
    <n v="0"/>
    <n v="1.8"/>
    <n v="1.7"/>
    <n v="72"/>
    <n v="-1"/>
    <d v="2017-02-19T00:00:00"/>
    <d v="2017-02-01T00:00:00"/>
    <d v="2017-02-19T00:00:00"/>
    <s v="Sunday"/>
    <d v="1899-12-30T15:37:57"/>
    <d v="1899-12-30T16:00:00"/>
    <n v="1"/>
    <d v="2017-02-19T00:00:00"/>
    <d v="2017-02-01T00:00:00"/>
    <d v="2017-02-19T00:00:00"/>
    <s v="Sunday"/>
    <d v="1899-12-30T15:49:55"/>
    <d v="1899-12-30T16:00:00"/>
    <s v="One Way"/>
  </r>
  <r>
    <n v="1088859"/>
    <s v="RFID Card Member"/>
    <s v="Milwaukee"/>
    <s v="WI"/>
    <n v="53211"/>
    <s v="UNITED STATES"/>
    <s v="Bublr for Organizations"/>
    <n v="5221"/>
    <x v="29"/>
    <n v="43.05847"/>
    <n v="-87.898079999999993"/>
    <x v="19"/>
    <n v="43.040349999999997"/>
    <n v="-87.920760000000001"/>
    <n v="15"/>
    <n v="0"/>
    <n v="2.2999999999999998"/>
    <n v="2.1"/>
    <n v="90"/>
    <n v="-1"/>
    <d v="2017-02-19T00:00:00"/>
    <d v="2017-02-01T00:00:00"/>
    <d v="2017-02-19T00:00:00"/>
    <s v="Sunday"/>
    <d v="1899-12-30T16:13:31"/>
    <d v="1899-12-30T16:00:00"/>
    <n v="1"/>
    <d v="2017-02-19T00:00:00"/>
    <d v="2017-02-01T00:00:00"/>
    <d v="2017-02-19T00:00:00"/>
    <s v="Sunday"/>
    <d v="1899-12-30T16:28:59"/>
    <d v="1899-12-30T16:00:00"/>
    <s v="One Way"/>
  </r>
  <r>
    <n v="1357250"/>
    <s v="RFID Card Member"/>
    <s v="Milwaukee"/>
    <s v="WI"/>
    <n v="53202"/>
    <s v="UNITED STATES"/>
    <s v="Annual Pass"/>
    <n v="319"/>
    <x v="1"/>
    <n v="43.048200000000001"/>
    <n v="-87.900859999999994"/>
    <x v="1"/>
    <n v="43.03886"/>
    <n v="-87.902720000000002"/>
    <n v="4"/>
    <n v="0"/>
    <n v="0.6"/>
    <n v="0.6"/>
    <n v="24"/>
    <n v="-1"/>
    <d v="2017-02-20T00:00:00"/>
    <d v="2017-02-01T00:00:00"/>
    <d v="2017-02-20T00:00:00"/>
    <s v="Monday"/>
    <d v="1899-12-30T06:37:13"/>
    <d v="1899-12-30T07:00:00"/>
    <n v="1"/>
    <d v="2017-02-20T00:00:00"/>
    <d v="2017-02-01T00:00:00"/>
    <d v="2017-02-20T00:00:00"/>
    <s v="Monday"/>
    <d v="1899-12-30T06:41:25"/>
    <d v="1899-12-30T07:00:00"/>
    <s v="One Way"/>
  </r>
  <r>
    <n v="1387054"/>
    <s v="RFID Card Member"/>
    <s v="Wauwatosa"/>
    <s v="WI"/>
    <n v="53213"/>
    <s v="UNITED STATES"/>
    <s v="Annual Pass"/>
    <n v="11095"/>
    <x v="42"/>
    <n v="43.052630000000001"/>
    <n v="-88.016319999999993"/>
    <x v="53"/>
    <n v="43.06044"/>
    <n v="-88.016239999999996"/>
    <n v="44"/>
    <n v="0"/>
    <n v="6.6"/>
    <n v="6.3"/>
    <n v="264"/>
    <n v="-1"/>
    <d v="2017-02-20T00:00:00"/>
    <d v="2017-02-01T00:00:00"/>
    <d v="2017-02-20T00:00:00"/>
    <s v="Monday"/>
    <d v="1899-12-30T08:35:18"/>
    <d v="1899-12-30T09:00:00"/>
    <n v="1"/>
    <d v="2017-02-20T00:00:00"/>
    <d v="2017-02-01T00:00:00"/>
    <d v="2017-02-20T00:00:00"/>
    <s v="Monday"/>
    <d v="1899-12-30T09:19:17"/>
    <d v="1899-12-30T09:00:00"/>
    <s v="One Way"/>
  </r>
  <r>
    <n v="1482626"/>
    <s v="RFID Card Member"/>
    <s v="Milwaukee"/>
    <s v="WI"/>
    <n v="53207"/>
    <s v="UNITED STATES"/>
    <s v="Annual Pass"/>
    <n v="104"/>
    <x v="41"/>
    <n v="43.004728999999998"/>
    <n v="-87.905463999999995"/>
    <x v="17"/>
    <n v="43.042490000000001"/>
    <n v="-87.909959999999998"/>
    <n v="15"/>
    <n v="0"/>
    <n v="2.2999999999999998"/>
    <n v="2.1"/>
    <n v="90"/>
    <n v="-1"/>
    <d v="2017-02-20T00:00:00"/>
    <d v="2017-02-01T00:00:00"/>
    <d v="2017-02-20T00:00:00"/>
    <s v="Monday"/>
    <d v="1899-12-30T12:26:26"/>
    <d v="1899-12-30T12:00:00"/>
    <n v="1"/>
    <d v="2017-02-20T00:00:00"/>
    <d v="2017-02-01T00:00:00"/>
    <d v="2017-02-20T00:00:00"/>
    <s v="Monday"/>
    <d v="1899-12-30T12:41:22"/>
    <d v="1899-12-30T13:00:00"/>
    <s v="One Way"/>
  </r>
  <r>
    <n v="1010620"/>
    <s v="RFID Card Member"/>
    <s v="Milwaukee"/>
    <s v="WI"/>
    <n v="53202"/>
    <s v="UNITED STATES"/>
    <s v="Annual Pass"/>
    <n v="214"/>
    <x v="1"/>
    <n v="43.048200000000001"/>
    <n v="-87.900859999999994"/>
    <x v="38"/>
    <n v="43.074890000000003"/>
    <n v="-87.882810000000006"/>
    <n v="16"/>
    <n v="0"/>
    <n v="2.4"/>
    <n v="2.2999999999999998"/>
    <n v="96"/>
    <n v="-1"/>
    <d v="2017-02-20T00:00:00"/>
    <d v="2017-02-01T00:00:00"/>
    <d v="2017-02-20T00:00:00"/>
    <s v="Monday"/>
    <d v="1899-12-30T12:45:33"/>
    <d v="1899-12-30T13:00:00"/>
    <n v="1"/>
    <d v="2017-02-20T00:00:00"/>
    <d v="2017-02-01T00:00:00"/>
    <d v="2017-02-20T00:00:00"/>
    <s v="Monday"/>
    <d v="1899-12-30T13:01:51"/>
    <d v="1899-12-30T13:00:00"/>
    <s v="One Way"/>
  </r>
  <r>
    <n v="1269318"/>
    <s v="RFID Card Member"/>
    <s v="Milwaukee"/>
    <s v="WI"/>
    <n v="53204"/>
    <s v="UNITED STATES"/>
    <s v="Annual Pass"/>
    <n v="5574"/>
    <x v="16"/>
    <n v="43.03913"/>
    <n v="-87.916150000000002"/>
    <x v="22"/>
    <n v="43.02948"/>
    <n v="-87.912819999999996"/>
    <n v="7"/>
    <n v="0"/>
    <n v="1.1000000000000001"/>
    <n v="1"/>
    <n v="42"/>
    <n v="-1"/>
    <d v="2017-02-20T00:00:00"/>
    <d v="2017-02-01T00:00:00"/>
    <d v="2017-02-20T00:00:00"/>
    <s v="Monday"/>
    <d v="1899-12-30T15:54:10"/>
    <d v="1899-12-30T16:00:00"/>
    <n v="1"/>
    <d v="2017-02-20T00:00:00"/>
    <d v="2017-02-01T00:00:00"/>
    <d v="2017-02-20T00:00:00"/>
    <s v="Monday"/>
    <d v="1899-12-30T16:01:46"/>
    <d v="1899-12-30T16:00:00"/>
    <s v="One Way"/>
  </r>
  <r>
    <n v="1255543"/>
    <s v="RFID Card Member"/>
    <s v="Burlington"/>
    <s v="WI"/>
    <n v="53105"/>
    <s v="UNITED STATES"/>
    <s v="Bublr for Organizations"/>
    <n v="307"/>
    <x v="32"/>
    <n v="43.077359999999999"/>
    <n v="-87.880769999999998"/>
    <x v="38"/>
    <n v="43.074890000000003"/>
    <n v="-87.882810000000006"/>
    <n v="30"/>
    <n v="0"/>
    <n v="4.5"/>
    <n v="4.3"/>
    <n v="180"/>
    <n v="-1"/>
    <d v="2017-02-20T00:00:00"/>
    <d v="2017-02-01T00:00:00"/>
    <d v="2017-02-20T00:00:00"/>
    <s v="Monday"/>
    <d v="1899-12-30T16:43:44"/>
    <d v="1899-12-30T17:00:00"/>
    <n v="1"/>
    <d v="2017-02-20T00:00:00"/>
    <d v="2017-02-01T00:00:00"/>
    <d v="2017-02-20T00:00:00"/>
    <s v="Monday"/>
    <d v="1899-12-30T17:13:22"/>
    <d v="1899-12-30T17:00:00"/>
    <s v="One Way"/>
  </r>
  <r>
    <n v="1017964"/>
    <s v="RFID Card Member"/>
    <s v="Milwaukee"/>
    <s v="WI"/>
    <n v="53202"/>
    <s v="UNITED STATES"/>
    <s v="Annual Pass"/>
    <n v="99"/>
    <x v="8"/>
    <n v="43.04804"/>
    <n v="-87.896720000000002"/>
    <x v="3"/>
    <n v="43.058619999999998"/>
    <n v="-87.885319999999993"/>
    <n v="7"/>
    <n v="0"/>
    <n v="1.1000000000000001"/>
    <n v="1"/>
    <n v="42"/>
    <n v="-1"/>
    <d v="2017-02-20T00:00:00"/>
    <d v="2017-02-01T00:00:00"/>
    <d v="2017-02-20T00:00:00"/>
    <s v="Monday"/>
    <d v="1899-12-30T18:42:44"/>
    <d v="1899-12-30T19:00:00"/>
    <n v="1"/>
    <d v="2017-02-20T00:00:00"/>
    <d v="2017-02-01T00:00:00"/>
    <d v="2017-02-20T00:00:00"/>
    <s v="Monday"/>
    <d v="1899-12-30T18:49:39"/>
    <d v="1899-12-30T19:00:00"/>
    <s v="One Way"/>
  </r>
  <r>
    <n v="1224715"/>
    <s v="RFID Card Member"/>
    <s v="Milwaukee"/>
    <s v="WI"/>
    <n v="53212"/>
    <s v="UNITED STATES"/>
    <s v="Annual Pass"/>
    <n v="28"/>
    <x v="12"/>
    <n v="43.038719999999998"/>
    <n v="-87.905339999999995"/>
    <x v="13"/>
    <n v="43.04824"/>
    <n v="-87.904970000000006"/>
    <n v="7"/>
    <n v="0"/>
    <n v="1.1000000000000001"/>
    <n v="1"/>
    <n v="42"/>
    <n v="-1"/>
    <d v="2017-02-20T00:00:00"/>
    <d v="2017-02-01T00:00:00"/>
    <d v="2017-02-20T00:00:00"/>
    <s v="Monday"/>
    <d v="1899-12-30T18:53:53"/>
    <d v="1899-12-30T19:00:00"/>
    <n v="1"/>
    <d v="2017-02-20T00:00:00"/>
    <d v="2017-02-01T00:00:00"/>
    <d v="2017-02-20T00:00:00"/>
    <s v="Monday"/>
    <d v="1899-12-30T19:00:23"/>
    <d v="1899-12-30T19:00:00"/>
    <s v="One Way"/>
  </r>
  <r>
    <n v="1010620"/>
    <s v="RFID Card Member"/>
    <s v="Milwaukee"/>
    <s v="WI"/>
    <n v="53202"/>
    <s v="UNITED STATES"/>
    <s v="Annual Pass"/>
    <n v="15"/>
    <x v="7"/>
    <n v="43.074890000000003"/>
    <n v="-87.882810000000006"/>
    <x v="0"/>
    <n v="43.048200000000001"/>
    <n v="-87.900859999999994"/>
    <n v="14"/>
    <n v="0"/>
    <n v="2.1"/>
    <n v="2"/>
    <n v="84"/>
    <n v="-1"/>
    <d v="2017-02-20T00:00:00"/>
    <d v="2017-02-01T00:00:00"/>
    <d v="2017-02-20T00:00:00"/>
    <s v="Monday"/>
    <d v="1899-12-30T19:17:42"/>
    <d v="1899-12-30T19:00:00"/>
    <n v="1"/>
    <d v="2017-02-20T00:00:00"/>
    <d v="2017-02-01T00:00:00"/>
    <d v="2017-02-20T00:00:00"/>
    <s v="Monday"/>
    <d v="1899-12-30T19:31:03"/>
    <d v="1899-12-30T20:00:00"/>
    <s v="One Way"/>
  </r>
  <r>
    <n v="1135547"/>
    <s v="RFID Card Member"/>
    <s v="Milwaukee"/>
    <s v="WI"/>
    <n v="53202"/>
    <s v="UNITED STATES"/>
    <s v="Annual Pass"/>
    <n v="5530"/>
    <x v="27"/>
    <n v="43.038580000000003"/>
    <n v="-87.90934"/>
    <x v="13"/>
    <n v="43.04824"/>
    <n v="-87.904970000000006"/>
    <n v="9"/>
    <n v="0"/>
    <n v="1.4"/>
    <n v="1.3"/>
    <n v="54"/>
    <n v="-1"/>
    <d v="2017-02-20T00:00:00"/>
    <d v="2017-02-01T00:00:00"/>
    <d v="2017-02-20T00:00:00"/>
    <s v="Monday"/>
    <d v="1899-12-30T20:05:52"/>
    <d v="1899-12-30T20:00:00"/>
    <n v="1"/>
    <d v="2017-02-20T00:00:00"/>
    <d v="2017-02-01T00:00:00"/>
    <d v="2017-02-20T00:00:00"/>
    <s v="Monday"/>
    <d v="1899-12-30T20:14:20"/>
    <d v="1899-12-30T20:00:00"/>
    <s v="One Way"/>
  </r>
  <r>
    <n v="1249212"/>
    <s v="RFID Card Member"/>
    <s v="Milwaukee"/>
    <s v="WI"/>
    <n v="53213"/>
    <s v="UNITED STATES"/>
    <s v="Bublr for Organizations"/>
    <n v="96"/>
    <x v="21"/>
    <n v="43.06033"/>
    <n v="-87.89546"/>
    <x v="31"/>
    <n v="43.060250000000003"/>
    <n v="-87.892169999999993"/>
    <n v="2"/>
    <n v="0"/>
    <n v="0.3"/>
    <n v="0.3"/>
    <n v="12"/>
    <n v="-1"/>
    <d v="2017-02-20T00:00:00"/>
    <d v="2017-02-01T00:00:00"/>
    <d v="2017-02-20T00:00:00"/>
    <s v="Monday"/>
    <d v="1899-12-30T21:23:57"/>
    <d v="1899-12-30T21:00:00"/>
    <n v="1"/>
    <d v="2017-02-20T00:00:00"/>
    <d v="2017-02-01T00:00:00"/>
    <d v="2017-02-20T00:00:00"/>
    <s v="Monday"/>
    <d v="1899-12-30T21:25:14"/>
    <d v="1899-12-30T21:00:00"/>
    <s v="One Way"/>
  </r>
  <r>
    <n v="1400126"/>
    <s v="RFID Card Member"/>
    <s v="Milwaukee"/>
    <s v="WI"/>
    <n v="53211"/>
    <s v="UNITED STATES"/>
    <s v="Annual Pass"/>
    <n v="13"/>
    <x v="21"/>
    <n v="43.06033"/>
    <n v="-87.89546"/>
    <x v="25"/>
    <n v="43.066893999999998"/>
    <n v="-87.877936000000005"/>
    <n v="10"/>
    <n v="0"/>
    <n v="1.5"/>
    <n v="1.4"/>
    <n v="60"/>
    <n v="-1"/>
    <d v="2017-02-20T00:00:00"/>
    <d v="2017-02-01T00:00:00"/>
    <d v="2017-02-20T00:00:00"/>
    <s v="Monday"/>
    <d v="1899-12-30T22:41:34"/>
    <d v="1899-12-30T23:00:00"/>
    <n v="1"/>
    <d v="2017-02-20T00:00:00"/>
    <d v="2017-02-01T00:00:00"/>
    <d v="2017-02-20T00:00:00"/>
    <s v="Monday"/>
    <d v="1899-12-30T22:51:57"/>
    <d v="1899-12-30T23:00:00"/>
    <s v="One Way"/>
  </r>
  <r>
    <n v="550946"/>
    <s v="RFID Card Member"/>
    <s v="Milwaukee"/>
    <s v="WI"/>
    <n v="53202"/>
    <s v="UNITED STATES"/>
    <s v="Annual Pass"/>
    <n v="11"/>
    <x v="25"/>
    <n v="43.036900000000003"/>
    <n v="-87.89667"/>
    <x v="2"/>
    <n v="43.03519"/>
    <n v="-87.907390000000007"/>
    <n v="27"/>
    <n v="0"/>
    <n v="4.0999999999999996"/>
    <n v="3.8"/>
    <n v="162"/>
    <n v="-1"/>
    <d v="2017-02-21T00:00:00"/>
    <d v="2017-02-01T00:00:00"/>
    <d v="2017-02-21T00:00:00"/>
    <s v="Tuesday"/>
    <d v="1899-12-30T06:50:20"/>
    <d v="1899-12-30T07:00:00"/>
    <n v="1"/>
    <d v="2017-02-21T00:00:00"/>
    <d v="2017-02-01T00:00:00"/>
    <d v="2017-02-21T00:00:00"/>
    <s v="Tuesday"/>
    <d v="1899-12-30T07:17:33"/>
    <d v="1899-12-30T07:00:00"/>
    <s v="One Way"/>
  </r>
  <r>
    <n v="825934"/>
    <s v="RFID Card Member"/>
    <s v="Milwaukee"/>
    <s v="WI"/>
    <n v="53208"/>
    <s v="UNITED STATES"/>
    <s v="Annual Pass"/>
    <n v="959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21T00:00:00"/>
    <d v="2017-02-01T00:00:00"/>
    <d v="2017-02-21T00:00:00"/>
    <s v="Tuesday"/>
    <d v="1899-12-30T07:30:45"/>
    <d v="1899-12-30T08:00:00"/>
    <n v="1"/>
    <d v="2017-02-21T00:00:00"/>
    <d v="2017-02-01T00:00:00"/>
    <d v="2017-02-21T00:00:00"/>
    <s v="Tuesday"/>
    <d v="1899-12-30T07:38:05"/>
    <d v="1899-12-30T08:00:00"/>
    <s v="One Way"/>
  </r>
  <r>
    <n v="915465"/>
    <s v="RFID Card Member"/>
    <s v="Milwaukee"/>
    <s v="WI"/>
    <n v="53202"/>
    <s v="UNITED STATES"/>
    <s v="Annual Pass"/>
    <n v="11159"/>
    <x v="22"/>
    <n v="43.053040000000003"/>
    <n v="-87.897660000000002"/>
    <x v="1"/>
    <n v="43.03886"/>
    <n v="-87.902720000000002"/>
    <n v="8"/>
    <n v="0"/>
    <n v="1.2"/>
    <n v="1.1000000000000001"/>
    <n v="48"/>
    <n v="-1"/>
    <d v="2017-02-21T00:00:00"/>
    <d v="2017-02-01T00:00:00"/>
    <d v="2017-02-21T00:00:00"/>
    <s v="Tuesday"/>
    <d v="1899-12-30T08:36:12"/>
    <d v="1899-12-30T09:00:00"/>
    <n v="1"/>
    <d v="2017-02-21T00:00:00"/>
    <d v="2017-02-01T00:00:00"/>
    <d v="2017-02-21T00:00:00"/>
    <s v="Tuesday"/>
    <d v="1899-12-30T08:44:20"/>
    <d v="1899-12-30T09:00:00"/>
    <s v="One Way"/>
  </r>
  <r>
    <n v="1442057"/>
    <s v="RFID Card Member"/>
    <s v="Milwaukee"/>
    <s v="WI"/>
    <n v="53211"/>
    <s v="UNITED STATES"/>
    <s v="Annual Pass"/>
    <n v="11108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1T00:00:00"/>
    <d v="2017-02-01T00:00:00"/>
    <d v="2017-02-21T00:00:00"/>
    <s v="Tuesday"/>
    <d v="1899-12-30T10:18:24"/>
    <d v="1899-12-30T10:00:00"/>
    <n v="1"/>
    <d v="2017-02-21T00:00:00"/>
    <d v="2017-02-01T00:00:00"/>
    <d v="2017-02-21T00:00:00"/>
    <s v="Tuesday"/>
    <d v="1899-12-30T10:22:21"/>
    <d v="1899-12-30T10:00:00"/>
    <s v="One Way"/>
  </r>
  <r>
    <n v="1432106"/>
    <s v="RFID Card Member"/>
    <s v="Milwaukee"/>
    <s v="WI"/>
    <n v="53202"/>
    <s v="UNITED STATES"/>
    <s v="Annual Pass"/>
    <n v="11154"/>
    <x v="12"/>
    <n v="43.038719999999998"/>
    <n v="-87.905339999999995"/>
    <x v="54"/>
    <n v="43.046570000000003"/>
    <n v="-87.908720000000002"/>
    <n v="7"/>
    <n v="0"/>
    <n v="1.1000000000000001"/>
    <n v="1"/>
    <n v="42"/>
    <n v="-1"/>
    <d v="2017-02-21T00:00:00"/>
    <d v="2017-02-01T00:00:00"/>
    <d v="2017-02-21T00:00:00"/>
    <s v="Tuesday"/>
    <d v="1899-12-30T12:34:28"/>
    <d v="1899-12-30T13:00:00"/>
    <n v="1"/>
    <d v="2017-02-21T00:00:00"/>
    <d v="2017-02-01T00:00:00"/>
    <d v="2017-02-21T00:00:00"/>
    <s v="Tuesday"/>
    <d v="1899-12-30T12:41:01"/>
    <d v="1899-12-30T13:00:00"/>
    <s v="One Way"/>
  </r>
  <r>
    <n v="946290"/>
    <s v="RFID Card Member"/>
    <s v="Milwaukee"/>
    <s v="WI"/>
    <n v="53208"/>
    <s v="UNITED STATES"/>
    <s v="Annual Pass"/>
    <n v="70"/>
    <x v="19"/>
    <n v="43.069021999999997"/>
    <n v="-87.887940999999998"/>
    <x v="37"/>
    <n v="43.069021999999997"/>
    <n v="-87.887940999999998"/>
    <n v="0"/>
    <n v="0"/>
    <n v="0"/>
    <n v="0"/>
    <n v="0"/>
    <n v="-1"/>
    <d v="2017-02-21T00:00:00"/>
    <d v="2017-02-01T00:00:00"/>
    <d v="2017-02-21T00:00:00"/>
    <s v="Tuesday"/>
    <d v="1899-12-30T12:42:25"/>
    <d v="1899-12-30T13:00:00"/>
    <n v="1"/>
    <d v="2017-02-21T00:00:00"/>
    <d v="2017-02-01T00:00:00"/>
    <d v="2017-02-21T00:00:00"/>
    <s v="Tuesday"/>
    <d v="1899-12-30T12:42:55"/>
    <d v="1899-12-30T13:00:00"/>
    <s v="Round Trip"/>
  </r>
  <r>
    <n v="1260485"/>
    <s v="RFID Card Member"/>
    <s v="Shorewood"/>
    <s v="WI"/>
    <n v="53211"/>
    <s v="UNITED STATES"/>
    <s v="Annual Pass"/>
    <n v="11080"/>
    <x v="0"/>
    <n v="43.03886"/>
    <n v="-87.902720000000002"/>
    <x v="12"/>
    <n v="43.038719999999998"/>
    <n v="-87.905339999999995"/>
    <n v="2"/>
    <n v="0"/>
    <n v="0.3"/>
    <n v="0.3"/>
    <n v="12"/>
    <n v="-1"/>
    <d v="2017-02-21T00:00:00"/>
    <d v="2017-02-01T00:00:00"/>
    <d v="2017-02-21T00:00:00"/>
    <s v="Tuesday"/>
    <d v="1899-12-30T12:48:04"/>
    <d v="1899-12-30T13:00:00"/>
    <n v="1"/>
    <d v="2017-02-21T00:00:00"/>
    <d v="2017-02-01T00:00:00"/>
    <d v="2017-02-21T00:00:00"/>
    <s v="Tuesday"/>
    <d v="1899-12-30T12:50:08"/>
    <d v="1899-12-30T13:00:00"/>
    <s v="One Way"/>
  </r>
  <r>
    <n v="1382140"/>
    <s v="RFID Card Member"/>
    <s v="Hartford"/>
    <s v="WI"/>
    <n v="53027"/>
    <s v="UNITED STATES"/>
    <s v="Annual Pass"/>
    <n v="11108"/>
    <x v="32"/>
    <n v="43.077359999999999"/>
    <n v="-87.880769999999998"/>
    <x v="31"/>
    <n v="43.060250000000003"/>
    <n v="-87.892169999999993"/>
    <n v="10"/>
    <n v="0"/>
    <n v="1.5"/>
    <n v="1.4"/>
    <n v="60"/>
    <n v="-1"/>
    <d v="2017-02-21T00:00:00"/>
    <d v="2017-02-01T00:00:00"/>
    <d v="2017-02-21T00:00:00"/>
    <s v="Tuesday"/>
    <d v="1899-12-30T13:01:42"/>
    <d v="1899-12-30T13:00:00"/>
    <n v="1"/>
    <d v="2017-02-21T00:00:00"/>
    <d v="2017-02-01T00:00:00"/>
    <d v="2017-02-21T00:00:00"/>
    <s v="Tuesday"/>
    <d v="1899-12-30T13:11:38"/>
    <d v="1899-12-30T13:00:00"/>
    <s v="One Way"/>
  </r>
  <r>
    <n v="1424997"/>
    <s v="RFID Card Member"/>
    <s v="Wauwatosa "/>
    <s v="WI"/>
    <n v="53213"/>
    <s v="UNITED STATES"/>
    <s v="30-Day Pass"/>
    <n v="11130"/>
    <x v="12"/>
    <n v="43.038719999999998"/>
    <n v="-87.905339999999995"/>
    <x v="32"/>
    <n v="43.058010000000003"/>
    <n v="-87.877300000000005"/>
    <n v="29"/>
    <n v="0"/>
    <n v="4.4000000000000004"/>
    <n v="4.0999999999999996"/>
    <n v="174"/>
    <n v="-1"/>
    <d v="2017-02-21T00:00:00"/>
    <d v="2017-02-01T00:00:00"/>
    <d v="2017-02-21T00:00:00"/>
    <s v="Tuesday"/>
    <d v="1899-12-30T13:03:54"/>
    <d v="1899-12-30T13:00:00"/>
    <n v="1"/>
    <d v="2017-02-21T00:00:00"/>
    <d v="2017-02-01T00:00:00"/>
    <d v="2017-02-21T00:00:00"/>
    <s v="Tuesday"/>
    <d v="1899-12-30T13:32:07"/>
    <d v="1899-12-30T14:00:00"/>
    <s v="One Way"/>
  </r>
  <r>
    <n v="1250902"/>
    <s v="RFID Card Member"/>
    <s v="Wauwatosa"/>
    <s v="WI"/>
    <n v="53213"/>
    <s v="UNITED STATES"/>
    <s v="Bublr for Organizations"/>
    <n v="11047"/>
    <x v="7"/>
    <n v="43.074890000000003"/>
    <n v="-87.882810000000006"/>
    <x v="31"/>
    <n v="43.060250000000003"/>
    <n v="-87.892169999999993"/>
    <n v="12"/>
    <n v="0"/>
    <n v="1.8"/>
    <n v="1.7"/>
    <n v="72"/>
    <n v="-1"/>
    <d v="2017-02-21T00:00:00"/>
    <d v="2017-02-01T00:00:00"/>
    <d v="2017-02-21T00:00:00"/>
    <s v="Tuesday"/>
    <d v="1899-12-30T13:47:58"/>
    <d v="1899-12-30T14:00:00"/>
    <n v="1"/>
    <d v="2017-02-21T00:00:00"/>
    <d v="2017-02-01T00:00:00"/>
    <d v="2017-02-21T00:00:00"/>
    <s v="Tuesday"/>
    <d v="1899-12-30T13:59:13"/>
    <d v="1899-12-30T14:00:00"/>
    <s v="One Way"/>
  </r>
  <r>
    <n v="1135547"/>
    <s v="RFID Card Member"/>
    <s v="Milwaukee"/>
    <s v="WI"/>
    <n v="53202"/>
    <s v="UNITED STATES"/>
    <s v="Annual Pass"/>
    <n v="267"/>
    <x v="40"/>
    <n v="43.048609999999996"/>
    <n v="-88.008480000000006"/>
    <x v="13"/>
    <n v="43.04824"/>
    <n v="-87.904970000000006"/>
    <n v="62"/>
    <n v="0"/>
    <n v="9.3000000000000007"/>
    <n v="8.8000000000000007"/>
    <n v="372"/>
    <n v="-1"/>
    <d v="2017-02-21T00:00:00"/>
    <d v="2017-02-01T00:00:00"/>
    <d v="2017-02-21T00:00:00"/>
    <s v="Tuesday"/>
    <d v="1899-12-30T14:16:43"/>
    <d v="1899-12-30T14:00:00"/>
    <n v="1"/>
    <d v="2017-02-21T00:00:00"/>
    <d v="2017-02-01T00:00:00"/>
    <d v="2017-02-21T00:00:00"/>
    <s v="Tuesday"/>
    <d v="1899-12-30T15:18:34"/>
    <d v="1899-12-30T15:00:00"/>
    <s v="One Way"/>
  </r>
  <r>
    <n v="1442430"/>
    <s v="RFID Card Member"/>
    <s v="Milwaukee"/>
    <s v="WI"/>
    <n v="53211"/>
    <s v="UNITED STATES"/>
    <s v="Annual Pass"/>
    <n v="11161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21T00:00:00"/>
    <d v="2017-02-01T00:00:00"/>
    <d v="2017-02-21T00:00:00"/>
    <s v="Tuesday"/>
    <d v="1899-12-30T15:26:28"/>
    <d v="1899-12-30T15:00:00"/>
    <n v="1"/>
    <d v="2017-02-21T00:00:00"/>
    <d v="2017-02-01T00:00:00"/>
    <d v="2017-02-21T00:00:00"/>
    <s v="Tuesday"/>
    <d v="1899-12-30T15:28:56"/>
    <d v="1899-12-30T15:00:00"/>
    <s v="One Way"/>
  </r>
  <r>
    <n v="1466945"/>
    <s v="RFID Card Member"/>
    <s v="Milwaukee"/>
    <s v="WI"/>
    <n v="53211"/>
    <s v="UNITED STATES"/>
    <s v="Annual Pass"/>
    <n v="167"/>
    <x v="19"/>
    <n v="43.069021999999997"/>
    <n v="-87.887940999999998"/>
    <x v="38"/>
    <n v="43.074890000000003"/>
    <n v="-87.882810000000006"/>
    <n v="9"/>
    <n v="0"/>
    <n v="1.4"/>
    <n v="1.3"/>
    <n v="54"/>
    <n v="-1"/>
    <d v="2017-02-21T00:00:00"/>
    <d v="2017-02-01T00:00:00"/>
    <d v="2017-02-21T00:00:00"/>
    <s v="Tuesday"/>
    <d v="1899-12-30T16:40:45"/>
    <d v="1899-12-30T17:00:00"/>
    <n v="1"/>
    <d v="2017-02-21T00:00:00"/>
    <d v="2017-02-01T00:00:00"/>
    <d v="2017-02-21T00:00:00"/>
    <s v="Tuesday"/>
    <d v="1899-12-30T16:49:29"/>
    <d v="1899-12-30T17:00:00"/>
    <s v="One Way"/>
  </r>
  <r>
    <n v="1249964"/>
    <s v="RFID Card Member"/>
    <s v="Burlington"/>
    <s v="WI"/>
    <n v="53105"/>
    <s v="UNITED STATES"/>
    <s v="Bublr for Organizations"/>
    <n v="11076"/>
    <x v="21"/>
    <n v="43.06033"/>
    <n v="-87.89546"/>
    <x v="11"/>
    <n v="43.060786"/>
    <n v="-87.883825999999999"/>
    <n v="6"/>
    <n v="0"/>
    <n v="0.9"/>
    <n v="0.9"/>
    <n v="36"/>
    <n v="-1"/>
    <d v="2017-02-21T00:00:00"/>
    <d v="2017-02-01T00:00:00"/>
    <d v="2017-02-21T00:00:00"/>
    <s v="Tuesday"/>
    <d v="1899-12-30T17:13:23"/>
    <d v="1899-12-30T17:00:00"/>
    <n v="1"/>
    <d v="2017-02-21T00:00:00"/>
    <d v="2017-02-01T00:00:00"/>
    <d v="2017-02-21T00:00:00"/>
    <s v="Tuesday"/>
    <d v="1899-12-30T17:19:12"/>
    <d v="1899-12-30T17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21T00:00:00"/>
    <d v="2017-02-01T00:00:00"/>
    <d v="2017-02-21T00:00:00"/>
    <s v="Tuesday"/>
    <d v="1899-12-30T17:21:28"/>
    <d v="1899-12-30T17:00:00"/>
    <n v="1"/>
    <d v="2017-02-21T00:00:00"/>
    <d v="2017-02-01T00:00:00"/>
    <d v="2017-02-21T00:00:00"/>
    <s v="Tuesday"/>
    <d v="1899-12-30T17:33:29"/>
    <d v="1899-12-30T18:00:00"/>
    <s v="One Way"/>
  </r>
  <r>
    <n v="1154367"/>
    <s v="RFID Card Member"/>
    <s v="Milwaukee"/>
    <s v="WI"/>
    <n v="53202"/>
    <s v="UNITED STATES"/>
    <s v="Annual Pass"/>
    <n v="5545"/>
    <x v="0"/>
    <n v="43.03886"/>
    <n v="-87.902720000000002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17:37:46"/>
    <d v="1899-12-30T18:00:00"/>
    <n v="1"/>
    <d v="2017-02-21T00:00:00"/>
    <d v="2017-02-01T00:00:00"/>
    <d v="2017-02-21T00:00:00"/>
    <s v="Tuesday"/>
    <d v="1899-12-30T17:43:49"/>
    <d v="1899-12-30T18:00:00"/>
    <s v="One Way"/>
  </r>
  <r>
    <n v="1088320"/>
    <s v="RFID Card Member"/>
    <s v="milwaukee"/>
    <s v="WI"/>
    <n v="53202"/>
    <s v="UNITED STATES"/>
    <s v="Annual Pass"/>
    <n v="5573"/>
    <x v="0"/>
    <n v="43.03886"/>
    <n v="-87.902720000000002"/>
    <x v="0"/>
    <n v="43.048200000000001"/>
    <n v="-87.900859999999994"/>
    <n v="7"/>
    <n v="0"/>
    <n v="1.1000000000000001"/>
    <n v="1"/>
    <n v="42"/>
    <n v="-1"/>
    <d v="2017-02-21T00:00:00"/>
    <d v="2017-02-01T00:00:00"/>
    <d v="2017-02-21T00:00:00"/>
    <s v="Tuesday"/>
    <d v="1899-12-30T18:14:05"/>
    <d v="1899-12-30T18:00:00"/>
    <n v="1"/>
    <d v="2017-02-21T00:00:00"/>
    <d v="2017-02-01T00:00:00"/>
    <d v="2017-02-21T00:00:00"/>
    <s v="Tuesday"/>
    <d v="1899-12-30T18:21:23"/>
    <d v="1899-12-30T18:00:00"/>
    <s v="One Way"/>
  </r>
  <r>
    <n v="1408049"/>
    <s v="RFID Card Member"/>
    <s v="Milwaukee"/>
    <s v="WI"/>
    <n v="53202"/>
    <s v="UNITED STATES"/>
    <s v="Annual Pass"/>
    <n v="21"/>
    <x v="20"/>
    <n v="43.034619999999997"/>
    <n v="-87.917500000000004"/>
    <x v="5"/>
    <n v="43.031480000000002"/>
    <n v="-87.908169999999998"/>
    <n v="7"/>
    <n v="0"/>
    <n v="1.1000000000000001"/>
    <n v="1"/>
    <n v="42"/>
    <n v="-1"/>
    <d v="2017-02-21T00:00:00"/>
    <d v="2017-02-01T00:00:00"/>
    <d v="2017-02-21T00:00:00"/>
    <s v="Tuesday"/>
    <d v="1899-12-30T20:40:28"/>
    <d v="1899-12-30T21:00:00"/>
    <n v="1"/>
    <d v="2017-02-21T00:00:00"/>
    <d v="2017-02-01T00:00:00"/>
    <d v="2017-02-21T00:00:00"/>
    <s v="Tuesday"/>
    <d v="1899-12-30T20:47:30"/>
    <d v="1899-12-30T21:00:00"/>
    <s v="One Way"/>
  </r>
  <r>
    <n v="1017964"/>
    <s v="RFID Card Member"/>
    <s v="Milwaukee"/>
    <s v="WI"/>
    <n v="53202"/>
    <s v="UNITED STATES"/>
    <s v="Annual Pass"/>
    <n v="42"/>
    <x v="13"/>
    <n v="43.058619999999998"/>
    <n v="-87.885319999999993"/>
    <x v="1"/>
    <n v="43.03886"/>
    <n v="-87.902720000000002"/>
    <n v="13"/>
    <n v="0"/>
    <n v="2"/>
    <n v="1.9"/>
    <n v="78"/>
    <n v="-1"/>
    <d v="2017-02-22T00:00:00"/>
    <d v="2017-02-01T00:00:00"/>
    <d v="2017-02-22T00:00:00"/>
    <s v="Wednesday"/>
    <d v="1899-12-30T08:17:24"/>
    <d v="1899-12-30T08:00:00"/>
    <n v="1"/>
    <d v="2017-02-22T00:00:00"/>
    <d v="2017-02-01T00:00:00"/>
    <d v="2017-02-22T00:00:00"/>
    <s v="Wednesday"/>
    <d v="1899-12-30T08:30:20"/>
    <d v="1899-12-30T09:00:00"/>
    <s v="One Way"/>
  </r>
  <r>
    <n v="1260485"/>
    <s v="RFID Card Member"/>
    <s v="Shorewood"/>
    <s v="WI"/>
    <n v="53211"/>
    <s v="UNITED STATES"/>
    <s v="Annual Pass"/>
    <n v="5562"/>
    <x v="27"/>
    <n v="43.038580000000003"/>
    <n v="-87.90934"/>
    <x v="1"/>
    <n v="43.03886"/>
    <n v="-87.902720000000002"/>
    <n v="4"/>
    <n v="0"/>
    <n v="0.6"/>
    <n v="0.6"/>
    <n v="24"/>
    <n v="-1"/>
    <d v="2017-02-22T00:00:00"/>
    <d v="2017-02-01T00:00:00"/>
    <d v="2017-02-22T00:00:00"/>
    <s v="Wednesday"/>
    <d v="1899-12-30T08:40:27"/>
    <d v="1899-12-30T09:00:00"/>
    <n v="1"/>
    <d v="2017-02-22T00:00:00"/>
    <d v="2017-02-01T00:00:00"/>
    <d v="2017-02-22T00:00:00"/>
    <s v="Wednesday"/>
    <d v="1899-12-30T08:44:13"/>
    <d v="1899-12-30T09:00:00"/>
    <s v="One Way"/>
  </r>
  <r>
    <n v="671983"/>
    <s v="RFID Card Member"/>
    <s v="Whitefish Bay"/>
    <s v="WI"/>
    <n v="53217"/>
    <s v="UNITED STATES"/>
    <s v="Annual Pass"/>
    <n v="5451"/>
    <x v="0"/>
    <n v="43.03886"/>
    <n v="-87.902720000000002"/>
    <x v="2"/>
    <n v="43.03519"/>
    <n v="-87.907390000000007"/>
    <n v="10"/>
    <n v="0"/>
    <n v="1.5"/>
    <n v="1.4"/>
    <n v="60"/>
    <n v="-1"/>
    <d v="2017-02-22T00:00:00"/>
    <d v="2017-02-01T00:00:00"/>
    <d v="2017-02-22T00:00:00"/>
    <s v="Wednesday"/>
    <d v="1899-12-30T12:35:08"/>
    <d v="1899-12-30T13:00:00"/>
    <n v="1"/>
    <d v="2017-02-22T00:00:00"/>
    <d v="2017-02-01T00:00:00"/>
    <d v="2017-02-22T00:00:00"/>
    <s v="Wednesday"/>
    <d v="1899-12-30T12:45:37"/>
    <d v="1899-12-30T13:00:00"/>
    <s v="One Way"/>
  </r>
  <r>
    <n v="1351368"/>
    <s v="RFID Card Member"/>
    <s v="Milwaukee"/>
    <s v="WI"/>
    <n v="53202"/>
    <s v="UNITED STATES"/>
    <s v="Annual Pass"/>
    <n v="996"/>
    <x v="35"/>
    <n v="43.040154000000001"/>
    <n v="-87.932113000000001"/>
    <x v="24"/>
    <n v="43.036900000000003"/>
    <n v="-87.89667"/>
    <n v="31"/>
    <n v="0"/>
    <n v="4.7"/>
    <n v="4.4000000000000004"/>
    <n v="186"/>
    <n v="-1"/>
    <d v="2017-02-22T00:00:00"/>
    <d v="2017-02-01T00:00:00"/>
    <d v="2017-02-22T00:00:00"/>
    <s v="Wednesday"/>
    <d v="1899-12-30T13:02:53"/>
    <d v="1899-12-30T13:00:00"/>
    <n v="1"/>
    <d v="2017-02-22T00:00:00"/>
    <d v="2017-02-01T00:00:00"/>
    <d v="2017-02-22T00:00:00"/>
    <s v="Wednesday"/>
    <d v="1899-12-30T13:33:01"/>
    <d v="1899-12-30T14:00:00"/>
    <s v="One Way"/>
  </r>
  <r>
    <n v="563384"/>
    <s v="RFID Card Member"/>
    <s v="Waukeha"/>
    <s v="WI"/>
    <n v="53188"/>
    <s v="UNITED STATES"/>
    <s v="Annual Pass"/>
    <n v="11080"/>
    <x v="12"/>
    <n v="43.038719999999998"/>
    <n v="-87.905339999999995"/>
    <x v="24"/>
    <n v="43.036900000000003"/>
    <n v="-87.89667"/>
    <n v="60"/>
    <n v="0"/>
    <n v="9"/>
    <n v="8.6"/>
    <n v="360"/>
    <n v="-1"/>
    <d v="2017-02-22T00:00:00"/>
    <d v="2017-02-01T00:00:00"/>
    <d v="2017-02-22T00:00:00"/>
    <s v="Wednesday"/>
    <d v="1899-12-30T13:08:47"/>
    <d v="1899-12-30T13:00:00"/>
    <n v="1"/>
    <d v="2017-02-22T00:00:00"/>
    <d v="2017-02-01T00:00:00"/>
    <d v="2017-02-22T00:00:00"/>
    <s v="Wednesday"/>
    <d v="1899-12-30T14:08:34"/>
    <d v="1899-12-30T14:00:00"/>
    <s v="One Way"/>
  </r>
  <r>
    <n v="1248799"/>
    <s v="RFID Card Member"/>
    <s v="Racine"/>
    <s v="WI"/>
    <n v="53405"/>
    <s v="UNITED STATES"/>
    <s v="Bublr for Organizations"/>
    <n v="11168"/>
    <x v="44"/>
    <n v="43.074655999999997"/>
    <n v="-87.889011999999994"/>
    <x v="9"/>
    <n v="43.074655999999997"/>
    <n v="-87.889011999999994"/>
    <n v="1"/>
    <n v="0"/>
    <n v="0.2"/>
    <n v="0.1"/>
    <n v="6"/>
    <n v="-1"/>
    <d v="2017-02-22T00:00:00"/>
    <d v="2017-02-01T00:00:00"/>
    <d v="2017-02-22T00:00:00"/>
    <s v="Wednesday"/>
    <d v="1899-12-30T13:11:17"/>
    <d v="1899-12-30T13:00:00"/>
    <n v="1"/>
    <d v="2017-02-22T00:00:00"/>
    <d v="2017-02-01T00:00:00"/>
    <d v="2017-02-22T00:00:00"/>
    <s v="Wednesday"/>
    <d v="1899-12-30T13:12:16"/>
    <d v="1899-12-30T13:00:00"/>
    <s v="Round Trip"/>
  </r>
  <r>
    <n v="1251858"/>
    <s v="RFID Card Member"/>
    <s v="Deerfield"/>
    <s v="WI"/>
    <n v="53531"/>
    <s v="UNITED STATES"/>
    <s v="Bublr for Organizations"/>
    <n v="5548"/>
    <x v="21"/>
    <n v="43.06033"/>
    <n v="-87.89546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15:31:01"/>
    <d v="1899-12-30T16:00:00"/>
    <n v="1"/>
    <d v="2017-02-22T00:00:00"/>
    <d v="2017-02-01T00:00:00"/>
    <d v="2017-02-22T00:00:00"/>
    <s v="Wednesday"/>
    <d v="1899-12-30T15:38:14"/>
    <d v="1899-12-30T16:00:00"/>
    <s v="One Way"/>
  </r>
  <r>
    <n v="1516022"/>
    <s v="RFID Card Member"/>
    <s v="baraboo"/>
    <s v="WI"/>
    <n v="53913"/>
    <s v="UNITED STATES"/>
    <s v="30-Day Pass"/>
    <n v="5514"/>
    <x v="23"/>
    <n v="43.040349999999997"/>
    <n v="-87.920760000000001"/>
    <x v="19"/>
    <n v="43.040349999999997"/>
    <n v="-87.920760000000001"/>
    <n v="0"/>
    <n v="0"/>
    <n v="0"/>
    <n v="0"/>
    <n v="0"/>
    <n v="-1"/>
    <d v="2017-02-22T00:00:00"/>
    <d v="2017-02-01T00:00:00"/>
    <d v="2017-02-22T00:00:00"/>
    <s v="Wednesday"/>
    <d v="1899-12-30T15:37:01"/>
    <d v="1899-12-30T16:00:00"/>
    <n v="1"/>
    <d v="2017-02-22T00:00:00"/>
    <d v="2017-02-01T00:00:00"/>
    <d v="2017-02-22T00:00:00"/>
    <s v="Wednesday"/>
    <d v="1899-12-30T15:37:19"/>
    <d v="1899-12-30T16:00:00"/>
    <s v="Round Trip"/>
  </r>
  <r>
    <n v="1517619"/>
    <s v="RFID Card Member"/>
    <s v="Milwaukee"/>
    <s v="WI"/>
    <n v="53233"/>
    <s v="UNITED STATES"/>
    <s v="Pay as You Go Pass"/>
    <n v="11"/>
    <x v="23"/>
    <n v="43.040349999999997"/>
    <n v="-87.920760000000001"/>
    <x v="18"/>
    <n v="43.045712999999999"/>
    <n v="-87.899756999999994"/>
    <n v="21"/>
    <n v="2"/>
    <n v="3.2"/>
    <n v="3"/>
    <n v="126"/>
    <n v="-1"/>
    <d v="2017-02-22T00:00:00"/>
    <d v="2017-02-01T00:00:00"/>
    <d v="2017-02-22T00:00:00"/>
    <s v="Wednesday"/>
    <d v="1899-12-30T15:38:59"/>
    <d v="1899-12-30T16:00:00"/>
    <n v="1"/>
    <d v="2017-02-22T00:00:00"/>
    <d v="2017-02-01T00:00:00"/>
    <d v="2017-02-22T00:00:00"/>
    <s v="Wednesday"/>
    <d v="1899-12-30T15:59:11"/>
    <d v="1899-12-30T16:00:00"/>
    <s v="One Way"/>
  </r>
  <r>
    <n v="1257700"/>
    <s v="RFID Card Member"/>
    <s v="Milwaukee"/>
    <s v="WI"/>
    <n v="53202"/>
    <s v="UNITED STATES"/>
    <s v="Annual Pass"/>
    <n v="5511"/>
    <x v="49"/>
    <n v="43.020020000000002"/>
    <n v="-87.912540000000007"/>
    <x v="2"/>
    <n v="43.03519"/>
    <n v="-87.907390000000007"/>
    <n v="9"/>
    <n v="0"/>
    <n v="1.4"/>
    <n v="1.3"/>
    <n v="54"/>
    <n v="-1"/>
    <d v="2017-02-22T00:00:00"/>
    <d v="2017-02-01T00:00:00"/>
    <d v="2017-02-22T00:00:00"/>
    <s v="Wednesday"/>
    <d v="1899-12-30T16:10:40"/>
    <d v="1899-12-30T16:00:00"/>
    <n v="1"/>
    <d v="2017-02-22T00:00:00"/>
    <d v="2017-02-01T00:00:00"/>
    <d v="2017-02-22T00:00:00"/>
    <s v="Wednesday"/>
    <d v="1899-12-30T16:19:35"/>
    <d v="1899-12-30T16:00:00"/>
    <s v="One Way"/>
  </r>
  <r>
    <n v="1516022"/>
    <s v="RFID Card Member"/>
    <s v="baraboo"/>
    <s v="WI"/>
    <n v="53913"/>
    <s v="UNITED STATES"/>
    <s v="30-Day Pass"/>
    <n v="5441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21:05"/>
    <d v="1899-12-30T16:00:00"/>
    <n v="1"/>
    <d v="2017-02-22T00:00:00"/>
    <d v="2017-02-01T00:00:00"/>
    <d v="2017-02-22T00:00:00"/>
    <s v="Wednesday"/>
    <d v="1899-12-30T16:21:37"/>
    <d v="1899-12-30T16:00:00"/>
    <s v="Round Trip"/>
  </r>
  <r>
    <n v="1372138"/>
    <s v="RFID Card Member"/>
    <s v="Wheaton"/>
    <s v="IL"/>
    <n v="60189"/>
    <s v="UNITED STATES"/>
    <s v="Annual Pass"/>
    <n v="5564"/>
    <x v="21"/>
    <n v="43.06033"/>
    <n v="-87.89546"/>
    <x v="11"/>
    <n v="43.060786"/>
    <n v="-87.883825999999999"/>
    <n v="5"/>
    <n v="0"/>
    <n v="0.8"/>
    <n v="0.7"/>
    <n v="30"/>
    <n v="-1"/>
    <d v="2017-02-22T00:00:00"/>
    <d v="2017-02-01T00:00:00"/>
    <d v="2017-02-22T00:00:00"/>
    <s v="Wednesday"/>
    <d v="1899-12-30T16:23:14"/>
    <d v="1899-12-30T16:00:00"/>
    <n v="1"/>
    <d v="2017-02-22T00:00:00"/>
    <d v="2017-02-01T00:00:00"/>
    <d v="2017-02-22T00:00:00"/>
    <s v="Wednesday"/>
    <d v="1899-12-30T16:28:38"/>
    <d v="1899-12-30T16:00:00"/>
    <s v="One Way"/>
  </r>
  <r>
    <n v="1305070"/>
    <s v="RFID Card Member"/>
    <s v="Westmont"/>
    <s v="IL"/>
    <n v="60559"/>
    <s v="UNITED STATES"/>
    <s v="Annual Pass"/>
    <n v="307"/>
    <x v="31"/>
    <n v="43.058010000000003"/>
    <n v="-87.877300000000005"/>
    <x v="21"/>
    <n v="43.040154000000001"/>
    <n v="-87.932113000000001"/>
    <n v="38"/>
    <n v="0"/>
    <n v="5.7"/>
    <n v="5.4"/>
    <n v="228"/>
    <n v="-1"/>
    <d v="2017-02-22T00:00:00"/>
    <d v="2017-02-01T00:00:00"/>
    <d v="2017-02-22T00:00:00"/>
    <s v="Wednesday"/>
    <d v="1899-12-30T16:27:12"/>
    <d v="1899-12-30T16:00:00"/>
    <n v="1"/>
    <d v="2017-02-22T00:00:00"/>
    <d v="2017-02-01T00:00:00"/>
    <d v="2017-02-22T00:00:00"/>
    <s v="Wednesday"/>
    <d v="1899-12-30T17:05:50"/>
    <d v="1899-12-30T17:00:00"/>
    <s v="One Way"/>
  </r>
  <r>
    <n v="1471583"/>
    <s v="RFID Card Member"/>
    <s v="Milwaukee "/>
    <s v="WI"/>
    <n v="53202"/>
    <s v="UNITED STATES"/>
    <s v="Annual Pass"/>
    <n v="336"/>
    <x v="5"/>
    <n v="43.031320000000001"/>
    <n v="-87.904259999999994"/>
    <x v="6"/>
    <n v="43.031320000000001"/>
    <n v="-87.904259999999994"/>
    <n v="81"/>
    <n v="0"/>
    <n v="12.2"/>
    <n v="11.5"/>
    <n v="486"/>
    <n v="-1"/>
    <d v="2017-02-22T00:00:00"/>
    <d v="2017-02-01T00:00:00"/>
    <d v="2017-02-22T00:00:00"/>
    <s v="Wednesday"/>
    <d v="1899-12-30T16:39:19"/>
    <d v="1899-12-30T17:00:00"/>
    <n v="1"/>
    <d v="2017-02-22T00:00:00"/>
    <d v="2017-02-01T00:00:00"/>
    <d v="2017-02-22T00:00:00"/>
    <s v="Wednesday"/>
    <d v="1899-12-30T18:00:49"/>
    <d v="1899-12-30T18:00:00"/>
    <s v="Round Trip"/>
  </r>
  <r>
    <n v="1137916"/>
    <s v="RFID Card Member"/>
    <s v="Milwaukee "/>
    <s v="WI"/>
    <n v="53202"/>
    <s v="UNITED STATES"/>
    <s v="Annual Pass"/>
    <n v="5418"/>
    <x v="0"/>
    <n v="43.03886"/>
    <n v="-87.902720000000002"/>
    <x v="8"/>
    <n v="43.038580000000003"/>
    <n v="-87.90934"/>
    <n v="3"/>
    <n v="0"/>
    <n v="0.5"/>
    <n v="0.4"/>
    <n v="18"/>
    <n v="-1"/>
    <d v="2017-02-22T00:00:00"/>
    <d v="2017-02-01T00:00:00"/>
    <d v="2017-02-22T00:00:00"/>
    <s v="Wednesday"/>
    <d v="1899-12-30T16:46:19"/>
    <d v="1899-12-30T17:00:00"/>
    <n v="1"/>
    <d v="2017-02-22T00:00:00"/>
    <d v="2017-02-01T00:00:00"/>
    <d v="2017-02-22T00:00:00"/>
    <s v="Wednesday"/>
    <d v="1899-12-30T16:49:30"/>
    <d v="1899-12-30T17:00:00"/>
    <s v="One Way"/>
  </r>
  <r>
    <n v="563412"/>
    <s v="RFID Card Member"/>
    <s v="Kenilworth"/>
    <s v="IL"/>
    <n v="60043"/>
    <s v="UNITED STATES"/>
    <s v="Annual Pass"/>
    <n v="5587"/>
    <x v="6"/>
    <n v="43.049230000000001"/>
    <n v="-87.911940000000001"/>
    <x v="16"/>
    <n v="43.034619999999997"/>
    <n v="-87.917500000000004"/>
    <n v="13"/>
    <n v="0"/>
    <n v="2"/>
    <n v="1.9"/>
    <n v="78"/>
    <n v="-1"/>
    <d v="2017-02-22T00:00:00"/>
    <d v="2017-02-01T00:00:00"/>
    <d v="2017-02-22T00:00:00"/>
    <s v="Wednesday"/>
    <d v="1899-12-30T17:17:54"/>
    <d v="1899-12-30T17:00:00"/>
    <n v="1"/>
    <d v="2017-02-22T00:00:00"/>
    <d v="2017-02-01T00:00:00"/>
    <d v="2017-02-22T00:00:00"/>
    <s v="Wednesday"/>
    <d v="1899-12-30T17:30:21"/>
    <d v="1899-12-30T18:00:00"/>
    <s v="One Way"/>
  </r>
  <r>
    <n v="1092313"/>
    <s v="RFID Card Member"/>
    <s v="Milwaukee"/>
    <s v="WI"/>
    <n v="53211"/>
    <s v="UNITED STATES"/>
    <s v="Bublr for Organizations"/>
    <n v="5519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22T00:00:00"/>
    <d v="2017-02-01T00:00:00"/>
    <d v="2017-02-22T00:00:00"/>
    <s v="Wednesday"/>
    <d v="1899-12-30T18:03:25"/>
    <d v="1899-12-30T18:00:00"/>
    <n v="1"/>
    <d v="2017-02-22T00:00:00"/>
    <d v="2017-02-01T00:00:00"/>
    <d v="2017-02-22T00:00:00"/>
    <s v="Wednesday"/>
    <d v="1899-12-30T18:08:55"/>
    <d v="1899-12-30T18:00:00"/>
    <s v="One Way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7"/>
    <n v="0"/>
    <n v="1.1000000000000001"/>
    <n v="1"/>
    <n v="42"/>
    <n v="-1"/>
    <d v="2017-02-22T00:00:00"/>
    <d v="2017-02-01T00:00:00"/>
    <d v="2017-02-22T00:00:00"/>
    <s v="Wednesday"/>
    <d v="1899-12-30T18:23:16"/>
    <d v="1899-12-30T18:00:00"/>
    <n v="1"/>
    <d v="2017-02-22T00:00:00"/>
    <d v="2017-02-01T00:00:00"/>
    <d v="2017-02-22T00:00:00"/>
    <s v="Wednesday"/>
    <d v="1899-12-30T18:30:25"/>
    <d v="1899-12-30T19:00:00"/>
    <s v="One Way"/>
  </r>
  <r>
    <n v="1391757"/>
    <s v="RFID Card Member"/>
    <s v="Milwaukee"/>
    <s v="WI"/>
    <n v="53211"/>
    <s v="UNITED STATES"/>
    <s v="Annual Pass"/>
    <n v="5221"/>
    <x v="26"/>
    <n v="43.060786"/>
    <n v="-87.883825999999999"/>
    <x v="34"/>
    <n v="43.063749000000001"/>
    <n v="-87.887962999999999"/>
    <n v="5"/>
    <n v="0"/>
    <n v="0.8"/>
    <n v="0.7"/>
    <n v="30"/>
    <n v="-1"/>
    <d v="2017-02-22T00:00:00"/>
    <d v="2017-02-01T00:00:00"/>
    <d v="2017-02-22T00:00:00"/>
    <s v="Wednesday"/>
    <d v="1899-12-30T20:03:20"/>
    <d v="1899-12-30T20:00:00"/>
    <n v="1"/>
    <d v="2017-02-22T00:00:00"/>
    <d v="2017-02-01T00:00:00"/>
    <d v="2017-02-22T00:00:00"/>
    <s v="Wednesday"/>
    <d v="1899-12-30T20:08:04"/>
    <d v="1899-12-30T20:00:00"/>
    <s v="One Way"/>
  </r>
  <r>
    <n v="1269318"/>
    <s v="RFID Card Member"/>
    <s v="Milwaukee"/>
    <s v="WI"/>
    <n v="53204"/>
    <s v="UNITED STATES"/>
    <s v="Annual Pass"/>
    <n v="11140"/>
    <x v="36"/>
    <n v="43.02948"/>
    <n v="-87.912819999999996"/>
    <x v="22"/>
    <n v="43.02948"/>
    <n v="-87.912819999999996"/>
    <n v="13"/>
    <n v="0"/>
    <n v="2"/>
    <n v="1.9"/>
    <n v="78"/>
    <n v="-1"/>
    <d v="2017-02-23T00:00:00"/>
    <d v="2017-02-01T00:00:00"/>
    <d v="2017-02-23T00:00:00"/>
    <s v="Thursday"/>
    <d v="1899-12-30T07:16:05"/>
    <d v="1899-12-30T07:00:00"/>
    <n v="1"/>
    <d v="2017-02-23T00:00:00"/>
    <d v="2017-02-01T00:00:00"/>
    <d v="2017-02-23T00:00:00"/>
    <s v="Thursday"/>
    <d v="1899-12-30T07:29:07"/>
    <d v="1899-12-30T07:00:00"/>
    <s v="Round Trip"/>
  </r>
  <r>
    <n v="783916"/>
    <s v="RFID Card Member"/>
    <s v="Chicago"/>
    <s v="IL"/>
    <n v="60618"/>
    <s v="UNITED STATES"/>
    <s v="Annual Pass"/>
    <n v="15"/>
    <x v="20"/>
    <n v="43.034619999999997"/>
    <n v="-87.917500000000004"/>
    <x v="1"/>
    <n v="43.03886"/>
    <n v="-87.902720000000002"/>
    <n v="8"/>
    <n v="0"/>
    <n v="1.2"/>
    <n v="1.1000000000000001"/>
    <n v="48"/>
    <n v="-1"/>
    <d v="2017-02-23T00:00:00"/>
    <d v="2017-02-01T00:00:00"/>
    <d v="2017-02-23T00:00:00"/>
    <s v="Thursday"/>
    <d v="1899-12-30T07:39:15"/>
    <d v="1899-12-30T08:00:00"/>
    <n v="1"/>
    <d v="2017-02-23T00:00:00"/>
    <d v="2017-02-01T00:00:00"/>
    <d v="2017-02-23T00:00:00"/>
    <s v="Thursday"/>
    <d v="1899-12-30T07:47:47"/>
    <d v="1899-12-30T08:00:00"/>
    <s v="One Way"/>
  </r>
  <r>
    <n v="1249163"/>
    <s v="RFID Card Member"/>
    <s v="Milwaukee"/>
    <s v="WI"/>
    <n v="53211"/>
    <s v="UNITED STATES"/>
    <s v="Bublr for Organizations"/>
    <n v="5429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3T00:00:00"/>
    <d v="2017-02-01T00:00:00"/>
    <d v="2017-02-23T00:00:00"/>
    <s v="Thursday"/>
    <d v="1899-12-30T12:56:58"/>
    <d v="1899-12-30T13:00:00"/>
    <n v="1"/>
    <d v="2017-02-23T00:00:00"/>
    <d v="2017-02-01T00:00:00"/>
    <d v="2017-02-23T00:00:00"/>
    <s v="Thursday"/>
    <d v="1899-12-30T13:01:56"/>
    <d v="1899-12-30T13:00:00"/>
    <s v="One Way"/>
  </r>
  <r>
    <n v="1328721"/>
    <s v="RFID Card Member"/>
    <s v="Milwaukee"/>
    <s v="WI"/>
    <n v="53207"/>
    <s v="UNITED STATES"/>
    <s v="Annual Pass"/>
    <n v="997"/>
    <x v="39"/>
    <n v="43.024340000000002"/>
    <n v="-87.916753"/>
    <x v="42"/>
    <n v="43.026229999999998"/>
    <n v="-87.912809999999993"/>
    <n v="2"/>
    <n v="0"/>
    <n v="0.3"/>
    <n v="0.3"/>
    <n v="12"/>
    <n v="-1"/>
    <d v="2017-02-23T00:00:00"/>
    <d v="2017-02-01T00:00:00"/>
    <d v="2017-02-23T00:00:00"/>
    <s v="Thursday"/>
    <d v="1899-12-30T14:29:20"/>
    <d v="1899-12-30T14:00:00"/>
    <n v="1"/>
    <d v="2017-02-23T00:00:00"/>
    <d v="2017-02-01T00:00:00"/>
    <d v="2017-02-23T00:00:00"/>
    <s v="Thursday"/>
    <d v="1899-12-30T14:31:49"/>
    <d v="1899-12-30T15:00:00"/>
    <s v="One Way"/>
  </r>
  <r>
    <n v="1442430"/>
    <s v="RFID Card Member"/>
    <s v="Milwaukee"/>
    <s v="WI"/>
    <n v="53211"/>
    <s v="UNITED STATES"/>
    <s v="Annual Pass"/>
    <n v="11108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3T00:00:00"/>
    <d v="2017-02-01T00:00:00"/>
    <d v="2017-02-23T00:00:00"/>
    <s v="Thursday"/>
    <d v="1899-12-30T15:32:30"/>
    <d v="1899-12-30T16:00:00"/>
    <n v="1"/>
    <d v="2017-02-23T00:00:00"/>
    <d v="2017-02-01T00:00:00"/>
    <d v="2017-02-23T00:00:00"/>
    <s v="Thursday"/>
    <d v="1899-12-30T15:35:06"/>
    <d v="1899-12-30T16:00:00"/>
    <s v="One Way"/>
  </r>
  <r>
    <n v="1247358"/>
    <s v="RFID Card Member"/>
    <s v="Green Bay"/>
    <s v="WI"/>
    <n v="54303"/>
    <s v="UNITED STATES"/>
    <s v="Bublr for Organizations"/>
    <n v="5429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3T00:00:00"/>
    <d v="2017-02-01T00:00:00"/>
    <d v="2017-02-23T00:00:00"/>
    <s v="Thursday"/>
    <d v="1899-12-30T16:30:26"/>
    <d v="1899-12-30T17:00:00"/>
    <n v="1"/>
    <d v="2017-02-23T00:00:00"/>
    <d v="2017-02-01T00:00:00"/>
    <d v="2017-02-23T00:00:00"/>
    <s v="Thursday"/>
    <d v="1899-12-30T16:36:23"/>
    <d v="1899-12-30T17:00:00"/>
    <s v="One Way"/>
  </r>
  <r>
    <n v="1482626"/>
    <s v="RFID Card Member"/>
    <s v="Milwaukee"/>
    <s v="WI"/>
    <n v="53207"/>
    <s v="UNITED STATES"/>
    <s v="Annual Pass"/>
    <n v="11113"/>
    <x v="3"/>
    <n v="43.042490000000001"/>
    <n v="-87.909959999999998"/>
    <x v="42"/>
    <n v="43.026229999999998"/>
    <n v="-87.912809999999993"/>
    <n v="9"/>
    <n v="0"/>
    <n v="1.4"/>
    <n v="1.3"/>
    <n v="54"/>
    <n v="-1"/>
    <d v="2017-02-23T00:00:00"/>
    <d v="2017-02-01T00:00:00"/>
    <d v="2017-02-23T00:00:00"/>
    <s v="Thursday"/>
    <d v="1899-12-30T17:30:53"/>
    <d v="1899-12-30T18:00:00"/>
    <n v="1"/>
    <d v="2017-02-23T00:00:00"/>
    <d v="2017-02-01T00:00:00"/>
    <d v="2017-02-23T00:00:00"/>
    <s v="Thursday"/>
    <d v="1899-12-30T17:39:15"/>
    <d v="1899-12-30T18:00:00"/>
    <s v="One Way"/>
  </r>
  <r>
    <n v="1250902"/>
    <s v="RFID Card Member"/>
    <s v="Wauwatosa"/>
    <s v="WI"/>
    <n v="53213"/>
    <s v="UNITED STATES"/>
    <s v="Bublr for Organizations"/>
    <n v="5496"/>
    <x v="21"/>
    <n v="43.06033"/>
    <n v="-87.89546"/>
    <x v="31"/>
    <n v="43.060250000000003"/>
    <n v="-87.892169999999993"/>
    <n v="2"/>
    <n v="0"/>
    <n v="0.3"/>
    <n v="0.3"/>
    <n v="12"/>
    <n v="-1"/>
    <d v="2017-02-23T00:00:00"/>
    <d v="2017-02-01T00:00:00"/>
    <d v="2017-02-23T00:00:00"/>
    <s v="Thursday"/>
    <d v="1899-12-30T17:58:40"/>
    <d v="1899-12-30T18:00:00"/>
    <n v="1"/>
    <d v="2017-02-23T00:00:00"/>
    <d v="2017-02-01T00:00:00"/>
    <d v="2017-02-23T00:00:00"/>
    <s v="Thursday"/>
    <d v="1899-12-30T18:00:00"/>
    <d v="1899-12-30T18:00:00"/>
    <s v="One Way"/>
  </r>
  <r>
    <n v="993583"/>
    <s v="RFID Card Member"/>
    <s v="Milwaukee"/>
    <s v="WI"/>
    <n v="53211"/>
    <s v="UNITED STATES"/>
    <s v="Bublr for Organizations"/>
    <n v="5446"/>
    <x v="4"/>
    <n v="43.078530000000001"/>
    <n v="-87.882620000000003"/>
    <x v="38"/>
    <n v="43.074890000000003"/>
    <n v="-87.882810000000006"/>
    <n v="40"/>
    <n v="0"/>
    <n v="6"/>
    <n v="5.7"/>
    <n v="240"/>
    <n v="-1"/>
    <d v="2017-02-23T00:00:00"/>
    <d v="2017-02-01T00:00:00"/>
    <d v="2017-02-23T00:00:00"/>
    <s v="Thursday"/>
    <d v="1899-12-30T18:49:27"/>
    <d v="1899-12-30T19:00:00"/>
    <n v="1"/>
    <d v="2017-02-23T00:00:00"/>
    <d v="2017-02-01T00:00:00"/>
    <d v="2017-02-23T00:00:00"/>
    <s v="Thursday"/>
    <d v="1899-12-30T19:29:02"/>
    <d v="1899-12-30T19:00:00"/>
    <s v="One Way"/>
  </r>
  <r>
    <n v="915465"/>
    <s v="RFID Card Member"/>
    <s v="Milwaukee"/>
    <s v="WI"/>
    <n v="53202"/>
    <s v="UNITED STATES"/>
    <s v="Annual Pass"/>
    <n v="5520"/>
    <x v="0"/>
    <n v="43.03886"/>
    <n v="-87.902720000000002"/>
    <x v="6"/>
    <n v="43.031320000000001"/>
    <n v="-87.904259999999994"/>
    <n v="5"/>
    <n v="0"/>
    <n v="0.8"/>
    <n v="0.7"/>
    <n v="30"/>
    <n v="-1"/>
    <d v="2017-02-23T00:00:00"/>
    <d v="2017-02-01T00:00:00"/>
    <d v="2017-02-23T00:00:00"/>
    <s v="Thursday"/>
    <d v="1899-12-30T19:15:42"/>
    <d v="1899-12-30T19:00:00"/>
    <n v="1"/>
    <d v="2017-02-23T00:00:00"/>
    <d v="2017-02-01T00:00:00"/>
    <d v="2017-02-23T00:00:00"/>
    <s v="Thursday"/>
    <d v="1899-12-30T19:20:09"/>
    <d v="1899-12-30T19:00:00"/>
    <s v="One Way"/>
  </r>
  <r>
    <n v="1251108"/>
    <s v="RFID Card Member"/>
    <s v="Appleton"/>
    <s v="WI"/>
    <n v="54913"/>
    <s v="UNITED STATES"/>
    <s v="Bublr for Organizations"/>
    <n v="11110"/>
    <x v="21"/>
    <n v="43.06033"/>
    <n v="-87.89546"/>
    <x v="31"/>
    <n v="43.060250000000003"/>
    <n v="-87.892169999999993"/>
    <n v="1"/>
    <n v="0"/>
    <n v="0.2"/>
    <n v="0.1"/>
    <n v="6"/>
    <n v="-1"/>
    <d v="2017-02-23T00:00:00"/>
    <d v="2017-02-01T00:00:00"/>
    <d v="2017-02-23T00:00:00"/>
    <s v="Thursday"/>
    <d v="1899-12-30T20:22:33"/>
    <d v="1899-12-30T20:00:00"/>
    <n v="1"/>
    <d v="2017-02-23T00:00:00"/>
    <d v="2017-02-01T00:00:00"/>
    <d v="2017-02-23T00:00:00"/>
    <s v="Thursday"/>
    <d v="1899-12-30T20:23:49"/>
    <d v="1899-12-30T20:00:00"/>
    <s v="One Way"/>
  </r>
  <r>
    <n v="1365846"/>
    <s v="RFID Card Member"/>
    <s v="Milwaukee "/>
    <s v="WI"/>
    <n v="53233"/>
    <s v="UNITED STATES"/>
    <s v="Annual Pass"/>
    <n v="237"/>
    <x v="27"/>
    <n v="43.038580000000003"/>
    <n v="-87.90934"/>
    <x v="21"/>
    <n v="43.040154000000001"/>
    <n v="-87.932113000000001"/>
    <n v="10"/>
    <n v="0"/>
    <n v="1.5"/>
    <n v="1.4"/>
    <n v="60"/>
    <n v="-1"/>
    <d v="2017-02-24T00:00:00"/>
    <d v="2017-02-01T00:00:00"/>
    <d v="2017-02-24T00:00:00"/>
    <s v="Friday"/>
    <d v="1899-12-30T01:51:55"/>
    <d v="1899-12-30T02:00:00"/>
    <n v="1"/>
    <d v="2017-02-24T00:00:00"/>
    <d v="2017-02-01T00:00:00"/>
    <d v="2017-02-24T00:00:00"/>
    <s v="Friday"/>
    <d v="1899-12-30T02:01:11"/>
    <d v="1899-12-30T02:00:00"/>
    <s v="One Way"/>
  </r>
  <r>
    <n v="825934"/>
    <s v="RFID Card Member"/>
    <s v="Milwaukee"/>
    <s v="WI"/>
    <n v="53208"/>
    <s v="UNITED STATES"/>
    <s v="Annual Pass"/>
    <n v="957"/>
    <x v="24"/>
    <n v="43.05097"/>
    <n v="-87.906440000000003"/>
    <x v="17"/>
    <n v="43.042490000000001"/>
    <n v="-87.909959999999998"/>
    <n v="9"/>
    <n v="0"/>
    <n v="1.4"/>
    <n v="1.3"/>
    <n v="54"/>
    <n v="-1"/>
    <d v="2017-02-24T00:00:00"/>
    <d v="2017-02-01T00:00:00"/>
    <d v="2017-02-24T00:00:00"/>
    <s v="Friday"/>
    <d v="1899-12-30T07:19:17"/>
    <d v="1899-12-30T07:00:00"/>
    <n v="1"/>
    <d v="2017-02-24T00:00:00"/>
    <d v="2017-02-01T00:00:00"/>
    <d v="2017-02-24T00:00:00"/>
    <s v="Friday"/>
    <d v="1899-12-30T07:28:57"/>
    <d v="1899-12-30T07:00:00"/>
    <s v="One Way"/>
  </r>
  <r>
    <n v="550946"/>
    <s v="RFID Card Member"/>
    <s v="Milwaukee"/>
    <s v="WI"/>
    <n v="53202"/>
    <s v="UNITED STATES"/>
    <s v="Annual Pass"/>
    <n v="989"/>
    <x v="2"/>
    <n v="43.03519"/>
    <n v="-87.907390000000007"/>
    <x v="16"/>
    <n v="43.034619999999997"/>
    <n v="-87.917500000000004"/>
    <n v="11"/>
    <n v="0"/>
    <n v="1.7"/>
    <n v="1.6"/>
    <n v="66"/>
    <n v="-1"/>
    <d v="2017-02-24T00:00:00"/>
    <d v="2017-02-01T00:00:00"/>
    <d v="2017-02-24T00:00:00"/>
    <s v="Friday"/>
    <d v="1899-12-30T08:52:28"/>
    <d v="1899-12-30T09:00:00"/>
    <n v="1"/>
    <d v="2017-02-24T00:00:00"/>
    <d v="2017-02-01T00:00:00"/>
    <d v="2017-02-24T00:00:00"/>
    <s v="Friday"/>
    <d v="1899-12-30T09:03:32"/>
    <d v="1899-12-30T09:00:00"/>
    <s v="One Way"/>
  </r>
  <r>
    <n v="1044727"/>
    <s v="RFID Card Member"/>
    <s v="Milwaukee"/>
    <s v="WI"/>
    <n v="53202"/>
    <s v="UNITED STATES"/>
    <s v="Annual Pass"/>
    <n v="5493"/>
    <x v="13"/>
    <n v="43.058619999999998"/>
    <n v="-87.885319999999993"/>
    <x v="4"/>
    <n v="43.03913"/>
    <n v="-87.916150000000002"/>
    <n v="22"/>
    <n v="0"/>
    <n v="3.3"/>
    <n v="3.1"/>
    <n v="132"/>
    <n v="-1"/>
    <d v="2017-02-24T00:00:00"/>
    <d v="2017-02-01T00:00:00"/>
    <d v="2017-02-24T00:00:00"/>
    <s v="Friday"/>
    <d v="1899-12-30T12:31:09"/>
    <d v="1899-12-30T13:00:00"/>
    <n v="1"/>
    <d v="2017-02-24T00:00:00"/>
    <d v="2017-02-01T00:00:00"/>
    <d v="2017-02-24T00:00:00"/>
    <s v="Friday"/>
    <d v="1899-12-30T12:53:24"/>
    <d v="1899-12-30T13:00:00"/>
    <s v="One Way"/>
  </r>
  <r>
    <n v="1425087"/>
    <s v="RFID Card Member"/>
    <s v="milwaukee"/>
    <s v="WI"/>
    <n v="53212"/>
    <s v="UNITED STATES"/>
    <s v="Annual Pass"/>
    <n v="5435"/>
    <x v="21"/>
    <n v="43.06033"/>
    <n v="-87.89546"/>
    <x v="4"/>
    <n v="43.03913"/>
    <n v="-87.916150000000002"/>
    <n v="11"/>
    <n v="0"/>
    <n v="1.7"/>
    <n v="1.6"/>
    <n v="66"/>
    <n v="-1"/>
    <d v="2017-02-24T00:00:00"/>
    <d v="2017-02-01T00:00:00"/>
    <d v="2017-02-24T00:00:00"/>
    <s v="Friday"/>
    <d v="1899-12-30T16:34:01"/>
    <d v="1899-12-30T17:00:00"/>
    <n v="1"/>
    <d v="2017-02-24T00:00:00"/>
    <d v="2017-02-01T00:00:00"/>
    <d v="2017-02-24T00:00:00"/>
    <s v="Friday"/>
    <d v="1899-12-30T16:45:19"/>
    <d v="1899-12-30T17:00:00"/>
    <s v="One Way"/>
  </r>
  <r>
    <n v="1357250"/>
    <s v="RFID Card Member"/>
    <s v="Milwaukee"/>
    <s v="WI"/>
    <n v="53202"/>
    <s v="UNITED STATES"/>
    <s v="Annual Pass"/>
    <n v="217"/>
    <x v="12"/>
    <n v="43.038719999999998"/>
    <n v="-87.905339999999995"/>
    <x v="13"/>
    <n v="43.04824"/>
    <n v="-87.904970000000006"/>
    <n v="4"/>
    <n v="0"/>
    <n v="0.6"/>
    <n v="0.6"/>
    <n v="24"/>
    <n v="-1"/>
    <d v="2017-02-24T00:00:00"/>
    <d v="2017-02-01T00:00:00"/>
    <d v="2017-02-24T00:00:00"/>
    <s v="Friday"/>
    <d v="1899-12-30T20:11:02"/>
    <d v="1899-12-30T20:00:00"/>
    <n v="1"/>
    <d v="2017-02-24T00:00:00"/>
    <d v="2017-02-01T00:00:00"/>
    <d v="2017-02-24T00:00:00"/>
    <s v="Friday"/>
    <d v="1899-12-30T20:15:39"/>
    <d v="1899-12-30T20:00:00"/>
    <s v="One Way"/>
  </r>
  <r>
    <n v="1425087"/>
    <s v="RFID Card Member"/>
    <s v="milwaukee"/>
    <s v="WI"/>
    <n v="53212"/>
    <s v="UNITED STATES"/>
    <s v="Annual Pass"/>
    <n v="9"/>
    <x v="16"/>
    <n v="43.03913"/>
    <n v="-87.916150000000002"/>
    <x v="4"/>
    <n v="43.03913"/>
    <n v="-87.916150000000002"/>
    <n v="0"/>
    <n v="0"/>
    <n v="0"/>
    <n v="0"/>
    <n v="0"/>
    <n v="-1"/>
    <d v="2017-02-24T00:00:00"/>
    <d v="2017-02-01T00:00:00"/>
    <d v="2017-02-24T00:00:00"/>
    <s v="Friday"/>
    <d v="1899-12-30T23:33:32"/>
    <d v="1899-12-31T00:00:00"/>
    <n v="1"/>
    <d v="2017-02-24T00:00:00"/>
    <d v="2017-02-01T00:00:00"/>
    <d v="2017-02-24T00:00:00"/>
    <s v="Friday"/>
    <d v="1899-12-30T23:33:45"/>
    <d v="1899-12-31T00:00:00"/>
    <s v="Round Trip"/>
  </r>
  <r>
    <n v="1276651"/>
    <s v="RFID Card Member"/>
    <s v="Milwaukee"/>
    <s v="WI"/>
    <n v="53211"/>
    <s v="UNITED STATES"/>
    <s v="Annual Pass"/>
    <n v="994"/>
    <x v="53"/>
    <n v="43.052549999999997"/>
    <n v="-87.909329999999997"/>
    <x v="25"/>
    <n v="43.066893999999998"/>
    <n v="-87.877936000000005"/>
    <n v="18"/>
    <n v="0"/>
    <n v="2.7"/>
    <n v="2.6"/>
    <n v="108"/>
    <n v="-1"/>
    <d v="2017-02-25T00:00:00"/>
    <d v="2017-02-01T00:00:00"/>
    <d v="2017-02-25T00:00:00"/>
    <s v="Saturday"/>
    <d v="1899-12-30T10:55:09"/>
    <d v="1899-12-30T11:00:00"/>
    <n v="1"/>
    <d v="2017-02-25T00:00:00"/>
    <d v="2017-02-01T00:00:00"/>
    <d v="2017-02-25T00:00:00"/>
    <s v="Saturday"/>
    <d v="1899-12-30T11:13:50"/>
    <d v="1899-12-30T11:00:00"/>
    <s v="One Way"/>
  </r>
  <r>
    <n v="1365846"/>
    <s v="RFID Card Member"/>
    <s v="Milwaukee "/>
    <s v="WI"/>
    <n v="53233"/>
    <s v="UNITED STATES"/>
    <s v="Annual Pass"/>
    <n v="307"/>
    <x v="35"/>
    <n v="43.040154000000001"/>
    <n v="-87.932113000000001"/>
    <x v="4"/>
    <n v="43.03913"/>
    <n v="-87.916150000000002"/>
    <n v="9"/>
    <n v="0"/>
    <n v="1.4"/>
    <n v="1.3"/>
    <n v="54"/>
    <n v="-1"/>
    <d v="2017-02-25T00:00:00"/>
    <d v="2017-02-01T00:00:00"/>
    <d v="2017-02-25T00:00:00"/>
    <s v="Saturday"/>
    <d v="1899-12-30T12:31:55"/>
    <d v="1899-12-30T13:00:00"/>
    <n v="1"/>
    <d v="2017-02-25T00:00:00"/>
    <d v="2017-02-01T00:00:00"/>
    <d v="2017-02-25T00:00:00"/>
    <s v="Saturday"/>
    <d v="1899-12-30T12:40:39"/>
    <d v="1899-12-30T13:00:00"/>
    <s v="One Way"/>
  </r>
  <r>
    <n v="1344495"/>
    <s v="RFID Card Member"/>
    <s v="Kenosha"/>
    <s v="WI"/>
    <n v="53144"/>
    <s v="UNITED STATES"/>
    <s v="Annual Pass"/>
    <n v="36"/>
    <x v="21"/>
    <n v="43.06033"/>
    <n v="-87.89546"/>
    <x v="34"/>
    <n v="43.063749000000001"/>
    <n v="-87.887962999999999"/>
    <n v="5"/>
    <n v="0"/>
    <n v="0.8"/>
    <n v="0.7"/>
    <n v="30"/>
    <n v="-1"/>
    <d v="2017-02-25T00:00:00"/>
    <d v="2017-02-01T00:00:00"/>
    <d v="2017-02-25T00:00:00"/>
    <s v="Saturday"/>
    <d v="1899-12-30T17:36:03"/>
    <d v="1899-12-30T18:00:00"/>
    <n v="1"/>
    <d v="2017-02-25T00:00:00"/>
    <d v="2017-02-01T00:00:00"/>
    <d v="2017-02-25T00:00:00"/>
    <s v="Saturday"/>
    <d v="1899-12-30T17:41:04"/>
    <d v="1899-12-30T18:00:00"/>
    <s v="One Way"/>
  </r>
  <r>
    <n v="1154367"/>
    <s v="RFID Card Member"/>
    <s v="Milwaukee"/>
    <s v="WI"/>
    <n v="53202"/>
    <s v="UNITED STATES"/>
    <s v="Annual Pass"/>
    <n v="5526"/>
    <x v="1"/>
    <n v="43.048200000000001"/>
    <n v="-87.900859999999994"/>
    <x v="18"/>
    <n v="43.045712999999999"/>
    <n v="-87.899756999999994"/>
    <n v="7"/>
    <n v="0"/>
    <n v="1.1000000000000001"/>
    <n v="1"/>
    <n v="42"/>
    <n v="-1"/>
    <d v="2017-02-26T00:00:00"/>
    <d v="2017-02-01T00:00:00"/>
    <d v="2017-02-26T00:00:00"/>
    <s v="Sunday"/>
    <d v="1899-12-30T07:48:17"/>
    <d v="1899-12-30T08:00:00"/>
    <n v="1"/>
    <d v="2017-02-26T00:00:00"/>
    <d v="2017-02-01T00:00:00"/>
    <d v="2017-02-26T00:00:00"/>
    <s v="Sunday"/>
    <d v="1899-12-30T07:55:16"/>
    <d v="1899-12-30T08:00:00"/>
    <s v="One Way"/>
  </r>
  <r>
    <n v="1328721"/>
    <s v="RFID Card Member"/>
    <s v="Milwaukee"/>
    <s v="WI"/>
    <n v="53207"/>
    <s v="UNITED STATES"/>
    <s v="Annual Pass"/>
    <n v="34"/>
    <x v="50"/>
    <n v="43.026229999999998"/>
    <n v="-87.912809999999993"/>
    <x v="48"/>
    <n v="43.004728999999998"/>
    <n v="-87.905463999999995"/>
    <n v="11"/>
    <n v="0"/>
    <n v="1.7"/>
    <n v="1.6"/>
    <n v="66"/>
    <n v="-1"/>
    <d v="2017-02-26T00:00:00"/>
    <d v="2017-02-01T00:00:00"/>
    <d v="2017-02-26T00:00:00"/>
    <s v="Sunday"/>
    <d v="1899-12-30T15:26:48"/>
    <d v="1899-12-30T15:00:00"/>
    <n v="1"/>
    <d v="2017-02-26T00:00:00"/>
    <d v="2017-02-01T00:00:00"/>
    <d v="2017-02-26T00:00:00"/>
    <s v="Sunday"/>
    <d v="1899-12-30T15:37:13"/>
    <d v="1899-12-30T16:00:00"/>
    <s v="One Way"/>
  </r>
  <r>
    <n v="1244268"/>
    <s v="RFID Card Member"/>
    <s v="Shorewood"/>
    <s v="WI"/>
    <n v="53211"/>
    <s v="UNITED STATES"/>
    <s v="Pay as You Go Pass"/>
    <n v="5479"/>
    <x v="54"/>
    <n v="43.060296999999998"/>
    <n v="-87.913150000000002"/>
    <x v="36"/>
    <n v="43.052549999999997"/>
    <n v="-87.909329999999997"/>
    <n v="8"/>
    <n v="2"/>
    <n v="1.2"/>
    <n v="1.1000000000000001"/>
    <n v="48"/>
    <n v="-1"/>
    <d v="2017-02-26T00:00:00"/>
    <d v="2017-02-01T00:00:00"/>
    <d v="2017-02-26T00:00:00"/>
    <s v="Sunday"/>
    <d v="1899-12-30T15:38:27"/>
    <d v="1899-12-30T16:00:00"/>
    <n v="1"/>
    <d v="2017-02-26T00:00:00"/>
    <d v="2017-02-01T00:00:00"/>
    <d v="2017-02-26T00:00:00"/>
    <s v="Sunday"/>
    <d v="1899-12-30T15:46:27"/>
    <d v="1899-12-30T16:00:00"/>
    <s v="One Way"/>
  </r>
  <r>
    <n v="563412"/>
    <s v="RFID Card Member"/>
    <s v="Kenilworth"/>
    <s v="IL"/>
    <n v="60043"/>
    <s v="UNITED STATES"/>
    <s v="Annual Pass"/>
    <n v="11139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7T00:00:00"/>
    <d v="2017-02-01T00:00:00"/>
    <d v="2017-02-27T00:00:00"/>
    <s v="Monday"/>
    <d v="1899-12-30T07:49:27"/>
    <d v="1899-12-30T08:00:00"/>
    <n v="1"/>
    <d v="2017-02-27T00:00:00"/>
    <d v="2017-02-01T00:00:00"/>
    <d v="2017-02-27T00:00:00"/>
    <s v="Monday"/>
    <d v="1899-12-30T07:57:47"/>
    <d v="1899-12-30T08:00:00"/>
    <s v="One Way"/>
  </r>
  <r>
    <n v="1088320"/>
    <s v="RFID Card Member"/>
    <s v="milwaukee"/>
    <s v="WI"/>
    <n v="53202"/>
    <s v="UNITED STATES"/>
    <s v="Annual Pass"/>
    <n v="182"/>
    <x v="1"/>
    <n v="43.048200000000001"/>
    <n v="-87.900859999999994"/>
    <x v="1"/>
    <n v="43.03886"/>
    <n v="-87.902720000000002"/>
    <n v="5"/>
    <n v="0"/>
    <n v="0.8"/>
    <n v="0.7"/>
    <n v="30"/>
    <n v="-1"/>
    <d v="2017-02-27T00:00:00"/>
    <d v="2017-02-01T00:00:00"/>
    <d v="2017-02-27T00:00:00"/>
    <s v="Monday"/>
    <d v="1899-12-30T08:17:03"/>
    <d v="1899-12-30T08:00:00"/>
    <n v="1"/>
    <d v="2017-02-27T00:00:00"/>
    <d v="2017-02-01T00:00:00"/>
    <d v="2017-02-27T00:00:00"/>
    <s v="Monday"/>
    <d v="1899-12-30T08:22:34"/>
    <d v="1899-12-30T08:00:00"/>
    <s v="One Way"/>
  </r>
  <r>
    <n v="1328721"/>
    <s v="RFID Card Member"/>
    <s v="Milwaukee"/>
    <s v="WI"/>
    <n v="53207"/>
    <s v="UNITED STATES"/>
    <s v="Annual Pass"/>
    <n v="11158"/>
    <x v="37"/>
    <n v="43.041646999999998"/>
    <n v="-87.927257999999995"/>
    <x v="4"/>
    <n v="43.03913"/>
    <n v="-87.916150000000002"/>
    <n v="6"/>
    <n v="0"/>
    <n v="0.9"/>
    <n v="0.9"/>
    <n v="36"/>
    <n v="-1"/>
    <d v="2017-02-27T00:00:00"/>
    <d v="2017-02-01T00:00:00"/>
    <d v="2017-02-27T00:00:00"/>
    <s v="Monday"/>
    <d v="1899-12-30T15:53:50"/>
    <d v="1899-12-30T16:00:00"/>
    <n v="1"/>
    <d v="2017-02-27T00:00:00"/>
    <d v="2017-02-01T00:00:00"/>
    <d v="2017-02-27T00:00:00"/>
    <s v="Monday"/>
    <d v="1899-12-30T15:59:30"/>
    <d v="1899-12-30T16:00:00"/>
    <s v="One Way"/>
  </r>
  <r>
    <n v="1417084"/>
    <s v="RFID Card Member"/>
    <s v="waukesha"/>
    <s v="WI"/>
    <n v="53188"/>
    <s v="UNITED STATES"/>
    <s v="Annual Pass"/>
    <n v="5446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7T00:00:00"/>
    <d v="2017-02-01T00:00:00"/>
    <d v="2017-02-27T00:00:00"/>
    <s v="Monday"/>
    <d v="1899-12-30T17:12:01"/>
    <d v="1899-12-30T17:00:00"/>
    <n v="1"/>
    <d v="2017-02-27T00:00:00"/>
    <d v="2017-02-01T00:00:00"/>
    <d v="2017-02-27T00:00:00"/>
    <s v="Monday"/>
    <d v="1899-12-30T17:16:55"/>
    <d v="1899-12-30T17:00:00"/>
    <s v="One Way"/>
  </r>
  <r>
    <n v="1482626"/>
    <s v="RFID Card Member"/>
    <s v="Milwaukee"/>
    <s v="WI"/>
    <n v="53207"/>
    <s v="UNITED STATES"/>
    <s v="Annual Pass"/>
    <n v="11104"/>
    <x v="3"/>
    <n v="43.042490000000001"/>
    <n v="-87.909959999999998"/>
    <x v="42"/>
    <n v="43.026229999999998"/>
    <n v="-87.912809999999993"/>
    <n v="8"/>
    <n v="0"/>
    <n v="1.2"/>
    <n v="1.1000000000000001"/>
    <n v="48"/>
    <n v="-1"/>
    <d v="2017-02-27T00:00:00"/>
    <d v="2017-02-01T00:00:00"/>
    <d v="2017-02-27T00:00:00"/>
    <s v="Monday"/>
    <d v="1899-12-30T17:19:04"/>
    <d v="1899-12-30T17:00:00"/>
    <n v="1"/>
    <d v="2017-02-27T00:00:00"/>
    <d v="2017-02-01T00:00:00"/>
    <d v="2017-02-27T00:00:00"/>
    <s v="Monday"/>
    <d v="1899-12-30T17:27:18"/>
    <d v="1899-12-30T17:00:00"/>
    <s v="One Way"/>
  </r>
  <r>
    <n v="563412"/>
    <s v="RFID Card Member"/>
    <s v="Kenilworth"/>
    <s v="IL"/>
    <n v="60043"/>
    <s v="UNITED STATES"/>
    <s v="Annual Pass"/>
    <n v="5438"/>
    <x v="6"/>
    <n v="43.049230000000001"/>
    <n v="-87.911940000000001"/>
    <x v="16"/>
    <n v="43.034619999999997"/>
    <n v="-87.917500000000004"/>
    <n v="13"/>
    <n v="0"/>
    <n v="2"/>
    <n v="1.9"/>
    <n v="78"/>
    <n v="-1"/>
    <d v="2017-02-27T00:00:00"/>
    <d v="2017-02-01T00:00:00"/>
    <d v="2017-02-27T00:00:00"/>
    <s v="Monday"/>
    <d v="1899-12-30T17:24:24"/>
    <d v="1899-12-30T17:00:00"/>
    <n v="1"/>
    <d v="2017-02-27T00:00:00"/>
    <d v="2017-02-01T00:00:00"/>
    <d v="2017-02-27T00:00:00"/>
    <s v="Monday"/>
    <d v="1899-12-30T17:37:04"/>
    <d v="1899-12-30T18:00:00"/>
    <s v="One Way"/>
  </r>
  <r>
    <n v="1137916"/>
    <s v="RFID Card Member"/>
    <s v="Milwaukee "/>
    <s v="WI"/>
    <n v="53202"/>
    <s v="UNITED STATES"/>
    <s v="Annual Pass"/>
    <n v="5524"/>
    <x v="12"/>
    <n v="43.038719999999998"/>
    <n v="-87.905339999999995"/>
    <x v="10"/>
    <n v="43.052460000000004"/>
    <n v="-87.891000000000005"/>
    <n v="10"/>
    <n v="0"/>
    <n v="1.5"/>
    <n v="1.4"/>
    <n v="60"/>
    <n v="-1"/>
    <d v="2017-02-27T00:00:00"/>
    <d v="2017-02-01T00:00:00"/>
    <d v="2017-02-27T00:00:00"/>
    <s v="Monday"/>
    <d v="1899-12-30T18:18:23"/>
    <d v="1899-12-30T18:00:00"/>
    <n v="1"/>
    <d v="2017-02-27T00:00:00"/>
    <d v="2017-02-01T00:00:00"/>
    <d v="2017-02-27T00:00:00"/>
    <s v="Monday"/>
    <d v="1899-12-30T18:28:19"/>
    <d v="1899-12-30T18:00:00"/>
    <s v="One Way"/>
  </r>
  <r>
    <n v="563412"/>
    <s v="RFID Card Member"/>
    <s v="Kenilworth"/>
    <s v="IL"/>
    <n v="60043"/>
    <s v="UNITED STATES"/>
    <s v="Annual Pass"/>
    <n v="5438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8T00:00:00"/>
    <d v="2017-02-01T00:00:00"/>
    <d v="2017-02-28T00:00:00"/>
    <s v="Tuesday"/>
    <d v="1899-12-30T07:48:29"/>
    <d v="1899-12-30T08:00:00"/>
    <n v="1"/>
    <d v="2017-02-28T00:00:00"/>
    <d v="2017-02-01T00:00:00"/>
    <d v="2017-02-28T00:00:00"/>
    <s v="Tuesday"/>
    <d v="1899-12-30T07:56:19"/>
    <d v="1899-12-30T08:00:00"/>
    <s v="One Way"/>
  </r>
  <r>
    <n v="550946"/>
    <s v="RFID Card Member"/>
    <s v="Milwaukee"/>
    <s v="WI"/>
    <n v="53202"/>
    <s v="UNITED STATES"/>
    <s v="Annual Pass"/>
    <n v="11150"/>
    <x v="2"/>
    <n v="43.03519"/>
    <n v="-87.907390000000007"/>
    <x v="16"/>
    <n v="43.034619999999997"/>
    <n v="-87.917500000000004"/>
    <n v="13"/>
    <n v="0"/>
    <n v="2"/>
    <n v="1.9"/>
    <n v="78"/>
    <n v="-1"/>
    <d v="2017-02-28T00:00:00"/>
    <d v="2017-02-01T00:00:00"/>
    <d v="2017-02-28T00:00:00"/>
    <s v="Tuesday"/>
    <d v="1899-12-30T08:47:55"/>
    <d v="1899-12-30T09:00:00"/>
    <n v="1"/>
    <d v="2017-02-28T00:00:00"/>
    <d v="2017-02-01T00:00:00"/>
    <d v="2017-02-28T00:00:00"/>
    <s v="Tuesday"/>
    <d v="1899-12-30T09:00:21"/>
    <d v="1899-12-30T09:00:00"/>
    <s v="One Way"/>
  </r>
  <r>
    <n v="1269318"/>
    <s v="RFID Card Member"/>
    <s v="Milwaukee"/>
    <s v="WI"/>
    <n v="53204"/>
    <s v="UNITED STATES"/>
    <s v="Annual Pass"/>
    <n v="5588"/>
    <x v="20"/>
    <n v="43.034619999999997"/>
    <n v="-87.917500000000004"/>
    <x v="4"/>
    <n v="43.03913"/>
    <n v="-87.916150000000002"/>
    <n v="5"/>
    <n v="0"/>
    <n v="0.8"/>
    <n v="0.7"/>
    <n v="30"/>
    <n v="-1"/>
    <d v="2017-02-28T00:00:00"/>
    <d v="2017-02-01T00:00:00"/>
    <d v="2017-02-28T00:00:00"/>
    <s v="Tuesday"/>
    <d v="1899-12-30T09:11:12"/>
    <d v="1899-12-30T09:00:00"/>
    <n v="1"/>
    <d v="2017-02-28T00:00:00"/>
    <d v="2017-02-01T00:00:00"/>
    <d v="2017-02-28T00:00:00"/>
    <s v="Tuesday"/>
    <d v="1899-12-30T09:16:05"/>
    <d v="1899-12-30T09:00:00"/>
    <s v="One Way"/>
  </r>
  <r>
    <n v="946290"/>
    <s v="RFID Card Member"/>
    <s v="Milwaukee"/>
    <s v="WI"/>
    <n v="53208"/>
    <s v="UNITED STATES"/>
    <s v="Annual Pass"/>
    <n v="11105"/>
    <x v="19"/>
    <n v="43.069021999999997"/>
    <n v="-87.887940999999998"/>
    <x v="26"/>
    <n v="43.077359999999999"/>
    <n v="-87.880769999999998"/>
    <n v="7"/>
    <n v="0"/>
    <n v="1.1000000000000001"/>
    <n v="1"/>
    <n v="42"/>
    <n v="-1"/>
    <d v="2017-02-28T00:00:00"/>
    <d v="2017-02-01T00:00:00"/>
    <d v="2017-02-28T00:00:00"/>
    <s v="Tuesday"/>
    <d v="1899-12-30T09:27:39"/>
    <d v="1899-12-30T09:00:00"/>
    <n v="1"/>
    <d v="2017-02-28T00:00:00"/>
    <d v="2017-02-01T00:00:00"/>
    <d v="2017-02-28T00:00:00"/>
    <s v="Tuesday"/>
    <d v="1899-12-30T09:34:45"/>
    <d v="1899-12-30T10:00:00"/>
    <s v="One Way"/>
  </r>
  <r>
    <n v="1257700"/>
    <s v="RFID Card Member"/>
    <s v="Milwaukee"/>
    <s v="WI"/>
    <n v="53202"/>
    <s v="UNITED STATES"/>
    <s v="Annual Pass"/>
    <n v="11138"/>
    <x v="49"/>
    <n v="43.020020000000002"/>
    <n v="-87.912540000000007"/>
    <x v="2"/>
    <n v="43.03519"/>
    <n v="-87.907390000000007"/>
    <n v="9"/>
    <n v="0"/>
    <n v="1.4"/>
    <n v="1.3"/>
    <n v="54"/>
    <n v="-1"/>
    <d v="2017-02-28T00:00:00"/>
    <d v="2017-02-01T00:00:00"/>
    <d v="2017-02-28T00:00:00"/>
    <s v="Tuesday"/>
    <d v="1899-12-30T11:34:50"/>
    <d v="1899-12-30T12:00:00"/>
    <n v="1"/>
    <d v="2017-02-28T00:00:00"/>
    <d v="2017-02-01T00:00:00"/>
    <d v="2017-02-28T00:00:00"/>
    <s v="Tuesday"/>
    <d v="1899-12-30T11:43:00"/>
    <d v="1899-12-30T12:00:00"/>
    <s v="One Way"/>
  </r>
  <r>
    <n v="1154367"/>
    <s v="RFID Card Member"/>
    <s v="Milwaukee"/>
    <s v="WI"/>
    <n v="53202"/>
    <s v="UNITED STATES"/>
    <s v="Annual Pass"/>
    <n v="11101"/>
    <x v="0"/>
    <n v="43.03886"/>
    <n v="-87.902720000000002"/>
    <x v="2"/>
    <n v="43.03519"/>
    <n v="-87.907390000000007"/>
    <n v="8"/>
    <n v="0"/>
    <n v="1.2"/>
    <n v="1.1000000000000001"/>
    <n v="48"/>
    <n v="-1"/>
    <d v="2017-02-28T00:00:00"/>
    <d v="2017-02-01T00:00:00"/>
    <d v="2017-02-28T00:00:00"/>
    <s v="Tuesday"/>
    <d v="1899-12-30T11:35:34"/>
    <d v="1899-12-30T12:00:00"/>
    <n v="1"/>
    <d v="2017-02-28T00:00:00"/>
    <d v="2017-02-01T00:00:00"/>
    <d v="2017-02-28T00:00:00"/>
    <s v="Tuesday"/>
    <d v="1899-12-30T11:43:22"/>
    <d v="1899-12-30T12:00:00"/>
    <s v="One Way"/>
  </r>
  <r>
    <n v="550946"/>
    <s v="RFID Card Member"/>
    <s v="Milwaukee"/>
    <s v="WI"/>
    <n v="53202"/>
    <s v="UNITED STATES"/>
    <s v="Annual Pass"/>
    <n v="255"/>
    <x v="20"/>
    <n v="43.034619999999997"/>
    <n v="-87.917500000000004"/>
    <x v="2"/>
    <n v="43.03519"/>
    <n v="-87.907390000000007"/>
    <n v="5"/>
    <n v="0"/>
    <n v="0.8"/>
    <n v="0.7"/>
    <n v="30"/>
    <n v="-1"/>
    <d v="2017-02-28T00:00:00"/>
    <d v="2017-02-01T00:00:00"/>
    <d v="2017-02-28T00:00:00"/>
    <s v="Tuesday"/>
    <d v="1899-12-30T12:41:28"/>
    <d v="1899-12-30T13:00:00"/>
    <n v="1"/>
    <d v="2017-02-28T00:00:00"/>
    <d v="2017-02-01T00:00:00"/>
    <d v="2017-02-28T00:00:00"/>
    <s v="Tuesday"/>
    <d v="1899-12-30T12:46:09"/>
    <d v="1899-12-30T13:00:00"/>
    <s v="One Way"/>
  </r>
  <r>
    <n v="550946"/>
    <s v="RFID Card Member"/>
    <s v="Milwaukee"/>
    <s v="WI"/>
    <n v="53202"/>
    <s v="UNITED STATES"/>
    <s v="Annual Pass"/>
    <n v="243"/>
    <x v="2"/>
    <n v="43.03519"/>
    <n v="-87.907390000000007"/>
    <x v="16"/>
    <n v="43.034619999999997"/>
    <n v="-87.917500000000004"/>
    <n v="10"/>
    <n v="0"/>
    <n v="1.5"/>
    <n v="1.4"/>
    <n v="60"/>
    <n v="-1"/>
    <d v="2017-02-28T00:00:00"/>
    <d v="2017-02-01T00:00:00"/>
    <d v="2017-02-28T00:00:00"/>
    <s v="Tuesday"/>
    <d v="1899-12-30T13:19:31"/>
    <d v="1899-12-30T13:00:00"/>
    <n v="1"/>
    <d v="2017-02-28T00:00:00"/>
    <d v="2017-02-01T00:00:00"/>
    <d v="2017-02-28T00:00:00"/>
    <s v="Tuesday"/>
    <d v="1899-12-30T13:29:15"/>
    <d v="1899-12-30T13:00:00"/>
    <s v="One Way"/>
  </r>
  <r>
    <n v="1269318"/>
    <s v="RFID Card Member"/>
    <s v="Milwaukee"/>
    <s v="WI"/>
    <n v="53204"/>
    <s v="UNITED STATES"/>
    <s v="Annual Pass"/>
    <n v="5588"/>
    <x v="16"/>
    <n v="43.03913"/>
    <n v="-87.916150000000002"/>
    <x v="16"/>
    <n v="43.034619999999997"/>
    <n v="-87.917500000000004"/>
    <n v="8"/>
    <n v="0"/>
    <n v="1.2"/>
    <n v="1.1000000000000001"/>
    <n v="48"/>
    <n v="-1"/>
    <d v="2017-02-28T00:00:00"/>
    <d v="2017-02-01T00:00:00"/>
    <d v="2017-02-28T00:00:00"/>
    <s v="Tuesday"/>
    <d v="1899-12-30T16:18:12"/>
    <d v="1899-12-30T16:00:00"/>
    <n v="1"/>
    <d v="2017-02-28T00:00:00"/>
    <d v="2017-02-01T00:00:00"/>
    <d v="2017-02-28T00:00:00"/>
    <s v="Tuesday"/>
    <d v="1899-12-30T16:26:44"/>
    <d v="1899-12-30T16:00:00"/>
    <s v="One Way"/>
  </r>
  <r>
    <n v="1251077"/>
    <s v="RFID Card Member"/>
    <s v="Appleton"/>
    <s v="WI"/>
    <n v="54914"/>
    <s v="UNITED STATES"/>
    <s v="Bublr for Organizations"/>
    <n v="11120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8T00:00:00"/>
    <d v="2017-02-01T00:00:00"/>
    <d v="2017-02-28T00:00:00"/>
    <s v="Tuesday"/>
    <d v="1899-12-30T16:22:01"/>
    <d v="1899-12-30T16:00:00"/>
    <n v="1"/>
    <d v="2017-02-28T00:00:00"/>
    <d v="2017-02-01T00:00:00"/>
    <d v="2017-02-28T00:00:00"/>
    <s v="Tuesday"/>
    <d v="1899-12-30T16:29:00"/>
    <d v="1899-12-30T16:00:00"/>
    <s v="One Way"/>
  </r>
  <r>
    <n v="1523390"/>
    <s v="RFID Card Member"/>
    <s v="Milwaukee"/>
    <s v="WI"/>
    <n v="53212"/>
    <s v="UNITED STATES"/>
    <s v="Pay as You Go Pass"/>
    <n v="5493"/>
    <x v="10"/>
    <n v="43.052460000000004"/>
    <n v="-87.891000000000005"/>
    <x v="11"/>
    <n v="43.060786"/>
    <n v="-87.883825999999999"/>
    <n v="7"/>
    <n v="2"/>
    <n v="1.1000000000000001"/>
    <n v="1"/>
    <n v="42"/>
    <n v="-1"/>
    <d v="2017-02-28T00:00:00"/>
    <d v="2017-02-01T00:00:00"/>
    <d v="2017-02-28T00:00:00"/>
    <s v="Tuesday"/>
    <d v="1899-12-30T18:46:22"/>
    <d v="1899-12-30T19:00:00"/>
    <n v="1"/>
    <d v="2017-02-28T00:00:00"/>
    <d v="2017-02-01T00:00:00"/>
    <d v="2017-02-28T00:00:00"/>
    <s v="Tuesday"/>
    <d v="1899-12-30T18:53:45"/>
    <d v="1899-12-30T19:00:00"/>
    <s v="One Way"/>
  </r>
  <r>
    <n v="1249585"/>
    <s v="RFID Card Member"/>
    <s v="Kenosha"/>
    <s v="WI"/>
    <n v="53143"/>
    <s v="UNITED STATES"/>
    <s v="Bublr for Organizations"/>
    <n v="5510"/>
    <x v="4"/>
    <n v="43.078530000000001"/>
    <n v="-87.882620000000003"/>
    <x v="29"/>
    <n v="43.053040000000003"/>
    <n v="-87.897660000000002"/>
    <n v="28"/>
    <n v="0"/>
    <n v="4.2"/>
    <n v="4"/>
    <n v="168"/>
    <n v="-1"/>
    <d v="2017-02-23T00:00:00"/>
    <d v="2017-02-01T00:00:00"/>
    <d v="2017-02-23T00:00:00"/>
    <s v="Thursday"/>
    <d v="1899-12-30T00:31:21"/>
    <d v="1899-12-30T01:00:00"/>
    <n v="1"/>
    <d v="2017-02-23T00:00:00"/>
    <d v="2017-02-01T00:00:00"/>
    <d v="2017-02-23T00:00:00"/>
    <s v="Thursday"/>
    <d v="1899-12-30T00:59:55"/>
    <d v="1899-12-30T01:00:00"/>
    <s v="One Way"/>
  </r>
  <r>
    <n v="825934"/>
    <s v="RFID Card Member"/>
    <s v="Milwaukee"/>
    <s v="WI"/>
    <n v="53208"/>
    <s v="UNITED STATES"/>
    <s v="Annual Pass"/>
    <n v="11081"/>
    <x v="51"/>
    <n v="43.046570000000003"/>
    <n v="-87.908720000000002"/>
    <x v="17"/>
    <n v="43.042490000000001"/>
    <n v="-87.909959999999998"/>
    <n v="5"/>
    <n v="0"/>
    <n v="0.8"/>
    <n v="0.7"/>
    <n v="30"/>
    <n v="-1"/>
    <d v="2017-02-01T00:00:00"/>
    <d v="2017-02-01T00:00:00"/>
    <d v="2017-02-01T00:00:00"/>
    <s v="Wednesday"/>
    <d v="1899-12-30T07:43:35"/>
    <d v="1899-12-30T08:00:00"/>
    <n v="1"/>
    <d v="2017-02-01T00:00:00"/>
    <d v="2017-02-01T00:00:00"/>
    <d v="2017-02-01T00:00:00"/>
    <s v="Wednesday"/>
    <d v="1899-12-30T07:48:45"/>
    <d v="1899-12-30T08:00:00"/>
    <s v="One Way"/>
  </r>
  <r>
    <n v="1088320"/>
    <s v="RFID Card Member"/>
    <s v="milwaukee"/>
    <s v="WI"/>
    <n v="53202"/>
    <s v="UNITED STATES"/>
    <s v="Annual Pass"/>
    <n v="38"/>
    <x v="1"/>
    <n v="43.048200000000001"/>
    <n v="-87.900859999999994"/>
    <x v="1"/>
    <n v="43.03886"/>
    <n v="-87.902720000000002"/>
    <n v="6"/>
    <n v="0"/>
    <n v="0.9"/>
    <n v="0.9"/>
    <n v="36"/>
    <n v="-1"/>
    <d v="2017-02-01T00:00:00"/>
    <d v="2017-02-01T00:00:00"/>
    <d v="2017-02-01T00:00:00"/>
    <s v="Wednesday"/>
    <d v="1899-12-30T08:13:50"/>
    <d v="1899-12-30T08:00:00"/>
    <n v="1"/>
    <d v="2017-02-01T00:00:00"/>
    <d v="2017-02-01T00:00:00"/>
    <d v="2017-02-01T00:00:00"/>
    <s v="Wednesday"/>
    <d v="1899-12-30T08:19:37"/>
    <d v="1899-12-30T08:00:00"/>
    <s v="One Way"/>
  </r>
  <r>
    <n v="1442430"/>
    <s v="RFID Card Member"/>
    <s v="Milwaukee"/>
    <s v="WI"/>
    <n v="53211"/>
    <s v="UNITED STATES"/>
    <s v="Annual Pass"/>
    <n v="231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01T00:00:00"/>
    <d v="2017-02-01T00:00:00"/>
    <d v="2017-02-01T00:00:00"/>
    <s v="Wednesday"/>
    <d v="1899-12-30T15:37:17"/>
    <d v="1899-12-30T16:00:00"/>
    <n v="1"/>
    <d v="2017-02-01T00:00:00"/>
    <d v="2017-02-01T00:00:00"/>
    <d v="2017-02-01T00:00:00"/>
    <s v="Wednesday"/>
    <d v="1899-12-30T15:39:56"/>
    <d v="1899-12-30T16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3"/>
    <n v="0"/>
    <n v="2"/>
    <n v="1.9"/>
    <n v="78"/>
    <n v="-1"/>
    <d v="2017-02-01T00:00:00"/>
    <d v="2017-02-01T00:00:00"/>
    <d v="2017-02-01T00:00:00"/>
    <s v="Wednesday"/>
    <d v="1899-12-30T17:23:12"/>
    <d v="1899-12-30T17:00:00"/>
    <n v="1"/>
    <d v="2017-02-01T00:00:00"/>
    <d v="2017-02-01T00:00:00"/>
    <d v="2017-02-01T00:00:00"/>
    <s v="Wednesday"/>
    <d v="1899-12-30T17:36:00"/>
    <d v="1899-12-30T18:00:00"/>
    <s v="One Way"/>
  </r>
  <r>
    <n v="946290"/>
    <s v="RFID Card Member"/>
    <s v="Milwaukee"/>
    <s v="WI"/>
    <n v="53208"/>
    <s v="UNITED STATES"/>
    <s v="Annual Pass"/>
    <n v="42"/>
    <x v="7"/>
    <n v="43.074890000000003"/>
    <n v="-87.882810000000006"/>
    <x v="37"/>
    <n v="43.069021999999997"/>
    <n v="-87.887940999999998"/>
    <n v="5"/>
    <n v="0"/>
    <n v="0.8"/>
    <n v="0.7"/>
    <n v="30"/>
    <n v="-1"/>
    <d v="2017-02-01T00:00:00"/>
    <d v="2017-02-01T00:00:00"/>
    <d v="2017-02-01T00:00:00"/>
    <s v="Wednesday"/>
    <d v="1899-12-30T18:41:35"/>
    <d v="1899-12-30T19:00:00"/>
    <n v="1"/>
    <d v="2017-02-01T00:00:00"/>
    <d v="2017-02-01T00:00:00"/>
    <d v="2017-02-01T00:00:00"/>
    <s v="Wednesday"/>
    <d v="1899-12-30T18:46:49"/>
    <d v="1899-12-30T19:00:00"/>
    <s v="One Way"/>
  </r>
  <r>
    <n v="1442430"/>
    <s v="RFID Card Member"/>
    <s v="Milwaukee"/>
    <s v="WI"/>
    <n v="53211"/>
    <s v="UNITED STATES"/>
    <s v="Annual Pass"/>
    <n v="103"/>
    <x v="7"/>
    <n v="43.074890000000003"/>
    <n v="-87.882810000000006"/>
    <x v="9"/>
    <n v="43.074655999999997"/>
    <n v="-87.889011999999994"/>
    <n v="2"/>
    <n v="0"/>
    <n v="0.3"/>
    <n v="0.3"/>
    <n v="12"/>
    <n v="-1"/>
    <d v="2017-02-01T00:00:00"/>
    <d v="2017-02-01T00:00:00"/>
    <d v="2017-02-01T00:00:00"/>
    <s v="Wednesday"/>
    <d v="1899-12-30T21:24:31"/>
    <d v="1899-12-30T21:00:00"/>
    <n v="1"/>
    <d v="2017-02-01T00:00:00"/>
    <d v="2017-02-01T00:00:00"/>
    <d v="2017-02-01T00:00:00"/>
    <s v="Wednesday"/>
    <d v="1899-12-30T21:26:39"/>
    <d v="1899-12-30T21:00:00"/>
    <s v="One Way"/>
  </r>
  <r>
    <n v="1249909"/>
    <s v="RFID Card Member"/>
    <s v="appleton"/>
    <s v="WI"/>
    <n v="54914"/>
    <s v="UNITED STATES"/>
    <s v="Bublr for Organizations"/>
    <n v="330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01T00:00:00"/>
    <d v="2017-02-01T00:00:00"/>
    <d v="2017-02-01T00:00:00"/>
    <s v="Wednesday"/>
    <d v="1899-12-30T22:40:45"/>
    <d v="1899-12-30T23:00:00"/>
    <n v="1"/>
    <d v="2017-02-01T00:00:00"/>
    <d v="2017-02-01T00:00:00"/>
    <d v="2017-02-01T00:00:00"/>
    <s v="Wednesday"/>
    <d v="1899-12-30T22:48:19"/>
    <d v="1899-12-30T23:00:00"/>
    <s v="One Way"/>
  </r>
  <r>
    <n v="1494109"/>
    <s v="RFID Card Member"/>
    <s v="Milwaukee"/>
    <s v="WI"/>
    <n v="53233"/>
    <s v="UNITED STATES"/>
    <s v="Annual Pass"/>
    <n v="5574"/>
    <x v="23"/>
    <n v="43.040349999999997"/>
    <n v="-87.920760000000001"/>
    <x v="1"/>
    <n v="43.03886"/>
    <n v="-87.902720000000002"/>
    <n v="9"/>
    <n v="0"/>
    <n v="1.4"/>
    <n v="1.3"/>
    <n v="54"/>
    <n v="-1"/>
    <d v="2017-02-02T00:00:00"/>
    <d v="2017-02-01T00:00:00"/>
    <d v="2017-02-02T00:00:00"/>
    <s v="Thursday"/>
    <d v="1899-12-30T07:44:01"/>
    <d v="1899-12-30T08:00:00"/>
    <n v="1"/>
    <d v="2017-02-02T00:00:00"/>
    <d v="2017-02-01T00:00:00"/>
    <d v="2017-02-02T00:00:00"/>
    <s v="Thursday"/>
    <d v="1899-12-30T07:53:04"/>
    <d v="1899-12-30T08:00:00"/>
    <s v="One Way"/>
  </r>
  <r>
    <n v="550946"/>
    <s v="RFID Card Member"/>
    <s v="Milwaukee"/>
    <s v="WI"/>
    <n v="53202"/>
    <s v="UNITED STATES"/>
    <s v="Annual Pass"/>
    <n v="5498"/>
    <x v="27"/>
    <n v="43.038580000000003"/>
    <n v="-87.90934"/>
    <x v="2"/>
    <n v="43.03519"/>
    <n v="-87.907390000000007"/>
    <n v="3"/>
    <n v="0"/>
    <n v="0.5"/>
    <n v="0.4"/>
    <n v="18"/>
    <n v="-1"/>
    <d v="2017-02-03T00:00:00"/>
    <d v="2017-02-01T00:00:00"/>
    <d v="2017-02-03T00:00:00"/>
    <s v="Friday"/>
    <d v="1899-12-30T08:02:25"/>
    <d v="1899-12-30T08:00:00"/>
    <n v="1"/>
    <d v="2017-02-03T00:00:00"/>
    <d v="2017-02-01T00:00:00"/>
    <d v="2017-02-03T00:00:00"/>
    <s v="Friday"/>
    <d v="1899-12-30T08:05:37"/>
    <d v="1899-12-30T08:00:00"/>
    <s v="One Way"/>
  </r>
  <r>
    <n v="1468078"/>
    <s v="RFID Card Member"/>
    <s v="Milwaukee "/>
    <s v="WI"/>
    <n v="53209"/>
    <s v="UNITED STATES"/>
    <s v="Annual Pass"/>
    <n v="5472"/>
    <x v="51"/>
    <n v="43.046570000000003"/>
    <n v="-87.908720000000002"/>
    <x v="10"/>
    <n v="43.052460000000004"/>
    <n v="-87.891000000000005"/>
    <n v="7"/>
    <n v="0"/>
    <n v="1.1000000000000001"/>
    <n v="1"/>
    <n v="42"/>
    <n v="-1"/>
    <d v="2017-02-03T00:00:00"/>
    <d v="2017-02-01T00:00:00"/>
    <d v="2017-02-03T00:00:00"/>
    <s v="Friday"/>
    <d v="1899-12-30T11:22:36"/>
    <d v="1899-12-30T11:00:00"/>
    <n v="1"/>
    <d v="2017-02-03T00:00:00"/>
    <d v="2017-02-01T00:00:00"/>
    <d v="2017-02-03T00:00:00"/>
    <s v="Friday"/>
    <d v="1899-12-30T11:29:27"/>
    <d v="1899-12-30T11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3T00:00:00"/>
    <d v="2017-02-01T00:00:00"/>
    <d v="2017-02-03T00:00:00"/>
    <s v="Friday"/>
    <d v="1899-12-30T12:07:30"/>
    <d v="1899-12-30T12:00:00"/>
    <n v="1"/>
    <d v="2017-02-03T00:00:00"/>
    <d v="2017-02-01T00:00:00"/>
    <d v="2017-02-03T00:00:00"/>
    <s v="Friday"/>
    <d v="1899-12-30T12:15:36"/>
    <d v="1899-12-30T12:00:00"/>
    <s v="One Way"/>
  </r>
  <r>
    <n v="1092316"/>
    <s v="RFID Card Member"/>
    <s v="Milwaukee"/>
    <s v="WI"/>
    <n v="53211"/>
    <s v="UNITED STATES"/>
    <s v="Bublr for Organizations"/>
    <n v="5456"/>
    <x v="9"/>
    <n v="43.066893999999998"/>
    <n v="-87.877936000000005"/>
    <x v="38"/>
    <n v="43.074890000000003"/>
    <n v="-87.882810000000006"/>
    <n v="7"/>
    <n v="0"/>
    <n v="1.1000000000000001"/>
    <n v="1"/>
    <n v="42"/>
    <n v="-1"/>
    <d v="2017-02-03T00:00:00"/>
    <d v="2017-02-01T00:00:00"/>
    <d v="2017-02-03T00:00:00"/>
    <s v="Friday"/>
    <d v="1899-12-30T13:05:01"/>
    <d v="1899-12-30T13:00:00"/>
    <n v="1"/>
    <d v="2017-02-03T00:00:00"/>
    <d v="2017-02-01T00:00:00"/>
    <d v="2017-02-03T00:00:00"/>
    <s v="Friday"/>
    <d v="1899-12-30T13:12:10"/>
    <d v="1899-12-30T13:00:00"/>
    <s v="One Way"/>
  </r>
  <r>
    <n v="1092316"/>
    <s v="RFID Card Member"/>
    <s v="Milwaukee"/>
    <s v="WI"/>
    <n v="53211"/>
    <s v="UNITED STATES"/>
    <s v="Bublr for Organizations"/>
    <n v="5456"/>
    <x v="7"/>
    <n v="43.074890000000003"/>
    <n v="-87.882810000000006"/>
    <x v="25"/>
    <n v="43.066893999999998"/>
    <n v="-87.877936000000005"/>
    <n v="26"/>
    <n v="0"/>
    <n v="3.9"/>
    <n v="3.7"/>
    <n v="156"/>
    <n v="-1"/>
    <d v="2017-02-03T00:00:00"/>
    <d v="2017-02-01T00:00:00"/>
    <d v="2017-02-03T00:00:00"/>
    <s v="Friday"/>
    <d v="1899-12-30T13:50:19"/>
    <d v="1899-12-30T14:00:00"/>
    <n v="1"/>
    <d v="2017-02-03T00:00:00"/>
    <d v="2017-02-01T00:00:00"/>
    <d v="2017-02-03T00:00:00"/>
    <s v="Friday"/>
    <d v="1899-12-30T14:16:33"/>
    <d v="1899-12-30T14:00:00"/>
    <s v="One Way"/>
  </r>
  <r>
    <n v="698084"/>
    <s v="RFID Card Member"/>
    <s v="Milwaukee"/>
    <s v="WI"/>
    <n v="53204"/>
    <s v="UNITED STATES"/>
    <s v="Annual Pass"/>
    <n v="11123"/>
    <x v="27"/>
    <n v="43.038580000000003"/>
    <n v="-87.90934"/>
    <x v="5"/>
    <n v="43.031480000000002"/>
    <n v="-87.908169999999998"/>
    <n v="4"/>
    <n v="0"/>
    <n v="0.6"/>
    <n v="0.6"/>
    <n v="24"/>
    <n v="-1"/>
    <d v="2017-02-03T00:00:00"/>
    <d v="2017-02-01T00:00:00"/>
    <d v="2017-02-03T00:00:00"/>
    <s v="Friday"/>
    <d v="1899-12-30T17:58:04"/>
    <d v="1899-12-30T18:00:00"/>
    <n v="1"/>
    <d v="2017-02-03T00:00:00"/>
    <d v="2017-02-01T00:00:00"/>
    <d v="2017-02-03T00:00:00"/>
    <s v="Friday"/>
    <d v="1899-12-30T18:02:48"/>
    <d v="1899-12-30T18:00:00"/>
    <s v="One Way"/>
  </r>
  <r>
    <n v="1255543"/>
    <s v="RFID Card Member"/>
    <s v="Burlington"/>
    <s v="WI"/>
    <n v="53105"/>
    <s v="UNITED STATES"/>
    <s v="Bublr for Organizations"/>
    <n v="5571"/>
    <x v="28"/>
    <n v="43.060250000000003"/>
    <n v="-87.892169999999993"/>
    <x v="15"/>
    <n v="43.06033"/>
    <n v="-87.89546"/>
    <n v="1"/>
    <n v="0"/>
    <n v="0.2"/>
    <n v="0.1"/>
    <n v="6"/>
    <n v="-1"/>
    <d v="2017-02-03T00:00:00"/>
    <d v="2017-02-01T00:00:00"/>
    <d v="2017-02-03T00:00:00"/>
    <s v="Friday"/>
    <d v="1899-12-30T18:29:34"/>
    <d v="1899-12-30T18:00:00"/>
    <n v="1"/>
    <d v="2017-02-03T00:00:00"/>
    <d v="2017-02-01T00:00:00"/>
    <d v="2017-02-03T00:00:00"/>
    <s v="Friday"/>
    <d v="1899-12-30T18:30:43"/>
    <d v="1899-12-30T19:00:00"/>
    <s v="One Way"/>
  </r>
  <r>
    <n v="1328721"/>
    <s v="RFID Card Member"/>
    <s v="Milwaukee"/>
    <s v="WI"/>
    <n v="53207"/>
    <s v="UNITED STATES"/>
    <s v="Annual Pass"/>
    <n v="45"/>
    <x v="36"/>
    <n v="43.02948"/>
    <n v="-87.912819999999996"/>
    <x v="48"/>
    <n v="43.004728999999998"/>
    <n v="-87.905463999999995"/>
    <n v="14"/>
    <n v="0"/>
    <n v="2.1"/>
    <n v="2"/>
    <n v="84"/>
    <n v="-1"/>
    <d v="2017-02-04T00:00:00"/>
    <d v="2017-02-01T00:00:00"/>
    <d v="2017-02-04T00:00:00"/>
    <s v="Saturday"/>
    <d v="1899-12-30T13:24:59"/>
    <d v="1899-12-30T13:00:00"/>
    <n v="1"/>
    <d v="2017-02-04T00:00:00"/>
    <d v="2017-02-01T00:00:00"/>
    <d v="2017-02-04T00:00:00"/>
    <s v="Saturday"/>
    <d v="1899-12-30T13:38:05"/>
    <d v="1899-12-30T14:00:00"/>
    <s v="One Way"/>
  </r>
  <r>
    <n v="1257700"/>
    <s v="RFID Card Member"/>
    <s v="Milwaukee"/>
    <s v="WI"/>
    <n v="53202"/>
    <s v="UNITED STATES"/>
    <s v="Annual Pass"/>
    <n v="11092"/>
    <x v="5"/>
    <n v="43.031320000000001"/>
    <n v="-87.904259999999994"/>
    <x v="2"/>
    <n v="43.03519"/>
    <n v="-87.907390000000007"/>
    <n v="14"/>
    <n v="0"/>
    <n v="2.1"/>
    <n v="2"/>
    <n v="84"/>
    <n v="-1"/>
    <d v="2017-02-04T00:00:00"/>
    <d v="2017-02-01T00:00:00"/>
    <d v="2017-02-04T00:00:00"/>
    <s v="Saturday"/>
    <d v="1899-12-30T14:07:36"/>
    <d v="1899-12-30T14:00:00"/>
    <n v="1"/>
    <d v="2017-02-04T00:00:00"/>
    <d v="2017-02-01T00:00:00"/>
    <d v="2017-02-04T00:00:00"/>
    <s v="Saturday"/>
    <d v="1899-12-30T14:21:31"/>
    <d v="1899-12-30T14:00:00"/>
    <s v="One Way"/>
  </r>
  <r>
    <n v="1244268"/>
    <s v="RFID Card Member"/>
    <s v="Shorewood"/>
    <s v="WI"/>
    <n v="53211"/>
    <s v="UNITED STATES"/>
    <s v="Pay as You Go Pass"/>
    <n v="5496"/>
    <x v="4"/>
    <n v="43.078530000000001"/>
    <n v="-87.882620000000003"/>
    <x v="26"/>
    <n v="43.077359999999999"/>
    <n v="-87.880769999999998"/>
    <n v="8"/>
    <n v="2"/>
    <n v="1.2"/>
    <n v="1.1000000000000001"/>
    <n v="48"/>
    <n v="-1"/>
    <d v="2017-02-04T00:00:00"/>
    <d v="2017-02-01T00:00:00"/>
    <d v="2017-02-04T00:00:00"/>
    <s v="Saturday"/>
    <d v="1899-12-30T15:38:01"/>
    <d v="1899-12-30T16:00:00"/>
    <n v="1"/>
    <d v="2017-02-04T00:00:00"/>
    <d v="2017-02-01T00:00:00"/>
    <d v="2017-02-04T00:00:00"/>
    <s v="Saturday"/>
    <d v="1899-12-30T15:46:10"/>
    <d v="1899-12-30T16:00:00"/>
    <s v="One Way"/>
  </r>
  <r>
    <n v="1358589"/>
    <s v="RFID Card Member"/>
    <s v="Milwaukee"/>
    <s v="WI"/>
    <n v="53211"/>
    <s v="UNITED STATES"/>
    <s v="Annual Pass"/>
    <n v="361"/>
    <x v="14"/>
    <n v="43.045712999999999"/>
    <n v="-87.899756999999994"/>
    <x v="18"/>
    <n v="43.045712999999999"/>
    <n v="-87.899756999999994"/>
    <n v="34"/>
    <n v="0"/>
    <n v="5.0999999999999996"/>
    <n v="4.8"/>
    <n v="204"/>
    <n v="-1"/>
    <d v="2017-02-05T00:00:00"/>
    <d v="2017-02-01T00:00:00"/>
    <d v="2017-02-05T00:00:00"/>
    <s v="Sunday"/>
    <d v="1899-12-30T10:22:27"/>
    <d v="1899-12-30T10:00:00"/>
    <n v="1"/>
    <d v="2017-02-05T00:00:00"/>
    <d v="2017-02-01T00:00:00"/>
    <d v="2017-02-05T00:00:00"/>
    <s v="Sunday"/>
    <d v="1899-12-30T10:56:02"/>
    <d v="1899-12-30T11:00:00"/>
    <s v="Round Trip"/>
  </r>
  <r>
    <n v="1344495"/>
    <s v="RFID Card Member"/>
    <s v="Kenosha"/>
    <s v="WI"/>
    <n v="53144"/>
    <s v="UNITED STATES"/>
    <s v="Annual Pass"/>
    <n v="5454"/>
    <x v="21"/>
    <n v="43.06033"/>
    <n v="-87.89546"/>
    <x v="11"/>
    <n v="43.060786"/>
    <n v="-87.883825999999999"/>
    <n v="4"/>
    <n v="0"/>
    <n v="0.6"/>
    <n v="0.6"/>
    <n v="24"/>
    <n v="-1"/>
    <d v="2017-02-05T00:00:00"/>
    <d v="2017-02-01T00:00:00"/>
    <d v="2017-02-05T00:00:00"/>
    <s v="Sunday"/>
    <d v="1899-12-30T13:40:15"/>
    <d v="1899-12-30T14:00:00"/>
    <n v="1"/>
    <d v="2017-02-05T00:00:00"/>
    <d v="2017-02-01T00:00:00"/>
    <d v="2017-02-05T00:00:00"/>
    <s v="Sunday"/>
    <d v="1899-12-30T13:44:37"/>
    <d v="1899-12-30T14:00:00"/>
    <s v="One Way"/>
  </r>
  <r>
    <n v="1249909"/>
    <s v="RFID Card Member"/>
    <s v="appleton"/>
    <s v="WI"/>
    <n v="54914"/>
    <s v="UNITED STATES"/>
    <s v="Bublr for Organizations"/>
    <n v="5478"/>
    <x v="28"/>
    <n v="43.060250000000003"/>
    <n v="-87.892169999999993"/>
    <x v="3"/>
    <n v="43.058619999999998"/>
    <n v="-87.885319999999993"/>
    <n v="3"/>
    <n v="0"/>
    <n v="0.5"/>
    <n v="0.4"/>
    <n v="18"/>
    <n v="-1"/>
    <d v="2017-02-05T00:00:00"/>
    <d v="2017-02-01T00:00:00"/>
    <d v="2017-02-05T00:00:00"/>
    <s v="Sunday"/>
    <d v="1899-12-30T14:31:44"/>
    <d v="1899-12-30T15:00:00"/>
    <n v="1"/>
    <d v="2017-02-05T00:00:00"/>
    <d v="2017-02-01T00:00:00"/>
    <d v="2017-02-05T00:00:00"/>
    <s v="Sunday"/>
    <d v="1899-12-30T14:34:24"/>
    <d v="1899-12-30T15:00:00"/>
    <s v="One Way"/>
  </r>
  <r>
    <n v="1164700"/>
    <s v="RFID Card Member"/>
    <s v="Milwaukee"/>
    <s v="WI"/>
    <n v="53202"/>
    <s v="UNITED STATES"/>
    <s v="Annual Pass"/>
    <n v="1"/>
    <x v="10"/>
    <n v="43.052460000000004"/>
    <n v="-87.891000000000005"/>
    <x v="3"/>
    <n v="43.058619999999998"/>
    <n v="-87.885319999999993"/>
    <n v="56"/>
    <n v="0"/>
    <n v="8.4"/>
    <n v="8"/>
    <n v="336"/>
    <n v="-1"/>
    <d v="2017-02-05T00:00:00"/>
    <d v="2017-02-01T00:00:00"/>
    <d v="2017-02-05T00:00:00"/>
    <s v="Sunday"/>
    <d v="1899-12-30T15:09:36"/>
    <d v="1899-12-30T15:00:00"/>
    <n v="1"/>
    <d v="2017-02-05T00:00:00"/>
    <d v="2017-02-01T00:00:00"/>
    <d v="2017-02-05T00:00:00"/>
    <s v="Sunday"/>
    <d v="1899-12-30T16:05:54"/>
    <d v="1899-12-30T16:00:00"/>
    <s v="One Way"/>
  </r>
  <r>
    <n v="1148445"/>
    <s v="RFID Card Member"/>
    <s v="Shorewood"/>
    <s v="WI"/>
    <n v="53211"/>
    <s v="UNITED STATES"/>
    <s v="Bublr for Organizations"/>
    <n v="5472"/>
    <x v="10"/>
    <n v="43.052460000000004"/>
    <n v="-87.891000000000005"/>
    <x v="12"/>
    <n v="43.038719999999998"/>
    <n v="-87.905339999999995"/>
    <n v="11"/>
    <n v="0"/>
    <n v="1.7"/>
    <n v="1.6"/>
    <n v="66"/>
    <n v="-1"/>
    <d v="2017-02-05T00:00:00"/>
    <d v="2017-02-01T00:00:00"/>
    <d v="2017-02-05T00:00:00"/>
    <s v="Sunday"/>
    <d v="1899-12-30T16:01:14"/>
    <d v="1899-12-30T16:00:00"/>
    <n v="1"/>
    <d v="2017-02-05T00:00:00"/>
    <d v="2017-02-01T00:00:00"/>
    <d v="2017-02-05T00:00:00"/>
    <s v="Sunday"/>
    <d v="1899-12-30T16:12:47"/>
    <d v="1899-12-30T16:00:00"/>
    <s v="One Way"/>
  </r>
  <r>
    <n v="1441219"/>
    <s v="RFID Card Member"/>
    <s v="Milwaukee"/>
    <s v="WI"/>
    <n v="53202"/>
    <s v="UNITED STATES"/>
    <s v="Annual Pass"/>
    <n v="5478"/>
    <x v="13"/>
    <n v="43.058619999999998"/>
    <n v="-87.885319999999993"/>
    <x v="3"/>
    <n v="43.058619999999998"/>
    <n v="-87.885319999999993"/>
    <n v="0"/>
    <n v="0"/>
    <n v="0"/>
    <n v="0"/>
    <n v="0"/>
    <n v="-1"/>
    <d v="2017-02-05T00:00:00"/>
    <d v="2017-02-01T00:00:00"/>
    <d v="2017-02-05T00:00:00"/>
    <s v="Sunday"/>
    <d v="1899-12-30T19:58:14"/>
    <d v="1899-12-30T20:00:00"/>
    <n v="1"/>
    <d v="2017-02-05T00:00:00"/>
    <d v="2017-02-01T00:00:00"/>
    <d v="2017-02-05T00:00:00"/>
    <s v="Sunday"/>
    <d v="1899-12-30T19:58:24"/>
    <d v="1899-12-30T20:00:00"/>
    <s v="Round Trip"/>
  </r>
  <r>
    <n v="1466945"/>
    <s v="RFID Card Member"/>
    <s v="Milwaukee"/>
    <s v="WI"/>
    <n v="53211"/>
    <s v="UNITED STATES"/>
    <s v="Annual Pass"/>
    <n v="27"/>
    <x v="19"/>
    <n v="43.069021999999997"/>
    <n v="-87.887940999999998"/>
    <x v="38"/>
    <n v="43.074890000000003"/>
    <n v="-87.882810000000006"/>
    <n v="8"/>
    <n v="0"/>
    <n v="1.2"/>
    <n v="1.1000000000000001"/>
    <n v="48"/>
    <n v="-1"/>
    <d v="2017-02-06T00:00:00"/>
    <d v="2017-02-01T00:00:00"/>
    <d v="2017-02-06T00:00:00"/>
    <s v="Monday"/>
    <d v="1899-12-30T11:58:47"/>
    <d v="1899-12-30T12:00:00"/>
    <n v="1"/>
    <d v="2017-02-06T00:00:00"/>
    <d v="2017-02-01T00:00:00"/>
    <d v="2017-02-06T00:00:00"/>
    <s v="Monday"/>
    <d v="1899-12-30T12:06:57"/>
    <d v="1899-12-30T12:00:00"/>
    <s v="One Way"/>
  </r>
  <r>
    <n v="1260485"/>
    <s v="RFID Card Member"/>
    <s v="Shorewood"/>
    <s v="WI"/>
    <n v="53211"/>
    <s v="UNITED STATES"/>
    <s v="Annual Pass"/>
    <n v="5518"/>
    <x v="0"/>
    <n v="43.03886"/>
    <n v="-87.902720000000002"/>
    <x v="12"/>
    <n v="43.038719999999998"/>
    <n v="-87.905339999999995"/>
    <n v="2"/>
    <n v="0"/>
    <n v="0.3"/>
    <n v="0.3"/>
    <n v="12"/>
    <n v="-1"/>
    <d v="2017-02-06T00:00:00"/>
    <d v="2017-02-01T00:00:00"/>
    <d v="2017-02-06T00:00:00"/>
    <s v="Monday"/>
    <d v="1899-12-30T12:51:04"/>
    <d v="1899-12-30T13:00:00"/>
    <n v="1"/>
    <d v="2017-02-06T00:00:00"/>
    <d v="2017-02-01T00:00:00"/>
    <d v="2017-02-06T00:00:00"/>
    <s v="Monday"/>
    <d v="1899-12-30T12:53:00"/>
    <d v="1899-12-30T13:00:00"/>
    <s v="One Way"/>
  </r>
  <r>
    <n v="1360389"/>
    <s v="RFID Card Member"/>
    <s v="Kenosha"/>
    <s v="WI"/>
    <n v="53142"/>
    <s v="UNITED STATES"/>
    <s v="Annual Pass"/>
    <n v="11107"/>
    <x v="4"/>
    <n v="43.078530000000001"/>
    <n v="-87.882620000000003"/>
    <x v="33"/>
    <n v="43.060155999999999"/>
    <n v="-87.881258000000003"/>
    <n v="31"/>
    <n v="0"/>
    <n v="4.7"/>
    <n v="4.4000000000000004"/>
    <n v="186"/>
    <n v="-1"/>
    <d v="2017-02-06T00:00:00"/>
    <d v="2017-02-01T00:00:00"/>
    <d v="2017-02-06T00:00:00"/>
    <s v="Monday"/>
    <d v="1899-12-30T16:04:49"/>
    <d v="1899-12-30T16:00:00"/>
    <n v="1"/>
    <d v="2017-02-06T00:00:00"/>
    <d v="2017-02-01T00:00:00"/>
    <d v="2017-02-06T00:00:00"/>
    <s v="Monday"/>
    <d v="1899-12-30T16:35:22"/>
    <d v="1899-12-30T17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1"/>
    <n v="0"/>
    <n v="1.7"/>
    <n v="1.6"/>
    <n v="66"/>
    <n v="-1"/>
    <d v="2017-02-06T00:00:00"/>
    <d v="2017-02-01T00:00:00"/>
    <d v="2017-02-06T00:00:00"/>
    <s v="Monday"/>
    <d v="1899-12-30T16:42:14"/>
    <d v="1899-12-30T17:00:00"/>
    <n v="1"/>
    <d v="2017-02-06T00:00:00"/>
    <d v="2017-02-01T00:00:00"/>
    <d v="2017-02-06T00:00:00"/>
    <s v="Monday"/>
    <d v="1899-12-30T16:53:51"/>
    <d v="1899-12-30T17:00:00"/>
    <s v="One Way"/>
  </r>
  <r>
    <n v="1360389"/>
    <s v="RFID Card Member"/>
    <s v="Kenosha"/>
    <s v="WI"/>
    <n v="53142"/>
    <s v="UNITED STATES"/>
    <s v="Annual Pass"/>
    <n v="5518"/>
    <x v="0"/>
    <n v="43.03886"/>
    <n v="-87.902720000000002"/>
    <x v="12"/>
    <n v="43.038719999999998"/>
    <n v="-87.905339999999995"/>
    <n v="22"/>
    <n v="0"/>
    <n v="3.3"/>
    <n v="3.1"/>
    <n v="132"/>
    <n v="-1"/>
    <d v="2017-02-06T00:00:00"/>
    <d v="2017-02-01T00:00:00"/>
    <d v="2017-02-06T00:00:00"/>
    <s v="Monday"/>
    <d v="1899-12-30T17:17:46"/>
    <d v="1899-12-30T17:00:00"/>
    <n v="1"/>
    <d v="2017-02-06T00:00:00"/>
    <d v="2017-02-01T00:00:00"/>
    <d v="2017-02-06T00:00:00"/>
    <s v="Monday"/>
    <d v="1899-12-30T17:39:05"/>
    <d v="1899-12-30T18:00:00"/>
    <s v="One Way"/>
  </r>
  <r>
    <n v="1257700"/>
    <s v="RFID Card Member"/>
    <s v="Milwaukee"/>
    <s v="WI"/>
    <n v="53202"/>
    <s v="UNITED STATES"/>
    <s v="Annual Pass"/>
    <n v="11146"/>
    <x v="11"/>
    <n v="43.04824"/>
    <n v="-87.904970000000006"/>
    <x v="54"/>
    <n v="43.046570000000003"/>
    <n v="-87.908720000000002"/>
    <n v="4"/>
    <n v="0"/>
    <n v="0.6"/>
    <n v="0.6"/>
    <n v="24"/>
    <n v="-1"/>
    <d v="2017-02-06T00:00:00"/>
    <d v="2017-02-01T00:00:00"/>
    <d v="2017-02-06T00:00:00"/>
    <s v="Monday"/>
    <d v="1899-12-30T17:34:28"/>
    <d v="1899-12-30T18:00:00"/>
    <n v="1"/>
    <d v="2017-02-06T00:00:00"/>
    <d v="2017-02-01T00:00:00"/>
    <d v="2017-02-06T00:00:00"/>
    <s v="Monday"/>
    <d v="1899-12-30T17:38:11"/>
    <d v="1899-12-30T18:00:00"/>
    <s v="One Way"/>
  </r>
  <r>
    <n v="1360389"/>
    <s v="RFID Card Member"/>
    <s v="Kenosha"/>
    <s v="WI"/>
    <n v="53142"/>
    <s v="UNITED STATES"/>
    <s v="Annual Pass"/>
    <n v="5488"/>
    <x v="12"/>
    <n v="43.038719999999998"/>
    <n v="-87.905339999999995"/>
    <x v="11"/>
    <n v="43.060786"/>
    <n v="-87.883825999999999"/>
    <n v="42"/>
    <n v="0"/>
    <n v="6.3"/>
    <n v="6"/>
    <n v="252"/>
    <n v="-1"/>
    <d v="2017-02-06T00:00:00"/>
    <d v="2017-02-01T00:00:00"/>
    <d v="2017-02-06T00:00:00"/>
    <s v="Monday"/>
    <d v="1899-12-30T17:39:38"/>
    <d v="1899-12-30T18:00:00"/>
    <n v="1"/>
    <d v="2017-02-06T00:00:00"/>
    <d v="2017-02-01T00:00:00"/>
    <d v="2017-02-06T00:00:00"/>
    <s v="Monday"/>
    <d v="1899-12-30T18:21:56"/>
    <d v="1899-12-30T18:00:00"/>
    <s v="One Way"/>
  </r>
  <r>
    <n v="1489319"/>
    <s v="RFID Card Member"/>
    <s v="Brookfield"/>
    <s v="WI"/>
    <n v="53045"/>
    <s v="UNITED STATES"/>
    <s v="Annual Pass"/>
    <n v="242"/>
    <x v="4"/>
    <n v="43.078530000000001"/>
    <n v="-87.882620000000003"/>
    <x v="11"/>
    <n v="43.060786"/>
    <n v="-87.883825999999999"/>
    <n v="9"/>
    <n v="0"/>
    <n v="1.4"/>
    <n v="1.3"/>
    <n v="54"/>
    <n v="-1"/>
    <d v="2017-02-06T00:00:00"/>
    <d v="2017-02-01T00:00:00"/>
    <d v="2017-02-06T00:00:00"/>
    <s v="Monday"/>
    <d v="1899-12-30T22:24:06"/>
    <d v="1899-12-30T22:00:00"/>
    <n v="1"/>
    <d v="2017-02-06T00:00:00"/>
    <d v="2017-02-01T00:00:00"/>
    <d v="2017-02-06T00:00:00"/>
    <s v="Monday"/>
    <d v="1899-12-30T22:33:59"/>
    <d v="1899-12-30T23:00:00"/>
    <s v="One Way"/>
  </r>
  <r>
    <n v="1468078"/>
    <s v="RFID Card Member"/>
    <s v="Milwaukee "/>
    <s v="WI"/>
    <n v="53209"/>
    <s v="UNITED STATES"/>
    <s v="Annual Pass"/>
    <n v="11108"/>
    <x v="13"/>
    <n v="43.058619999999998"/>
    <n v="-87.885319999999993"/>
    <x v="54"/>
    <n v="43.046570000000003"/>
    <n v="-87.908720000000002"/>
    <n v="10"/>
    <n v="0"/>
    <n v="1.5"/>
    <n v="1.4"/>
    <n v="60"/>
    <n v="-1"/>
    <d v="2017-02-07T00:00:00"/>
    <d v="2017-02-01T00:00:00"/>
    <d v="2017-02-07T00:00:00"/>
    <s v="Tuesday"/>
    <d v="1899-12-30T07:46:51"/>
    <d v="1899-12-30T08:00:00"/>
    <n v="1"/>
    <d v="2017-02-07T00:00:00"/>
    <d v="2017-02-01T00:00:00"/>
    <d v="2017-02-07T00:00:00"/>
    <s v="Tuesday"/>
    <d v="1899-12-30T07:56:04"/>
    <d v="1899-12-30T08:00:00"/>
    <s v="One Way"/>
  </r>
  <r>
    <n v="1269318"/>
    <s v="RFID Card Member"/>
    <s v="Milwaukee"/>
    <s v="WI"/>
    <n v="53204"/>
    <s v="UNITED STATES"/>
    <s v="Annual Pass"/>
    <n v="5524"/>
    <x v="36"/>
    <n v="43.02948"/>
    <n v="-87.912819999999996"/>
    <x v="22"/>
    <n v="43.02948"/>
    <n v="-87.912819999999996"/>
    <n v="8"/>
    <n v="0"/>
    <n v="1.2"/>
    <n v="1.1000000000000001"/>
    <n v="48"/>
    <n v="-1"/>
    <d v="2017-02-07T00:00:00"/>
    <d v="2017-02-01T00:00:00"/>
    <d v="2017-02-07T00:00:00"/>
    <s v="Tuesday"/>
    <d v="1899-12-30T08:10:30"/>
    <d v="1899-12-30T08:00:00"/>
    <n v="1"/>
    <d v="2017-02-07T00:00:00"/>
    <d v="2017-02-01T00:00:00"/>
    <d v="2017-02-07T00:00:00"/>
    <s v="Tuesday"/>
    <d v="1899-12-30T08:18:42"/>
    <d v="1899-12-30T08:00:00"/>
    <s v="Round Trip"/>
  </r>
  <r>
    <n v="1249909"/>
    <s v="RFID Card Member"/>
    <s v="appleton"/>
    <s v="WI"/>
    <n v="54914"/>
    <s v="UNITED STATES"/>
    <s v="Bublr for Organizations"/>
    <n v="5550"/>
    <x v="26"/>
    <n v="43.060786"/>
    <n v="-87.883825999999999"/>
    <x v="26"/>
    <n v="43.077359999999999"/>
    <n v="-87.880769999999998"/>
    <n v="11"/>
    <n v="0"/>
    <n v="1.7"/>
    <n v="1.6"/>
    <n v="66"/>
    <n v="-1"/>
    <d v="2017-02-07T00:00:00"/>
    <d v="2017-02-01T00:00:00"/>
    <d v="2017-02-07T00:00:00"/>
    <s v="Tuesday"/>
    <d v="1899-12-30T09:42:58"/>
    <d v="1899-12-30T10:00:00"/>
    <n v="1"/>
    <d v="2017-02-07T00:00:00"/>
    <d v="2017-02-01T00:00:00"/>
    <d v="2017-02-07T00:00:00"/>
    <s v="Tuesday"/>
    <d v="1899-12-30T09:53:58"/>
    <d v="1899-12-30T10:00:00"/>
    <s v="One Way"/>
  </r>
  <r>
    <n v="1466945"/>
    <s v="RFID Card Member"/>
    <s v="Milwaukee"/>
    <s v="WI"/>
    <n v="53211"/>
    <s v="UNITED STATES"/>
    <s v="Annual Pass"/>
    <n v="957"/>
    <x v="19"/>
    <n v="43.069021999999997"/>
    <n v="-87.887940999999998"/>
    <x v="26"/>
    <n v="43.077359999999999"/>
    <n v="-87.880769999999998"/>
    <n v="12"/>
    <n v="0"/>
    <n v="1.8"/>
    <n v="1.7"/>
    <n v="72"/>
    <n v="-1"/>
    <d v="2017-02-07T00:00:00"/>
    <d v="2017-02-01T00:00:00"/>
    <d v="2017-02-07T00:00:00"/>
    <s v="Tuesday"/>
    <d v="1899-12-30T11:26:29"/>
    <d v="1899-12-30T11:00:00"/>
    <n v="1"/>
    <d v="2017-02-07T00:00:00"/>
    <d v="2017-02-01T00:00:00"/>
    <d v="2017-02-07T00:00:00"/>
    <s v="Tuesday"/>
    <d v="1899-12-30T11:38:43"/>
    <d v="1899-12-30T12:00:00"/>
    <s v="One Way"/>
  </r>
  <r>
    <n v="1249129"/>
    <s v="RFID Card Member"/>
    <s v="Appleton"/>
    <s v="WI"/>
    <n v="54915"/>
    <s v="UNITED STATES"/>
    <s v="Bublr for Organizations"/>
    <n v="11151"/>
    <x v="13"/>
    <n v="43.058619999999998"/>
    <n v="-87.885319999999993"/>
    <x v="9"/>
    <n v="43.074655999999997"/>
    <n v="-87.889011999999994"/>
    <n v="11"/>
    <n v="0"/>
    <n v="1.7"/>
    <n v="1.6"/>
    <n v="66"/>
    <n v="-1"/>
    <d v="2017-02-07T00:00:00"/>
    <d v="2017-02-01T00:00:00"/>
    <d v="2017-02-07T00:00:00"/>
    <s v="Tuesday"/>
    <d v="1899-12-30T14:45:33"/>
    <d v="1899-12-30T15:00:00"/>
    <n v="1"/>
    <d v="2017-02-07T00:00:00"/>
    <d v="2017-02-01T00:00:00"/>
    <d v="2017-02-07T00:00:00"/>
    <s v="Tuesday"/>
    <d v="1899-12-30T14:56:30"/>
    <d v="1899-12-30T15:00:00"/>
    <s v="One Way"/>
  </r>
  <r>
    <n v="1378810"/>
    <s v="RFID Card Member"/>
    <s v="Milwaukee "/>
    <s v="WI"/>
    <n v="53211"/>
    <s v="UNITED STATES"/>
    <s v="Annual Pass"/>
    <n v="157"/>
    <x v="7"/>
    <n v="43.074890000000003"/>
    <n v="-87.882810000000006"/>
    <x v="25"/>
    <n v="43.066893999999998"/>
    <n v="-87.877936000000005"/>
    <n v="18"/>
    <n v="0"/>
    <n v="2.7"/>
    <n v="2.6"/>
    <n v="108"/>
    <n v="-1"/>
    <d v="2017-02-07T00:00:00"/>
    <d v="2017-02-01T00:00:00"/>
    <d v="2017-02-07T00:00:00"/>
    <s v="Tuesday"/>
    <d v="1899-12-30T15:18:26"/>
    <d v="1899-12-30T15:00:00"/>
    <n v="1"/>
    <d v="2017-02-07T00:00:00"/>
    <d v="2017-02-01T00:00:00"/>
    <d v="2017-02-07T00:00:00"/>
    <s v="Tuesday"/>
    <d v="1899-12-30T15:36:17"/>
    <d v="1899-12-30T16:00:00"/>
    <s v="One Way"/>
  </r>
  <r>
    <n v="783916"/>
    <s v="RFID Card Member"/>
    <s v="Chicago"/>
    <s v="IL"/>
    <n v="60618"/>
    <s v="UNITED STATES"/>
    <s v="Annual Pass"/>
    <n v="38"/>
    <x v="0"/>
    <n v="43.03886"/>
    <n v="-87.902720000000002"/>
    <x v="12"/>
    <n v="43.038719999999998"/>
    <n v="-87.905339999999995"/>
    <n v="2"/>
    <n v="0"/>
    <n v="0.3"/>
    <n v="0.3"/>
    <n v="12"/>
    <n v="-1"/>
    <d v="2017-02-07T00:00:00"/>
    <d v="2017-02-01T00:00:00"/>
    <d v="2017-02-07T00:00:00"/>
    <s v="Tuesday"/>
    <d v="1899-12-30T15:28:04"/>
    <d v="1899-12-30T15:00:00"/>
    <n v="1"/>
    <d v="2017-02-07T00:00:00"/>
    <d v="2017-02-01T00:00:00"/>
    <d v="2017-02-07T00:00:00"/>
    <s v="Tuesday"/>
    <d v="1899-12-30T15:30:06"/>
    <d v="1899-12-30T16:00:00"/>
    <s v="One Way"/>
  </r>
  <r>
    <n v="928245"/>
    <s v="RFID Card Member"/>
    <s v="MILWAUKEE"/>
    <s v="WI"/>
    <n v="53202"/>
    <s v="UNITED STATES"/>
    <s v="Annual Pass"/>
    <n v="11151"/>
    <x v="44"/>
    <n v="43.074655999999997"/>
    <n v="-87.889011999999994"/>
    <x v="34"/>
    <n v="43.063749000000001"/>
    <n v="-87.887962999999999"/>
    <n v="7"/>
    <n v="0"/>
    <n v="1.1000000000000001"/>
    <n v="1"/>
    <n v="42"/>
    <n v="-1"/>
    <d v="2017-02-07T00:00:00"/>
    <d v="2017-02-01T00:00:00"/>
    <d v="2017-02-07T00:00:00"/>
    <s v="Tuesday"/>
    <d v="1899-12-30T16:55:16"/>
    <d v="1899-12-30T17:00:00"/>
    <n v="1"/>
    <d v="2017-02-07T00:00:00"/>
    <d v="2017-02-01T00:00:00"/>
    <d v="2017-02-07T00:00:00"/>
    <s v="Tuesday"/>
    <d v="1899-12-30T17:02:02"/>
    <d v="1899-12-30T17:00:00"/>
    <s v="One Way"/>
  </r>
  <r>
    <n v="1494109"/>
    <s v="RFID Card Member"/>
    <s v="Milwaukee"/>
    <s v="WI"/>
    <n v="53233"/>
    <s v="UNITED STATES"/>
    <s v="Annual Pass"/>
    <n v="5518"/>
    <x v="12"/>
    <n v="43.038719999999998"/>
    <n v="-87.905339999999995"/>
    <x v="19"/>
    <n v="43.040349999999997"/>
    <n v="-87.920760000000001"/>
    <n v="7"/>
    <n v="0"/>
    <n v="1.1000000000000001"/>
    <n v="1"/>
    <n v="42"/>
    <n v="-1"/>
    <d v="2017-02-07T00:00:00"/>
    <d v="2017-02-01T00:00:00"/>
    <d v="2017-02-07T00:00:00"/>
    <s v="Tuesday"/>
    <d v="1899-12-30T17:20:10"/>
    <d v="1899-12-30T17:00:00"/>
    <n v="1"/>
    <d v="2017-02-07T00:00:00"/>
    <d v="2017-02-01T00:00:00"/>
    <d v="2017-02-07T00:00:00"/>
    <s v="Tuesday"/>
    <d v="1899-12-30T17:27:36"/>
    <d v="1899-12-30T17:00:00"/>
    <s v="One Way"/>
  </r>
  <r>
    <n v="550946"/>
    <s v="RFID Card Member"/>
    <s v="Milwaukee"/>
    <s v="WI"/>
    <n v="53202"/>
    <s v="UNITED STATES"/>
    <s v="Annual Pass"/>
    <n v="5444"/>
    <x v="20"/>
    <n v="43.034619999999997"/>
    <n v="-87.917500000000004"/>
    <x v="2"/>
    <n v="43.03519"/>
    <n v="-87.907390000000007"/>
    <n v="6"/>
    <n v="0"/>
    <n v="0.9"/>
    <n v="0.9"/>
    <n v="36"/>
    <n v="-1"/>
    <d v="2017-02-07T00:00:00"/>
    <d v="2017-02-01T00:00:00"/>
    <d v="2017-02-07T00:00:00"/>
    <s v="Tuesday"/>
    <d v="1899-12-30T17:41:57"/>
    <d v="1899-12-30T18:00:00"/>
    <n v="1"/>
    <d v="2017-02-07T00:00:00"/>
    <d v="2017-02-01T00:00:00"/>
    <d v="2017-02-07T00:00:00"/>
    <s v="Tuesday"/>
    <d v="1899-12-30T17:47:59"/>
    <d v="1899-12-30T18:00:00"/>
    <s v="One Way"/>
  </r>
  <r>
    <n v="1370752"/>
    <s v="RFID Card Member"/>
    <s v="Burlington"/>
    <s v="WI"/>
    <n v="53105"/>
    <s v="UNITED STATES"/>
    <s v="Annual Pass"/>
    <n v="88"/>
    <x v="28"/>
    <n v="43.060250000000003"/>
    <n v="-87.892169999999993"/>
    <x v="15"/>
    <n v="43.06033"/>
    <n v="-87.89546"/>
    <n v="1"/>
    <n v="0"/>
    <n v="0.2"/>
    <n v="0.1"/>
    <n v="6"/>
    <n v="-1"/>
    <d v="2017-02-07T00:00:00"/>
    <d v="2017-02-01T00:00:00"/>
    <d v="2017-02-07T00:00:00"/>
    <s v="Tuesday"/>
    <d v="1899-12-30T22:16:42"/>
    <d v="1899-12-30T22:00:00"/>
    <n v="1"/>
    <d v="2017-02-07T00:00:00"/>
    <d v="2017-02-01T00:00:00"/>
    <d v="2017-02-07T00:00:00"/>
    <s v="Tuesday"/>
    <d v="1899-12-30T22:17:55"/>
    <d v="1899-12-30T22:00:00"/>
    <s v="One Way"/>
  </r>
  <r>
    <n v="1425087"/>
    <s v="RFID Card Member"/>
    <s v="milwaukee"/>
    <s v="WI"/>
    <n v="53212"/>
    <s v="UNITED STATES"/>
    <s v="Annual Pass"/>
    <n v="11054"/>
    <x v="21"/>
    <n v="43.06033"/>
    <n v="-87.89546"/>
    <x v="4"/>
    <n v="43.03913"/>
    <n v="-87.916150000000002"/>
    <n v="11"/>
    <n v="0"/>
    <n v="1.7"/>
    <n v="1.6"/>
    <n v="66"/>
    <n v="-1"/>
    <d v="2017-02-08T00:00:00"/>
    <d v="2017-02-01T00:00:00"/>
    <d v="2017-02-08T00:00:00"/>
    <s v="Wednesday"/>
    <d v="1899-12-30T13:30:40"/>
    <d v="1899-12-30T14:00:00"/>
    <n v="1"/>
    <d v="2017-02-08T00:00:00"/>
    <d v="2017-02-01T00:00:00"/>
    <d v="2017-02-08T00:00:00"/>
    <s v="Wednesday"/>
    <d v="1899-12-30T13:41:22"/>
    <d v="1899-12-30T14:00:00"/>
    <s v="One Way"/>
  </r>
  <r>
    <n v="1137916"/>
    <s v="RFID Card Member"/>
    <s v="Milwaukee "/>
    <s v="WI"/>
    <n v="53202"/>
    <s v="UNITED STATES"/>
    <s v="Annual Pass"/>
    <n v="5438"/>
    <x v="12"/>
    <n v="43.038719999999998"/>
    <n v="-87.905339999999995"/>
    <x v="10"/>
    <n v="43.052460000000004"/>
    <n v="-87.891000000000005"/>
    <n v="12"/>
    <n v="0"/>
    <n v="1.8"/>
    <n v="1.7"/>
    <n v="72"/>
    <n v="-1"/>
    <d v="2017-02-08T00:00:00"/>
    <d v="2017-02-01T00:00:00"/>
    <d v="2017-02-08T00:00:00"/>
    <s v="Wednesday"/>
    <d v="1899-12-30T18:20:19"/>
    <d v="1899-12-30T18:00:00"/>
    <n v="1"/>
    <d v="2017-02-08T00:00:00"/>
    <d v="2017-02-01T00:00:00"/>
    <d v="2017-02-08T00:00:00"/>
    <s v="Wednesday"/>
    <d v="1899-12-30T18:32:01"/>
    <d v="1899-12-30T19:00:00"/>
    <s v="One Way"/>
  </r>
  <r>
    <n v="1017964"/>
    <s v="RFID Card Member"/>
    <s v="Milwaukee"/>
    <s v="WI"/>
    <n v="53202"/>
    <s v="UNITED STATES"/>
    <s v="Annual Pass"/>
    <n v="9"/>
    <x v="8"/>
    <n v="43.04804"/>
    <n v="-87.896720000000002"/>
    <x v="3"/>
    <n v="43.058619999999998"/>
    <n v="-87.885319999999993"/>
    <n v="6"/>
    <n v="0"/>
    <n v="0.9"/>
    <n v="0.9"/>
    <n v="36"/>
    <n v="-1"/>
    <d v="2017-02-08T00:00:00"/>
    <d v="2017-02-01T00:00:00"/>
    <d v="2017-02-08T00:00:00"/>
    <s v="Wednesday"/>
    <d v="1899-12-30T18:40:03"/>
    <d v="1899-12-30T19:00:00"/>
    <n v="1"/>
    <d v="2017-02-08T00:00:00"/>
    <d v="2017-02-01T00:00:00"/>
    <d v="2017-02-08T00:00:00"/>
    <s v="Wednesday"/>
    <d v="1899-12-30T18:46:47"/>
    <d v="1899-12-30T19:00:00"/>
    <s v="One Way"/>
  </r>
  <r>
    <n v="545427"/>
    <s v="RFID Card Member"/>
    <s v="Milwaukee"/>
    <s v="WI"/>
    <n v="53211"/>
    <s v="UNITED STATES"/>
    <s v="Annual Pass"/>
    <n v="38"/>
    <x v="12"/>
    <n v="43.038719999999998"/>
    <n v="-87.905339999999995"/>
    <x v="2"/>
    <n v="43.03519"/>
    <n v="-87.907390000000007"/>
    <n v="3"/>
    <n v="0"/>
    <n v="0.5"/>
    <n v="0.4"/>
    <n v="18"/>
    <n v="-1"/>
    <d v="2017-02-09T00:00:00"/>
    <d v="2017-02-01T00:00:00"/>
    <d v="2017-02-09T00:00:00"/>
    <s v="Thursday"/>
    <d v="1899-12-30T08:27:45"/>
    <d v="1899-12-30T08:00:00"/>
    <n v="1"/>
    <d v="2017-02-09T00:00:00"/>
    <d v="2017-02-01T00:00:00"/>
    <d v="2017-02-09T00:00:00"/>
    <s v="Thursday"/>
    <d v="1899-12-30T08:30:41"/>
    <d v="1899-12-30T09:00:00"/>
    <s v="One Way"/>
  </r>
  <r>
    <n v="1260485"/>
    <s v="RFID Card Member"/>
    <s v="Shorewood"/>
    <s v="WI"/>
    <n v="53211"/>
    <s v="UNITED STATES"/>
    <s v="Annual Pass"/>
    <n v="5440"/>
    <x v="1"/>
    <n v="43.048200000000001"/>
    <n v="-87.900859999999994"/>
    <x v="1"/>
    <n v="43.03886"/>
    <n v="-87.902720000000002"/>
    <n v="5"/>
    <n v="0"/>
    <n v="0.8"/>
    <n v="0.7"/>
    <n v="30"/>
    <n v="-1"/>
    <d v="2017-02-09T00:00:00"/>
    <d v="2017-02-01T00:00:00"/>
    <d v="2017-02-09T00:00:00"/>
    <s v="Thursday"/>
    <d v="1899-12-30T08:36:00"/>
    <d v="1899-12-30T09:00:00"/>
    <n v="1"/>
    <d v="2017-02-09T00:00:00"/>
    <d v="2017-02-01T00:00:00"/>
    <d v="2017-02-09T00:00:00"/>
    <s v="Thursday"/>
    <d v="1899-12-30T08:41:58"/>
    <d v="1899-12-30T09:00:00"/>
    <s v="One Way"/>
  </r>
  <r>
    <n v="1307574"/>
    <s v="RFID Card Member"/>
    <s v="Milwaukee"/>
    <s v="WI"/>
    <n v="53212"/>
    <s v="UNITED STATES"/>
    <s v="30-Day Pass"/>
    <n v="5515"/>
    <x v="1"/>
    <n v="43.048200000000001"/>
    <n v="-87.900859999999994"/>
    <x v="12"/>
    <n v="43.038719999999998"/>
    <n v="-87.905339999999995"/>
    <n v="9"/>
    <n v="0"/>
    <n v="1.4"/>
    <n v="1.3"/>
    <n v="54"/>
    <n v="-1"/>
    <d v="2017-02-09T00:00:00"/>
    <d v="2017-02-01T00:00:00"/>
    <d v="2017-02-09T00:00:00"/>
    <s v="Thursday"/>
    <d v="1899-12-30T09:34:32"/>
    <d v="1899-12-30T10:00:00"/>
    <n v="1"/>
    <d v="2017-02-09T00:00:00"/>
    <d v="2017-02-01T00:00:00"/>
    <d v="2017-02-09T00:00:00"/>
    <s v="Thursday"/>
    <d v="1899-12-30T09:43:07"/>
    <d v="1899-12-30T10:00:00"/>
    <s v="One Way"/>
  </r>
  <r>
    <n v="1351385"/>
    <s v="RFID Card Member"/>
    <s v="Milwaukee"/>
    <s v="WI"/>
    <n v="53211"/>
    <s v="UNITED STATES"/>
    <s v="Annual Pass"/>
    <n v="967"/>
    <x v="9"/>
    <n v="43.066893999999998"/>
    <n v="-87.877936000000005"/>
    <x v="26"/>
    <n v="43.077359999999999"/>
    <n v="-87.880769999999998"/>
    <n v="6"/>
    <n v="0"/>
    <n v="0.9"/>
    <n v="0.9"/>
    <n v="36"/>
    <n v="-1"/>
    <d v="2017-02-09T00:00:00"/>
    <d v="2017-02-01T00:00:00"/>
    <d v="2017-02-09T00:00:00"/>
    <s v="Thursday"/>
    <d v="1899-12-30T11:48:36"/>
    <d v="1899-12-30T12:00:00"/>
    <n v="1"/>
    <d v="2017-02-09T00:00:00"/>
    <d v="2017-02-01T00:00:00"/>
    <d v="2017-02-09T00:00:00"/>
    <s v="Thursday"/>
    <d v="1899-12-30T11:54:40"/>
    <d v="1899-12-30T12:00:00"/>
    <s v="One Way"/>
  </r>
  <r>
    <n v="1351368"/>
    <s v="RFID Card Member"/>
    <s v="Milwaukee"/>
    <s v="WI"/>
    <n v="53202"/>
    <s v="UNITED STATES"/>
    <s v="Annual Pass"/>
    <n v="5472"/>
    <x v="10"/>
    <n v="43.052460000000004"/>
    <n v="-87.891000000000005"/>
    <x v="10"/>
    <n v="43.052460000000004"/>
    <n v="-87.891000000000005"/>
    <n v="0"/>
    <n v="0"/>
    <n v="0"/>
    <n v="0"/>
    <n v="0"/>
    <n v="-1"/>
    <d v="2017-02-09T00:00:00"/>
    <d v="2017-02-01T00:00:00"/>
    <d v="2017-02-09T00:00:00"/>
    <s v="Thursday"/>
    <d v="1899-12-30T11:57:36"/>
    <d v="1899-12-30T12:00:00"/>
    <n v="1"/>
    <d v="2017-02-09T00:00:00"/>
    <d v="2017-02-01T00:00:00"/>
    <d v="2017-02-09T00:00:00"/>
    <s v="Thursday"/>
    <d v="1899-12-30T11:57:58"/>
    <d v="1899-12-30T12:00:00"/>
    <s v="Round Trip"/>
  </r>
  <r>
    <n v="1152387"/>
    <s v="RFID Card Member"/>
    <s v="Milwaukee"/>
    <s v="WI"/>
    <n v="53211"/>
    <s v="UNITED STATES"/>
    <s v="Bublr for Organizations"/>
    <n v="17"/>
    <x v="9"/>
    <n v="43.066893999999998"/>
    <n v="-87.877936000000005"/>
    <x v="38"/>
    <n v="43.074890000000003"/>
    <n v="-87.882810000000006"/>
    <n v="4"/>
    <n v="0"/>
    <n v="0.6"/>
    <n v="0.6"/>
    <n v="24"/>
    <n v="-1"/>
    <d v="2017-02-09T00:00:00"/>
    <d v="2017-02-01T00:00:00"/>
    <d v="2017-02-09T00:00:00"/>
    <s v="Thursday"/>
    <d v="1899-12-30T12:24:09"/>
    <d v="1899-12-30T12:00:00"/>
    <n v="1"/>
    <d v="2017-02-09T00:00:00"/>
    <d v="2017-02-01T00:00:00"/>
    <d v="2017-02-09T00:00:00"/>
    <s v="Thursday"/>
    <d v="1899-12-30T12:28:12"/>
    <d v="1899-12-30T12:00:00"/>
    <s v="One Way"/>
  </r>
  <r>
    <n v="1359140"/>
    <s v="RFID Card Member"/>
    <s v="Dousman"/>
    <s v="WI"/>
    <n v="53118"/>
    <s v="UNITED STATES"/>
    <s v="Annual Pass"/>
    <n v="11091"/>
    <x v="28"/>
    <n v="43.060250000000003"/>
    <n v="-87.892169999999993"/>
    <x v="3"/>
    <n v="43.058619999999998"/>
    <n v="-87.885319999999993"/>
    <n v="3"/>
    <n v="0"/>
    <n v="0.5"/>
    <n v="0.4"/>
    <n v="18"/>
    <n v="-1"/>
    <d v="2017-02-09T00:00:00"/>
    <d v="2017-02-01T00:00:00"/>
    <d v="2017-02-09T00:00:00"/>
    <s v="Thursday"/>
    <d v="1899-12-30T12:36:18"/>
    <d v="1899-12-30T13:00:00"/>
    <n v="1"/>
    <d v="2017-02-09T00:00:00"/>
    <d v="2017-02-01T00:00:00"/>
    <d v="2017-02-09T00:00:00"/>
    <s v="Thursday"/>
    <d v="1899-12-30T12:39:41"/>
    <d v="1899-12-30T13:00:00"/>
    <s v="One Way"/>
  </r>
  <r>
    <n v="1255543"/>
    <s v="RFID Card Member"/>
    <s v="Burlington"/>
    <s v="WI"/>
    <n v="53105"/>
    <s v="UNITED STATES"/>
    <s v="Bublr for Organizations"/>
    <n v="5"/>
    <x v="13"/>
    <n v="43.058619999999998"/>
    <n v="-87.885319999999993"/>
    <x v="39"/>
    <n v="43.04804"/>
    <n v="-87.896720000000002"/>
    <n v="7"/>
    <n v="0"/>
    <n v="1.1000000000000001"/>
    <n v="1"/>
    <n v="42"/>
    <n v="-1"/>
    <d v="2017-02-09T00:00:00"/>
    <d v="2017-02-01T00:00:00"/>
    <d v="2017-02-09T00:00:00"/>
    <s v="Thursday"/>
    <d v="1899-12-30T15:06:41"/>
    <d v="1899-12-30T15:00:00"/>
    <n v="1"/>
    <d v="2017-02-09T00:00:00"/>
    <d v="2017-02-01T00:00:00"/>
    <d v="2017-02-09T00:00:00"/>
    <s v="Thursday"/>
    <d v="1899-12-30T15:13:26"/>
    <d v="1899-12-30T15:00:00"/>
    <s v="One Way"/>
  </r>
  <r>
    <n v="1328721"/>
    <s v="RFID Card Member"/>
    <s v="Milwaukee"/>
    <s v="WI"/>
    <n v="53207"/>
    <s v="UNITED STATES"/>
    <s v="Annual Pass"/>
    <n v="11141"/>
    <x v="50"/>
    <n v="43.026229999999998"/>
    <n v="-87.912809999999993"/>
    <x v="8"/>
    <n v="43.038580000000003"/>
    <n v="-87.90934"/>
    <n v="6"/>
    <n v="0"/>
    <n v="0.9"/>
    <n v="0.9"/>
    <n v="36"/>
    <n v="-1"/>
    <d v="2017-02-09T00:00:00"/>
    <d v="2017-02-01T00:00:00"/>
    <d v="2017-02-09T00:00:00"/>
    <s v="Thursday"/>
    <d v="1899-12-30T16:28:20"/>
    <d v="1899-12-30T16:00:00"/>
    <n v="1"/>
    <d v="2017-02-09T00:00:00"/>
    <d v="2017-02-01T00:00:00"/>
    <d v="2017-02-09T00:00:00"/>
    <s v="Thursday"/>
    <d v="1899-12-30T16:34:45"/>
    <d v="1899-12-30T17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9T00:00:00"/>
    <d v="2017-02-01T00:00:00"/>
    <d v="2017-02-09T00:00:00"/>
    <s v="Thursday"/>
    <d v="1899-12-30T17:13:53"/>
    <d v="1899-12-30T17:00:00"/>
    <n v="1"/>
    <d v="2017-02-09T00:00:00"/>
    <d v="2017-02-01T00:00:00"/>
    <d v="2017-02-09T00:00:00"/>
    <s v="Thursday"/>
    <d v="1899-12-30T17:21:32"/>
    <d v="1899-12-30T17:00:00"/>
    <s v="One Way"/>
  </r>
  <r>
    <n v="1249377"/>
    <s v="RFID Card Member"/>
    <s v="Milwaukee"/>
    <s v="WI"/>
    <n v="53211"/>
    <s v="UNITED STATES"/>
    <s v="Bublr for Organizations"/>
    <n v="242"/>
    <x v="7"/>
    <n v="43.074890000000003"/>
    <n v="-87.882810000000006"/>
    <x v="9"/>
    <n v="43.074655999999997"/>
    <n v="-87.889011999999994"/>
    <n v="4"/>
    <n v="0"/>
    <n v="0.6"/>
    <n v="0.6"/>
    <n v="24"/>
    <n v="-1"/>
    <d v="2017-02-09T00:00:00"/>
    <d v="2017-02-01T00:00:00"/>
    <d v="2017-02-09T00:00:00"/>
    <s v="Thursday"/>
    <d v="1899-12-30T18:04:35"/>
    <d v="1899-12-30T18:00:00"/>
    <n v="1"/>
    <d v="2017-02-09T00:00:00"/>
    <d v="2017-02-01T00:00:00"/>
    <d v="2017-02-09T00:00:00"/>
    <s v="Thursday"/>
    <d v="1899-12-30T18:08:03"/>
    <d v="1899-12-30T18:00:00"/>
    <s v="One Way"/>
  </r>
  <r>
    <n v="1250902"/>
    <s v="RFID Card Member"/>
    <s v="Wauwatosa"/>
    <s v="WI"/>
    <n v="53213"/>
    <s v="UNITED STATES"/>
    <s v="Bublr for Organizations"/>
    <n v="11168"/>
    <x v="21"/>
    <n v="43.06033"/>
    <n v="-87.89546"/>
    <x v="31"/>
    <n v="43.060250000000003"/>
    <n v="-87.892169999999993"/>
    <n v="1"/>
    <n v="0"/>
    <n v="0.2"/>
    <n v="0.1"/>
    <n v="6"/>
    <n v="-1"/>
    <d v="2017-02-09T00:00:00"/>
    <d v="2017-02-01T00:00:00"/>
    <d v="2017-02-09T00:00:00"/>
    <s v="Thursday"/>
    <d v="1899-12-30T20:11:20"/>
    <d v="1899-12-30T20:00:00"/>
    <n v="1"/>
    <d v="2017-02-09T00:00:00"/>
    <d v="2017-02-01T00:00:00"/>
    <d v="2017-02-09T00:00:00"/>
    <s v="Thursday"/>
    <d v="1899-12-30T20:12:28"/>
    <d v="1899-12-30T20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18"/>
    <n v="43.045712999999999"/>
    <n v="-87.899756999999994"/>
    <n v="17"/>
    <n v="0"/>
    <n v="2.6"/>
    <n v="2.4"/>
    <n v="102"/>
    <n v="-1"/>
    <d v="2017-02-09T00:00:00"/>
    <d v="2017-02-01T00:00:00"/>
    <d v="2017-02-09T00:00:00"/>
    <s v="Thursday"/>
    <d v="1899-12-30T21:02:40"/>
    <d v="1899-12-30T21:00:00"/>
    <n v="1"/>
    <d v="2017-02-09T00:00:00"/>
    <d v="2017-02-01T00:00:00"/>
    <d v="2017-02-09T00:00:00"/>
    <s v="Thursday"/>
    <d v="1899-12-30T21:19:32"/>
    <d v="1899-12-30T21:00:00"/>
    <s v="One Way"/>
  </r>
  <r>
    <n v="1379329"/>
    <s v="RFID Card Member"/>
    <s v="Milwaukee"/>
    <s v="WI"/>
    <n v="53233"/>
    <s v="UNITED STATES"/>
    <s v="Annual Pass"/>
    <n v="11146"/>
    <x v="26"/>
    <n v="43.060786"/>
    <n v="-87.883825999999999"/>
    <x v="18"/>
    <n v="43.045712999999999"/>
    <n v="-87.899756999999994"/>
    <n v="9"/>
    <n v="0"/>
    <n v="1.4"/>
    <n v="1.3"/>
    <n v="54"/>
    <n v="-1"/>
    <d v="2017-02-09T00:00:00"/>
    <d v="2017-02-01T00:00:00"/>
    <d v="2017-02-09T00:00:00"/>
    <s v="Thursday"/>
    <d v="1899-12-30T21:23:54"/>
    <d v="1899-12-30T21:00:00"/>
    <n v="1"/>
    <d v="2017-02-09T00:00:00"/>
    <d v="2017-02-01T00:00:00"/>
    <d v="2017-02-09T00:00:00"/>
    <s v="Thursday"/>
    <d v="1899-12-30T21:32:29"/>
    <d v="1899-12-30T22:00:00"/>
    <s v="One Way"/>
  </r>
  <r>
    <n v="1250902"/>
    <s v="RFID Card Member"/>
    <s v="Wauwatosa"/>
    <s v="WI"/>
    <n v="53213"/>
    <s v="UNITED STATES"/>
    <s v="Bublr for Organizations"/>
    <n v="11168"/>
    <x v="28"/>
    <n v="43.060250000000003"/>
    <n v="-87.892169999999993"/>
    <x v="15"/>
    <n v="43.06033"/>
    <n v="-87.89546"/>
    <n v="2"/>
    <n v="0"/>
    <n v="0.3"/>
    <n v="0.3"/>
    <n v="12"/>
    <n v="-1"/>
    <d v="2017-02-09T00:00:00"/>
    <d v="2017-02-01T00:00:00"/>
    <d v="2017-02-09T00:00:00"/>
    <s v="Thursday"/>
    <d v="1899-12-30T21:53:51"/>
    <d v="1899-12-30T22:00:00"/>
    <n v="1"/>
    <d v="2017-02-09T00:00:00"/>
    <d v="2017-02-01T00:00:00"/>
    <d v="2017-02-09T00:00:00"/>
    <s v="Thursday"/>
    <d v="1899-12-30T21:55:01"/>
    <d v="1899-12-30T22:00:00"/>
    <s v="One Way"/>
  </r>
  <r>
    <n v="1250902"/>
    <s v="RFID Card Member"/>
    <s v="Wauwatosa"/>
    <s v="WI"/>
    <n v="53213"/>
    <s v="UNITED STATES"/>
    <s v="Bublr for Organizations"/>
    <n v="11168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00:55:05"/>
    <d v="1899-12-30T01:00:00"/>
    <n v="1"/>
    <d v="2017-02-10T00:00:00"/>
    <d v="2017-02-01T00:00:00"/>
    <d v="2017-02-10T00:00:00"/>
    <s v="Friday"/>
    <d v="1899-12-30T00:56:12"/>
    <d v="1899-12-30T01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9"/>
    <n v="0"/>
    <n v="1.4"/>
    <n v="1.3"/>
    <n v="54"/>
    <n v="-1"/>
    <d v="2017-02-10T00:00:00"/>
    <d v="2017-02-01T00:00:00"/>
    <d v="2017-02-10T00:00:00"/>
    <s v="Friday"/>
    <d v="1899-12-30T07:18:30"/>
    <d v="1899-12-30T07:00:00"/>
    <n v="1"/>
    <d v="2017-02-10T00:00:00"/>
    <d v="2017-02-01T00:00:00"/>
    <d v="2017-02-10T00:00:00"/>
    <s v="Friday"/>
    <d v="1899-12-30T07:27:43"/>
    <d v="1899-12-30T07:00:00"/>
    <s v="One Way"/>
  </r>
  <r>
    <n v="1483928"/>
    <s v="RFID Card Member"/>
    <s v="Mequon"/>
    <s v="WI"/>
    <n v="53092"/>
    <s v="UNITED STATES"/>
    <s v="Annual Pass"/>
    <n v="129"/>
    <x v="4"/>
    <n v="43.078530000000001"/>
    <n v="-87.882620000000003"/>
    <x v="38"/>
    <n v="43.074890000000003"/>
    <n v="-87.882810000000006"/>
    <n v="3"/>
    <n v="0"/>
    <n v="0.5"/>
    <n v="0.4"/>
    <n v="18"/>
    <n v="-1"/>
    <d v="2017-02-10T00:00:00"/>
    <d v="2017-02-01T00:00:00"/>
    <d v="2017-02-10T00:00:00"/>
    <s v="Friday"/>
    <d v="1899-12-30T11:52:24"/>
    <d v="1899-12-30T12:00:00"/>
    <n v="1"/>
    <d v="2017-02-10T00:00:00"/>
    <d v="2017-02-01T00:00:00"/>
    <d v="2017-02-10T00:00:00"/>
    <s v="Friday"/>
    <d v="1899-12-30T11:55:11"/>
    <d v="1899-12-30T12:00:00"/>
    <s v="One Way"/>
  </r>
  <r>
    <n v="1369902"/>
    <s v="RFID Card Member"/>
    <s v="Milwaukee"/>
    <s v="WI"/>
    <n v="53217"/>
    <s v="UNITED STATES"/>
    <s v="Annual Pass"/>
    <n v="27"/>
    <x v="7"/>
    <n v="43.074890000000003"/>
    <n v="-87.882810000000006"/>
    <x v="38"/>
    <n v="43.074890000000003"/>
    <n v="-87.882810000000006"/>
    <n v="31"/>
    <n v="0"/>
    <n v="4.7"/>
    <n v="4.4000000000000004"/>
    <n v="186"/>
    <n v="-1"/>
    <d v="2017-02-10T00:00:00"/>
    <d v="2017-02-01T00:00:00"/>
    <d v="2017-02-10T00:00:00"/>
    <s v="Friday"/>
    <d v="1899-12-30T12:22:09"/>
    <d v="1899-12-30T12:00:00"/>
    <n v="1"/>
    <d v="2017-02-10T00:00:00"/>
    <d v="2017-02-01T00:00:00"/>
    <d v="2017-02-10T00:00:00"/>
    <s v="Friday"/>
    <d v="1899-12-30T12:53:03"/>
    <d v="1899-12-30T13:00:00"/>
    <s v="Round Trip"/>
  </r>
  <r>
    <n v="1260485"/>
    <s v="RFID Card Member"/>
    <s v="Shorewood"/>
    <s v="WI"/>
    <n v="53211"/>
    <s v="UNITED STATES"/>
    <s v="Annual Pass"/>
    <n v="11110"/>
    <x v="12"/>
    <n v="43.038719999999998"/>
    <n v="-87.905339999999995"/>
    <x v="1"/>
    <n v="43.03886"/>
    <n v="-87.902720000000002"/>
    <n v="1"/>
    <n v="0"/>
    <n v="0.2"/>
    <n v="0.1"/>
    <n v="6"/>
    <n v="-1"/>
    <d v="2017-02-10T00:00:00"/>
    <d v="2017-02-01T00:00:00"/>
    <d v="2017-02-10T00:00:00"/>
    <s v="Friday"/>
    <d v="1899-12-30T14:00:25"/>
    <d v="1899-12-30T14:00:00"/>
    <n v="1"/>
    <d v="2017-02-10T00:00:00"/>
    <d v="2017-02-01T00:00:00"/>
    <d v="2017-02-10T00:00:00"/>
    <s v="Friday"/>
    <d v="1899-12-30T14:01:58"/>
    <d v="1899-12-30T14:00:00"/>
    <s v="One Way"/>
  </r>
  <r>
    <n v="1387054"/>
    <s v="RFID Card Member"/>
    <s v="Wauwatosa"/>
    <s v="WI"/>
    <n v="53213"/>
    <s v="UNITED STATES"/>
    <s v="Annual Pass"/>
    <n v="99"/>
    <x v="42"/>
    <n v="43.052630000000001"/>
    <n v="-88.016319999999993"/>
    <x v="58"/>
    <n v="43.059550000000002"/>
    <n v="-88.008840000000006"/>
    <n v="19"/>
    <n v="0"/>
    <n v="2.9"/>
    <n v="2.7"/>
    <n v="114"/>
    <n v="-1"/>
    <d v="2017-02-10T00:00:00"/>
    <d v="2017-02-01T00:00:00"/>
    <d v="2017-02-10T00:00:00"/>
    <s v="Friday"/>
    <d v="1899-12-30T15:26:41"/>
    <d v="1899-12-30T15:00:00"/>
    <n v="1"/>
    <d v="2017-02-10T00:00:00"/>
    <d v="2017-02-01T00:00:00"/>
    <d v="2017-02-10T00:00:00"/>
    <s v="Friday"/>
    <d v="1899-12-30T15:45:30"/>
    <d v="1899-12-30T16:00:00"/>
    <s v="One Way"/>
  </r>
  <r>
    <n v="1400126"/>
    <s v="RFID Card Member"/>
    <s v="Milwaukee"/>
    <s v="WI"/>
    <n v="53211"/>
    <s v="UNITED STATES"/>
    <s v="Annual Pass"/>
    <n v="146"/>
    <x v="9"/>
    <n v="43.066893999999998"/>
    <n v="-87.877936000000005"/>
    <x v="15"/>
    <n v="43.06033"/>
    <n v="-87.89546"/>
    <n v="8"/>
    <n v="0"/>
    <n v="1.2"/>
    <n v="1.1000000000000001"/>
    <n v="48"/>
    <n v="-1"/>
    <d v="2017-02-10T00:00:00"/>
    <d v="2017-02-01T00:00:00"/>
    <d v="2017-02-10T00:00:00"/>
    <s v="Friday"/>
    <d v="1899-12-30T15:53:09"/>
    <d v="1899-12-30T16:00:00"/>
    <n v="1"/>
    <d v="2017-02-10T00:00:00"/>
    <d v="2017-02-01T00:00:00"/>
    <d v="2017-02-10T00:00:00"/>
    <s v="Friday"/>
    <d v="1899-12-30T16:01:09"/>
    <d v="1899-12-30T16:00:00"/>
    <s v="One Way"/>
  </r>
  <r>
    <n v="1154367"/>
    <s v="RFID Card Member"/>
    <s v="Milwaukee"/>
    <s v="WI"/>
    <n v="53202"/>
    <s v="UNITED STATES"/>
    <s v="Annual Pass"/>
    <n v="5507"/>
    <x v="49"/>
    <n v="43.020020000000002"/>
    <n v="-87.912540000000007"/>
    <x v="42"/>
    <n v="43.026229999999998"/>
    <n v="-87.912809999999993"/>
    <n v="6"/>
    <n v="0"/>
    <n v="0.9"/>
    <n v="0.9"/>
    <n v="36"/>
    <n v="-1"/>
    <d v="2017-02-10T00:00:00"/>
    <d v="2017-02-01T00:00:00"/>
    <d v="2017-02-10T00:00:00"/>
    <s v="Friday"/>
    <d v="1899-12-30T16:08:13"/>
    <d v="1899-12-30T16:00:00"/>
    <n v="1"/>
    <d v="2017-02-10T00:00:00"/>
    <d v="2017-02-01T00:00:00"/>
    <d v="2017-02-10T00:00:00"/>
    <s v="Friday"/>
    <d v="1899-12-30T16:14:12"/>
    <d v="1899-12-30T16:00:00"/>
    <s v="One Way"/>
  </r>
  <r>
    <n v="1257700"/>
    <s v="RFID Card Member"/>
    <s v="Milwaukee"/>
    <s v="WI"/>
    <n v="53202"/>
    <s v="UNITED STATES"/>
    <s v="Annual Pass"/>
    <n v="11153"/>
    <x v="50"/>
    <n v="43.026229999999998"/>
    <n v="-87.912809999999993"/>
    <x v="22"/>
    <n v="43.02948"/>
    <n v="-87.912819999999996"/>
    <n v="11"/>
    <n v="0"/>
    <n v="1.7"/>
    <n v="1.6"/>
    <n v="66"/>
    <n v="-1"/>
    <d v="2017-02-10T00:00:00"/>
    <d v="2017-02-01T00:00:00"/>
    <d v="2017-02-10T00:00:00"/>
    <s v="Friday"/>
    <d v="1899-12-30T16:12:54"/>
    <d v="1899-12-30T16:00:00"/>
    <n v="1"/>
    <d v="2017-02-10T00:00:00"/>
    <d v="2017-02-01T00:00:00"/>
    <d v="2017-02-10T00:00:00"/>
    <s v="Friday"/>
    <d v="1899-12-30T16:23:46"/>
    <d v="1899-12-30T16:00:00"/>
    <s v="One Way"/>
  </r>
  <r>
    <n v="1468078"/>
    <s v="RFID Card Member"/>
    <s v="Milwaukee "/>
    <s v="WI"/>
    <n v="53209"/>
    <s v="UNITED STATES"/>
    <s v="Annual Pass"/>
    <n v="5494"/>
    <x v="51"/>
    <n v="43.046570000000003"/>
    <n v="-87.908720000000002"/>
    <x v="3"/>
    <n v="43.058619999999998"/>
    <n v="-87.885319999999993"/>
    <n v="9"/>
    <n v="0"/>
    <n v="1.4"/>
    <n v="1.3"/>
    <n v="54"/>
    <n v="-1"/>
    <d v="2017-02-10T00:00:00"/>
    <d v="2017-02-01T00:00:00"/>
    <d v="2017-02-10T00:00:00"/>
    <s v="Friday"/>
    <d v="1899-12-30T17:21:47"/>
    <d v="1899-12-30T17:00:00"/>
    <n v="1"/>
    <d v="2017-02-10T00:00:00"/>
    <d v="2017-02-01T00:00:00"/>
    <d v="2017-02-10T00:00:00"/>
    <s v="Friday"/>
    <d v="1899-12-30T17:30:44"/>
    <d v="1899-12-30T18:00:00"/>
    <s v="One Way"/>
  </r>
  <r>
    <n v="1425087"/>
    <s v="RFID Card Member"/>
    <s v="milwaukee"/>
    <s v="WI"/>
    <n v="53212"/>
    <s v="UNITED STATES"/>
    <s v="Annual Pass"/>
    <n v="11054"/>
    <x v="21"/>
    <n v="43.06033"/>
    <n v="-87.89546"/>
    <x v="4"/>
    <n v="43.03913"/>
    <n v="-87.916150000000002"/>
    <n v="11"/>
    <n v="0"/>
    <n v="1.7"/>
    <n v="1.6"/>
    <n v="66"/>
    <n v="-1"/>
    <d v="2017-02-11T00:00:00"/>
    <d v="2017-02-01T00:00:00"/>
    <d v="2017-02-11T00:00:00"/>
    <s v="Saturday"/>
    <d v="1899-12-30T07:31:02"/>
    <d v="1899-12-30T08:00:00"/>
    <n v="1"/>
    <d v="2017-02-11T00:00:00"/>
    <d v="2017-02-01T00:00:00"/>
    <d v="2017-02-11T00:00:00"/>
    <s v="Saturday"/>
    <d v="1899-12-30T07:42:15"/>
    <d v="1899-12-30T08:00:00"/>
    <s v="One Way"/>
  </r>
  <r>
    <n v="1224715"/>
    <s v="RFID Card Member"/>
    <s v="Milwaukee"/>
    <s v="WI"/>
    <n v="53212"/>
    <s v="UNITED STATES"/>
    <s v="Annual Pass"/>
    <n v="5541"/>
    <x v="12"/>
    <n v="43.038719999999998"/>
    <n v="-87.905339999999995"/>
    <x v="28"/>
    <n v="43.05847"/>
    <n v="-87.898079999999993"/>
    <n v="9"/>
    <n v="0"/>
    <n v="1.4"/>
    <n v="1.3"/>
    <n v="54"/>
    <n v="-1"/>
    <d v="2017-02-11T00:00:00"/>
    <d v="2017-02-01T00:00:00"/>
    <d v="2017-02-11T00:00:00"/>
    <s v="Saturday"/>
    <d v="1899-12-30T10:07:01"/>
    <d v="1899-12-30T10:00:00"/>
    <n v="1"/>
    <d v="2017-02-11T00:00:00"/>
    <d v="2017-02-01T00:00:00"/>
    <d v="2017-02-11T00:00:00"/>
    <s v="Saturday"/>
    <d v="1899-12-30T10:16:26"/>
    <d v="1899-12-30T10:00:00"/>
    <s v="One Way"/>
  </r>
  <r>
    <n v="1257756"/>
    <s v="RFID Card Member"/>
    <s v="Milwaukee"/>
    <s v="WI"/>
    <n v="53204"/>
    <s v="UNITED STATES"/>
    <s v="Annual Pass"/>
    <n v="5516"/>
    <x v="19"/>
    <n v="43.069021999999997"/>
    <n v="-87.887940999999998"/>
    <x v="5"/>
    <n v="43.031480000000002"/>
    <n v="-87.908169999999998"/>
    <n v="20"/>
    <n v="0"/>
    <n v="3"/>
    <n v="2.9"/>
    <n v="120"/>
    <n v="-1"/>
    <d v="2017-02-11T00:00:00"/>
    <d v="2017-02-01T00:00:00"/>
    <d v="2017-02-11T00:00:00"/>
    <s v="Saturday"/>
    <d v="1899-12-30T10:09:57"/>
    <d v="1899-12-30T10:00:00"/>
    <n v="1"/>
    <d v="2017-02-11T00:00:00"/>
    <d v="2017-02-01T00:00:00"/>
    <d v="2017-02-11T00:00:00"/>
    <s v="Saturday"/>
    <d v="1899-12-30T10:29:11"/>
    <d v="1899-12-30T10:00:00"/>
    <s v="One Way"/>
  </r>
  <r>
    <n v="1276651"/>
    <s v="RFID Card Member"/>
    <s v="Milwaukee"/>
    <s v="WI"/>
    <n v="53211"/>
    <s v="UNITED STATES"/>
    <s v="Annual Pass"/>
    <n v="957"/>
    <x v="24"/>
    <n v="43.05097"/>
    <n v="-87.906440000000003"/>
    <x v="26"/>
    <n v="43.077359999999999"/>
    <n v="-87.880769999999998"/>
    <n v="23"/>
    <n v="0"/>
    <n v="3.5"/>
    <n v="3.3"/>
    <n v="138"/>
    <n v="-1"/>
    <d v="2017-02-11T00:00:00"/>
    <d v="2017-02-01T00:00:00"/>
    <d v="2017-02-11T00:00:00"/>
    <s v="Saturday"/>
    <d v="1899-12-30T11:41:17"/>
    <d v="1899-12-30T12:00:00"/>
    <n v="1"/>
    <d v="2017-02-11T00:00:00"/>
    <d v="2017-02-01T00:00:00"/>
    <d v="2017-02-11T00:00:00"/>
    <s v="Saturday"/>
    <d v="1899-12-30T12:04:29"/>
    <d v="1899-12-30T12:00:00"/>
    <s v="One Way"/>
  </r>
  <r>
    <n v="1400126"/>
    <s v="RFID Card Member"/>
    <s v="Milwaukee"/>
    <s v="WI"/>
    <n v="53211"/>
    <s v="UNITED STATES"/>
    <s v="Annual Pass"/>
    <n v="357"/>
    <x v="9"/>
    <n v="43.066893999999998"/>
    <n v="-87.877936000000005"/>
    <x v="37"/>
    <n v="43.069021999999997"/>
    <n v="-87.887940999999998"/>
    <n v="4"/>
    <n v="0"/>
    <n v="0.6"/>
    <n v="0.6"/>
    <n v="24"/>
    <n v="-1"/>
    <d v="2017-02-11T00:00:00"/>
    <d v="2017-02-01T00:00:00"/>
    <d v="2017-02-11T00:00:00"/>
    <s v="Saturday"/>
    <d v="1899-12-30T14:08:25"/>
    <d v="1899-12-30T14:00:00"/>
    <n v="1"/>
    <d v="2017-02-11T00:00:00"/>
    <d v="2017-02-01T00:00:00"/>
    <d v="2017-02-11T00:00:00"/>
    <s v="Saturday"/>
    <d v="1899-12-30T14:12:12"/>
    <d v="1899-12-30T14:00:00"/>
    <s v="One Way"/>
  </r>
  <r>
    <n v="1135547"/>
    <s v="RFID Card Member"/>
    <s v="Milwaukee"/>
    <s v="WI"/>
    <n v="53202"/>
    <s v="UNITED STATES"/>
    <s v="Annual Pass"/>
    <n v="357"/>
    <x v="19"/>
    <n v="43.069021999999997"/>
    <n v="-87.887940999999998"/>
    <x v="13"/>
    <n v="43.04824"/>
    <n v="-87.904970000000006"/>
    <n v="29"/>
    <n v="0"/>
    <n v="4.4000000000000004"/>
    <n v="4.0999999999999996"/>
    <n v="174"/>
    <n v="-1"/>
    <d v="2017-02-11T00:00:00"/>
    <d v="2017-02-01T00:00:00"/>
    <d v="2017-02-11T00:00:00"/>
    <s v="Saturday"/>
    <d v="1899-12-30T14:26:29"/>
    <d v="1899-12-30T14:00:00"/>
    <n v="1"/>
    <d v="2017-02-11T00:00:00"/>
    <d v="2017-02-01T00:00:00"/>
    <d v="2017-02-11T00:00:00"/>
    <s v="Saturday"/>
    <d v="1899-12-30T14:55:13"/>
    <d v="1899-12-30T15:00:00"/>
    <s v="One Way"/>
  </r>
  <r>
    <n v="1328721"/>
    <s v="RFID Card Member"/>
    <s v="Milwaukee"/>
    <s v="WI"/>
    <n v="53207"/>
    <s v="UNITED STATES"/>
    <s v="Annual Pass"/>
    <n v="23"/>
    <x v="19"/>
    <n v="43.069021999999997"/>
    <n v="-87.887940999999998"/>
    <x v="48"/>
    <n v="43.004728999999998"/>
    <n v="-87.905463999999995"/>
    <n v="30"/>
    <n v="0"/>
    <n v="4.5"/>
    <n v="4.3"/>
    <n v="180"/>
    <n v="-1"/>
    <d v="2017-02-11T00:00:00"/>
    <d v="2017-02-01T00:00:00"/>
    <d v="2017-02-11T00:00:00"/>
    <s v="Saturday"/>
    <d v="1899-12-30T17:06:35"/>
    <d v="1899-12-30T17:00:00"/>
    <n v="1"/>
    <d v="2017-02-11T00:00:00"/>
    <d v="2017-02-01T00:00:00"/>
    <d v="2017-02-11T00:00:00"/>
    <s v="Saturday"/>
    <d v="1899-12-30T17:36:56"/>
    <d v="1899-12-30T18:00:00"/>
    <s v="One Way"/>
  </r>
  <r>
    <n v="1359994"/>
    <s v="RFID Card Member"/>
    <s v="Mount Pleasant"/>
    <s v="MI"/>
    <n v="48858"/>
    <s v="UNITED STATES"/>
    <s v="Annual Pass"/>
    <n v="42"/>
    <x v="39"/>
    <n v="43.024340000000002"/>
    <n v="-87.916753"/>
    <x v="44"/>
    <n v="43.024340000000002"/>
    <n v="-87.916753"/>
    <n v="397"/>
    <n v="36"/>
    <n v="18"/>
    <n v="17.100000000000001"/>
    <n v="720"/>
    <n v="-1"/>
    <d v="2017-02-11T00:00:00"/>
    <d v="2017-02-01T00:00:00"/>
    <d v="2017-02-11T00:00:00"/>
    <s v="Saturday"/>
    <d v="1899-12-30T17:23:21"/>
    <d v="1899-12-30T17:00:00"/>
    <n v="1"/>
    <d v="2017-02-12T00:00:00"/>
    <d v="2017-02-01T00:00:00"/>
    <d v="2017-02-12T00:00:00"/>
    <s v="Sunday"/>
    <d v="1899-12-30T00:00:44"/>
    <d v="1899-12-30T00:00:00"/>
    <s v="Round Trip"/>
  </r>
  <r>
    <n v="1224715"/>
    <s v="RFID Card Member"/>
    <s v="Milwaukee"/>
    <s v="WI"/>
    <n v="53212"/>
    <s v="UNITED STATES"/>
    <s v="Annual Pass"/>
    <n v="76"/>
    <x v="26"/>
    <n v="43.060786"/>
    <n v="-87.883825999999999"/>
    <x v="15"/>
    <n v="43.06033"/>
    <n v="-87.89546"/>
    <n v="4"/>
    <n v="0"/>
    <n v="0.6"/>
    <n v="0.6"/>
    <n v="24"/>
    <n v="-1"/>
    <d v="2017-02-11T00:00:00"/>
    <d v="2017-02-01T00:00:00"/>
    <d v="2017-02-11T00:00:00"/>
    <s v="Saturday"/>
    <d v="1899-12-30T17:55:36"/>
    <d v="1899-12-30T18:00:00"/>
    <n v="1"/>
    <d v="2017-02-11T00:00:00"/>
    <d v="2017-02-01T00:00:00"/>
    <d v="2017-02-11T00:00:00"/>
    <s v="Saturday"/>
    <d v="1899-12-30T17:59:01"/>
    <d v="1899-12-30T18:00:00"/>
    <s v="One Way"/>
  </r>
  <r>
    <n v="1373301"/>
    <s v="RFID Card Member"/>
    <s v="Mequon"/>
    <s v="WI"/>
    <n v="53092"/>
    <s v="UNITED STATES"/>
    <s v="Annual Pass"/>
    <n v="11072"/>
    <x v="44"/>
    <n v="43.074655999999997"/>
    <n v="-87.889011999999994"/>
    <x v="31"/>
    <n v="43.060250000000003"/>
    <n v="-87.892169999999993"/>
    <n v="7"/>
    <n v="0"/>
    <n v="1.1000000000000001"/>
    <n v="1"/>
    <n v="42"/>
    <n v="-1"/>
    <d v="2017-02-12T00:00:00"/>
    <d v="2017-02-01T00:00:00"/>
    <d v="2017-02-12T00:00:00"/>
    <s v="Sunday"/>
    <d v="1899-12-30T02:03:07"/>
    <d v="1899-12-30T02:00:00"/>
    <n v="1"/>
    <d v="2017-02-12T00:00:00"/>
    <d v="2017-02-01T00:00:00"/>
    <d v="2017-02-12T00:00:00"/>
    <s v="Sunday"/>
    <d v="1899-12-30T02:10:57"/>
    <d v="1899-12-30T02:00:00"/>
    <s v="One Way"/>
  </r>
  <r>
    <n v="1417987"/>
    <s v="RFID Card Member"/>
    <s v="Milwaukee"/>
    <s v="WI"/>
    <n v="53207"/>
    <s v="UNITED STATES"/>
    <s v="Annual Pass"/>
    <n v="46"/>
    <x v="49"/>
    <n v="43.020020000000002"/>
    <n v="-87.912540000000007"/>
    <x v="48"/>
    <n v="43.004728999999998"/>
    <n v="-87.905463999999995"/>
    <n v="10"/>
    <n v="0"/>
    <n v="1.5"/>
    <n v="1.4"/>
    <n v="60"/>
    <n v="-1"/>
    <d v="2017-02-12T00:00:00"/>
    <d v="2017-02-01T00:00:00"/>
    <d v="2017-02-12T00:00:00"/>
    <s v="Sunday"/>
    <d v="1899-12-30T04:26:08"/>
    <d v="1899-12-30T04:00:00"/>
    <n v="1"/>
    <d v="2017-02-12T00:00:00"/>
    <d v="2017-02-01T00:00:00"/>
    <d v="2017-02-12T00:00:00"/>
    <s v="Sunday"/>
    <d v="1899-12-30T04:36:26"/>
    <d v="1899-12-30T05:00:00"/>
    <s v="One Way"/>
  </r>
  <r>
    <n v="1505839"/>
    <s v="RFID Card Member"/>
    <s v="Wauwatosa "/>
    <s v="WI"/>
    <n v="53213"/>
    <s v="UNITED STATES"/>
    <s v="Pay as You Go Pass"/>
    <n v="28"/>
    <x v="48"/>
    <n v="43.060839999999999"/>
    <n v="-88.001940000000005"/>
    <x v="49"/>
    <n v="43.060839999999999"/>
    <n v="-88.001940000000005"/>
    <n v="32"/>
    <n v="2"/>
    <n v="4.8"/>
    <n v="4.5999999999999996"/>
    <n v="192"/>
    <n v="-1"/>
    <d v="2017-02-12T00:00:00"/>
    <d v="2017-02-01T00:00:00"/>
    <d v="2017-02-12T00:00:00"/>
    <s v="Sunday"/>
    <d v="1899-12-30T11:24:14"/>
    <d v="1899-12-30T11:00:00"/>
    <n v="1"/>
    <d v="2017-02-12T00:00:00"/>
    <d v="2017-02-01T00:00:00"/>
    <d v="2017-02-12T00:00:00"/>
    <s v="Sunday"/>
    <d v="1899-12-30T11:56:45"/>
    <d v="1899-12-30T12:00:00"/>
    <s v="Round Trip"/>
  </r>
  <r>
    <n v="1379329"/>
    <s v="RFID Card Member"/>
    <s v="Milwaukee"/>
    <s v="WI"/>
    <n v="53233"/>
    <s v="UNITED STATES"/>
    <s v="Annual Pass"/>
    <n v="179"/>
    <x v="26"/>
    <n v="43.060786"/>
    <n v="-87.883825999999999"/>
    <x v="30"/>
    <n v="43.05097"/>
    <n v="-87.906440000000003"/>
    <n v="13"/>
    <n v="0"/>
    <n v="2"/>
    <n v="1.9"/>
    <n v="78"/>
    <n v="-1"/>
    <d v="2017-02-12T00:00:00"/>
    <d v="2017-02-01T00:00:00"/>
    <d v="2017-02-12T00:00:00"/>
    <s v="Sunday"/>
    <d v="1899-12-30T13:47:44"/>
    <d v="1899-12-30T14:00:00"/>
    <n v="1"/>
    <d v="2017-02-12T00:00:00"/>
    <d v="2017-02-01T00:00:00"/>
    <d v="2017-02-12T00:00:00"/>
    <s v="Sunday"/>
    <d v="1899-12-30T14:00:15"/>
    <d v="1899-12-30T14:00:00"/>
    <s v="One Way"/>
  </r>
  <r>
    <n v="1379329"/>
    <s v="RFID Card Member"/>
    <s v="Milwaukee"/>
    <s v="WI"/>
    <n v="53233"/>
    <s v="UNITED STATES"/>
    <s v="Annual Pass"/>
    <n v="336"/>
    <x v="24"/>
    <n v="43.05097"/>
    <n v="-87.906440000000003"/>
    <x v="18"/>
    <n v="43.045712999999999"/>
    <n v="-87.899756999999994"/>
    <n v="9"/>
    <n v="0"/>
    <n v="1.4"/>
    <n v="1.3"/>
    <n v="54"/>
    <n v="-1"/>
    <d v="2017-02-12T00:00:00"/>
    <d v="2017-02-01T00:00:00"/>
    <d v="2017-02-12T00:00:00"/>
    <s v="Sunday"/>
    <d v="1899-12-30T14:13:13"/>
    <d v="1899-12-30T14:00:00"/>
    <n v="1"/>
    <d v="2017-02-12T00:00:00"/>
    <d v="2017-02-01T00:00:00"/>
    <d v="2017-02-12T00:00:00"/>
    <s v="Sunday"/>
    <d v="1899-12-30T14:22:33"/>
    <d v="1899-12-30T14:00:00"/>
    <s v="One Way"/>
  </r>
  <r>
    <n v="1010620"/>
    <s v="RFID Card Member"/>
    <s v="Milwaukee"/>
    <s v="WI"/>
    <n v="53202"/>
    <s v="UNITED STATES"/>
    <s v="Annual Pass"/>
    <n v="6"/>
    <x v="1"/>
    <n v="43.048200000000001"/>
    <n v="-87.900859999999994"/>
    <x v="38"/>
    <n v="43.074890000000003"/>
    <n v="-87.882810000000006"/>
    <n v="21"/>
    <n v="0"/>
    <n v="3.2"/>
    <n v="3"/>
    <n v="126"/>
    <n v="-1"/>
    <d v="2017-02-12T00:00:00"/>
    <d v="2017-02-01T00:00:00"/>
    <d v="2017-02-12T00:00:00"/>
    <s v="Sunday"/>
    <d v="1899-12-30T15:25:41"/>
    <d v="1899-12-30T15:00:00"/>
    <n v="1"/>
    <d v="2017-02-12T00:00:00"/>
    <d v="2017-02-01T00:00:00"/>
    <d v="2017-02-12T00:00:00"/>
    <s v="Sunday"/>
    <d v="1899-12-30T15:46:56"/>
    <d v="1899-12-30T16:00:00"/>
    <s v="One Way"/>
  </r>
  <r>
    <n v="1378810"/>
    <s v="RFID Card Member"/>
    <s v="Milwaukee "/>
    <s v="WI"/>
    <n v="53211"/>
    <s v="UNITED STATES"/>
    <s v="Annual Pass"/>
    <n v="11055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2T00:00:00"/>
    <d v="2017-02-01T00:00:00"/>
    <d v="2017-02-12T00:00:00"/>
    <s v="Sunday"/>
    <d v="1899-12-30T16:36:25"/>
    <d v="1899-12-30T17:00:00"/>
    <n v="1"/>
    <d v="2017-02-12T00:00:00"/>
    <d v="2017-02-01T00:00:00"/>
    <d v="2017-02-12T00:00:00"/>
    <s v="Sunday"/>
    <d v="1899-12-30T16:41:36"/>
    <d v="1899-12-30T17:00:00"/>
    <s v="One Way"/>
  </r>
  <r>
    <n v="1010620"/>
    <s v="RFID Card Member"/>
    <s v="Milwaukee"/>
    <s v="WI"/>
    <n v="53202"/>
    <s v="UNITED STATES"/>
    <s v="Annual Pass"/>
    <n v="2"/>
    <x v="7"/>
    <n v="43.074890000000003"/>
    <n v="-87.882810000000006"/>
    <x v="0"/>
    <n v="43.048200000000001"/>
    <n v="-87.900859999999994"/>
    <n v="14"/>
    <n v="0"/>
    <n v="2.1"/>
    <n v="2"/>
    <n v="84"/>
    <n v="-1"/>
    <d v="2017-02-12T00:00:00"/>
    <d v="2017-02-01T00:00:00"/>
    <d v="2017-02-12T00:00:00"/>
    <s v="Sunday"/>
    <d v="1899-12-30T19:17:07"/>
    <d v="1899-12-30T19:00:00"/>
    <n v="1"/>
    <d v="2017-02-12T00:00:00"/>
    <d v="2017-02-01T00:00:00"/>
    <d v="2017-02-12T00:00:00"/>
    <s v="Sunday"/>
    <d v="1899-12-30T19:31:29"/>
    <d v="1899-12-30T20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9"/>
    <n v="0"/>
    <n v="2.9"/>
    <n v="2.7"/>
    <n v="114"/>
    <n v="-1"/>
    <d v="2017-02-13T00:00:00"/>
    <d v="2017-02-01T00:00:00"/>
    <d v="2017-02-13T00:00:00"/>
    <s v="Monday"/>
    <d v="1899-12-30T07:25:18"/>
    <d v="1899-12-30T07:00:00"/>
    <n v="1"/>
    <d v="2017-02-13T00:00:00"/>
    <d v="2017-02-01T00:00:00"/>
    <d v="2017-02-13T00:00:00"/>
    <s v="Monday"/>
    <d v="1899-12-30T07:44:01"/>
    <d v="1899-12-30T08:00:00"/>
    <s v="One Way"/>
  </r>
  <r>
    <n v="1468078"/>
    <s v="RFID Card Member"/>
    <s v="Milwaukee "/>
    <s v="WI"/>
    <n v="53209"/>
    <s v="UNITED STATES"/>
    <s v="Annual Pass"/>
    <n v="5712"/>
    <x v="13"/>
    <n v="43.058619999999998"/>
    <n v="-87.885319999999993"/>
    <x v="54"/>
    <n v="43.046570000000003"/>
    <n v="-87.908720000000002"/>
    <n v="9"/>
    <n v="0"/>
    <n v="1.4"/>
    <n v="1.3"/>
    <n v="54"/>
    <n v="-1"/>
    <d v="2017-02-13T00:00:00"/>
    <d v="2017-02-01T00:00:00"/>
    <d v="2017-02-13T00:00:00"/>
    <s v="Monday"/>
    <d v="1899-12-30T07:41:41"/>
    <d v="1899-12-30T08:00:00"/>
    <n v="1"/>
    <d v="2017-02-13T00:00:00"/>
    <d v="2017-02-01T00:00:00"/>
    <d v="2017-02-13T00:00:00"/>
    <s v="Monday"/>
    <d v="1899-12-30T07:50:02"/>
    <d v="1899-12-30T08:00:00"/>
    <s v="One Way"/>
  </r>
  <r>
    <n v="1407702"/>
    <s v="RFID Card Member"/>
    <s v="Milwaukee"/>
    <s v="WI"/>
    <n v="53202"/>
    <s v="UNITED STATES"/>
    <s v="Annual Pass"/>
    <n v="11051"/>
    <x v="7"/>
    <n v="43.074890000000003"/>
    <n v="-87.882810000000006"/>
    <x v="9"/>
    <n v="43.074655999999997"/>
    <n v="-87.889011999999994"/>
    <n v="3"/>
    <n v="0"/>
    <n v="0.5"/>
    <n v="0.4"/>
    <n v="18"/>
    <n v="-1"/>
    <d v="2017-02-13T00:00:00"/>
    <d v="2017-02-01T00:00:00"/>
    <d v="2017-02-13T00:00:00"/>
    <s v="Monday"/>
    <d v="1899-12-30T11:59:58"/>
    <d v="1899-12-30T12:00:00"/>
    <n v="1"/>
    <d v="2017-02-13T00:00:00"/>
    <d v="2017-02-01T00:00:00"/>
    <d v="2017-02-13T00:00:00"/>
    <s v="Monday"/>
    <d v="1899-12-30T12:02:43"/>
    <d v="1899-12-30T12:00:00"/>
    <s v="One Way"/>
  </r>
  <r>
    <n v="1010620"/>
    <s v="RFID Card Member"/>
    <s v="Milwaukee"/>
    <s v="WI"/>
    <n v="53202"/>
    <s v="UNITED STATES"/>
    <s v="Annual Pass"/>
    <n v="2"/>
    <x v="1"/>
    <n v="43.048200000000001"/>
    <n v="-87.900859999999994"/>
    <x v="38"/>
    <n v="43.074890000000003"/>
    <n v="-87.882810000000006"/>
    <n v="17"/>
    <n v="0"/>
    <n v="2.6"/>
    <n v="2.4"/>
    <n v="102"/>
    <n v="-1"/>
    <d v="2017-02-13T00:00:00"/>
    <d v="2017-02-01T00:00:00"/>
    <d v="2017-02-13T00:00:00"/>
    <s v="Monday"/>
    <d v="1899-12-30T12:36:46"/>
    <d v="1899-12-30T13:00:00"/>
    <n v="1"/>
    <d v="2017-02-13T00:00:00"/>
    <d v="2017-02-01T00:00:00"/>
    <d v="2017-02-13T00:00:00"/>
    <s v="Monday"/>
    <d v="1899-12-30T12:53:21"/>
    <d v="1899-12-30T13:00:00"/>
    <s v="One Way"/>
  </r>
  <r>
    <n v="1351368"/>
    <s v="RFID Card Member"/>
    <s v="Milwaukee"/>
    <s v="WI"/>
    <n v="53202"/>
    <s v="UNITED STATES"/>
    <s v="Annual Pass"/>
    <n v="43"/>
    <x v="35"/>
    <n v="43.040154000000001"/>
    <n v="-87.932113000000001"/>
    <x v="2"/>
    <n v="43.03519"/>
    <n v="-87.907390000000007"/>
    <n v="85"/>
    <n v="0"/>
    <n v="12.8"/>
    <n v="12.1"/>
    <n v="510"/>
    <n v="-1"/>
    <d v="2017-02-13T00:00:00"/>
    <d v="2017-02-01T00:00:00"/>
    <d v="2017-02-13T00:00:00"/>
    <s v="Monday"/>
    <d v="1899-12-30T13:12:49"/>
    <d v="1899-12-30T13:00:00"/>
    <n v="1"/>
    <d v="2017-02-13T00:00:00"/>
    <d v="2017-02-01T00:00:00"/>
    <d v="2017-02-13T00:00:00"/>
    <s v="Monday"/>
    <d v="1899-12-30T14:37:14"/>
    <d v="1899-12-30T15:00:00"/>
    <s v="One Way"/>
  </r>
  <r>
    <n v="1154367"/>
    <s v="RFID Card Member"/>
    <s v="Milwaukee"/>
    <s v="WI"/>
    <n v="53202"/>
    <s v="UNITED STATES"/>
    <s v="Annual Pass"/>
    <n v="11114"/>
    <x v="12"/>
    <n v="43.038719999999998"/>
    <n v="-87.905339999999995"/>
    <x v="14"/>
    <n v="43.020020000000002"/>
    <n v="-87.912540000000007"/>
    <n v="16"/>
    <n v="0"/>
    <n v="2.4"/>
    <n v="2.2999999999999998"/>
    <n v="96"/>
    <n v="-1"/>
    <d v="2017-02-13T00:00:00"/>
    <d v="2017-02-01T00:00:00"/>
    <d v="2017-02-13T00:00:00"/>
    <s v="Monday"/>
    <d v="1899-12-30T16:38:09"/>
    <d v="1899-12-30T17:00:00"/>
    <n v="1"/>
    <d v="2017-02-13T00:00:00"/>
    <d v="2017-02-01T00:00:00"/>
    <d v="2017-02-13T00:00:00"/>
    <s v="Monday"/>
    <d v="1899-12-30T16:54:37"/>
    <d v="1899-12-30T17:00:00"/>
    <s v="One Way"/>
  </r>
  <r>
    <n v="1328721"/>
    <s v="RFID Card Member"/>
    <s v="Milwaukee"/>
    <s v="WI"/>
    <n v="53207"/>
    <s v="UNITED STATES"/>
    <s v="Annual Pass"/>
    <n v="23"/>
    <x v="41"/>
    <n v="43.004728999999998"/>
    <n v="-87.905463999999995"/>
    <x v="42"/>
    <n v="43.026229999999998"/>
    <n v="-87.912809999999993"/>
    <n v="9"/>
    <n v="0"/>
    <n v="1.4"/>
    <n v="1.3"/>
    <n v="54"/>
    <n v="-1"/>
    <d v="2017-02-13T00:00:00"/>
    <d v="2017-02-01T00:00:00"/>
    <d v="2017-02-13T00:00:00"/>
    <s v="Monday"/>
    <d v="1899-12-30T17:59:20"/>
    <d v="1899-12-30T18:00:00"/>
    <n v="1"/>
    <d v="2017-02-13T00:00:00"/>
    <d v="2017-02-01T00:00:00"/>
    <d v="2017-02-13T00:00:00"/>
    <s v="Monday"/>
    <d v="1899-12-30T18:08:18"/>
    <d v="1899-12-30T18:00:00"/>
    <s v="One Way"/>
  </r>
  <r>
    <n v="1142876"/>
    <s v="RFID Card Member"/>
    <s v="Milwaukee"/>
    <s v="WI"/>
    <n v="53204"/>
    <s v="UNITED STATES"/>
    <s v="Annual Pass"/>
    <n v="5562"/>
    <x v="50"/>
    <n v="43.026229999999998"/>
    <n v="-87.912809999999993"/>
    <x v="4"/>
    <n v="43.03913"/>
    <n v="-87.916150000000002"/>
    <n v="8"/>
    <n v="0"/>
    <n v="1.2"/>
    <n v="1.1000000000000001"/>
    <n v="48"/>
    <n v="-1"/>
    <d v="2017-02-13T00:00:00"/>
    <d v="2017-02-01T00:00:00"/>
    <d v="2017-02-13T00:00:00"/>
    <s v="Monday"/>
    <d v="1899-12-30T18:40:47"/>
    <d v="1899-12-30T19:00:00"/>
    <n v="1"/>
    <d v="2017-02-13T00:00:00"/>
    <d v="2017-02-01T00:00:00"/>
    <d v="2017-02-13T00:00:00"/>
    <s v="Monday"/>
    <d v="1899-12-30T18:48:52"/>
    <d v="1899-12-30T19:00:00"/>
    <s v="One Way"/>
  </r>
  <r>
    <n v="1442430"/>
    <s v="RFID Card Member"/>
    <s v="Milwaukee"/>
    <s v="WI"/>
    <n v="53211"/>
    <s v="UNITED STATES"/>
    <s v="Annual Pass"/>
    <n v="5432"/>
    <x v="7"/>
    <n v="43.074890000000003"/>
    <n v="-87.882810000000006"/>
    <x v="9"/>
    <n v="43.074655999999997"/>
    <n v="-87.889011999999994"/>
    <n v="2"/>
    <n v="0"/>
    <n v="0.3"/>
    <n v="0.3"/>
    <n v="12"/>
    <n v="-1"/>
    <d v="2017-02-13T00:00:00"/>
    <d v="2017-02-01T00:00:00"/>
    <d v="2017-02-13T00:00:00"/>
    <s v="Monday"/>
    <d v="1899-12-30T20:25:28"/>
    <d v="1899-12-30T20:00:00"/>
    <n v="1"/>
    <d v="2017-02-13T00:00:00"/>
    <d v="2017-02-01T00:00:00"/>
    <d v="2017-02-13T00:00:00"/>
    <s v="Monday"/>
    <d v="1899-12-30T20:27:38"/>
    <d v="1899-12-30T20:00:00"/>
    <s v="One Way"/>
  </r>
  <r>
    <n v="1468078"/>
    <s v="RFID Card Member"/>
    <s v="Milwaukee "/>
    <s v="WI"/>
    <n v="53209"/>
    <s v="UNITED STATES"/>
    <s v="Annual Pass"/>
    <n v="5476"/>
    <x v="13"/>
    <n v="43.058619999999998"/>
    <n v="-87.885319999999993"/>
    <x v="54"/>
    <n v="43.046570000000003"/>
    <n v="-87.908720000000002"/>
    <n v="11"/>
    <n v="0"/>
    <n v="1.7"/>
    <n v="1.6"/>
    <n v="66"/>
    <n v="-1"/>
    <d v="2017-02-14T00:00:00"/>
    <d v="2017-02-01T00:00:00"/>
    <d v="2017-02-14T00:00:00"/>
    <s v="Tuesday"/>
    <d v="1899-12-30T07:43:17"/>
    <d v="1899-12-30T08:00:00"/>
    <n v="1"/>
    <d v="2017-02-14T00:00:00"/>
    <d v="2017-02-01T00:00:00"/>
    <d v="2017-02-14T00:00:00"/>
    <s v="Tuesday"/>
    <d v="1899-12-30T07:54:46"/>
    <d v="1899-12-30T08:00:00"/>
    <s v="One Way"/>
  </r>
  <r>
    <n v="1378810"/>
    <s v="RFID Card Member"/>
    <s v="Milwaukee "/>
    <s v="WI"/>
    <n v="53211"/>
    <s v="UNITED STATES"/>
    <s v="Annual Pass"/>
    <n v="5550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4T00:00:00"/>
    <d v="2017-02-01T00:00:00"/>
    <d v="2017-02-14T00:00:00"/>
    <s v="Tuesday"/>
    <d v="1899-12-30T09:30:47"/>
    <d v="1899-12-30T10:00:00"/>
    <n v="1"/>
    <d v="2017-02-14T00:00:00"/>
    <d v="2017-02-01T00:00:00"/>
    <d v="2017-02-14T00:00:00"/>
    <s v="Tuesday"/>
    <d v="1899-12-30T09:35:37"/>
    <d v="1899-12-30T10:00:00"/>
    <s v="One Way"/>
  </r>
  <r>
    <n v="1260485"/>
    <s v="RFID Card Member"/>
    <s v="Shorewood"/>
    <s v="WI"/>
    <n v="53211"/>
    <s v="UNITED STATES"/>
    <s v="Annual Pass"/>
    <n v="11115"/>
    <x v="0"/>
    <n v="43.03886"/>
    <n v="-87.902720000000002"/>
    <x v="12"/>
    <n v="43.038719999999998"/>
    <n v="-87.905339999999995"/>
    <n v="2"/>
    <n v="0"/>
    <n v="0.3"/>
    <n v="0.3"/>
    <n v="12"/>
    <n v="-1"/>
    <d v="2017-02-14T00:00:00"/>
    <d v="2017-02-01T00:00:00"/>
    <d v="2017-02-14T00:00:00"/>
    <s v="Tuesday"/>
    <d v="1899-12-30T11:36:22"/>
    <d v="1899-12-30T12:00:00"/>
    <n v="1"/>
    <d v="2017-02-14T00:00:00"/>
    <d v="2017-02-01T00:00:00"/>
    <d v="2017-02-14T00:00:00"/>
    <s v="Tuesday"/>
    <d v="1899-12-30T11:38:54"/>
    <d v="1899-12-30T12:00:00"/>
    <s v="One Way"/>
  </r>
  <r>
    <n v="1135547"/>
    <s v="RFID Card Member"/>
    <s v="Milwaukee"/>
    <s v="WI"/>
    <n v="53202"/>
    <s v="UNITED STATES"/>
    <s v="Annual Pass"/>
    <n v="5"/>
    <x v="11"/>
    <n v="43.04824"/>
    <n v="-87.904970000000006"/>
    <x v="48"/>
    <n v="43.004728999999998"/>
    <n v="-87.905463999999995"/>
    <n v="41"/>
    <n v="0"/>
    <n v="6.2"/>
    <n v="5.8"/>
    <n v="246"/>
    <n v="-1"/>
    <d v="2017-02-14T00:00:00"/>
    <d v="2017-02-01T00:00:00"/>
    <d v="2017-02-14T00:00:00"/>
    <s v="Tuesday"/>
    <d v="1899-12-30T13:51:01"/>
    <d v="1899-12-30T14:00:00"/>
    <n v="1"/>
    <d v="2017-02-14T00:00:00"/>
    <d v="2017-02-01T00:00:00"/>
    <d v="2017-02-14T00:00:00"/>
    <s v="Tuesday"/>
    <d v="1899-12-30T14:32:13"/>
    <d v="1899-12-30T15:00:00"/>
    <s v="One Way"/>
  </r>
  <r>
    <n v="1435377"/>
    <s v="RFID Card Member"/>
    <s v="Milwaukee"/>
    <s v="WI"/>
    <n v="53233"/>
    <s v="UNITED STATES"/>
    <s v="Annual Pass"/>
    <n v="5438"/>
    <x v="6"/>
    <n v="43.049230000000001"/>
    <n v="-87.911940000000001"/>
    <x v="13"/>
    <n v="43.04824"/>
    <n v="-87.904970000000006"/>
    <n v="4"/>
    <n v="0"/>
    <n v="0.6"/>
    <n v="0.6"/>
    <n v="24"/>
    <n v="-1"/>
    <d v="2017-02-14T00:00:00"/>
    <d v="2017-02-01T00:00:00"/>
    <d v="2017-02-14T00:00:00"/>
    <s v="Tuesday"/>
    <d v="1899-12-30T14:41:34"/>
    <d v="1899-12-30T15:00:00"/>
    <n v="1"/>
    <d v="2017-02-14T00:00:00"/>
    <d v="2017-02-01T00:00:00"/>
    <d v="2017-02-14T00:00:00"/>
    <s v="Tuesday"/>
    <d v="1899-12-30T14:45:04"/>
    <d v="1899-12-30T15:00:00"/>
    <s v="One Way"/>
  </r>
  <r>
    <n v="1482626"/>
    <s v="RFID Card Member"/>
    <s v="Milwaukee"/>
    <s v="WI"/>
    <n v="53207"/>
    <s v="UNITED STATES"/>
    <s v="Annual Pass"/>
    <n v="46"/>
    <x v="27"/>
    <n v="43.038580000000003"/>
    <n v="-87.90934"/>
    <x v="5"/>
    <n v="43.031480000000002"/>
    <n v="-87.908169999999998"/>
    <n v="16"/>
    <n v="0"/>
    <n v="2.4"/>
    <n v="2.2999999999999998"/>
    <n v="96"/>
    <n v="-1"/>
    <d v="2017-02-14T00:00:00"/>
    <d v="2017-02-01T00:00:00"/>
    <d v="2017-02-14T00:00:00"/>
    <s v="Tuesday"/>
    <d v="1899-12-30T17:37:05"/>
    <d v="1899-12-30T18:00:00"/>
    <n v="1"/>
    <d v="2017-02-14T00:00:00"/>
    <d v="2017-02-01T00:00:00"/>
    <d v="2017-02-14T00:00:00"/>
    <s v="Tuesday"/>
    <d v="1899-12-30T17:53:11"/>
    <d v="1899-12-30T18:00:00"/>
    <s v="One Way"/>
  </r>
  <r>
    <n v="1154367"/>
    <s v="RFID Card Member"/>
    <s v="Milwaukee"/>
    <s v="WI"/>
    <n v="53202"/>
    <s v="UNITED STATES"/>
    <s v="Annual Pass"/>
    <n v="145"/>
    <x v="0"/>
    <n v="43.03886"/>
    <n v="-87.902720000000002"/>
    <x v="12"/>
    <n v="43.038719999999998"/>
    <n v="-87.905339999999995"/>
    <n v="8"/>
    <n v="0"/>
    <n v="1.2"/>
    <n v="1.1000000000000001"/>
    <n v="48"/>
    <n v="-1"/>
    <d v="2017-02-14T00:00:00"/>
    <d v="2017-02-01T00:00:00"/>
    <d v="2017-02-14T00:00:00"/>
    <s v="Tuesday"/>
    <d v="1899-12-30T19:28:41"/>
    <d v="1899-12-30T19:00:00"/>
    <n v="1"/>
    <d v="2017-02-14T00:00:00"/>
    <d v="2017-02-01T00:00:00"/>
    <d v="2017-02-14T00:00:00"/>
    <s v="Tuesday"/>
    <d v="1899-12-30T19:36:25"/>
    <d v="1899-12-30T20:00:00"/>
    <s v="One Way"/>
  </r>
  <r>
    <n v="1494109"/>
    <s v="RFID Card Member"/>
    <s v="Milwaukee"/>
    <s v="WI"/>
    <n v="53233"/>
    <s v="UNITED STATES"/>
    <s v="Annual Pass"/>
    <n v="5574"/>
    <x v="14"/>
    <n v="43.045712999999999"/>
    <n v="-87.899756999999994"/>
    <x v="1"/>
    <n v="43.03886"/>
    <n v="-87.902720000000002"/>
    <n v="5"/>
    <n v="0"/>
    <n v="0.8"/>
    <n v="0.7"/>
    <n v="30"/>
    <n v="-1"/>
    <d v="2017-02-15T00:00:00"/>
    <d v="2017-02-01T00:00:00"/>
    <d v="2017-02-15T00:00:00"/>
    <s v="Wednesday"/>
    <d v="1899-12-30T07:58:47"/>
    <d v="1899-12-30T08:00:00"/>
    <n v="1"/>
    <d v="2017-02-15T00:00:00"/>
    <d v="2017-02-01T00:00:00"/>
    <d v="2017-02-15T00:00:00"/>
    <s v="Wednesday"/>
    <d v="1899-12-30T08:03:20"/>
    <d v="1899-12-30T08:00:00"/>
    <s v="One Way"/>
  </r>
  <r>
    <n v="1274295"/>
    <s v="RFID Card Member"/>
    <s v="Milwaukee"/>
    <s v="WI"/>
    <n v="53202"/>
    <s v="UNITED STATES"/>
    <s v="Pay as You Go Pass"/>
    <n v="42"/>
    <x v="39"/>
    <n v="43.024340000000002"/>
    <n v="-87.916753"/>
    <x v="44"/>
    <n v="43.024340000000002"/>
    <n v="-87.916753"/>
    <n v="33"/>
    <n v="2"/>
    <n v="5"/>
    <n v="4.7"/>
    <n v="198"/>
    <n v="-1"/>
    <d v="2017-02-15T00:00:00"/>
    <d v="2017-02-01T00:00:00"/>
    <d v="2017-02-15T00:00:00"/>
    <s v="Wednesday"/>
    <d v="1899-12-30T12:53:02"/>
    <d v="1899-12-30T13:00:00"/>
    <n v="1"/>
    <d v="2017-02-15T00:00:00"/>
    <d v="2017-02-01T00:00:00"/>
    <d v="2017-02-15T00:00:00"/>
    <s v="Wednesday"/>
    <d v="1899-12-30T13:26:41"/>
    <d v="1899-12-30T13:00:00"/>
    <s v="Round Trip"/>
  </r>
  <r>
    <n v="1489639"/>
    <s v="RFID Card Member"/>
    <s v="Milwaukee"/>
    <s v="WI"/>
    <n v="53202"/>
    <s v="UNITED STATES"/>
    <s v="Annual Pass"/>
    <n v="168"/>
    <x v="27"/>
    <n v="43.038580000000003"/>
    <n v="-87.90934"/>
    <x v="8"/>
    <n v="43.038580000000003"/>
    <n v="-87.90934"/>
    <n v="1"/>
    <n v="0"/>
    <n v="0.2"/>
    <n v="0.1"/>
    <n v="6"/>
    <n v="-1"/>
    <d v="2017-02-15T00:00:00"/>
    <d v="2017-02-01T00:00:00"/>
    <d v="2017-02-15T00:00:00"/>
    <s v="Wednesday"/>
    <d v="1899-12-30T15:25:28"/>
    <d v="1899-12-30T15:00:00"/>
    <n v="1"/>
    <d v="2017-02-15T00:00:00"/>
    <d v="2017-02-01T00:00:00"/>
    <d v="2017-02-15T00:00:00"/>
    <s v="Wednesday"/>
    <d v="1899-12-30T15:26:28"/>
    <d v="1899-12-30T15:00:00"/>
    <s v="Round Trip"/>
  </r>
  <r>
    <n v="1010620"/>
    <s v="RFID Card Member"/>
    <s v="Milwaukee"/>
    <s v="WI"/>
    <n v="53202"/>
    <s v="UNITED STATES"/>
    <s v="Annual Pass"/>
    <n v="2"/>
    <x v="7"/>
    <n v="43.074890000000003"/>
    <n v="-87.882810000000006"/>
    <x v="0"/>
    <n v="43.048200000000001"/>
    <n v="-87.900859999999994"/>
    <n v="15"/>
    <n v="0"/>
    <n v="2.2999999999999998"/>
    <n v="2.1"/>
    <n v="90"/>
    <n v="-1"/>
    <d v="2017-02-15T00:00:00"/>
    <d v="2017-02-01T00:00:00"/>
    <d v="2017-02-15T00:00:00"/>
    <s v="Wednesday"/>
    <d v="1899-12-30T15:35:55"/>
    <d v="1899-12-30T16:00:00"/>
    <n v="1"/>
    <d v="2017-02-15T00:00:00"/>
    <d v="2017-02-01T00:00:00"/>
    <d v="2017-02-15T00:00:00"/>
    <s v="Wednesday"/>
    <d v="1899-12-30T15:50:24"/>
    <d v="1899-12-30T16:00:00"/>
    <s v="One Way"/>
  </r>
  <r>
    <n v="1442430"/>
    <s v="RFID Card Member"/>
    <s v="Milwaukee"/>
    <s v="WI"/>
    <n v="53211"/>
    <s v="UNITED STATES"/>
    <s v="Annual Pass"/>
    <n v="11051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15T00:00:00"/>
    <d v="2017-02-01T00:00:00"/>
    <d v="2017-02-15T00:00:00"/>
    <s v="Wednesday"/>
    <d v="1899-12-30T16:31:32"/>
    <d v="1899-12-30T17:00:00"/>
    <n v="1"/>
    <d v="2017-02-15T00:00:00"/>
    <d v="2017-02-01T00:00:00"/>
    <d v="2017-02-15T00:00:00"/>
    <s v="Wednesday"/>
    <d v="1899-12-30T16:33:56"/>
    <d v="1899-12-30T17:00:00"/>
    <s v="One Way"/>
  </r>
  <r>
    <n v="1088320"/>
    <s v="RFID Card Member"/>
    <s v="milwaukee"/>
    <s v="WI"/>
    <n v="53202"/>
    <s v="UNITED STATES"/>
    <s v="Annual Pass"/>
    <n v="11110"/>
    <x v="0"/>
    <n v="43.03886"/>
    <n v="-87.902720000000002"/>
    <x v="29"/>
    <n v="43.053040000000003"/>
    <n v="-87.897660000000002"/>
    <n v="9"/>
    <n v="0"/>
    <n v="1.4"/>
    <n v="1.3"/>
    <n v="54"/>
    <n v="-1"/>
    <d v="2017-02-15T00:00:00"/>
    <d v="2017-02-01T00:00:00"/>
    <d v="2017-02-15T00:00:00"/>
    <s v="Wednesday"/>
    <d v="1899-12-30T17:30:10"/>
    <d v="1899-12-30T18:00:00"/>
    <n v="1"/>
    <d v="2017-02-15T00:00:00"/>
    <d v="2017-02-01T00:00:00"/>
    <d v="2017-02-15T00:00:00"/>
    <s v="Wednesday"/>
    <d v="1899-12-30T17:39:28"/>
    <d v="1899-12-30T18:00:00"/>
    <s v="One Way"/>
  </r>
  <r>
    <n v="1257700"/>
    <s v="RFID Card Member"/>
    <s v="Milwaukee"/>
    <s v="WI"/>
    <n v="53202"/>
    <s v="UNITED STATES"/>
    <s v="Annual Pass"/>
    <n v="336"/>
    <x v="14"/>
    <n v="43.045712999999999"/>
    <n v="-87.899756999999994"/>
    <x v="29"/>
    <n v="43.053040000000003"/>
    <n v="-87.897660000000002"/>
    <n v="9"/>
    <n v="0"/>
    <n v="1.4"/>
    <n v="1.3"/>
    <n v="54"/>
    <n v="-1"/>
    <d v="2017-02-15T00:00:00"/>
    <d v="2017-02-01T00:00:00"/>
    <d v="2017-02-15T00:00:00"/>
    <s v="Wednesday"/>
    <d v="1899-12-30T17:42:08"/>
    <d v="1899-12-30T18:00:00"/>
    <n v="1"/>
    <d v="2017-02-15T00:00:00"/>
    <d v="2017-02-01T00:00:00"/>
    <d v="2017-02-15T00:00:00"/>
    <s v="Wednesday"/>
    <d v="1899-12-30T17:51:08"/>
    <d v="1899-12-30T18:00:00"/>
    <s v="One Way"/>
  </r>
  <r>
    <n v="1435377"/>
    <s v="RFID Card Member"/>
    <s v="Milwaukee"/>
    <s v="WI"/>
    <n v="53233"/>
    <s v="UNITED STATES"/>
    <s v="Annual Pass"/>
    <n v="5443"/>
    <x v="35"/>
    <n v="43.040154000000001"/>
    <n v="-87.932113000000001"/>
    <x v="7"/>
    <n v="43.049230000000001"/>
    <n v="-87.911940000000001"/>
    <n v="12"/>
    <n v="0"/>
    <n v="1.8"/>
    <n v="1.7"/>
    <n v="72"/>
    <n v="-1"/>
    <d v="2017-02-16T00:00:00"/>
    <d v="2017-02-01T00:00:00"/>
    <d v="2017-02-16T00:00:00"/>
    <s v="Thursday"/>
    <d v="1899-12-30T07:52:22"/>
    <d v="1899-12-30T08:00:00"/>
    <n v="1"/>
    <d v="2017-02-16T00:00:00"/>
    <d v="2017-02-01T00:00:00"/>
    <d v="2017-02-16T00:00:00"/>
    <s v="Thursday"/>
    <d v="1899-12-30T08:04:44"/>
    <d v="1899-12-30T08:00:00"/>
    <s v="One Way"/>
  </r>
  <r>
    <n v="1017964"/>
    <s v="RFID Card Member"/>
    <s v="Milwaukee"/>
    <s v="WI"/>
    <n v="53202"/>
    <s v="UNITED STATES"/>
    <s v="Annual Pass"/>
    <n v="22"/>
    <x v="13"/>
    <n v="43.058619999999998"/>
    <n v="-87.885319999999993"/>
    <x v="1"/>
    <n v="43.03886"/>
    <n v="-87.902720000000002"/>
    <n v="13"/>
    <n v="0"/>
    <n v="2"/>
    <n v="1.9"/>
    <n v="78"/>
    <n v="-1"/>
    <d v="2017-02-16T00:00:00"/>
    <d v="2017-02-01T00:00:00"/>
    <d v="2017-02-16T00:00:00"/>
    <s v="Thursday"/>
    <d v="1899-12-30T08:12:34"/>
    <d v="1899-12-30T08:00:00"/>
    <n v="1"/>
    <d v="2017-02-16T00:00:00"/>
    <d v="2017-02-01T00:00:00"/>
    <d v="2017-02-16T00:00:00"/>
    <s v="Thursday"/>
    <d v="1899-12-30T08:25:29"/>
    <d v="1899-12-30T08:00:00"/>
    <s v="One Way"/>
  </r>
  <r>
    <n v="1088320"/>
    <s v="RFID Card Member"/>
    <s v="milwaukee"/>
    <s v="WI"/>
    <n v="53202"/>
    <s v="UNITED STATES"/>
    <s v="Annual Pass"/>
    <n v="2"/>
    <x v="1"/>
    <n v="43.048200000000001"/>
    <n v="-87.900859999999994"/>
    <x v="1"/>
    <n v="43.03886"/>
    <n v="-87.902720000000002"/>
    <n v="6"/>
    <n v="0"/>
    <n v="0.9"/>
    <n v="0.9"/>
    <n v="36"/>
    <n v="-1"/>
    <d v="2017-02-16T00:00:00"/>
    <d v="2017-02-01T00:00:00"/>
    <d v="2017-02-16T00:00:00"/>
    <s v="Thursday"/>
    <d v="1899-12-30T08:15:18"/>
    <d v="1899-12-30T08:00:00"/>
    <n v="1"/>
    <d v="2017-02-16T00:00:00"/>
    <d v="2017-02-01T00:00:00"/>
    <d v="2017-02-16T00:00:00"/>
    <s v="Thursday"/>
    <d v="1899-12-30T08:21:11"/>
    <d v="1899-12-30T08:00:00"/>
    <s v="One Way"/>
  </r>
  <r>
    <n v="1387054"/>
    <s v="RFID Card Member"/>
    <s v="Wauwatosa"/>
    <s v="WI"/>
    <n v="53213"/>
    <s v="UNITED STATES"/>
    <s v="Annual Pass"/>
    <n v="5425"/>
    <x v="42"/>
    <n v="43.052630000000001"/>
    <n v="-88.016319999999993"/>
    <x v="53"/>
    <n v="43.06044"/>
    <n v="-88.016239999999996"/>
    <n v="45"/>
    <n v="0"/>
    <n v="6.8"/>
    <n v="6.4"/>
    <n v="270"/>
    <n v="-1"/>
    <d v="2017-02-16T00:00:00"/>
    <d v="2017-02-01T00:00:00"/>
    <d v="2017-02-16T00:00:00"/>
    <s v="Thursday"/>
    <d v="1899-12-30T08:21:56"/>
    <d v="1899-12-30T08:00:00"/>
    <n v="1"/>
    <d v="2017-02-16T00:00:00"/>
    <d v="2017-02-01T00:00:00"/>
    <d v="2017-02-16T00:00:00"/>
    <s v="Thursday"/>
    <d v="1899-12-30T09:06:39"/>
    <d v="1899-12-30T09:00:00"/>
    <s v="One Way"/>
  </r>
  <r>
    <n v="1246588"/>
    <s v="RFID Card Member"/>
    <s v="Milwaukee"/>
    <s v="WI"/>
    <n v="53218"/>
    <s v="UNITED STATES"/>
    <s v="Bublr for Organizations"/>
    <n v="11055"/>
    <x v="4"/>
    <n v="43.078530000000001"/>
    <n v="-87.882620000000003"/>
    <x v="41"/>
    <n v="43.078530000000001"/>
    <n v="-87.882620000000003"/>
    <n v="6"/>
    <n v="0"/>
    <n v="0.9"/>
    <n v="0.9"/>
    <n v="36"/>
    <n v="-1"/>
    <d v="2017-02-16T00:00:00"/>
    <d v="2017-02-01T00:00:00"/>
    <d v="2017-02-16T00:00:00"/>
    <s v="Thursday"/>
    <d v="1899-12-30T09:40:19"/>
    <d v="1899-12-30T10:00:00"/>
    <n v="1"/>
    <d v="2017-02-16T00:00:00"/>
    <d v="2017-02-01T00:00:00"/>
    <d v="2017-02-16T00:00:00"/>
    <s v="Thursday"/>
    <d v="1899-12-30T09:46:23"/>
    <d v="1899-12-30T10:00:00"/>
    <s v="Round Trip"/>
  </r>
  <r>
    <n v="1378810"/>
    <s v="RFID Card Member"/>
    <s v="Milwaukee "/>
    <s v="WI"/>
    <n v="53211"/>
    <s v="UNITED STATES"/>
    <s v="Annual Pass"/>
    <n v="5432"/>
    <x v="7"/>
    <n v="43.074890000000003"/>
    <n v="-87.882810000000006"/>
    <x v="26"/>
    <n v="43.077359999999999"/>
    <n v="-87.880769999999998"/>
    <n v="3"/>
    <n v="0"/>
    <n v="0.5"/>
    <n v="0.4"/>
    <n v="18"/>
    <n v="-1"/>
    <d v="2017-02-16T00:00:00"/>
    <d v="2017-02-01T00:00:00"/>
    <d v="2017-02-16T00:00:00"/>
    <s v="Thursday"/>
    <d v="1899-12-30T10:50:20"/>
    <d v="1899-12-30T11:00:00"/>
    <n v="1"/>
    <d v="2017-02-16T00:00:00"/>
    <d v="2017-02-01T00:00:00"/>
    <d v="2017-02-16T00:00:00"/>
    <s v="Thursday"/>
    <d v="1899-12-30T10:53:04"/>
    <d v="1899-12-30T11:00:00"/>
    <s v="One Way"/>
  </r>
  <r>
    <n v="1482346"/>
    <s v="RFID Card Member"/>
    <s v="Milwaukee"/>
    <s v="WI"/>
    <n v="53207"/>
    <s v="UNITED STATES"/>
    <s v="Annual Pass"/>
    <n v="5588"/>
    <x v="16"/>
    <n v="43.03913"/>
    <n v="-87.916150000000002"/>
    <x v="5"/>
    <n v="43.031480000000002"/>
    <n v="-87.908169999999998"/>
    <n v="10"/>
    <n v="0"/>
    <n v="1.5"/>
    <n v="1.4"/>
    <n v="60"/>
    <n v="-1"/>
    <d v="2017-02-16T00:00:00"/>
    <d v="2017-02-01T00:00:00"/>
    <d v="2017-02-16T00:00:00"/>
    <s v="Thursday"/>
    <d v="1899-12-30T12:42:34"/>
    <d v="1899-12-30T13:00:00"/>
    <n v="1"/>
    <d v="2017-02-16T00:00:00"/>
    <d v="2017-02-01T00:00:00"/>
    <d v="2017-02-16T00:00:00"/>
    <s v="Thursday"/>
    <d v="1899-12-30T12:52:15"/>
    <d v="1899-12-30T13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38"/>
    <n v="43.074890000000003"/>
    <n v="-87.882810000000006"/>
    <n v="4"/>
    <n v="0"/>
    <n v="0.6"/>
    <n v="0.6"/>
    <n v="24"/>
    <n v="-1"/>
    <d v="2017-02-16T00:00:00"/>
    <d v="2017-02-01T00:00:00"/>
    <d v="2017-02-16T00:00:00"/>
    <s v="Thursday"/>
    <d v="1899-12-30T13:43:56"/>
    <d v="1899-12-30T14:00:00"/>
    <n v="1"/>
    <d v="2017-02-16T00:00:00"/>
    <d v="2017-02-01T00:00:00"/>
    <d v="2017-02-16T00:00:00"/>
    <s v="Thursday"/>
    <d v="1899-12-30T13:47:35"/>
    <d v="1899-12-30T14:00:00"/>
    <s v="One Way"/>
  </r>
  <r>
    <n v="1468078"/>
    <s v="RFID Card Member"/>
    <s v="Milwaukee "/>
    <s v="WI"/>
    <n v="53209"/>
    <s v="UNITED STATES"/>
    <s v="Annual Pass"/>
    <n v="5712"/>
    <x v="0"/>
    <n v="43.03886"/>
    <n v="-87.902720000000002"/>
    <x v="3"/>
    <n v="43.058619999999998"/>
    <n v="-87.885319999999993"/>
    <n v="9"/>
    <n v="0"/>
    <n v="1.4"/>
    <n v="1.3"/>
    <n v="54"/>
    <n v="-1"/>
    <d v="2017-02-16T00:00:00"/>
    <d v="2017-02-01T00:00:00"/>
    <d v="2017-02-16T00:00:00"/>
    <s v="Thursday"/>
    <d v="1899-12-30T14:29:13"/>
    <d v="1899-12-30T14:00:00"/>
    <n v="1"/>
    <d v="2017-02-16T00:00:00"/>
    <d v="2017-02-01T00:00:00"/>
    <d v="2017-02-16T00:00:00"/>
    <s v="Thursday"/>
    <d v="1899-12-30T14:38:19"/>
    <d v="1899-12-30T15:00:00"/>
    <s v="One Way"/>
  </r>
  <r>
    <n v="783916"/>
    <s v="RFID Card Member"/>
    <s v="Chicago"/>
    <s v="IL"/>
    <n v="60618"/>
    <s v="UNITED STATES"/>
    <s v="Annual Pass"/>
    <n v="78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16T00:00:00"/>
    <d v="2017-02-01T00:00:00"/>
    <d v="2017-02-16T00:00:00"/>
    <s v="Thursday"/>
    <d v="1899-12-30T14:48:00"/>
    <d v="1899-12-30T15:00:00"/>
    <n v="1"/>
    <d v="2017-02-16T00:00:00"/>
    <d v="2017-02-01T00:00:00"/>
    <d v="2017-02-16T00:00:00"/>
    <s v="Thursday"/>
    <d v="1899-12-30T14:56:30"/>
    <d v="1899-12-30T15:00:00"/>
    <s v="One Way"/>
  </r>
  <r>
    <n v="1344495"/>
    <s v="RFID Card Member"/>
    <s v="Kenosha"/>
    <s v="WI"/>
    <n v="53144"/>
    <s v="UNITED STATES"/>
    <s v="Annual Pass"/>
    <n v="6"/>
    <x v="21"/>
    <n v="43.06033"/>
    <n v="-87.89546"/>
    <x v="34"/>
    <n v="43.063749000000001"/>
    <n v="-87.887962999999999"/>
    <n v="4"/>
    <n v="0"/>
    <n v="0.6"/>
    <n v="0.6"/>
    <n v="24"/>
    <n v="-1"/>
    <d v="2017-02-16T00:00:00"/>
    <d v="2017-02-01T00:00:00"/>
    <d v="2017-02-16T00:00:00"/>
    <s v="Thursday"/>
    <d v="1899-12-30T20:18:45"/>
    <d v="1899-12-30T20:00:00"/>
    <n v="1"/>
    <d v="2017-02-16T00:00:00"/>
    <d v="2017-02-01T00:00:00"/>
    <d v="2017-02-16T00:00:00"/>
    <s v="Thursday"/>
    <d v="1899-12-30T20:22:59"/>
    <d v="1899-12-30T20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7T00:00:00"/>
    <d v="2017-02-01T00:00:00"/>
    <d v="2017-02-17T00:00:00"/>
    <s v="Friday"/>
    <d v="1899-12-30T07:55:56"/>
    <d v="1899-12-30T08:00:00"/>
    <n v="1"/>
    <d v="2017-02-17T00:00:00"/>
    <d v="2017-02-01T00:00:00"/>
    <d v="2017-02-17T00:00:00"/>
    <s v="Friday"/>
    <d v="1899-12-30T08:03:36"/>
    <d v="1899-12-30T08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3"/>
    <n v="0"/>
    <n v="2"/>
    <n v="1.9"/>
    <n v="78"/>
    <n v="-1"/>
    <d v="2017-02-17T00:00:00"/>
    <d v="2017-02-01T00:00:00"/>
    <d v="2017-02-17T00:00:00"/>
    <s v="Friday"/>
    <d v="1899-12-30T08:48:47"/>
    <d v="1899-12-30T09:00:00"/>
    <n v="1"/>
    <d v="2017-02-17T00:00:00"/>
    <d v="2017-02-01T00:00:00"/>
    <d v="2017-02-17T00:00:00"/>
    <s v="Friday"/>
    <d v="1899-12-30T09:01:07"/>
    <d v="1899-12-30T09:00:00"/>
    <s v="One Way"/>
  </r>
  <r>
    <n v="983645"/>
    <s v="RFID Card Member"/>
    <s v="Milwaukee"/>
    <s v="WI"/>
    <n v="53212"/>
    <s v="UNITED STATES"/>
    <s v="Annual Pass"/>
    <n v="31"/>
    <x v="54"/>
    <n v="43.060296999999998"/>
    <n v="-87.913150000000002"/>
    <x v="35"/>
    <n v="43.051119999999997"/>
    <n v="-87.918819999999997"/>
    <n v="7"/>
    <n v="0"/>
    <n v="1.1000000000000001"/>
    <n v="1"/>
    <n v="42"/>
    <n v="-1"/>
    <d v="2017-02-17T00:00:00"/>
    <d v="2017-02-01T00:00:00"/>
    <d v="2017-02-17T00:00:00"/>
    <s v="Friday"/>
    <d v="1899-12-30T11:21:39"/>
    <d v="1899-12-30T11:00:00"/>
    <n v="1"/>
    <d v="2017-02-17T00:00:00"/>
    <d v="2017-02-01T00:00:00"/>
    <d v="2017-02-17T00:00:00"/>
    <s v="Friday"/>
    <d v="1899-12-30T11:28:50"/>
    <d v="1899-12-30T11:00:00"/>
    <s v="One Way"/>
  </r>
  <r>
    <n v="915465"/>
    <s v="RFID Card Member"/>
    <s v="Milwaukee"/>
    <s v="WI"/>
    <n v="53202"/>
    <s v="UNITED STATES"/>
    <s v="Annual Pass"/>
    <n v="5586"/>
    <x v="22"/>
    <n v="43.053040000000003"/>
    <n v="-87.897660000000002"/>
    <x v="1"/>
    <n v="43.03886"/>
    <n v="-87.902720000000002"/>
    <n v="7"/>
    <n v="0"/>
    <n v="1.1000000000000001"/>
    <n v="1"/>
    <n v="42"/>
    <n v="-1"/>
    <d v="2017-02-17T00:00:00"/>
    <d v="2017-02-01T00:00:00"/>
    <d v="2017-02-17T00:00:00"/>
    <s v="Friday"/>
    <d v="1899-12-30T11:51:31"/>
    <d v="1899-12-30T12:00:00"/>
    <n v="1"/>
    <d v="2017-02-17T00:00:00"/>
    <d v="2017-02-01T00:00:00"/>
    <d v="2017-02-17T00:00:00"/>
    <s v="Friday"/>
    <d v="1899-12-30T11:58:56"/>
    <d v="1899-12-30T12:00:00"/>
    <s v="One Way"/>
  </r>
  <r>
    <n v="1386556"/>
    <s v="RFID Card Member"/>
    <s v="Wauwatosa"/>
    <s v="WI"/>
    <n v="53213"/>
    <s v="UNITED STATES"/>
    <s v="Annual Pass"/>
    <n v="47"/>
    <x v="7"/>
    <n v="43.074890000000003"/>
    <n v="-87.882810000000006"/>
    <x v="37"/>
    <n v="43.069021999999997"/>
    <n v="-87.887940999999998"/>
    <n v="71"/>
    <n v="3"/>
    <n v="10.7"/>
    <n v="10.1"/>
    <n v="426"/>
    <n v="-1"/>
    <d v="2017-02-17T00:00:00"/>
    <d v="2017-02-01T00:00:00"/>
    <d v="2017-02-17T00:00:00"/>
    <s v="Friday"/>
    <d v="1899-12-30T16:33:44"/>
    <d v="1899-12-30T17:00:00"/>
    <n v="1"/>
    <d v="2017-02-17T00:00:00"/>
    <d v="2017-02-01T00:00:00"/>
    <d v="2017-02-17T00:00:00"/>
    <s v="Friday"/>
    <d v="1899-12-30T17:44:23"/>
    <d v="1899-12-30T18:00:00"/>
    <s v="One Way"/>
  </r>
  <r>
    <n v="1172552"/>
    <s v="RFID Card Member"/>
    <s v="Long Grove"/>
    <s v="AL"/>
    <n v="60047"/>
    <s v="UNITED STATES"/>
    <s v="Bublr for Organizations"/>
    <n v="178"/>
    <x v="4"/>
    <n v="43.078530000000001"/>
    <n v="-87.882620000000003"/>
    <x v="33"/>
    <n v="43.060155999999999"/>
    <n v="-87.881258000000003"/>
    <n v="12"/>
    <n v="0"/>
    <n v="1.8"/>
    <n v="1.7"/>
    <n v="72"/>
    <n v="-1"/>
    <d v="2017-02-17T00:00:00"/>
    <d v="2017-02-01T00:00:00"/>
    <d v="2017-02-17T00:00:00"/>
    <s v="Friday"/>
    <d v="1899-12-30T17:06:30"/>
    <d v="1899-12-30T17:00:00"/>
    <n v="1"/>
    <d v="2017-02-17T00:00:00"/>
    <d v="2017-02-01T00:00:00"/>
    <d v="2017-02-17T00:00:00"/>
    <s v="Friday"/>
    <d v="1899-12-30T17:18:07"/>
    <d v="1899-12-30T17:00:00"/>
    <s v="One Way"/>
  </r>
  <r>
    <n v="1312561"/>
    <s v="RFID Card Member"/>
    <s v="Milwaukee"/>
    <s v="WI"/>
    <n v="53202"/>
    <s v="UNITED STATES"/>
    <s v="Pay as You Go Pass"/>
    <n v="11097"/>
    <x v="27"/>
    <n v="43.038580000000003"/>
    <n v="-87.90934"/>
    <x v="52"/>
    <n v="43.026470000000003"/>
    <n v="-87.918040000000005"/>
    <n v="8"/>
    <n v="2"/>
    <n v="1.2"/>
    <n v="1.1000000000000001"/>
    <n v="48"/>
    <n v="-1"/>
    <d v="2017-02-17T00:00:00"/>
    <d v="2017-02-01T00:00:00"/>
    <d v="2017-02-17T00:00:00"/>
    <s v="Friday"/>
    <d v="1899-12-30T18:54:33"/>
    <d v="1899-12-30T19:00:00"/>
    <n v="1"/>
    <d v="2017-02-17T00:00:00"/>
    <d v="2017-02-01T00:00:00"/>
    <d v="2017-02-17T00:00:00"/>
    <s v="Friday"/>
    <d v="1899-12-30T19:02:55"/>
    <d v="1899-12-30T19:00:00"/>
    <s v="One Way"/>
  </r>
  <r>
    <n v="1357250"/>
    <s v="RFID Card Member"/>
    <s v="Milwaukee"/>
    <s v="WI"/>
    <n v="53202"/>
    <s v="UNITED STATES"/>
    <s v="Annual Pass"/>
    <n v="319"/>
    <x v="51"/>
    <n v="43.046570000000003"/>
    <n v="-87.908720000000002"/>
    <x v="0"/>
    <n v="43.048200000000001"/>
    <n v="-87.900859999999994"/>
    <n v="4"/>
    <n v="0"/>
    <n v="0.6"/>
    <n v="0.6"/>
    <n v="24"/>
    <n v="-1"/>
    <d v="2017-02-18T00:00:00"/>
    <d v="2017-02-01T00:00:00"/>
    <d v="2017-02-18T00:00:00"/>
    <s v="Saturday"/>
    <d v="1899-12-30T02:31:53"/>
    <d v="1899-12-30T03:00:00"/>
    <n v="1"/>
    <d v="2017-02-18T00:00:00"/>
    <d v="2017-02-01T00:00:00"/>
    <d v="2017-02-18T00:00:00"/>
    <s v="Saturday"/>
    <d v="1899-12-30T02:35:45"/>
    <d v="1899-12-30T03:00:00"/>
    <s v="One Way"/>
  </r>
  <r>
    <n v="1508001"/>
    <s v="RFID Card Member"/>
    <s v="Milwaukee"/>
    <s v="WI"/>
    <n v="53202"/>
    <s v="UNITED STATES"/>
    <s v="Pay as You Go Pass"/>
    <n v="11141"/>
    <x v="31"/>
    <n v="43.058010000000003"/>
    <n v="-87.877300000000005"/>
    <x v="32"/>
    <n v="43.058010000000003"/>
    <n v="-87.877300000000005"/>
    <n v="48"/>
    <n v="4"/>
    <n v="7.2"/>
    <n v="6.8"/>
    <n v="288"/>
    <n v="-1"/>
    <d v="2017-02-18T00:00:00"/>
    <d v="2017-02-01T00:00:00"/>
    <d v="2017-02-18T00:00:00"/>
    <s v="Saturday"/>
    <d v="1899-12-30T08:47:03"/>
    <d v="1899-12-30T09:00:00"/>
    <n v="1"/>
    <d v="2017-02-18T00:00:00"/>
    <d v="2017-02-01T00:00:00"/>
    <d v="2017-02-18T00:00:00"/>
    <s v="Saturday"/>
    <d v="1899-12-30T09:35:11"/>
    <d v="1899-12-30T10:00:00"/>
    <s v="Round Trip"/>
  </r>
  <r>
    <n v="1135547"/>
    <s v="RFID Card Member"/>
    <s v="Milwaukee"/>
    <s v="WI"/>
    <n v="53202"/>
    <s v="UNITED STATES"/>
    <s v="Annual Pass"/>
    <n v="146"/>
    <x v="11"/>
    <n v="43.04824"/>
    <n v="-87.904970000000006"/>
    <x v="43"/>
    <n v="43.048609999999996"/>
    <n v="-88.008480000000006"/>
    <n v="51"/>
    <n v="0"/>
    <n v="7.7"/>
    <n v="7.3"/>
    <n v="306"/>
    <n v="-1"/>
    <d v="2017-02-18T00:00:00"/>
    <d v="2017-02-01T00:00:00"/>
    <d v="2017-02-18T00:00:00"/>
    <s v="Saturday"/>
    <d v="1899-12-30T11:29:57"/>
    <d v="1899-12-30T11:00:00"/>
    <n v="1"/>
    <d v="2017-02-18T00:00:00"/>
    <d v="2017-02-01T00:00:00"/>
    <d v="2017-02-18T00:00:00"/>
    <s v="Saturday"/>
    <d v="1899-12-30T12:20:05"/>
    <d v="1899-12-30T12:00:00"/>
    <s v="One Way"/>
  </r>
  <r>
    <n v="1384165"/>
    <s v="RFID Card Member"/>
    <s v="Greenville"/>
    <s v="WI"/>
    <n v="54942"/>
    <s v="UNITED STATES"/>
    <s v="Annual Pass"/>
    <n v="11080"/>
    <x v="50"/>
    <n v="43.026229999999998"/>
    <n v="-87.912809999999993"/>
    <x v="3"/>
    <n v="43.058619999999998"/>
    <n v="-87.885319999999993"/>
    <n v="25"/>
    <n v="0"/>
    <n v="3.8"/>
    <n v="3.6"/>
    <n v="150"/>
    <n v="-1"/>
    <d v="2017-02-18T00:00:00"/>
    <d v="2017-02-01T00:00:00"/>
    <d v="2017-02-18T00:00:00"/>
    <s v="Saturday"/>
    <d v="1899-12-30T12:19:11"/>
    <d v="1899-12-30T12:00:00"/>
    <n v="1"/>
    <d v="2017-02-18T00:00:00"/>
    <d v="2017-02-01T00:00:00"/>
    <d v="2017-02-18T00:00:00"/>
    <s v="Saturday"/>
    <d v="1899-12-30T12:44:56"/>
    <d v="1899-12-30T13:00:00"/>
    <s v="One Way"/>
  </r>
  <r>
    <n v="1273234"/>
    <s v="RFID Card Member"/>
    <s v="Crystal Lake"/>
    <s v="IL"/>
    <n v="60014"/>
    <s v="UNITED STATES"/>
    <s v="Pay as You Go Pass"/>
    <n v="5519"/>
    <x v="37"/>
    <n v="43.041646999999998"/>
    <n v="-87.927257999999995"/>
    <x v="40"/>
    <n v="43.041646999999998"/>
    <n v="-87.927257999999995"/>
    <n v="3"/>
    <n v="0"/>
    <n v="0.5"/>
    <n v="0.4"/>
    <n v="18"/>
    <n v="-1"/>
    <d v="2017-02-18T00:00:00"/>
    <d v="2017-02-01T00:00:00"/>
    <d v="2017-02-18T00:00:00"/>
    <s v="Saturday"/>
    <d v="1899-12-30T12:22:58"/>
    <d v="1899-12-30T12:00:00"/>
    <n v="1"/>
    <d v="2017-02-18T00:00:00"/>
    <d v="2017-02-01T00:00:00"/>
    <d v="2017-02-18T00:00:00"/>
    <s v="Saturday"/>
    <d v="1899-12-30T12:25:54"/>
    <d v="1899-12-30T12:00:00"/>
    <s v="Round Trip"/>
  </r>
  <r>
    <n v="1248440"/>
    <s v="RFID Card Member"/>
    <s v="Neenah"/>
    <s v="WI"/>
    <n v="54956"/>
    <s v="UNITED STATES"/>
    <s v="Bublr for Organizations"/>
    <n v="5537"/>
    <x v="4"/>
    <n v="43.078530000000001"/>
    <n v="-87.882620000000003"/>
    <x v="11"/>
    <n v="43.060786"/>
    <n v="-87.883825999999999"/>
    <n v="113"/>
    <n v="6"/>
    <n v="17"/>
    <n v="16.100000000000001"/>
    <n v="678"/>
    <n v="-1"/>
    <d v="2017-02-18T00:00:00"/>
    <d v="2017-02-01T00:00:00"/>
    <d v="2017-02-18T00:00:00"/>
    <s v="Saturday"/>
    <d v="1899-12-30T12:50:13"/>
    <d v="1899-12-30T13:00:00"/>
    <n v="1"/>
    <d v="2017-02-18T00:00:00"/>
    <d v="2017-02-01T00:00:00"/>
    <d v="2017-02-18T00:00:00"/>
    <s v="Saturday"/>
    <d v="1899-12-30T14:43:44"/>
    <d v="1899-12-30T15:00:00"/>
    <s v="One Way"/>
  </r>
  <r>
    <n v="1400126"/>
    <s v="RFID Card Member"/>
    <s v="Milwaukee"/>
    <s v="WI"/>
    <n v="53211"/>
    <s v="UNITED STATES"/>
    <s v="Annual Pass"/>
    <n v="88"/>
    <x v="9"/>
    <n v="43.066893999999998"/>
    <n v="-87.877936000000005"/>
    <x v="9"/>
    <n v="43.074655999999997"/>
    <n v="-87.889011999999994"/>
    <n v="6"/>
    <n v="0"/>
    <n v="0.9"/>
    <n v="0.9"/>
    <n v="36"/>
    <n v="-1"/>
    <d v="2017-02-18T00:00:00"/>
    <d v="2017-02-01T00:00:00"/>
    <d v="2017-02-18T00:00:00"/>
    <s v="Saturday"/>
    <d v="1899-12-30T13:36:04"/>
    <d v="1899-12-30T14:00:00"/>
    <n v="1"/>
    <d v="2017-02-18T00:00:00"/>
    <d v="2017-02-01T00:00:00"/>
    <d v="2017-02-18T00:00:00"/>
    <s v="Saturday"/>
    <d v="1899-12-30T13:42:20"/>
    <d v="1899-12-30T14:00:00"/>
    <s v="One Way"/>
  </r>
  <r>
    <n v="1282443"/>
    <s v="RFID Card Member"/>
    <s v="Onalaska"/>
    <s v="WI"/>
    <n v="54650"/>
    <s v="UNITED STATES"/>
    <s v="Annual Pass"/>
    <n v="11076"/>
    <x v="7"/>
    <n v="43.074890000000003"/>
    <n v="-87.882810000000006"/>
    <x v="3"/>
    <n v="43.058619999999998"/>
    <n v="-87.885319999999993"/>
    <n v="9"/>
    <n v="0"/>
    <n v="1.4"/>
    <n v="1.3"/>
    <n v="54"/>
    <n v="-1"/>
    <d v="2017-02-18T00:00:00"/>
    <d v="2017-02-01T00:00:00"/>
    <d v="2017-02-18T00:00:00"/>
    <s v="Saturday"/>
    <d v="1899-12-30T13:39:53"/>
    <d v="1899-12-30T14:00:00"/>
    <n v="1"/>
    <d v="2017-02-18T00:00:00"/>
    <d v="2017-02-01T00:00:00"/>
    <d v="2017-02-18T00:00:00"/>
    <s v="Saturday"/>
    <d v="1899-12-30T13:48:32"/>
    <d v="1899-12-30T14:00:00"/>
    <s v="One Way"/>
  </r>
  <r>
    <n v="1273234"/>
    <s v="RFID Card Member"/>
    <s v="Crystal Lake"/>
    <s v="IL"/>
    <n v="60014"/>
    <s v="UNITED STATES"/>
    <s v="Pay as You Go Pass"/>
    <n v="5573"/>
    <x v="22"/>
    <n v="43.053040000000003"/>
    <n v="-87.897660000000002"/>
    <x v="30"/>
    <n v="43.05097"/>
    <n v="-87.906440000000003"/>
    <n v="4"/>
    <n v="0"/>
    <n v="0.6"/>
    <n v="0.6"/>
    <n v="24"/>
    <n v="-1"/>
    <d v="2017-02-18T00:00:00"/>
    <d v="2017-02-01T00:00:00"/>
    <d v="2017-02-18T00:00:00"/>
    <s v="Saturday"/>
    <d v="1899-12-30T13:40:55"/>
    <d v="1899-12-30T14:00:00"/>
    <n v="1"/>
    <d v="2017-02-18T00:00:00"/>
    <d v="2017-02-01T00:00:00"/>
    <d v="2017-02-18T00:00:00"/>
    <s v="Saturday"/>
    <d v="1899-12-30T13:44:02"/>
    <d v="1899-12-30T14:00:00"/>
    <s v="One Way"/>
  </r>
  <r>
    <n v="1162897"/>
    <s v="RFID Card Member"/>
    <s v="Milwaukee"/>
    <s v="WI"/>
    <n v="53202"/>
    <s v="UNITED STATES"/>
    <s v="Bublr for Organizations"/>
    <n v="982"/>
    <x v="46"/>
    <n v="43.060155999999999"/>
    <n v="-87.881258000000003"/>
    <x v="33"/>
    <n v="43.060155999999999"/>
    <n v="-87.881258000000003"/>
    <n v="1"/>
    <n v="0"/>
    <n v="0.2"/>
    <n v="0.1"/>
    <n v="6"/>
    <n v="-1"/>
    <d v="2017-02-18T00:00:00"/>
    <d v="2017-02-01T00:00:00"/>
    <d v="2017-02-18T00:00:00"/>
    <s v="Saturday"/>
    <d v="1899-12-30T13:50:26"/>
    <d v="1899-12-30T14:00:00"/>
    <n v="1"/>
    <d v="2017-02-18T00:00:00"/>
    <d v="2017-02-01T00:00:00"/>
    <d v="2017-02-18T00:00:00"/>
    <s v="Saturday"/>
    <d v="1899-12-30T13:51:16"/>
    <d v="1899-12-30T14:00:00"/>
    <s v="Round Trip"/>
  </r>
  <r>
    <n v="986622"/>
    <s v="RFID Card Member"/>
    <s v="Waukegan"/>
    <s v="IL"/>
    <n v="60085"/>
    <s v="UNITED STATES"/>
    <s v="Annual Pass"/>
    <n v="11053"/>
    <x v="14"/>
    <n v="43.045712999999999"/>
    <n v="-87.899756999999994"/>
    <x v="10"/>
    <n v="43.052460000000004"/>
    <n v="-87.891000000000005"/>
    <n v="4"/>
    <n v="0"/>
    <n v="0.6"/>
    <n v="0.6"/>
    <n v="24"/>
    <n v="-1"/>
    <d v="2017-02-18T00:00:00"/>
    <d v="2017-02-01T00:00:00"/>
    <d v="2017-02-18T00:00:00"/>
    <s v="Saturday"/>
    <d v="1899-12-30T13:51:06"/>
    <d v="1899-12-30T14:00:00"/>
    <n v="1"/>
    <d v="2017-02-18T00:00:00"/>
    <d v="2017-02-01T00:00:00"/>
    <d v="2017-02-18T00:00:00"/>
    <s v="Saturday"/>
    <d v="1899-12-30T13:55:14"/>
    <d v="1899-12-30T14:00:00"/>
    <s v="One Way"/>
  </r>
  <r>
    <n v="1257022"/>
    <s v="RFID Card Member"/>
    <s v="Newark"/>
    <s v="IL"/>
    <n v="60541"/>
    <s v="UNITED STATES"/>
    <s v="Bublr for Organizations"/>
    <n v="11047"/>
    <x v="4"/>
    <n v="43.078530000000001"/>
    <n v="-87.882620000000003"/>
    <x v="38"/>
    <n v="43.074890000000003"/>
    <n v="-87.882810000000006"/>
    <n v="16"/>
    <n v="0"/>
    <n v="2.4"/>
    <n v="2.2999999999999998"/>
    <n v="96"/>
    <n v="-1"/>
    <d v="2017-02-18T00:00:00"/>
    <d v="2017-02-01T00:00:00"/>
    <d v="2017-02-18T00:00:00"/>
    <s v="Saturday"/>
    <d v="1899-12-30T15:14:30"/>
    <d v="1899-12-30T15:00:00"/>
    <n v="1"/>
    <d v="2017-02-18T00:00:00"/>
    <d v="2017-02-01T00:00:00"/>
    <d v="2017-02-18T00:00:00"/>
    <s v="Saturday"/>
    <d v="1899-12-30T15:30:47"/>
    <d v="1899-12-30T16:00:00"/>
    <s v="One Way"/>
  </r>
  <r>
    <n v="1249212"/>
    <s v="RFID Card Member"/>
    <s v="Milwaukee"/>
    <s v="WI"/>
    <n v="53213"/>
    <s v="UNITED STATES"/>
    <s v="Bublr for Organizations"/>
    <n v="5537"/>
    <x v="26"/>
    <n v="43.060786"/>
    <n v="-87.883825999999999"/>
    <x v="15"/>
    <n v="43.06033"/>
    <n v="-87.89546"/>
    <n v="6"/>
    <n v="0"/>
    <n v="0.9"/>
    <n v="0.9"/>
    <n v="36"/>
    <n v="-1"/>
    <d v="2017-02-18T00:00:00"/>
    <d v="2017-02-01T00:00:00"/>
    <d v="2017-02-18T00:00:00"/>
    <s v="Saturday"/>
    <d v="1899-12-30T17:58:31"/>
    <d v="1899-12-30T18:00:00"/>
    <n v="1"/>
    <d v="2017-02-18T00:00:00"/>
    <d v="2017-02-01T00:00:00"/>
    <d v="2017-02-18T00:00:00"/>
    <s v="Saturday"/>
    <d v="1899-12-30T18:04:17"/>
    <d v="1899-12-30T18:00:00"/>
    <s v="One Way"/>
  </r>
  <r>
    <n v="1400126"/>
    <s v="RFID Card Member"/>
    <s v="Milwaukee"/>
    <s v="WI"/>
    <n v="53211"/>
    <s v="UNITED STATES"/>
    <s v="Annual Pass"/>
    <n v="5534"/>
    <x v="19"/>
    <n v="43.069021999999997"/>
    <n v="-87.887940999999998"/>
    <x v="25"/>
    <n v="43.066893999999998"/>
    <n v="-87.877936000000005"/>
    <n v="5"/>
    <n v="0"/>
    <n v="0.8"/>
    <n v="0.7"/>
    <n v="30"/>
    <n v="-1"/>
    <d v="2017-02-18T00:00:00"/>
    <d v="2017-02-01T00:00:00"/>
    <d v="2017-02-18T00:00:00"/>
    <s v="Saturday"/>
    <d v="1899-12-30T21:52:40"/>
    <d v="1899-12-30T22:00:00"/>
    <n v="1"/>
    <d v="2017-02-18T00:00:00"/>
    <d v="2017-02-01T00:00:00"/>
    <d v="2017-02-18T00:00:00"/>
    <s v="Saturday"/>
    <d v="1899-12-30T21:57:48"/>
    <d v="1899-12-30T22:00:00"/>
    <s v="One Way"/>
  </r>
  <r>
    <n v="1386043"/>
    <s v="RFID Card Member"/>
    <s v="Milwaukee"/>
    <s v="WI"/>
    <n v="53202"/>
    <s v="UNITED STATES"/>
    <s v="Annual Pass"/>
    <n v="5542"/>
    <x v="9"/>
    <n v="43.066893999999998"/>
    <n v="-87.877936000000005"/>
    <x v="25"/>
    <n v="43.066893999999998"/>
    <n v="-87.877936000000005"/>
    <n v="46"/>
    <n v="0"/>
    <n v="6.9"/>
    <n v="6.6"/>
    <n v="276"/>
    <n v="-1"/>
    <d v="2017-02-18T00:00:00"/>
    <d v="2017-02-01T00:00:00"/>
    <d v="2017-02-18T00:00:00"/>
    <s v="Saturday"/>
    <d v="1899-12-30T23:39:14"/>
    <d v="1899-12-31T00:00:00"/>
    <n v="1"/>
    <d v="2017-02-19T00:00:00"/>
    <d v="2017-02-01T00:00:00"/>
    <d v="2017-02-19T00:00:00"/>
    <s v="Sunday"/>
    <d v="1899-12-30T00:25:02"/>
    <d v="1899-12-30T00:00:00"/>
    <s v="Round Trip"/>
  </r>
  <r>
    <n v="1298099"/>
    <s v="RFID Card Member"/>
    <s v="Milwaukee"/>
    <s v="WI"/>
    <n v="53233"/>
    <s v="UNITED STATES"/>
    <s v="Annual Pass"/>
    <n v="78"/>
    <x v="12"/>
    <n v="43.038719999999998"/>
    <n v="-87.905339999999995"/>
    <x v="40"/>
    <n v="43.041646999999998"/>
    <n v="-87.927257999999995"/>
    <n v="10"/>
    <n v="0"/>
    <n v="1.5"/>
    <n v="1.4"/>
    <n v="60"/>
    <n v="-1"/>
    <d v="2017-02-18T00:00:00"/>
    <d v="2017-02-01T00:00:00"/>
    <d v="2017-02-18T00:00:00"/>
    <s v="Saturday"/>
    <d v="1899-12-30T23:57:04"/>
    <d v="1899-12-31T00:00:00"/>
    <n v="1"/>
    <d v="2017-02-19T00:00:00"/>
    <d v="2017-02-01T00:00:00"/>
    <d v="2017-02-19T00:00:00"/>
    <s v="Sunday"/>
    <d v="1899-12-30T00:07:06"/>
    <d v="1899-12-30T00:00:00"/>
    <s v="One Way"/>
  </r>
  <r>
    <n v="1360169"/>
    <s v="RFID Card Member"/>
    <s v="Elkhorn"/>
    <s v="WI"/>
    <n v="53121"/>
    <s v="UNITED STATES"/>
    <s v="Annual Pass"/>
    <n v="17"/>
    <x v="21"/>
    <n v="43.06033"/>
    <n v="-87.89546"/>
    <x v="31"/>
    <n v="43.060250000000003"/>
    <n v="-87.892169999999993"/>
    <n v="1"/>
    <n v="0"/>
    <n v="0.2"/>
    <n v="0.1"/>
    <n v="6"/>
    <n v="-1"/>
    <d v="2017-02-19T00:00:00"/>
    <d v="2017-02-01T00:00:00"/>
    <d v="2017-02-19T00:00:00"/>
    <s v="Sunday"/>
    <d v="1899-12-30T00:36:03"/>
    <d v="1899-12-30T01:00:00"/>
    <n v="1"/>
    <d v="2017-02-19T00:00:00"/>
    <d v="2017-02-01T00:00:00"/>
    <d v="2017-02-19T00:00:00"/>
    <s v="Sunday"/>
    <d v="1899-12-30T00:37:22"/>
    <d v="1899-12-30T01:00:00"/>
    <s v="One Way"/>
  </r>
  <r>
    <n v="1251108"/>
    <s v="RFID Card Member"/>
    <s v="Appleton"/>
    <s v="WI"/>
    <n v="54913"/>
    <s v="UNITED STATES"/>
    <s v="Bublr for Organizations"/>
    <n v="5496"/>
    <x v="21"/>
    <n v="43.06033"/>
    <n v="-87.89546"/>
    <x v="31"/>
    <n v="43.060250000000003"/>
    <n v="-87.892169999999993"/>
    <n v="1"/>
    <n v="0"/>
    <n v="0.2"/>
    <n v="0.1"/>
    <n v="6"/>
    <n v="-1"/>
    <d v="2017-02-19T00:00:00"/>
    <d v="2017-02-01T00:00:00"/>
    <d v="2017-02-19T00:00:00"/>
    <s v="Sunday"/>
    <d v="1899-12-30T00:50:19"/>
    <d v="1899-12-30T01:00:00"/>
    <n v="1"/>
    <d v="2017-02-19T00:00:00"/>
    <d v="2017-02-01T00:00:00"/>
    <d v="2017-02-19T00:00:00"/>
    <s v="Sunday"/>
    <d v="1899-12-30T00:51:31"/>
    <d v="1899-12-30T01:00:00"/>
    <s v="One Way"/>
  </r>
  <r>
    <n v="1017964"/>
    <s v="RFID Card Member"/>
    <s v="Milwaukee"/>
    <s v="WI"/>
    <n v="53202"/>
    <s v="UNITED STATES"/>
    <s v="Annual Pass"/>
    <n v="42"/>
    <x v="13"/>
    <n v="43.058619999999998"/>
    <n v="-87.885319999999993"/>
    <x v="3"/>
    <n v="43.058619999999998"/>
    <n v="-87.885319999999993"/>
    <n v="1"/>
    <n v="0"/>
    <n v="0.2"/>
    <n v="0.1"/>
    <n v="6"/>
    <n v="-1"/>
    <d v="2017-02-19T00:00:00"/>
    <d v="2017-02-01T00:00:00"/>
    <d v="2017-02-19T00:00:00"/>
    <s v="Sunday"/>
    <d v="1899-12-30T08:58:59"/>
    <d v="1899-12-30T09:00:00"/>
    <n v="1"/>
    <d v="2017-02-19T00:00:00"/>
    <d v="2017-02-01T00:00:00"/>
    <d v="2017-02-19T00:00:00"/>
    <s v="Sunday"/>
    <d v="1899-12-30T08:59:32"/>
    <d v="1899-12-30T09:00:00"/>
    <s v="Round Trip"/>
  </r>
  <r>
    <n v="1387054"/>
    <s v="RFID Card Member"/>
    <s v="Wauwatosa"/>
    <s v="WI"/>
    <n v="53213"/>
    <s v="UNITED STATES"/>
    <s v="Annual Pass"/>
    <n v="5559"/>
    <x v="38"/>
    <n v="43.060580000000002"/>
    <n v="-87.998589999999993"/>
    <x v="58"/>
    <n v="43.059550000000002"/>
    <n v="-88.008840000000006"/>
    <n v="8"/>
    <n v="0"/>
    <n v="1.2"/>
    <n v="1.1000000000000001"/>
    <n v="48"/>
    <n v="-1"/>
    <d v="2017-02-19T00:00:00"/>
    <d v="2017-02-01T00:00:00"/>
    <d v="2017-02-19T00:00:00"/>
    <s v="Sunday"/>
    <d v="1899-12-30T09:06:48"/>
    <d v="1899-12-30T09:00:00"/>
    <n v="1"/>
    <d v="2017-02-19T00:00:00"/>
    <d v="2017-02-01T00:00:00"/>
    <d v="2017-02-19T00:00:00"/>
    <s v="Sunday"/>
    <d v="1899-12-30T09:14:15"/>
    <d v="1899-12-30T09:00:00"/>
    <s v="One Way"/>
  </r>
  <r>
    <n v="1383490"/>
    <s v="RFID Card Member"/>
    <s v="Milwaukee"/>
    <s v="WI"/>
    <n v="53202"/>
    <s v="UNITED STATES"/>
    <s v="Pay as You Go Pass"/>
    <n v="234"/>
    <x v="25"/>
    <n v="43.036900000000003"/>
    <n v="-87.89667"/>
    <x v="3"/>
    <n v="43.058619999999998"/>
    <n v="-87.885319999999993"/>
    <n v="27"/>
    <n v="2"/>
    <n v="4.0999999999999996"/>
    <n v="3.8"/>
    <n v="162"/>
    <n v="-1"/>
    <d v="2017-02-19T00:00:00"/>
    <d v="2017-02-01T00:00:00"/>
    <d v="2017-02-19T00:00:00"/>
    <s v="Sunday"/>
    <d v="1899-12-30T10:14:42"/>
    <d v="1899-12-30T10:00:00"/>
    <n v="1"/>
    <d v="2017-02-19T00:00:00"/>
    <d v="2017-02-01T00:00:00"/>
    <d v="2017-02-19T00:00:00"/>
    <s v="Sunday"/>
    <d v="1899-12-30T10:41:22"/>
    <d v="1899-12-30T11:00:00"/>
    <s v="One Way"/>
  </r>
  <r>
    <n v="1426100"/>
    <s v="RFID Card Member"/>
    <s v="Milwaukee "/>
    <s v="WI"/>
    <n v="53233"/>
    <s v="UNITED STATES"/>
    <s v="Annual Pass"/>
    <n v="5456"/>
    <x v="31"/>
    <n v="43.058010000000003"/>
    <n v="-87.877300000000005"/>
    <x v="4"/>
    <n v="43.03913"/>
    <n v="-87.916150000000002"/>
    <n v="22"/>
    <n v="0"/>
    <n v="3.3"/>
    <n v="3.1"/>
    <n v="132"/>
    <n v="-1"/>
    <d v="2017-02-19T00:00:00"/>
    <d v="2017-02-01T00:00:00"/>
    <d v="2017-02-19T00:00:00"/>
    <s v="Sunday"/>
    <d v="1899-12-30T10:42:45"/>
    <d v="1899-12-30T11:00:00"/>
    <n v="1"/>
    <d v="2017-02-19T00:00:00"/>
    <d v="2017-02-01T00:00:00"/>
    <d v="2017-02-19T00:00:00"/>
    <s v="Sunday"/>
    <d v="1899-12-30T11:04:59"/>
    <d v="1899-12-30T11:00:00"/>
    <s v="One Way"/>
  </r>
  <r>
    <n v="1243444"/>
    <s v="RFID Card Member"/>
    <s v="Milwaukee"/>
    <s v="AL"/>
    <n v="53212"/>
    <s v="UNITED STATES"/>
    <s v="Bublr for Organizations"/>
    <n v="2"/>
    <x v="21"/>
    <n v="43.06033"/>
    <n v="-87.89546"/>
    <x v="28"/>
    <n v="43.05847"/>
    <n v="-87.898079999999993"/>
    <n v="14"/>
    <n v="0"/>
    <n v="2.1"/>
    <n v="2"/>
    <n v="84"/>
    <n v="-1"/>
    <d v="2017-02-19T00:00:00"/>
    <d v="2017-02-01T00:00:00"/>
    <d v="2017-02-19T00:00:00"/>
    <s v="Sunday"/>
    <d v="1899-12-30T10:51:01"/>
    <d v="1899-12-30T11:00:00"/>
    <n v="1"/>
    <d v="2017-02-19T00:00:00"/>
    <d v="2017-02-01T00:00:00"/>
    <d v="2017-02-19T00:00:00"/>
    <s v="Sunday"/>
    <d v="1899-12-30T11:05:27"/>
    <d v="1899-12-30T11:00:00"/>
    <s v="One Way"/>
  </r>
  <r>
    <n v="550946"/>
    <s v="RFID Card Member"/>
    <s v="Milwaukee"/>
    <s v="WI"/>
    <n v="53202"/>
    <s v="UNITED STATES"/>
    <s v="Annual Pass"/>
    <n v="5469"/>
    <x v="2"/>
    <n v="43.03519"/>
    <n v="-87.907390000000007"/>
    <x v="47"/>
    <n v="43.05536"/>
    <n v="-87.90504"/>
    <n v="15"/>
    <n v="0"/>
    <n v="2.2999999999999998"/>
    <n v="2.1"/>
    <n v="90"/>
    <n v="-1"/>
    <d v="2017-02-19T00:00:00"/>
    <d v="2017-02-01T00:00:00"/>
    <d v="2017-02-19T00:00:00"/>
    <s v="Sunday"/>
    <d v="1899-12-30T10:52:00"/>
    <d v="1899-12-30T11:00:00"/>
    <n v="1"/>
    <d v="2017-02-19T00:00:00"/>
    <d v="2017-02-01T00:00:00"/>
    <d v="2017-02-19T00:00:00"/>
    <s v="Sunday"/>
    <d v="1899-12-30T11:07:36"/>
    <d v="1899-12-30T11:00:00"/>
    <s v="One Way"/>
  </r>
  <r>
    <n v="1509506"/>
    <s v="RFID Card Member"/>
    <s v="mikwaukee"/>
    <s v="WI"/>
    <n v="53202"/>
    <s v="UNITED STATES"/>
    <s v="Pay as You Go Pass"/>
    <n v="77"/>
    <x v="22"/>
    <n v="43.053040000000003"/>
    <n v="-87.897660000000002"/>
    <x v="8"/>
    <n v="43.038580000000003"/>
    <n v="-87.90934"/>
    <n v="26"/>
    <n v="2"/>
    <n v="3.9"/>
    <n v="3.7"/>
    <n v="156"/>
    <n v="-1"/>
    <d v="2017-02-19T00:00:00"/>
    <d v="2017-02-01T00:00:00"/>
    <d v="2017-02-19T00:00:00"/>
    <s v="Sunday"/>
    <d v="1899-12-30T12:08:05"/>
    <d v="1899-12-30T12:00:00"/>
    <n v="1"/>
    <d v="2017-02-19T00:00:00"/>
    <d v="2017-02-01T00:00:00"/>
    <d v="2017-02-19T00:00:00"/>
    <s v="Sunday"/>
    <d v="1899-12-30T12:34:39"/>
    <d v="1899-12-30T13:00:00"/>
    <s v="One Way"/>
  </r>
  <r>
    <n v="1154367"/>
    <s v="RFID Card Member"/>
    <s v="Milwaukee"/>
    <s v="WI"/>
    <n v="53202"/>
    <s v="UNITED STATES"/>
    <s v="Annual Pass"/>
    <n v="5507"/>
    <x v="12"/>
    <n v="43.038719999999998"/>
    <n v="-87.905339999999995"/>
    <x v="6"/>
    <n v="43.031320000000001"/>
    <n v="-87.904259999999994"/>
    <n v="6"/>
    <n v="0"/>
    <n v="0.9"/>
    <n v="0.9"/>
    <n v="36"/>
    <n v="-1"/>
    <d v="2017-02-19T00:00:00"/>
    <d v="2017-02-01T00:00:00"/>
    <d v="2017-02-19T00:00:00"/>
    <s v="Sunday"/>
    <d v="1899-12-30T12:14:33"/>
    <d v="1899-12-30T12:00:00"/>
    <n v="1"/>
    <d v="2017-02-19T00:00:00"/>
    <d v="2017-02-01T00:00:00"/>
    <d v="2017-02-19T00:00:00"/>
    <s v="Sunday"/>
    <d v="1899-12-30T12:20:31"/>
    <d v="1899-12-30T12:00:00"/>
    <s v="One Way"/>
  </r>
  <r>
    <n v="1088859"/>
    <s v="RFID Card Member"/>
    <s v="Milwaukee"/>
    <s v="WI"/>
    <n v="53211"/>
    <s v="UNITED STATES"/>
    <s v="Bublr for Organizations"/>
    <n v="5518"/>
    <x v="23"/>
    <n v="43.040349999999997"/>
    <n v="-87.920760000000001"/>
    <x v="28"/>
    <n v="43.05847"/>
    <n v="-87.898079999999993"/>
    <n v="23"/>
    <n v="0"/>
    <n v="3.5"/>
    <n v="3.3"/>
    <n v="138"/>
    <n v="-1"/>
    <d v="2017-02-19T00:00:00"/>
    <d v="2017-02-01T00:00:00"/>
    <d v="2017-02-19T00:00:00"/>
    <s v="Sunday"/>
    <d v="1899-12-30T13:51:29"/>
    <d v="1899-12-30T14:00:00"/>
    <n v="1"/>
    <d v="2017-02-19T00:00:00"/>
    <d v="2017-02-01T00:00:00"/>
    <d v="2017-02-19T00:00:00"/>
    <s v="Sunday"/>
    <d v="1899-12-30T14:14:18"/>
    <d v="1899-12-30T14:00:00"/>
    <s v="One Way"/>
  </r>
  <r>
    <n v="1135547"/>
    <s v="RFID Card Member"/>
    <s v="Milwaukee"/>
    <s v="WI"/>
    <n v="53202"/>
    <s v="UNITED STATES"/>
    <s v="Annual Pass"/>
    <n v="47"/>
    <x v="11"/>
    <n v="43.04824"/>
    <n v="-87.904970000000006"/>
    <x v="24"/>
    <n v="43.036900000000003"/>
    <n v="-87.89667"/>
    <n v="10"/>
    <n v="0"/>
    <n v="1.5"/>
    <n v="1.4"/>
    <n v="60"/>
    <n v="-1"/>
    <d v="2017-02-19T00:00:00"/>
    <d v="2017-02-01T00:00:00"/>
    <d v="2017-02-19T00:00:00"/>
    <s v="Sunday"/>
    <d v="1899-12-30T13:55:16"/>
    <d v="1899-12-30T14:00:00"/>
    <n v="1"/>
    <d v="2017-02-19T00:00:00"/>
    <d v="2017-02-01T00:00:00"/>
    <d v="2017-02-19T00:00:00"/>
    <s v="Sunday"/>
    <d v="1899-12-30T14:05:35"/>
    <d v="1899-12-30T14:00:00"/>
    <s v="One Way"/>
  </r>
  <r>
    <n v="1246378"/>
    <s v="RFID Card Member"/>
    <s v="Milwaukee"/>
    <s v="WI"/>
    <n v="53211"/>
    <s v="UNITED STATES"/>
    <s v="Bublr for Organizations"/>
    <n v="11120"/>
    <x v="4"/>
    <n v="43.078530000000001"/>
    <n v="-87.882620000000003"/>
    <x v="41"/>
    <n v="43.078530000000001"/>
    <n v="-87.882620000000003"/>
    <n v="95"/>
    <n v="6"/>
    <n v="14.3"/>
    <n v="13.5"/>
    <n v="570"/>
    <n v="-1"/>
    <d v="2017-02-19T00:00:00"/>
    <d v="2017-02-01T00:00:00"/>
    <d v="2017-02-19T00:00:00"/>
    <s v="Sunday"/>
    <d v="1899-12-30T13:55:23"/>
    <d v="1899-12-30T14:00:00"/>
    <n v="1"/>
    <d v="2017-02-19T00:00:00"/>
    <d v="2017-02-01T00:00:00"/>
    <d v="2017-02-19T00:00:00"/>
    <s v="Sunday"/>
    <d v="1899-12-30T15:30:15"/>
    <d v="1899-12-30T16:00:00"/>
    <s v="Round Trip"/>
  </r>
  <r>
    <n v="1406251"/>
    <s v="RFID Card Member"/>
    <s v="Milwaukee"/>
    <s v="WI"/>
    <n v="53211"/>
    <s v="UNITED STATES"/>
    <s v="Annual Pass"/>
    <n v="5527"/>
    <x v="4"/>
    <n v="43.078530000000001"/>
    <n v="-87.882620000000003"/>
    <x v="3"/>
    <n v="43.058619999999998"/>
    <n v="-87.885319999999993"/>
    <n v="14"/>
    <n v="0"/>
    <n v="2.1"/>
    <n v="2"/>
    <n v="84"/>
    <n v="-1"/>
    <d v="2017-02-19T00:00:00"/>
    <d v="2017-02-01T00:00:00"/>
    <d v="2017-02-19T00:00:00"/>
    <s v="Sunday"/>
    <d v="1899-12-30T14:27:20"/>
    <d v="1899-12-30T14:00:00"/>
    <n v="1"/>
    <d v="2017-02-19T00:00:00"/>
    <d v="2017-02-01T00:00:00"/>
    <d v="2017-02-19T00:00:00"/>
    <s v="Sunday"/>
    <d v="1899-12-30T14:41:05"/>
    <d v="1899-12-30T15:00:00"/>
    <s v="One Way"/>
  </r>
  <r>
    <n v="1360389"/>
    <s v="RFID Card Member"/>
    <s v="Kenosha"/>
    <s v="WI"/>
    <n v="53142"/>
    <s v="UNITED STATES"/>
    <s v="Annual Pass"/>
    <n v="11120"/>
    <x v="4"/>
    <n v="43.078530000000001"/>
    <n v="-87.882620000000003"/>
    <x v="9"/>
    <n v="43.074655999999997"/>
    <n v="-87.889011999999994"/>
    <n v="4"/>
    <n v="0"/>
    <n v="0.6"/>
    <n v="0.6"/>
    <n v="24"/>
    <n v="-1"/>
    <d v="2017-02-19T00:00:00"/>
    <d v="2017-02-01T00:00:00"/>
    <d v="2017-02-19T00:00:00"/>
    <s v="Sunday"/>
    <d v="1899-12-30T17:59:37"/>
    <d v="1899-12-30T18:00:00"/>
    <n v="1"/>
    <d v="2017-02-19T00:00:00"/>
    <d v="2017-02-01T00:00:00"/>
    <d v="2017-02-19T00:00:00"/>
    <s v="Sunday"/>
    <d v="1899-12-30T18:03:45"/>
    <d v="1899-12-30T18:00:00"/>
    <s v="One Way"/>
  </r>
  <r>
    <n v="1466945"/>
    <s v="RFID Card Member"/>
    <s v="Milwaukee"/>
    <s v="WI"/>
    <n v="53211"/>
    <s v="UNITED STATES"/>
    <s v="Annual Pass"/>
    <n v="11141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9T00:00:00"/>
    <d v="2017-02-01T00:00:00"/>
    <d v="2017-02-19T00:00:00"/>
    <s v="Sunday"/>
    <d v="1899-12-30T19:26:16"/>
    <d v="1899-12-30T19:00:00"/>
    <n v="1"/>
    <d v="2017-02-19T00:00:00"/>
    <d v="2017-02-01T00:00:00"/>
    <d v="2017-02-19T00:00:00"/>
    <s v="Sunday"/>
    <d v="1899-12-30T19:27:20"/>
    <d v="1899-12-30T19:00:00"/>
    <s v="Round Trip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0T00:00:00"/>
    <d v="2017-02-01T00:00:00"/>
    <d v="2017-02-20T00:00:00"/>
    <s v="Monday"/>
    <d v="1899-12-30T07:49:43"/>
    <d v="1899-12-30T08:00:00"/>
    <n v="1"/>
    <d v="2017-02-20T00:00:00"/>
    <d v="2017-02-01T00:00:00"/>
    <d v="2017-02-20T00:00:00"/>
    <s v="Monday"/>
    <d v="1899-12-30T07:57:53"/>
    <d v="1899-12-30T08:00:00"/>
    <s v="One Way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0T00:00:00"/>
    <d v="2017-02-01T00:00:00"/>
    <d v="2017-02-20T00:00:00"/>
    <s v="Monday"/>
    <d v="1899-12-30T09:50:21"/>
    <d v="1899-12-30T10:00:00"/>
    <n v="1"/>
    <d v="2017-02-20T00:00:00"/>
    <d v="2017-02-01T00:00:00"/>
    <d v="2017-02-20T00:00:00"/>
    <s v="Monday"/>
    <d v="1899-12-30T09:54:42"/>
    <d v="1899-12-30T10:00:00"/>
    <s v="One Way"/>
  </r>
  <r>
    <n v="1351368"/>
    <s v="RFID Card Member"/>
    <s v="Milwaukee"/>
    <s v="WI"/>
    <n v="53202"/>
    <s v="UNITED STATES"/>
    <s v="Annual Pass"/>
    <n v="993"/>
    <x v="2"/>
    <n v="43.03519"/>
    <n v="-87.907390000000007"/>
    <x v="20"/>
    <n v="43.038649999999997"/>
    <n v="-87.921930000000003"/>
    <n v="12"/>
    <n v="0"/>
    <n v="1.8"/>
    <n v="1.7"/>
    <n v="72"/>
    <n v="-1"/>
    <d v="2017-02-20T00:00:00"/>
    <d v="2017-02-01T00:00:00"/>
    <d v="2017-02-20T00:00:00"/>
    <s v="Monday"/>
    <d v="1899-12-30T14:31:51"/>
    <d v="1899-12-30T15:00:00"/>
    <n v="1"/>
    <d v="2017-02-20T00:00:00"/>
    <d v="2017-02-01T00:00:00"/>
    <d v="2017-02-20T00:00:00"/>
    <s v="Monday"/>
    <d v="1899-12-30T14:43:19"/>
    <d v="1899-12-30T15:00:00"/>
    <s v="One Way"/>
  </r>
  <r>
    <n v="1251113"/>
    <s v="RFID Card Member"/>
    <s v="Neenah"/>
    <s v="WI"/>
    <n v="54956"/>
    <s v="UNITED STATES"/>
    <s v="Bublr for Organizations"/>
    <n v="5454"/>
    <x v="7"/>
    <n v="43.074890000000003"/>
    <n v="-87.882810000000006"/>
    <x v="26"/>
    <n v="43.077359999999999"/>
    <n v="-87.880769999999998"/>
    <n v="10"/>
    <n v="0"/>
    <n v="1.5"/>
    <n v="1.4"/>
    <n v="60"/>
    <n v="-1"/>
    <d v="2017-02-20T00:00:00"/>
    <d v="2017-02-01T00:00:00"/>
    <d v="2017-02-20T00:00:00"/>
    <s v="Monday"/>
    <d v="1899-12-30T15:27:59"/>
    <d v="1899-12-30T15:00:00"/>
    <n v="1"/>
    <d v="2017-02-20T00:00:00"/>
    <d v="2017-02-01T00:00:00"/>
    <d v="2017-02-20T00:00:00"/>
    <s v="Monday"/>
    <d v="1899-12-30T15:37:30"/>
    <d v="1899-12-30T16:00:00"/>
    <s v="One Way"/>
  </r>
  <r>
    <n v="1251113"/>
    <s v="RFID Card Member"/>
    <s v="Neenah"/>
    <s v="WI"/>
    <n v="54956"/>
    <s v="UNITED STATES"/>
    <s v="Bublr for Organizations"/>
    <n v="309"/>
    <x v="28"/>
    <n v="43.060250000000003"/>
    <n v="-87.892169999999993"/>
    <x v="31"/>
    <n v="43.060250000000003"/>
    <n v="-87.892169999999993"/>
    <n v="13"/>
    <n v="0"/>
    <n v="2"/>
    <n v="1.9"/>
    <n v="78"/>
    <n v="-1"/>
    <d v="2017-02-20T00:00:00"/>
    <d v="2017-02-01T00:00:00"/>
    <d v="2017-02-20T00:00:00"/>
    <s v="Monday"/>
    <d v="1899-12-30T16:00:57"/>
    <d v="1899-12-30T16:00:00"/>
    <n v="1"/>
    <d v="2017-02-20T00:00:00"/>
    <d v="2017-02-01T00:00:00"/>
    <d v="2017-02-20T00:00:00"/>
    <s v="Monday"/>
    <d v="1899-12-30T16:13:32"/>
    <d v="1899-12-30T16:00:00"/>
    <s v="Round Trip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8"/>
    <n v="0"/>
    <n v="1.2"/>
    <n v="1.1000000000000001"/>
    <n v="48"/>
    <n v="-1"/>
    <d v="2017-02-20T00:00:00"/>
    <d v="2017-02-01T00:00:00"/>
    <d v="2017-02-20T00:00:00"/>
    <s v="Monday"/>
    <d v="1899-12-30T18:23:45"/>
    <d v="1899-12-30T18:00:00"/>
    <n v="1"/>
    <d v="2017-02-20T00:00:00"/>
    <d v="2017-02-01T00:00:00"/>
    <d v="2017-02-20T00:00:00"/>
    <s v="Monday"/>
    <d v="1899-12-30T18:31:19"/>
    <d v="1899-12-30T19:00:00"/>
    <s v="One Way"/>
  </r>
  <r>
    <n v="1494109"/>
    <s v="RFID Card Member"/>
    <s v="Milwaukee"/>
    <s v="WI"/>
    <n v="53233"/>
    <s v="UNITED STATES"/>
    <s v="Annual Pass"/>
    <n v="11125"/>
    <x v="23"/>
    <n v="43.040349999999997"/>
    <n v="-87.920760000000001"/>
    <x v="12"/>
    <n v="43.038719999999998"/>
    <n v="-87.905339999999995"/>
    <n v="7"/>
    <n v="0"/>
    <n v="1.1000000000000001"/>
    <n v="1"/>
    <n v="42"/>
    <n v="-1"/>
    <d v="2017-02-21T00:00:00"/>
    <d v="2017-02-01T00:00:00"/>
    <d v="2017-02-21T00:00:00"/>
    <s v="Tuesday"/>
    <d v="1899-12-30T07:37:17"/>
    <d v="1899-12-30T08:00:00"/>
    <n v="1"/>
    <d v="2017-02-21T00:00:00"/>
    <d v="2017-02-01T00:00:00"/>
    <d v="2017-02-21T00:00:00"/>
    <s v="Tuesday"/>
    <d v="1899-12-30T07:44:27"/>
    <d v="1899-12-30T08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1T00:00:00"/>
    <d v="2017-02-01T00:00:00"/>
    <d v="2017-02-21T00:00:00"/>
    <s v="Tuesday"/>
    <d v="1899-12-30T07:46:12"/>
    <d v="1899-12-30T08:00:00"/>
    <n v="1"/>
    <d v="2017-02-21T00:00:00"/>
    <d v="2017-02-01T00:00:00"/>
    <d v="2017-02-21T00:00:00"/>
    <s v="Tuesday"/>
    <d v="1899-12-30T07:54:21"/>
    <d v="1899-12-30T08:00:00"/>
    <s v="One Way"/>
  </r>
  <r>
    <n v="1482626"/>
    <s v="RFID Card Member"/>
    <s v="Milwaukee"/>
    <s v="WI"/>
    <n v="53207"/>
    <s v="UNITED STATES"/>
    <s v="Annual Pass"/>
    <n v="5482"/>
    <x v="27"/>
    <n v="43.038580000000003"/>
    <n v="-87.90934"/>
    <x v="48"/>
    <n v="43.004728999999998"/>
    <n v="-87.905463999999995"/>
    <n v="17"/>
    <n v="0"/>
    <n v="2.6"/>
    <n v="2.4"/>
    <n v="102"/>
    <n v="-1"/>
    <d v="2017-02-21T00:00:00"/>
    <d v="2017-02-01T00:00:00"/>
    <d v="2017-02-21T00:00:00"/>
    <s v="Tuesday"/>
    <d v="1899-12-30T09:00:28"/>
    <d v="1899-12-30T09:00:00"/>
    <n v="1"/>
    <d v="2017-02-21T00:00:00"/>
    <d v="2017-02-01T00:00:00"/>
    <d v="2017-02-21T00:00:00"/>
    <s v="Tuesday"/>
    <d v="1899-12-30T09:17:24"/>
    <d v="1899-12-30T09:00:00"/>
    <s v="One Way"/>
  </r>
  <r>
    <n v="1257700"/>
    <s v="RFID Card Member"/>
    <s v="Milwaukee"/>
    <s v="WI"/>
    <n v="53202"/>
    <s v="UNITED STATES"/>
    <s v="Annual Pass"/>
    <n v="5573"/>
    <x v="5"/>
    <n v="43.031320000000001"/>
    <n v="-87.904259999999994"/>
    <x v="14"/>
    <n v="43.020020000000002"/>
    <n v="-87.912540000000007"/>
    <n v="11"/>
    <n v="0"/>
    <n v="1.7"/>
    <n v="1.6"/>
    <n v="66"/>
    <n v="-1"/>
    <d v="2017-02-21T00:00:00"/>
    <d v="2017-02-01T00:00:00"/>
    <d v="2017-02-21T00:00:00"/>
    <s v="Tuesday"/>
    <d v="1899-12-30T09:50:50"/>
    <d v="1899-12-30T10:00:00"/>
    <n v="1"/>
    <d v="2017-02-21T00:00:00"/>
    <d v="2017-02-01T00:00:00"/>
    <d v="2017-02-21T00:00:00"/>
    <s v="Tuesday"/>
    <d v="1899-12-30T10:01:33"/>
    <d v="1899-12-30T10:00:00"/>
    <s v="One Way"/>
  </r>
  <r>
    <n v="1154367"/>
    <s v="RFID Card Member"/>
    <s v="Milwaukee"/>
    <s v="WI"/>
    <n v="53202"/>
    <s v="UNITED STATES"/>
    <s v="Annual Pass"/>
    <n v="11130"/>
    <x v="5"/>
    <n v="43.031320000000001"/>
    <n v="-87.904259999999994"/>
    <x v="2"/>
    <n v="43.03519"/>
    <n v="-87.907390000000007"/>
    <n v="5"/>
    <n v="0"/>
    <n v="0.8"/>
    <n v="0.7"/>
    <n v="30"/>
    <n v="-1"/>
    <d v="2017-02-21T00:00:00"/>
    <d v="2017-02-01T00:00:00"/>
    <d v="2017-02-21T00:00:00"/>
    <s v="Tuesday"/>
    <d v="1899-12-30T09:50:57"/>
    <d v="1899-12-30T10:00:00"/>
    <n v="1"/>
    <d v="2017-02-21T00:00:00"/>
    <d v="2017-02-01T00:00:00"/>
    <d v="2017-02-21T00:00:00"/>
    <s v="Tuesday"/>
    <d v="1899-12-30T09:55:51"/>
    <d v="1899-12-30T10:00:00"/>
    <s v="One Way"/>
  </r>
  <r>
    <n v="533073"/>
    <s v="RFID Card Member"/>
    <s v="Wauwatosa"/>
    <s v="WI"/>
    <n v="53213"/>
    <s v="UNITED STATES"/>
    <s v="Annual Pass"/>
    <n v="11129"/>
    <x v="52"/>
    <n v="43.060079999999999"/>
    <n v="-88.027349999999998"/>
    <x v="53"/>
    <n v="43.06044"/>
    <n v="-88.016239999999996"/>
    <n v="6"/>
    <n v="0"/>
    <n v="0.9"/>
    <n v="0.9"/>
    <n v="36"/>
    <n v="-1"/>
    <d v="2017-02-21T00:00:00"/>
    <d v="2017-02-01T00:00:00"/>
    <d v="2017-02-21T00:00:00"/>
    <s v="Tuesday"/>
    <d v="1899-12-30T10:28:48"/>
    <d v="1899-12-30T10:00:00"/>
    <n v="1"/>
    <d v="2017-02-21T00:00:00"/>
    <d v="2017-02-01T00:00:00"/>
    <d v="2017-02-21T00:00:00"/>
    <s v="Tuesday"/>
    <d v="1899-12-30T10:34:22"/>
    <d v="1899-12-30T11:00:00"/>
    <s v="One Way"/>
  </r>
  <r>
    <n v="1255308"/>
    <s v="RFID Card Member"/>
    <s v="Milwaukee"/>
    <s v="WI"/>
    <n v="53211"/>
    <s v="UNITED STATES"/>
    <s v="30-Day Pass"/>
    <n v="5465"/>
    <x v="9"/>
    <n v="43.066893999999998"/>
    <n v="-87.877936000000005"/>
    <x v="3"/>
    <n v="43.058619999999998"/>
    <n v="-87.885319999999993"/>
    <n v="7"/>
    <n v="0"/>
    <n v="1.1000000000000001"/>
    <n v="1"/>
    <n v="42"/>
    <n v="-1"/>
    <d v="2017-02-21T00:00:00"/>
    <d v="2017-02-01T00:00:00"/>
    <d v="2017-02-21T00:00:00"/>
    <s v="Tuesday"/>
    <d v="1899-12-30T11:20:35"/>
    <d v="1899-12-30T11:00:00"/>
    <n v="1"/>
    <d v="2017-02-21T00:00:00"/>
    <d v="2017-02-01T00:00:00"/>
    <d v="2017-02-21T00:00:00"/>
    <s v="Tuesday"/>
    <d v="1899-12-30T11:27:09"/>
    <d v="1899-12-30T11:00:00"/>
    <s v="One Way"/>
  </r>
  <r>
    <n v="1249909"/>
    <s v="RFID Card Member"/>
    <s v="appleton"/>
    <s v="WI"/>
    <n v="54914"/>
    <s v="UNITED STATES"/>
    <s v="Bublr for Organizations"/>
    <n v="5454"/>
    <x v="32"/>
    <n v="43.077359999999999"/>
    <n v="-87.880769999999998"/>
    <x v="31"/>
    <n v="43.060250000000003"/>
    <n v="-87.892169999999993"/>
    <n v="12"/>
    <n v="0"/>
    <n v="1.8"/>
    <n v="1.7"/>
    <n v="72"/>
    <n v="-1"/>
    <d v="2017-02-21T00:00:00"/>
    <d v="2017-02-01T00:00:00"/>
    <d v="2017-02-21T00:00:00"/>
    <s v="Tuesday"/>
    <d v="1899-12-30T12:21:33"/>
    <d v="1899-12-30T12:00:00"/>
    <n v="1"/>
    <d v="2017-02-21T00:00:00"/>
    <d v="2017-02-01T00:00:00"/>
    <d v="2017-02-21T00:00:00"/>
    <s v="Tuesday"/>
    <d v="1899-12-30T12:33:16"/>
    <d v="1899-12-30T13:00:00"/>
    <s v="One Way"/>
  </r>
  <r>
    <n v="1357250"/>
    <s v="RFID Card Member"/>
    <s v="Milwaukee"/>
    <s v="WI"/>
    <n v="53202"/>
    <s v="UNITED STATES"/>
    <s v="Annual Pass"/>
    <n v="11087"/>
    <x v="1"/>
    <n v="43.048200000000001"/>
    <n v="-87.900859999999994"/>
    <x v="54"/>
    <n v="43.046570000000003"/>
    <n v="-87.908720000000002"/>
    <n v="2"/>
    <n v="0"/>
    <n v="0.3"/>
    <n v="0.3"/>
    <n v="12"/>
    <n v="-1"/>
    <d v="2017-02-25T00:00:00"/>
    <d v="2017-02-01T00:00:00"/>
    <d v="2017-02-25T00:00:00"/>
    <s v="Saturday"/>
    <d v="1899-12-30T21:34:20"/>
    <d v="1899-12-30T22:00:00"/>
    <n v="1"/>
    <d v="2017-02-25T00:00:00"/>
    <d v="2017-02-01T00:00:00"/>
    <d v="2017-02-25T00:00:00"/>
    <s v="Saturday"/>
    <d v="1899-12-30T21:36:58"/>
    <d v="1899-12-30T22:00:00"/>
    <s v="One Way"/>
  </r>
  <r>
    <n v="1370752"/>
    <s v="RFID Card Member"/>
    <s v="Burlington"/>
    <s v="WI"/>
    <n v="53105"/>
    <s v="UNITED STATES"/>
    <s v="Annual Pass"/>
    <n v="45"/>
    <x v="26"/>
    <n v="43.060786"/>
    <n v="-87.883825999999999"/>
    <x v="31"/>
    <n v="43.060250000000003"/>
    <n v="-87.892169999999993"/>
    <n v="3"/>
    <n v="0"/>
    <n v="0.5"/>
    <n v="0.4"/>
    <n v="18"/>
    <n v="-1"/>
    <d v="2017-02-26T00:00:00"/>
    <d v="2017-02-01T00:00:00"/>
    <d v="2017-02-26T00:00:00"/>
    <s v="Sunday"/>
    <d v="1899-12-30T02:23:33"/>
    <d v="1899-12-30T02:00:00"/>
    <n v="1"/>
    <d v="2017-02-26T00:00:00"/>
    <d v="2017-02-01T00:00:00"/>
    <d v="2017-02-26T00:00:00"/>
    <s v="Sunday"/>
    <d v="1899-12-30T02:26:16"/>
    <d v="1899-12-30T02:00:00"/>
    <s v="One Way"/>
  </r>
  <r>
    <n v="1369902"/>
    <s v="RFID Card Member"/>
    <s v="Milwaukee"/>
    <s v="WI"/>
    <n v="53217"/>
    <s v="UNITED STATES"/>
    <s v="Annual Pass"/>
    <n v="44"/>
    <x v="4"/>
    <n v="43.078530000000001"/>
    <n v="-87.882620000000003"/>
    <x v="25"/>
    <n v="43.066893999999998"/>
    <n v="-87.877936000000005"/>
    <n v="9"/>
    <n v="0"/>
    <n v="1.4"/>
    <n v="1.3"/>
    <n v="54"/>
    <n v="-1"/>
    <d v="2017-02-26T00:00:00"/>
    <d v="2017-02-01T00:00:00"/>
    <d v="2017-02-26T00:00:00"/>
    <s v="Sunday"/>
    <d v="1899-12-30T11:31:21"/>
    <d v="1899-12-30T12:00:00"/>
    <n v="1"/>
    <d v="2017-02-26T00:00:00"/>
    <d v="2017-02-01T00:00:00"/>
    <d v="2017-02-26T00:00:00"/>
    <s v="Sunday"/>
    <d v="1899-12-30T11:40:04"/>
    <d v="1899-12-30T12:00:00"/>
    <s v="One Way"/>
  </r>
  <r>
    <n v="1344495"/>
    <s v="RFID Card Member"/>
    <s v="Kenosha"/>
    <s v="WI"/>
    <n v="53144"/>
    <s v="UNITED STATES"/>
    <s v="Annual Pass"/>
    <n v="5436"/>
    <x v="21"/>
    <n v="43.06033"/>
    <n v="-87.89546"/>
    <x v="31"/>
    <n v="43.060250000000003"/>
    <n v="-87.892169999999993"/>
    <n v="2"/>
    <n v="0"/>
    <n v="0.3"/>
    <n v="0.3"/>
    <n v="12"/>
    <n v="-1"/>
    <d v="2017-02-26T00:00:00"/>
    <d v="2017-02-01T00:00:00"/>
    <d v="2017-02-26T00:00:00"/>
    <s v="Sunday"/>
    <d v="1899-12-30T17:42:14"/>
    <d v="1899-12-30T18:00:00"/>
    <n v="1"/>
    <d v="2017-02-26T00:00:00"/>
    <d v="2017-02-01T00:00:00"/>
    <d v="2017-02-26T00:00:00"/>
    <s v="Sunday"/>
    <d v="1899-12-30T17:44:08"/>
    <d v="1899-12-30T18:00:00"/>
    <s v="One Way"/>
  </r>
  <r>
    <n v="1240065"/>
    <s v="RFID Card Member"/>
    <s v="Milwaukee"/>
    <s v="WI"/>
    <n v="53212"/>
    <s v="UNITED STATES"/>
    <s v="Annual Pass"/>
    <n v="5514"/>
    <x v="6"/>
    <n v="43.049230000000001"/>
    <n v="-87.911940000000001"/>
    <x v="47"/>
    <n v="43.05536"/>
    <n v="-87.90504"/>
    <n v="4"/>
    <n v="0"/>
    <n v="0.6"/>
    <n v="0.6"/>
    <n v="24"/>
    <n v="-1"/>
    <d v="2017-02-26T00:00:00"/>
    <d v="2017-02-01T00:00:00"/>
    <d v="2017-02-26T00:00:00"/>
    <s v="Sunday"/>
    <d v="1899-12-30T19:22:38"/>
    <d v="1899-12-30T19:00:00"/>
    <n v="1"/>
    <d v="2017-02-26T00:00:00"/>
    <d v="2017-02-01T00:00:00"/>
    <d v="2017-02-26T00:00:00"/>
    <s v="Sunday"/>
    <d v="1899-12-30T19:26:44"/>
    <d v="1899-12-30T19:00:00"/>
    <s v="One Way"/>
  </r>
  <r>
    <n v="825934"/>
    <s v="RFID Card Member"/>
    <s v="Milwaukee"/>
    <s v="WI"/>
    <n v="53208"/>
    <s v="UNITED STATES"/>
    <s v="Annual Pass"/>
    <n v="11142"/>
    <x v="48"/>
    <n v="43.060839999999999"/>
    <n v="-88.001940000000005"/>
    <x v="58"/>
    <n v="43.059550000000002"/>
    <n v="-88.008840000000006"/>
    <n v="9"/>
    <n v="0"/>
    <n v="1.4"/>
    <n v="1.3"/>
    <n v="54"/>
    <n v="-1"/>
    <d v="2017-02-26T00:00:00"/>
    <d v="2017-02-01T00:00:00"/>
    <d v="2017-02-26T00:00:00"/>
    <s v="Sunday"/>
    <d v="1899-12-30T20:32:21"/>
    <d v="1899-12-30T21:00:00"/>
    <n v="1"/>
    <d v="2017-02-26T00:00:00"/>
    <d v="2017-02-01T00:00:00"/>
    <d v="2017-02-26T00:00:00"/>
    <s v="Sunday"/>
    <d v="1899-12-30T20:41:51"/>
    <d v="1899-12-30T21:00:00"/>
    <s v="One Way"/>
  </r>
  <r>
    <n v="825934"/>
    <s v="RFID Card Member"/>
    <s v="Milwaukee"/>
    <s v="WI"/>
    <n v="53208"/>
    <s v="UNITED STATES"/>
    <s v="Annual Pass"/>
    <n v="957"/>
    <x v="24"/>
    <n v="43.05097"/>
    <n v="-87.906440000000003"/>
    <x v="17"/>
    <n v="43.042490000000001"/>
    <n v="-87.909959999999998"/>
    <n v="9"/>
    <n v="0"/>
    <n v="1.4"/>
    <n v="1.3"/>
    <n v="54"/>
    <n v="-1"/>
    <d v="2017-02-27T00:00:00"/>
    <d v="2017-02-01T00:00:00"/>
    <d v="2017-02-27T00:00:00"/>
    <s v="Monday"/>
    <d v="1899-12-30T07:27:53"/>
    <d v="1899-12-30T07:00:00"/>
    <n v="1"/>
    <d v="2017-02-27T00:00:00"/>
    <d v="2017-02-01T00:00:00"/>
    <d v="2017-02-27T00:00:00"/>
    <s v="Monday"/>
    <d v="1899-12-30T07:36:31"/>
    <d v="1899-12-30T08:00:00"/>
    <s v="One Way"/>
  </r>
  <r>
    <n v="1494109"/>
    <s v="RFID Card Member"/>
    <s v="Milwaukee"/>
    <s v="WI"/>
    <n v="53233"/>
    <s v="UNITED STATES"/>
    <s v="Annual Pass"/>
    <n v="11066"/>
    <x v="23"/>
    <n v="43.040349999999997"/>
    <n v="-87.920760000000001"/>
    <x v="12"/>
    <n v="43.038719999999998"/>
    <n v="-87.905339999999995"/>
    <n v="7"/>
    <n v="0"/>
    <n v="1.1000000000000001"/>
    <n v="1"/>
    <n v="42"/>
    <n v="-1"/>
    <d v="2017-02-27T00:00:00"/>
    <d v="2017-02-01T00:00:00"/>
    <d v="2017-02-27T00:00:00"/>
    <s v="Monday"/>
    <d v="1899-12-30T07:43:09"/>
    <d v="1899-12-30T08:00:00"/>
    <n v="1"/>
    <d v="2017-02-27T00:00:00"/>
    <d v="2017-02-01T00:00:00"/>
    <d v="2017-02-27T00:00:00"/>
    <s v="Monday"/>
    <d v="1899-12-30T07:50:45"/>
    <d v="1899-12-30T08:00:00"/>
    <s v="One Way"/>
  </r>
  <r>
    <n v="1012659"/>
    <s v="RFID Card Member"/>
    <s v="Milwaukee"/>
    <s v="WI"/>
    <n v="53211"/>
    <s v="UNITED STATES"/>
    <s v="Annual Pass"/>
    <n v="5519"/>
    <x v="9"/>
    <n v="43.066893999999998"/>
    <n v="-87.877936000000005"/>
    <x v="9"/>
    <n v="43.074655999999997"/>
    <n v="-87.889011999999994"/>
    <n v="7"/>
    <n v="0"/>
    <n v="1.1000000000000001"/>
    <n v="1"/>
    <n v="42"/>
    <n v="-1"/>
    <d v="2017-02-27T00:00:00"/>
    <d v="2017-02-01T00:00:00"/>
    <d v="2017-02-27T00:00:00"/>
    <s v="Monday"/>
    <d v="1899-12-30T15:12:28"/>
    <d v="1899-12-30T15:00:00"/>
    <n v="1"/>
    <d v="2017-02-27T00:00:00"/>
    <d v="2017-02-01T00:00:00"/>
    <d v="2017-02-27T00:00:00"/>
    <s v="Monday"/>
    <d v="1899-12-30T15:19:04"/>
    <d v="1899-12-30T15:00:00"/>
    <s v="One Way"/>
  </r>
  <r>
    <n v="1154367"/>
    <s v="RFID Card Member"/>
    <s v="Milwaukee"/>
    <s v="WI"/>
    <n v="53202"/>
    <s v="UNITED STATES"/>
    <s v="Annual Pass"/>
    <n v="5526"/>
    <x v="14"/>
    <n v="43.045712999999999"/>
    <n v="-87.899756999999994"/>
    <x v="0"/>
    <n v="43.048200000000001"/>
    <n v="-87.900859999999994"/>
    <n v="6"/>
    <n v="0"/>
    <n v="0.9"/>
    <n v="0.9"/>
    <n v="36"/>
    <n v="-1"/>
    <d v="2017-02-27T00:00:00"/>
    <d v="2017-02-01T00:00:00"/>
    <d v="2017-02-27T00:00:00"/>
    <s v="Monday"/>
    <d v="1899-12-30T16:46:00"/>
    <d v="1899-12-30T17:00:00"/>
    <n v="1"/>
    <d v="2017-02-27T00:00:00"/>
    <d v="2017-02-01T00:00:00"/>
    <d v="2017-02-27T00:00:00"/>
    <s v="Monday"/>
    <d v="1899-12-30T16:52:45"/>
    <d v="1899-12-30T17:00:00"/>
    <s v="One Way"/>
  </r>
  <r>
    <n v="1400126"/>
    <s v="RFID Card Member"/>
    <s v="Milwaukee"/>
    <s v="WI"/>
    <n v="53211"/>
    <s v="UNITED STATES"/>
    <s v="Annual Pass"/>
    <n v="994"/>
    <x v="9"/>
    <n v="43.066893999999998"/>
    <n v="-87.877936000000005"/>
    <x v="15"/>
    <n v="43.06033"/>
    <n v="-87.89546"/>
    <n v="8"/>
    <n v="0"/>
    <n v="1.2"/>
    <n v="1.1000000000000001"/>
    <n v="48"/>
    <n v="-1"/>
    <d v="2017-02-27T00:00:00"/>
    <d v="2017-02-01T00:00:00"/>
    <d v="2017-02-27T00:00:00"/>
    <s v="Monday"/>
    <d v="1899-12-30T18:21:37"/>
    <d v="1899-12-30T18:00:00"/>
    <n v="1"/>
    <d v="2017-02-27T00:00:00"/>
    <d v="2017-02-01T00:00:00"/>
    <d v="2017-02-27T00:00:00"/>
    <s v="Monday"/>
    <d v="1899-12-30T18:29:41"/>
    <d v="1899-12-30T18:00:00"/>
    <s v="One Way"/>
  </r>
  <r>
    <n v="1442430"/>
    <s v="RFID Card Member"/>
    <s v="Milwaukee"/>
    <s v="WI"/>
    <n v="53211"/>
    <s v="UNITED STATES"/>
    <s v="Annual Pass"/>
    <n v="11113"/>
    <x v="7"/>
    <n v="43.074890000000003"/>
    <n v="-87.882810000000006"/>
    <x v="9"/>
    <n v="43.074655999999997"/>
    <n v="-87.889011999999994"/>
    <n v="1"/>
    <n v="0"/>
    <n v="0.2"/>
    <n v="0.1"/>
    <n v="6"/>
    <n v="-1"/>
    <d v="2017-02-27T00:00:00"/>
    <d v="2017-02-01T00:00:00"/>
    <d v="2017-02-27T00:00:00"/>
    <s v="Monday"/>
    <d v="1899-12-30T21:36:11"/>
    <d v="1899-12-30T22:00:00"/>
    <n v="1"/>
    <d v="2017-02-27T00:00:00"/>
    <d v="2017-02-01T00:00:00"/>
    <d v="2017-02-27T00:00:00"/>
    <s v="Monday"/>
    <d v="1899-12-30T21:37:46"/>
    <d v="1899-12-30T22:00:00"/>
    <s v="One Way"/>
  </r>
  <r>
    <n v="1358502"/>
    <s v="RFID Card Member"/>
    <s v="Clintonville"/>
    <s v="WI"/>
    <n v="54929"/>
    <s v="UNITED STATES"/>
    <s v="Annual Pass"/>
    <n v="129"/>
    <x v="28"/>
    <n v="43.060250000000003"/>
    <n v="-87.892169999999993"/>
    <x v="15"/>
    <n v="43.06033"/>
    <n v="-87.89546"/>
    <n v="126"/>
    <n v="9"/>
    <n v="18"/>
    <n v="17.100000000000001"/>
    <n v="720"/>
    <n v="-1"/>
    <d v="2017-02-28T00:00:00"/>
    <d v="2017-02-01T00:00:00"/>
    <d v="2017-02-28T00:00:00"/>
    <s v="Tuesday"/>
    <d v="1899-12-30T16:45:17"/>
    <d v="1899-12-30T17:00:00"/>
    <n v="1"/>
    <d v="2017-02-28T00:00:00"/>
    <d v="2017-02-01T00:00:00"/>
    <d v="2017-02-28T00:00:00"/>
    <s v="Tuesday"/>
    <d v="1899-12-30T18:51:03"/>
    <d v="1899-12-30T19:00:00"/>
    <s v="One Way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29"/>
    <n v="0"/>
    <n v="4.4000000000000004"/>
    <n v="4.0999999999999996"/>
    <n v="174"/>
    <n v="-1"/>
    <d v="2017-02-28T00:00:00"/>
    <d v="2017-02-01T00:00:00"/>
    <d v="2017-02-28T00:00:00"/>
    <s v="Tuesday"/>
    <d v="1899-12-30T18:22:00"/>
    <d v="1899-12-30T18:00:00"/>
    <n v="1"/>
    <d v="2017-02-28T00:00:00"/>
    <d v="2017-02-01T00:00:00"/>
    <d v="2017-02-28T00:00:00"/>
    <s v="Tuesday"/>
    <d v="1899-12-30T18:51:17"/>
    <d v="1899-12-30T19:00:00"/>
    <s v="One Way"/>
  </r>
  <r>
    <n v="1360169"/>
    <s v="RFID Card Member"/>
    <s v="Elkhorn"/>
    <s v="WI"/>
    <n v="53121"/>
    <s v="UNITED STATES"/>
    <s v="Annual Pass"/>
    <n v="9"/>
    <x v="7"/>
    <n v="43.074890000000003"/>
    <n v="-87.882810000000006"/>
    <x v="31"/>
    <n v="43.060250000000003"/>
    <n v="-87.892169999999993"/>
    <n v="10"/>
    <n v="0"/>
    <n v="1.5"/>
    <n v="1.4"/>
    <n v="60"/>
    <n v="-1"/>
    <d v="2017-02-28T00:00:00"/>
    <d v="2017-02-01T00:00:00"/>
    <d v="2017-02-28T00:00:00"/>
    <s v="Tuesday"/>
    <d v="1899-12-30T20:41:42"/>
    <d v="1899-12-30T21:00:00"/>
    <n v="1"/>
    <d v="2017-02-28T00:00:00"/>
    <d v="2017-02-01T00:00:00"/>
    <d v="2017-02-28T00:00:00"/>
    <s v="Tuesday"/>
    <d v="1899-12-30T20:51:51"/>
    <d v="1899-12-30T21:00:00"/>
    <s v="One Way"/>
  </r>
  <r>
    <n v="1367618"/>
    <s v="RFID Card Member"/>
    <s v="Grafton"/>
    <s v="WI"/>
    <n v="53024"/>
    <s v="UNITED STATES"/>
    <s v="Annual Pass"/>
    <n v="5570"/>
    <x v="32"/>
    <n v="43.077359999999999"/>
    <n v="-87.880769999999998"/>
    <x v="25"/>
    <n v="43.066893999999998"/>
    <n v="-87.877936000000005"/>
    <n v="7"/>
    <n v="0"/>
    <n v="1.1000000000000001"/>
    <n v="1"/>
    <n v="42"/>
    <n v="-1"/>
    <d v="2017-02-21T00:00:00"/>
    <d v="2017-02-01T00:00:00"/>
    <d v="2017-02-21T00:00:00"/>
    <s v="Tuesday"/>
    <d v="1899-12-30T13:45:17"/>
    <d v="1899-12-30T14:00:00"/>
    <n v="1"/>
    <d v="2017-02-21T00:00:00"/>
    <d v="2017-02-01T00:00:00"/>
    <d v="2017-02-21T00:00:00"/>
    <s v="Tuesday"/>
    <d v="1899-12-30T13:52:39"/>
    <d v="1899-12-30T14:00:00"/>
    <s v="One Way"/>
  </r>
  <r>
    <n v="1489319"/>
    <s v="RFID Card Member"/>
    <s v="Brookfield"/>
    <s v="WI"/>
    <n v="53045"/>
    <s v="UNITED STATES"/>
    <s v="Annual Pass"/>
    <n v="11098"/>
    <x v="7"/>
    <n v="43.074890000000003"/>
    <n v="-87.882810000000006"/>
    <x v="11"/>
    <n v="43.060786"/>
    <n v="-87.883825999999999"/>
    <n v="7"/>
    <n v="0"/>
    <n v="1.1000000000000001"/>
    <n v="1"/>
    <n v="42"/>
    <n v="-1"/>
    <d v="2017-02-21T00:00:00"/>
    <d v="2017-02-01T00:00:00"/>
    <d v="2017-02-21T00:00:00"/>
    <s v="Tuesday"/>
    <d v="1899-12-30T15:33:02"/>
    <d v="1899-12-30T16:00:00"/>
    <n v="1"/>
    <d v="2017-02-21T00:00:00"/>
    <d v="2017-02-01T00:00:00"/>
    <d v="2017-02-21T00:00:00"/>
    <s v="Tuesday"/>
    <d v="1899-12-30T15:40:12"/>
    <d v="1899-12-30T16:00:00"/>
    <s v="One Way"/>
  </r>
  <r>
    <n v="915465"/>
    <s v="RFID Card Member"/>
    <s v="Milwaukee"/>
    <s v="WI"/>
    <n v="53202"/>
    <s v="UNITED STATES"/>
    <s v="Annual Pass"/>
    <n v="11075"/>
    <x v="0"/>
    <n v="43.03886"/>
    <n v="-87.902720000000002"/>
    <x v="29"/>
    <n v="43.053040000000003"/>
    <n v="-87.897660000000002"/>
    <n v="9"/>
    <n v="0"/>
    <n v="1.4"/>
    <n v="1.3"/>
    <n v="54"/>
    <n v="-1"/>
    <d v="2017-02-21T00:00:00"/>
    <d v="2017-02-01T00:00:00"/>
    <d v="2017-02-21T00:00:00"/>
    <s v="Tuesday"/>
    <d v="1899-12-30T16:26:39"/>
    <d v="1899-12-30T16:00:00"/>
    <n v="1"/>
    <d v="2017-02-21T00:00:00"/>
    <d v="2017-02-01T00:00:00"/>
    <d v="2017-02-21T00:00:00"/>
    <s v="Tuesday"/>
    <d v="1899-12-30T16:35:54"/>
    <d v="1899-12-30T17:00:00"/>
    <s v="One Way"/>
  </r>
  <r>
    <n v="1371872"/>
    <s v="RFID Card Member"/>
    <s v="Wauwatosa"/>
    <s v="WI"/>
    <n v="53222"/>
    <s v="UNITED STATES"/>
    <s v="Annual Pass"/>
    <n v="185"/>
    <x v="4"/>
    <n v="43.078530000000001"/>
    <n v="-87.882620000000003"/>
    <x v="41"/>
    <n v="43.078530000000001"/>
    <n v="-87.882620000000003"/>
    <n v="0"/>
    <n v="0"/>
    <n v="0"/>
    <n v="0"/>
    <n v="0"/>
    <n v="-1"/>
    <d v="2017-02-21T00:00:00"/>
    <d v="2017-02-01T00:00:00"/>
    <d v="2017-02-21T00:00:00"/>
    <s v="Tuesday"/>
    <d v="1899-12-30T17:34:37"/>
    <d v="1899-12-30T18:00:00"/>
    <n v="1"/>
    <d v="2017-02-21T00:00:00"/>
    <d v="2017-02-01T00:00:00"/>
    <d v="2017-02-21T00:00:00"/>
    <s v="Tuesday"/>
    <d v="1899-12-30T17:34:58"/>
    <d v="1899-12-30T18:00:00"/>
    <s v="Round Trip"/>
  </r>
  <r>
    <n v="1371872"/>
    <s v="RFID Card Member"/>
    <s v="Wauwatosa"/>
    <s v="WI"/>
    <n v="53222"/>
    <s v="UNITED STATES"/>
    <s v="Annual Pass"/>
    <n v="185"/>
    <x v="4"/>
    <n v="43.078530000000001"/>
    <n v="-87.882620000000003"/>
    <x v="3"/>
    <n v="43.058619999999998"/>
    <n v="-87.885319999999993"/>
    <n v="18"/>
    <n v="0"/>
    <n v="2.7"/>
    <n v="2.6"/>
    <n v="108"/>
    <n v="-1"/>
    <d v="2017-02-21T00:00:00"/>
    <d v="2017-02-01T00:00:00"/>
    <d v="2017-02-21T00:00:00"/>
    <s v="Tuesday"/>
    <d v="1899-12-30T17:35:28"/>
    <d v="1899-12-30T18:00:00"/>
    <n v="1"/>
    <d v="2017-02-21T00:00:00"/>
    <d v="2017-02-01T00:00:00"/>
    <d v="2017-02-21T00:00:00"/>
    <s v="Tuesday"/>
    <d v="1899-12-30T17:53:26"/>
    <d v="1899-12-30T18:00:00"/>
    <s v="One Way"/>
  </r>
  <r>
    <n v="1407702"/>
    <s v="RFID Card Member"/>
    <s v="Milwaukee"/>
    <s v="WI"/>
    <n v="53202"/>
    <s v="UNITED STATES"/>
    <s v="Annual Pass"/>
    <n v="11120"/>
    <x v="7"/>
    <n v="43.074890000000003"/>
    <n v="-87.882810000000006"/>
    <x v="9"/>
    <n v="43.074655999999997"/>
    <n v="-87.889011999999994"/>
    <n v="2"/>
    <n v="0"/>
    <n v="0.3"/>
    <n v="0.3"/>
    <n v="12"/>
    <n v="-1"/>
    <d v="2017-02-21T00:00:00"/>
    <d v="2017-02-01T00:00:00"/>
    <d v="2017-02-21T00:00:00"/>
    <s v="Tuesday"/>
    <d v="1899-12-30T17:37:15"/>
    <d v="1899-12-30T18:00:00"/>
    <n v="1"/>
    <d v="2017-02-21T00:00:00"/>
    <d v="2017-02-01T00:00:00"/>
    <d v="2017-02-21T00:00:00"/>
    <s v="Tuesday"/>
    <d v="1899-12-30T17:39:40"/>
    <d v="1899-12-30T18:00:00"/>
    <s v="One Way"/>
  </r>
  <r>
    <n v="1010620"/>
    <s v="RFID Card Member"/>
    <s v="Milwaukee"/>
    <s v="WI"/>
    <n v="53202"/>
    <s v="UNITED STATES"/>
    <s v="Annual Pass"/>
    <n v="17"/>
    <x v="7"/>
    <n v="43.074890000000003"/>
    <n v="-87.882810000000006"/>
    <x v="0"/>
    <n v="43.048200000000001"/>
    <n v="-87.900859999999994"/>
    <n v="16"/>
    <n v="0"/>
    <n v="2.4"/>
    <n v="2.2999999999999998"/>
    <n v="96"/>
    <n v="-1"/>
    <d v="2017-02-21T00:00:00"/>
    <d v="2017-02-01T00:00:00"/>
    <d v="2017-02-21T00:00:00"/>
    <s v="Tuesday"/>
    <d v="1899-12-30T19:33:25"/>
    <d v="1899-12-30T20:00:00"/>
    <n v="1"/>
    <d v="2017-02-21T00:00:00"/>
    <d v="2017-02-01T00:00:00"/>
    <d v="2017-02-21T00:00:00"/>
    <s v="Tuesday"/>
    <d v="1899-12-30T19:49:26"/>
    <d v="1899-12-30T20:00:00"/>
    <s v="One Way"/>
  </r>
  <r>
    <n v="1244268"/>
    <s v="RFID Card Member"/>
    <s v="Shorewood"/>
    <s v="WI"/>
    <n v="53211"/>
    <s v="UNITED STATES"/>
    <s v="Pay as You Go Pass"/>
    <n v="250"/>
    <x v="2"/>
    <n v="43.03519"/>
    <n v="-87.907390000000007"/>
    <x v="11"/>
    <n v="43.060786"/>
    <n v="-87.883825999999999"/>
    <n v="43"/>
    <n v="0"/>
    <n v="6.5"/>
    <n v="6.1"/>
    <n v="258"/>
    <n v="-1"/>
    <d v="2017-02-21T00:00:00"/>
    <d v="2017-02-01T00:00:00"/>
    <d v="2017-02-21T00:00:00"/>
    <s v="Tuesday"/>
    <d v="1899-12-30T19:50:31"/>
    <d v="1899-12-30T20:00:00"/>
    <n v="1"/>
    <d v="2017-02-21T00:00:00"/>
    <d v="2017-02-01T00:00:00"/>
    <d v="2017-02-21T00:00:00"/>
    <s v="Tuesday"/>
    <d v="1899-12-30T20:33:00"/>
    <d v="1899-12-30T21:00:00"/>
    <s v="One Way"/>
  </r>
  <r>
    <n v="1250902"/>
    <s v="RFID Card Member"/>
    <s v="Wauwatosa"/>
    <s v="WI"/>
    <n v="53213"/>
    <s v="UNITED STATES"/>
    <s v="Bublr for Organizations"/>
    <n v="5485"/>
    <x v="21"/>
    <n v="43.06033"/>
    <n v="-87.89546"/>
    <x v="31"/>
    <n v="43.060250000000003"/>
    <n v="-87.892169999999993"/>
    <n v="1"/>
    <n v="0"/>
    <n v="0.2"/>
    <n v="0.1"/>
    <n v="6"/>
    <n v="-1"/>
    <d v="2017-02-21T00:00:00"/>
    <d v="2017-02-01T00:00:00"/>
    <d v="2017-02-21T00:00:00"/>
    <s v="Tuesday"/>
    <d v="1899-12-30T20:47:18"/>
    <d v="1899-12-30T21:00:00"/>
    <n v="1"/>
    <d v="2017-02-21T00:00:00"/>
    <d v="2017-02-01T00:00:00"/>
    <d v="2017-02-21T00:00:00"/>
    <s v="Tuesday"/>
    <d v="1899-12-30T20:48:23"/>
    <d v="1899-12-30T21:00:00"/>
    <s v="One Way"/>
  </r>
  <r>
    <n v="1400126"/>
    <s v="RFID Card Member"/>
    <s v="Milwaukee"/>
    <s v="WI"/>
    <n v="53211"/>
    <s v="UNITED STATES"/>
    <s v="Annual Pass"/>
    <n v="112"/>
    <x v="21"/>
    <n v="43.06033"/>
    <n v="-87.89546"/>
    <x v="25"/>
    <n v="43.066893999999998"/>
    <n v="-87.877936000000005"/>
    <n v="10"/>
    <n v="0"/>
    <n v="1.5"/>
    <n v="1.4"/>
    <n v="60"/>
    <n v="-1"/>
    <d v="2017-02-21T00:00:00"/>
    <d v="2017-02-01T00:00:00"/>
    <d v="2017-02-21T00:00:00"/>
    <s v="Tuesday"/>
    <d v="1899-12-30T22:31:34"/>
    <d v="1899-12-30T23:00:00"/>
    <n v="1"/>
    <d v="2017-02-21T00:00:00"/>
    <d v="2017-02-01T00:00:00"/>
    <d v="2017-02-21T00:00:00"/>
    <s v="Tuesday"/>
    <d v="1899-12-30T22:41:46"/>
    <d v="1899-12-30T23:00:00"/>
    <s v="One Way"/>
  </r>
  <r>
    <n v="1276651"/>
    <s v="RFID Card Member"/>
    <s v="Milwaukee"/>
    <s v="WI"/>
    <n v="53211"/>
    <s v="UNITED STATES"/>
    <s v="Annual Pass"/>
    <n v="2968"/>
    <x v="32"/>
    <n v="43.077359999999999"/>
    <n v="-87.880769999999998"/>
    <x v="36"/>
    <n v="43.052549999999997"/>
    <n v="-87.909329999999997"/>
    <n v="19"/>
    <n v="0"/>
    <n v="2.9"/>
    <n v="2.7"/>
    <n v="114"/>
    <n v="-1"/>
    <d v="2017-02-22T00:00:00"/>
    <d v="2017-02-01T00:00:00"/>
    <d v="2017-02-22T00:00:00"/>
    <s v="Wednesday"/>
    <d v="1899-12-30T07:41:46"/>
    <d v="1899-12-30T08:00:00"/>
    <n v="1"/>
    <d v="2017-02-22T00:00:00"/>
    <d v="2017-02-01T00:00:00"/>
    <d v="2017-02-22T00:00:00"/>
    <s v="Wednesday"/>
    <d v="1899-12-30T08:00:42"/>
    <d v="1899-12-30T08:00:00"/>
    <s v="One Way"/>
  </r>
  <r>
    <n v="1468078"/>
    <s v="RFID Card Member"/>
    <s v="Milwaukee "/>
    <s v="WI"/>
    <n v="53209"/>
    <s v="UNITED STATES"/>
    <s v="Annual Pass"/>
    <n v="11062"/>
    <x v="10"/>
    <n v="43.052460000000004"/>
    <n v="-87.891000000000005"/>
    <x v="3"/>
    <n v="43.058619999999998"/>
    <n v="-87.885319999999993"/>
    <n v="3"/>
    <n v="0"/>
    <n v="0.5"/>
    <n v="0.4"/>
    <n v="18"/>
    <n v="-1"/>
    <d v="2017-02-22T00:00:00"/>
    <d v="2017-02-01T00:00:00"/>
    <d v="2017-02-22T00:00:00"/>
    <s v="Wednesday"/>
    <d v="1899-12-30T08:42:04"/>
    <d v="1899-12-30T09:00:00"/>
    <n v="1"/>
    <d v="2017-02-22T00:00:00"/>
    <d v="2017-02-01T00:00:00"/>
    <d v="2017-02-22T00:00:00"/>
    <s v="Wednesday"/>
    <d v="1899-12-30T08:45:17"/>
    <d v="1899-12-30T09:00:00"/>
    <s v="One Way"/>
  </r>
  <r>
    <n v="1088320"/>
    <s v="RFID Card Member"/>
    <s v="milwaukee"/>
    <s v="WI"/>
    <n v="53202"/>
    <s v="UNITED STATES"/>
    <s v="Annual Pass"/>
    <n v="17"/>
    <x v="1"/>
    <n v="43.048200000000001"/>
    <n v="-87.900859999999994"/>
    <x v="1"/>
    <n v="43.03886"/>
    <n v="-87.902720000000002"/>
    <n v="5"/>
    <n v="0"/>
    <n v="0.8"/>
    <n v="0.7"/>
    <n v="30"/>
    <n v="-1"/>
    <d v="2017-02-22T00:00:00"/>
    <d v="2017-02-01T00:00:00"/>
    <d v="2017-02-22T00:00:00"/>
    <s v="Wednesday"/>
    <d v="1899-12-30T09:07:05"/>
    <d v="1899-12-30T09:00:00"/>
    <n v="1"/>
    <d v="2017-02-22T00:00:00"/>
    <d v="2017-02-01T00:00:00"/>
    <d v="2017-02-22T00:00:00"/>
    <s v="Wednesday"/>
    <d v="1899-12-30T09:12:49"/>
    <d v="1899-12-30T09:00:00"/>
    <s v="One Way"/>
  </r>
  <r>
    <n v="1345070"/>
    <s v="RFID Card Member"/>
    <s v="Milwaukee"/>
    <s v="WI"/>
    <n v="53211"/>
    <s v="UNITED STATES"/>
    <s v="Annual Pass"/>
    <n v="961"/>
    <x v="9"/>
    <n v="43.066893999999998"/>
    <n v="-87.877936000000005"/>
    <x v="25"/>
    <n v="43.066893999999998"/>
    <n v="-87.877936000000005"/>
    <n v="0"/>
    <n v="0"/>
    <n v="0"/>
    <n v="0"/>
    <n v="0"/>
    <n v="-1"/>
    <d v="2017-02-22T00:00:00"/>
    <d v="2017-02-01T00:00:00"/>
    <d v="2017-02-22T00:00:00"/>
    <s v="Wednesday"/>
    <d v="1899-12-30T09:54:30"/>
    <d v="1899-12-30T10:00:00"/>
    <n v="1"/>
    <d v="2017-02-22T00:00:00"/>
    <d v="2017-02-01T00:00:00"/>
    <d v="2017-02-22T00:00:00"/>
    <s v="Wednesday"/>
    <d v="1899-12-30T09:54:43"/>
    <d v="1899-12-30T10:00:00"/>
    <s v="Round Trip"/>
  </r>
  <r>
    <n v="1489319"/>
    <s v="RFID Card Member"/>
    <s v="Brookfield"/>
    <s v="WI"/>
    <n v="53045"/>
    <s v="UNITED STATES"/>
    <s v="Annual Pass"/>
    <n v="967"/>
    <x v="26"/>
    <n v="43.060786"/>
    <n v="-87.883825999999999"/>
    <x v="38"/>
    <n v="43.074890000000003"/>
    <n v="-87.882810000000006"/>
    <n v="7"/>
    <n v="0"/>
    <n v="1.1000000000000001"/>
    <n v="1"/>
    <n v="42"/>
    <n v="-1"/>
    <d v="2017-02-22T00:00:00"/>
    <d v="2017-02-01T00:00:00"/>
    <d v="2017-02-22T00:00:00"/>
    <s v="Wednesday"/>
    <d v="1899-12-30T10:30:50"/>
    <d v="1899-12-30T11:00:00"/>
    <n v="1"/>
    <d v="2017-02-22T00:00:00"/>
    <d v="2017-02-01T00:00:00"/>
    <d v="2017-02-22T00:00:00"/>
    <s v="Wednesday"/>
    <d v="1899-12-30T10:37:20"/>
    <d v="1899-12-30T11:00:00"/>
    <s v="One Way"/>
  </r>
  <r>
    <n v="1379688"/>
    <s v="RFID Card Member"/>
    <s v="Cary"/>
    <s v="IL"/>
    <n v="60013"/>
    <s v="UNITED STATES"/>
    <s v="Annual Pass"/>
    <n v="5425"/>
    <x v="52"/>
    <n v="43.060079999999999"/>
    <n v="-88.027349999999998"/>
    <x v="45"/>
    <n v="43.060079999999999"/>
    <n v="-88.027349999999998"/>
    <n v="41"/>
    <n v="0"/>
    <n v="6.2"/>
    <n v="5.8"/>
    <n v="246"/>
    <n v="-1"/>
    <d v="2017-02-22T00:00:00"/>
    <d v="2017-02-01T00:00:00"/>
    <d v="2017-02-22T00:00:00"/>
    <s v="Wednesday"/>
    <d v="1899-12-30T11:54:36"/>
    <d v="1899-12-30T12:00:00"/>
    <n v="1"/>
    <d v="2017-02-22T00:00:00"/>
    <d v="2017-02-01T00:00:00"/>
    <d v="2017-02-22T00:00:00"/>
    <s v="Wednesday"/>
    <d v="1899-12-30T12:35:53"/>
    <d v="1899-12-30T13:00:00"/>
    <s v="Round Trip"/>
  </r>
  <r>
    <n v="1407702"/>
    <s v="RFID Card Member"/>
    <s v="Milwaukee"/>
    <s v="WI"/>
    <n v="53202"/>
    <s v="UNITED STATES"/>
    <s v="Annual Pass"/>
    <n v="11120"/>
    <x v="7"/>
    <n v="43.074890000000003"/>
    <n v="-87.882810000000006"/>
    <x v="32"/>
    <n v="43.058010000000003"/>
    <n v="-87.877300000000005"/>
    <n v="17"/>
    <n v="0"/>
    <n v="2.6"/>
    <n v="2.4"/>
    <n v="102"/>
    <n v="-1"/>
    <d v="2017-02-22T00:00:00"/>
    <d v="2017-02-01T00:00:00"/>
    <d v="2017-02-22T00:00:00"/>
    <s v="Wednesday"/>
    <d v="1899-12-30T11:56:52"/>
    <d v="1899-12-30T12:00:00"/>
    <n v="1"/>
    <d v="2017-02-22T00:00:00"/>
    <d v="2017-02-01T00:00:00"/>
    <d v="2017-02-22T00:00:00"/>
    <s v="Wednesday"/>
    <d v="1899-12-30T12:13:19"/>
    <d v="1899-12-30T12:00:00"/>
    <s v="One Way"/>
  </r>
  <r>
    <n v="1437870"/>
    <s v="RFID Card Member"/>
    <s v="Milwaukee"/>
    <s v="WI"/>
    <n v="53223"/>
    <s v="UNITED STATES"/>
    <s v="Annual Pass"/>
    <n v="11167"/>
    <x v="55"/>
    <n v="43.059550000000002"/>
    <n v="-88.008840000000006"/>
    <x v="43"/>
    <n v="43.048609999999996"/>
    <n v="-88.008480000000006"/>
    <n v="43"/>
    <n v="0"/>
    <n v="6.5"/>
    <n v="6.1"/>
    <n v="258"/>
    <n v="-1"/>
    <d v="2017-02-22T00:00:00"/>
    <d v="2017-02-01T00:00:00"/>
    <d v="2017-02-22T00:00:00"/>
    <s v="Wednesday"/>
    <d v="1899-12-30T12:13:40"/>
    <d v="1899-12-30T12:00:00"/>
    <n v="1"/>
    <d v="2017-02-22T00:00:00"/>
    <d v="2017-02-01T00:00:00"/>
    <d v="2017-02-22T00:00:00"/>
    <s v="Wednesday"/>
    <d v="1899-12-30T12:56:43"/>
    <d v="1899-12-30T13:00:00"/>
    <s v="One Way"/>
  </r>
  <r>
    <n v="1373087"/>
    <s v="RFID Card Member"/>
    <s v="Milwaukee"/>
    <s v="WI"/>
    <n v="53211"/>
    <s v="UNITED STATES"/>
    <s v="Annual Pass"/>
    <n v="5487"/>
    <x v="4"/>
    <n v="43.078530000000001"/>
    <n v="-87.882620000000003"/>
    <x v="37"/>
    <n v="43.069021999999997"/>
    <n v="-87.887940999999998"/>
    <n v="5"/>
    <n v="0"/>
    <n v="0.8"/>
    <n v="0.7"/>
    <n v="30"/>
    <n v="-1"/>
    <d v="2017-02-22T00:00:00"/>
    <d v="2017-02-01T00:00:00"/>
    <d v="2017-02-22T00:00:00"/>
    <s v="Wednesday"/>
    <d v="1899-12-30T12:36:33"/>
    <d v="1899-12-30T13:00:00"/>
    <n v="1"/>
    <d v="2017-02-22T00:00:00"/>
    <d v="2017-02-01T00:00:00"/>
    <d v="2017-02-22T00:00:00"/>
    <s v="Wednesday"/>
    <d v="1899-12-30T12:41:57"/>
    <d v="1899-12-30T13:00:00"/>
    <s v="One Way"/>
  </r>
  <r>
    <n v="1377563"/>
    <s v="RFID Card Member"/>
    <s v="Milwaukee"/>
    <s v="WI"/>
    <n v="53211"/>
    <s v="UNITED STATES"/>
    <s v="Annual Pass"/>
    <n v="5454"/>
    <x v="28"/>
    <n v="43.060250000000003"/>
    <n v="-87.892169999999993"/>
    <x v="32"/>
    <n v="43.058010000000003"/>
    <n v="-87.877300000000005"/>
    <n v="8"/>
    <n v="0"/>
    <n v="1.2"/>
    <n v="1.1000000000000001"/>
    <n v="48"/>
    <n v="-1"/>
    <d v="2017-02-22T00:00:00"/>
    <d v="2017-02-01T00:00:00"/>
    <d v="2017-02-22T00:00:00"/>
    <s v="Wednesday"/>
    <d v="1899-12-30T12:39:09"/>
    <d v="1899-12-30T13:00:00"/>
    <n v="1"/>
    <d v="2017-02-22T00:00:00"/>
    <d v="2017-02-01T00:00:00"/>
    <d v="2017-02-22T00:00:00"/>
    <s v="Wednesday"/>
    <d v="1899-12-30T12:47:53"/>
    <d v="1899-12-30T13:00:00"/>
    <s v="One Way"/>
  </r>
  <r>
    <n v="1407702"/>
    <s v="RFID Card Member"/>
    <s v="Milwaukee"/>
    <s v="WI"/>
    <n v="53202"/>
    <s v="UNITED STATES"/>
    <s v="Annual Pass"/>
    <n v="167"/>
    <x v="7"/>
    <n v="43.074890000000003"/>
    <n v="-87.882810000000006"/>
    <x v="38"/>
    <n v="43.074890000000003"/>
    <n v="-87.882810000000006"/>
    <n v="25"/>
    <n v="0"/>
    <n v="3.8"/>
    <n v="3.6"/>
    <n v="150"/>
    <n v="-1"/>
    <d v="2017-02-22T00:00:00"/>
    <d v="2017-02-01T00:00:00"/>
    <d v="2017-02-22T00:00:00"/>
    <s v="Wednesday"/>
    <d v="1899-12-30T12:39:18"/>
    <d v="1899-12-30T13:00:00"/>
    <n v="1"/>
    <d v="2017-02-22T00:00:00"/>
    <d v="2017-02-01T00:00:00"/>
    <d v="2017-02-22T00:00:00"/>
    <s v="Wednesday"/>
    <d v="1899-12-30T13:04:26"/>
    <d v="1899-12-30T13:00:00"/>
    <s v="Round Trip"/>
  </r>
  <r>
    <n v="1409782"/>
    <s v="RFID Card Member"/>
    <s v="Greendale"/>
    <s v="WI"/>
    <n v="53129"/>
    <s v="UNITED STATES"/>
    <s v="Annual Pass"/>
    <n v="307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12:55:40"/>
    <d v="1899-12-30T13:00:00"/>
    <n v="1"/>
    <d v="2017-02-22T00:00:00"/>
    <d v="2017-02-01T00:00:00"/>
    <d v="2017-02-22T00:00:00"/>
    <s v="Wednesday"/>
    <d v="1899-12-30T13:02:36"/>
    <d v="1899-12-30T13:00:00"/>
    <s v="One Way"/>
  </r>
  <r>
    <n v="1373067"/>
    <s v="RFID Card Member"/>
    <s v="Frankfort"/>
    <s v="IL"/>
    <n v="60423"/>
    <s v="UNITED STATES"/>
    <s v="Annual Pass"/>
    <n v="5496"/>
    <x v="28"/>
    <n v="43.060250000000003"/>
    <n v="-87.892169999999993"/>
    <x v="32"/>
    <n v="43.058010000000003"/>
    <n v="-87.877300000000005"/>
    <n v="6"/>
    <n v="0"/>
    <n v="0.9"/>
    <n v="0.9"/>
    <n v="36"/>
    <n v="-1"/>
    <d v="2017-02-22T00:00:00"/>
    <d v="2017-02-01T00:00:00"/>
    <d v="2017-02-22T00:00:00"/>
    <s v="Wednesday"/>
    <d v="1899-12-30T12:56:10"/>
    <d v="1899-12-30T13:00:00"/>
    <n v="1"/>
    <d v="2017-02-22T00:00:00"/>
    <d v="2017-02-01T00:00:00"/>
    <d v="2017-02-22T00:00:00"/>
    <s v="Wednesday"/>
    <d v="1899-12-30T13:02:21"/>
    <d v="1899-12-30T13:00:00"/>
    <s v="One Way"/>
  </r>
  <r>
    <n v="1373087"/>
    <s v="RFID Card Member"/>
    <s v="Milwaukee"/>
    <s v="WI"/>
    <n v="53211"/>
    <s v="UNITED STATES"/>
    <s v="Annual Pass"/>
    <n v="5510"/>
    <x v="9"/>
    <n v="43.066893999999998"/>
    <n v="-87.877936000000005"/>
    <x v="41"/>
    <n v="43.078530000000001"/>
    <n v="-87.882620000000003"/>
    <n v="7"/>
    <n v="0"/>
    <n v="1.1000000000000001"/>
    <n v="1"/>
    <n v="42"/>
    <n v="-1"/>
    <d v="2017-02-22T00:00:00"/>
    <d v="2017-02-01T00:00:00"/>
    <d v="2017-02-22T00:00:00"/>
    <s v="Wednesday"/>
    <d v="1899-12-30T13:17:59"/>
    <d v="1899-12-30T13:00:00"/>
    <n v="1"/>
    <d v="2017-02-22T00:00:00"/>
    <d v="2017-02-01T00:00:00"/>
    <d v="2017-02-22T00:00:00"/>
    <s v="Wednesday"/>
    <d v="1899-12-30T13:24:45"/>
    <d v="1899-12-30T13:00:00"/>
    <s v="One Way"/>
  </r>
  <r>
    <n v="1351368"/>
    <s v="RFID Card Member"/>
    <s v="Milwaukee"/>
    <s v="WI"/>
    <n v="53202"/>
    <s v="UNITED STATES"/>
    <s v="Annual Pass"/>
    <n v="11081"/>
    <x v="25"/>
    <n v="43.036900000000003"/>
    <n v="-87.89667"/>
    <x v="21"/>
    <n v="43.040154000000001"/>
    <n v="-87.932113000000001"/>
    <n v="33"/>
    <n v="0"/>
    <n v="5"/>
    <n v="4.7"/>
    <n v="198"/>
    <n v="-1"/>
    <d v="2017-02-22T00:00:00"/>
    <d v="2017-02-01T00:00:00"/>
    <d v="2017-02-22T00:00:00"/>
    <s v="Wednesday"/>
    <d v="1899-12-30T13:58:25"/>
    <d v="1899-12-30T14:00:00"/>
    <n v="1"/>
    <d v="2017-02-22T00:00:00"/>
    <d v="2017-02-01T00:00:00"/>
    <d v="2017-02-22T00:00:00"/>
    <s v="Wednesday"/>
    <d v="1899-12-30T14:31:45"/>
    <d v="1899-12-30T15:00:00"/>
    <s v="One Way"/>
  </r>
  <r>
    <n v="1516022"/>
    <s v="RFID Card Member"/>
    <s v="baraboo"/>
    <s v="WI"/>
    <n v="53913"/>
    <s v="UNITED STATES"/>
    <s v="30-Day Pass"/>
    <n v="11097"/>
    <x v="27"/>
    <n v="43.038580000000003"/>
    <n v="-87.90934"/>
    <x v="12"/>
    <n v="43.038719999999998"/>
    <n v="-87.905339999999995"/>
    <n v="10"/>
    <n v="0"/>
    <n v="1.5"/>
    <n v="1.4"/>
    <n v="60"/>
    <n v="-1"/>
    <d v="2017-02-22T00:00:00"/>
    <d v="2017-02-01T00:00:00"/>
    <d v="2017-02-22T00:00:00"/>
    <s v="Wednesday"/>
    <d v="1899-12-30T14:20:44"/>
    <d v="1899-12-30T14:00:00"/>
    <n v="1"/>
    <d v="2017-02-22T00:00:00"/>
    <d v="2017-02-01T00:00:00"/>
    <d v="2017-02-22T00:00:00"/>
    <s v="Wednesday"/>
    <d v="1899-12-30T14:30:47"/>
    <d v="1899-12-30T15:00:00"/>
    <s v="One Way"/>
  </r>
  <r>
    <n v="1101816"/>
    <s v="RFID Card Member"/>
    <s v="Kewaskum"/>
    <s v="WI"/>
    <n v="53040"/>
    <s v="UNITED STATES"/>
    <s v="Bublr for Organizations"/>
    <n v="5496"/>
    <x v="4"/>
    <n v="43.078530000000001"/>
    <n v="-87.882620000000003"/>
    <x v="41"/>
    <n v="43.078530000000001"/>
    <n v="-87.882620000000003"/>
    <n v="37"/>
    <n v="0"/>
    <n v="5.6"/>
    <n v="5.3"/>
    <n v="222"/>
    <n v="-1"/>
    <d v="2017-02-22T00:00:00"/>
    <d v="2017-02-01T00:00:00"/>
    <d v="2017-02-22T00:00:00"/>
    <s v="Wednesday"/>
    <d v="1899-12-30T14:45:05"/>
    <d v="1899-12-30T15:00:00"/>
    <n v="1"/>
    <d v="2017-02-22T00:00:00"/>
    <d v="2017-02-01T00:00:00"/>
    <d v="2017-02-22T00:00:00"/>
    <s v="Wednesday"/>
    <d v="1899-12-30T15:22:52"/>
    <d v="1899-12-30T15:00:00"/>
    <s v="Round Trip"/>
  </r>
  <r>
    <n v="1152387"/>
    <s v="RFID Card Member"/>
    <s v="Milwaukee"/>
    <s v="WI"/>
    <n v="53211"/>
    <s v="UNITED STATES"/>
    <s v="Bublr for Organizations"/>
    <n v="2"/>
    <x v="32"/>
    <n v="43.077359999999999"/>
    <n v="-87.880769999999998"/>
    <x v="25"/>
    <n v="43.066893999999998"/>
    <n v="-87.877936000000005"/>
    <n v="6"/>
    <n v="0"/>
    <n v="0.9"/>
    <n v="0.9"/>
    <n v="36"/>
    <n v="-1"/>
    <d v="2017-02-22T00:00:00"/>
    <d v="2017-02-01T00:00:00"/>
    <d v="2017-02-22T00:00:00"/>
    <s v="Wednesday"/>
    <d v="1899-12-30T14:55:44"/>
    <d v="1899-12-30T15:00:00"/>
    <n v="1"/>
    <d v="2017-02-22T00:00:00"/>
    <d v="2017-02-01T00:00:00"/>
    <d v="2017-02-22T00:00:00"/>
    <s v="Wednesday"/>
    <d v="1899-12-30T15:01:09"/>
    <d v="1899-12-30T15:00:00"/>
    <s v="One Way"/>
  </r>
  <r>
    <n v="717793"/>
    <s v="RFID Card Member"/>
    <s v="Milwaukee"/>
    <s v="WI"/>
    <n v="53202"/>
    <s v="UNITED STATES"/>
    <s v="Annual Pass"/>
    <n v="255"/>
    <x v="2"/>
    <n v="43.03519"/>
    <n v="-87.907390000000007"/>
    <x v="2"/>
    <n v="43.03519"/>
    <n v="-87.907390000000007"/>
    <n v="32"/>
    <n v="0"/>
    <n v="4.8"/>
    <n v="4.5999999999999996"/>
    <n v="192"/>
    <n v="-1"/>
    <d v="2017-02-22T00:00:00"/>
    <d v="2017-02-01T00:00:00"/>
    <d v="2017-02-22T00:00:00"/>
    <s v="Wednesday"/>
    <d v="1899-12-30T15:39:47"/>
    <d v="1899-12-30T16:00:00"/>
    <n v="1"/>
    <d v="2017-02-22T00:00:00"/>
    <d v="2017-02-01T00:00:00"/>
    <d v="2017-02-22T00:00:00"/>
    <s v="Wednesday"/>
    <d v="1899-12-30T16:11:26"/>
    <d v="1899-12-30T16:00:00"/>
    <s v="Round Trip"/>
  </r>
  <r>
    <n v="1371872"/>
    <s v="RFID Card Member"/>
    <s v="Wauwatosa"/>
    <s v="WI"/>
    <n v="53222"/>
    <s v="UNITED STATES"/>
    <s v="Annual Pass"/>
    <n v="96"/>
    <x v="31"/>
    <n v="43.058010000000003"/>
    <n v="-87.877300000000005"/>
    <x v="25"/>
    <n v="43.066893999999998"/>
    <n v="-87.877936000000005"/>
    <n v="25"/>
    <n v="0"/>
    <n v="3.8"/>
    <n v="3.6"/>
    <n v="150"/>
    <n v="-1"/>
    <d v="2017-02-22T00:00:00"/>
    <d v="2017-02-01T00:00:00"/>
    <d v="2017-02-22T00:00:00"/>
    <s v="Wednesday"/>
    <d v="1899-12-30T15:43:51"/>
    <d v="1899-12-30T16:00:00"/>
    <n v="1"/>
    <d v="2017-02-22T00:00:00"/>
    <d v="2017-02-01T00:00:00"/>
    <d v="2017-02-22T00:00:00"/>
    <s v="Wednesday"/>
    <d v="1899-12-30T16:08:53"/>
    <d v="1899-12-30T16:00:00"/>
    <s v="One Way"/>
  </r>
  <r>
    <n v="1255543"/>
    <s v="RFID Card Member"/>
    <s v="Burlington"/>
    <s v="WI"/>
    <n v="53105"/>
    <s v="UNITED STATES"/>
    <s v="Bublr for Organizations"/>
    <n v="228"/>
    <x v="32"/>
    <n v="43.077359999999999"/>
    <n v="-87.880769999999998"/>
    <x v="38"/>
    <n v="43.074890000000003"/>
    <n v="-87.882810000000006"/>
    <n v="67"/>
    <n v="3"/>
    <n v="10.1"/>
    <n v="9.5"/>
    <n v="402"/>
    <n v="-1"/>
    <d v="2017-02-22T00:00:00"/>
    <d v="2017-02-01T00:00:00"/>
    <d v="2017-02-22T00:00:00"/>
    <s v="Wednesday"/>
    <d v="1899-12-30T16:09:46"/>
    <d v="1899-12-30T16:00:00"/>
    <n v="1"/>
    <d v="2017-02-22T00:00:00"/>
    <d v="2017-02-01T00:00:00"/>
    <d v="2017-02-22T00:00:00"/>
    <s v="Wednesday"/>
    <d v="1899-12-30T17:16:13"/>
    <d v="1899-12-30T17:00:00"/>
    <s v="One Way"/>
  </r>
  <r>
    <n v="1516022"/>
    <s v="RFID Card Member"/>
    <s v="baraboo"/>
    <s v="WI"/>
    <n v="53913"/>
    <s v="UNITED STATES"/>
    <s v="30-Day Pass"/>
    <n v="11117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2T00:00:00"/>
    <d v="2017-02-01T00:00:00"/>
    <d v="2017-02-22T00:00:00"/>
    <s v="Wednesday"/>
    <d v="1899-12-30T16:22:56"/>
    <d v="1899-12-30T16:00:00"/>
    <n v="1"/>
    <d v="2017-02-22T00:00:00"/>
    <d v="2017-02-01T00:00:00"/>
    <d v="2017-02-22T00:00:00"/>
    <s v="Wednesday"/>
    <d v="1899-12-30T16:23:15"/>
    <d v="1899-12-30T16:00:00"/>
    <s v="Round Trip"/>
  </r>
  <r>
    <n v="1253042"/>
    <s v="RFID Card Member"/>
    <s v="Marinette"/>
    <s v="WI"/>
    <n v="54143"/>
    <s v="UNITED STATES"/>
    <s v="Bublr for Organizations"/>
    <n v="11108"/>
    <x v="13"/>
    <n v="43.058619999999998"/>
    <n v="-87.885319999999993"/>
    <x v="38"/>
    <n v="43.074890000000003"/>
    <n v="-87.882810000000006"/>
    <n v="15"/>
    <n v="0"/>
    <n v="2.2999999999999998"/>
    <n v="2.1"/>
    <n v="90"/>
    <n v="-1"/>
    <d v="2017-02-22T00:00:00"/>
    <d v="2017-02-01T00:00:00"/>
    <d v="2017-02-22T00:00:00"/>
    <s v="Wednesday"/>
    <d v="1899-12-30T16:58:18"/>
    <d v="1899-12-30T17:00:00"/>
    <n v="1"/>
    <d v="2017-02-22T00:00:00"/>
    <d v="2017-02-01T00:00:00"/>
    <d v="2017-02-22T00:00:00"/>
    <s v="Wednesday"/>
    <d v="1899-12-30T17:13:33"/>
    <d v="1899-12-30T17:00:00"/>
    <s v="One Way"/>
  </r>
  <r>
    <n v="825934"/>
    <s v="RFID Card Member"/>
    <s v="Milwaukee"/>
    <s v="WI"/>
    <n v="53208"/>
    <s v="UNITED STATES"/>
    <s v="Annual Pass"/>
    <n v="957"/>
    <x v="3"/>
    <n v="43.042490000000001"/>
    <n v="-87.909959999999998"/>
    <x v="30"/>
    <n v="43.05097"/>
    <n v="-87.906440000000003"/>
    <n v="5"/>
    <n v="0"/>
    <n v="0.8"/>
    <n v="0.7"/>
    <n v="30"/>
    <n v="-1"/>
    <d v="2017-02-22T00:00:00"/>
    <d v="2017-02-01T00:00:00"/>
    <d v="2017-02-22T00:00:00"/>
    <s v="Wednesday"/>
    <d v="1899-12-30T17:09:11"/>
    <d v="1899-12-30T17:00:00"/>
    <n v="1"/>
    <d v="2017-02-22T00:00:00"/>
    <d v="2017-02-01T00:00:00"/>
    <d v="2017-02-22T00:00:00"/>
    <s v="Wednesday"/>
    <d v="1899-12-30T17:14:51"/>
    <d v="1899-12-30T17:00:00"/>
    <s v="One Way"/>
  </r>
  <r>
    <n v="915465"/>
    <s v="RFID Card Member"/>
    <s v="Milwaukee"/>
    <s v="WI"/>
    <n v="53202"/>
    <s v="UNITED STATES"/>
    <s v="Annual Pass"/>
    <n v="5491"/>
    <x v="22"/>
    <n v="43.053040000000003"/>
    <n v="-87.897660000000002"/>
    <x v="6"/>
    <n v="43.031320000000001"/>
    <n v="-87.904259999999994"/>
    <n v="12"/>
    <n v="0"/>
    <n v="1.8"/>
    <n v="1.7"/>
    <n v="72"/>
    <n v="-1"/>
    <d v="2017-02-22T00:00:00"/>
    <d v="2017-02-01T00:00:00"/>
    <d v="2017-02-22T00:00:00"/>
    <s v="Wednesday"/>
    <d v="1899-12-30T17:12:44"/>
    <d v="1899-12-30T17:00:00"/>
    <n v="1"/>
    <d v="2017-02-22T00:00:00"/>
    <d v="2017-02-01T00:00:00"/>
    <d v="2017-02-22T00:00:00"/>
    <s v="Wednesday"/>
    <d v="1899-12-30T17:24:58"/>
    <d v="1899-12-30T17:00:00"/>
    <s v="One Way"/>
  </r>
  <r>
    <n v="1243444"/>
    <s v="RFID Card Member"/>
    <s v="Milwaukee"/>
    <s v="AL"/>
    <n v="53212"/>
    <s v="UNITED STATES"/>
    <s v="Bublr for Organizations"/>
    <n v="5499"/>
    <x v="32"/>
    <n v="43.077359999999999"/>
    <n v="-87.880769999999998"/>
    <x v="11"/>
    <n v="43.060786"/>
    <n v="-87.883825999999999"/>
    <n v="15"/>
    <n v="0"/>
    <n v="2.2999999999999998"/>
    <n v="2.1"/>
    <n v="90"/>
    <n v="-1"/>
    <d v="2017-02-22T00:00:00"/>
    <d v="2017-02-01T00:00:00"/>
    <d v="2017-02-22T00:00:00"/>
    <s v="Wednesday"/>
    <d v="1899-12-30T17:58:55"/>
    <d v="1899-12-30T18:00:00"/>
    <n v="1"/>
    <d v="2017-02-22T00:00:00"/>
    <d v="2017-02-01T00:00:00"/>
    <d v="2017-02-22T00:00:00"/>
    <s v="Wednesday"/>
    <d v="1899-12-30T18:13:12"/>
    <d v="1899-12-30T18:00:00"/>
    <s v="One Way"/>
  </r>
  <r>
    <n v="1255543"/>
    <s v="RFID Card Member"/>
    <s v="Burlington"/>
    <s v="WI"/>
    <n v="53105"/>
    <s v="UNITED STATES"/>
    <s v="Bublr for Organizations"/>
    <n v="5507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22T00:00:00"/>
    <d v="2017-02-01T00:00:00"/>
    <d v="2017-02-22T00:00:00"/>
    <s v="Wednesday"/>
    <d v="1899-12-30T18:51:39"/>
    <d v="1899-12-30T19:00:00"/>
    <n v="1"/>
    <d v="2017-02-22T00:00:00"/>
    <d v="2017-02-01T00:00:00"/>
    <d v="2017-02-22T00:00:00"/>
    <s v="Wednesday"/>
    <d v="1899-12-30T18:59:16"/>
    <d v="1899-12-30T19:00:00"/>
    <s v="One Way"/>
  </r>
  <r>
    <n v="1371872"/>
    <s v="RFID Card Member"/>
    <s v="Wauwatosa"/>
    <s v="WI"/>
    <n v="53222"/>
    <s v="UNITED STATES"/>
    <s v="Annual Pass"/>
    <n v="11047"/>
    <x v="4"/>
    <n v="43.078530000000001"/>
    <n v="-87.882620000000003"/>
    <x v="31"/>
    <n v="43.060250000000003"/>
    <n v="-87.892169999999993"/>
    <n v="23"/>
    <n v="0"/>
    <n v="3.5"/>
    <n v="3.3"/>
    <n v="138"/>
    <n v="-1"/>
    <d v="2017-02-22T00:00:00"/>
    <d v="2017-02-01T00:00:00"/>
    <d v="2017-02-22T00:00:00"/>
    <s v="Wednesday"/>
    <d v="1899-12-30T21:19:05"/>
    <d v="1899-12-30T21:00:00"/>
    <n v="1"/>
    <d v="2017-02-22T00:00:00"/>
    <d v="2017-02-01T00:00:00"/>
    <d v="2017-02-22T00:00:00"/>
    <s v="Wednesday"/>
    <d v="1899-12-30T21:42:00"/>
    <d v="1899-12-30T22:00:00"/>
    <s v="One Way"/>
  </r>
  <r>
    <n v="1251812"/>
    <s v="RFID Card Member"/>
    <s v="Fort Atkinson"/>
    <s v="WI"/>
    <n v="53538"/>
    <s v="UNITED STATES"/>
    <s v="Bublr for Organizations"/>
    <n v="5522"/>
    <x v="7"/>
    <n v="43.074890000000003"/>
    <n v="-87.882810000000006"/>
    <x v="26"/>
    <n v="43.077359999999999"/>
    <n v="-87.880769999999998"/>
    <n v="2"/>
    <n v="0"/>
    <n v="0.3"/>
    <n v="0.3"/>
    <n v="12"/>
    <n v="-1"/>
    <d v="2017-02-23T00:00:00"/>
    <d v="2017-02-01T00:00:00"/>
    <d v="2017-02-23T00:00:00"/>
    <s v="Thursday"/>
    <d v="1899-12-30T09:29:58"/>
    <d v="1899-12-30T09:00:00"/>
    <n v="1"/>
    <d v="2017-02-23T00:00:00"/>
    <d v="2017-02-01T00:00:00"/>
    <d v="2017-02-23T00:00:00"/>
    <s v="Thursday"/>
    <d v="1899-12-30T09:31:58"/>
    <d v="1899-12-30T10:00:00"/>
    <s v="One Way"/>
  </r>
  <r>
    <n v="1432106"/>
    <s v="RFID Card Member"/>
    <s v="Milwaukee"/>
    <s v="WI"/>
    <n v="53202"/>
    <s v="UNITED STATES"/>
    <s v="Annual Pass"/>
    <n v="11148"/>
    <x v="8"/>
    <n v="43.04804"/>
    <n v="-87.896720000000002"/>
    <x v="12"/>
    <n v="43.038719999999998"/>
    <n v="-87.905339999999995"/>
    <n v="7"/>
    <n v="0"/>
    <n v="1.1000000000000001"/>
    <n v="1"/>
    <n v="42"/>
    <n v="-1"/>
    <d v="2017-02-23T00:00:00"/>
    <d v="2017-02-01T00:00:00"/>
    <d v="2017-02-23T00:00:00"/>
    <s v="Thursday"/>
    <d v="1899-12-30T13:49:49"/>
    <d v="1899-12-30T14:00:00"/>
    <n v="1"/>
    <d v="2017-02-23T00:00:00"/>
    <d v="2017-02-01T00:00:00"/>
    <d v="2017-02-23T00:00:00"/>
    <s v="Thursday"/>
    <d v="1899-12-30T13:56:21"/>
    <d v="1899-12-30T14:00:00"/>
    <s v="One Way"/>
  </r>
  <r>
    <n v="1250902"/>
    <s v="RFID Card Member"/>
    <s v="Wauwatosa"/>
    <s v="WI"/>
    <n v="53213"/>
    <s v="UNITED STATES"/>
    <s v="Bublr for Organizations"/>
    <n v="5436"/>
    <x v="28"/>
    <n v="43.060250000000003"/>
    <n v="-87.892169999999993"/>
    <x v="15"/>
    <n v="43.06033"/>
    <n v="-87.89546"/>
    <n v="1"/>
    <n v="0"/>
    <n v="0.2"/>
    <n v="0.1"/>
    <n v="6"/>
    <n v="-1"/>
    <d v="2017-02-23T00:00:00"/>
    <d v="2017-02-01T00:00:00"/>
    <d v="2017-02-23T00:00:00"/>
    <s v="Thursday"/>
    <d v="1899-12-30T14:19:04"/>
    <d v="1899-12-30T14:00:00"/>
    <n v="1"/>
    <d v="2017-02-23T00:00:00"/>
    <d v="2017-02-01T00:00:00"/>
    <d v="2017-02-23T00:00:00"/>
    <s v="Thursday"/>
    <d v="1899-12-30T14:20:17"/>
    <d v="1899-12-30T14:00:00"/>
    <s v="One Way"/>
  </r>
  <r>
    <n v="1154367"/>
    <s v="RFID Card Member"/>
    <s v="Milwaukee"/>
    <s v="WI"/>
    <n v="53202"/>
    <s v="UNITED STATES"/>
    <s v="Annual Pass"/>
    <n v="11000"/>
    <x v="11"/>
    <n v="43.04824"/>
    <n v="-87.904970000000006"/>
    <x v="0"/>
    <n v="43.048200000000001"/>
    <n v="-87.900859999999994"/>
    <n v="7"/>
    <n v="0"/>
    <n v="1.1000000000000001"/>
    <n v="1"/>
    <n v="42"/>
    <n v="-1"/>
    <d v="2017-02-23T00:00:00"/>
    <d v="2017-02-01T00:00:00"/>
    <d v="2017-02-23T00:00:00"/>
    <s v="Thursday"/>
    <d v="1899-12-30T16:43:45"/>
    <d v="1899-12-30T17:00:00"/>
    <n v="1"/>
    <d v="2017-02-23T00:00:00"/>
    <d v="2017-02-01T00:00:00"/>
    <d v="2017-02-23T00:00:00"/>
    <s v="Thursday"/>
    <d v="1899-12-30T16:50:13"/>
    <d v="1899-12-30T17:00:00"/>
    <s v="One Way"/>
  </r>
  <r>
    <n v="558783"/>
    <s v="RFID Card Member"/>
    <s v="Oconomowoc"/>
    <s v="WI"/>
    <n v="53066"/>
    <s v="UNITED STATES"/>
    <s v="Annual Pass"/>
    <n v="217"/>
    <x v="0"/>
    <n v="43.03886"/>
    <n v="-87.902720000000002"/>
    <x v="12"/>
    <n v="43.038719999999998"/>
    <n v="-87.905339999999995"/>
    <n v="1"/>
    <n v="0"/>
    <n v="0.2"/>
    <n v="0.1"/>
    <n v="6"/>
    <n v="-1"/>
    <d v="2017-02-23T00:00:00"/>
    <d v="2017-02-01T00:00:00"/>
    <d v="2017-02-23T00:00:00"/>
    <s v="Thursday"/>
    <d v="1899-12-30T18:17:33"/>
    <d v="1899-12-30T18:00:00"/>
    <n v="1"/>
    <d v="2017-02-23T00:00:00"/>
    <d v="2017-02-01T00:00:00"/>
    <d v="2017-02-23T00:00:00"/>
    <s v="Thursday"/>
    <d v="1899-12-30T18:18:50"/>
    <d v="1899-12-30T18:00:00"/>
    <s v="One Way"/>
  </r>
  <r>
    <n v="1223525"/>
    <s v="RFID Card Member"/>
    <s v="Milwaukee "/>
    <s v="WI"/>
    <n v="53234"/>
    <s v="UNITED STATES"/>
    <s v="Pay as You Go Pass"/>
    <n v="11066"/>
    <x v="35"/>
    <n v="43.040154000000001"/>
    <n v="-87.932113000000001"/>
    <x v="19"/>
    <n v="43.040349999999997"/>
    <n v="-87.920760000000001"/>
    <n v="5"/>
    <n v="2"/>
    <n v="0.8"/>
    <n v="0.7"/>
    <n v="30"/>
    <n v="-1"/>
    <d v="2017-02-24T00:00:00"/>
    <d v="2017-02-01T00:00:00"/>
    <d v="2017-02-24T00:00:00"/>
    <s v="Friday"/>
    <d v="1899-12-30T00:33:34"/>
    <d v="1899-12-30T01:00:00"/>
    <n v="1"/>
    <d v="2017-02-24T00:00:00"/>
    <d v="2017-02-01T00:00:00"/>
    <d v="2017-02-24T00:00:00"/>
    <s v="Friday"/>
    <d v="1899-12-30T00:38:12"/>
    <d v="1899-12-30T01:00:00"/>
    <s v="One Way"/>
  </r>
  <r>
    <n v="1328721"/>
    <s v="RFID Card Member"/>
    <s v="Milwaukee"/>
    <s v="WI"/>
    <n v="53207"/>
    <s v="UNITED STATES"/>
    <s v="Annual Pass"/>
    <n v="47"/>
    <x v="50"/>
    <n v="43.026229999999998"/>
    <n v="-87.912809999999993"/>
    <x v="8"/>
    <n v="43.038580000000003"/>
    <n v="-87.90934"/>
    <n v="11"/>
    <n v="0"/>
    <n v="1.7"/>
    <n v="1.6"/>
    <n v="66"/>
    <n v="-1"/>
    <d v="2017-02-24T00:00:00"/>
    <d v="2017-02-01T00:00:00"/>
    <d v="2017-02-24T00:00:00"/>
    <s v="Friday"/>
    <d v="1899-12-30T06:41:31"/>
    <d v="1899-12-30T07:00:00"/>
    <n v="1"/>
    <d v="2017-02-24T00:00:00"/>
    <d v="2017-02-01T00:00:00"/>
    <d v="2017-02-24T00:00:00"/>
    <s v="Friday"/>
    <d v="1899-12-30T06:52:20"/>
    <d v="1899-12-30T07:00:00"/>
    <s v="One Way"/>
  </r>
  <r>
    <n v="1328721"/>
    <s v="RFID Card Member"/>
    <s v="Milwaukee"/>
    <s v="WI"/>
    <n v="53207"/>
    <s v="UNITED STATES"/>
    <s v="Annual Pass"/>
    <n v="47"/>
    <x v="27"/>
    <n v="43.038580000000003"/>
    <n v="-87.90934"/>
    <x v="42"/>
    <n v="43.026229999999998"/>
    <n v="-87.912809999999993"/>
    <n v="6"/>
    <n v="0"/>
    <n v="0.9"/>
    <n v="0.9"/>
    <n v="36"/>
    <n v="-1"/>
    <d v="2017-02-24T00:00:00"/>
    <d v="2017-02-01T00:00:00"/>
    <d v="2017-02-24T00:00:00"/>
    <s v="Friday"/>
    <d v="1899-12-30T08:32:03"/>
    <d v="1899-12-30T09:00:00"/>
    <n v="1"/>
    <d v="2017-02-24T00:00:00"/>
    <d v="2017-02-01T00:00:00"/>
    <d v="2017-02-24T00:00:00"/>
    <s v="Friday"/>
    <d v="1899-12-30T08:38:48"/>
    <d v="1899-12-30T09:00:00"/>
    <s v="One Way"/>
  </r>
  <r>
    <n v="550946"/>
    <s v="RFID Card Member"/>
    <s v="Milwaukee"/>
    <s v="WI"/>
    <n v="53202"/>
    <s v="UNITED STATES"/>
    <s v="Annual Pass"/>
    <n v="175"/>
    <x v="2"/>
    <n v="43.03519"/>
    <n v="-87.907390000000007"/>
    <x v="12"/>
    <n v="43.038719999999998"/>
    <n v="-87.905339999999995"/>
    <n v="17"/>
    <n v="0"/>
    <n v="2.6"/>
    <n v="2.4"/>
    <n v="102"/>
    <n v="-1"/>
    <d v="2017-02-25T00:00:00"/>
    <d v="2017-02-01T00:00:00"/>
    <d v="2017-02-25T00:00:00"/>
    <s v="Saturday"/>
    <d v="1899-12-30T12:44:48"/>
    <d v="1899-12-30T13:00:00"/>
    <n v="1"/>
    <d v="2017-02-25T00:00:00"/>
    <d v="2017-02-01T00:00:00"/>
    <d v="2017-02-25T00:00:00"/>
    <s v="Saturday"/>
    <d v="1899-12-30T13:01:02"/>
    <d v="1899-12-30T13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6:28"/>
    <d v="1899-12-30T15:00:00"/>
    <n v="1"/>
    <d v="2017-02-22T00:00:00"/>
    <d v="2017-02-01T00:00:00"/>
    <d v="2017-02-22T00:00:00"/>
    <s v="Wednesday"/>
    <d v="1899-12-30T15:06:52"/>
    <d v="1899-12-30T15:00:00"/>
    <s v="Round Trip"/>
  </r>
  <r>
    <n v="1102286"/>
    <s v="RFID Card Member"/>
    <s v="madison"/>
    <s v="WI"/>
    <n v="53717"/>
    <s v="UNITED STATES"/>
    <s v="30-Day Pass"/>
    <n v="11065"/>
    <x v="36"/>
    <n v="43.02948"/>
    <n v="-87.912819999999996"/>
    <x v="4"/>
    <n v="43.03913"/>
    <n v="-87.916150000000002"/>
    <n v="9"/>
    <n v="0"/>
    <n v="1.4"/>
    <n v="1.3"/>
    <n v="54"/>
    <n v="-1"/>
    <d v="2017-02-25T00:00:00"/>
    <d v="2017-02-01T00:00:00"/>
    <d v="2017-02-25T00:00:00"/>
    <s v="Saturday"/>
    <d v="1899-12-30T15:04:02"/>
    <d v="1899-12-30T15:00:00"/>
    <n v="1"/>
    <d v="2017-02-25T00:00:00"/>
    <d v="2017-02-01T00:00:00"/>
    <d v="2017-02-25T00:00:00"/>
    <s v="Saturday"/>
    <d v="1899-12-30T15:13:09"/>
    <d v="1899-12-30T15:00:00"/>
    <s v="One Way"/>
  </r>
  <r>
    <n v="1517518"/>
    <s v="RFID Card Member"/>
    <s v="Madison"/>
    <s v="WI"/>
    <n v="53704"/>
    <s v="UNITED STATES"/>
    <s v="30-Day Pass"/>
    <n v="5514"/>
    <x v="16"/>
    <n v="43.03913"/>
    <n v="-87.916150000000002"/>
    <x v="19"/>
    <n v="43.040349999999997"/>
    <n v="-87.920760000000001"/>
    <n v="4"/>
    <n v="0"/>
    <n v="0.6"/>
    <n v="0.6"/>
    <n v="24"/>
    <n v="-1"/>
    <d v="2017-02-22T00:00:00"/>
    <d v="2017-02-01T00:00:00"/>
    <d v="2017-02-22T00:00:00"/>
    <s v="Wednesday"/>
    <d v="1899-12-30T15:29:46"/>
    <d v="1899-12-30T15:00:00"/>
    <n v="1"/>
    <d v="2017-02-22T00:00:00"/>
    <d v="2017-02-01T00:00:00"/>
    <d v="2017-02-22T00:00:00"/>
    <s v="Wednesday"/>
    <d v="1899-12-30T15:33:47"/>
    <d v="1899-12-30T16:00:00"/>
    <s v="One Way"/>
  </r>
  <r>
    <n v="1501916"/>
    <s v="RFID Card Member"/>
    <s v="Boxford"/>
    <s v="MA"/>
    <n v="1921"/>
    <s v="UNITED STATES"/>
    <s v="30-Day Pass"/>
    <n v="5713"/>
    <x v="14"/>
    <n v="43.045712999999999"/>
    <n v="-87.899756999999994"/>
    <x v="17"/>
    <n v="43.042490000000001"/>
    <n v="-87.909959999999998"/>
    <n v="9"/>
    <n v="0"/>
    <n v="1.4"/>
    <n v="1.3"/>
    <n v="54"/>
    <n v="-1"/>
    <d v="2017-02-10T00:00:00"/>
    <d v="2017-02-01T00:00:00"/>
    <d v="2017-02-10T00:00:00"/>
    <s v="Friday"/>
    <d v="1899-12-30T13:30:05"/>
    <d v="1899-12-30T14:00:00"/>
    <n v="1"/>
    <d v="2017-02-10T00:00:00"/>
    <d v="2017-02-01T00:00:00"/>
    <d v="2017-02-10T00:00:00"/>
    <s v="Friday"/>
    <d v="1899-12-30T13:39:37"/>
    <d v="1899-12-30T14:00:00"/>
    <s v="One Way"/>
  </r>
  <r>
    <n v="1296548"/>
    <s v="RFID Card Member"/>
    <s v="milwaukee"/>
    <s v="WI"/>
    <n v="53212"/>
    <s v="UNITED STATES"/>
    <s v="Pay as You Go Pass"/>
    <n v="21"/>
    <x v="0"/>
    <n v="43.03886"/>
    <n v="-87.902720000000002"/>
    <x v="1"/>
    <n v="43.03886"/>
    <n v="-87.902720000000002"/>
    <n v="0"/>
    <n v="0"/>
    <n v="0"/>
    <n v="0"/>
    <n v="0"/>
    <n v="-1"/>
    <d v="2017-02-21T00:00:00"/>
    <d v="2017-02-01T00:00:00"/>
    <d v="2017-02-21T00:00:00"/>
    <s v="Tuesday"/>
    <d v="1899-12-30T07:19:11"/>
    <d v="1899-12-30T07:00:00"/>
    <n v="1"/>
    <d v="2017-02-21T00:00:00"/>
    <d v="2017-02-01T00:00:00"/>
    <d v="2017-02-21T00:00:00"/>
    <s v="Tuesday"/>
    <d v="1899-12-30T07:19:36"/>
    <d v="1899-12-30T07:00:00"/>
    <s v="Round Trip"/>
  </r>
  <r>
    <n v="1489319"/>
    <s v="RFID Card Member"/>
    <s v="Brookfield"/>
    <s v="WI"/>
    <n v="53045"/>
    <s v="UNITED STATES"/>
    <s v="Annual Pass"/>
    <n v="5448"/>
    <x v="26"/>
    <n v="43.060786"/>
    <n v="-87.883825999999999"/>
    <x v="26"/>
    <n v="43.077359999999999"/>
    <n v="-87.880769999999998"/>
    <n v="10"/>
    <n v="0"/>
    <n v="1.5"/>
    <n v="1.4"/>
    <n v="60"/>
    <n v="-1"/>
    <d v="2017-02-21T00:00:00"/>
    <d v="2017-02-01T00:00:00"/>
    <d v="2017-02-21T00:00:00"/>
    <s v="Tuesday"/>
    <d v="1899-12-30T08:34:27"/>
    <d v="1899-12-30T09:00:00"/>
    <n v="1"/>
    <d v="2017-02-21T00:00:00"/>
    <d v="2017-02-01T00:00:00"/>
    <d v="2017-02-21T00:00:00"/>
    <s v="Tuesday"/>
    <d v="1899-12-30T08:44:09"/>
    <d v="1899-12-30T09:00:00"/>
    <s v="One Way"/>
  </r>
  <r>
    <n v="1398559"/>
    <s v="RFID Card Member"/>
    <s v="Wauwatosa"/>
    <s v="WI"/>
    <n v="53213"/>
    <s v="UNITED STATES"/>
    <s v="Annual Pass"/>
    <n v="11167"/>
    <x v="55"/>
    <n v="43.059550000000002"/>
    <n v="-88.008840000000006"/>
    <x v="58"/>
    <n v="43.059550000000002"/>
    <n v="-88.008840000000006"/>
    <n v="37"/>
    <n v="0"/>
    <n v="5.6"/>
    <n v="5.3"/>
    <n v="222"/>
    <n v="-1"/>
    <d v="2017-02-21T00:00:00"/>
    <d v="2017-02-01T00:00:00"/>
    <d v="2017-02-21T00:00:00"/>
    <s v="Tuesday"/>
    <d v="1899-12-30T11:26:30"/>
    <d v="1899-12-30T11:00:00"/>
    <n v="1"/>
    <d v="2017-02-21T00:00:00"/>
    <d v="2017-02-01T00:00:00"/>
    <d v="2017-02-21T00:00:00"/>
    <s v="Tuesday"/>
    <d v="1899-12-30T12:03:21"/>
    <d v="1899-12-30T12:00:00"/>
    <s v="Round Trip"/>
  </r>
  <r>
    <n v="1362171"/>
    <s v="RFID Card Member"/>
    <s v="Milwaukee"/>
    <s v="WI"/>
    <n v="53201"/>
    <s v="UNITED STATES"/>
    <s v="Annual Pass"/>
    <n v="5417"/>
    <x v="4"/>
    <n v="43.078530000000001"/>
    <n v="-87.882620000000003"/>
    <x v="32"/>
    <n v="43.058010000000003"/>
    <n v="-87.877300000000005"/>
    <n v="16"/>
    <n v="0"/>
    <n v="2.4"/>
    <n v="2.2999999999999998"/>
    <n v="96"/>
    <n v="-1"/>
    <d v="2017-02-21T00:00:00"/>
    <d v="2017-02-01T00:00:00"/>
    <d v="2017-02-21T00:00:00"/>
    <s v="Tuesday"/>
    <d v="1899-12-30T15:08:09"/>
    <d v="1899-12-30T15:00:00"/>
    <n v="1"/>
    <d v="2017-02-21T00:00:00"/>
    <d v="2017-02-01T00:00:00"/>
    <d v="2017-02-21T00:00:00"/>
    <s v="Tuesday"/>
    <d v="1899-12-30T15:24:36"/>
    <d v="1899-12-30T15:00:00"/>
    <s v="One Way"/>
  </r>
  <r>
    <n v="1377542"/>
    <s v="RFID Card Member"/>
    <s v="Verona"/>
    <s v="WI"/>
    <n v="53593"/>
    <s v="UNITED STATES"/>
    <s v="Annual Pass"/>
    <n v="96"/>
    <x v="28"/>
    <n v="43.060250000000003"/>
    <n v="-87.892169999999993"/>
    <x v="10"/>
    <n v="43.052460000000004"/>
    <n v="-87.891000000000005"/>
    <n v="33"/>
    <n v="0"/>
    <n v="5"/>
    <n v="4.7"/>
    <n v="198"/>
    <n v="-1"/>
    <d v="2017-02-21T00:00:00"/>
    <d v="2017-02-01T00:00:00"/>
    <d v="2017-02-21T00:00:00"/>
    <s v="Tuesday"/>
    <d v="1899-12-30T15:56:34"/>
    <d v="1899-12-30T16:00:00"/>
    <n v="1"/>
    <d v="2017-02-21T00:00:00"/>
    <d v="2017-02-01T00:00:00"/>
    <d v="2017-02-21T00:00:00"/>
    <s v="Tuesday"/>
    <d v="1899-12-30T16:29:52"/>
    <d v="1899-12-30T16:00:00"/>
    <s v="One Way"/>
  </r>
  <r>
    <n v="1251779"/>
    <s v="RFID Card Member"/>
    <s v="Milwaukee"/>
    <s v="WI"/>
    <n v="53211"/>
    <s v="UNITED STATES"/>
    <s v="Bublr for Organizations"/>
    <n v="11076"/>
    <x v="21"/>
    <n v="43.06033"/>
    <n v="-87.89546"/>
    <x v="15"/>
    <n v="43.06033"/>
    <n v="-87.89546"/>
    <n v="0"/>
    <n v="0"/>
    <n v="0"/>
    <n v="0"/>
    <n v="0"/>
    <n v="-1"/>
    <d v="2017-02-21T00:00:00"/>
    <d v="2017-02-01T00:00:00"/>
    <d v="2017-02-21T00:00:00"/>
    <s v="Tuesday"/>
    <d v="1899-12-30T16:00:30"/>
    <d v="1899-12-30T16:00:00"/>
    <n v="1"/>
    <d v="2017-02-21T00:00:00"/>
    <d v="2017-02-01T00:00:00"/>
    <d v="2017-02-21T00:00:00"/>
    <s v="Tuesday"/>
    <d v="1899-12-30T16:00:40"/>
    <d v="1899-12-30T16:00:00"/>
    <s v="Round Trip"/>
  </r>
  <r>
    <n v="1362171"/>
    <s v="RFID Card Member"/>
    <s v="Milwaukee"/>
    <s v="WI"/>
    <n v="53201"/>
    <s v="UNITED STATES"/>
    <s v="Annual Pass"/>
    <n v="5417"/>
    <x v="31"/>
    <n v="43.058010000000003"/>
    <n v="-87.877300000000005"/>
    <x v="41"/>
    <n v="43.078530000000001"/>
    <n v="-87.882620000000003"/>
    <n v="48"/>
    <n v="0"/>
    <n v="7.2"/>
    <n v="6.8"/>
    <n v="288"/>
    <n v="-1"/>
    <d v="2017-02-21T00:00:00"/>
    <d v="2017-02-01T00:00:00"/>
    <d v="2017-02-21T00:00:00"/>
    <s v="Tuesday"/>
    <d v="1899-12-30T16:42:36"/>
    <d v="1899-12-30T17:00:00"/>
    <n v="1"/>
    <d v="2017-02-21T00:00:00"/>
    <d v="2017-02-01T00:00:00"/>
    <d v="2017-02-21T00:00:00"/>
    <s v="Tuesday"/>
    <d v="1899-12-30T17:30:37"/>
    <d v="1899-12-30T18:00:00"/>
    <s v="One Way"/>
  </r>
  <r>
    <n v="1162897"/>
    <s v="RFID Card Member"/>
    <s v="Milwaukee"/>
    <s v="WI"/>
    <n v="53202"/>
    <s v="UNITED STATES"/>
    <s v="Bublr for Organizations"/>
    <n v="11131"/>
    <x v="4"/>
    <n v="43.078530000000001"/>
    <n v="-87.882620000000003"/>
    <x v="25"/>
    <n v="43.066893999999998"/>
    <n v="-87.877936000000005"/>
    <n v="11"/>
    <n v="0"/>
    <n v="1.7"/>
    <n v="1.6"/>
    <n v="66"/>
    <n v="-1"/>
    <d v="2017-02-21T00:00:00"/>
    <d v="2017-02-01T00:00:00"/>
    <d v="2017-02-21T00:00:00"/>
    <s v="Tuesday"/>
    <d v="1899-12-30T17:07:03"/>
    <d v="1899-12-30T17:00:00"/>
    <n v="1"/>
    <d v="2017-02-21T00:00:00"/>
    <d v="2017-02-01T00:00:00"/>
    <d v="2017-02-21T00:00:00"/>
    <s v="Tuesday"/>
    <d v="1899-12-30T17:18:46"/>
    <d v="1899-12-30T17:00:00"/>
    <s v="One Way"/>
  </r>
  <r>
    <n v="1517089"/>
    <s v="RFID Card Member"/>
    <s v="Milwaukee"/>
    <s v="WI"/>
    <n v="53211"/>
    <s v="UNITED STATES"/>
    <s v="Annual Pass"/>
    <n v="1000"/>
    <x v="7"/>
    <n v="43.074890000000003"/>
    <n v="-87.882810000000006"/>
    <x v="38"/>
    <n v="43.074890000000003"/>
    <n v="-87.882810000000006"/>
    <n v="149"/>
    <n v="9"/>
    <n v="18"/>
    <n v="17.100000000000001"/>
    <n v="720"/>
    <n v="-1"/>
    <d v="2017-02-21T00:00:00"/>
    <d v="2017-02-01T00:00:00"/>
    <d v="2017-02-21T00:00:00"/>
    <s v="Tuesday"/>
    <d v="1899-12-30T17:42:43"/>
    <d v="1899-12-30T18:00:00"/>
    <n v="1"/>
    <d v="2017-02-21T00:00:00"/>
    <d v="2017-02-01T00:00:00"/>
    <d v="2017-02-21T00:00:00"/>
    <s v="Tuesday"/>
    <d v="1899-12-30T20:11:36"/>
    <d v="1899-12-30T20:00:00"/>
    <s v="Round Trip"/>
  </r>
  <r>
    <n v="1372138"/>
    <s v="RFID Card Member"/>
    <s v="Wheaton"/>
    <s v="IL"/>
    <n v="60189"/>
    <s v="UNITED STATES"/>
    <s v="Annual Pass"/>
    <n v="13"/>
    <x v="21"/>
    <n v="43.06033"/>
    <n v="-87.89546"/>
    <x v="31"/>
    <n v="43.060250000000003"/>
    <n v="-87.892169999999993"/>
    <n v="2"/>
    <n v="0"/>
    <n v="0.3"/>
    <n v="0.3"/>
    <n v="12"/>
    <n v="-1"/>
    <d v="2017-02-21T00:00:00"/>
    <d v="2017-02-01T00:00:00"/>
    <d v="2017-02-21T00:00:00"/>
    <s v="Tuesday"/>
    <d v="1899-12-30T18:50:35"/>
    <d v="1899-12-30T19:00:00"/>
    <n v="1"/>
    <d v="2017-02-21T00:00:00"/>
    <d v="2017-02-01T00:00:00"/>
    <d v="2017-02-21T00:00:00"/>
    <s v="Tuesday"/>
    <d v="1899-12-30T18:52:02"/>
    <d v="1899-12-30T19:00:00"/>
    <s v="One Way"/>
  </r>
  <r>
    <n v="1391757"/>
    <s v="RFID Card Member"/>
    <s v="Milwaukee"/>
    <s v="WI"/>
    <n v="53211"/>
    <s v="UNITED STATES"/>
    <s v="Annual Pass"/>
    <n v="11110"/>
    <x v="0"/>
    <n v="43.03886"/>
    <n v="-87.902720000000002"/>
    <x v="34"/>
    <n v="43.063749000000001"/>
    <n v="-87.887962999999999"/>
    <n v="18"/>
    <n v="0"/>
    <n v="2.7"/>
    <n v="2.6"/>
    <n v="108"/>
    <n v="-1"/>
    <d v="2017-02-21T00:00:00"/>
    <d v="2017-02-01T00:00:00"/>
    <d v="2017-02-21T00:00:00"/>
    <s v="Tuesday"/>
    <d v="1899-12-30T19:26:29"/>
    <d v="1899-12-30T19:00:00"/>
    <n v="1"/>
    <d v="2017-02-21T00:00:00"/>
    <d v="2017-02-01T00:00:00"/>
    <d v="2017-02-21T00:00:00"/>
    <s v="Tuesday"/>
    <d v="1899-12-30T19:44:21"/>
    <d v="1899-12-30T20:00:00"/>
    <s v="One Way"/>
  </r>
  <r>
    <n v="1372138"/>
    <s v="RFID Card Member"/>
    <s v="Wheaton"/>
    <s v="IL"/>
    <n v="60189"/>
    <s v="UNITED STATES"/>
    <s v="Annual Pass"/>
    <n v="309"/>
    <x v="28"/>
    <n v="43.060250000000003"/>
    <n v="-87.892169999999993"/>
    <x v="15"/>
    <n v="43.06033"/>
    <n v="-87.89546"/>
    <n v="2"/>
    <n v="0"/>
    <n v="0.3"/>
    <n v="0.3"/>
    <n v="12"/>
    <n v="-1"/>
    <d v="2017-02-21T00:00:00"/>
    <d v="2017-02-01T00:00:00"/>
    <d v="2017-02-21T00:00:00"/>
    <s v="Tuesday"/>
    <d v="1899-12-30T20:28:36"/>
    <d v="1899-12-30T20:00:00"/>
    <n v="1"/>
    <d v="2017-02-21T00:00:00"/>
    <d v="2017-02-01T00:00:00"/>
    <d v="2017-02-21T00:00:00"/>
    <s v="Tuesday"/>
    <d v="1899-12-30T20:30:14"/>
    <d v="1899-12-30T21:00:00"/>
    <s v="One Way"/>
  </r>
  <r>
    <n v="1257700"/>
    <s v="RFID Card Member"/>
    <s v="Milwaukee"/>
    <s v="WI"/>
    <n v="53202"/>
    <s v="UNITED STATES"/>
    <s v="Annual Pass"/>
    <n v="309"/>
    <x v="13"/>
    <n v="43.058619999999998"/>
    <n v="-87.885319999999993"/>
    <x v="18"/>
    <n v="43.045712999999999"/>
    <n v="-87.899756999999994"/>
    <n v="13"/>
    <n v="0"/>
    <n v="2"/>
    <n v="1.9"/>
    <n v="78"/>
    <n v="-1"/>
    <d v="2017-02-21T00:00:00"/>
    <d v="2017-02-01T00:00:00"/>
    <d v="2017-02-21T00:00:00"/>
    <s v="Tuesday"/>
    <d v="1899-12-30T21:37:50"/>
    <d v="1899-12-30T22:00:00"/>
    <n v="1"/>
    <d v="2017-02-21T00:00:00"/>
    <d v="2017-02-01T00:00:00"/>
    <d v="2017-02-21T00:00:00"/>
    <s v="Tuesday"/>
    <d v="1899-12-30T21:50:11"/>
    <d v="1899-12-30T22:00:00"/>
    <s v="One Way"/>
  </r>
  <r>
    <n v="1357250"/>
    <s v="RFID Card Member"/>
    <s v="Milwaukee"/>
    <s v="WI"/>
    <n v="53202"/>
    <s v="UNITED STATES"/>
    <s v="Annual Pass"/>
    <n v="214"/>
    <x v="1"/>
    <n v="43.048200000000001"/>
    <n v="-87.900859999999994"/>
    <x v="1"/>
    <n v="43.03886"/>
    <n v="-87.902720000000002"/>
    <n v="4"/>
    <n v="0"/>
    <n v="0.6"/>
    <n v="0.6"/>
    <n v="24"/>
    <n v="-1"/>
    <d v="2017-02-22T00:00:00"/>
    <d v="2017-02-01T00:00:00"/>
    <d v="2017-02-22T00:00:00"/>
    <s v="Wednesday"/>
    <d v="1899-12-30T06:32:55"/>
    <d v="1899-12-30T07:00:00"/>
    <n v="1"/>
    <d v="2017-02-22T00:00:00"/>
    <d v="2017-02-01T00:00:00"/>
    <d v="2017-02-22T00:00:00"/>
    <s v="Wednesday"/>
    <d v="1899-12-30T06:36:50"/>
    <d v="1899-12-30T07:00:00"/>
    <s v="One Way"/>
  </r>
  <r>
    <n v="1387054"/>
    <s v="RFID Card Member"/>
    <s v="Wauwatosa"/>
    <s v="WI"/>
    <n v="53213"/>
    <s v="UNITED STATES"/>
    <s v="Annual Pass"/>
    <n v="5421"/>
    <x v="40"/>
    <n v="43.048609999999996"/>
    <n v="-88.008480000000006"/>
    <x v="53"/>
    <n v="43.06044"/>
    <n v="-88.016239999999996"/>
    <n v="53"/>
    <n v="0"/>
    <n v="8"/>
    <n v="7.6"/>
    <n v="318"/>
    <n v="-1"/>
    <d v="2017-02-22T00:00:00"/>
    <d v="2017-02-01T00:00:00"/>
    <d v="2017-02-22T00:00:00"/>
    <s v="Wednesday"/>
    <d v="1899-12-30T07:27:06"/>
    <d v="1899-12-30T07:00:00"/>
    <n v="1"/>
    <d v="2017-02-22T00:00:00"/>
    <d v="2017-02-01T00:00:00"/>
    <d v="2017-02-22T00:00:00"/>
    <s v="Wednesday"/>
    <d v="1899-12-30T08:20:02"/>
    <d v="1899-12-30T08:00:00"/>
    <s v="One Way"/>
  </r>
  <r>
    <n v="1378810"/>
    <s v="RFID Card Member"/>
    <s v="Milwaukee "/>
    <s v="WI"/>
    <n v="53211"/>
    <s v="UNITED STATES"/>
    <s v="Annual Pass"/>
    <n v="33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2T00:00:00"/>
    <d v="2017-02-01T00:00:00"/>
    <d v="2017-02-22T00:00:00"/>
    <s v="Wednesday"/>
    <d v="1899-12-30T08:53:34"/>
    <d v="1899-12-30T09:00:00"/>
    <n v="1"/>
    <d v="2017-02-22T00:00:00"/>
    <d v="2017-02-01T00:00:00"/>
    <d v="2017-02-22T00:00:00"/>
    <s v="Wednesday"/>
    <d v="1899-12-30T08:58:01"/>
    <d v="1899-12-30T09:00:00"/>
    <s v="One Way"/>
  </r>
  <r>
    <n v="1328721"/>
    <s v="RFID Card Member"/>
    <s v="Milwaukee"/>
    <s v="WI"/>
    <n v="53207"/>
    <s v="UNITED STATES"/>
    <s v="Annual Pass"/>
    <n v="47"/>
    <x v="27"/>
    <n v="43.038580000000003"/>
    <n v="-87.90934"/>
    <x v="42"/>
    <n v="43.026229999999998"/>
    <n v="-87.912809999999993"/>
    <n v="6"/>
    <n v="0"/>
    <n v="0.9"/>
    <n v="0.9"/>
    <n v="36"/>
    <n v="-1"/>
    <d v="2017-02-22T00:00:00"/>
    <d v="2017-02-01T00:00:00"/>
    <d v="2017-02-22T00:00:00"/>
    <s v="Wednesday"/>
    <d v="1899-12-30T09:30:47"/>
    <d v="1899-12-30T10:00:00"/>
    <n v="1"/>
    <d v="2017-02-22T00:00:00"/>
    <d v="2017-02-01T00:00:00"/>
    <d v="2017-02-22T00:00:00"/>
    <s v="Wednesday"/>
    <d v="1899-12-30T09:36:39"/>
    <d v="1899-12-30T10:00:00"/>
    <s v="One Way"/>
  </r>
  <r>
    <n v="1152387"/>
    <s v="RFID Card Member"/>
    <s v="Milwaukee"/>
    <s v="WI"/>
    <n v="53211"/>
    <s v="UNITED STATES"/>
    <s v="Bublr for Organizations"/>
    <n v="961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2T00:00:00"/>
    <d v="2017-02-01T00:00:00"/>
    <d v="2017-02-22T00:00:00"/>
    <s v="Wednesday"/>
    <d v="1899-12-30T10:01:11"/>
    <d v="1899-12-30T10:00:00"/>
    <n v="1"/>
    <d v="2017-02-22T00:00:00"/>
    <d v="2017-02-01T00:00:00"/>
    <d v="2017-02-22T00:00:00"/>
    <s v="Wednesday"/>
    <d v="1899-12-30T10:05:58"/>
    <d v="1899-12-30T10:00:00"/>
    <s v="One Way"/>
  </r>
  <r>
    <n v="1397103"/>
    <s v="RFID Card Member"/>
    <s v="Milwaukee"/>
    <s v="WI"/>
    <n v="53211"/>
    <s v="UNITED STATES"/>
    <s v="Annual Pass"/>
    <n v="179"/>
    <x v="31"/>
    <n v="43.058010000000003"/>
    <n v="-87.877300000000005"/>
    <x v="32"/>
    <n v="43.058010000000003"/>
    <n v="-87.877300000000005"/>
    <n v="1"/>
    <n v="0"/>
    <n v="0.2"/>
    <n v="0.1"/>
    <n v="6"/>
    <n v="-1"/>
    <d v="2017-02-22T00:00:00"/>
    <d v="2017-02-01T00:00:00"/>
    <d v="2017-02-22T00:00:00"/>
    <s v="Wednesday"/>
    <d v="1899-12-30T12:13:24"/>
    <d v="1899-12-30T12:00:00"/>
    <n v="1"/>
    <d v="2017-02-22T00:00:00"/>
    <d v="2017-02-01T00:00:00"/>
    <d v="2017-02-22T00:00:00"/>
    <s v="Wednesday"/>
    <d v="1899-12-30T12:14:59"/>
    <d v="1899-12-30T12:00:00"/>
    <s v="Round Trip"/>
  </r>
  <r>
    <n v="1373087"/>
    <s v="RFID Card Member"/>
    <s v="Milwaukee"/>
    <s v="WI"/>
    <n v="53211"/>
    <s v="UNITED STATES"/>
    <s v="Annual Pass"/>
    <n v="5510"/>
    <x v="19"/>
    <n v="43.069021999999997"/>
    <n v="-87.887940999999998"/>
    <x v="25"/>
    <n v="43.066893999999998"/>
    <n v="-87.877936000000005"/>
    <n v="6"/>
    <n v="0"/>
    <n v="0.9"/>
    <n v="0.9"/>
    <n v="36"/>
    <n v="-1"/>
    <d v="2017-02-22T00:00:00"/>
    <d v="2017-02-01T00:00:00"/>
    <d v="2017-02-22T00:00:00"/>
    <s v="Wednesday"/>
    <d v="1899-12-30T12:55:17"/>
    <d v="1899-12-30T13:00:00"/>
    <n v="1"/>
    <d v="2017-02-22T00:00:00"/>
    <d v="2017-02-01T00:00:00"/>
    <d v="2017-02-22T00:00:00"/>
    <s v="Wednesday"/>
    <d v="1899-12-30T13:01:26"/>
    <d v="1899-12-30T13:00:00"/>
    <s v="One Way"/>
  </r>
  <r>
    <n v="1010620"/>
    <s v="RFID Card Member"/>
    <s v="Milwaukee"/>
    <s v="WI"/>
    <n v="53202"/>
    <s v="UNITED STATES"/>
    <s v="Annual Pass"/>
    <n v="11127"/>
    <x v="1"/>
    <n v="43.048200000000001"/>
    <n v="-87.900859999999994"/>
    <x v="38"/>
    <n v="43.074890000000003"/>
    <n v="-87.882810000000006"/>
    <n v="15"/>
    <n v="0"/>
    <n v="2.2999999999999998"/>
    <n v="2.1"/>
    <n v="90"/>
    <n v="-1"/>
    <d v="2017-02-22T00:00:00"/>
    <d v="2017-02-01T00:00:00"/>
    <d v="2017-02-22T00:00:00"/>
    <s v="Wednesday"/>
    <d v="1899-12-30T13:02:59"/>
    <d v="1899-12-30T13:00:00"/>
    <n v="1"/>
    <d v="2017-02-22T00:00:00"/>
    <d v="2017-02-01T00:00:00"/>
    <d v="2017-02-22T00:00:00"/>
    <s v="Wednesday"/>
    <d v="1899-12-30T13:17:40"/>
    <d v="1899-12-30T13:00:00"/>
    <s v="One Way"/>
  </r>
  <r>
    <n v="1377563"/>
    <s v="RFID Card Member"/>
    <s v="Milwaukee"/>
    <s v="WI"/>
    <n v="53211"/>
    <s v="UNITED STATES"/>
    <s v="Annual Pass"/>
    <n v="5454"/>
    <x v="31"/>
    <n v="43.058010000000003"/>
    <n v="-87.877300000000005"/>
    <x v="31"/>
    <n v="43.060250000000003"/>
    <n v="-87.892169999999993"/>
    <n v="8"/>
    <n v="0"/>
    <n v="1.2"/>
    <n v="1.1000000000000001"/>
    <n v="48"/>
    <n v="-1"/>
    <d v="2017-02-22T00:00:00"/>
    <d v="2017-02-01T00:00:00"/>
    <d v="2017-02-22T00:00:00"/>
    <s v="Wednesday"/>
    <d v="1899-12-30T13:57:45"/>
    <d v="1899-12-30T14:00:00"/>
    <n v="1"/>
    <d v="2017-02-22T00:00:00"/>
    <d v="2017-02-01T00:00:00"/>
    <d v="2017-02-22T00:00:00"/>
    <s v="Wednesday"/>
    <d v="1899-12-30T14:05:17"/>
    <d v="1899-12-30T14:00:00"/>
    <s v="One Way"/>
  </r>
  <r>
    <n v="1425087"/>
    <s v="RFID Card Member"/>
    <s v="milwaukee"/>
    <s v="WI"/>
    <n v="53212"/>
    <s v="UNITED STATES"/>
    <s v="Annual Pass"/>
    <n v="5463"/>
    <x v="21"/>
    <n v="43.06033"/>
    <n v="-87.89546"/>
    <x v="4"/>
    <n v="43.03913"/>
    <n v="-87.916150000000002"/>
    <n v="12"/>
    <n v="0"/>
    <n v="1.8"/>
    <n v="1.7"/>
    <n v="72"/>
    <n v="-1"/>
    <d v="2017-02-22T00:00:00"/>
    <d v="2017-02-01T00:00:00"/>
    <d v="2017-02-22T00:00:00"/>
    <s v="Wednesday"/>
    <d v="1899-12-30T14:32:30"/>
    <d v="1899-12-30T15:00:00"/>
    <n v="1"/>
    <d v="2017-02-22T00:00:00"/>
    <d v="2017-02-01T00:00:00"/>
    <d v="2017-02-22T00:00:00"/>
    <s v="Wednesday"/>
    <d v="1899-12-30T14:44:44"/>
    <d v="1899-12-30T15:00:00"/>
    <s v="One Way"/>
  </r>
  <r>
    <n v="558783"/>
    <s v="RFID Card Member"/>
    <s v="Oconomowoc"/>
    <s v="WI"/>
    <n v="53066"/>
    <s v="UNITED STATES"/>
    <s v="Annual Pass"/>
    <n v="214"/>
    <x v="0"/>
    <n v="43.03886"/>
    <n v="-87.902720000000002"/>
    <x v="52"/>
    <n v="43.026470000000003"/>
    <n v="-87.918040000000005"/>
    <n v="12"/>
    <n v="0"/>
    <n v="1.8"/>
    <n v="1.7"/>
    <n v="72"/>
    <n v="-1"/>
    <d v="2017-02-22T00:00:00"/>
    <d v="2017-02-01T00:00:00"/>
    <d v="2017-02-22T00:00:00"/>
    <s v="Wednesday"/>
    <d v="1899-12-30T14:36:12"/>
    <d v="1899-12-30T15:00:00"/>
    <n v="1"/>
    <d v="2017-02-22T00:00:00"/>
    <d v="2017-02-01T00:00:00"/>
    <d v="2017-02-22T00:00:00"/>
    <s v="Wednesday"/>
    <d v="1899-12-30T14:48:03"/>
    <d v="1899-12-30T15:00:00"/>
    <s v="One Way"/>
  </r>
  <r>
    <n v="1305070"/>
    <s v="RFID Card Member"/>
    <s v="Westmont"/>
    <s v="IL"/>
    <n v="60559"/>
    <s v="UNITED STATES"/>
    <s v="Annual Pass"/>
    <n v="5453"/>
    <x v="35"/>
    <n v="43.040154000000001"/>
    <n v="-87.932113000000001"/>
    <x v="32"/>
    <n v="43.058010000000003"/>
    <n v="-87.877300000000005"/>
    <n v="35"/>
    <n v="0"/>
    <n v="5.3"/>
    <n v="5"/>
    <n v="210"/>
    <n v="-1"/>
    <d v="2017-02-22T00:00:00"/>
    <d v="2017-02-01T00:00:00"/>
    <d v="2017-02-22T00:00:00"/>
    <s v="Wednesday"/>
    <d v="1899-12-30T14:44:11"/>
    <d v="1899-12-30T15:00:00"/>
    <n v="1"/>
    <d v="2017-02-22T00:00:00"/>
    <d v="2017-02-01T00:00:00"/>
    <d v="2017-02-22T00:00:00"/>
    <s v="Wednesday"/>
    <d v="1899-12-30T15:19:57"/>
    <d v="1899-12-30T15:00:00"/>
    <s v="One Way"/>
  </r>
  <r>
    <n v="1358502"/>
    <s v="RFID Card Member"/>
    <s v="Clintonville"/>
    <s v="WI"/>
    <n v="54929"/>
    <s v="UNITED STATES"/>
    <s v="Annual Pass"/>
    <n v="9"/>
    <x v="21"/>
    <n v="43.06033"/>
    <n v="-87.89546"/>
    <x v="15"/>
    <n v="43.06033"/>
    <n v="-87.89546"/>
    <n v="45"/>
    <n v="0"/>
    <n v="6.8"/>
    <n v="6.4"/>
    <n v="270"/>
    <n v="-1"/>
    <d v="2017-02-22T00:00:00"/>
    <d v="2017-02-01T00:00:00"/>
    <d v="2017-02-22T00:00:00"/>
    <s v="Wednesday"/>
    <d v="1899-12-30T15:19:14"/>
    <d v="1899-12-30T15:00:00"/>
    <n v="1"/>
    <d v="2017-02-22T00:00:00"/>
    <d v="2017-02-01T00:00:00"/>
    <d v="2017-02-22T00:00:00"/>
    <s v="Wednesday"/>
    <d v="1899-12-30T16:04:37"/>
    <d v="1899-12-30T16:00:00"/>
    <s v="Round Trip"/>
  </r>
  <r>
    <n v="1517619"/>
    <s v="RFID Card Member"/>
    <s v="Milwaukee"/>
    <s v="WI"/>
    <n v="53233"/>
    <s v="UNITED STATES"/>
    <s v="Pay as You Go Pass"/>
    <n v="11101"/>
    <x v="14"/>
    <n v="43.045712999999999"/>
    <n v="-87.899756999999994"/>
    <x v="19"/>
    <n v="43.040349999999997"/>
    <n v="-87.920760000000001"/>
    <n v="12"/>
    <n v="2"/>
    <n v="1.8"/>
    <n v="1.7"/>
    <n v="72"/>
    <n v="-1"/>
    <d v="2017-02-22T00:00:00"/>
    <d v="2017-02-01T00:00:00"/>
    <d v="2017-02-22T00:00:00"/>
    <s v="Wednesday"/>
    <d v="1899-12-30T15:59:55"/>
    <d v="1899-12-30T16:00:00"/>
    <n v="1"/>
    <d v="2017-02-22T00:00:00"/>
    <d v="2017-02-01T00:00:00"/>
    <d v="2017-02-22T00:00:00"/>
    <s v="Wednesday"/>
    <d v="1899-12-30T16:11:45"/>
    <d v="1899-12-30T16:00:00"/>
    <s v="One Way"/>
  </r>
  <r>
    <n v="1372138"/>
    <s v="RFID Card Member"/>
    <s v="Wheaton"/>
    <s v="IL"/>
    <n v="60189"/>
    <s v="UNITED STATES"/>
    <s v="Annual Pass"/>
    <n v="5519"/>
    <x v="46"/>
    <n v="43.060155999999999"/>
    <n v="-87.881258000000003"/>
    <x v="26"/>
    <n v="43.077359999999999"/>
    <n v="-87.880769999999998"/>
    <n v="63"/>
    <n v="0"/>
    <n v="9.5"/>
    <n v="9"/>
    <n v="378"/>
    <n v="-1"/>
    <d v="2017-02-22T00:00:00"/>
    <d v="2017-02-01T00:00:00"/>
    <d v="2017-02-22T00:00:00"/>
    <s v="Wednesday"/>
    <d v="1899-12-30T16:31:55"/>
    <d v="1899-12-30T17:00:00"/>
    <n v="1"/>
    <d v="2017-02-22T00:00:00"/>
    <d v="2017-02-01T00:00:00"/>
    <d v="2017-02-22T00:00:00"/>
    <s v="Wednesday"/>
    <d v="1899-12-30T17:34:25"/>
    <d v="1899-12-30T18:00:00"/>
    <s v="One Way"/>
  </r>
  <r>
    <n v="1257700"/>
    <s v="RFID Card Member"/>
    <s v="Milwaukee"/>
    <s v="WI"/>
    <n v="53202"/>
    <s v="UNITED STATES"/>
    <s v="Annual Pass"/>
    <n v="5511"/>
    <x v="2"/>
    <n v="43.03519"/>
    <n v="-87.907390000000007"/>
    <x v="12"/>
    <n v="43.038719999999998"/>
    <n v="-87.905339999999995"/>
    <n v="6"/>
    <n v="0"/>
    <n v="0.9"/>
    <n v="0.9"/>
    <n v="36"/>
    <n v="-1"/>
    <d v="2017-02-22T00:00:00"/>
    <d v="2017-02-01T00:00:00"/>
    <d v="2017-02-22T00:00:00"/>
    <s v="Wednesday"/>
    <d v="1899-12-30T17:11:09"/>
    <d v="1899-12-30T17:00:00"/>
    <n v="1"/>
    <d v="2017-02-22T00:00:00"/>
    <d v="2017-02-01T00:00:00"/>
    <d v="2017-02-22T00:00:00"/>
    <s v="Wednesday"/>
    <d v="1899-12-30T17:17:45"/>
    <d v="1899-12-30T17:00:00"/>
    <s v="One Way"/>
  </r>
  <r>
    <n v="1298099"/>
    <s v="RFID Card Member"/>
    <s v="Milwaukee"/>
    <s v="WI"/>
    <n v="53233"/>
    <s v="UNITED STATES"/>
    <s v="Annual Pass"/>
    <n v="5530"/>
    <x v="37"/>
    <n v="43.041646999999998"/>
    <n v="-87.927257999999995"/>
    <x v="2"/>
    <n v="43.03519"/>
    <n v="-87.907390000000007"/>
    <n v="10"/>
    <n v="0"/>
    <n v="1.5"/>
    <n v="1.4"/>
    <n v="60"/>
    <n v="-1"/>
    <d v="2017-02-22T00:00:00"/>
    <d v="2017-02-01T00:00:00"/>
    <d v="2017-02-22T00:00:00"/>
    <s v="Wednesday"/>
    <d v="1899-12-30T17:42:01"/>
    <d v="1899-12-30T18:00:00"/>
    <n v="1"/>
    <d v="2017-02-22T00:00:00"/>
    <d v="2017-02-01T00:00:00"/>
    <d v="2017-02-22T00:00:00"/>
    <s v="Wednesday"/>
    <d v="1899-12-30T17:52:49"/>
    <d v="1899-12-30T18:00:00"/>
    <s v="One Way"/>
  </r>
  <r>
    <n v="1249163"/>
    <s v="RFID Card Member"/>
    <s v="Milwaukee"/>
    <s v="WI"/>
    <n v="53211"/>
    <s v="UNITED STATES"/>
    <s v="Bublr for Organizations"/>
    <n v="228"/>
    <x v="7"/>
    <n v="43.074890000000003"/>
    <n v="-87.882810000000006"/>
    <x v="37"/>
    <n v="43.069021999999997"/>
    <n v="-87.887940999999998"/>
    <n v="6"/>
    <n v="0"/>
    <n v="0.9"/>
    <n v="0.9"/>
    <n v="36"/>
    <n v="-1"/>
    <d v="2017-02-22T00:00:00"/>
    <d v="2017-02-01T00:00:00"/>
    <d v="2017-02-22T00:00:00"/>
    <s v="Wednesday"/>
    <d v="1899-12-30T17:53:24"/>
    <d v="1899-12-30T18:00:00"/>
    <n v="1"/>
    <d v="2017-02-22T00:00:00"/>
    <d v="2017-02-01T00:00:00"/>
    <d v="2017-02-22T00:00:00"/>
    <s v="Wednesday"/>
    <d v="1899-12-30T17:59:12"/>
    <d v="1899-12-30T18:00:00"/>
    <s v="One Way"/>
  </r>
  <r>
    <n v="1250036"/>
    <s v="RFID Card Member"/>
    <s v="New berlin"/>
    <s v="WI"/>
    <n v="53151"/>
    <s v="UNITED STATES"/>
    <s v="Bublr for Organizations"/>
    <n v="5496"/>
    <x v="4"/>
    <n v="43.078530000000001"/>
    <n v="-87.882620000000003"/>
    <x v="9"/>
    <n v="43.074655999999997"/>
    <n v="-87.889011999999994"/>
    <n v="6"/>
    <n v="0"/>
    <n v="0.9"/>
    <n v="0.9"/>
    <n v="36"/>
    <n v="-1"/>
    <d v="2017-02-22T00:00:00"/>
    <d v="2017-02-01T00:00:00"/>
    <d v="2017-02-22T00:00:00"/>
    <s v="Wednesday"/>
    <d v="1899-12-30T17:54:16"/>
    <d v="1899-12-30T18:00:00"/>
    <n v="1"/>
    <d v="2017-02-22T00:00:00"/>
    <d v="2017-02-01T00:00:00"/>
    <d v="2017-02-22T00:00:00"/>
    <s v="Wednesday"/>
    <d v="1899-12-30T18:00:07"/>
    <d v="1899-12-30T18:00:00"/>
    <s v="One Way"/>
  </r>
  <r>
    <n v="993392"/>
    <s v="RFID Card Member"/>
    <s v="Milwaukee"/>
    <s v="WI"/>
    <n v="53211"/>
    <s v="UNITED STATES"/>
    <s v="Annual Pass"/>
    <n v="5448"/>
    <x v="32"/>
    <n v="43.077359999999999"/>
    <n v="-87.880769999999998"/>
    <x v="11"/>
    <n v="43.060786"/>
    <n v="-87.883825999999999"/>
    <n v="14"/>
    <n v="0"/>
    <n v="2.1"/>
    <n v="2"/>
    <n v="84"/>
    <n v="-1"/>
    <d v="2017-02-22T00:00:00"/>
    <d v="2017-02-01T00:00:00"/>
    <d v="2017-02-22T00:00:00"/>
    <s v="Wednesday"/>
    <d v="1899-12-30T17:59:26"/>
    <d v="1899-12-30T18:00:00"/>
    <n v="1"/>
    <d v="2017-02-22T00:00:00"/>
    <d v="2017-02-01T00:00:00"/>
    <d v="2017-02-22T00:00:00"/>
    <s v="Wednesday"/>
    <d v="1899-12-30T18:13:04"/>
    <d v="1899-12-30T18:00:00"/>
    <s v="One Way"/>
  </r>
  <r>
    <n v="1137916"/>
    <s v="RFID Card Member"/>
    <s v="Milwaukee "/>
    <s v="WI"/>
    <n v="53202"/>
    <s v="UNITED STATES"/>
    <s v="Annual Pass"/>
    <n v="5514"/>
    <x v="27"/>
    <n v="43.038580000000003"/>
    <n v="-87.90934"/>
    <x v="10"/>
    <n v="43.052460000000004"/>
    <n v="-87.891000000000005"/>
    <n v="12"/>
    <n v="0"/>
    <n v="1.8"/>
    <n v="1.7"/>
    <n v="72"/>
    <n v="-1"/>
    <d v="2017-02-22T00:00:00"/>
    <d v="2017-02-01T00:00:00"/>
    <d v="2017-02-22T00:00:00"/>
    <s v="Wednesday"/>
    <d v="1899-12-30T18:16:51"/>
    <d v="1899-12-30T18:00:00"/>
    <n v="1"/>
    <d v="2017-02-22T00:00:00"/>
    <d v="2017-02-01T00:00:00"/>
    <d v="2017-02-22T00:00:00"/>
    <s v="Wednesday"/>
    <d v="1899-12-30T18:28:17"/>
    <d v="1899-12-30T18:00:00"/>
    <s v="One Way"/>
  </r>
  <r>
    <n v="915465"/>
    <s v="RFID Card Member"/>
    <s v="Milwaukee"/>
    <s v="WI"/>
    <n v="53202"/>
    <s v="UNITED STATES"/>
    <s v="Annual Pass"/>
    <n v="11071"/>
    <x v="5"/>
    <n v="43.031320000000001"/>
    <n v="-87.904259999999994"/>
    <x v="30"/>
    <n v="43.05097"/>
    <n v="-87.906440000000003"/>
    <n v="12"/>
    <n v="0"/>
    <n v="1.8"/>
    <n v="1.7"/>
    <n v="72"/>
    <n v="-1"/>
    <d v="2017-02-22T00:00:00"/>
    <d v="2017-02-01T00:00:00"/>
    <d v="2017-02-22T00:00:00"/>
    <s v="Wednesday"/>
    <d v="1899-12-30T18:37:23"/>
    <d v="1899-12-30T19:00:00"/>
    <n v="1"/>
    <d v="2017-02-22T00:00:00"/>
    <d v="2017-02-01T00:00:00"/>
    <d v="2017-02-22T00:00:00"/>
    <s v="Wednesday"/>
    <d v="1899-12-30T18:49:34"/>
    <d v="1899-12-30T19:00:00"/>
    <s v="One Way"/>
  </r>
  <r>
    <n v="1200673"/>
    <s v="RFID Card Member"/>
    <s v="West Allis"/>
    <s v="WI"/>
    <n v="53219"/>
    <s v="UNITED STATES"/>
    <s v="Bublr for Organizations"/>
    <n v="5548"/>
    <x v="9"/>
    <n v="43.066893999999998"/>
    <n v="-87.877936000000005"/>
    <x v="41"/>
    <n v="43.078530000000001"/>
    <n v="-87.882620000000003"/>
    <n v="27"/>
    <n v="0"/>
    <n v="4.0999999999999996"/>
    <n v="3.8"/>
    <n v="162"/>
    <n v="-1"/>
    <d v="2017-02-22T00:00:00"/>
    <d v="2017-02-01T00:00:00"/>
    <d v="2017-02-22T00:00:00"/>
    <s v="Wednesday"/>
    <d v="1899-12-30T19:45:13"/>
    <d v="1899-12-30T20:00:00"/>
    <n v="1"/>
    <d v="2017-02-22T00:00:00"/>
    <d v="2017-02-01T00:00:00"/>
    <d v="2017-02-22T00:00:00"/>
    <s v="Wednesday"/>
    <d v="1899-12-30T20:12:51"/>
    <d v="1899-12-30T20:00:00"/>
    <s v="One Way"/>
  </r>
  <r>
    <n v="1425087"/>
    <s v="RFID Card Member"/>
    <s v="milwaukee"/>
    <s v="WI"/>
    <n v="53212"/>
    <s v="UNITED STATES"/>
    <s v="Annual Pass"/>
    <n v="11077"/>
    <x v="16"/>
    <n v="43.03913"/>
    <n v="-87.916150000000002"/>
    <x v="15"/>
    <n v="43.06033"/>
    <n v="-87.89546"/>
    <n v="13"/>
    <n v="0"/>
    <n v="2"/>
    <n v="1.9"/>
    <n v="78"/>
    <n v="-1"/>
    <d v="2017-02-22T00:00:00"/>
    <d v="2017-02-01T00:00:00"/>
    <d v="2017-02-22T00:00:00"/>
    <s v="Wednesday"/>
    <d v="1899-12-30T21:08:52"/>
    <d v="1899-12-30T21:00:00"/>
    <n v="1"/>
    <d v="2017-02-22T00:00:00"/>
    <d v="2017-02-01T00:00:00"/>
    <d v="2017-02-22T00:00:00"/>
    <s v="Wednesday"/>
    <d v="1899-12-30T21:21:31"/>
    <d v="1899-12-30T21:00:00"/>
    <s v="One Way"/>
  </r>
  <r>
    <n v="1357250"/>
    <s v="RFID Card Member"/>
    <s v="Milwaukee"/>
    <s v="WI"/>
    <n v="53202"/>
    <s v="UNITED STATES"/>
    <s v="Annual Pass"/>
    <n v="45"/>
    <x v="10"/>
    <n v="43.052460000000004"/>
    <n v="-87.891000000000005"/>
    <x v="13"/>
    <n v="43.04824"/>
    <n v="-87.904970000000006"/>
    <n v="5"/>
    <n v="0"/>
    <n v="0.8"/>
    <n v="0.7"/>
    <n v="30"/>
    <n v="-1"/>
    <d v="2017-02-22T00:00:00"/>
    <d v="2017-02-01T00:00:00"/>
    <d v="2017-02-22T00:00:00"/>
    <s v="Wednesday"/>
    <d v="1899-12-30T21:12:01"/>
    <d v="1899-12-30T21:00:00"/>
    <n v="1"/>
    <d v="2017-02-22T00:00:00"/>
    <d v="2017-02-01T00:00:00"/>
    <d v="2017-02-22T00:00:00"/>
    <s v="Wednesday"/>
    <d v="1899-12-30T21:17:42"/>
    <d v="1899-12-30T21:00:00"/>
    <s v="One Way"/>
  </r>
  <r>
    <n v="1298099"/>
    <s v="RFID Card Member"/>
    <s v="Milwaukee"/>
    <s v="WI"/>
    <n v="53233"/>
    <s v="UNITED STATES"/>
    <s v="Annual Pass"/>
    <n v="5530"/>
    <x v="2"/>
    <n v="43.03519"/>
    <n v="-87.907390000000007"/>
    <x v="8"/>
    <n v="43.038580000000003"/>
    <n v="-87.90934"/>
    <n v="2"/>
    <n v="0"/>
    <n v="0.3"/>
    <n v="0.3"/>
    <n v="12"/>
    <n v="-1"/>
    <d v="2017-02-22T00:00:00"/>
    <d v="2017-02-01T00:00:00"/>
    <d v="2017-02-22T00:00:00"/>
    <s v="Wednesday"/>
    <d v="1899-12-30T21:30:02"/>
    <d v="1899-12-30T22:00:00"/>
    <n v="1"/>
    <d v="2017-02-22T00:00:00"/>
    <d v="2017-02-01T00:00:00"/>
    <d v="2017-02-22T00:00:00"/>
    <s v="Wednesday"/>
    <d v="1899-12-30T21:32:45"/>
    <d v="1899-12-30T22:00:00"/>
    <s v="One Way"/>
  </r>
  <r>
    <n v="1466945"/>
    <s v="RFID Card Member"/>
    <s v="Milwaukee"/>
    <s v="WI"/>
    <n v="53211"/>
    <s v="UNITED STATES"/>
    <s v="Annual Pass"/>
    <n v="5512"/>
    <x v="19"/>
    <n v="43.069021999999997"/>
    <n v="-87.887940999999998"/>
    <x v="34"/>
    <n v="43.063749000000001"/>
    <n v="-87.887962999999999"/>
    <n v="13"/>
    <n v="0"/>
    <n v="2"/>
    <n v="1.9"/>
    <n v="78"/>
    <n v="-1"/>
    <d v="2017-02-22T00:00:00"/>
    <d v="2017-02-01T00:00:00"/>
    <d v="2017-02-22T00:00:00"/>
    <s v="Wednesday"/>
    <d v="1899-12-30T22:06:19"/>
    <d v="1899-12-30T22:00:00"/>
    <n v="1"/>
    <d v="2017-02-22T00:00:00"/>
    <d v="2017-02-01T00:00:00"/>
    <d v="2017-02-22T00:00:00"/>
    <s v="Wednesday"/>
    <d v="1899-12-30T22:19:46"/>
    <d v="1899-12-30T22:00:00"/>
    <s v="One Way"/>
  </r>
  <r>
    <n v="1255543"/>
    <s v="RFID Card Member"/>
    <s v="Burlington"/>
    <s v="WI"/>
    <n v="53105"/>
    <s v="UNITED STATES"/>
    <s v="Bublr for Organizations"/>
    <n v="189"/>
    <x v="21"/>
    <n v="43.06033"/>
    <n v="-87.89546"/>
    <x v="32"/>
    <n v="43.058010000000003"/>
    <n v="-87.877300000000005"/>
    <n v="15"/>
    <n v="0"/>
    <n v="2.2999999999999998"/>
    <n v="2.1"/>
    <n v="90"/>
    <n v="-1"/>
    <d v="2017-02-22T00:00:00"/>
    <d v="2017-02-01T00:00:00"/>
    <d v="2017-02-22T00:00:00"/>
    <s v="Wednesday"/>
    <d v="1899-12-30T23:12:44"/>
    <d v="1899-12-30T23:00:00"/>
    <n v="1"/>
    <d v="2017-02-22T00:00:00"/>
    <d v="2017-02-01T00:00:00"/>
    <d v="2017-02-22T00:00:00"/>
    <s v="Wednesday"/>
    <d v="1899-12-30T23:27:03"/>
    <d v="1899-12-30T23:00:00"/>
    <s v="One Way"/>
  </r>
  <r>
    <n v="1370752"/>
    <s v="RFID Card Member"/>
    <s v="Burlington"/>
    <s v="WI"/>
    <n v="53105"/>
    <s v="UNITED STATES"/>
    <s v="Annual Pass"/>
    <n v="44"/>
    <x v="31"/>
    <n v="43.058010000000003"/>
    <n v="-87.877300000000005"/>
    <x v="31"/>
    <n v="43.060250000000003"/>
    <n v="-87.892169999999993"/>
    <n v="14"/>
    <n v="0"/>
    <n v="2.1"/>
    <n v="2"/>
    <n v="84"/>
    <n v="-1"/>
    <d v="2017-02-23T00:00:00"/>
    <d v="2017-02-01T00:00:00"/>
    <d v="2017-02-23T00:00:00"/>
    <s v="Thursday"/>
    <d v="1899-12-30T00:16:29"/>
    <d v="1899-12-30T00:00:00"/>
    <n v="1"/>
    <d v="2017-02-23T00:00:00"/>
    <d v="2017-02-01T00:00:00"/>
    <d v="2017-02-23T00:00:00"/>
    <s v="Thursday"/>
    <d v="1899-12-30T00:30:47"/>
    <d v="1899-12-30T01:00:00"/>
    <s v="One Way"/>
  </r>
  <r>
    <n v="825934"/>
    <s v="RFID Card Member"/>
    <s v="Milwaukee"/>
    <s v="WI"/>
    <n v="53208"/>
    <s v="UNITED STATES"/>
    <s v="Annual Pass"/>
    <n v="959"/>
    <x v="3"/>
    <n v="43.042490000000001"/>
    <n v="-87.909959999999998"/>
    <x v="19"/>
    <n v="43.040349999999997"/>
    <n v="-87.920760000000001"/>
    <n v="9"/>
    <n v="0"/>
    <n v="1.4"/>
    <n v="1.3"/>
    <n v="54"/>
    <n v="-1"/>
    <d v="2017-02-23T00:00:00"/>
    <d v="2017-02-01T00:00:00"/>
    <d v="2017-02-23T00:00:00"/>
    <s v="Thursday"/>
    <d v="1899-12-30T07:41:55"/>
    <d v="1899-12-30T08:00:00"/>
    <n v="1"/>
    <d v="2017-02-23T00:00:00"/>
    <d v="2017-02-01T00:00:00"/>
    <d v="2017-02-23T00:00:00"/>
    <s v="Thursday"/>
    <d v="1899-12-30T07:50:32"/>
    <d v="1899-12-30T08:00:00"/>
    <s v="One Way"/>
  </r>
  <r>
    <n v="1004235"/>
    <s v="RFID Card Member"/>
    <s v="Milwaukee"/>
    <s v="WI"/>
    <n v="53203"/>
    <s v="UNITED STATES"/>
    <s v="Annual Pass"/>
    <n v="317"/>
    <x v="11"/>
    <n v="43.04824"/>
    <n v="-87.904970000000006"/>
    <x v="5"/>
    <n v="43.031480000000002"/>
    <n v="-87.908169999999998"/>
    <n v="10"/>
    <n v="0"/>
    <n v="1.5"/>
    <n v="1.4"/>
    <n v="60"/>
    <n v="-1"/>
    <d v="2017-02-23T00:00:00"/>
    <d v="2017-02-01T00:00:00"/>
    <d v="2017-02-23T00:00:00"/>
    <s v="Thursday"/>
    <d v="1899-12-30T09:07:17"/>
    <d v="1899-12-30T09:00:00"/>
    <n v="1"/>
    <d v="2017-02-23T00:00:00"/>
    <d v="2017-02-01T00:00:00"/>
    <d v="2017-02-23T00:00:00"/>
    <s v="Thursday"/>
    <d v="1899-12-30T09:17:31"/>
    <d v="1899-12-30T09:00:00"/>
    <s v="One Way"/>
  </r>
  <r>
    <n v="1260485"/>
    <s v="RFID Card Member"/>
    <s v="Shorewood"/>
    <s v="WI"/>
    <n v="53211"/>
    <s v="UNITED STATES"/>
    <s v="Annual Pass"/>
    <n v="5419"/>
    <x v="0"/>
    <n v="43.03886"/>
    <n v="-87.902720000000002"/>
    <x v="12"/>
    <n v="43.038719999999998"/>
    <n v="-87.905339999999995"/>
    <n v="2"/>
    <n v="0"/>
    <n v="0.3"/>
    <n v="0.3"/>
    <n v="12"/>
    <n v="-1"/>
    <d v="2017-02-23T00:00:00"/>
    <d v="2017-02-01T00:00:00"/>
    <d v="2017-02-23T00:00:00"/>
    <s v="Thursday"/>
    <d v="1899-12-30T12:34:33"/>
    <d v="1899-12-30T13:00:00"/>
    <n v="1"/>
    <d v="2017-02-23T00:00:00"/>
    <d v="2017-02-01T00:00:00"/>
    <d v="2017-02-23T00:00:00"/>
    <s v="Thursday"/>
    <d v="1899-12-30T12:36:37"/>
    <d v="1899-12-30T13:00:00"/>
    <s v="One Way"/>
  </r>
  <r>
    <n v="1260485"/>
    <s v="RFID Card Member"/>
    <s v="Shorewood"/>
    <s v="WI"/>
    <n v="53211"/>
    <s v="UNITED STATES"/>
    <s v="Annual Pass"/>
    <n v="5589"/>
    <x v="12"/>
    <n v="43.038719999999998"/>
    <n v="-87.905339999999995"/>
    <x v="8"/>
    <n v="43.038580000000003"/>
    <n v="-87.90934"/>
    <n v="2"/>
    <n v="0"/>
    <n v="0.3"/>
    <n v="0.3"/>
    <n v="12"/>
    <n v="-1"/>
    <d v="2017-02-23T00:00:00"/>
    <d v="2017-02-01T00:00:00"/>
    <d v="2017-02-23T00:00:00"/>
    <s v="Thursday"/>
    <d v="1899-12-30T17:03:03"/>
    <d v="1899-12-30T17:00:00"/>
    <n v="1"/>
    <d v="2017-02-23T00:00:00"/>
    <d v="2017-02-01T00:00:00"/>
    <d v="2017-02-23T00:00:00"/>
    <s v="Thursday"/>
    <d v="1899-12-30T17:05:56"/>
    <d v="1899-12-30T17:00:00"/>
    <s v="One Way"/>
  </r>
  <r>
    <n v="993392"/>
    <s v="RFID Card Member"/>
    <s v="Milwaukee"/>
    <s v="WI"/>
    <n v="53211"/>
    <s v="UNITED STATES"/>
    <s v="Annual Pass"/>
    <n v="11113"/>
    <x v="4"/>
    <n v="43.078530000000001"/>
    <n v="-87.882620000000003"/>
    <x v="41"/>
    <n v="43.078530000000001"/>
    <n v="-87.882620000000003"/>
    <n v="1"/>
    <n v="0"/>
    <n v="0.2"/>
    <n v="0.1"/>
    <n v="6"/>
    <n v="-1"/>
    <d v="2017-02-23T00:00:00"/>
    <d v="2017-02-01T00:00:00"/>
    <d v="2017-02-23T00:00:00"/>
    <s v="Thursday"/>
    <d v="1899-12-30T18:50:51"/>
    <d v="1899-12-30T19:00:00"/>
    <n v="1"/>
    <d v="2017-02-23T00:00:00"/>
    <d v="2017-02-01T00:00:00"/>
    <d v="2017-02-23T00:00:00"/>
    <s v="Thursday"/>
    <d v="1899-12-30T18:51:15"/>
    <d v="1899-12-30T19:00:00"/>
    <s v="Round Trip"/>
  </r>
  <r>
    <n v="993392"/>
    <s v="RFID Card Member"/>
    <s v="Milwaukee"/>
    <s v="WI"/>
    <n v="53211"/>
    <s v="UNITED STATES"/>
    <s v="Annual Pass"/>
    <n v="11113"/>
    <x v="4"/>
    <n v="43.078530000000001"/>
    <n v="-87.882620000000003"/>
    <x v="38"/>
    <n v="43.074890000000003"/>
    <n v="-87.882810000000006"/>
    <n v="37"/>
    <n v="0"/>
    <n v="5.6"/>
    <n v="5.3"/>
    <n v="222"/>
    <n v="-1"/>
    <d v="2017-02-23T00:00:00"/>
    <d v="2017-02-01T00:00:00"/>
    <d v="2017-02-23T00:00:00"/>
    <s v="Thursday"/>
    <d v="1899-12-30T18:51:59"/>
    <d v="1899-12-30T19:00:00"/>
    <n v="1"/>
    <d v="2017-02-23T00:00:00"/>
    <d v="2017-02-01T00:00:00"/>
    <d v="2017-02-23T00:00:00"/>
    <s v="Thursday"/>
    <d v="1899-12-30T19:28:57"/>
    <d v="1899-12-30T19:00:00"/>
    <s v="One Way"/>
  </r>
  <r>
    <n v="1357250"/>
    <s v="RFID Card Member"/>
    <s v="Milwaukee"/>
    <s v="WI"/>
    <n v="53202"/>
    <s v="UNITED STATES"/>
    <s v="Annual Pass"/>
    <n v="5573"/>
    <x v="0"/>
    <n v="43.03886"/>
    <n v="-87.902720000000002"/>
    <x v="0"/>
    <n v="43.048200000000001"/>
    <n v="-87.900859999999994"/>
    <n v="7"/>
    <n v="0"/>
    <n v="1.1000000000000001"/>
    <n v="1"/>
    <n v="42"/>
    <n v="-1"/>
    <d v="2017-02-23T00:00:00"/>
    <d v="2017-02-01T00:00:00"/>
    <d v="2017-02-23T00:00:00"/>
    <s v="Thursday"/>
    <d v="1899-12-30T21:37:17"/>
    <d v="1899-12-30T22:00:00"/>
    <n v="1"/>
    <d v="2017-02-23T00:00:00"/>
    <d v="2017-02-01T00:00:00"/>
    <d v="2017-02-23T00:00:00"/>
    <s v="Thursday"/>
    <d v="1899-12-30T21:44:01"/>
    <d v="1899-12-30T22:00:00"/>
    <s v="One Way"/>
  </r>
  <r>
    <n v="1357250"/>
    <s v="RFID Card Member"/>
    <s v="Milwaukee"/>
    <s v="WI"/>
    <n v="53202"/>
    <s v="UNITED STATES"/>
    <s v="Annual Pass"/>
    <n v="5419"/>
    <x v="1"/>
    <n v="43.048200000000001"/>
    <n v="-87.900859999999994"/>
    <x v="1"/>
    <n v="43.03886"/>
    <n v="-87.902720000000002"/>
    <n v="4"/>
    <n v="0"/>
    <n v="0.6"/>
    <n v="0.6"/>
    <n v="24"/>
    <n v="-1"/>
    <d v="2017-02-24T00:00:00"/>
    <d v="2017-02-01T00:00:00"/>
    <d v="2017-02-24T00:00:00"/>
    <s v="Friday"/>
    <d v="1899-12-30T06:37:06"/>
    <d v="1899-12-30T07:00:00"/>
    <n v="1"/>
    <d v="2017-02-24T00:00:00"/>
    <d v="2017-02-01T00:00:00"/>
    <d v="2017-02-24T00:00:00"/>
    <s v="Friday"/>
    <d v="1899-12-30T06:41:10"/>
    <d v="1899-12-30T07:00:00"/>
    <s v="One Way"/>
  </r>
  <r>
    <n v="1478009"/>
    <s v="RFID Card Member"/>
    <s v="Milwaukee"/>
    <s v="WI"/>
    <n v="53211"/>
    <s v="UNITED STATES"/>
    <s v="Annual Pass"/>
    <n v="5494"/>
    <x v="44"/>
    <n v="43.074655999999997"/>
    <n v="-87.889011999999994"/>
    <x v="8"/>
    <n v="43.038580000000003"/>
    <n v="-87.90934"/>
    <n v="0"/>
    <n v="0"/>
    <n v="0"/>
    <n v="0"/>
    <n v="0"/>
    <n v="-1"/>
    <d v="2017-02-24T00:00:00"/>
    <d v="2017-02-01T00:00:00"/>
    <d v="2017-02-24T00:00:00"/>
    <s v="Friday"/>
    <d v="1899-12-30T07:45:47"/>
    <d v="1899-12-30T08:00:00"/>
    <n v="1"/>
    <d v="2017-02-24T00:00:00"/>
    <d v="2017-02-01T00:00:00"/>
    <d v="2017-02-24T00:00:00"/>
    <s v="Friday"/>
    <d v="1899-12-30T07:45:47"/>
    <d v="1899-12-30T08:00:00"/>
    <s v="One Way"/>
  </r>
  <r>
    <n v="717793"/>
    <s v="RFID Card Member"/>
    <s v="Milwaukee"/>
    <s v="WI"/>
    <n v="53202"/>
    <s v="UNITED STATES"/>
    <s v="Annual Pass"/>
    <n v="175"/>
    <x v="12"/>
    <n v="43.038719999999998"/>
    <n v="-87.905339999999995"/>
    <x v="2"/>
    <n v="43.03519"/>
    <n v="-87.907390000000007"/>
    <n v="4"/>
    <n v="0"/>
    <n v="0.6"/>
    <n v="0.6"/>
    <n v="24"/>
    <n v="-1"/>
    <d v="2017-02-24T00:00:00"/>
    <d v="2017-02-01T00:00:00"/>
    <d v="2017-02-24T00:00:00"/>
    <s v="Friday"/>
    <d v="1899-12-30T13:59:51"/>
    <d v="1899-12-30T14:00:00"/>
    <n v="1"/>
    <d v="2017-02-24T00:00:00"/>
    <d v="2017-02-01T00:00:00"/>
    <d v="2017-02-24T00:00:00"/>
    <s v="Friday"/>
    <d v="1899-12-30T14:03:48"/>
    <d v="1899-12-30T14:00:00"/>
    <s v="One Way"/>
  </r>
  <r>
    <n v="1044727"/>
    <s v="RFID Card Member"/>
    <s v="Milwaukee"/>
    <s v="WI"/>
    <n v="53202"/>
    <s v="UNITED STATES"/>
    <s v="Annual Pass"/>
    <n v="5493"/>
    <x v="16"/>
    <n v="43.03913"/>
    <n v="-87.916150000000002"/>
    <x v="3"/>
    <n v="43.058619999999998"/>
    <n v="-87.885319999999993"/>
    <n v="24"/>
    <n v="0"/>
    <n v="3.6"/>
    <n v="3.4"/>
    <n v="144"/>
    <n v="-1"/>
    <d v="2017-02-24T00:00:00"/>
    <d v="2017-02-01T00:00:00"/>
    <d v="2017-02-24T00:00:00"/>
    <s v="Friday"/>
    <d v="1899-12-30T15:13:19"/>
    <d v="1899-12-30T15:00:00"/>
    <n v="1"/>
    <d v="2017-02-24T00:00:00"/>
    <d v="2017-02-01T00:00:00"/>
    <d v="2017-02-24T00:00:00"/>
    <s v="Friday"/>
    <d v="1899-12-30T15:37:30"/>
    <d v="1899-12-30T16:00:00"/>
    <s v="One Way"/>
  </r>
  <r>
    <n v="1328721"/>
    <s v="RFID Card Member"/>
    <s v="Milwaukee"/>
    <s v="WI"/>
    <n v="53207"/>
    <s v="UNITED STATES"/>
    <s v="Annual Pass"/>
    <n v="47"/>
    <x v="50"/>
    <n v="43.026229999999998"/>
    <n v="-87.912809999999993"/>
    <x v="42"/>
    <n v="43.026229999999998"/>
    <n v="-87.912809999999993"/>
    <n v="8"/>
    <n v="0"/>
    <n v="1.2"/>
    <n v="1.1000000000000001"/>
    <n v="48"/>
    <n v="-1"/>
    <d v="2017-02-24T00:00:00"/>
    <d v="2017-02-01T00:00:00"/>
    <d v="2017-02-24T00:00:00"/>
    <s v="Friday"/>
    <d v="1899-12-30T16:11:59"/>
    <d v="1899-12-30T16:00:00"/>
    <n v="1"/>
    <d v="2017-02-24T00:00:00"/>
    <d v="2017-02-01T00:00:00"/>
    <d v="2017-02-24T00:00:00"/>
    <s v="Friday"/>
    <d v="1899-12-30T16:19:38"/>
    <d v="1899-12-30T16:00:00"/>
    <s v="Round Trip"/>
  </r>
  <r>
    <n v="550946"/>
    <s v="RFID Card Member"/>
    <s v="Milwaukee"/>
    <s v="WI"/>
    <n v="53202"/>
    <s v="UNITED STATES"/>
    <s v="Annual Pass"/>
    <n v="5473"/>
    <x v="20"/>
    <n v="43.034619999999997"/>
    <n v="-87.917500000000004"/>
    <x v="2"/>
    <n v="43.03519"/>
    <n v="-87.907390000000007"/>
    <n v="4"/>
    <n v="0"/>
    <n v="0.6"/>
    <n v="0.6"/>
    <n v="24"/>
    <n v="-1"/>
    <d v="2017-02-24T00:00:00"/>
    <d v="2017-02-01T00:00:00"/>
    <d v="2017-02-24T00:00:00"/>
    <s v="Friday"/>
    <d v="1899-12-30T18:01:26"/>
    <d v="1899-12-30T18:00:00"/>
    <n v="1"/>
    <d v="2017-02-24T00:00:00"/>
    <d v="2017-02-01T00:00:00"/>
    <d v="2017-02-24T00:00:00"/>
    <s v="Friday"/>
    <d v="1899-12-30T18:05:54"/>
    <d v="1899-12-30T18:00:00"/>
    <s v="One Way"/>
  </r>
  <r>
    <n v="1154367"/>
    <s v="RFID Card Member"/>
    <s v="Milwaukee"/>
    <s v="WI"/>
    <n v="53202"/>
    <s v="UNITED STATES"/>
    <s v="Annual Pass"/>
    <n v="11073"/>
    <x v="0"/>
    <n v="43.03886"/>
    <n v="-87.902720000000002"/>
    <x v="12"/>
    <n v="43.038719999999998"/>
    <n v="-87.905339999999995"/>
    <n v="6"/>
    <n v="0"/>
    <n v="0.9"/>
    <n v="0.9"/>
    <n v="36"/>
    <n v="-1"/>
    <d v="2017-02-24T00:00:00"/>
    <d v="2017-02-01T00:00:00"/>
    <d v="2017-02-24T00:00:00"/>
    <s v="Friday"/>
    <d v="1899-12-30T18:23:52"/>
    <d v="1899-12-30T18:00:00"/>
    <n v="1"/>
    <d v="2017-02-24T00:00:00"/>
    <d v="2017-02-01T00:00:00"/>
    <d v="2017-02-24T00:00:00"/>
    <s v="Friday"/>
    <d v="1899-12-30T18:29:50"/>
    <d v="1899-12-30T18:00:00"/>
    <s v="One Way"/>
  </r>
  <r>
    <n v="1373301"/>
    <s v="RFID Card Member"/>
    <s v="Mequon"/>
    <s v="WI"/>
    <n v="53092"/>
    <s v="UNITED STATES"/>
    <s v="Annual Pass"/>
    <n v="3"/>
    <x v="44"/>
    <n v="43.074655999999997"/>
    <n v="-87.889011999999994"/>
    <x v="31"/>
    <n v="43.060250000000003"/>
    <n v="-87.892169999999993"/>
    <n v="9"/>
    <n v="0"/>
    <n v="1.4"/>
    <n v="1.3"/>
    <n v="54"/>
    <n v="-1"/>
    <d v="2017-02-25T00:00:00"/>
    <d v="2017-02-01T00:00:00"/>
    <d v="2017-02-25T00:00:00"/>
    <s v="Saturday"/>
    <d v="1899-12-30T02:06:33"/>
    <d v="1899-12-30T02:00:00"/>
    <n v="1"/>
    <d v="2017-02-25T00:00:00"/>
    <d v="2017-02-01T00:00:00"/>
    <d v="2017-02-25T00:00:00"/>
    <s v="Saturday"/>
    <d v="1899-12-30T02:15:18"/>
    <d v="1899-12-30T02:00:00"/>
    <s v="One Way"/>
  </r>
  <r>
    <n v="1172552"/>
    <s v="RFID Card Member"/>
    <s v="Long Grove"/>
    <s v="AL"/>
    <n v="60047"/>
    <s v="UNITED STATES"/>
    <s v="Bublr for Organizations"/>
    <n v="5509"/>
    <x v="4"/>
    <n v="43.078530000000001"/>
    <n v="-87.882620000000003"/>
    <x v="41"/>
    <n v="43.078530000000001"/>
    <n v="-87.882620000000003"/>
    <n v="3"/>
    <n v="0"/>
    <n v="0.5"/>
    <n v="0.4"/>
    <n v="18"/>
    <n v="-1"/>
    <d v="2017-02-25T00:00:00"/>
    <d v="2017-02-01T00:00:00"/>
    <d v="2017-02-25T00:00:00"/>
    <s v="Saturday"/>
    <d v="1899-12-30T10:13:17"/>
    <d v="1899-12-30T10:00:00"/>
    <n v="1"/>
    <d v="2017-02-25T00:00:00"/>
    <d v="2017-02-01T00:00:00"/>
    <d v="2017-02-25T00:00:00"/>
    <s v="Saturday"/>
    <d v="1899-12-30T10:16:23"/>
    <d v="1899-12-30T10:00:00"/>
    <s v="Round Trip"/>
  </r>
  <r>
    <n v="1172552"/>
    <s v="RFID Card Member"/>
    <s v="Long Grove"/>
    <s v="AL"/>
    <n v="60047"/>
    <s v="UNITED STATES"/>
    <s v="Bublr for Organizations"/>
    <n v="223"/>
    <x v="4"/>
    <n v="43.078530000000001"/>
    <n v="-87.882620000000003"/>
    <x v="41"/>
    <n v="43.078530000000001"/>
    <n v="-87.882620000000003"/>
    <n v="1"/>
    <n v="0"/>
    <n v="0.2"/>
    <n v="0.1"/>
    <n v="6"/>
    <n v="-1"/>
    <d v="2017-02-25T00:00:00"/>
    <d v="2017-02-01T00:00:00"/>
    <d v="2017-02-25T00:00:00"/>
    <s v="Saturday"/>
    <d v="1899-12-30T10:17:23"/>
    <d v="1899-12-30T10:00:00"/>
    <n v="1"/>
    <d v="2017-02-25T00:00:00"/>
    <d v="2017-02-01T00:00:00"/>
    <d v="2017-02-25T00:00:00"/>
    <s v="Saturday"/>
    <d v="1899-12-30T10:18:06"/>
    <d v="1899-12-30T10:00:00"/>
    <s v="Round Trip"/>
  </r>
  <r>
    <n v="1466945"/>
    <s v="RFID Card Member"/>
    <s v="Milwaukee"/>
    <s v="WI"/>
    <n v="53211"/>
    <s v="UNITED STATES"/>
    <s v="Annual Pass"/>
    <n v="967"/>
    <x v="19"/>
    <n v="43.069021999999997"/>
    <n v="-87.887940999999998"/>
    <x v="26"/>
    <n v="43.077359999999999"/>
    <n v="-87.880769999999998"/>
    <n v="13"/>
    <n v="0"/>
    <n v="2"/>
    <n v="1.9"/>
    <n v="78"/>
    <n v="-1"/>
    <d v="2017-02-25T00:00:00"/>
    <d v="2017-02-01T00:00:00"/>
    <d v="2017-02-25T00:00:00"/>
    <s v="Saturday"/>
    <d v="1899-12-30T11:13:54"/>
    <d v="1899-12-30T11:00:00"/>
    <n v="1"/>
    <d v="2017-02-25T00:00:00"/>
    <d v="2017-02-01T00:00:00"/>
    <d v="2017-02-25T00:00:00"/>
    <s v="Saturday"/>
    <d v="1899-12-30T11:26:11"/>
    <d v="1899-12-30T11:00:00"/>
    <s v="One Way"/>
  </r>
  <r>
    <n v="825934"/>
    <s v="RFID Card Member"/>
    <s v="Milwaukee"/>
    <s v="WI"/>
    <n v="53208"/>
    <s v="UNITED STATES"/>
    <s v="Annual Pass"/>
    <n v="11163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5T00:00:00"/>
    <d v="2017-02-01T00:00:00"/>
    <d v="2017-02-25T00:00:00"/>
    <s v="Saturday"/>
    <d v="1899-12-30T14:21:45"/>
    <d v="1899-12-30T14:00:00"/>
    <n v="1"/>
    <d v="2017-02-25T00:00:00"/>
    <d v="2017-02-01T00:00:00"/>
    <d v="2017-02-25T00:00:00"/>
    <s v="Saturday"/>
    <d v="1899-12-30T14:22:27"/>
    <d v="1899-12-30T14:00:00"/>
    <s v="Round Trip"/>
  </r>
  <r>
    <n v="1442481"/>
    <s v="RFID Card Member"/>
    <s v="Fond du Lac"/>
    <s v="WI"/>
    <n v="54937"/>
    <s v="UNITED STATES"/>
    <s v="Annual Pass"/>
    <n v="99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6T00:00:00"/>
    <d v="2017-02-01T00:00:00"/>
    <d v="2017-02-26T00:00:00"/>
    <s v="Sunday"/>
    <d v="1899-12-30T00:05:20"/>
    <d v="1899-12-30T00:00:00"/>
    <n v="1"/>
    <d v="2017-02-26T00:00:00"/>
    <d v="2017-02-01T00:00:00"/>
    <d v="2017-02-26T00:00:00"/>
    <s v="Sunday"/>
    <d v="1899-12-30T00:07:08"/>
    <d v="1899-12-30T00:00:00"/>
    <s v="One Way"/>
  </r>
  <r>
    <n v="1269318"/>
    <s v="RFID Card Member"/>
    <s v="Milwaukee"/>
    <s v="WI"/>
    <n v="53204"/>
    <s v="UNITED STATES"/>
    <s v="Annual Pass"/>
    <n v="11140"/>
    <x v="36"/>
    <n v="43.02948"/>
    <n v="-87.912819999999996"/>
    <x v="5"/>
    <n v="43.031480000000002"/>
    <n v="-87.908169999999998"/>
    <n v="27"/>
    <n v="0"/>
    <n v="4.0999999999999996"/>
    <n v="3.8"/>
    <n v="162"/>
    <n v="-1"/>
    <d v="2017-02-26T00:00:00"/>
    <d v="2017-02-01T00:00:00"/>
    <d v="2017-02-26T00:00:00"/>
    <s v="Sunday"/>
    <d v="1899-12-30T06:44:38"/>
    <d v="1899-12-30T07:00:00"/>
    <n v="1"/>
    <d v="2017-02-26T00:00:00"/>
    <d v="2017-02-01T00:00:00"/>
    <d v="2017-02-26T00:00:00"/>
    <s v="Sunday"/>
    <d v="1899-12-30T07:11:24"/>
    <d v="1899-12-30T07:00:00"/>
    <s v="One Way"/>
  </r>
  <r>
    <n v="1257700"/>
    <s v="RFID Card Member"/>
    <s v="Milwaukee"/>
    <s v="WI"/>
    <n v="53202"/>
    <s v="UNITED STATES"/>
    <s v="Annual Pass"/>
    <n v="5585"/>
    <x v="14"/>
    <n v="43.045712999999999"/>
    <n v="-87.899756999999994"/>
    <x v="0"/>
    <n v="43.048200000000001"/>
    <n v="-87.900859999999994"/>
    <n v="6"/>
    <n v="0"/>
    <n v="0.9"/>
    <n v="0.9"/>
    <n v="36"/>
    <n v="-1"/>
    <d v="2017-02-26T00:00:00"/>
    <d v="2017-02-01T00:00:00"/>
    <d v="2017-02-26T00:00:00"/>
    <s v="Sunday"/>
    <d v="1899-12-30T07:54:55"/>
    <d v="1899-12-30T08:00:00"/>
    <n v="1"/>
    <d v="2017-02-26T00:00:00"/>
    <d v="2017-02-01T00:00:00"/>
    <d v="2017-02-26T00:00:00"/>
    <s v="Sunday"/>
    <d v="1899-12-30T08:00:40"/>
    <d v="1899-12-30T08:00:00"/>
    <s v="One Way"/>
  </r>
  <r>
    <n v="1257756"/>
    <s v="RFID Card Member"/>
    <s v="Milwaukee"/>
    <s v="WI"/>
    <n v="53204"/>
    <s v="UNITED STATES"/>
    <s v="Annual Pass"/>
    <n v="5447"/>
    <x v="30"/>
    <n v="43.031480000000002"/>
    <n v="-87.908169999999998"/>
    <x v="13"/>
    <n v="43.04824"/>
    <n v="-87.904970000000006"/>
    <n v="10"/>
    <n v="0"/>
    <n v="1.5"/>
    <n v="1.4"/>
    <n v="60"/>
    <n v="-1"/>
    <d v="2017-02-26T00:00:00"/>
    <d v="2017-02-01T00:00:00"/>
    <d v="2017-02-26T00:00:00"/>
    <s v="Sunday"/>
    <d v="1899-12-30T08:50:31"/>
    <d v="1899-12-30T09:00:00"/>
    <n v="1"/>
    <d v="2017-02-26T00:00:00"/>
    <d v="2017-02-01T00:00:00"/>
    <d v="2017-02-26T00:00:00"/>
    <s v="Sunday"/>
    <d v="1899-12-30T09:00:28"/>
    <d v="1899-12-30T09:00:00"/>
    <s v="One Way"/>
  </r>
  <r>
    <n v="1257756"/>
    <s v="RFID Card Member"/>
    <s v="Milwaukee"/>
    <s v="WI"/>
    <n v="53204"/>
    <s v="UNITED STATES"/>
    <s v="Annual Pass"/>
    <n v="11073"/>
    <x v="12"/>
    <n v="43.038719999999998"/>
    <n v="-87.905339999999995"/>
    <x v="5"/>
    <n v="43.031480000000002"/>
    <n v="-87.908169999999998"/>
    <n v="5"/>
    <n v="0"/>
    <n v="0.8"/>
    <n v="0.7"/>
    <n v="30"/>
    <n v="-1"/>
    <d v="2017-02-26T00:00:00"/>
    <d v="2017-02-01T00:00:00"/>
    <d v="2017-02-26T00:00:00"/>
    <s v="Sunday"/>
    <d v="1899-12-30T10:26:39"/>
    <d v="1899-12-30T10:00:00"/>
    <n v="1"/>
    <d v="2017-02-26T00:00:00"/>
    <d v="2017-02-01T00:00:00"/>
    <d v="2017-02-26T00:00:00"/>
    <s v="Sunday"/>
    <d v="1899-12-30T10:31:43"/>
    <d v="1899-12-30T11:00:00"/>
    <s v="One Way"/>
  </r>
  <r>
    <n v="1378733"/>
    <s v="RFID Card Member"/>
    <s v="Appleton"/>
    <s v="WI"/>
    <n v="54915"/>
    <s v="UNITED STATES"/>
    <s v="Annual Pass"/>
    <n v="129"/>
    <x v="21"/>
    <n v="43.06033"/>
    <n v="-87.89546"/>
    <x v="15"/>
    <n v="43.06033"/>
    <n v="-87.89546"/>
    <n v="0"/>
    <n v="0"/>
    <n v="0"/>
    <n v="0"/>
    <n v="0"/>
    <n v="-1"/>
    <d v="2017-02-26T00:00:00"/>
    <d v="2017-02-01T00:00:00"/>
    <d v="2017-02-26T00:00:00"/>
    <s v="Sunday"/>
    <d v="1899-12-30T10:48:40"/>
    <d v="1899-12-30T11:00:00"/>
    <n v="1"/>
    <d v="2017-02-26T00:00:00"/>
    <d v="2017-02-01T00:00:00"/>
    <d v="2017-02-26T00:00:00"/>
    <s v="Sunday"/>
    <d v="1899-12-30T10:48:56"/>
    <d v="1899-12-30T11:00:00"/>
    <s v="Round Trip"/>
  </r>
  <r>
    <n v="1255543"/>
    <s v="RFID Card Member"/>
    <s v="Burlington"/>
    <s v="WI"/>
    <n v="53105"/>
    <s v="UNITED STATES"/>
    <s v="Bublr for Organizations"/>
    <n v="250"/>
    <x v="26"/>
    <n v="43.060786"/>
    <n v="-87.883825999999999"/>
    <x v="32"/>
    <n v="43.058010000000003"/>
    <n v="-87.877300000000005"/>
    <n v="4"/>
    <n v="0"/>
    <n v="0.6"/>
    <n v="0.6"/>
    <n v="24"/>
    <n v="-1"/>
    <d v="2017-02-26T00:00:00"/>
    <d v="2017-02-01T00:00:00"/>
    <d v="2017-02-26T00:00:00"/>
    <s v="Sunday"/>
    <d v="1899-12-30T16:05:50"/>
    <d v="1899-12-30T16:00:00"/>
    <n v="1"/>
    <d v="2017-02-26T00:00:00"/>
    <d v="2017-02-01T00:00:00"/>
    <d v="2017-02-26T00:00:00"/>
    <s v="Sunday"/>
    <d v="1899-12-30T16:09:38"/>
    <d v="1899-12-30T16:00:00"/>
    <s v="One Way"/>
  </r>
  <r>
    <n v="1382412"/>
    <s v="RFID Card Member"/>
    <s v="Muskego "/>
    <s v="WI"/>
    <n v="53150"/>
    <s v="UNITED STATES"/>
    <s v="Annual Pass"/>
    <n v="11168"/>
    <x v="13"/>
    <n v="43.058619999999998"/>
    <n v="-87.885319999999993"/>
    <x v="31"/>
    <n v="43.060250000000003"/>
    <n v="-87.892169999999993"/>
    <n v="4"/>
    <n v="0"/>
    <n v="0.6"/>
    <n v="0.6"/>
    <n v="24"/>
    <n v="-1"/>
    <d v="2017-02-26T00:00:00"/>
    <d v="2017-02-01T00:00:00"/>
    <d v="2017-02-26T00:00:00"/>
    <s v="Sunday"/>
    <d v="1899-12-30T16:17:49"/>
    <d v="1899-12-30T16:00:00"/>
    <n v="1"/>
    <d v="2017-02-26T00:00:00"/>
    <d v="2017-02-01T00:00:00"/>
    <d v="2017-02-26T00:00:00"/>
    <s v="Sunday"/>
    <d v="1899-12-30T16:21:10"/>
    <d v="1899-12-30T16:00:00"/>
    <s v="One Way"/>
  </r>
  <r>
    <n v="1265491"/>
    <s v="RFID Card Member"/>
    <s v="MIlwaukee "/>
    <s v="WI"/>
    <n v="53202"/>
    <s v="UNITED STATES"/>
    <s v="Annual Pass"/>
    <n v="11060"/>
    <x v="29"/>
    <n v="43.05847"/>
    <n v="-87.898079999999993"/>
    <x v="30"/>
    <n v="43.05097"/>
    <n v="-87.906440000000003"/>
    <n v="9"/>
    <n v="0"/>
    <n v="1.4"/>
    <n v="1.3"/>
    <n v="54"/>
    <n v="-1"/>
    <d v="2017-02-26T00:00:00"/>
    <d v="2017-02-01T00:00:00"/>
    <d v="2017-02-26T00:00:00"/>
    <s v="Sunday"/>
    <d v="1899-12-30T17:15:01"/>
    <d v="1899-12-30T17:00:00"/>
    <n v="1"/>
    <d v="2017-02-26T00:00:00"/>
    <d v="2017-02-01T00:00:00"/>
    <d v="2017-02-26T00:00:00"/>
    <s v="Sunday"/>
    <d v="1899-12-30T17:24:57"/>
    <d v="1899-12-30T17:00:00"/>
    <s v="One Way"/>
  </r>
  <r>
    <n v="1250772"/>
    <s v="RFID Card Member"/>
    <s v="Chippewa Falls"/>
    <s v="WI"/>
    <n v="54729"/>
    <s v="UNITED STATES"/>
    <s v="Bublr for Organizations"/>
    <n v="11108"/>
    <x v="44"/>
    <n v="43.074655999999997"/>
    <n v="-87.889011999999994"/>
    <x v="41"/>
    <n v="43.078530000000001"/>
    <n v="-87.882620000000003"/>
    <n v="5"/>
    <n v="0"/>
    <n v="0.8"/>
    <n v="0.7"/>
    <n v="30"/>
    <n v="-1"/>
    <d v="2017-02-26T00:00:00"/>
    <d v="2017-02-01T00:00:00"/>
    <d v="2017-02-26T00:00:00"/>
    <s v="Sunday"/>
    <d v="1899-12-30T17:24:23"/>
    <d v="1899-12-30T17:00:00"/>
    <n v="1"/>
    <d v="2017-02-26T00:00:00"/>
    <d v="2017-02-01T00:00:00"/>
    <d v="2017-02-26T00:00:00"/>
    <s v="Sunday"/>
    <d v="1899-12-30T17:29:27"/>
    <d v="1899-12-30T17:00:00"/>
    <s v="One Way"/>
  </r>
  <r>
    <n v="1359242"/>
    <s v="RFID Card Member"/>
    <s v="Oregon"/>
    <s v="WI"/>
    <n v="53575"/>
    <s v="UNITED STATES"/>
    <s v="Annual Pass"/>
    <n v="5523"/>
    <x v="44"/>
    <n v="43.074655999999997"/>
    <n v="-87.889011999999994"/>
    <x v="41"/>
    <n v="43.078530000000001"/>
    <n v="-87.882620000000003"/>
    <n v="5"/>
    <n v="0"/>
    <n v="0.8"/>
    <n v="0.7"/>
    <n v="30"/>
    <n v="-1"/>
    <d v="2017-02-26T00:00:00"/>
    <d v="2017-02-01T00:00:00"/>
    <d v="2017-02-26T00:00:00"/>
    <s v="Sunday"/>
    <d v="1899-12-30T17:24:42"/>
    <d v="1899-12-30T17:00:00"/>
    <n v="1"/>
    <d v="2017-02-26T00:00:00"/>
    <d v="2017-02-01T00:00:00"/>
    <d v="2017-02-26T00:00:00"/>
    <s v="Sunday"/>
    <d v="1899-12-30T17:29:34"/>
    <d v="1899-12-30T17:00:00"/>
    <s v="One Way"/>
  </r>
  <r>
    <n v="1344495"/>
    <s v="RFID Card Member"/>
    <s v="Kenosha"/>
    <s v="WI"/>
    <n v="53144"/>
    <s v="UNITED STATES"/>
    <s v="Annual Pass"/>
    <n v="45"/>
    <x v="28"/>
    <n v="43.060250000000003"/>
    <n v="-87.892169999999993"/>
    <x v="15"/>
    <n v="43.06033"/>
    <n v="-87.89546"/>
    <n v="3"/>
    <n v="0"/>
    <n v="0.5"/>
    <n v="0.4"/>
    <n v="18"/>
    <n v="-1"/>
    <d v="2017-02-26T00:00:00"/>
    <d v="2017-02-01T00:00:00"/>
    <d v="2017-02-26T00:00:00"/>
    <s v="Sunday"/>
    <d v="1899-12-30T22:14:18"/>
    <d v="1899-12-30T22:00:00"/>
    <n v="1"/>
    <d v="2017-02-26T00:00:00"/>
    <d v="2017-02-01T00:00:00"/>
    <d v="2017-02-26T00:00:00"/>
    <s v="Sunday"/>
    <d v="1899-12-30T22:17:01"/>
    <d v="1899-12-30T22:00:00"/>
    <s v="One Way"/>
  </r>
  <r>
    <n v="1360169"/>
    <s v="RFID Card Member"/>
    <s v="Elkhorn"/>
    <s v="WI"/>
    <n v="53121"/>
    <s v="UNITED STATES"/>
    <s v="Annual Pass"/>
    <n v="129"/>
    <x v="21"/>
    <n v="43.06033"/>
    <n v="-87.89546"/>
    <x v="31"/>
    <n v="43.060250000000003"/>
    <n v="-87.892169999999993"/>
    <n v="1"/>
    <n v="0"/>
    <n v="0.2"/>
    <n v="0.1"/>
    <n v="6"/>
    <n v="-1"/>
    <d v="2017-02-27T00:00:00"/>
    <d v="2017-02-01T00:00:00"/>
    <d v="2017-02-27T00:00:00"/>
    <s v="Monday"/>
    <d v="1899-12-30T00:38:22"/>
    <d v="1899-12-30T01:00:00"/>
    <n v="1"/>
    <d v="2017-02-27T00:00:00"/>
    <d v="2017-02-01T00:00:00"/>
    <d v="2017-02-27T00:00:00"/>
    <s v="Monday"/>
    <d v="1899-12-30T00:39:37"/>
    <d v="1899-12-30T01:00:00"/>
    <s v="One Way"/>
  </r>
  <r>
    <n v="550946"/>
    <s v="RFID Card Member"/>
    <s v="Milwaukee"/>
    <s v="WI"/>
    <n v="53202"/>
    <s v="UNITED STATES"/>
    <s v="Annual Pass"/>
    <n v="175"/>
    <x v="2"/>
    <n v="43.03519"/>
    <n v="-87.907390000000007"/>
    <x v="16"/>
    <n v="43.034619999999997"/>
    <n v="-87.917500000000004"/>
    <n v="12"/>
    <n v="0"/>
    <n v="1.8"/>
    <n v="1.7"/>
    <n v="72"/>
    <n v="-1"/>
    <d v="2017-02-27T00:00:00"/>
    <d v="2017-02-01T00:00:00"/>
    <d v="2017-02-27T00:00:00"/>
    <s v="Monday"/>
    <d v="1899-12-30T08:51:02"/>
    <d v="1899-12-30T09:00:00"/>
    <n v="1"/>
    <d v="2017-02-27T00:00:00"/>
    <d v="2017-02-01T00:00:00"/>
    <d v="2017-02-27T00:00:00"/>
    <s v="Monday"/>
    <d v="1899-12-30T09:03:23"/>
    <d v="1899-12-30T09:00:00"/>
    <s v="One Way"/>
  </r>
  <r>
    <n v="1260485"/>
    <s v="RFID Card Member"/>
    <s v="Shorewood"/>
    <s v="WI"/>
    <n v="53211"/>
    <s v="UNITED STATES"/>
    <s v="Annual Pass"/>
    <n v="11150"/>
    <x v="27"/>
    <n v="43.038580000000003"/>
    <n v="-87.90934"/>
    <x v="1"/>
    <n v="43.03886"/>
    <n v="-87.902720000000002"/>
    <n v="3"/>
    <n v="0"/>
    <n v="0.5"/>
    <n v="0.4"/>
    <n v="18"/>
    <n v="-1"/>
    <d v="2017-02-27T00:00:00"/>
    <d v="2017-02-01T00:00:00"/>
    <d v="2017-02-27T00:00:00"/>
    <s v="Monday"/>
    <d v="1899-12-30T08:52:18"/>
    <d v="1899-12-30T09:00:00"/>
    <n v="1"/>
    <d v="2017-02-27T00:00:00"/>
    <d v="2017-02-01T00:00:00"/>
    <d v="2017-02-27T00:00:00"/>
    <s v="Monday"/>
    <d v="1899-12-30T08:55:34"/>
    <d v="1899-12-30T09:00:00"/>
    <s v="One Way"/>
  </r>
  <r>
    <n v="1088320"/>
    <s v="RFID Card Member"/>
    <s v="milwaukee"/>
    <s v="WI"/>
    <n v="53202"/>
    <s v="UNITED STATES"/>
    <s v="Annual Pass"/>
    <n v="182"/>
    <x v="0"/>
    <n v="43.03886"/>
    <n v="-87.902720000000002"/>
    <x v="39"/>
    <n v="43.04804"/>
    <n v="-87.896720000000002"/>
    <n v="7"/>
    <n v="0"/>
    <n v="1.1000000000000001"/>
    <n v="1"/>
    <n v="42"/>
    <n v="-1"/>
    <d v="2017-02-27T00:00:00"/>
    <d v="2017-02-01T00:00:00"/>
    <d v="2017-02-27T00:00:00"/>
    <s v="Monday"/>
    <d v="1899-12-30T17:32:28"/>
    <d v="1899-12-30T18:00:00"/>
    <n v="1"/>
    <d v="2017-02-27T00:00:00"/>
    <d v="2017-02-01T00:00:00"/>
    <d v="2017-02-27T00:00:00"/>
    <s v="Monday"/>
    <d v="1899-12-30T17:39:08"/>
    <d v="1899-12-30T18:00:00"/>
    <s v="One Way"/>
  </r>
  <r>
    <n v="1371872"/>
    <s v="RFID Card Member"/>
    <s v="Wauwatosa"/>
    <s v="WI"/>
    <n v="53222"/>
    <s v="UNITED STATES"/>
    <s v="Annual Pass"/>
    <n v="13"/>
    <x v="4"/>
    <n v="43.078530000000001"/>
    <n v="-87.882620000000003"/>
    <x v="31"/>
    <n v="43.060250000000003"/>
    <n v="-87.892169999999993"/>
    <n v="18"/>
    <n v="0"/>
    <n v="2.7"/>
    <n v="2.6"/>
    <n v="108"/>
    <n v="-1"/>
    <d v="2017-02-27T00:00:00"/>
    <d v="2017-02-01T00:00:00"/>
    <d v="2017-02-27T00:00:00"/>
    <s v="Monday"/>
    <d v="1899-12-30T17:49:43"/>
    <d v="1899-12-30T18:00:00"/>
    <n v="1"/>
    <d v="2017-02-27T00:00:00"/>
    <d v="2017-02-01T00:00:00"/>
    <d v="2017-02-27T00:00:00"/>
    <s v="Monday"/>
    <d v="1899-12-30T18:07:26"/>
    <d v="1899-12-30T18:00:00"/>
    <s v="One Way"/>
  </r>
  <r>
    <n v="1276651"/>
    <s v="RFID Card Member"/>
    <s v="Milwaukee"/>
    <s v="WI"/>
    <n v="53211"/>
    <s v="UNITED STATES"/>
    <s v="Annual Pass"/>
    <n v="112"/>
    <x v="53"/>
    <n v="43.052549999999997"/>
    <n v="-87.909329999999997"/>
    <x v="26"/>
    <n v="43.077359999999999"/>
    <n v="-87.880769999999998"/>
    <n v="22"/>
    <n v="0"/>
    <n v="3.3"/>
    <n v="3.1"/>
    <n v="132"/>
    <n v="-1"/>
    <d v="2017-02-27T00:00:00"/>
    <d v="2017-02-01T00:00:00"/>
    <d v="2017-02-27T00:00:00"/>
    <s v="Monday"/>
    <d v="1899-12-30T19:07:12"/>
    <d v="1899-12-30T19:00:00"/>
    <n v="1"/>
    <d v="2017-02-27T00:00:00"/>
    <d v="2017-02-01T00:00:00"/>
    <d v="2017-02-27T00:00:00"/>
    <s v="Monday"/>
    <d v="1899-12-30T19:29:36"/>
    <d v="1899-12-30T19:00:00"/>
    <s v="One Way"/>
  </r>
  <r>
    <n v="1240065"/>
    <s v="RFID Card Member"/>
    <s v="Milwaukee"/>
    <s v="WI"/>
    <n v="53212"/>
    <s v="UNITED STATES"/>
    <s v="Annual Pass"/>
    <n v="286"/>
    <x v="6"/>
    <n v="43.049230000000001"/>
    <n v="-87.911940000000001"/>
    <x v="47"/>
    <n v="43.05536"/>
    <n v="-87.90504"/>
    <n v="4"/>
    <n v="0"/>
    <n v="0.6"/>
    <n v="0.6"/>
    <n v="24"/>
    <n v="-1"/>
    <d v="2017-02-27T00:00:00"/>
    <d v="2017-02-01T00:00:00"/>
    <d v="2017-02-27T00:00:00"/>
    <s v="Monday"/>
    <d v="1899-12-30T20:40:13"/>
    <d v="1899-12-30T21:00:00"/>
    <n v="1"/>
    <d v="2017-02-27T00:00:00"/>
    <d v="2017-02-01T00:00:00"/>
    <d v="2017-02-27T00:00:00"/>
    <s v="Monday"/>
    <d v="1899-12-30T20:44:21"/>
    <d v="1899-12-30T21:00:00"/>
    <s v="One Way"/>
  </r>
  <r>
    <n v="1489319"/>
    <s v="RFID Card Member"/>
    <s v="Brookfield"/>
    <s v="WI"/>
    <n v="53045"/>
    <s v="UNITED STATES"/>
    <s v="Annual Pass"/>
    <n v="11098"/>
    <x v="26"/>
    <n v="43.060786"/>
    <n v="-87.883825999999999"/>
    <x v="26"/>
    <n v="43.077359999999999"/>
    <n v="-87.880769999999998"/>
    <n v="11"/>
    <n v="0"/>
    <n v="1.7"/>
    <n v="1.6"/>
    <n v="66"/>
    <n v="-1"/>
    <d v="2017-02-28T00:00:00"/>
    <d v="2017-02-01T00:00:00"/>
    <d v="2017-02-28T00:00:00"/>
    <s v="Tuesday"/>
    <d v="1899-12-30T08:37:51"/>
    <d v="1899-12-30T09:00:00"/>
    <n v="1"/>
    <d v="2017-02-28T00:00:00"/>
    <d v="2017-02-01T00:00:00"/>
    <d v="2017-02-28T00:00:00"/>
    <s v="Tuesday"/>
    <d v="1899-12-30T08:48:17"/>
    <d v="1899-12-30T09:00:00"/>
    <s v="One Way"/>
  </r>
  <r>
    <n v="671983"/>
    <s v="RFID Card Member"/>
    <s v="Whitefish Bay"/>
    <s v="WI"/>
    <n v="53217"/>
    <s v="UNITED STATES"/>
    <s v="Annual Pass"/>
    <n v="243"/>
    <x v="0"/>
    <n v="43.03886"/>
    <n v="-87.902720000000002"/>
    <x v="2"/>
    <n v="43.03519"/>
    <n v="-87.907390000000007"/>
    <n v="30"/>
    <n v="0"/>
    <n v="4.5"/>
    <n v="4.3"/>
    <n v="180"/>
    <n v="-1"/>
    <d v="2017-02-28T00:00:00"/>
    <d v="2017-02-01T00:00:00"/>
    <d v="2017-02-28T00:00:00"/>
    <s v="Tuesday"/>
    <d v="1899-12-30T12:48:43"/>
    <d v="1899-12-30T13:00:00"/>
    <n v="1"/>
    <d v="2017-02-28T00:00:00"/>
    <d v="2017-02-01T00:00:00"/>
    <d v="2017-02-28T00:00:00"/>
    <s v="Tuesday"/>
    <d v="1899-12-30T13:18:11"/>
    <d v="1899-12-30T13:00:00"/>
    <s v="One Way"/>
  </r>
  <r>
    <n v="1442430"/>
    <s v="RFID Card Member"/>
    <s v="Milwaukee"/>
    <s v="WI"/>
    <n v="53211"/>
    <s v="UNITED STATES"/>
    <s v="Annual Pass"/>
    <n v="5519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8T00:00:00"/>
    <d v="2017-02-01T00:00:00"/>
    <d v="2017-02-28T00:00:00"/>
    <s v="Tuesday"/>
    <d v="1899-12-30T15:14:42"/>
    <d v="1899-12-30T15:00:00"/>
    <n v="1"/>
    <d v="2017-02-28T00:00:00"/>
    <d v="2017-02-01T00:00:00"/>
    <d v="2017-02-28T00:00:00"/>
    <s v="Tuesday"/>
    <d v="1899-12-30T15:17:21"/>
    <d v="1899-12-30T15:00:00"/>
    <s v="One Way"/>
  </r>
  <r>
    <n v="1466945"/>
    <s v="RFID Card Member"/>
    <s v="Milwaukee"/>
    <s v="WI"/>
    <n v="53211"/>
    <s v="UNITED STATES"/>
    <s v="Annual Pass"/>
    <n v="11162"/>
    <x v="19"/>
    <n v="43.069021999999997"/>
    <n v="-87.887940999999998"/>
    <x v="38"/>
    <n v="43.074890000000003"/>
    <n v="-87.882810000000006"/>
    <n v="8"/>
    <n v="0"/>
    <n v="1.2"/>
    <n v="1.1000000000000001"/>
    <n v="48"/>
    <n v="-1"/>
    <d v="2017-02-28T00:00:00"/>
    <d v="2017-02-01T00:00:00"/>
    <d v="2017-02-28T00:00:00"/>
    <s v="Tuesday"/>
    <d v="1899-12-30T16:32:05"/>
    <d v="1899-12-30T17:00:00"/>
    <n v="1"/>
    <d v="2017-02-28T00:00:00"/>
    <d v="2017-02-01T00:00:00"/>
    <d v="2017-02-28T00:00:00"/>
    <s v="Tuesday"/>
    <d v="1899-12-30T16:40:26"/>
    <d v="1899-12-30T17:00:00"/>
    <s v="One Way"/>
  </r>
  <r>
    <n v="717793"/>
    <s v="RFID Card Member"/>
    <s v="Milwaukee"/>
    <s v="WI"/>
    <n v="53202"/>
    <s v="UNITED STATES"/>
    <s v="Annual Pass"/>
    <n v="114"/>
    <x v="2"/>
    <n v="43.03519"/>
    <n v="-87.907390000000007"/>
    <x v="2"/>
    <n v="43.03519"/>
    <n v="-87.907390000000007"/>
    <n v="14"/>
    <n v="0"/>
    <n v="2.1"/>
    <n v="2"/>
    <n v="84"/>
    <n v="-1"/>
    <d v="2017-02-28T00:00:00"/>
    <d v="2017-02-01T00:00:00"/>
    <d v="2017-02-28T00:00:00"/>
    <s v="Tuesday"/>
    <d v="1899-12-30T16:50:29"/>
    <d v="1899-12-30T17:00:00"/>
    <n v="1"/>
    <d v="2017-02-28T00:00:00"/>
    <d v="2017-02-01T00:00:00"/>
    <d v="2017-02-28T00:00:00"/>
    <s v="Tuesday"/>
    <d v="1899-12-30T17:04:52"/>
    <d v="1899-12-30T17:00:00"/>
    <s v="Round Trip"/>
  </r>
  <r>
    <n v="563412"/>
    <s v="RFID Card Member"/>
    <s v="Kenilworth"/>
    <s v="IL"/>
    <n v="60043"/>
    <s v="UNITED STATES"/>
    <s v="Annual Pass"/>
    <n v="5438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28T00:00:00"/>
    <d v="2017-02-01T00:00:00"/>
    <d v="2017-02-28T00:00:00"/>
    <s v="Tuesday"/>
    <d v="1899-12-30T17:23:05"/>
    <d v="1899-12-30T17:00:00"/>
    <n v="1"/>
    <d v="2017-02-28T00:00:00"/>
    <d v="2017-02-01T00:00:00"/>
    <d v="2017-02-28T00:00:00"/>
    <s v="Tuesday"/>
    <d v="1899-12-30T17:35:42"/>
    <d v="1899-12-30T18:00:00"/>
    <s v="One Way"/>
  </r>
  <r>
    <n v="1442057"/>
    <s v="RFID Card Member"/>
    <s v="Milwaukee"/>
    <s v="WI"/>
    <n v="53211"/>
    <s v="UNITED STATES"/>
    <s v="Annual Pass"/>
    <n v="5446"/>
    <x v="7"/>
    <n v="43.074890000000003"/>
    <n v="-87.882810000000006"/>
    <x v="37"/>
    <n v="43.069021999999997"/>
    <n v="-87.887940999999998"/>
    <n v="5"/>
    <n v="0"/>
    <n v="0.8"/>
    <n v="0.7"/>
    <n v="30"/>
    <n v="-1"/>
    <d v="2017-02-14T00:00:00"/>
    <d v="2017-02-01T00:00:00"/>
    <d v="2017-02-14T00:00:00"/>
    <s v="Tuesday"/>
    <d v="1899-12-30T18:27:52"/>
    <d v="1899-12-30T18:00:00"/>
    <n v="1"/>
    <d v="2017-02-14T00:00:00"/>
    <d v="2017-02-01T00:00:00"/>
    <d v="2017-02-14T00:00:00"/>
    <s v="Tuesday"/>
    <d v="1899-12-30T18:32:07"/>
    <d v="1899-12-30T19:00:00"/>
    <s v="One Way"/>
  </r>
  <r>
    <n v="1276651"/>
    <s v="RFID Card Member"/>
    <s v="Milwaukee"/>
    <s v="WI"/>
    <n v="53211"/>
    <s v="UNITED STATES"/>
    <s v="Annual Pass"/>
    <n v="957"/>
    <x v="53"/>
    <n v="43.052549999999997"/>
    <n v="-87.909329999999997"/>
    <x v="26"/>
    <n v="43.077359999999999"/>
    <n v="-87.880769999999998"/>
    <n v="20"/>
    <n v="0"/>
    <n v="3"/>
    <n v="2.9"/>
    <n v="120"/>
    <n v="-1"/>
    <d v="2017-02-14T00:00:00"/>
    <d v="2017-02-01T00:00:00"/>
    <d v="2017-02-14T00:00:00"/>
    <s v="Tuesday"/>
    <d v="1899-12-30T19:07:28"/>
    <d v="1899-12-30T19:00:00"/>
    <n v="1"/>
    <d v="2017-02-14T00:00:00"/>
    <d v="2017-02-01T00:00:00"/>
    <d v="2017-02-14T00:00:00"/>
    <s v="Tuesday"/>
    <d v="1899-12-30T19:27:46"/>
    <d v="1899-12-30T19:00:00"/>
    <s v="One Way"/>
  </r>
  <r>
    <n v="1250902"/>
    <s v="RFID Card Member"/>
    <s v="Wauwatosa"/>
    <s v="WI"/>
    <n v="53213"/>
    <s v="UNITED STATES"/>
    <s v="Bublr for Organizations"/>
    <n v="146"/>
    <x v="21"/>
    <n v="43.06033"/>
    <n v="-87.89546"/>
    <x v="31"/>
    <n v="43.060250000000003"/>
    <n v="-87.892169999999993"/>
    <n v="1"/>
    <n v="0"/>
    <n v="0.2"/>
    <n v="0.1"/>
    <n v="6"/>
    <n v="-1"/>
    <d v="2017-02-14T00:00:00"/>
    <d v="2017-02-01T00:00:00"/>
    <d v="2017-02-14T00:00:00"/>
    <s v="Tuesday"/>
    <d v="1899-12-30T19:42:36"/>
    <d v="1899-12-30T20:00:00"/>
    <n v="1"/>
    <d v="2017-02-14T00:00:00"/>
    <d v="2017-02-01T00:00:00"/>
    <d v="2017-02-14T00:00:00"/>
    <s v="Tuesday"/>
    <d v="1899-12-30T19:43:53"/>
    <d v="1899-12-30T20:00:00"/>
    <s v="One Way"/>
  </r>
  <r>
    <n v="1391757"/>
    <s v="RFID Card Member"/>
    <s v="Milwaukee"/>
    <s v="WI"/>
    <n v="53211"/>
    <s v="UNITED STATES"/>
    <s v="Annual Pass"/>
    <n v="5567"/>
    <x v="9"/>
    <n v="43.066893999999998"/>
    <n v="-87.877936000000005"/>
    <x v="34"/>
    <n v="43.063749000000001"/>
    <n v="-87.887962999999999"/>
    <n v="6"/>
    <n v="0"/>
    <n v="0.9"/>
    <n v="0.9"/>
    <n v="36"/>
    <n v="-1"/>
    <d v="2017-02-14T00:00:00"/>
    <d v="2017-02-01T00:00:00"/>
    <d v="2017-02-14T00:00:00"/>
    <s v="Tuesday"/>
    <d v="1899-12-30T20:31:56"/>
    <d v="1899-12-30T21:00:00"/>
    <n v="1"/>
    <d v="2017-02-14T00:00:00"/>
    <d v="2017-02-01T00:00:00"/>
    <d v="2017-02-14T00:00:00"/>
    <s v="Tuesday"/>
    <d v="1899-12-30T20:37:33"/>
    <d v="1899-12-30T21:00:00"/>
    <s v="One Way"/>
  </r>
  <r>
    <n v="1435377"/>
    <s v="RFID Card Member"/>
    <s v="Milwaukee"/>
    <s v="WI"/>
    <n v="53233"/>
    <s v="UNITED STATES"/>
    <s v="Annual Pass"/>
    <n v="11166"/>
    <x v="35"/>
    <n v="43.040154000000001"/>
    <n v="-87.932113000000001"/>
    <x v="7"/>
    <n v="43.049230000000001"/>
    <n v="-87.911940000000001"/>
    <n v="13"/>
    <n v="0"/>
    <n v="2"/>
    <n v="1.9"/>
    <n v="78"/>
    <n v="-1"/>
    <d v="2017-02-15T00:00:00"/>
    <d v="2017-02-01T00:00:00"/>
    <d v="2017-02-15T00:00:00"/>
    <s v="Wednesday"/>
    <d v="1899-12-30T07:47:14"/>
    <d v="1899-12-30T08:00:00"/>
    <n v="1"/>
    <d v="2017-02-15T00:00:00"/>
    <d v="2017-02-01T00:00:00"/>
    <d v="2017-02-15T00:00:00"/>
    <s v="Wednesday"/>
    <d v="1899-12-30T08:00:00"/>
    <d v="1899-12-30T08:00:00"/>
    <s v="One Way"/>
  </r>
  <r>
    <n v="1152387"/>
    <s v="RFID Card Member"/>
    <s v="Milwaukee"/>
    <s v="WI"/>
    <n v="53211"/>
    <s v="UNITED STATES"/>
    <s v="Bublr for Organizations"/>
    <n v="178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5T00:00:00"/>
    <d v="2017-02-01T00:00:00"/>
    <d v="2017-02-15T00:00:00"/>
    <s v="Wednesday"/>
    <d v="1899-12-30T09:48:16"/>
    <d v="1899-12-30T10:00:00"/>
    <n v="1"/>
    <d v="2017-02-15T00:00:00"/>
    <d v="2017-02-01T00:00:00"/>
    <d v="2017-02-15T00:00:00"/>
    <s v="Wednesday"/>
    <d v="1899-12-30T09:53:08"/>
    <d v="1899-12-30T10:00:00"/>
    <s v="One Way"/>
  </r>
  <r>
    <n v="1260485"/>
    <s v="RFID Card Member"/>
    <s v="Shorewood"/>
    <s v="WI"/>
    <n v="53211"/>
    <s v="UNITED STATES"/>
    <s v="Annual Pass"/>
    <n v="11110"/>
    <x v="12"/>
    <n v="43.038719999999998"/>
    <n v="-87.905339999999995"/>
    <x v="1"/>
    <n v="43.03886"/>
    <n v="-87.902720000000002"/>
    <n v="2"/>
    <n v="0"/>
    <n v="0.3"/>
    <n v="0.3"/>
    <n v="12"/>
    <n v="-1"/>
    <d v="2017-02-15T00:00:00"/>
    <d v="2017-02-01T00:00:00"/>
    <d v="2017-02-15T00:00:00"/>
    <s v="Wednesday"/>
    <d v="1899-12-30T13:30:31"/>
    <d v="1899-12-30T14:00:00"/>
    <n v="1"/>
    <d v="2017-02-15T00:00:00"/>
    <d v="2017-02-01T00:00:00"/>
    <d v="2017-02-15T00:00:00"/>
    <s v="Wednesday"/>
    <d v="1899-12-30T13:32:01"/>
    <d v="1899-12-30T14:00:00"/>
    <s v="One Way"/>
  </r>
  <r>
    <n v="935814"/>
    <s v="RFID Card Member"/>
    <s v="West Allis"/>
    <s v="WI"/>
    <n v="53214"/>
    <s v="UNITED STATES"/>
    <s v="Annual Pass"/>
    <n v="200"/>
    <x v="7"/>
    <n v="43.074890000000003"/>
    <n v="-87.882810000000006"/>
    <x v="34"/>
    <n v="43.063749000000001"/>
    <n v="-87.887962999999999"/>
    <n v="10"/>
    <n v="0"/>
    <n v="1.5"/>
    <n v="1.4"/>
    <n v="60"/>
    <n v="-1"/>
    <d v="2017-02-15T00:00:00"/>
    <d v="2017-02-01T00:00:00"/>
    <d v="2017-02-15T00:00:00"/>
    <s v="Wednesday"/>
    <d v="1899-12-30T13:55:53"/>
    <d v="1899-12-30T14:00:00"/>
    <n v="1"/>
    <d v="2017-02-15T00:00:00"/>
    <d v="2017-02-01T00:00:00"/>
    <d v="2017-02-15T00:00:00"/>
    <s v="Wednesday"/>
    <d v="1899-12-30T14:05:47"/>
    <d v="1899-12-30T14:00:00"/>
    <s v="One Way"/>
  </r>
  <r>
    <n v="1250004"/>
    <s v="RFID Card Member"/>
    <s v="Rockford "/>
    <s v="IL"/>
    <n v="61107"/>
    <s v="UNITED STATES"/>
    <s v="Bublr for Organizations"/>
    <n v="103"/>
    <x v="7"/>
    <n v="43.074890000000003"/>
    <n v="-87.882810000000006"/>
    <x v="31"/>
    <n v="43.060250000000003"/>
    <n v="-87.892169999999993"/>
    <n v="13"/>
    <n v="0"/>
    <n v="2"/>
    <n v="1.9"/>
    <n v="78"/>
    <n v="-1"/>
    <d v="2017-02-15T00:00:00"/>
    <d v="2017-02-01T00:00:00"/>
    <d v="2017-02-15T00:00:00"/>
    <s v="Wednesday"/>
    <d v="1899-12-30T14:40:53"/>
    <d v="1899-12-30T15:00:00"/>
    <n v="1"/>
    <d v="2017-02-15T00:00:00"/>
    <d v="2017-02-01T00:00:00"/>
    <d v="2017-02-15T00:00:00"/>
    <s v="Wednesday"/>
    <d v="1899-12-30T14:53:37"/>
    <d v="1899-12-30T15:00:00"/>
    <s v="One Way"/>
  </r>
  <r>
    <n v="1409782"/>
    <s v="RFID Card Member"/>
    <s v="Greendale"/>
    <s v="WI"/>
    <n v="53129"/>
    <s v="UNITED STATES"/>
    <s v="Annual Pass"/>
    <n v="175"/>
    <x v="28"/>
    <n v="43.060250000000003"/>
    <n v="-87.892169999999993"/>
    <x v="37"/>
    <n v="43.069021999999997"/>
    <n v="-87.887940999999998"/>
    <n v="6"/>
    <n v="0"/>
    <n v="0.9"/>
    <n v="0.9"/>
    <n v="36"/>
    <n v="-1"/>
    <d v="2017-02-15T00:00:00"/>
    <d v="2017-02-01T00:00:00"/>
    <d v="2017-02-15T00:00:00"/>
    <s v="Wednesday"/>
    <d v="1899-12-30T14:54:02"/>
    <d v="1899-12-30T15:00:00"/>
    <n v="1"/>
    <d v="2017-02-15T00:00:00"/>
    <d v="2017-02-01T00:00:00"/>
    <d v="2017-02-15T00:00:00"/>
    <s v="Wednesday"/>
    <d v="1899-12-30T15:00:02"/>
    <d v="1899-12-30T15:00:00"/>
    <s v="One Way"/>
  </r>
  <r>
    <n v="671983"/>
    <s v="RFID Card Member"/>
    <s v="Whitefish Bay"/>
    <s v="WI"/>
    <n v="53217"/>
    <s v="UNITED STATES"/>
    <s v="Annual Pass"/>
    <n v="5489"/>
    <x v="27"/>
    <n v="43.038580000000003"/>
    <n v="-87.90934"/>
    <x v="37"/>
    <n v="43.069021999999997"/>
    <n v="-87.887940999999998"/>
    <n v="26"/>
    <n v="0"/>
    <n v="3.9"/>
    <n v="3.7"/>
    <n v="156"/>
    <n v="-1"/>
    <d v="2017-02-15T00:00:00"/>
    <d v="2017-02-01T00:00:00"/>
    <d v="2017-02-15T00:00:00"/>
    <s v="Wednesday"/>
    <d v="1899-12-30T16:35:05"/>
    <d v="1899-12-30T17:00:00"/>
    <n v="1"/>
    <d v="2017-02-15T00:00:00"/>
    <d v="2017-02-01T00:00:00"/>
    <d v="2017-02-15T00:00:00"/>
    <s v="Wednesday"/>
    <d v="1899-12-30T17:01:51"/>
    <d v="1899-12-30T17:00:00"/>
    <s v="One Way"/>
  </r>
  <r>
    <n v="1255543"/>
    <s v="RFID Card Member"/>
    <s v="Burlington"/>
    <s v="WI"/>
    <n v="53105"/>
    <s v="UNITED STATES"/>
    <s v="Bublr for Organizations"/>
    <n v="88"/>
    <x v="32"/>
    <n v="43.077359999999999"/>
    <n v="-87.880769999999998"/>
    <x v="38"/>
    <n v="43.074890000000003"/>
    <n v="-87.882810000000006"/>
    <n v="32"/>
    <n v="0"/>
    <n v="4.8"/>
    <n v="4.5999999999999996"/>
    <n v="192"/>
    <n v="-1"/>
    <d v="2017-02-15T00:00:00"/>
    <d v="2017-02-01T00:00:00"/>
    <d v="2017-02-15T00:00:00"/>
    <s v="Wednesday"/>
    <d v="1899-12-30T16:51:56"/>
    <d v="1899-12-30T17:00:00"/>
    <n v="1"/>
    <d v="2017-02-15T00:00:00"/>
    <d v="2017-02-01T00:00:00"/>
    <d v="2017-02-15T00:00:00"/>
    <s v="Wednesday"/>
    <d v="1899-12-30T17:23:23"/>
    <d v="1899-12-30T17:00:00"/>
    <s v="One Way"/>
  </r>
  <r>
    <n v="1260485"/>
    <s v="RFID Card Member"/>
    <s v="Shorewood"/>
    <s v="WI"/>
    <n v="53211"/>
    <s v="UNITED STATES"/>
    <s v="Annual Pass"/>
    <n v="5485"/>
    <x v="0"/>
    <n v="43.03886"/>
    <n v="-87.902720000000002"/>
    <x v="8"/>
    <n v="43.038580000000003"/>
    <n v="-87.90934"/>
    <n v="4"/>
    <n v="0"/>
    <n v="0.6"/>
    <n v="0.6"/>
    <n v="24"/>
    <n v="-1"/>
    <d v="2017-02-15T00:00:00"/>
    <d v="2017-02-01T00:00:00"/>
    <d v="2017-02-15T00:00:00"/>
    <s v="Wednesday"/>
    <d v="1899-12-30T17:02:01"/>
    <d v="1899-12-30T17:00:00"/>
    <n v="1"/>
    <d v="2017-02-15T00:00:00"/>
    <d v="2017-02-01T00:00:00"/>
    <d v="2017-02-15T00:00:00"/>
    <s v="Wednesday"/>
    <d v="1899-12-30T17:06:06"/>
    <d v="1899-12-30T17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15T00:00:00"/>
    <d v="2017-02-01T00:00:00"/>
    <d v="2017-02-15T00:00:00"/>
    <s v="Wednesday"/>
    <d v="1899-12-30T17:21:27"/>
    <d v="1899-12-30T17:00:00"/>
    <n v="1"/>
    <d v="2017-02-15T00:00:00"/>
    <d v="2017-02-01T00:00:00"/>
    <d v="2017-02-15T00:00:00"/>
    <s v="Wednesday"/>
    <d v="1899-12-30T17:33:32"/>
    <d v="1899-12-30T18:00:00"/>
    <s v="One Way"/>
  </r>
  <r>
    <n v="946290"/>
    <s v="RFID Card Member"/>
    <s v="Milwaukee"/>
    <s v="WI"/>
    <n v="53208"/>
    <s v="UNITED STATES"/>
    <s v="Annual Pass"/>
    <n v="11080"/>
    <x v="32"/>
    <n v="43.077359999999999"/>
    <n v="-87.880769999999998"/>
    <x v="37"/>
    <n v="43.069021999999997"/>
    <n v="-87.887940999999998"/>
    <n v="6"/>
    <n v="0"/>
    <n v="0.9"/>
    <n v="0.9"/>
    <n v="36"/>
    <n v="-1"/>
    <d v="2017-02-15T00:00:00"/>
    <d v="2017-02-01T00:00:00"/>
    <d v="2017-02-15T00:00:00"/>
    <s v="Wednesday"/>
    <d v="1899-12-30T17:38:05"/>
    <d v="1899-12-30T18:00:00"/>
    <n v="1"/>
    <d v="2017-02-15T00:00:00"/>
    <d v="2017-02-01T00:00:00"/>
    <d v="2017-02-15T00:00:00"/>
    <s v="Wednesday"/>
    <d v="1899-12-30T17:44:03"/>
    <d v="1899-12-30T18:00:00"/>
    <s v="One Way"/>
  </r>
  <r>
    <n v="1276651"/>
    <s v="RFID Card Member"/>
    <s v="Milwaukee"/>
    <s v="WI"/>
    <n v="53211"/>
    <s v="UNITED STATES"/>
    <s v="Annual Pass"/>
    <n v="957"/>
    <x v="53"/>
    <n v="43.052549999999997"/>
    <n v="-87.909329999999997"/>
    <x v="30"/>
    <n v="43.05097"/>
    <n v="-87.906440000000003"/>
    <n v="3"/>
    <n v="0"/>
    <n v="0.5"/>
    <n v="0.4"/>
    <n v="18"/>
    <n v="-1"/>
    <d v="2017-02-15T00:00:00"/>
    <d v="2017-02-01T00:00:00"/>
    <d v="2017-02-15T00:00:00"/>
    <s v="Wednesday"/>
    <d v="1899-12-30T17:55:39"/>
    <d v="1899-12-30T18:00:00"/>
    <n v="1"/>
    <d v="2017-02-15T00:00:00"/>
    <d v="2017-02-01T00:00:00"/>
    <d v="2017-02-15T00:00:00"/>
    <s v="Wednesday"/>
    <d v="1899-12-30T17:58:34"/>
    <d v="1899-12-30T18:00:00"/>
    <s v="One Way"/>
  </r>
  <r>
    <n v="1449580"/>
    <s v="RFID Card Member"/>
    <s v="Hibbing"/>
    <s v="MN"/>
    <n v="55746"/>
    <s v="UNITED STATES"/>
    <s v="Annual Pass"/>
    <n v="88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15T00:00:00"/>
    <d v="2017-02-01T00:00:00"/>
    <d v="2017-02-15T00:00:00"/>
    <s v="Wednesday"/>
    <d v="1899-12-30T20:52:59"/>
    <d v="1899-12-30T21:00:00"/>
    <n v="1"/>
    <d v="2017-02-15T00:00:00"/>
    <d v="2017-02-01T00:00:00"/>
    <d v="2017-02-15T00:00:00"/>
    <s v="Wednesday"/>
    <d v="1899-12-30T20:59:49"/>
    <d v="1899-12-30T21:00:00"/>
    <s v="One Way"/>
  </r>
  <r>
    <n v="1344495"/>
    <s v="RFID Card Member"/>
    <s v="Kenosha"/>
    <s v="WI"/>
    <n v="53144"/>
    <s v="UNITED STATES"/>
    <s v="Annual Pass"/>
    <n v="178"/>
    <x v="28"/>
    <n v="43.060250000000003"/>
    <n v="-87.892169999999993"/>
    <x v="15"/>
    <n v="43.06033"/>
    <n v="-87.89546"/>
    <n v="1"/>
    <n v="0"/>
    <n v="0.2"/>
    <n v="0.1"/>
    <n v="6"/>
    <n v="-1"/>
    <d v="2017-02-15T00:00:00"/>
    <d v="2017-02-01T00:00:00"/>
    <d v="2017-02-15T00:00:00"/>
    <s v="Wednesday"/>
    <d v="1899-12-30T20:53:46"/>
    <d v="1899-12-30T21:00:00"/>
    <n v="1"/>
    <d v="2017-02-15T00:00:00"/>
    <d v="2017-02-01T00:00:00"/>
    <d v="2017-02-15T00:00:00"/>
    <s v="Wednesday"/>
    <d v="1899-12-30T20:54:56"/>
    <d v="1899-12-30T21:00:00"/>
    <s v="One Way"/>
  </r>
  <r>
    <n v="1378810"/>
    <s v="RFID Card Member"/>
    <s v="Milwaukee "/>
    <s v="WI"/>
    <n v="53211"/>
    <s v="UNITED STATES"/>
    <s v="Annual Pass"/>
    <n v="543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6T00:00:00"/>
    <d v="2017-02-01T00:00:00"/>
    <d v="2017-02-16T00:00:00"/>
    <s v="Thursday"/>
    <d v="1899-12-30T09:24:53"/>
    <d v="1899-12-30T09:00:00"/>
    <n v="1"/>
    <d v="2017-02-16T00:00:00"/>
    <d v="2017-02-01T00:00:00"/>
    <d v="2017-02-16T00:00:00"/>
    <s v="Thursday"/>
    <d v="1899-12-30T09:29:40"/>
    <d v="1899-12-30T09:00:00"/>
    <s v="One Way"/>
  </r>
  <r>
    <n v="1482626"/>
    <s v="RFID Card Member"/>
    <s v="Milwaukee"/>
    <s v="WI"/>
    <n v="53207"/>
    <s v="UNITED STATES"/>
    <s v="Annual Pass"/>
    <n v="5713"/>
    <x v="3"/>
    <n v="43.042490000000001"/>
    <n v="-87.909959999999998"/>
    <x v="48"/>
    <n v="43.004728999999998"/>
    <n v="-87.905463999999995"/>
    <n v="18"/>
    <n v="0"/>
    <n v="2.7"/>
    <n v="2.6"/>
    <n v="108"/>
    <n v="-1"/>
    <d v="2017-02-16T00:00:00"/>
    <d v="2017-02-01T00:00:00"/>
    <d v="2017-02-16T00:00:00"/>
    <s v="Thursday"/>
    <d v="1899-12-30T11:54:01"/>
    <d v="1899-12-30T12:00:00"/>
    <n v="1"/>
    <d v="2017-02-16T00:00:00"/>
    <d v="2017-02-01T00:00:00"/>
    <d v="2017-02-16T00:00:00"/>
    <s v="Thursday"/>
    <d v="1899-12-30T12:12:17"/>
    <d v="1899-12-30T12:00:00"/>
    <s v="One Way"/>
  </r>
  <r>
    <n v="1442430"/>
    <s v="RFID Card Member"/>
    <s v="Milwaukee"/>
    <s v="WI"/>
    <n v="53211"/>
    <s v="UNITED STATES"/>
    <s v="Annual Pass"/>
    <n v="47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16T00:00:00"/>
    <d v="2017-02-01T00:00:00"/>
    <d v="2017-02-16T00:00:00"/>
    <s v="Thursday"/>
    <d v="1899-12-30T15:46:41"/>
    <d v="1899-12-30T16:00:00"/>
    <n v="1"/>
    <d v="2017-02-16T00:00:00"/>
    <d v="2017-02-01T00:00:00"/>
    <d v="2017-02-16T00:00:00"/>
    <s v="Thursday"/>
    <d v="1899-12-30T15:49:06"/>
    <d v="1899-12-30T16:00:00"/>
    <s v="One Way"/>
  </r>
  <r>
    <n v="1344495"/>
    <s v="RFID Card Member"/>
    <s v="Kenosha"/>
    <s v="WI"/>
    <n v="53144"/>
    <s v="UNITED STATES"/>
    <s v="Annual Pass"/>
    <n v="959"/>
    <x v="21"/>
    <n v="43.06033"/>
    <n v="-87.89546"/>
    <x v="37"/>
    <n v="43.069021999999997"/>
    <n v="-87.887940999999998"/>
    <n v="44"/>
    <n v="0"/>
    <n v="6.6"/>
    <n v="6.3"/>
    <n v="264"/>
    <n v="-1"/>
    <d v="2017-02-16T00:00:00"/>
    <d v="2017-02-01T00:00:00"/>
    <d v="2017-02-16T00:00:00"/>
    <s v="Thursday"/>
    <d v="1899-12-30T16:31:14"/>
    <d v="1899-12-30T17:00:00"/>
    <n v="1"/>
    <d v="2017-02-16T00:00:00"/>
    <d v="2017-02-01T00:00:00"/>
    <d v="2017-02-16T00:00:00"/>
    <s v="Thursday"/>
    <d v="1899-12-30T17:15:38"/>
    <d v="1899-12-30T17:00:00"/>
    <s v="One Way"/>
  </r>
  <r>
    <n v="1269318"/>
    <s v="RFID Card Member"/>
    <s v="Milwaukee"/>
    <s v="WI"/>
    <n v="53204"/>
    <s v="UNITED STATES"/>
    <s v="Annual Pass"/>
    <n v="5529"/>
    <x v="36"/>
    <n v="43.02948"/>
    <n v="-87.912819999999996"/>
    <x v="22"/>
    <n v="43.02948"/>
    <n v="-87.912819999999996"/>
    <n v="6"/>
    <n v="0"/>
    <n v="0.9"/>
    <n v="0.9"/>
    <n v="36"/>
    <n v="-1"/>
    <d v="2017-02-16T00:00:00"/>
    <d v="2017-02-01T00:00:00"/>
    <d v="2017-02-16T00:00:00"/>
    <s v="Thursday"/>
    <d v="1899-12-30T19:14:08"/>
    <d v="1899-12-30T19:00:00"/>
    <n v="1"/>
    <d v="2017-02-16T00:00:00"/>
    <d v="2017-02-01T00:00:00"/>
    <d v="2017-02-16T00:00:00"/>
    <s v="Thursday"/>
    <d v="1899-12-30T19:20:52"/>
    <d v="1899-12-30T19:00:00"/>
    <s v="Round Trip"/>
  </r>
  <r>
    <n v="531246"/>
    <s v="RFID Card Member"/>
    <s v="Milwaukee"/>
    <s v="WI"/>
    <n v="53221"/>
    <s v="UNITED STATES"/>
    <s v="Annual Pass"/>
    <n v="11068"/>
    <x v="3"/>
    <n v="43.042490000000001"/>
    <n v="-87.909959999999998"/>
    <x v="2"/>
    <n v="43.03519"/>
    <n v="-87.907390000000007"/>
    <n v="6"/>
    <n v="0"/>
    <n v="0.9"/>
    <n v="0.9"/>
    <n v="36"/>
    <n v="-1"/>
    <d v="2017-02-17T00:00:00"/>
    <d v="2017-02-01T00:00:00"/>
    <d v="2017-02-17T00:00:00"/>
    <s v="Friday"/>
    <d v="1899-12-30T11:53:32"/>
    <d v="1899-12-30T12:00:00"/>
    <n v="1"/>
    <d v="2017-02-17T00:00:00"/>
    <d v="2017-02-01T00:00:00"/>
    <d v="2017-02-17T00:00:00"/>
    <s v="Friday"/>
    <d v="1899-12-30T11:59:37"/>
    <d v="1899-12-30T12:00:00"/>
    <s v="One Way"/>
  </r>
  <r>
    <n v="742190"/>
    <s v="RFID Card Member"/>
    <s v="New Berlin"/>
    <s v="WI"/>
    <n v="53151"/>
    <s v="UNITED STATES"/>
    <s v="Bublr for Organizations"/>
    <n v="5511"/>
    <x v="0"/>
    <n v="43.03886"/>
    <n v="-87.902720000000002"/>
    <x v="17"/>
    <n v="43.042490000000001"/>
    <n v="-87.909959999999998"/>
    <n v="9"/>
    <n v="0"/>
    <n v="1.4"/>
    <n v="1.3"/>
    <n v="54"/>
    <n v="-1"/>
    <d v="2017-02-17T00:00:00"/>
    <d v="2017-02-01T00:00:00"/>
    <d v="2017-02-17T00:00:00"/>
    <s v="Friday"/>
    <d v="1899-12-30T12:11:25"/>
    <d v="1899-12-30T12:00:00"/>
    <n v="1"/>
    <d v="2017-02-17T00:00:00"/>
    <d v="2017-02-01T00:00:00"/>
    <d v="2017-02-17T00:00:00"/>
    <s v="Friday"/>
    <d v="1899-12-30T12:20:04"/>
    <d v="1899-12-30T12:00:00"/>
    <s v="One Way"/>
  </r>
  <r>
    <n v="1260485"/>
    <s v="RFID Card Member"/>
    <s v="Shorewood"/>
    <s v="WI"/>
    <n v="53211"/>
    <s v="UNITED STATES"/>
    <s v="Annual Pass"/>
    <n v="5448"/>
    <x v="0"/>
    <n v="43.03886"/>
    <n v="-87.902720000000002"/>
    <x v="12"/>
    <n v="43.038719999999998"/>
    <n v="-87.905339999999995"/>
    <n v="2"/>
    <n v="0"/>
    <n v="0.3"/>
    <n v="0.3"/>
    <n v="12"/>
    <n v="-1"/>
    <d v="2017-02-17T00:00:00"/>
    <d v="2017-02-01T00:00:00"/>
    <d v="2017-02-17T00:00:00"/>
    <s v="Friday"/>
    <d v="1899-12-30T12:41:40"/>
    <d v="1899-12-30T13:00:00"/>
    <n v="1"/>
    <d v="2017-02-17T00:00:00"/>
    <d v="2017-02-01T00:00:00"/>
    <d v="2017-02-17T00:00:00"/>
    <s v="Friday"/>
    <d v="1899-12-30T12:43:18"/>
    <d v="1899-12-30T13:00:00"/>
    <s v="One Way"/>
  </r>
  <r>
    <n v="1135547"/>
    <s v="RFID Card Member"/>
    <s v="Milwaukee"/>
    <s v="WI"/>
    <n v="53202"/>
    <s v="UNITED STATES"/>
    <s v="Annual Pass"/>
    <n v="5512"/>
    <x v="11"/>
    <n v="43.04824"/>
    <n v="-87.904970000000006"/>
    <x v="37"/>
    <n v="43.069021999999997"/>
    <n v="-87.887940999999998"/>
    <n v="48"/>
    <n v="0"/>
    <n v="7.2"/>
    <n v="6.8"/>
    <n v="288"/>
    <n v="-1"/>
    <d v="2017-02-17T00:00:00"/>
    <d v="2017-02-01T00:00:00"/>
    <d v="2017-02-17T00:00:00"/>
    <s v="Friday"/>
    <d v="1899-12-30T12:55:27"/>
    <d v="1899-12-30T13:00:00"/>
    <n v="1"/>
    <d v="2017-02-17T00:00:00"/>
    <d v="2017-02-01T00:00:00"/>
    <d v="2017-02-17T00:00:00"/>
    <s v="Friday"/>
    <d v="1899-12-30T13:43:42"/>
    <d v="1899-12-30T14:00:00"/>
    <s v="One Way"/>
  </r>
  <r>
    <n v="1373067"/>
    <s v="RFID Card Member"/>
    <s v="Frankfort"/>
    <s v="IL"/>
    <n v="60423"/>
    <s v="UNITED STATES"/>
    <s v="Annual Pass"/>
    <n v="146"/>
    <x v="28"/>
    <n v="43.060250000000003"/>
    <n v="-87.892169999999993"/>
    <x v="13"/>
    <n v="43.04824"/>
    <n v="-87.904970000000006"/>
    <n v="9"/>
    <n v="0"/>
    <n v="1.4"/>
    <n v="1.3"/>
    <n v="54"/>
    <n v="-1"/>
    <d v="2017-02-17T00:00:00"/>
    <d v="2017-02-01T00:00:00"/>
    <d v="2017-02-17T00:00:00"/>
    <s v="Friday"/>
    <d v="1899-12-30T15:14:00"/>
    <d v="1899-12-30T15:00:00"/>
    <n v="1"/>
    <d v="2017-02-17T00:00:00"/>
    <d v="2017-02-01T00:00:00"/>
    <d v="2017-02-17T00:00:00"/>
    <s v="Friday"/>
    <d v="1899-12-30T15:23:35"/>
    <d v="1899-12-30T15:00:00"/>
    <s v="One Way"/>
  </r>
  <r>
    <n v="1373301"/>
    <s v="RFID Card Member"/>
    <s v="Mequon"/>
    <s v="WI"/>
    <n v="53092"/>
    <s v="UNITED STATES"/>
    <s v="Annual Pass"/>
    <n v="178"/>
    <x v="28"/>
    <n v="43.060250000000003"/>
    <n v="-87.892169999999993"/>
    <x v="41"/>
    <n v="43.078530000000001"/>
    <n v="-87.882620000000003"/>
    <n v="14"/>
    <n v="0"/>
    <n v="2.1"/>
    <n v="2"/>
    <n v="84"/>
    <n v="-1"/>
    <d v="2017-02-17T00:00:00"/>
    <d v="2017-02-01T00:00:00"/>
    <d v="2017-02-17T00:00:00"/>
    <s v="Friday"/>
    <d v="1899-12-30T15:31:14"/>
    <d v="1899-12-30T16:00:00"/>
    <n v="1"/>
    <d v="2017-02-17T00:00:00"/>
    <d v="2017-02-01T00:00:00"/>
    <d v="2017-02-17T00:00:00"/>
    <s v="Friday"/>
    <d v="1899-12-30T15:45:32"/>
    <d v="1899-12-30T16:00:00"/>
    <s v="One Way"/>
  </r>
  <r>
    <n v="1387054"/>
    <s v="RFID Card Member"/>
    <s v="Wauwatosa"/>
    <s v="WI"/>
    <n v="53213"/>
    <s v="UNITED STATES"/>
    <s v="Annual Pass"/>
    <n v="5528"/>
    <x v="55"/>
    <n v="43.059550000000002"/>
    <n v="-88.008840000000006"/>
    <x v="53"/>
    <n v="43.06044"/>
    <n v="-88.016239999999996"/>
    <n v="4"/>
    <n v="0"/>
    <n v="0.6"/>
    <n v="0.6"/>
    <n v="24"/>
    <n v="-1"/>
    <d v="2017-02-17T00:00:00"/>
    <d v="2017-02-01T00:00:00"/>
    <d v="2017-02-17T00:00:00"/>
    <s v="Friday"/>
    <d v="1899-12-30T16:10:38"/>
    <d v="1899-12-30T16:00:00"/>
    <n v="1"/>
    <d v="2017-02-17T00:00:00"/>
    <d v="2017-02-01T00:00:00"/>
    <d v="2017-02-17T00:00:00"/>
    <s v="Friday"/>
    <d v="1899-12-30T16:14:22"/>
    <d v="1899-12-30T16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17T00:00:00"/>
    <d v="2017-02-01T00:00:00"/>
    <d v="2017-02-17T00:00:00"/>
    <s v="Friday"/>
    <d v="1899-12-30T16:37:38"/>
    <d v="1899-12-30T17:00:00"/>
    <n v="1"/>
    <d v="2017-02-17T00:00:00"/>
    <d v="2017-02-01T00:00:00"/>
    <d v="2017-02-17T00:00:00"/>
    <s v="Friday"/>
    <d v="1899-12-30T16:42:30"/>
    <d v="1899-12-30T17:00:00"/>
    <s v="One Way"/>
  </r>
  <r>
    <n v="1164700"/>
    <s v="RFID Card Member"/>
    <s v="Milwaukee"/>
    <s v="WI"/>
    <n v="53202"/>
    <s v="UNITED STATES"/>
    <s v="Annual Pass"/>
    <n v="5523"/>
    <x v="6"/>
    <n v="43.049230000000001"/>
    <n v="-87.911940000000001"/>
    <x v="47"/>
    <n v="43.05536"/>
    <n v="-87.90504"/>
    <n v="3"/>
    <n v="0"/>
    <n v="0.5"/>
    <n v="0.4"/>
    <n v="18"/>
    <n v="-1"/>
    <d v="2017-02-17T00:00:00"/>
    <d v="2017-02-01T00:00:00"/>
    <d v="2017-02-17T00:00:00"/>
    <s v="Friday"/>
    <d v="1899-12-30T17:22:21"/>
    <d v="1899-12-30T17:00:00"/>
    <n v="1"/>
    <d v="2017-02-17T00:00:00"/>
    <d v="2017-02-01T00:00:00"/>
    <d v="2017-02-17T00:00:00"/>
    <s v="Friday"/>
    <d v="1899-12-30T17:25:11"/>
    <d v="1899-12-30T17:00:00"/>
    <s v="One Way"/>
  </r>
  <r>
    <n v="1249908"/>
    <s v="RFID Card Member"/>
    <s v="Wauwatosa"/>
    <s v="WI"/>
    <n v="53222"/>
    <s v="UNITED STATES"/>
    <s v="Bublr for Organizations"/>
    <n v="11055"/>
    <x v="4"/>
    <n v="43.078530000000001"/>
    <n v="-87.882620000000003"/>
    <x v="25"/>
    <n v="43.066893999999998"/>
    <n v="-87.877936000000005"/>
    <n v="9"/>
    <n v="0"/>
    <n v="1.4"/>
    <n v="1.3"/>
    <n v="54"/>
    <n v="-1"/>
    <d v="2017-02-17T00:00:00"/>
    <d v="2017-02-01T00:00:00"/>
    <d v="2017-02-17T00:00:00"/>
    <s v="Friday"/>
    <d v="1899-12-30T18:04:44"/>
    <d v="1899-12-30T18:00:00"/>
    <n v="1"/>
    <d v="2017-02-17T00:00:00"/>
    <d v="2017-02-01T00:00:00"/>
    <d v="2017-02-17T00:00:00"/>
    <s v="Friday"/>
    <d v="1899-12-30T18:13:20"/>
    <d v="1899-12-30T18:00:00"/>
    <s v="One Way"/>
  </r>
  <r>
    <n v="1276651"/>
    <s v="RFID Card Member"/>
    <s v="Milwaukee"/>
    <s v="WI"/>
    <n v="53211"/>
    <s v="UNITED STATES"/>
    <s v="Annual Pass"/>
    <n v="967"/>
    <x v="53"/>
    <n v="43.052549999999997"/>
    <n v="-87.909329999999997"/>
    <x v="26"/>
    <n v="43.077359999999999"/>
    <n v="-87.880769999999998"/>
    <n v="20"/>
    <n v="0"/>
    <n v="3"/>
    <n v="2.9"/>
    <n v="120"/>
    <n v="-1"/>
    <d v="2017-02-17T00:00:00"/>
    <d v="2017-02-01T00:00:00"/>
    <d v="2017-02-17T00:00:00"/>
    <s v="Friday"/>
    <d v="1899-12-30T18:22:33"/>
    <d v="1899-12-30T18:00:00"/>
    <n v="1"/>
    <d v="2017-02-17T00:00:00"/>
    <d v="2017-02-01T00:00:00"/>
    <d v="2017-02-17T00:00:00"/>
    <s v="Friday"/>
    <d v="1899-12-30T18:42:29"/>
    <d v="1899-12-30T19:00:00"/>
    <s v="One Way"/>
  </r>
  <r>
    <n v="1251754"/>
    <s v="RFID Card Member"/>
    <s v="wauwatosa"/>
    <s v="WI"/>
    <n v="53222"/>
    <s v="UNITED STATES"/>
    <s v="Bublr for Organizations"/>
    <n v="103"/>
    <x v="28"/>
    <n v="43.060250000000003"/>
    <n v="-87.892169999999993"/>
    <x v="31"/>
    <n v="43.060250000000003"/>
    <n v="-87.892169999999993"/>
    <n v="41"/>
    <n v="0"/>
    <n v="6.2"/>
    <n v="5.8"/>
    <n v="246"/>
    <n v="-1"/>
    <d v="2017-02-17T00:00:00"/>
    <d v="2017-02-01T00:00:00"/>
    <d v="2017-02-17T00:00:00"/>
    <s v="Friday"/>
    <d v="1899-12-30T18:40:01"/>
    <d v="1899-12-30T19:00:00"/>
    <n v="1"/>
    <d v="2017-02-17T00:00:00"/>
    <d v="2017-02-01T00:00:00"/>
    <d v="2017-02-17T00:00:00"/>
    <s v="Friday"/>
    <d v="1899-12-30T19:21:55"/>
    <d v="1899-12-30T19:00:00"/>
    <s v="Round Trip"/>
  </r>
  <r>
    <n v="915465"/>
    <s v="RFID Card Member"/>
    <s v="Milwaukee"/>
    <s v="WI"/>
    <n v="53202"/>
    <s v="UNITED STATES"/>
    <s v="Annual Pass"/>
    <n v="5472"/>
    <x v="22"/>
    <n v="43.053040000000003"/>
    <n v="-87.897660000000002"/>
    <x v="18"/>
    <n v="43.045712999999999"/>
    <n v="-87.899756999999994"/>
    <n v="5"/>
    <n v="0"/>
    <n v="0.8"/>
    <n v="0.7"/>
    <n v="30"/>
    <n v="-1"/>
    <d v="2017-02-17T00:00:00"/>
    <d v="2017-02-01T00:00:00"/>
    <d v="2017-02-17T00:00:00"/>
    <s v="Friday"/>
    <d v="1899-12-30T19:09:56"/>
    <d v="1899-12-30T19:00:00"/>
    <n v="1"/>
    <d v="2017-02-17T00:00:00"/>
    <d v="2017-02-01T00:00:00"/>
    <d v="2017-02-17T00:00:00"/>
    <s v="Friday"/>
    <d v="1899-12-30T19:14:59"/>
    <d v="1899-12-30T19:00:00"/>
    <s v="One Way"/>
  </r>
  <r>
    <n v="1154367"/>
    <s v="RFID Card Member"/>
    <s v="Milwaukee"/>
    <s v="WI"/>
    <n v="53202"/>
    <s v="UNITED STATES"/>
    <s v="Annual Pass"/>
    <n v="11068"/>
    <x v="0"/>
    <n v="43.03886"/>
    <n v="-87.902720000000002"/>
    <x v="12"/>
    <n v="43.038719999999998"/>
    <n v="-87.905339999999995"/>
    <n v="6"/>
    <n v="0"/>
    <n v="0.9"/>
    <n v="0.9"/>
    <n v="36"/>
    <n v="-1"/>
    <d v="2017-02-17T00:00:00"/>
    <d v="2017-02-01T00:00:00"/>
    <d v="2017-02-17T00:00:00"/>
    <s v="Friday"/>
    <d v="1899-12-30T20:14:29"/>
    <d v="1899-12-30T20:00:00"/>
    <n v="1"/>
    <d v="2017-02-17T00:00:00"/>
    <d v="2017-02-01T00:00:00"/>
    <d v="2017-02-17T00:00:00"/>
    <s v="Friday"/>
    <d v="1899-12-30T20:20:23"/>
    <d v="1899-12-30T20:00:00"/>
    <s v="One Way"/>
  </r>
  <r>
    <n v="1382943"/>
    <s v="RFID Card Member"/>
    <s v="Milwaukee"/>
    <s v="WI"/>
    <n v="53219"/>
    <s v="UNITED STATES"/>
    <s v="Annual Pass"/>
    <n v="995"/>
    <x v="25"/>
    <n v="43.036900000000003"/>
    <n v="-87.89667"/>
    <x v="24"/>
    <n v="43.036900000000003"/>
    <n v="-87.89667"/>
    <n v="46"/>
    <n v="0"/>
    <n v="6.9"/>
    <n v="6.6"/>
    <n v="276"/>
    <n v="-1"/>
    <d v="2017-02-17T00:00:00"/>
    <d v="2017-02-01T00:00:00"/>
    <d v="2017-02-17T00:00:00"/>
    <s v="Friday"/>
    <d v="1899-12-30T21:13:04"/>
    <d v="1899-12-30T21:00:00"/>
    <n v="1"/>
    <d v="2017-02-17T00:00:00"/>
    <d v="2017-02-01T00:00:00"/>
    <d v="2017-02-17T00:00:00"/>
    <s v="Friday"/>
    <d v="1899-12-30T21:59:01"/>
    <d v="1899-12-30T22:00:00"/>
    <s v="Round Trip"/>
  </r>
  <r>
    <n v="1244268"/>
    <s v="RFID Card Member"/>
    <s v="Shorewood"/>
    <s v="WI"/>
    <n v="53211"/>
    <s v="UNITED STATES"/>
    <s v="Pay as You Go Pass"/>
    <n v="5470"/>
    <x v="4"/>
    <n v="43.078530000000001"/>
    <n v="-87.882620000000003"/>
    <x v="26"/>
    <n v="43.077359999999999"/>
    <n v="-87.880769999999998"/>
    <n v="7"/>
    <n v="2"/>
    <n v="1.1000000000000001"/>
    <n v="1"/>
    <n v="42"/>
    <n v="-1"/>
    <d v="2017-02-17T00:00:00"/>
    <d v="2017-02-01T00:00:00"/>
    <d v="2017-02-17T00:00:00"/>
    <s v="Friday"/>
    <d v="1899-12-30T22:15:01"/>
    <d v="1899-12-30T22:00:00"/>
    <n v="1"/>
    <d v="2017-02-17T00:00:00"/>
    <d v="2017-02-01T00:00:00"/>
    <d v="2017-02-17T00:00:00"/>
    <s v="Friday"/>
    <d v="1899-12-30T22:22:14"/>
    <d v="1899-12-30T22:00:00"/>
    <s v="One Way"/>
  </r>
  <r>
    <n v="1360313"/>
    <s v="RFID Card Member"/>
    <s v="Pleasant prairie "/>
    <s v="WI"/>
    <n v="53158"/>
    <s v="UNITED STATES"/>
    <s v="Annual Pass"/>
    <n v="5552"/>
    <x v="4"/>
    <n v="43.078530000000001"/>
    <n v="-87.882620000000003"/>
    <x v="41"/>
    <n v="43.078530000000001"/>
    <n v="-87.882620000000003"/>
    <n v="7"/>
    <n v="0"/>
    <n v="1.1000000000000001"/>
    <n v="1"/>
    <n v="42"/>
    <n v="-1"/>
    <d v="2017-02-18T00:00:00"/>
    <d v="2017-02-01T00:00:00"/>
    <d v="2017-02-18T00:00:00"/>
    <s v="Saturday"/>
    <d v="1899-12-30T01:05:28"/>
    <d v="1899-12-30T01:00:00"/>
    <n v="1"/>
    <d v="2017-02-18T00:00:00"/>
    <d v="2017-02-01T00:00:00"/>
    <d v="2017-02-18T00:00:00"/>
    <s v="Saturday"/>
    <d v="1899-12-30T01:12:46"/>
    <d v="1899-12-30T01:00:00"/>
    <s v="Round Trip"/>
  </r>
  <r>
    <n v="1164700"/>
    <s v="RFID Card Member"/>
    <s v="Milwaukee"/>
    <s v="WI"/>
    <n v="53202"/>
    <s v="UNITED STATES"/>
    <s v="Annual Pass"/>
    <n v="5556"/>
    <x v="51"/>
    <n v="43.046570000000003"/>
    <n v="-87.908720000000002"/>
    <x v="11"/>
    <n v="43.060786"/>
    <n v="-87.883825999999999"/>
    <n v="10"/>
    <n v="0"/>
    <n v="1.5"/>
    <n v="1.4"/>
    <n v="60"/>
    <n v="-1"/>
    <d v="2017-02-18T00:00:00"/>
    <d v="2017-02-01T00:00:00"/>
    <d v="2017-02-18T00:00:00"/>
    <s v="Saturday"/>
    <d v="1899-12-30T10:10:07"/>
    <d v="1899-12-30T10:00:00"/>
    <n v="1"/>
    <d v="2017-02-18T00:00:00"/>
    <d v="2017-02-01T00:00:00"/>
    <d v="2017-02-18T00:00:00"/>
    <s v="Saturday"/>
    <d v="1899-12-30T10:20:43"/>
    <d v="1899-12-30T10:00:00"/>
    <s v="One Way"/>
  </r>
  <r>
    <n v="1004775"/>
    <s v="RFID Card Member"/>
    <s v="Milwaukee"/>
    <s v="WI"/>
    <n v="53202"/>
    <s v="UNITED STATES"/>
    <s v="Annual Pass"/>
    <n v="267"/>
    <x v="11"/>
    <n v="43.04824"/>
    <n v="-87.904970000000006"/>
    <x v="43"/>
    <n v="43.048609999999996"/>
    <n v="-88.008480000000006"/>
    <n v="51"/>
    <n v="0"/>
    <n v="7.7"/>
    <n v="7.3"/>
    <n v="306"/>
    <n v="-1"/>
    <d v="2017-02-18T00:00:00"/>
    <d v="2017-02-01T00:00:00"/>
    <d v="2017-02-18T00:00:00"/>
    <s v="Saturday"/>
    <d v="1899-12-30T11:29:49"/>
    <d v="1899-12-30T11:00:00"/>
    <n v="1"/>
    <d v="2017-02-18T00:00:00"/>
    <d v="2017-02-01T00:00:00"/>
    <d v="2017-02-18T00:00:00"/>
    <s v="Saturday"/>
    <d v="1899-12-30T12:20:09"/>
    <d v="1899-12-30T12:00:00"/>
    <s v="One Way"/>
  </r>
  <r>
    <n v="1384165"/>
    <s v="RFID Card Member"/>
    <s v="Greenville"/>
    <s v="WI"/>
    <n v="54942"/>
    <s v="UNITED STATES"/>
    <s v="Annual Pass"/>
    <n v="11125"/>
    <x v="50"/>
    <n v="43.026229999999998"/>
    <n v="-87.912809999999993"/>
    <x v="42"/>
    <n v="43.026229999999998"/>
    <n v="-87.912809999999993"/>
    <n v="0"/>
    <n v="0"/>
    <n v="0"/>
    <n v="0"/>
    <n v="0"/>
    <n v="-1"/>
    <d v="2017-02-18T00:00:00"/>
    <d v="2017-02-01T00:00:00"/>
    <d v="2017-02-18T00:00:00"/>
    <s v="Saturday"/>
    <d v="1899-12-30T12:18:42"/>
    <d v="1899-12-30T12:00:00"/>
    <n v="1"/>
    <d v="2017-02-18T00:00:00"/>
    <d v="2017-02-01T00:00:00"/>
    <d v="2017-02-18T00:00:00"/>
    <s v="Saturday"/>
    <d v="1899-12-30T12:18:55"/>
    <d v="1899-12-30T12:00:00"/>
    <s v="Round Trip"/>
  </r>
  <r>
    <n v="1408049"/>
    <s v="RFID Card Member"/>
    <s v="Milwaukee"/>
    <s v="WI"/>
    <n v="53202"/>
    <s v="UNITED STATES"/>
    <s v="Annual Pass"/>
    <n v="11147"/>
    <x v="25"/>
    <n v="43.036900000000003"/>
    <n v="-87.89667"/>
    <x v="2"/>
    <n v="43.03519"/>
    <n v="-87.907390000000007"/>
    <n v="18"/>
    <n v="0"/>
    <n v="2.7"/>
    <n v="2.6"/>
    <n v="108"/>
    <n v="-1"/>
    <d v="2017-02-18T00:00:00"/>
    <d v="2017-02-01T00:00:00"/>
    <d v="2017-02-18T00:00:00"/>
    <s v="Saturday"/>
    <d v="1899-12-30T12:18:55"/>
    <d v="1899-12-30T12:00:00"/>
    <n v="1"/>
    <d v="2017-02-18T00:00:00"/>
    <d v="2017-02-01T00:00:00"/>
    <d v="2017-02-18T00:00:00"/>
    <s v="Saturday"/>
    <d v="1899-12-30T12:36:18"/>
    <d v="1899-12-30T13:00:00"/>
    <s v="One Way"/>
  </r>
  <r>
    <n v="1273234"/>
    <s v="RFID Card Member"/>
    <s v="Crystal Lake"/>
    <s v="IL"/>
    <n v="60014"/>
    <s v="UNITED STATES"/>
    <s v="Pay as You Go Pass"/>
    <n v="5519"/>
    <x v="37"/>
    <n v="43.041646999999998"/>
    <n v="-87.927257999999995"/>
    <x v="29"/>
    <n v="43.053040000000003"/>
    <n v="-87.897660000000002"/>
    <n v="17"/>
    <n v="2"/>
    <n v="2.6"/>
    <n v="2.4"/>
    <n v="102"/>
    <n v="-1"/>
    <d v="2017-02-18T00:00:00"/>
    <d v="2017-02-01T00:00:00"/>
    <d v="2017-02-18T00:00:00"/>
    <s v="Saturday"/>
    <d v="1899-12-30T12:27:18"/>
    <d v="1899-12-30T12:00:00"/>
    <n v="1"/>
    <d v="2017-02-18T00:00:00"/>
    <d v="2017-02-01T00:00:00"/>
    <d v="2017-02-18T00:00:00"/>
    <s v="Saturday"/>
    <d v="1899-12-30T12:44:06"/>
    <d v="1899-12-30T13:00:00"/>
    <s v="One Way"/>
  </r>
  <r>
    <n v="1384146"/>
    <s v="RFID Card Member"/>
    <s v="Milwaukee"/>
    <s v="WI"/>
    <n v="53211"/>
    <s v="UNITED STATES"/>
    <s v="Annual Pass"/>
    <n v="2968"/>
    <x v="44"/>
    <n v="43.074655999999997"/>
    <n v="-87.889011999999994"/>
    <x v="38"/>
    <n v="43.074890000000003"/>
    <n v="-87.882810000000006"/>
    <n v="46"/>
    <n v="0"/>
    <n v="6.9"/>
    <n v="6.6"/>
    <n v="276"/>
    <n v="-1"/>
    <d v="2017-02-18T00:00:00"/>
    <d v="2017-02-01T00:00:00"/>
    <d v="2017-02-18T00:00:00"/>
    <s v="Saturday"/>
    <d v="1899-12-30T12:28:19"/>
    <d v="1899-12-30T12:00:00"/>
    <n v="1"/>
    <d v="2017-02-18T00:00:00"/>
    <d v="2017-02-01T00:00:00"/>
    <d v="2017-02-18T00:00:00"/>
    <s v="Saturday"/>
    <d v="1899-12-30T13:14:24"/>
    <d v="1899-12-30T13:00:00"/>
    <s v="One Way"/>
  </r>
  <r>
    <n v="1247168"/>
    <s v="RFID Card Member"/>
    <s v="Milwaukee"/>
    <s v="WI"/>
    <n v="53212"/>
    <s v="UNITED STATES"/>
    <s v="Bublr for Organizations"/>
    <n v="135"/>
    <x v="6"/>
    <n v="43.049230000000001"/>
    <n v="-87.911940000000001"/>
    <x v="47"/>
    <n v="43.05536"/>
    <n v="-87.90504"/>
    <n v="8"/>
    <n v="0"/>
    <n v="1.2"/>
    <n v="1.1000000000000001"/>
    <n v="48"/>
    <n v="-1"/>
    <d v="2017-02-18T00:00:00"/>
    <d v="2017-02-01T00:00:00"/>
    <d v="2017-02-18T00:00:00"/>
    <s v="Saturday"/>
    <d v="1899-12-30T12:47:38"/>
    <d v="1899-12-30T13:00:00"/>
    <n v="1"/>
    <d v="2017-02-18T00:00:00"/>
    <d v="2017-02-01T00:00:00"/>
    <d v="2017-02-18T00:00:00"/>
    <s v="Saturday"/>
    <d v="1899-12-30T12:55:20"/>
    <d v="1899-12-30T13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7"/>
    <n v="0"/>
    <n v="1.1000000000000001"/>
    <n v="1"/>
    <n v="42"/>
    <n v="-1"/>
    <d v="2017-02-18T00:00:00"/>
    <d v="2017-02-01T00:00:00"/>
    <d v="2017-02-18T00:00:00"/>
    <s v="Saturday"/>
    <d v="1899-12-30T13:11:34"/>
    <d v="1899-12-30T13:00:00"/>
    <n v="1"/>
    <d v="2017-02-18T00:00:00"/>
    <d v="2017-02-01T00:00:00"/>
    <d v="2017-02-18T00:00:00"/>
    <s v="Saturday"/>
    <d v="1899-12-30T13:18:22"/>
    <d v="1899-12-30T13:00:00"/>
    <s v="One Way"/>
  </r>
  <r>
    <n v="1482626"/>
    <s v="RFID Card Member"/>
    <s v="Milwaukee"/>
    <s v="WI"/>
    <n v="53207"/>
    <s v="UNITED STATES"/>
    <s v="Annual Pass"/>
    <n v="135"/>
    <x v="3"/>
    <n v="43.042490000000001"/>
    <n v="-87.909959999999998"/>
    <x v="42"/>
    <n v="43.026229999999998"/>
    <n v="-87.912809999999993"/>
    <n v="7"/>
    <n v="0"/>
    <n v="1.1000000000000001"/>
    <n v="1"/>
    <n v="42"/>
    <n v="-1"/>
    <d v="2017-02-18T00:00:00"/>
    <d v="2017-02-01T00:00:00"/>
    <d v="2017-02-18T00:00:00"/>
    <s v="Saturday"/>
    <d v="1899-12-30T14:02:24"/>
    <d v="1899-12-30T14:00:00"/>
    <n v="1"/>
    <d v="2017-02-18T00:00:00"/>
    <d v="2017-02-01T00:00:00"/>
    <d v="2017-02-18T00:00:00"/>
    <s v="Saturday"/>
    <d v="1899-12-30T14:09:38"/>
    <d v="1899-12-30T14:00:00"/>
    <s v="One Way"/>
  </r>
  <r>
    <n v="1249954"/>
    <s v="RFID Card Member"/>
    <s v="Mileaukee"/>
    <s v="WI"/>
    <n v="53213"/>
    <s v="UNITED STATES"/>
    <s v="Bublr for Organizations"/>
    <n v="5575"/>
    <x v="21"/>
    <n v="43.06033"/>
    <n v="-87.89546"/>
    <x v="29"/>
    <n v="43.053040000000003"/>
    <n v="-87.897660000000002"/>
    <n v="7"/>
    <n v="0"/>
    <n v="1.1000000000000001"/>
    <n v="1"/>
    <n v="42"/>
    <n v="-1"/>
    <d v="2017-02-18T00:00:00"/>
    <d v="2017-02-01T00:00:00"/>
    <d v="2017-02-18T00:00:00"/>
    <s v="Saturday"/>
    <d v="1899-12-30T14:17:56"/>
    <d v="1899-12-30T14:00:00"/>
    <n v="1"/>
    <d v="2017-02-18T00:00:00"/>
    <d v="2017-02-01T00:00:00"/>
    <d v="2017-02-18T00:00:00"/>
    <s v="Saturday"/>
    <d v="1899-12-30T14:24:08"/>
    <d v="1899-12-30T14:00:00"/>
    <s v="One Way"/>
  </r>
  <r>
    <n v="1380542"/>
    <s v="RFID Card Member"/>
    <s v="OAK CREEK"/>
    <s v="WI"/>
    <n v="53154"/>
    <s v="UNITED STATES"/>
    <s v="Pay as You Go Pass"/>
    <n v="5465"/>
    <x v="10"/>
    <n v="43.052460000000004"/>
    <n v="-87.891000000000005"/>
    <x v="10"/>
    <n v="43.052460000000004"/>
    <n v="-87.891000000000005"/>
    <n v="35"/>
    <n v="4"/>
    <n v="5.3"/>
    <n v="5"/>
    <n v="210"/>
    <n v="-1"/>
    <d v="2017-02-18T00:00:00"/>
    <d v="2017-02-01T00:00:00"/>
    <d v="2017-02-18T00:00:00"/>
    <s v="Saturday"/>
    <d v="1899-12-30T14:56:46"/>
    <d v="1899-12-30T15:00:00"/>
    <n v="1"/>
    <d v="2017-02-18T00:00:00"/>
    <d v="2017-02-01T00:00:00"/>
    <d v="2017-02-18T00:00:00"/>
    <s v="Saturday"/>
    <d v="1899-12-30T15:31:44"/>
    <d v="1899-12-30T16:00:00"/>
    <s v="Round Trip"/>
  </r>
  <r>
    <n v="1351368"/>
    <s v="RFID Card Member"/>
    <s v="Milwaukee"/>
    <s v="WI"/>
    <n v="53202"/>
    <s v="UNITED STATES"/>
    <s v="Annual Pass"/>
    <n v="5475"/>
    <x v="35"/>
    <n v="43.040154000000001"/>
    <n v="-87.932113000000001"/>
    <x v="17"/>
    <n v="43.042490000000001"/>
    <n v="-87.909959999999998"/>
    <n v="10"/>
    <n v="0"/>
    <n v="1.5"/>
    <n v="1.4"/>
    <n v="60"/>
    <n v="-1"/>
    <d v="2017-02-18T00:00:00"/>
    <d v="2017-02-01T00:00:00"/>
    <d v="2017-02-18T00:00:00"/>
    <s v="Saturday"/>
    <d v="1899-12-30T15:30:18"/>
    <d v="1899-12-30T16:00:00"/>
    <n v="1"/>
    <d v="2017-02-18T00:00:00"/>
    <d v="2017-02-01T00:00:00"/>
    <d v="2017-02-18T00:00:00"/>
    <s v="Saturday"/>
    <d v="1899-12-30T15:40:46"/>
    <d v="1899-12-30T16:00:00"/>
    <s v="One Way"/>
  </r>
  <r>
    <n v="1248440"/>
    <s v="RFID Card Member"/>
    <s v="Neenah"/>
    <s v="WI"/>
    <n v="54956"/>
    <s v="UNITED STATES"/>
    <s v="Bublr for Organizations"/>
    <n v="46"/>
    <x v="26"/>
    <n v="43.060786"/>
    <n v="-87.883825999999999"/>
    <x v="41"/>
    <n v="43.078530000000001"/>
    <n v="-87.882620000000003"/>
    <n v="24"/>
    <n v="0"/>
    <n v="3.6"/>
    <n v="3.4"/>
    <n v="144"/>
    <n v="-1"/>
    <d v="2017-02-18T00:00:00"/>
    <d v="2017-02-01T00:00:00"/>
    <d v="2017-02-18T00:00:00"/>
    <s v="Saturday"/>
    <d v="1899-12-30T15:30:21"/>
    <d v="1899-12-30T16:00:00"/>
    <n v="1"/>
    <d v="2017-02-18T00:00:00"/>
    <d v="2017-02-01T00:00:00"/>
    <d v="2017-02-18T00:00:00"/>
    <s v="Saturday"/>
    <d v="1899-12-30T15:54:13"/>
    <d v="1899-12-30T16:00:00"/>
    <s v="One Way"/>
  </r>
  <r>
    <n v="825934"/>
    <s v="RFID Card Member"/>
    <s v="Milwaukee"/>
    <s v="WI"/>
    <n v="53208"/>
    <s v="UNITED STATES"/>
    <s v="Annual Pass"/>
    <n v="146"/>
    <x v="40"/>
    <n v="43.048609999999996"/>
    <n v="-88.008480000000006"/>
    <x v="46"/>
    <n v="43.052630000000001"/>
    <n v="-88.016319999999993"/>
    <n v="7"/>
    <n v="0"/>
    <n v="1.1000000000000001"/>
    <n v="1"/>
    <n v="42"/>
    <n v="-1"/>
    <d v="2017-02-18T00:00:00"/>
    <d v="2017-02-01T00:00:00"/>
    <d v="2017-02-18T00:00:00"/>
    <s v="Saturday"/>
    <d v="1899-12-30T15:55:10"/>
    <d v="1899-12-30T16:00:00"/>
    <n v="1"/>
    <d v="2017-02-18T00:00:00"/>
    <d v="2017-02-01T00:00:00"/>
    <d v="2017-02-18T00:00:00"/>
    <s v="Saturday"/>
    <d v="1899-12-30T16:02:58"/>
    <d v="1899-12-30T16:00:00"/>
    <s v="One Way"/>
  </r>
  <r>
    <n v="1298099"/>
    <s v="RFID Card Member"/>
    <s v="Milwaukee"/>
    <s v="WI"/>
    <n v="53233"/>
    <s v="UNITED STATES"/>
    <s v="Annual Pass"/>
    <n v="78"/>
    <x v="37"/>
    <n v="43.041646999999998"/>
    <n v="-87.927257999999995"/>
    <x v="12"/>
    <n v="43.038719999999998"/>
    <n v="-87.905339999999995"/>
    <n v="9"/>
    <n v="0"/>
    <n v="1.4"/>
    <n v="1.3"/>
    <n v="54"/>
    <n v="-1"/>
    <d v="2017-02-18T00:00:00"/>
    <d v="2017-02-01T00:00:00"/>
    <d v="2017-02-18T00:00:00"/>
    <s v="Saturday"/>
    <d v="1899-12-30T16:36:19"/>
    <d v="1899-12-30T17:00:00"/>
    <n v="1"/>
    <d v="2017-02-18T00:00:00"/>
    <d v="2017-02-01T00:00:00"/>
    <d v="2017-02-18T00:00:00"/>
    <s v="Saturday"/>
    <d v="1899-12-30T16:45:21"/>
    <d v="1899-12-30T17:00:00"/>
    <s v="One Way"/>
  </r>
  <r>
    <n v="1397248"/>
    <s v="RFID Card Member"/>
    <s v="Milwaukee"/>
    <s v="WI"/>
    <n v="53211"/>
    <s v="UNITED STATES"/>
    <s v="Annual Pass"/>
    <n v="26"/>
    <x v="4"/>
    <n v="43.078530000000001"/>
    <n v="-87.882620000000003"/>
    <x v="25"/>
    <n v="43.066893999999998"/>
    <n v="-87.877936000000005"/>
    <n v="8"/>
    <n v="0"/>
    <n v="1.2"/>
    <n v="1.1000000000000001"/>
    <n v="48"/>
    <n v="-1"/>
    <d v="2017-02-18T00:00:00"/>
    <d v="2017-02-01T00:00:00"/>
    <d v="2017-02-18T00:00:00"/>
    <s v="Saturday"/>
    <d v="1899-12-30T16:49:06"/>
    <d v="1899-12-30T17:00:00"/>
    <n v="1"/>
    <d v="2017-02-18T00:00:00"/>
    <d v="2017-02-01T00:00:00"/>
    <d v="2017-02-18T00:00:00"/>
    <s v="Saturday"/>
    <d v="1899-12-30T16:57:33"/>
    <d v="1899-12-30T17:00:00"/>
    <s v="One Way"/>
  </r>
  <r>
    <n v="1509123"/>
    <s v="RFID Card Member"/>
    <s v="Milwaukee"/>
    <s v="WI"/>
    <n v="53211"/>
    <s v="UNITED STATES"/>
    <s v="Annual Pass"/>
    <n v="1000"/>
    <x v="19"/>
    <n v="43.069021999999997"/>
    <n v="-87.887940999999998"/>
    <x v="39"/>
    <n v="43.04804"/>
    <n v="-87.896720000000002"/>
    <n v="14"/>
    <n v="0"/>
    <n v="2.1"/>
    <n v="2"/>
    <n v="84"/>
    <n v="-1"/>
    <d v="2017-02-18T00:00:00"/>
    <d v="2017-02-01T00:00:00"/>
    <d v="2017-02-18T00:00:00"/>
    <s v="Saturday"/>
    <d v="1899-12-30T17:00:02"/>
    <d v="1899-12-30T17:00:00"/>
    <n v="1"/>
    <d v="2017-02-18T00:00:00"/>
    <d v="2017-02-01T00:00:00"/>
    <d v="2017-02-18T00:00:00"/>
    <s v="Saturday"/>
    <d v="1899-12-30T17:14:25"/>
    <d v="1899-12-30T17:00:00"/>
    <s v="One Way"/>
  </r>
  <r>
    <n v="1055320"/>
    <s v="RFID Card Member"/>
    <s v="Waterloo"/>
    <s v="WI"/>
    <n v="53594"/>
    <s v="UNITED STATES"/>
    <s v="Annual"/>
    <n v="11061"/>
    <x v="11"/>
    <n v="43.04824"/>
    <n v="-87.904970000000006"/>
    <x v="48"/>
    <n v="43.004728999999998"/>
    <n v="-87.905463999999995"/>
    <n v="19"/>
    <n v="0"/>
    <n v="2.9"/>
    <n v="2.7"/>
    <n v="114"/>
    <n v="-1"/>
    <d v="2017-02-18T00:00:00"/>
    <d v="2017-02-01T00:00:00"/>
    <d v="2017-02-18T00:00:00"/>
    <s v="Saturday"/>
    <d v="1899-12-30T17:31:16"/>
    <d v="1899-12-30T18:00:00"/>
    <n v="1"/>
    <d v="2017-02-18T00:00:00"/>
    <d v="2017-02-01T00:00:00"/>
    <d v="2017-02-18T00:00:00"/>
    <s v="Saturday"/>
    <d v="1899-12-30T17:50:49"/>
    <d v="1899-12-30T18:00:00"/>
    <s v="One Way"/>
  </r>
  <r>
    <n v="1251108"/>
    <s v="RFID Card Member"/>
    <s v="Appleton"/>
    <s v="WI"/>
    <n v="54913"/>
    <s v="UNITED STATES"/>
    <s v="Bublr for Organizations"/>
    <n v="5541"/>
    <x v="28"/>
    <n v="43.060250000000003"/>
    <n v="-87.892169999999993"/>
    <x v="15"/>
    <n v="43.06033"/>
    <n v="-87.89546"/>
    <n v="1"/>
    <n v="0"/>
    <n v="0.2"/>
    <n v="0.1"/>
    <n v="6"/>
    <n v="-1"/>
    <d v="2017-02-18T00:00:00"/>
    <d v="2017-02-01T00:00:00"/>
    <d v="2017-02-18T00:00:00"/>
    <s v="Saturday"/>
    <d v="1899-12-30T17:44:25"/>
    <d v="1899-12-30T18:00:00"/>
    <n v="1"/>
    <d v="2017-02-18T00:00:00"/>
    <d v="2017-02-01T00:00:00"/>
    <d v="2017-02-18T00:00:00"/>
    <s v="Saturday"/>
    <d v="1899-12-30T17:45:57"/>
    <d v="1899-12-30T18:00:00"/>
    <s v="One Way"/>
  </r>
  <r>
    <n v="1372197"/>
    <s v="RFID Card Member"/>
    <s v="milwaukee"/>
    <s v="WI"/>
    <n v="53202"/>
    <s v="UNITED STATES"/>
    <s v="Annual Pass"/>
    <n v="17"/>
    <x v="46"/>
    <n v="43.060155999999999"/>
    <n v="-87.881258000000003"/>
    <x v="3"/>
    <n v="43.058619999999998"/>
    <n v="-87.885319999999993"/>
    <n v="4"/>
    <n v="0"/>
    <n v="0.6"/>
    <n v="0.6"/>
    <n v="24"/>
    <n v="-1"/>
    <d v="2017-02-18T00:00:00"/>
    <d v="2017-02-01T00:00:00"/>
    <d v="2017-02-18T00:00:00"/>
    <s v="Saturday"/>
    <d v="1899-12-30T18:41:21"/>
    <d v="1899-12-30T19:00:00"/>
    <n v="1"/>
    <d v="2017-02-18T00:00:00"/>
    <d v="2017-02-01T00:00:00"/>
    <d v="2017-02-18T00:00:00"/>
    <s v="Saturday"/>
    <d v="1899-12-30T18:45:05"/>
    <d v="1899-12-30T19:00:00"/>
    <s v="One Way"/>
  </r>
  <r>
    <n v="1371872"/>
    <s v="RFID Card Member"/>
    <s v="Wauwatosa"/>
    <s v="WI"/>
    <n v="53222"/>
    <s v="UNITED STATES"/>
    <s v="Annual Pass"/>
    <n v="5417"/>
    <x v="4"/>
    <n v="43.078530000000001"/>
    <n v="-87.882620000000003"/>
    <x v="41"/>
    <n v="43.078530000000001"/>
    <n v="-87.882620000000003"/>
    <n v="11"/>
    <n v="0"/>
    <n v="1.7"/>
    <n v="1.6"/>
    <n v="66"/>
    <n v="-1"/>
    <d v="2017-02-18T00:00:00"/>
    <d v="2017-02-01T00:00:00"/>
    <d v="2017-02-18T00:00:00"/>
    <s v="Saturday"/>
    <d v="1899-12-30T19:12:32"/>
    <d v="1899-12-30T19:00:00"/>
    <n v="1"/>
    <d v="2017-02-18T00:00:00"/>
    <d v="2017-02-01T00:00:00"/>
    <d v="2017-02-18T00:00:00"/>
    <s v="Saturday"/>
    <d v="1899-12-30T19:23:45"/>
    <d v="1899-12-30T19:00:00"/>
    <s v="Round Trip"/>
  </r>
  <r>
    <n v="1360313"/>
    <s v="RFID Card Member"/>
    <s v="Pleasant prairie "/>
    <s v="WI"/>
    <n v="53158"/>
    <s v="UNITED STATES"/>
    <s v="Annual Pass"/>
    <n v="11120"/>
    <x v="7"/>
    <n v="43.074890000000003"/>
    <n v="-87.882810000000006"/>
    <x v="41"/>
    <n v="43.078530000000001"/>
    <n v="-87.882620000000003"/>
    <n v="2"/>
    <n v="0"/>
    <n v="0.3"/>
    <n v="0.3"/>
    <n v="12"/>
    <n v="-1"/>
    <d v="2017-02-18T00:00:00"/>
    <d v="2017-02-01T00:00:00"/>
    <d v="2017-02-18T00:00:00"/>
    <s v="Saturday"/>
    <d v="1899-12-30T23:07:29"/>
    <d v="1899-12-30T23:00:00"/>
    <n v="1"/>
    <d v="2017-02-18T00:00:00"/>
    <d v="2017-02-01T00:00:00"/>
    <d v="2017-02-18T00:00:00"/>
    <s v="Saturday"/>
    <d v="1899-12-30T23:09:05"/>
    <d v="1899-12-30T23:00:00"/>
    <s v="One Way"/>
  </r>
  <r>
    <n v="1442430"/>
    <s v="RFID Card Member"/>
    <s v="Milwaukee"/>
    <s v="WI"/>
    <n v="53211"/>
    <s v="UNITED STATES"/>
    <s v="Annual Pass"/>
    <n v="88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19T00:00:00"/>
    <d v="2017-02-01T00:00:00"/>
    <d v="2017-02-19T00:00:00"/>
    <s v="Sunday"/>
    <d v="1899-12-30T10:47:55"/>
    <d v="1899-12-30T11:00:00"/>
    <n v="1"/>
    <d v="2017-02-19T00:00:00"/>
    <d v="2017-02-01T00:00:00"/>
    <d v="2017-02-19T00:00:00"/>
    <s v="Sunday"/>
    <d v="1899-12-30T10:49:53"/>
    <d v="1899-12-30T11:00:00"/>
    <s v="One Way"/>
  </r>
  <r>
    <n v="1417987"/>
    <s v="RFID Card Member"/>
    <s v="Milwaukee"/>
    <s v="WI"/>
    <n v="53207"/>
    <s v="UNITED STATES"/>
    <s v="Annual Pass"/>
    <n v="997"/>
    <x v="36"/>
    <n v="43.02948"/>
    <n v="-87.912819999999996"/>
    <x v="48"/>
    <n v="43.004728999999998"/>
    <n v="-87.905463999999995"/>
    <n v="43"/>
    <n v="0"/>
    <n v="6.5"/>
    <n v="6.1"/>
    <n v="258"/>
    <n v="-1"/>
    <d v="2017-02-19T00:00:00"/>
    <d v="2017-02-01T00:00:00"/>
    <d v="2017-02-19T00:00:00"/>
    <s v="Sunday"/>
    <d v="1899-12-30T12:32:27"/>
    <d v="1899-12-30T13:00:00"/>
    <n v="1"/>
    <d v="2017-02-19T00:00:00"/>
    <d v="2017-02-01T00:00:00"/>
    <d v="2017-02-19T00:00:00"/>
    <s v="Sunday"/>
    <d v="1899-12-30T13:15:26"/>
    <d v="1899-12-30T13:00:00"/>
    <s v="One Way"/>
  </r>
  <r>
    <n v="1297452"/>
    <s v="RFID Card Member"/>
    <s v="West Allis"/>
    <s v="WI"/>
    <n v="53214"/>
    <s v="UNITED STATES"/>
    <s v="Pay as You Go Pass"/>
    <n v="11137"/>
    <x v="40"/>
    <n v="43.048609999999996"/>
    <n v="-88.008480000000006"/>
    <x v="45"/>
    <n v="43.060079999999999"/>
    <n v="-88.027349999999998"/>
    <n v="45"/>
    <n v="4"/>
    <n v="6.8"/>
    <n v="6.4"/>
    <n v="270"/>
    <n v="-1"/>
    <d v="2017-02-19T00:00:00"/>
    <d v="2017-02-01T00:00:00"/>
    <d v="2017-02-19T00:00:00"/>
    <s v="Sunday"/>
    <d v="1899-12-30T12:45:52"/>
    <d v="1899-12-30T13:00:00"/>
    <n v="1"/>
    <d v="2017-02-19T00:00:00"/>
    <d v="2017-02-01T00:00:00"/>
    <d v="2017-02-19T00:00:00"/>
    <s v="Sunday"/>
    <d v="1899-12-30T13:30:14"/>
    <d v="1899-12-30T14:00:00"/>
    <s v="One Way"/>
  </r>
  <r>
    <n v="1393921"/>
    <s v="RFID Card Member"/>
    <s v="Milwaukee"/>
    <s v="WI"/>
    <n v="53217"/>
    <s v="UNITED STATES"/>
    <s v="Pay as You Go Pass"/>
    <n v="157"/>
    <x v="21"/>
    <n v="43.06033"/>
    <n v="-87.89546"/>
    <x v="24"/>
    <n v="43.036900000000003"/>
    <n v="-87.89667"/>
    <n v="29"/>
    <n v="2"/>
    <n v="4.4000000000000004"/>
    <n v="4.0999999999999996"/>
    <n v="174"/>
    <n v="-1"/>
    <d v="2017-02-19T00:00:00"/>
    <d v="2017-02-01T00:00:00"/>
    <d v="2017-02-19T00:00:00"/>
    <s v="Sunday"/>
    <d v="1899-12-30T13:05:10"/>
    <d v="1899-12-30T13:00:00"/>
    <n v="1"/>
    <d v="2017-02-19T00:00:00"/>
    <d v="2017-02-01T00:00:00"/>
    <d v="2017-02-19T00:00:00"/>
    <s v="Sunday"/>
    <d v="1899-12-30T13:34:43"/>
    <d v="1899-12-30T14:00:00"/>
    <s v="One Way"/>
  </r>
  <r>
    <n v="1010620"/>
    <s v="RFID Card Member"/>
    <s v="Milwaukee"/>
    <s v="WI"/>
    <n v="53202"/>
    <s v="UNITED STATES"/>
    <s v="Annual Pass"/>
    <n v="11166"/>
    <x v="1"/>
    <n v="43.048200000000001"/>
    <n v="-87.900859999999994"/>
    <x v="38"/>
    <n v="43.074890000000003"/>
    <n v="-87.882810000000006"/>
    <n v="19"/>
    <n v="0"/>
    <n v="2.9"/>
    <n v="2.7"/>
    <n v="114"/>
    <n v="-1"/>
    <d v="2017-02-19T00:00:00"/>
    <d v="2017-02-01T00:00:00"/>
    <d v="2017-02-19T00:00:00"/>
    <s v="Sunday"/>
    <d v="1899-12-30T14:27:48"/>
    <d v="1899-12-30T14:00:00"/>
    <n v="1"/>
    <d v="2017-02-19T00:00:00"/>
    <d v="2017-02-01T00:00:00"/>
    <d v="2017-02-19T00:00:00"/>
    <s v="Sunday"/>
    <d v="1899-12-30T14:46:13"/>
    <d v="1899-12-30T15:00:00"/>
    <s v="One Way"/>
  </r>
  <r>
    <n v="1257700"/>
    <s v="RFID Card Member"/>
    <s v="Milwaukee"/>
    <s v="WI"/>
    <n v="53202"/>
    <s v="UNITED STATES"/>
    <s v="Annual Pass"/>
    <n v="5"/>
    <x v="10"/>
    <n v="43.052460000000004"/>
    <n v="-87.891000000000005"/>
    <x v="3"/>
    <n v="43.058619999999998"/>
    <n v="-87.885319999999993"/>
    <n v="9"/>
    <n v="0"/>
    <n v="1.4"/>
    <n v="1.3"/>
    <n v="54"/>
    <n v="-1"/>
    <d v="2017-02-19T00:00:00"/>
    <d v="2017-02-01T00:00:00"/>
    <d v="2017-02-19T00:00:00"/>
    <s v="Sunday"/>
    <d v="1899-12-30T14:46:56"/>
    <d v="1899-12-30T15:00:00"/>
    <n v="1"/>
    <d v="2017-02-19T00:00:00"/>
    <d v="2017-02-01T00:00:00"/>
    <d v="2017-02-19T00:00:00"/>
    <s v="Sunday"/>
    <d v="1899-12-30T14:55:13"/>
    <d v="1899-12-30T15:00:00"/>
    <s v="One Way"/>
  </r>
  <r>
    <n v="1257700"/>
    <s v="RFID Card Member"/>
    <s v="Milwaukee"/>
    <s v="WI"/>
    <n v="53202"/>
    <s v="UNITED STATES"/>
    <s v="Annual Pass"/>
    <n v="5505"/>
    <x v="13"/>
    <n v="43.058619999999998"/>
    <n v="-87.885319999999993"/>
    <x v="18"/>
    <n v="43.045712999999999"/>
    <n v="-87.899756999999994"/>
    <n v="15"/>
    <n v="0"/>
    <n v="2.2999999999999998"/>
    <n v="2.1"/>
    <n v="90"/>
    <n v="-1"/>
    <d v="2017-02-19T00:00:00"/>
    <d v="2017-02-01T00:00:00"/>
    <d v="2017-02-19T00:00:00"/>
    <s v="Sunday"/>
    <d v="1899-12-30T16:39:12"/>
    <d v="1899-12-30T17:00:00"/>
    <n v="1"/>
    <d v="2017-02-19T00:00:00"/>
    <d v="2017-02-01T00:00:00"/>
    <d v="2017-02-19T00:00:00"/>
    <s v="Sunday"/>
    <d v="1899-12-30T16:54:24"/>
    <d v="1899-12-30T17:00:00"/>
    <s v="One Way"/>
  </r>
  <r>
    <n v="1359140"/>
    <s v="RFID Card Member"/>
    <s v="Dousman"/>
    <s v="WI"/>
    <n v="53118"/>
    <s v="UNITED STATES"/>
    <s v="Annual Pass"/>
    <n v="309"/>
    <x v="29"/>
    <n v="43.05847"/>
    <n v="-87.898079999999993"/>
    <x v="31"/>
    <n v="43.060250000000003"/>
    <n v="-87.892169999999993"/>
    <n v="3"/>
    <n v="0"/>
    <n v="0.5"/>
    <n v="0.4"/>
    <n v="18"/>
    <n v="-1"/>
    <d v="2017-02-19T00:00:00"/>
    <d v="2017-02-01T00:00:00"/>
    <d v="2017-02-19T00:00:00"/>
    <s v="Sunday"/>
    <d v="1899-12-30T17:32:23"/>
    <d v="1899-12-30T18:00:00"/>
    <n v="1"/>
    <d v="2017-02-19T00:00:00"/>
    <d v="2017-02-01T00:00:00"/>
    <d v="2017-02-19T00:00:00"/>
    <s v="Sunday"/>
    <d v="1899-12-30T17:35:42"/>
    <d v="1899-12-30T18:00:00"/>
    <s v="One Way"/>
  </r>
  <r>
    <n v="1360389"/>
    <s v="RFID Card Member"/>
    <s v="Kenosha"/>
    <s v="WI"/>
    <n v="53142"/>
    <s v="UNITED STATES"/>
    <s v="Annual Pass"/>
    <n v="11120"/>
    <x v="44"/>
    <n v="43.074655999999997"/>
    <n v="-87.889011999999994"/>
    <x v="41"/>
    <n v="43.078530000000001"/>
    <n v="-87.882620000000003"/>
    <n v="4"/>
    <n v="0"/>
    <n v="0.6"/>
    <n v="0.6"/>
    <n v="24"/>
    <n v="-1"/>
    <d v="2017-02-19T00:00:00"/>
    <d v="2017-02-01T00:00:00"/>
    <d v="2017-02-19T00:00:00"/>
    <s v="Sunday"/>
    <d v="1899-12-30T18:36:06"/>
    <d v="1899-12-30T19:00:00"/>
    <n v="1"/>
    <d v="2017-02-19T00:00:00"/>
    <d v="2017-02-01T00:00:00"/>
    <d v="2017-02-19T00:00:00"/>
    <s v="Sunday"/>
    <d v="1899-12-30T18:40:14"/>
    <d v="1899-12-30T19:00:00"/>
    <s v="One Way"/>
  </r>
  <r>
    <n v="1515232"/>
    <s v="RFID Card Member"/>
    <s v="Milwaukee"/>
    <s v="WI"/>
    <n v="53202"/>
    <s v="UNITED STATES"/>
    <s v="Pay as You Go Pass"/>
    <n v="5432"/>
    <x v="14"/>
    <n v="43.045712999999999"/>
    <n v="-87.899756999999994"/>
    <x v="18"/>
    <n v="43.045712999999999"/>
    <n v="-87.899756999999994"/>
    <n v="73"/>
    <n v="6"/>
    <n v="11"/>
    <n v="10.4"/>
    <n v="438"/>
    <n v="-1"/>
    <d v="2017-02-19T00:00:00"/>
    <d v="2017-02-01T00:00:00"/>
    <d v="2017-02-19T00:00:00"/>
    <s v="Sunday"/>
    <d v="1899-12-30T20:02:23"/>
    <d v="1899-12-30T20:00:00"/>
    <n v="1"/>
    <d v="2017-02-19T00:00:00"/>
    <d v="2017-02-01T00:00:00"/>
    <d v="2017-02-19T00:00:00"/>
    <s v="Sunday"/>
    <d v="1899-12-30T21:15:10"/>
    <d v="1899-12-30T21:00:00"/>
    <s v="Round Trip"/>
  </r>
  <r>
    <n v="1400126"/>
    <s v="RFID Card Member"/>
    <s v="Milwaukee"/>
    <s v="WI"/>
    <n v="53211"/>
    <s v="UNITED STATES"/>
    <s v="Annual Pass"/>
    <n v="96"/>
    <x v="21"/>
    <n v="43.06033"/>
    <n v="-87.89546"/>
    <x v="25"/>
    <n v="43.066893999999998"/>
    <n v="-87.877936000000005"/>
    <n v="11"/>
    <n v="0"/>
    <n v="1.7"/>
    <n v="1.6"/>
    <n v="66"/>
    <n v="-1"/>
    <d v="2017-02-19T00:00:00"/>
    <d v="2017-02-01T00:00:00"/>
    <d v="2017-02-19T00:00:00"/>
    <s v="Sunday"/>
    <d v="1899-12-30T22:17:44"/>
    <d v="1899-12-30T22:00:00"/>
    <n v="1"/>
    <d v="2017-02-19T00:00:00"/>
    <d v="2017-02-01T00:00:00"/>
    <d v="2017-02-19T00:00:00"/>
    <s v="Sunday"/>
    <d v="1899-12-30T22:28:16"/>
    <d v="1899-12-30T22:00:00"/>
    <s v="One Way"/>
  </r>
  <r>
    <n v="1509599"/>
    <s v="RFID Card Member"/>
    <s v="Greenfield"/>
    <s v="WI"/>
    <n v="53220"/>
    <s v="UNITED STATES"/>
    <s v="Annual Pass"/>
    <n v="228"/>
    <x v="14"/>
    <n v="43.045712999999999"/>
    <n v="-87.899756999999994"/>
    <x v="26"/>
    <n v="43.077359999999999"/>
    <n v="-87.880769999999998"/>
    <n v="17"/>
    <n v="0"/>
    <n v="2.6"/>
    <n v="2.4"/>
    <n v="102"/>
    <n v="-1"/>
    <d v="2017-02-20T00:00:00"/>
    <d v="2017-02-01T00:00:00"/>
    <d v="2017-02-20T00:00:00"/>
    <s v="Monday"/>
    <d v="1899-12-30T08:42:19"/>
    <d v="1899-12-30T09:00:00"/>
    <n v="1"/>
    <d v="2017-02-20T00:00:00"/>
    <d v="2017-02-01T00:00:00"/>
    <d v="2017-02-20T00:00:00"/>
    <s v="Monday"/>
    <d v="1899-12-30T08:59:40"/>
    <d v="1899-12-30T09:00:00"/>
    <s v="One Way"/>
  </r>
  <r>
    <n v="1246588"/>
    <s v="RFID Card Member"/>
    <s v="Milwaukee"/>
    <s v="WI"/>
    <n v="53218"/>
    <s v="UNITED STATES"/>
    <s v="Bublr for Organizations"/>
    <n v="5487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20T00:00:00"/>
    <d v="2017-02-01T00:00:00"/>
    <d v="2017-02-20T00:00:00"/>
    <s v="Monday"/>
    <d v="1899-12-30T09:26:21"/>
    <d v="1899-12-30T09:00:00"/>
    <n v="1"/>
    <d v="2017-02-20T00:00:00"/>
    <d v="2017-02-01T00:00:00"/>
    <d v="2017-02-20T00:00:00"/>
    <s v="Monday"/>
    <d v="1899-12-30T09:28:42"/>
    <d v="1899-12-30T09:00:00"/>
    <s v="One Way"/>
  </r>
  <r>
    <n v="1257700"/>
    <s v="RFID Card Member"/>
    <s v="Milwaukee"/>
    <s v="WI"/>
    <n v="53202"/>
    <s v="UNITED STATES"/>
    <s v="Annual Pass"/>
    <n v="5473"/>
    <x v="11"/>
    <n v="43.04824"/>
    <n v="-87.904970000000006"/>
    <x v="0"/>
    <n v="43.048200000000001"/>
    <n v="-87.900859999999994"/>
    <n v="7"/>
    <n v="0"/>
    <n v="1.1000000000000001"/>
    <n v="1"/>
    <n v="42"/>
    <n v="-1"/>
    <d v="2017-02-20T00:00:00"/>
    <d v="2017-02-01T00:00:00"/>
    <d v="2017-02-20T00:00:00"/>
    <s v="Monday"/>
    <d v="1899-12-30T09:34:58"/>
    <d v="1899-12-30T10:00:00"/>
    <n v="1"/>
    <d v="2017-02-20T00:00:00"/>
    <d v="2017-02-01T00:00:00"/>
    <d v="2017-02-20T00:00:00"/>
    <s v="Monday"/>
    <d v="1899-12-30T09:41:07"/>
    <d v="1899-12-30T10:00:00"/>
    <s v="One Way"/>
  </r>
  <r>
    <n v="1489319"/>
    <s v="RFID Card Member"/>
    <s v="Brookfield"/>
    <s v="WI"/>
    <n v="53045"/>
    <s v="UNITED STATES"/>
    <s v="Annual Pass"/>
    <n v="11053"/>
    <x v="26"/>
    <n v="43.060786"/>
    <n v="-87.883825999999999"/>
    <x v="26"/>
    <n v="43.077359999999999"/>
    <n v="-87.880769999999998"/>
    <n v="9"/>
    <n v="0"/>
    <n v="1.4"/>
    <n v="1.3"/>
    <n v="54"/>
    <n v="-1"/>
    <d v="2017-02-20T00:00:00"/>
    <d v="2017-02-01T00:00:00"/>
    <d v="2017-02-20T00:00:00"/>
    <s v="Monday"/>
    <d v="1899-12-30T09:39:29"/>
    <d v="1899-12-30T10:00:00"/>
    <n v="1"/>
    <d v="2017-02-20T00:00:00"/>
    <d v="2017-02-01T00:00:00"/>
    <d v="2017-02-20T00:00:00"/>
    <s v="Monday"/>
    <d v="1899-12-30T09:48:50"/>
    <d v="1899-12-30T10:00:00"/>
    <s v="One Way"/>
  </r>
  <r>
    <n v="1250783"/>
    <s v="RFID Card Member"/>
    <s v="Milwaukee"/>
    <s v="WI"/>
    <n v="53211"/>
    <s v="UNITED STATES"/>
    <s v="Bublr for Organizations"/>
    <n v="5487"/>
    <x v="7"/>
    <n v="43.074890000000003"/>
    <n v="-87.882810000000006"/>
    <x v="41"/>
    <n v="43.078530000000001"/>
    <n v="-87.882620000000003"/>
    <n v="2"/>
    <n v="0"/>
    <n v="0.3"/>
    <n v="0.3"/>
    <n v="12"/>
    <n v="-1"/>
    <d v="2017-02-20T00:00:00"/>
    <d v="2017-02-01T00:00:00"/>
    <d v="2017-02-20T00:00:00"/>
    <s v="Monday"/>
    <d v="1899-12-30T13:56:44"/>
    <d v="1899-12-30T14:00:00"/>
    <n v="1"/>
    <d v="2017-02-20T00:00:00"/>
    <d v="2017-02-01T00:00:00"/>
    <d v="2017-02-20T00:00:00"/>
    <s v="Monday"/>
    <d v="1899-12-30T13:58:39"/>
    <d v="1899-12-30T14:00:00"/>
    <s v="One Way"/>
  </r>
  <r>
    <n v="1466945"/>
    <s v="RFID Card Member"/>
    <s v="Milwaukee"/>
    <s v="WI"/>
    <n v="53211"/>
    <s v="UNITED STATES"/>
    <s v="Annual Pass"/>
    <n v="11123"/>
    <x v="19"/>
    <n v="43.069021999999997"/>
    <n v="-87.887940999999998"/>
    <x v="38"/>
    <n v="43.074890000000003"/>
    <n v="-87.882810000000006"/>
    <n v="9"/>
    <n v="0"/>
    <n v="1.4"/>
    <n v="1.3"/>
    <n v="54"/>
    <n v="-1"/>
    <d v="2017-02-20T00:00:00"/>
    <d v="2017-02-01T00:00:00"/>
    <d v="2017-02-20T00:00:00"/>
    <s v="Monday"/>
    <d v="1899-12-30T13:57:11"/>
    <d v="1899-12-30T14:00:00"/>
    <n v="1"/>
    <d v="2017-02-20T00:00:00"/>
    <d v="2017-02-01T00:00:00"/>
    <d v="2017-02-20T00:00:00"/>
    <s v="Monday"/>
    <d v="1899-12-30T14:06:02"/>
    <d v="1899-12-30T14:00:00"/>
    <s v="One Way"/>
  </r>
  <r>
    <n v="563384"/>
    <s v="RFID Card Member"/>
    <s v="Waukeha"/>
    <s v="WI"/>
    <n v="53188"/>
    <s v="UNITED STATES"/>
    <s v="Annual Pass"/>
    <n v="5423"/>
    <x v="12"/>
    <n v="43.038719999999998"/>
    <n v="-87.905339999999995"/>
    <x v="1"/>
    <n v="43.03886"/>
    <n v="-87.902720000000002"/>
    <n v="55"/>
    <n v="0"/>
    <n v="8.3000000000000007"/>
    <n v="7.8"/>
    <n v="330"/>
    <n v="-1"/>
    <d v="2017-02-20T00:00:00"/>
    <d v="2017-02-01T00:00:00"/>
    <d v="2017-02-20T00:00:00"/>
    <s v="Monday"/>
    <d v="1899-12-30T14:23:13"/>
    <d v="1899-12-30T14:00:00"/>
    <n v="1"/>
    <d v="2017-02-20T00:00:00"/>
    <d v="2017-02-01T00:00:00"/>
    <d v="2017-02-20T00:00:00"/>
    <s v="Monday"/>
    <d v="1899-12-30T15:18:49"/>
    <d v="1899-12-30T15:00:00"/>
    <s v="One Way"/>
  </r>
  <r>
    <n v="1255543"/>
    <s v="RFID Card Member"/>
    <s v="Burlington"/>
    <s v="WI"/>
    <n v="53105"/>
    <s v="UNITED STATES"/>
    <s v="Bublr for Organizations"/>
    <n v="307"/>
    <x v="21"/>
    <n v="43.06033"/>
    <n v="-87.89546"/>
    <x v="26"/>
    <n v="43.077359999999999"/>
    <n v="-87.880769999999998"/>
    <n v="15"/>
    <n v="0"/>
    <n v="2.2999999999999998"/>
    <n v="2.1"/>
    <n v="90"/>
    <n v="-1"/>
    <d v="2017-02-20T00:00:00"/>
    <d v="2017-02-01T00:00:00"/>
    <d v="2017-02-20T00:00:00"/>
    <s v="Monday"/>
    <d v="1899-12-30T15:04:24"/>
    <d v="1899-12-30T15:00:00"/>
    <n v="1"/>
    <d v="2017-02-20T00:00:00"/>
    <d v="2017-02-01T00:00:00"/>
    <d v="2017-02-20T00:00:00"/>
    <s v="Monday"/>
    <d v="1899-12-30T15:19:40"/>
    <d v="1899-12-30T15:00:00"/>
    <s v="One Way"/>
  </r>
  <r>
    <n v="825934"/>
    <s v="RFID Card Member"/>
    <s v="Milwaukee"/>
    <s v="WI"/>
    <n v="53208"/>
    <s v="UNITED STATES"/>
    <s v="Annual Pass"/>
    <n v="959"/>
    <x v="3"/>
    <n v="43.042490000000001"/>
    <n v="-87.909959999999998"/>
    <x v="30"/>
    <n v="43.05097"/>
    <n v="-87.906440000000003"/>
    <n v="6"/>
    <n v="0"/>
    <n v="0.9"/>
    <n v="0.9"/>
    <n v="36"/>
    <n v="-1"/>
    <d v="2017-02-20T00:00:00"/>
    <d v="2017-02-01T00:00:00"/>
    <d v="2017-02-20T00:00:00"/>
    <s v="Monday"/>
    <d v="1899-12-30T17:01:57"/>
    <d v="1899-12-30T17:00:00"/>
    <n v="1"/>
    <d v="2017-02-20T00:00:00"/>
    <d v="2017-02-01T00:00:00"/>
    <d v="2017-02-20T00:00:00"/>
    <s v="Monday"/>
    <d v="1899-12-30T17:07:29"/>
    <d v="1899-12-30T17:00:00"/>
    <s v="One Way"/>
  </r>
  <r>
    <n v="1417084"/>
    <s v="RFID Card Member"/>
    <s v="waukesha"/>
    <s v="WI"/>
    <n v="53188"/>
    <s v="UNITED STATES"/>
    <s v="Annual Pass"/>
    <n v="88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0T00:00:00"/>
    <d v="2017-02-01T00:00:00"/>
    <d v="2017-02-20T00:00:00"/>
    <s v="Monday"/>
    <d v="1899-12-30T17:05:57"/>
    <d v="1899-12-30T17:00:00"/>
    <n v="1"/>
    <d v="2017-02-20T00:00:00"/>
    <d v="2017-02-01T00:00:00"/>
    <d v="2017-02-20T00:00:00"/>
    <s v="Monday"/>
    <d v="1899-12-30T17:09:16"/>
    <d v="1899-12-30T17:00:00"/>
    <s v="One Way"/>
  </r>
  <r>
    <n v="1276651"/>
    <s v="RFID Card Member"/>
    <s v="Milwaukee"/>
    <s v="WI"/>
    <n v="53211"/>
    <s v="UNITED STATES"/>
    <s v="Annual Pass"/>
    <n v="2968"/>
    <x v="6"/>
    <n v="43.049230000000001"/>
    <n v="-87.911940000000001"/>
    <x v="26"/>
    <n v="43.077359999999999"/>
    <n v="-87.880769999999998"/>
    <n v="25"/>
    <n v="0"/>
    <n v="3.8"/>
    <n v="3.6"/>
    <n v="150"/>
    <n v="-1"/>
    <d v="2017-02-20T00:00:00"/>
    <d v="2017-02-01T00:00:00"/>
    <d v="2017-02-20T00:00:00"/>
    <s v="Monday"/>
    <d v="1899-12-30T17:47:13"/>
    <d v="1899-12-30T18:00:00"/>
    <n v="1"/>
    <d v="2017-02-20T00:00:00"/>
    <d v="2017-02-01T00:00:00"/>
    <d v="2017-02-20T00:00:00"/>
    <s v="Monday"/>
    <d v="1899-12-30T18:12:05"/>
    <d v="1899-12-30T18:00:00"/>
    <s v="One Way"/>
  </r>
  <r>
    <n v="1408049"/>
    <s v="RFID Card Member"/>
    <s v="Milwaukee"/>
    <s v="WI"/>
    <n v="53202"/>
    <s v="UNITED STATES"/>
    <s v="Annual Pass"/>
    <n v="81"/>
    <x v="20"/>
    <n v="43.034619999999997"/>
    <n v="-87.917500000000004"/>
    <x v="5"/>
    <n v="43.031480000000002"/>
    <n v="-87.908169999999998"/>
    <n v="8"/>
    <n v="0"/>
    <n v="1.2"/>
    <n v="1.1000000000000001"/>
    <n v="48"/>
    <n v="-1"/>
    <d v="2017-02-20T00:00:00"/>
    <d v="2017-02-01T00:00:00"/>
    <d v="2017-02-20T00:00:00"/>
    <s v="Monday"/>
    <d v="1899-12-30T20:39:22"/>
    <d v="1899-12-30T21:00:00"/>
    <n v="1"/>
    <d v="2017-02-20T00:00:00"/>
    <d v="2017-02-01T00:00:00"/>
    <d v="2017-02-20T00:00:00"/>
    <s v="Monday"/>
    <d v="1899-12-30T20:47:26"/>
    <d v="1899-12-30T21:00:00"/>
    <s v="One Way"/>
  </r>
  <r>
    <n v="1483928"/>
    <s v="RFID Card Member"/>
    <s v="Mequon"/>
    <s v="WI"/>
    <n v="53092"/>
    <s v="UNITED STATES"/>
    <s v="Annual Pass"/>
    <n v="42"/>
    <x v="19"/>
    <n v="43.069021999999997"/>
    <n v="-87.887940999999998"/>
    <x v="25"/>
    <n v="43.066893999999998"/>
    <n v="-87.877936000000005"/>
    <n v="7"/>
    <n v="0"/>
    <n v="1.1000000000000001"/>
    <n v="1"/>
    <n v="42"/>
    <n v="-1"/>
    <d v="2017-02-11T00:00:00"/>
    <d v="2017-02-01T00:00:00"/>
    <d v="2017-02-11T00:00:00"/>
    <s v="Saturday"/>
    <d v="1899-12-30T11:20:46"/>
    <d v="1899-12-30T11:00:00"/>
    <n v="1"/>
    <d v="2017-02-11T00:00:00"/>
    <d v="2017-02-01T00:00:00"/>
    <d v="2017-02-11T00:00:00"/>
    <s v="Saturday"/>
    <d v="1899-12-30T11:27:47"/>
    <d v="1899-12-30T11:00:00"/>
    <s v="One Way"/>
  </r>
  <r>
    <n v="1224715"/>
    <s v="RFID Card Member"/>
    <s v="Milwaukee"/>
    <s v="WI"/>
    <n v="53212"/>
    <s v="UNITED STATES"/>
    <s v="Annual Pass"/>
    <n v="5454"/>
    <x v="26"/>
    <n v="43.060786"/>
    <n v="-87.883825999999999"/>
    <x v="15"/>
    <n v="43.06033"/>
    <n v="-87.89546"/>
    <n v="3"/>
    <n v="0"/>
    <n v="0.5"/>
    <n v="0.4"/>
    <n v="18"/>
    <n v="-1"/>
    <d v="2017-02-11T00:00:00"/>
    <d v="2017-02-01T00:00:00"/>
    <d v="2017-02-11T00:00:00"/>
    <s v="Saturday"/>
    <d v="1899-12-30T13:19:41"/>
    <d v="1899-12-30T13:00:00"/>
    <n v="1"/>
    <d v="2017-02-11T00:00:00"/>
    <d v="2017-02-01T00:00:00"/>
    <d v="2017-02-11T00:00:00"/>
    <s v="Saturday"/>
    <d v="1899-12-30T13:22:54"/>
    <d v="1899-12-30T13:00:00"/>
    <s v="One Way"/>
  </r>
  <r>
    <n v="1004775"/>
    <s v="RFID Card Member"/>
    <s v="Milwaukee"/>
    <s v="WI"/>
    <n v="53202"/>
    <s v="UNITED STATES"/>
    <s v="Annual Pass"/>
    <n v="263"/>
    <x v="19"/>
    <n v="43.069021999999997"/>
    <n v="-87.887940999999998"/>
    <x v="13"/>
    <n v="43.04824"/>
    <n v="-87.904970000000006"/>
    <n v="30"/>
    <n v="0"/>
    <n v="4.5"/>
    <n v="4.3"/>
    <n v="180"/>
    <n v="-1"/>
    <d v="2017-02-11T00:00:00"/>
    <d v="2017-02-01T00:00:00"/>
    <d v="2017-02-11T00:00:00"/>
    <s v="Saturday"/>
    <d v="1899-12-30T14:25:25"/>
    <d v="1899-12-30T14:00:00"/>
    <n v="1"/>
    <d v="2017-02-11T00:00:00"/>
    <d v="2017-02-01T00:00:00"/>
    <d v="2017-02-11T00:00:00"/>
    <s v="Saturday"/>
    <d v="1899-12-30T14:55:01"/>
    <d v="1899-12-30T15:00:00"/>
    <s v="One Way"/>
  </r>
  <r>
    <n v="1387054"/>
    <s v="RFID Card Member"/>
    <s v="Wauwatosa"/>
    <s v="WI"/>
    <n v="53213"/>
    <s v="UNITED STATES"/>
    <s v="Annual Pass"/>
    <n v="11111"/>
    <x v="55"/>
    <n v="43.059550000000002"/>
    <n v="-88.008840000000006"/>
    <x v="53"/>
    <n v="43.06044"/>
    <n v="-88.016239999999996"/>
    <n v="45"/>
    <n v="0"/>
    <n v="6.8"/>
    <n v="6.4"/>
    <n v="270"/>
    <n v="-1"/>
    <d v="2017-02-11T00:00:00"/>
    <d v="2017-02-01T00:00:00"/>
    <d v="2017-02-11T00:00:00"/>
    <s v="Saturday"/>
    <d v="1899-12-30T15:18:41"/>
    <d v="1899-12-30T15:00:00"/>
    <n v="1"/>
    <d v="2017-02-11T00:00:00"/>
    <d v="2017-02-01T00:00:00"/>
    <d v="2017-02-11T00:00:00"/>
    <s v="Saturday"/>
    <d v="1899-12-30T16:03:33"/>
    <d v="1899-12-30T16:00:00"/>
    <s v="One Way"/>
  </r>
  <r>
    <n v="1425087"/>
    <s v="RFID Card Member"/>
    <s v="milwaukee"/>
    <s v="WI"/>
    <n v="53212"/>
    <s v="UNITED STATES"/>
    <s v="Annual Pass"/>
    <n v="5546"/>
    <x v="16"/>
    <n v="43.03913"/>
    <n v="-87.916150000000002"/>
    <x v="15"/>
    <n v="43.06033"/>
    <n v="-87.89546"/>
    <n v="14"/>
    <n v="0"/>
    <n v="2.1"/>
    <n v="2"/>
    <n v="84"/>
    <n v="-1"/>
    <d v="2017-02-11T00:00:00"/>
    <d v="2017-02-01T00:00:00"/>
    <d v="2017-02-11T00:00:00"/>
    <s v="Saturday"/>
    <d v="1899-12-30T15:59:27"/>
    <d v="1899-12-30T16:00:00"/>
    <n v="1"/>
    <d v="2017-02-11T00:00:00"/>
    <d v="2017-02-01T00:00:00"/>
    <d v="2017-02-11T00:00:00"/>
    <s v="Saturday"/>
    <d v="1899-12-30T16:13:45"/>
    <d v="1899-12-30T16:00:00"/>
    <s v="One Way"/>
  </r>
  <r>
    <n v="1344495"/>
    <s v="RFID Card Member"/>
    <s v="Kenosha"/>
    <s v="WI"/>
    <n v="53144"/>
    <s v="UNITED STATES"/>
    <s v="Annual Pass"/>
    <n v="5511"/>
    <x v="28"/>
    <n v="43.060250000000003"/>
    <n v="-87.892169999999993"/>
    <x v="15"/>
    <n v="43.06033"/>
    <n v="-87.89546"/>
    <n v="2"/>
    <n v="0"/>
    <n v="0.3"/>
    <n v="0.3"/>
    <n v="12"/>
    <n v="-1"/>
    <d v="2017-02-11T00:00:00"/>
    <d v="2017-02-01T00:00:00"/>
    <d v="2017-02-11T00:00:00"/>
    <s v="Saturday"/>
    <d v="1899-12-30T23:50:17"/>
    <d v="1899-12-31T00:00:00"/>
    <n v="1"/>
    <d v="2017-02-11T00:00:00"/>
    <d v="2017-02-01T00:00:00"/>
    <d v="2017-02-11T00:00:00"/>
    <s v="Saturday"/>
    <d v="1899-12-30T23:52:01"/>
    <d v="1899-12-31T00:00:00"/>
    <s v="One Way"/>
  </r>
  <r>
    <n v="1365846"/>
    <s v="RFID Card Member"/>
    <s v="Milwaukee "/>
    <s v="WI"/>
    <n v="53233"/>
    <s v="UNITED STATES"/>
    <s v="Annual Pass"/>
    <n v="5549"/>
    <x v="27"/>
    <n v="43.038580000000003"/>
    <n v="-87.90934"/>
    <x v="21"/>
    <n v="43.040154000000001"/>
    <n v="-87.932113000000001"/>
    <n v="11"/>
    <n v="0"/>
    <n v="1.7"/>
    <n v="1.6"/>
    <n v="66"/>
    <n v="-1"/>
    <d v="2017-02-11T00:00:00"/>
    <d v="2017-02-01T00:00:00"/>
    <d v="2017-02-11T00:00:00"/>
    <s v="Saturday"/>
    <d v="1899-12-30T23:53:37"/>
    <d v="1899-12-31T00:00:00"/>
    <n v="1"/>
    <d v="2017-02-12T00:00:00"/>
    <d v="2017-02-01T00:00:00"/>
    <d v="2017-02-12T00:00:00"/>
    <s v="Sunday"/>
    <d v="1899-12-30T00:04:06"/>
    <d v="1899-12-30T00:00:00"/>
    <s v="One Way"/>
  </r>
  <r>
    <n v="1357250"/>
    <s v="RFID Card Member"/>
    <s v="Milwaukee"/>
    <s v="WI"/>
    <n v="53202"/>
    <s v="UNITED STATES"/>
    <s v="Annual Pass"/>
    <n v="5459"/>
    <x v="51"/>
    <n v="43.046570000000003"/>
    <n v="-87.908720000000002"/>
    <x v="0"/>
    <n v="43.048200000000001"/>
    <n v="-87.900859999999994"/>
    <n v="4"/>
    <n v="0"/>
    <n v="0.6"/>
    <n v="0.6"/>
    <n v="24"/>
    <n v="-1"/>
    <d v="2017-02-12T00:00:00"/>
    <d v="2017-02-01T00:00:00"/>
    <d v="2017-02-12T00:00:00"/>
    <s v="Sunday"/>
    <d v="1899-12-30T02:33:49"/>
    <d v="1899-12-30T03:00:00"/>
    <n v="1"/>
    <d v="2017-02-12T00:00:00"/>
    <d v="2017-02-01T00:00:00"/>
    <d v="2017-02-12T00:00:00"/>
    <s v="Sunday"/>
    <d v="1899-12-30T02:37:21"/>
    <d v="1899-12-30T03:00:00"/>
    <s v="One Way"/>
  </r>
  <r>
    <n v="1407702"/>
    <s v="RFID Card Member"/>
    <s v="Milwaukee"/>
    <s v="WI"/>
    <n v="53202"/>
    <s v="UNITED STATES"/>
    <s v="Annual Pass"/>
    <n v="279"/>
    <x v="4"/>
    <n v="43.078530000000001"/>
    <n v="-87.882620000000003"/>
    <x v="41"/>
    <n v="43.078530000000001"/>
    <n v="-87.882620000000003"/>
    <n v="38"/>
    <n v="0"/>
    <n v="5.7"/>
    <n v="5.4"/>
    <n v="228"/>
    <n v="-1"/>
    <d v="2017-02-12T00:00:00"/>
    <d v="2017-02-01T00:00:00"/>
    <d v="2017-02-12T00:00:00"/>
    <s v="Sunday"/>
    <d v="1899-12-30T14:13:38"/>
    <d v="1899-12-30T14:00:00"/>
    <n v="1"/>
    <d v="2017-02-12T00:00:00"/>
    <d v="2017-02-01T00:00:00"/>
    <d v="2017-02-12T00:00:00"/>
    <s v="Sunday"/>
    <d v="1899-12-30T14:51:07"/>
    <d v="1899-12-30T15:00:00"/>
    <s v="Round Trip"/>
  </r>
  <r>
    <n v="1448771"/>
    <s v="RFID Card Member"/>
    <s v="Milwuakee"/>
    <s v="WI"/>
    <n v="53201"/>
    <s v="UNITED STATES"/>
    <s v="Annual Pass"/>
    <n v="5712"/>
    <x v="4"/>
    <n v="43.078530000000001"/>
    <n v="-87.882620000000003"/>
    <x v="3"/>
    <n v="43.058619999999998"/>
    <n v="-87.885319999999993"/>
    <n v="13"/>
    <n v="0"/>
    <n v="2"/>
    <n v="1.9"/>
    <n v="78"/>
    <n v="-1"/>
    <d v="2017-02-12T00:00:00"/>
    <d v="2017-02-01T00:00:00"/>
    <d v="2017-02-12T00:00:00"/>
    <s v="Sunday"/>
    <d v="1899-12-30T14:24:38"/>
    <d v="1899-12-30T14:00:00"/>
    <n v="1"/>
    <d v="2017-02-12T00:00:00"/>
    <d v="2017-02-01T00:00:00"/>
    <d v="2017-02-12T00:00:00"/>
    <s v="Sunday"/>
    <d v="1899-12-30T14:37:44"/>
    <d v="1899-12-30T15:00:00"/>
    <s v="One Way"/>
  </r>
  <r>
    <n v="1407702"/>
    <s v="RFID Card Member"/>
    <s v="Milwaukee"/>
    <s v="WI"/>
    <n v="53202"/>
    <s v="UNITED STATES"/>
    <s v="Annual Pass"/>
    <n v="5478"/>
    <x v="7"/>
    <n v="43.074890000000003"/>
    <n v="-87.882810000000006"/>
    <x v="9"/>
    <n v="43.074655999999997"/>
    <n v="-87.889011999999994"/>
    <n v="2"/>
    <n v="0"/>
    <n v="0.3"/>
    <n v="0.3"/>
    <n v="12"/>
    <n v="-1"/>
    <d v="2017-02-12T00:00:00"/>
    <d v="2017-02-01T00:00:00"/>
    <d v="2017-02-12T00:00:00"/>
    <s v="Sunday"/>
    <d v="1899-12-30T16:32:11"/>
    <d v="1899-12-30T17:00:00"/>
    <n v="1"/>
    <d v="2017-02-12T00:00:00"/>
    <d v="2017-02-01T00:00:00"/>
    <d v="2017-02-12T00:00:00"/>
    <s v="Sunday"/>
    <d v="1899-12-30T16:34:40"/>
    <d v="1899-12-30T17:00:00"/>
    <s v="One Way"/>
  </r>
  <r>
    <n v="1100962"/>
    <s v="RFID Card Member"/>
    <s v="Sturgeon Bay"/>
    <s v="WI"/>
    <n v="54235"/>
    <s v="UNITED STATES"/>
    <s v="Bublr for Organizations"/>
    <n v="5462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2T00:00:00"/>
    <d v="2017-02-01T00:00:00"/>
    <d v="2017-02-12T00:00:00"/>
    <s v="Sunday"/>
    <d v="1899-12-30T16:35:51"/>
    <d v="1899-12-30T17:00:00"/>
    <n v="1"/>
    <d v="2017-02-12T00:00:00"/>
    <d v="2017-02-01T00:00:00"/>
    <d v="2017-02-12T00:00:00"/>
    <s v="Sunday"/>
    <d v="1899-12-30T16:41:57"/>
    <d v="1899-12-30T17:00:00"/>
    <s v="One Way"/>
  </r>
  <r>
    <n v="1251108"/>
    <s v="RFID Card Member"/>
    <s v="Appleton"/>
    <s v="WI"/>
    <n v="54913"/>
    <s v="UNITED STATES"/>
    <s v="Bublr for Organizations"/>
    <n v="11147"/>
    <x v="28"/>
    <n v="43.060250000000003"/>
    <n v="-87.892169999999993"/>
    <x v="15"/>
    <n v="43.06033"/>
    <n v="-87.89546"/>
    <n v="2"/>
    <n v="0"/>
    <n v="0.3"/>
    <n v="0.3"/>
    <n v="12"/>
    <n v="-1"/>
    <d v="2017-02-12T00:00:00"/>
    <d v="2017-02-01T00:00:00"/>
    <d v="2017-02-12T00:00:00"/>
    <s v="Sunday"/>
    <d v="1899-12-30T18:32:19"/>
    <d v="1899-12-30T19:00:00"/>
    <n v="1"/>
    <d v="2017-02-12T00:00:00"/>
    <d v="2017-02-01T00:00:00"/>
    <d v="2017-02-12T00:00:00"/>
    <s v="Sunday"/>
    <d v="1899-12-30T18:34:02"/>
    <d v="1899-12-30T19:00:00"/>
    <s v="One Way"/>
  </r>
  <r>
    <n v="1425087"/>
    <s v="RFID Card Member"/>
    <s v="milwaukee"/>
    <s v="WI"/>
    <n v="53212"/>
    <s v="UNITED STATES"/>
    <s v="Annual Pass"/>
    <n v="5453"/>
    <x v="16"/>
    <n v="43.03913"/>
    <n v="-87.916150000000002"/>
    <x v="15"/>
    <n v="43.06033"/>
    <n v="-87.89546"/>
    <n v="11"/>
    <n v="0"/>
    <n v="1.7"/>
    <n v="1.6"/>
    <n v="66"/>
    <n v="-1"/>
    <d v="2017-02-12T00:00:00"/>
    <d v="2017-02-01T00:00:00"/>
    <d v="2017-02-12T00:00:00"/>
    <s v="Sunday"/>
    <d v="1899-12-30T23:20:18"/>
    <d v="1899-12-30T23:00:00"/>
    <n v="1"/>
    <d v="2017-02-12T00:00:00"/>
    <d v="2017-02-01T00:00:00"/>
    <d v="2017-02-12T00:00:00"/>
    <s v="Sunday"/>
    <d v="1899-12-30T23:31:11"/>
    <d v="1899-12-31T00:00:00"/>
    <s v="One Way"/>
  </r>
  <r>
    <n v="1357250"/>
    <s v="RFID Card Member"/>
    <s v="Milwaukee"/>
    <s v="WI"/>
    <n v="53202"/>
    <s v="UNITED STATES"/>
    <s v="Annual Pass"/>
    <n v="5459"/>
    <x v="1"/>
    <n v="43.048200000000001"/>
    <n v="-87.900859999999994"/>
    <x v="1"/>
    <n v="43.03886"/>
    <n v="-87.902720000000002"/>
    <n v="4"/>
    <n v="0"/>
    <n v="0.6"/>
    <n v="0.6"/>
    <n v="24"/>
    <n v="-1"/>
    <d v="2017-02-13T00:00:00"/>
    <d v="2017-02-01T00:00:00"/>
    <d v="2017-02-13T00:00:00"/>
    <s v="Monday"/>
    <d v="1899-12-30T06:34:02"/>
    <d v="1899-12-30T07:00:00"/>
    <n v="1"/>
    <d v="2017-02-13T00:00:00"/>
    <d v="2017-02-01T00:00:00"/>
    <d v="2017-02-13T00:00:00"/>
    <s v="Monday"/>
    <d v="1899-12-30T06:38:32"/>
    <d v="1899-12-30T07:00:00"/>
    <s v="One Way"/>
  </r>
  <r>
    <n v="1387054"/>
    <s v="RFID Card Member"/>
    <s v="Wauwatosa"/>
    <s v="WI"/>
    <n v="53213"/>
    <s v="UNITED STATES"/>
    <s v="Annual Pass"/>
    <n v="184"/>
    <x v="42"/>
    <n v="43.052630000000001"/>
    <n v="-88.016319999999993"/>
    <x v="53"/>
    <n v="43.06044"/>
    <n v="-88.016239999999996"/>
    <n v="31"/>
    <n v="0"/>
    <n v="4.7"/>
    <n v="4.4000000000000004"/>
    <n v="186"/>
    <n v="-1"/>
    <d v="2017-02-13T00:00:00"/>
    <d v="2017-02-01T00:00:00"/>
    <d v="2017-02-13T00:00:00"/>
    <s v="Monday"/>
    <d v="1899-12-30T08:19:13"/>
    <d v="1899-12-30T08:00:00"/>
    <n v="1"/>
    <d v="2017-02-13T00:00:00"/>
    <d v="2017-02-01T00:00:00"/>
    <d v="2017-02-13T00:00:00"/>
    <s v="Monday"/>
    <d v="1899-12-30T08:50:10"/>
    <d v="1899-12-30T09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6"/>
    <n v="0"/>
    <n v="6.9"/>
    <n v="6.6"/>
    <n v="276"/>
    <n v="-1"/>
    <d v="2017-02-13T00:00:00"/>
    <d v="2017-02-01T00:00:00"/>
    <d v="2017-02-13T00:00:00"/>
    <s v="Monday"/>
    <d v="1899-12-30T11:58:31"/>
    <d v="1899-12-30T12:00:00"/>
    <n v="1"/>
    <d v="2017-02-13T00:00:00"/>
    <d v="2017-02-01T00:00:00"/>
    <d v="2017-02-13T00:00:00"/>
    <s v="Monday"/>
    <d v="1899-12-30T12:44:00"/>
    <d v="1899-12-30T13:00:00"/>
    <s v="Round Trip"/>
  </r>
  <r>
    <n v="1255543"/>
    <s v="RFID Card Member"/>
    <s v="Burlington"/>
    <s v="WI"/>
    <n v="53105"/>
    <s v="UNITED STATES"/>
    <s v="Bublr for Organizations"/>
    <n v="139"/>
    <x v="32"/>
    <n v="43.077359999999999"/>
    <n v="-87.880769999999998"/>
    <x v="15"/>
    <n v="43.06033"/>
    <n v="-87.89546"/>
    <n v="25"/>
    <n v="0"/>
    <n v="3.8"/>
    <n v="3.6"/>
    <n v="150"/>
    <n v="-1"/>
    <d v="2017-02-13T00:00:00"/>
    <d v="2017-02-01T00:00:00"/>
    <d v="2017-02-13T00:00:00"/>
    <s v="Monday"/>
    <d v="1899-12-30T12:22:48"/>
    <d v="1899-12-30T12:00:00"/>
    <n v="1"/>
    <d v="2017-02-13T00:00:00"/>
    <d v="2017-02-01T00:00:00"/>
    <d v="2017-02-13T00:00:00"/>
    <s v="Monday"/>
    <d v="1899-12-30T12:47:46"/>
    <d v="1899-12-30T13:00:00"/>
    <s v="One Way"/>
  </r>
  <r>
    <n v="1201980"/>
    <s v="RFID Card Member"/>
    <s v="Elkhorn"/>
    <s v="WI"/>
    <n v="53121"/>
    <s v="UNITED STATES"/>
    <s v="Annual Pass"/>
    <n v="5541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13T00:00:00"/>
    <d v="2017-02-01T00:00:00"/>
    <d v="2017-02-13T00:00:00"/>
    <s v="Monday"/>
    <d v="1899-12-30T15:39:43"/>
    <d v="1899-12-30T16:00:00"/>
    <n v="1"/>
    <d v="2017-02-13T00:00:00"/>
    <d v="2017-02-01T00:00:00"/>
    <d v="2017-02-13T00:00:00"/>
    <s v="Monday"/>
    <d v="1899-12-30T15:46:26"/>
    <d v="1899-12-30T16:00:00"/>
    <s v="One Way"/>
  </r>
  <r>
    <n v="1360169"/>
    <s v="RFID Card Member"/>
    <s v="Elkhorn"/>
    <s v="WI"/>
    <n v="53121"/>
    <s v="UNITED STATES"/>
    <s v="Annual Pass"/>
    <n v="157"/>
    <x v="28"/>
    <n v="43.060250000000003"/>
    <n v="-87.892169999999993"/>
    <x v="15"/>
    <n v="43.06033"/>
    <n v="-87.89546"/>
    <n v="1"/>
    <n v="0"/>
    <n v="0.2"/>
    <n v="0.1"/>
    <n v="6"/>
    <n v="-1"/>
    <d v="2017-02-13T00:00:00"/>
    <d v="2017-02-01T00:00:00"/>
    <d v="2017-02-13T00:00:00"/>
    <s v="Monday"/>
    <d v="1899-12-30T19:34:23"/>
    <d v="1899-12-30T20:00:00"/>
    <n v="1"/>
    <d v="2017-02-13T00:00:00"/>
    <d v="2017-02-01T00:00:00"/>
    <d v="2017-02-13T00:00:00"/>
    <s v="Monday"/>
    <d v="1899-12-30T19:35:41"/>
    <d v="1899-12-30T20:00:00"/>
    <s v="One Way"/>
  </r>
  <r>
    <n v="1010620"/>
    <s v="RFID Card Member"/>
    <s v="Milwaukee"/>
    <s v="WI"/>
    <n v="53202"/>
    <s v="UNITED STATES"/>
    <s v="Annual Pass"/>
    <n v="995"/>
    <x v="7"/>
    <n v="43.074890000000003"/>
    <n v="-87.882810000000006"/>
    <x v="0"/>
    <n v="43.048200000000001"/>
    <n v="-87.900859999999994"/>
    <n v="16"/>
    <n v="0"/>
    <n v="2.4"/>
    <n v="2.2999999999999998"/>
    <n v="96"/>
    <n v="-1"/>
    <d v="2017-02-13T00:00:00"/>
    <d v="2017-02-01T00:00:00"/>
    <d v="2017-02-13T00:00:00"/>
    <s v="Monday"/>
    <d v="1899-12-30T21:08:22"/>
    <d v="1899-12-30T21:00:00"/>
    <n v="1"/>
    <d v="2017-02-13T00:00:00"/>
    <d v="2017-02-01T00:00:00"/>
    <d v="2017-02-13T00:00:00"/>
    <s v="Monday"/>
    <d v="1899-12-30T21:24:58"/>
    <d v="1899-12-30T21:00:00"/>
    <s v="One Way"/>
  </r>
  <r>
    <n v="1387054"/>
    <s v="RFID Card Member"/>
    <s v="Wauwatosa"/>
    <s v="WI"/>
    <n v="53213"/>
    <s v="UNITED STATES"/>
    <s v="Annual Pass"/>
    <n v="11048"/>
    <x v="42"/>
    <n v="43.052630000000001"/>
    <n v="-88.016319999999993"/>
    <x v="53"/>
    <n v="43.06044"/>
    <n v="-88.016239999999996"/>
    <n v="8"/>
    <n v="0"/>
    <n v="1.2"/>
    <n v="1.1000000000000001"/>
    <n v="48"/>
    <n v="-1"/>
    <d v="2017-02-14T00:00:00"/>
    <d v="2017-02-01T00:00:00"/>
    <d v="2017-02-14T00:00:00"/>
    <s v="Tuesday"/>
    <d v="1899-12-30T08:17:42"/>
    <d v="1899-12-30T08:00:00"/>
    <n v="1"/>
    <d v="2017-02-14T00:00:00"/>
    <d v="2017-02-01T00:00:00"/>
    <d v="2017-02-14T00:00:00"/>
    <s v="Tuesday"/>
    <d v="1899-12-30T08:25:39"/>
    <d v="1899-12-30T08:00:00"/>
    <s v="One Way"/>
  </r>
  <r>
    <n v="1214414"/>
    <s v="RFID Card Member"/>
    <s v="Milwaukee"/>
    <s v="WI"/>
    <n v="53211"/>
    <s v="UNITED STATES"/>
    <s v="Annual Pass"/>
    <n v="5493"/>
    <x v="26"/>
    <n v="43.060786"/>
    <n v="-87.883825999999999"/>
    <x v="1"/>
    <n v="43.03886"/>
    <n v="-87.902720000000002"/>
    <n v="12"/>
    <n v="0"/>
    <n v="1.8"/>
    <n v="1.7"/>
    <n v="72"/>
    <n v="-1"/>
    <d v="2017-02-14T00:00:00"/>
    <d v="2017-02-01T00:00:00"/>
    <d v="2017-02-14T00:00:00"/>
    <s v="Tuesday"/>
    <d v="1899-12-30T08:48:15"/>
    <d v="1899-12-30T09:00:00"/>
    <n v="1"/>
    <d v="2017-02-14T00:00:00"/>
    <d v="2017-02-01T00:00:00"/>
    <d v="2017-02-14T00:00:00"/>
    <s v="Tuesday"/>
    <d v="1899-12-30T09:00:48"/>
    <d v="1899-12-30T09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5"/>
    <n v="0"/>
    <n v="0.8"/>
    <n v="0.7"/>
    <n v="30"/>
    <n v="-1"/>
    <d v="2017-02-14T00:00:00"/>
    <d v="2017-02-01T00:00:00"/>
    <d v="2017-02-14T00:00:00"/>
    <s v="Tuesday"/>
    <d v="1899-12-30T10:00:28"/>
    <d v="1899-12-30T10:00:00"/>
    <n v="1"/>
    <d v="2017-02-14T00:00:00"/>
    <d v="2017-02-01T00:00:00"/>
    <d v="2017-02-14T00:00:00"/>
    <s v="Tuesday"/>
    <d v="1899-12-30T10:05:33"/>
    <d v="1899-12-30T10:00:00"/>
    <s v="One Way"/>
  </r>
  <r>
    <n v="563384"/>
    <s v="RFID Card Member"/>
    <s v="Waukeha"/>
    <s v="WI"/>
    <n v="53188"/>
    <s v="UNITED STATES"/>
    <s v="Annual Pass"/>
    <n v="5448"/>
    <x v="12"/>
    <n v="43.038719999999998"/>
    <n v="-87.905339999999995"/>
    <x v="1"/>
    <n v="43.03886"/>
    <n v="-87.902720000000002"/>
    <n v="56"/>
    <n v="0"/>
    <n v="8.4"/>
    <n v="8"/>
    <n v="336"/>
    <n v="-1"/>
    <d v="2017-02-14T00:00:00"/>
    <d v="2017-02-01T00:00:00"/>
    <d v="2017-02-14T00:00:00"/>
    <s v="Tuesday"/>
    <d v="1899-12-30T13:11:42"/>
    <d v="1899-12-30T13:00:00"/>
    <n v="1"/>
    <d v="2017-02-14T00:00:00"/>
    <d v="2017-02-01T00:00:00"/>
    <d v="2017-02-14T00:00:00"/>
    <s v="Tuesday"/>
    <d v="1899-12-30T14:07:02"/>
    <d v="1899-12-30T14:00:00"/>
    <s v="One Way"/>
  </r>
  <r>
    <n v="1489319"/>
    <s v="RFID Card Member"/>
    <s v="Brookfield"/>
    <s v="WI"/>
    <n v="53045"/>
    <s v="UNITED STATES"/>
    <s v="Annual Pass"/>
    <n v="88"/>
    <x v="7"/>
    <n v="43.074890000000003"/>
    <n v="-87.882810000000006"/>
    <x v="11"/>
    <n v="43.060786"/>
    <n v="-87.883825999999999"/>
    <n v="7"/>
    <n v="0"/>
    <n v="1.1000000000000001"/>
    <n v="1"/>
    <n v="42"/>
    <n v="-1"/>
    <d v="2017-02-14T00:00:00"/>
    <d v="2017-02-01T00:00:00"/>
    <d v="2017-02-14T00:00:00"/>
    <s v="Tuesday"/>
    <d v="1899-12-30T14:12:06"/>
    <d v="1899-12-30T14:00:00"/>
    <n v="1"/>
    <d v="2017-02-14T00:00:00"/>
    <d v="2017-02-01T00:00:00"/>
    <d v="2017-02-14T00:00:00"/>
    <s v="Tuesday"/>
    <d v="1899-12-30T14:19:51"/>
    <d v="1899-12-30T14:00:00"/>
    <s v="One Way"/>
  </r>
  <r>
    <n v="551883"/>
    <s v="RFID Card Member"/>
    <s v="Wauwatosa"/>
    <s v="WI"/>
    <n v="53213"/>
    <s v="UNITED STATES"/>
    <s v="Annual Pass"/>
    <n v="11141"/>
    <x v="27"/>
    <n v="43.038580000000003"/>
    <n v="-87.90934"/>
    <x v="2"/>
    <n v="43.03519"/>
    <n v="-87.907390000000007"/>
    <n v="7"/>
    <n v="0"/>
    <n v="1.1000000000000001"/>
    <n v="1"/>
    <n v="42"/>
    <n v="-1"/>
    <d v="2017-02-14T00:00:00"/>
    <d v="2017-02-01T00:00:00"/>
    <d v="2017-02-14T00:00:00"/>
    <s v="Tuesday"/>
    <d v="1899-12-30T14:42:33"/>
    <d v="1899-12-30T15:00:00"/>
    <n v="1"/>
    <d v="2017-02-14T00:00:00"/>
    <d v="2017-02-01T00:00:00"/>
    <d v="2017-02-14T00:00:00"/>
    <s v="Tuesday"/>
    <d v="1899-12-30T14:49:29"/>
    <d v="1899-12-30T15:00:00"/>
    <s v="One Way"/>
  </r>
  <r>
    <n v="1365846"/>
    <s v="RFID Card Member"/>
    <s v="Milwaukee "/>
    <s v="WI"/>
    <n v="53233"/>
    <s v="UNITED STATES"/>
    <s v="Annual Pass"/>
    <n v="11130"/>
    <x v="35"/>
    <n v="43.040154000000001"/>
    <n v="-87.932113000000001"/>
    <x v="8"/>
    <n v="43.038580000000003"/>
    <n v="-87.90934"/>
    <n v="11"/>
    <n v="0"/>
    <n v="1.7"/>
    <n v="1.6"/>
    <n v="66"/>
    <n v="-1"/>
    <d v="2017-02-14T00:00:00"/>
    <d v="2017-02-01T00:00:00"/>
    <d v="2017-02-14T00:00:00"/>
    <s v="Tuesday"/>
    <d v="1899-12-30T15:10:53"/>
    <d v="1899-12-30T15:00:00"/>
    <n v="1"/>
    <d v="2017-02-14T00:00:00"/>
    <d v="2017-02-01T00:00:00"/>
    <d v="2017-02-14T00:00:00"/>
    <s v="Tuesday"/>
    <d v="1899-12-30T15:21:40"/>
    <d v="1899-12-30T15:00:00"/>
    <s v="One Way"/>
  </r>
  <r>
    <n v="1378810"/>
    <s v="RFID Card Member"/>
    <s v="Milwaukee "/>
    <s v="WI"/>
    <n v="53211"/>
    <s v="UNITED STATES"/>
    <s v="Annual Pass"/>
    <n v="17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4T00:00:00"/>
    <d v="2017-02-01T00:00:00"/>
    <d v="2017-02-14T00:00:00"/>
    <s v="Tuesday"/>
    <d v="1899-12-30T15:16:03"/>
    <d v="1899-12-30T15:00:00"/>
    <n v="1"/>
    <d v="2017-02-14T00:00:00"/>
    <d v="2017-02-01T00:00:00"/>
    <d v="2017-02-14T00:00:00"/>
    <s v="Tuesday"/>
    <d v="1899-12-30T15:20:50"/>
    <d v="1899-12-30T15:00:00"/>
    <s v="One Way"/>
  </r>
  <r>
    <n v="1251108"/>
    <s v="RFID Card Member"/>
    <s v="Appleton"/>
    <s v="WI"/>
    <n v="54913"/>
    <s v="UNITED STATES"/>
    <s v="Bublr for Organizations"/>
    <n v="175"/>
    <x v="28"/>
    <n v="43.060250000000003"/>
    <n v="-87.892169999999993"/>
    <x v="15"/>
    <n v="43.06033"/>
    <n v="-87.89546"/>
    <n v="2"/>
    <n v="0"/>
    <n v="0.3"/>
    <n v="0.3"/>
    <n v="12"/>
    <n v="-1"/>
    <d v="2017-02-14T00:00:00"/>
    <d v="2017-02-01T00:00:00"/>
    <d v="2017-02-14T00:00:00"/>
    <s v="Tuesday"/>
    <d v="1899-12-30T17:05:16"/>
    <d v="1899-12-30T17:00:00"/>
    <n v="1"/>
    <d v="2017-02-14T00:00:00"/>
    <d v="2017-02-01T00:00:00"/>
    <d v="2017-02-14T00:00:00"/>
    <s v="Tuesday"/>
    <d v="1899-12-30T17:07:28"/>
    <d v="1899-12-30T17:00:00"/>
    <s v="One Way"/>
  </r>
  <r>
    <n v="783916"/>
    <s v="RFID Card Member"/>
    <s v="Chicago"/>
    <s v="IL"/>
    <n v="60618"/>
    <s v="UNITED STATES"/>
    <s v="Annual Pass"/>
    <n v="274"/>
    <x v="0"/>
    <n v="43.03886"/>
    <n v="-87.902720000000002"/>
    <x v="1"/>
    <n v="43.03886"/>
    <n v="-87.902720000000002"/>
    <n v="18"/>
    <n v="0"/>
    <n v="2.7"/>
    <n v="2.6"/>
    <n v="108"/>
    <n v="-1"/>
    <d v="2017-02-07T00:00:00"/>
    <d v="2017-02-01T00:00:00"/>
    <d v="2017-02-07T00:00:00"/>
    <s v="Tuesday"/>
    <d v="1899-12-30T19:49:05"/>
    <d v="1899-12-30T20:00:00"/>
    <n v="1"/>
    <d v="2017-02-07T00:00:00"/>
    <d v="2017-02-01T00:00:00"/>
    <d v="2017-02-07T00:00:00"/>
    <s v="Tuesday"/>
    <d v="1899-12-30T20:07:16"/>
    <d v="1899-12-30T20:00:00"/>
    <s v="Round Trip"/>
  </r>
  <r>
    <n v="1176668"/>
    <s v="RFID Card Member"/>
    <s v="Madison"/>
    <s v="WI"/>
    <n v="53718"/>
    <s v="UNITED STATES"/>
    <s v="Bublr for Organizations"/>
    <n v="5550"/>
    <x v="32"/>
    <n v="43.077359999999999"/>
    <n v="-87.880769999999998"/>
    <x v="26"/>
    <n v="43.077359999999999"/>
    <n v="-87.880769999999998"/>
    <n v="10"/>
    <n v="0"/>
    <n v="1.5"/>
    <n v="1.4"/>
    <n v="60"/>
    <n v="-1"/>
    <d v="2017-02-07T00:00:00"/>
    <d v="2017-02-01T00:00:00"/>
    <d v="2017-02-07T00:00:00"/>
    <s v="Tuesday"/>
    <d v="1899-12-30T20:17:37"/>
    <d v="1899-12-30T20:00:00"/>
    <n v="1"/>
    <d v="2017-02-07T00:00:00"/>
    <d v="2017-02-01T00:00:00"/>
    <d v="2017-02-07T00:00:00"/>
    <s v="Tuesday"/>
    <d v="1899-12-30T20:27:20"/>
    <d v="1899-12-30T20:00:00"/>
    <s v="Round Trip"/>
  </r>
  <r>
    <n v="825934"/>
    <s v="RFID Card Member"/>
    <s v="Milwaukee"/>
    <s v="WI"/>
    <n v="53208"/>
    <s v="UNITED STATES"/>
    <s v="Annual Pass"/>
    <n v="1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08T00:00:00"/>
    <d v="2017-02-01T00:00:00"/>
    <d v="2017-02-08T00:00:00"/>
    <s v="Wednesday"/>
    <d v="1899-12-30T07:15:07"/>
    <d v="1899-12-30T07:00:00"/>
    <n v="1"/>
    <d v="2017-02-08T00:00:00"/>
    <d v="2017-02-01T00:00:00"/>
    <d v="2017-02-08T00:00:00"/>
    <s v="Wednesday"/>
    <d v="1899-12-30T07:23:27"/>
    <d v="1899-12-30T07:00:00"/>
    <s v="One Way"/>
  </r>
  <r>
    <n v="1379329"/>
    <s v="RFID Card Member"/>
    <s v="Milwaukee"/>
    <s v="WI"/>
    <n v="53233"/>
    <s v="UNITED STATES"/>
    <s v="Annual Pass"/>
    <n v="11080"/>
    <x v="26"/>
    <n v="43.060786"/>
    <n v="-87.883825999999999"/>
    <x v="15"/>
    <n v="43.06033"/>
    <n v="-87.89546"/>
    <n v="3"/>
    <n v="0"/>
    <n v="0.5"/>
    <n v="0.4"/>
    <n v="18"/>
    <n v="-1"/>
    <d v="2017-02-08T00:00:00"/>
    <d v="2017-02-01T00:00:00"/>
    <d v="2017-02-08T00:00:00"/>
    <s v="Wednesday"/>
    <d v="1899-12-30T12:18:21"/>
    <d v="1899-12-30T12:00:00"/>
    <n v="1"/>
    <d v="2017-02-08T00:00:00"/>
    <d v="2017-02-01T00:00:00"/>
    <d v="2017-02-08T00:00:00"/>
    <s v="Wednesday"/>
    <d v="1899-12-30T12:21:31"/>
    <d v="1899-12-30T12:00:00"/>
    <s v="One Way"/>
  </r>
  <r>
    <n v="825934"/>
    <s v="RFID Card Member"/>
    <s v="Milwaukee"/>
    <s v="WI"/>
    <n v="53208"/>
    <s v="UNITED STATES"/>
    <s v="Annual Pass"/>
    <n v="336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08T00:00:00"/>
    <d v="2017-02-01T00:00:00"/>
    <d v="2017-02-08T00:00:00"/>
    <s v="Wednesday"/>
    <d v="1899-12-30T17:05:37"/>
    <d v="1899-12-30T17:00:00"/>
    <n v="1"/>
    <d v="2017-02-08T00:00:00"/>
    <d v="2017-02-01T00:00:00"/>
    <d v="2017-02-08T00:00:00"/>
    <s v="Wednesday"/>
    <d v="1899-12-30T17:12:47"/>
    <d v="1899-12-30T17:00:00"/>
    <s v="One Way"/>
  </r>
  <r>
    <n v="1482829"/>
    <s v="RFID Card Member"/>
    <s v="Milwaukee"/>
    <s v="WI"/>
    <n v="53211"/>
    <s v="UNITED STATES"/>
    <s v="Annual Pass"/>
    <n v="157"/>
    <x v="9"/>
    <n v="43.066893999999998"/>
    <n v="-87.877936000000005"/>
    <x v="3"/>
    <n v="43.058619999999998"/>
    <n v="-87.885319999999993"/>
    <n v="4"/>
    <n v="0"/>
    <n v="0.6"/>
    <n v="0.6"/>
    <n v="24"/>
    <n v="-1"/>
    <d v="2017-02-08T00:00:00"/>
    <d v="2017-02-01T00:00:00"/>
    <d v="2017-02-08T00:00:00"/>
    <s v="Wednesday"/>
    <d v="1899-12-30T18:55:06"/>
    <d v="1899-12-30T19:00:00"/>
    <n v="1"/>
    <d v="2017-02-08T00:00:00"/>
    <d v="2017-02-01T00:00:00"/>
    <d v="2017-02-08T00:00:00"/>
    <s v="Wednesday"/>
    <d v="1899-12-30T18:59:56"/>
    <d v="1899-12-30T19:00:00"/>
    <s v="One Way"/>
  </r>
  <r>
    <n v="1088320"/>
    <s v="RFID Card Member"/>
    <s v="milwaukee"/>
    <s v="WI"/>
    <n v="53202"/>
    <s v="UNITED STATES"/>
    <s v="Annual Pass"/>
    <n v="3"/>
    <x v="1"/>
    <n v="43.048200000000001"/>
    <n v="-87.900859999999994"/>
    <x v="1"/>
    <n v="43.03886"/>
    <n v="-87.902720000000002"/>
    <n v="7"/>
    <n v="0"/>
    <n v="1.1000000000000001"/>
    <n v="1"/>
    <n v="42"/>
    <n v="-1"/>
    <d v="2017-02-09T00:00:00"/>
    <d v="2017-02-01T00:00:00"/>
    <d v="2017-02-09T00:00:00"/>
    <s v="Thursday"/>
    <d v="1899-12-30T08:24:26"/>
    <d v="1899-12-30T08:00:00"/>
    <n v="1"/>
    <d v="2017-02-09T00:00:00"/>
    <d v="2017-02-01T00:00:00"/>
    <d v="2017-02-09T00:00:00"/>
    <s v="Thursday"/>
    <d v="1899-12-30T08:31:41"/>
    <d v="1899-12-30T09:00:00"/>
    <s v="One Way"/>
  </r>
  <r>
    <n v="1448771"/>
    <s v="RFID Card Member"/>
    <s v="Milwuakee"/>
    <s v="WI"/>
    <n v="53201"/>
    <s v="UNITED STATES"/>
    <s v="Annual Pass"/>
    <n v="5496"/>
    <x v="4"/>
    <n v="43.078530000000001"/>
    <n v="-87.882620000000003"/>
    <x v="38"/>
    <n v="43.074890000000003"/>
    <n v="-87.882810000000006"/>
    <n v="2"/>
    <n v="0"/>
    <n v="0.3"/>
    <n v="0.3"/>
    <n v="12"/>
    <n v="-1"/>
    <d v="2017-02-09T00:00:00"/>
    <d v="2017-02-01T00:00:00"/>
    <d v="2017-02-09T00:00:00"/>
    <s v="Thursday"/>
    <d v="1899-12-30T13:00:30"/>
    <d v="1899-12-30T13:00:00"/>
    <n v="1"/>
    <d v="2017-02-09T00:00:00"/>
    <d v="2017-02-01T00:00:00"/>
    <d v="2017-02-09T00:00:00"/>
    <s v="Thursday"/>
    <d v="1899-12-30T13:02:15"/>
    <d v="1899-12-30T13:00:00"/>
    <s v="One Way"/>
  </r>
  <r>
    <n v="783916"/>
    <s v="RFID Card Member"/>
    <s v="Chicago"/>
    <s v="IL"/>
    <n v="60618"/>
    <s v="UNITED STATES"/>
    <s v="Annual Pass"/>
    <n v="952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09T00:00:00"/>
    <d v="2017-02-01T00:00:00"/>
    <d v="2017-02-09T00:00:00"/>
    <s v="Thursday"/>
    <d v="1899-12-30T14:47:31"/>
    <d v="1899-12-30T15:00:00"/>
    <n v="1"/>
    <d v="2017-02-09T00:00:00"/>
    <d v="2017-02-01T00:00:00"/>
    <d v="2017-02-09T00:00:00"/>
    <s v="Thursday"/>
    <d v="1899-12-30T14:55:44"/>
    <d v="1899-12-30T15:00:00"/>
    <s v="One Way"/>
  </r>
  <r>
    <n v="545427"/>
    <s v="RFID Card Member"/>
    <s v="Milwaukee"/>
    <s v="WI"/>
    <n v="53211"/>
    <s v="UNITED STATES"/>
    <s v="Annual Pass"/>
    <n v="5446"/>
    <x v="12"/>
    <n v="43.038719999999998"/>
    <n v="-87.905339999999995"/>
    <x v="2"/>
    <n v="43.03519"/>
    <n v="-87.907390000000007"/>
    <n v="5"/>
    <n v="0"/>
    <n v="0.8"/>
    <n v="0.7"/>
    <n v="30"/>
    <n v="-1"/>
    <d v="2017-02-09T00:00:00"/>
    <d v="2017-02-01T00:00:00"/>
    <d v="2017-02-09T00:00:00"/>
    <s v="Thursday"/>
    <d v="1899-12-30T15:52:31"/>
    <d v="1899-12-30T16:00:00"/>
    <n v="1"/>
    <d v="2017-02-09T00:00:00"/>
    <d v="2017-02-01T00:00:00"/>
    <d v="2017-02-09T00:00:00"/>
    <s v="Thursday"/>
    <d v="1899-12-30T15:57:19"/>
    <d v="1899-12-30T16:00:00"/>
    <s v="One Way"/>
  </r>
  <r>
    <n v="1351368"/>
    <s v="RFID Card Member"/>
    <s v="Milwaukee"/>
    <s v="WI"/>
    <n v="53202"/>
    <s v="UNITED STATES"/>
    <s v="Annual Pass"/>
    <n v="175"/>
    <x v="10"/>
    <n v="43.052460000000004"/>
    <n v="-87.891000000000005"/>
    <x v="3"/>
    <n v="43.058619999999998"/>
    <n v="-87.885319999999993"/>
    <n v="4"/>
    <n v="0"/>
    <n v="0.6"/>
    <n v="0.6"/>
    <n v="24"/>
    <n v="-1"/>
    <d v="2017-02-09T00:00:00"/>
    <d v="2017-02-01T00:00:00"/>
    <d v="2017-02-09T00:00:00"/>
    <s v="Thursday"/>
    <d v="1899-12-30T16:21:19"/>
    <d v="1899-12-30T16:00:00"/>
    <n v="1"/>
    <d v="2017-02-09T00:00:00"/>
    <d v="2017-02-01T00:00:00"/>
    <d v="2017-02-09T00:00:00"/>
    <s v="Thursday"/>
    <d v="1899-12-30T16:25:30"/>
    <d v="1899-12-30T16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3"/>
    <n v="0"/>
    <n v="2"/>
    <n v="1.9"/>
    <n v="78"/>
    <n v="-1"/>
    <d v="2017-02-09T00:00:00"/>
    <d v="2017-02-01T00:00:00"/>
    <d v="2017-02-09T00:00:00"/>
    <s v="Thursday"/>
    <d v="1899-12-30T16:39:15"/>
    <d v="1899-12-30T17:00:00"/>
    <n v="1"/>
    <d v="2017-02-09T00:00:00"/>
    <d v="2017-02-01T00:00:00"/>
    <d v="2017-02-09T00:00:00"/>
    <s v="Thursday"/>
    <d v="1899-12-30T16:52:51"/>
    <d v="1899-12-30T17:00:00"/>
    <s v="One Way"/>
  </r>
  <r>
    <n v="1360389"/>
    <s v="RFID Card Member"/>
    <s v="Kenosha"/>
    <s v="WI"/>
    <n v="53142"/>
    <s v="UNITED STATES"/>
    <s v="Annual Pass"/>
    <n v="5585"/>
    <x v="4"/>
    <n v="43.078530000000001"/>
    <n v="-87.882620000000003"/>
    <x v="9"/>
    <n v="43.074655999999997"/>
    <n v="-87.889011999999994"/>
    <n v="7"/>
    <n v="0"/>
    <n v="1.1000000000000001"/>
    <n v="1"/>
    <n v="42"/>
    <n v="-1"/>
    <d v="2017-02-09T00:00:00"/>
    <d v="2017-02-01T00:00:00"/>
    <d v="2017-02-09T00:00:00"/>
    <s v="Thursday"/>
    <d v="1899-12-30T17:37:44"/>
    <d v="1899-12-30T18:00:00"/>
    <n v="1"/>
    <d v="2017-02-09T00:00:00"/>
    <d v="2017-02-01T00:00:00"/>
    <d v="2017-02-09T00:00:00"/>
    <s v="Thursday"/>
    <d v="1899-12-30T17:44:04"/>
    <d v="1899-12-30T18:00:00"/>
    <s v="One Way"/>
  </r>
  <r>
    <n v="1360313"/>
    <s v="RFID Card Member"/>
    <s v="Pleasant prairie "/>
    <s v="WI"/>
    <n v="53158"/>
    <s v="UNITED STATES"/>
    <s v="Annual Pass"/>
    <n v="11000"/>
    <x v="4"/>
    <n v="43.078530000000001"/>
    <n v="-87.882620000000003"/>
    <x v="9"/>
    <n v="43.074655999999997"/>
    <n v="-87.889011999999994"/>
    <n v="6"/>
    <n v="0"/>
    <n v="0.9"/>
    <n v="0.9"/>
    <n v="36"/>
    <n v="-1"/>
    <d v="2017-02-09T00:00:00"/>
    <d v="2017-02-01T00:00:00"/>
    <d v="2017-02-09T00:00:00"/>
    <s v="Thursday"/>
    <d v="1899-12-30T17:38:00"/>
    <d v="1899-12-30T18:00:00"/>
    <n v="1"/>
    <d v="2017-02-09T00:00:00"/>
    <d v="2017-02-01T00:00:00"/>
    <d v="2017-02-09T00:00:00"/>
    <s v="Thursday"/>
    <d v="1899-12-30T17:44:00"/>
    <d v="1899-12-30T18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3"/>
    <n v="0"/>
    <n v="6.5"/>
    <n v="6.1"/>
    <n v="258"/>
    <n v="-1"/>
    <d v="2017-02-10T00:00:00"/>
    <d v="2017-02-01T00:00:00"/>
    <d v="2017-02-10T00:00:00"/>
    <s v="Friday"/>
    <d v="1899-12-30T11:51:43"/>
    <d v="1899-12-30T12:00:00"/>
    <n v="1"/>
    <d v="2017-02-10T00:00:00"/>
    <d v="2017-02-01T00:00:00"/>
    <d v="2017-02-10T00:00:00"/>
    <s v="Friday"/>
    <d v="1899-12-30T12:34:00"/>
    <d v="1899-12-30T13:00:00"/>
    <s v="Round Trip"/>
  </r>
  <r>
    <n v="825934"/>
    <s v="RFID Card Member"/>
    <s v="Milwaukee"/>
    <s v="WI"/>
    <n v="53208"/>
    <s v="UNITED STATES"/>
    <s v="Annual Pass"/>
    <n v="336"/>
    <x v="3"/>
    <n v="43.042490000000001"/>
    <n v="-87.909959999999998"/>
    <x v="30"/>
    <n v="43.05097"/>
    <n v="-87.906440000000003"/>
    <n v="6"/>
    <n v="0"/>
    <n v="0.9"/>
    <n v="0.9"/>
    <n v="36"/>
    <n v="-1"/>
    <d v="2017-02-10T00:00:00"/>
    <d v="2017-02-01T00:00:00"/>
    <d v="2017-02-10T00:00:00"/>
    <s v="Friday"/>
    <d v="1899-12-30T12:02:29"/>
    <d v="1899-12-30T12:00:00"/>
    <n v="1"/>
    <d v="2017-02-10T00:00:00"/>
    <d v="2017-02-01T00:00:00"/>
    <d v="2017-02-10T00:00:00"/>
    <s v="Friday"/>
    <d v="1899-12-30T12:08:39"/>
    <d v="1899-12-30T12:00:00"/>
    <s v="One Way"/>
  </r>
  <r>
    <n v="1492987"/>
    <s v="RFID Card Member"/>
    <s v="Milwaukee "/>
    <s v="WI"/>
    <n v="53202"/>
    <s v="UNITED STATES"/>
    <s v="Pay as You Go Pass"/>
    <n v="5531"/>
    <x v="10"/>
    <n v="43.052460000000004"/>
    <n v="-87.891000000000005"/>
    <x v="17"/>
    <n v="43.042490000000001"/>
    <n v="-87.909959999999998"/>
    <n v="10"/>
    <n v="2"/>
    <n v="1.5"/>
    <n v="1.4"/>
    <n v="60"/>
    <n v="-1"/>
    <d v="2017-02-10T00:00:00"/>
    <d v="2017-02-01T00:00:00"/>
    <d v="2017-02-10T00:00:00"/>
    <s v="Friday"/>
    <d v="1899-12-30T12:20:01"/>
    <d v="1899-12-30T12:00:00"/>
    <n v="1"/>
    <d v="2017-02-10T00:00:00"/>
    <d v="2017-02-01T00:00:00"/>
    <d v="2017-02-10T00:00:00"/>
    <s v="Friday"/>
    <d v="1899-12-30T12:30:13"/>
    <d v="1899-12-30T13:00:00"/>
    <s v="One Way"/>
  </r>
  <r>
    <n v="1010620"/>
    <s v="RFID Card Member"/>
    <s v="Milwaukee"/>
    <s v="WI"/>
    <n v="53202"/>
    <s v="UNITED STATES"/>
    <s v="Annual Pass"/>
    <n v="5532"/>
    <x v="1"/>
    <n v="43.048200000000001"/>
    <n v="-87.900859999999994"/>
    <x v="29"/>
    <n v="43.053040000000003"/>
    <n v="-87.897660000000002"/>
    <n v="3"/>
    <n v="0"/>
    <n v="0.5"/>
    <n v="0.4"/>
    <n v="18"/>
    <n v="-1"/>
    <d v="2017-02-10T00:00:00"/>
    <d v="2017-02-01T00:00:00"/>
    <d v="2017-02-10T00:00:00"/>
    <s v="Friday"/>
    <d v="1899-12-30T12:49:06"/>
    <d v="1899-12-30T13:00:00"/>
    <n v="1"/>
    <d v="2017-02-10T00:00:00"/>
    <d v="2017-02-01T00:00:00"/>
    <d v="2017-02-10T00:00:00"/>
    <s v="Friday"/>
    <d v="1899-12-30T12:52:31"/>
    <d v="1899-12-30T13:00:00"/>
    <s v="One Way"/>
  </r>
  <r>
    <n v="1044727"/>
    <s v="RFID Card Member"/>
    <s v="Milwaukee"/>
    <s v="WI"/>
    <n v="53202"/>
    <s v="UNITED STATES"/>
    <s v="Annual Pass"/>
    <n v="11055"/>
    <x v="4"/>
    <n v="43.078530000000001"/>
    <n v="-87.882620000000003"/>
    <x v="3"/>
    <n v="43.058619999999998"/>
    <n v="-87.885319999999993"/>
    <n v="12"/>
    <n v="0"/>
    <n v="1.8"/>
    <n v="1.7"/>
    <n v="72"/>
    <n v="-1"/>
    <d v="2017-02-10T00:00:00"/>
    <d v="2017-02-01T00:00:00"/>
    <d v="2017-02-10T00:00:00"/>
    <s v="Friday"/>
    <d v="1899-12-30T15:40:22"/>
    <d v="1899-12-30T16:00:00"/>
    <n v="1"/>
    <d v="2017-02-10T00:00:00"/>
    <d v="2017-02-01T00:00:00"/>
    <d v="2017-02-10T00:00:00"/>
    <s v="Friday"/>
    <d v="1899-12-30T15:52:27"/>
    <d v="1899-12-30T16:00:00"/>
    <s v="One Way"/>
  </r>
  <r>
    <n v="1425087"/>
    <s v="RFID Card Member"/>
    <s v="milwaukee"/>
    <s v="WI"/>
    <n v="53212"/>
    <s v="UNITED STATES"/>
    <s v="Annual Pass"/>
    <n v="11125"/>
    <x v="21"/>
    <n v="43.06033"/>
    <n v="-87.89546"/>
    <x v="4"/>
    <n v="43.03913"/>
    <n v="-87.916150000000002"/>
    <n v="12"/>
    <n v="0"/>
    <n v="1.8"/>
    <n v="1.7"/>
    <n v="72"/>
    <n v="-1"/>
    <d v="2017-02-10T00:00:00"/>
    <d v="2017-02-01T00:00:00"/>
    <d v="2017-02-10T00:00:00"/>
    <s v="Friday"/>
    <d v="1899-12-30T16:26:40"/>
    <d v="1899-12-30T16:00:00"/>
    <n v="1"/>
    <d v="2017-02-10T00:00:00"/>
    <d v="2017-02-01T00:00:00"/>
    <d v="2017-02-10T00:00:00"/>
    <s v="Friday"/>
    <d v="1899-12-30T16:38:36"/>
    <d v="1899-12-30T17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10T00:00:00"/>
    <d v="2017-02-01T00:00:00"/>
    <d v="2017-02-10T00:00:00"/>
    <s v="Friday"/>
    <d v="1899-12-30T18:31:20"/>
    <d v="1899-12-30T19:00:00"/>
    <n v="1"/>
    <d v="2017-02-10T00:00:00"/>
    <d v="2017-02-01T00:00:00"/>
    <d v="2017-02-10T00:00:00"/>
    <s v="Friday"/>
    <d v="1899-12-30T18:41:55"/>
    <d v="1899-12-30T19:00:00"/>
    <s v="One Way"/>
  </r>
  <r>
    <n v="1358502"/>
    <s v="RFID Card Member"/>
    <s v="Clintonville"/>
    <s v="WI"/>
    <n v="54929"/>
    <s v="UNITED STATES"/>
    <s v="Annual Pass"/>
    <n v="11079"/>
    <x v="21"/>
    <n v="43.06033"/>
    <n v="-87.89546"/>
    <x v="15"/>
    <n v="43.06033"/>
    <n v="-87.89546"/>
    <n v="0"/>
    <n v="0"/>
    <n v="0"/>
    <n v="0"/>
    <n v="0"/>
    <n v="-1"/>
    <d v="2017-02-10T00:00:00"/>
    <d v="2017-02-01T00:00:00"/>
    <d v="2017-02-10T00:00:00"/>
    <s v="Friday"/>
    <d v="1899-12-30T20:31:36"/>
    <d v="1899-12-30T21:00:00"/>
    <n v="1"/>
    <d v="2017-02-10T00:00:00"/>
    <d v="2017-02-01T00:00:00"/>
    <d v="2017-02-10T00:00:00"/>
    <s v="Friday"/>
    <d v="1899-12-30T20:31:50"/>
    <d v="1899-12-30T21:00:00"/>
    <s v="Round Trip"/>
  </r>
  <r>
    <n v="1224715"/>
    <s v="RFID Card Member"/>
    <s v="Milwaukee"/>
    <s v="WI"/>
    <n v="53212"/>
    <s v="UNITED STATES"/>
    <s v="30-Day Pass"/>
    <n v="244"/>
    <x v="12"/>
    <n v="43.038719999999998"/>
    <n v="-87.905339999999995"/>
    <x v="28"/>
    <n v="43.05847"/>
    <n v="-87.898079999999993"/>
    <n v="10"/>
    <n v="0"/>
    <n v="1.5"/>
    <n v="1.4"/>
    <n v="60"/>
    <n v="-1"/>
    <d v="2017-02-04T00:00:00"/>
    <d v="2017-02-01T00:00:00"/>
    <d v="2017-02-04T00:00:00"/>
    <s v="Saturday"/>
    <d v="1899-12-30T09:25:25"/>
    <d v="1899-12-30T09:00:00"/>
    <n v="1"/>
    <d v="2017-02-04T00:00:00"/>
    <d v="2017-02-01T00:00:00"/>
    <d v="2017-02-04T00:00:00"/>
    <s v="Saturday"/>
    <d v="1899-12-30T09:35:18"/>
    <d v="1899-12-30T10:00:00"/>
    <s v="One Way"/>
  </r>
  <r>
    <n v="1224068"/>
    <s v="RFID Card Member"/>
    <s v="Milwaukee"/>
    <s v="WI"/>
    <n v="53212"/>
    <s v="UNITED STATES"/>
    <s v="Bublr for Organizations"/>
    <n v="139"/>
    <x v="9"/>
    <n v="43.066893999999998"/>
    <n v="-87.877936000000005"/>
    <x v="11"/>
    <n v="43.060786"/>
    <n v="-87.883825999999999"/>
    <n v="5"/>
    <n v="0"/>
    <n v="0.8"/>
    <n v="0.7"/>
    <n v="30"/>
    <n v="-1"/>
    <d v="2017-02-04T00:00:00"/>
    <d v="2017-02-01T00:00:00"/>
    <d v="2017-02-04T00:00:00"/>
    <s v="Saturday"/>
    <d v="1899-12-30T12:53:41"/>
    <d v="1899-12-30T13:00:00"/>
    <n v="1"/>
    <d v="2017-02-04T00:00:00"/>
    <d v="2017-02-01T00:00:00"/>
    <d v="2017-02-04T00:00:00"/>
    <s v="Saturday"/>
    <d v="1899-12-30T12:58:56"/>
    <d v="1899-12-30T13:00:00"/>
    <s v="One Way"/>
  </r>
  <r>
    <n v="1365846"/>
    <s v="RFID Card Member"/>
    <s v="Milwaukee "/>
    <s v="WI"/>
    <n v="53233"/>
    <s v="UNITED STATES"/>
    <s v="Annual Pass"/>
    <n v="5443"/>
    <x v="3"/>
    <n v="43.042490000000001"/>
    <n v="-87.909959999999998"/>
    <x v="21"/>
    <n v="43.040154000000001"/>
    <n v="-87.932113000000001"/>
    <n v="11"/>
    <n v="0"/>
    <n v="1.7"/>
    <n v="1.6"/>
    <n v="66"/>
    <n v="-1"/>
    <d v="2017-02-04T00:00:00"/>
    <d v="2017-02-01T00:00:00"/>
    <d v="2017-02-04T00:00:00"/>
    <s v="Saturday"/>
    <d v="1899-12-30T23:38:09"/>
    <d v="1899-12-31T00:00:00"/>
    <n v="1"/>
    <d v="2017-02-04T00:00:00"/>
    <d v="2017-02-01T00:00:00"/>
    <d v="2017-02-04T00:00:00"/>
    <s v="Saturday"/>
    <d v="1899-12-30T23:49:56"/>
    <d v="1899-12-31T00:00:00"/>
    <s v="One Way"/>
  </r>
  <r>
    <n v="1390953"/>
    <s v="RFID Card Member"/>
    <s v="Neenah"/>
    <s v="WI"/>
    <n v="54956"/>
    <s v="UNITED STATES"/>
    <s v="Annual Pass"/>
    <n v="11072"/>
    <x v="4"/>
    <n v="43.078530000000001"/>
    <n v="-87.882620000000003"/>
    <x v="41"/>
    <n v="43.078530000000001"/>
    <n v="-87.882620000000003"/>
    <n v="0"/>
    <n v="0"/>
    <n v="0"/>
    <n v="0"/>
    <n v="0"/>
    <n v="-1"/>
    <d v="2017-02-05T00:00:00"/>
    <d v="2017-02-01T00:00:00"/>
    <d v="2017-02-05T00:00:00"/>
    <s v="Sunday"/>
    <d v="1899-12-30T14:04:30"/>
    <d v="1899-12-30T14:00:00"/>
    <n v="1"/>
    <d v="2017-02-05T00:00:00"/>
    <d v="2017-02-01T00:00:00"/>
    <d v="2017-02-05T00:00:00"/>
    <s v="Sunday"/>
    <d v="1899-12-30T14:04:54"/>
    <d v="1899-12-30T14:00:00"/>
    <s v="Round Trip"/>
  </r>
  <r>
    <n v="1224715"/>
    <s v="RFID Card Member"/>
    <s v="Milwaukee"/>
    <s v="WI"/>
    <n v="53212"/>
    <s v="UNITED STATES"/>
    <s v="Annual Pass"/>
    <n v="88"/>
    <x v="13"/>
    <n v="43.058619999999998"/>
    <n v="-87.885319999999993"/>
    <x v="15"/>
    <n v="43.06033"/>
    <n v="-87.89546"/>
    <n v="5"/>
    <n v="0"/>
    <n v="0.8"/>
    <n v="0.7"/>
    <n v="30"/>
    <n v="-1"/>
    <d v="2017-02-05T00:00:00"/>
    <d v="2017-02-01T00:00:00"/>
    <d v="2017-02-05T00:00:00"/>
    <s v="Sunday"/>
    <d v="1899-12-30T14:23:53"/>
    <d v="1899-12-30T14:00:00"/>
    <n v="1"/>
    <d v="2017-02-05T00:00:00"/>
    <d v="2017-02-01T00:00:00"/>
    <d v="2017-02-05T00:00:00"/>
    <s v="Sunday"/>
    <d v="1899-12-30T14:28:22"/>
    <d v="1899-12-30T14:00:00"/>
    <s v="One Way"/>
  </r>
  <r>
    <n v="1351368"/>
    <s v="RFID Card Member"/>
    <s v="Milwaukee"/>
    <s v="WI"/>
    <n v="53202"/>
    <s v="UNITED STATES"/>
    <s v="Annual Pass"/>
    <n v="5546"/>
    <x v="35"/>
    <n v="43.040154000000001"/>
    <n v="-87.932113000000001"/>
    <x v="2"/>
    <n v="43.03519"/>
    <n v="-87.907390000000007"/>
    <n v="15"/>
    <n v="0"/>
    <n v="2.2999999999999998"/>
    <n v="2.1"/>
    <n v="90"/>
    <n v="-1"/>
    <d v="2017-02-06T00:00:00"/>
    <d v="2017-02-01T00:00:00"/>
    <d v="2017-02-06T00:00:00"/>
    <s v="Monday"/>
    <d v="1899-12-30T12:58:17"/>
    <d v="1899-12-30T13:00:00"/>
    <n v="1"/>
    <d v="2017-02-06T00:00:00"/>
    <d v="2017-02-01T00:00:00"/>
    <d v="2017-02-06T00:00:00"/>
    <s v="Monday"/>
    <d v="1899-12-30T13:13:25"/>
    <d v="1899-12-30T13:00:00"/>
    <s v="One Way"/>
  </r>
  <r>
    <n v="1468078"/>
    <s v="RFID Card Member"/>
    <s v="Milwaukee "/>
    <s v="WI"/>
    <n v="53209"/>
    <s v="UNITED STATES"/>
    <s v="Annual Pass"/>
    <n v="11108"/>
    <x v="7"/>
    <n v="43.074890000000003"/>
    <n v="-87.882810000000006"/>
    <x v="3"/>
    <n v="43.058619999999998"/>
    <n v="-87.885319999999993"/>
    <n v="8"/>
    <n v="0"/>
    <n v="1.2"/>
    <n v="1.1000000000000001"/>
    <n v="48"/>
    <n v="-1"/>
    <d v="2017-02-06T00:00:00"/>
    <d v="2017-02-01T00:00:00"/>
    <d v="2017-02-06T00:00:00"/>
    <s v="Monday"/>
    <d v="1899-12-30T14:05:37"/>
    <d v="1899-12-30T14:00:00"/>
    <n v="1"/>
    <d v="2017-02-06T00:00:00"/>
    <d v="2017-02-01T00:00:00"/>
    <d v="2017-02-06T00:00:00"/>
    <s v="Monday"/>
    <d v="1899-12-30T14:13:21"/>
    <d v="1899-12-30T14:00:00"/>
    <s v="One Way"/>
  </r>
  <r>
    <n v="1360389"/>
    <s v="RFID Card Member"/>
    <s v="Kenosha"/>
    <s v="WI"/>
    <n v="53142"/>
    <s v="UNITED STATES"/>
    <s v="Annual Pass"/>
    <n v="11164"/>
    <x v="46"/>
    <n v="43.060155999999999"/>
    <n v="-87.881258000000003"/>
    <x v="1"/>
    <n v="43.03886"/>
    <n v="-87.902720000000002"/>
    <n v="42"/>
    <n v="0"/>
    <n v="6.3"/>
    <n v="6"/>
    <n v="252"/>
    <n v="-1"/>
    <d v="2017-02-06T00:00:00"/>
    <d v="2017-02-01T00:00:00"/>
    <d v="2017-02-06T00:00:00"/>
    <s v="Monday"/>
    <d v="1899-12-30T16:35:47"/>
    <d v="1899-12-30T17:00:00"/>
    <n v="1"/>
    <d v="2017-02-06T00:00:00"/>
    <d v="2017-02-01T00:00:00"/>
    <d v="2017-02-06T00:00:00"/>
    <s v="Monday"/>
    <d v="1899-12-30T17:17:31"/>
    <d v="1899-12-30T17:00:00"/>
    <s v="One Way"/>
  </r>
  <r>
    <n v="1154367"/>
    <s v="RFID Card Member"/>
    <s v="Milwaukee"/>
    <s v="WI"/>
    <n v="53202"/>
    <s v="UNITED STATES"/>
    <s v="Annual Pass"/>
    <n v="23"/>
    <x v="3"/>
    <n v="43.042490000000001"/>
    <n v="-87.909959999999998"/>
    <x v="54"/>
    <n v="43.046570000000003"/>
    <n v="-87.908720000000002"/>
    <n v="12"/>
    <n v="0"/>
    <n v="1.8"/>
    <n v="1.7"/>
    <n v="72"/>
    <n v="-1"/>
    <d v="2017-02-06T00:00:00"/>
    <d v="2017-02-01T00:00:00"/>
    <d v="2017-02-06T00:00:00"/>
    <s v="Monday"/>
    <d v="1899-12-30T17:14:02"/>
    <d v="1899-12-30T17:00:00"/>
    <n v="1"/>
    <d v="2017-02-06T00:00:00"/>
    <d v="2017-02-01T00:00:00"/>
    <d v="2017-02-06T00:00:00"/>
    <s v="Monday"/>
    <d v="1899-12-30T17:26:04"/>
    <d v="1899-12-30T17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2"/>
    <n v="43.02948"/>
    <n v="-87.912819999999996"/>
    <n v="33"/>
    <n v="0"/>
    <n v="5"/>
    <n v="4.7"/>
    <n v="198"/>
    <n v="-1"/>
    <d v="2017-02-07T00:00:00"/>
    <d v="2017-02-01T00:00:00"/>
    <d v="2017-02-07T00:00:00"/>
    <s v="Tuesday"/>
    <d v="1899-12-30T11:48:10"/>
    <d v="1899-12-30T12:00:00"/>
    <n v="1"/>
    <d v="2017-02-07T00:00:00"/>
    <d v="2017-02-01T00:00:00"/>
    <d v="2017-02-07T00:00:00"/>
    <s v="Tuesday"/>
    <d v="1899-12-30T12:21:43"/>
    <d v="1899-12-30T12:00:00"/>
    <s v="One Way"/>
  </r>
  <r>
    <n v="550946"/>
    <s v="RFID Card Member"/>
    <s v="Milwaukee"/>
    <s v="WI"/>
    <n v="53202"/>
    <s v="UNITED STATES"/>
    <s v="Annual Pass"/>
    <n v="247"/>
    <x v="36"/>
    <n v="43.02948"/>
    <n v="-87.912819999999996"/>
    <x v="16"/>
    <n v="43.034619999999997"/>
    <n v="-87.917500000000004"/>
    <n v="10"/>
    <n v="0"/>
    <n v="1.5"/>
    <n v="1.4"/>
    <n v="60"/>
    <n v="-1"/>
    <d v="2017-02-07T00:00:00"/>
    <d v="2017-02-01T00:00:00"/>
    <d v="2017-02-07T00:00:00"/>
    <s v="Tuesday"/>
    <d v="1899-12-30T12:21:55"/>
    <d v="1899-12-30T12:00:00"/>
    <n v="1"/>
    <d v="2017-02-07T00:00:00"/>
    <d v="2017-02-01T00:00:00"/>
    <d v="2017-02-07T00:00:00"/>
    <s v="Tuesday"/>
    <d v="1899-12-30T12:31:32"/>
    <d v="1899-12-30T13:00:00"/>
    <s v="One Way"/>
  </r>
  <r>
    <n v="1382140"/>
    <s v="RFID Card Member"/>
    <s v="Hartford"/>
    <s v="WI"/>
    <n v="53027"/>
    <s v="UNITED STATES"/>
    <s v="Annual Pass"/>
    <n v="11161"/>
    <x v="19"/>
    <n v="43.069021999999997"/>
    <n v="-87.887940999999998"/>
    <x v="31"/>
    <n v="43.060250000000003"/>
    <n v="-87.892169999999993"/>
    <n v="5"/>
    <n v="0"/>
    <n v="0.8"/>
    <n v="0.7"/>
    <n v="30"/>
    <n v="-1"/>
    <d v="2017-02-07T00:00:00"/>
    <d v="2017-02-01T00:00:00"/>
    <d v="2017-02-07T00:00:00"/>
    <s v="Tuesday"/>
    <d v="1899-12-30T13:17:45"/>
    <d v="1899-12-30T13:00:00"/>
    <n v="1"/>
    <d v="2017-02-07T00:00:00"/>
    <d v="2017-02-01T00:00:00"/>
    <d v="2017-02-07T00:00:00"/>
    <s v="Tuesday"/>
    <d v="1899-12-30T13:22:41"/>
    <d v="1899-12-30T13:00:00"/>
    <s v="One Way"/>
  </r>
  <r>
    <n v="1152387"/>
    <s v="RFID Card Member"/>
    <s v="Milwaukee"/>
    <s v="WI"/>
    <n v="53211"/>
    <s v="UNITED STATES"/>
    <s v="Bublr for Organizations"/>
    <n v="5456"/>
    <x v="9"/>
    <n v="43.066893999999998"/>
    <n v="-87.877936000000005"/>
    <x v="38"/>
    <n v="43.074890000000003"/>
    <n v="-87.882810000000006"/>
    <n v="4"/>
    <n v="0"/>
    <n v="0.6"/>
    <n v="0.6"/>
    <n v="24"/>
    <n v="-1"/>
    <d v="2017-02-07T00:00:00"/>
    <d v="2017-02-01T00:00:00"/>
    <d v="2017-02-07T00:00:00"/>
    <s v="Tuesday"/>
    <d v="1899-12-30T13:51:24"/>
    <d v="1899-12-30T14:00:00"/>
    <n v="1"/>
    <d v="2017-02-07T00:00:00"/>
    <d v="2017-02-01T00:00:00"/>
    <d v="2017-02-07T00:00:00"/>
    <s v="Tuesday"/>
    <d v="1899-12-30T13:55:59"/>
    <d v="1899-12-30T14:00:00"/>
    <s v="One Way"/>
  </r>
  <r>
    <n v="1381218"/>
    <s v="RFID Card Member"/>
    <s v="Shorewood"/>
    <s v="WI"/>
    <n v="53211"/>
    <s v="UNITED STATES"/>
    <s v="30-Day Pass"/>
    <n v="5503"/>
    <x v="32"/>
    <n v="43.077359999999999"/>
    <n v="-87.880769999999998"/>
    <x v="26"/>
    <n v="43.077359999999999"/>
    <n v="-87.880769999999998"/>
    <n v="2"/>
    <n v="0"/>
    <n v="0.3"/>
    <n v="0.3"/>
    <n v="12"/>
    <n v="-1"/>
    <d v="2017-02-01T00:00:00"/>
    <d v="2017-02-01T00:00:00"/>
    <d v="2017-02-01T00:00:00"/>
    <s v="Wednesday"/>
    <d v="1899-12-30T11:25:34"/>
    <d v="1899-12-30T11:00:00"/>
    <n v="1"/>
    <d v="2017-02-01T00:00:00"/>
    <d v="2017-02-01T00:00:00"/>
    <d v="2017-02-01T00:00:00"/>
    <s v="Wednesday"/>
    <d v="1899-12-30T11:27:02"/>
    <d v="1899-12-30T11:00:00"/>
    <s v="Round Trip"/>
  </r>
  <r>
    <n v="1381218"/>
    <s v="RFID Card Member"/>
    <s v="Shorewood"/>
    <s v="WI"/>
    <n v="53211"/>
    <s v="UNITED STATES"/>
    <s v="30-Day Pass"/>
    <n v="5490"/>
    <x v="32"/>
    <n v="43.077359999999999"/>
    <n v="-87.880769999999998"/>
    <x v="5"/>
    <n v="43.031480000000002"/>
    <n v="-87.908169999999998"/>
    <n v="29"/>
    <n v="0"/>
    <n v="4.4000000000000004"/>
    <n v="4.0999999999999996"/>
    <n v="174"/>
    <n v="-1"/>
    <d v="2017-02-01T00:00:00"/>
    <d v="2017-02-01T00:00:00"/>
    <d v="2017-02-01T00:00:00"/>
    <s v="Wednesday"/>
    <d v="1899-12-30T11:27:45"/>
    <d v="1899-12-30T11:00:00"/>
    <n v="1"/>
    <d v="2017-02-01T00:00:00"/>
    <d v="2017-02-01T00:00:00"/>
    <d v="2017-02-01T00:00:00"/>
    <s v="Wednesday"/>
    <d v="1899-12-30T11:56:58"/>
    <d v="1899-12-30T12:00:00"/>
    <s v="One Way"/>
  </r>
  <r>
    <n v="1152387"/>
    <s v="RFID Card Member"/>
    <s v="Milwaukee"/>
    <s v="WI"/>
    <n v="53211"/>
    <s v="UNITED STATES"/>
    <s v="Bublr for Organizations"/>
    <n v="2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01T00:00:00"/>
    <d v="2017-02-01T00:00:00"/>
    <d v="2017-02-01T00:00:00"/>
    <s v="Wednesday"/>
    <d v="1899-12-30T17:11:34"/>
    <d v="1899-12-30T17:00:00"/>
    <n v="1"/>
    <d v="2017-02-01T00:00:00"/>
    <d v="2017-02-01T00:00:00"/>
    <d v="2017-02-01T00:00:00"/>
    <s v="Wednesday"/>
    <d v="1899-12-30T17:16:56"/>
    <d v="1899-12-30T17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3"/>
    <n v="0"/>
    <n v="0.5"/>
    <n v="0.4"/>
    <n v="18"/>
    <n v="-1"/>
    <d v="2017-02-02T00:00:00"/>
    <d v="2017-02-01T00:00:00"/>
    <d v="2017-02-02T00:00:00"/>
    <s v="Thursday"/>
    <d v="1899-12-30T06:39:02"/>
    <d v="1899-12-30T07:00:00"/>
    <n v="1"/>
    <d v="2017-02-02T00:00:00"/>
    <d v="2017-02-01T00:00:00"/>
    <d v="2017-02-02T00:00:00"/>
    <s v="Thursday"/>
    <d v="1899-12-30T06:42:53"/>
    <d v="1899-12-30T07:00:00"/>
    <s v="One Way"/>
  </r>
  <r>
    <n v="825934"/>
    <s v="RFID Card Member"/>
    <s v="Milwaukee"/>
    <s v="WI"/>
    <n v="53208"/>
    <s v="UNITED STATES"/>
    <s v="Annual Pass"/>
    <n v="309"/>
    <x v="3"/>
    <n v="43.042490000000001"/>
    <n v="-87.909959999999998"/>
    <x v="54"/>
    <n v="43.046570000000003"/>
    <n v="-87.908720000000002"/>
    <n v="13"/>
    <n v="0"/>
    <n v="2"/>
    <n v="1.9"/>
    <n v="78"/>
    <n v="-1"/>
    <d v="2017-02-02T00:00:00"/>
    <d v="2017-02-01T00:00:00"/>
    <d v="2017-02-02T00:00:00"/>
    <s v="Thursday"/>
    <d v="1899-12-30T07:34:44"/>
    <d v="1899-12-30T08:00:00"/>
    <n v="1"/>
    <d v="2017-02-02T00:00:00"/>
    <d v="2017-02-01T00:00:00"/>
    <d v="2017-02-02T00:00:00"/>
    <s v="Thursday"/>
    <d v="1899-12-30T07:47:03"/>
    <d v="1899-12-30T08:00:00"/>
    <s v="One Way"/>
  </r>
  <r>
    <n v="1154367"/>
    <s v="RFID Card Member"/>
    <s v="Milwaukee"/>
    <s v="WI"/>
    <n v="53202"/>
    <s v="UNITED STATES"/>
    <s v="Annual Pass"/>
    <n v="11141"/>
    <x v="36"/>
    <n v="43.02948"/>
    <n v="-87.912819999999996"/>
    <x v="42"/>
    <n v="43.026229999999998"/>
    <n v="-87.912809999999993"/>
    <n v="6"/>
    <n v="0"/>
    <n v="0.9"/>
    <n v="0.9"/>
    <n v="36"/>
    <n v="-1"/>
    <d v="2017-02-02T00:00:00"/>
    <d v="2017-02-01T00:00:00"/>
    <d v="2017-02-02T00:00:00"/>
    <s v="Thursday"/>
    <d v="1899-12-30T09:17:04"/>
    <d v="1899-12-30T09:00:00"/>
    <n v="1"/>
    <d v="2017-02-02T00:00:00"/>
    <d v="2017-02-01T00:00:00"/>
    <d v="2017-02-02T00:00:00"/>
    <s v="Thursday"/>
    <d v="1899-12-30T09:23:17"/>
    <d v="1899-12-30T09:00:00"/>
    <s v="One Way"/>
  </r>
  <r>
    <n v="1442430"/>
    <s v="RFID Card Member"/>
    <s v="Milwaukee"/>
    <s v="WI"/>
    <n v="53211"/>
    <s v="UNITED STATES"/>
    <s v="Annual Pass"/>
    <n v="103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02T00:00:00"/>
    <d v="2017-02-01T00:00:00"/>
    <d v="2017-02-02T00:00:00"/>
    <s v="Thursday"/>
    <d v="1899-12-30T10:50:58"/>
    <d v="1899-12-30T11:00:00"/>
    <n v="1"/>
    <d v="2017-02-02T00:00:00"/>
    <d v="2017-02-01T00:00:00"/>
    <d v="2017-02-02T00:00:00"/>
    <s v="Thursday"/>
    <d v="1899-12-30T10:52:50"/>
    <d v="1899-12-30T11:00:00"/>
    <s v="One Way"/>
  </r>
  <r>
    <n v="1378810"/>
    <s v="RFID Card Member"/>
    <s v="Milwaukee "/>
    <s v="WI"/>
    <n v="53211"/>
    <s v="UNITED STATES"/>
    <s v="Annual Pass"/>
    <n v="2"/>
    <x v="7"/>
    <n v="43.074890000000003"/>
    <n v="-87.882810000000006"/>
    <x v="25"/>
    <n v="43.066893999999998"/>
    <n v="-87.877936000000005"/>
    <n v="5"/>
    <n v="0"/>
    <n v="0.8"/>
    <n v="0.7"/>
    <n v="30"/>
    <n v="-1"/>
    <d v="2017-02-02T00:00:00"/>
    <d v="2017-02-01T00:00:00"/>
    <d v="2017-02-02T00:00:00"/>
    <s v="Thursday"/>
    <d v="1899-12-30T15:23:39"/>
    <d v="1899-12-30T15:00:00"/>
    <n v="1"/>
    <d v="2017-02-02T00:00:00"/>
    <d v="2017-02-01T00:00:00"/>
    <d v="2017-02-02T00:00:00"/>
    <s v="Thursday"/>
    <d v="1899-12-30T15:28:15"/>
    <d v="1899-12-30T15:00:00"/>
    <s v="One Way"/>
  </r>
  <r>
    <n v="1358502"/>
    <s v="RFID Card Member"/>
    <s v="Clintonville"/>
    <s v="WI"/>
    <n v="54929"/>
    <s v="UNITED STATES"/>
    <s v="Annual Pass"/>
    <n v="5493"/>
    <x v="21"/>
    <n v="43.06033"/>
    <n v="-87.89546"/>
    <x v="15"/>
    <n v="43.06033"/>
    <n v="-87.89546"/>
    <n v="4"/>
    <n v="0"/>
    <n v="0.6"/>
    <n v="0.6"/>
    <n v="24"/>
    <n v="-1"/>
    <d v="2017-02-02T00:00:00"/>
    <d v="2017-02-01T00:00:00"/>
    <d v="2017-02-02T00:00:00"/>
    <s v="Thursday"/>
    <d v="1899-12-30T18:45:45"/>
    <d v="1899-12-30T19:00:00"/>
    <n v="1"/>
    <d v="2017-02-02T00:00:00"/>
    <d v="2017-02-01T00:00:00"/>
    <d v="2017-02-02T00:00:00"/>
    <s v="Thursday"/>
    <d v="1899-12-30T18:49:02"/>
    <d v="1899-12-30T19:00:00"/>
    <s v="Round Trip"/>
  </r>
  <r>
    <n v="1466945"/>
    <s v="RFID Card Member"/>
    <s v="Milwaukee"/>
    <s v="WI"/>
    <n v="53211"/>
    <s v="UNITED STATES"/>
    <s v="Annual Pass"/>
    <n v="5451"/>
    <x v="26"/>
    <n v="43.060786"/>
    <n v="-87.883825999999999"/>
    <x v="34"/>
    <n v="43.063749000000001"/>
    <n v="-87.887962999999999"/>
    <n v="12"/>
    <n v="0"/>
    <n v="1.8"/>
    <n v="1.7"/>
    <n v="72"/>
    <n v="-1"/>
    <d v="2017-02-02T00:00:00"/>
    <d v="2017-02-01T00:00:00"/>
    <d v="2017-02-02T00:00:00"/>
    <s v="Thursday"/>
    <d v="1899-12-30T19:46:29"/>
    <d v="1899-12-30T20:00:00"/>
    <n v="1"/>
    <d v="2017-02-02T00:00:00"/>
    <d v="2017-02-01T00:00:00"/>
    <d v="2017-02-02T00:00:00"/>
    <s v="Thursday"/>
    <d v="1899-12-30T19:58:32"/>
    <d v="1899-12-30T20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7"/>
    <n v="0"/>
    <n v="1.1000000000000001"/>
    <n v="1"/>
    <n v="42"/>
    <n v="-1"/>
    <d v="2017-02-03T00:00:00"/>
    <d v="2017-02-01T00:00:00"/>
    <d v="2017-02-03T00:00:00"/>
    <s v="Friday"/>
    <d v="1899-12-30T07:29:05"/>
    <d v="1899-12-30T07:00:00"/>
    <n v="1"/>
    <d v="2017-02-03T00:00:00"/>
    <d v="2017-02-01T00:00:00"/>
    <d v="2017-02-03T00:00:00"/>
    <s v="Friday"/>
    <d v="1899-12-30T07:36:33"/>
    <d v="1899-12-30T08:00:00"/>
    <s v="One Way"/>
  </r>
  <r>
    <n v="1257756"/>
    <s v="RFID Card Member"/>
    <s v="Milwaukee"/>
    <s v="WI"/>
    <n v="53204"/>
    <s v="UNITED STATES"/>
    <s v="Annual Pass"/>
    <n v="25"/>
    <x v="49"/>
    <n v="43.020020000000002"/>
    <n v="-87.912540000000007"/>
    <x v="14"/>
    <n v="43.020020000000002"/>
    <n v="-87.912540000000007"/>
    <n v="19"/>
    <n v="0"/>
    <n v="2.9"/>
    <n v="2.7"/>
    <n v="114"/>
    <n v="-1"/>
    <d v="2017-02-03T00:00:00"/>
    <d v="2017-02-01T00:00:00"/>
    <d v="2017-02-03T00:00:00"/>
    <s v="Friday"/>
    <d v="1899-12-30T12:48:39"/>
    <d v="1899-12-30T13:00:00"/>
    <n v="1"/>
    <d v="2017-02-03T00:00:00"/>
    <d v="2017-02-01T00:00:00"/>
    <d v="2017-02-03T00:00:00"/>
    <s v="Friday"/>
    <d v="1899-12-30T13:07:18"/>
    <d v="1899-12-30T13:00:00"/>
    <s v="Round Trip"/>
  </r>
  <r>
    <n v="1251108"/>
    <s v="RFID Card Member"/>
    <s v="Appleton"/>
    <s v="WI"/>
    <n v="54913"/>
    <s v="UNITED STATES"/>
    <s v="Bublr for Organizations"/>
    <n v="5537"/>
    <x v="28"/>
    <n v="43.060250000000003"/>
    <n v="-87.892169999999993"/>
    <x v="15"/>
    <n v="43.06033"/>
    <n v="-87.89546"/>
    <n v="2"/>
    <n v="0"/>
    <n v="0.3"/>
    <n v="0.3"/>
    <n v="12"/>
    <n v="-1"/>
    <d v="2017-02-03T00:00:00"/>
    <d v="2017-02-01T00:00:00"/>
    <d v="2017-02-03T00:00:00"/>
    <s v="Friday"/>
    <d v="1899-12-30T18:20:11"/>
    <d v="1899-12-30T18:00:00"/>
    <n v="1"/>
    <d v="2017-02-03T00:00:00"/>
    <d v="2017-02-01T00:00:00"/>
    <d v="2017-02-03T00:00:00"/>
    <s v="Friday"/>
    <d v="1899-12-30T18:22:26"/>
    <d v="1899-12-30T18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4"/>
    <n v="0"/>
    <n v="0.6"/>
    <n v="0.6"/>
    <n v="24"/>
    <n v="-1"/>
    <d v="2017-02-01T00:00:00"/>
    <d v="2017-02-01T00:00:00"/>
    <d v="2017-02-01T00:00:00"/>
    <s v="Wednesday"/>
    <d v="1899-12-30T06:41:26"/>
    <d v="1899-12-30T07:00:00"/>
    <n v="1"/>
    <d v="2017-02-01T00:00:00"/>
    <d v="2017-02-01T00:00:00"/>
    <d v="2017-02-01T00:00:00"/>
    <s v="Wednesday"/>
    <d v="1899-12-30T06:45:51"/>
    <d v="1899-12-30T07:00:00"/>
    <s v="One Way"/>
  </r>
  <r>
    <n v="551883"/>
    <s v="RFID Card Member"/>
    <s v="Wauwatosa"/>
    <s v="WI"/>
    <n v="53213"/>
    <s v="UNITED STATES"/>
    <s v="Annual Pass"/>
    <n v="5498"/>
    <x v="5"/>
    <n v="43.031320000000001"/>
    <n v="-87.904259999999994"/>
    <x v="2"/>
    <n v="43.03519"/>
    <n v="-87.907390000000007"/>
    <n v="9"/>
    <n v="0"/>
    <n v="1.4"/>
    <n v="1.3"/>
    <n v="54"/>
    <n v="-1"/>
    <d v="2017-02-01T00:00:00"/>
    <d v="2017-02-01T00:00:00"/>
    <d v="2017-02-01T00:00:00"/>
    <s v="Wednesday"/>
    <d v="1899-12-30T07:41:10"/>
    <d v="1899-12-30T08:00:00"/>
    <n v="1"/>
    <d v="2017-02-01T00:00:00"/>
    <d v="2017-02-01T00:00:00"/>
    <d v="2017-02-01T00:00:00"/>
    <s v="Wednesday"/>
    <d v="1899-12-30T07:50:13"/>
    <d v="1899-12-30T08:00:00"/>
    <s v="One Way"/>
  </r>
  <r>
    <n v="1518070"/>
    <s v="RFID Card Member"/>
    <s v="Milwaukee"/>
    <s v="WI"/>
    <n v="53211"/>
    <s v="UNITED STATES"/>
    <s v="30-Day Pass"/>
    <n v="11051"/>
    <x v="26"/>
    <n v="43.060786"/>
    <n v="-87.883825999999999"/>
    <x v="15"/>
    <n v="43.06033"/>
    <n v="-87.89546"/>
    <n v="4"/>
    <n v="0"/>
    <n v="0.6"/>
    <n v="0.6"/>
    <n v="24"/>
    <n v="-1"/>
    <d v="2017-02-28T00:00:00"/>
    <d v="2017-02-01T00:00:00"/>
    <d v="2017-02-28T00:00:00"/>
    <s v="Tuesday"/>
    <d v="1899-12-30T18:57:15"/>
    <d v="1899-12-30T19:00:00"/>
    <n v="1"/>
    <d v="2017-02-28T00:00:00"/>
    <d v="2017-02-01T00:00:00"/>
    <d v="2017-02-28T00:00:00"/>
    <s v="Tuesday"/>
    <d v="1899-12-30T19:01:41"/>
    <d v="1899-12-30T19:00:00"/>
    <s v="One Way"/>
  </r>
  <r>
    <n v="1517518"/>
    <s v="RFID Card Member"/>
    <s v="Madison"/>
    <s v="WI"/>
    <n v="53704"/>
    <s v="UNITED STATES"/>
    <s v="30-Day Pass"/>
    <n v="11097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4:55:28"/>
    <d v="1899-12-30T15:00:00"/>
    <n v="1"/>
    <d v="2017-02-22T00:00:00"/>
    <d v="2017-02-01T00:00:00"/>
    <d v="2017-02-22T00:00:00"/>
    <s v="Wednesday"/>
    <d v="1899-12-30T14:55:45"/>
    <d v="1899-12-30T15:00:00"/>
    <s v="Round Trip"/>
  </r>
  <r>
    <n v="1372071"/>
    <s v="RFID Card Member"/>
    <s v="Milwaukee"/>
    <s v="WI"/>
    <n v="53202"/>
    <s v="UNITED STATES"/>
    <s v="Annual Pass"/>
    <n v="5564"/>
    <x v="13"/>
    <n v="43.058619999999998"/>
    <n v="-87.885319999999993"/>
    <x v="15"/>
    <n v="43.06033"/>
    <n v="-87.89546"/>
    <n v="19"/>
    <n v="0"/>
    <n v="2.9"/>
    <n v="2.7"/>
    <n v="114"/>
    <n v="-1"/>
    <d v="2017-02-17T00:00:00"/>
    <d v="2017-02-01T00:00:00"/>
    <d v="2017-02-17T00:00:00"/>
    <s v="Friday"/>
    <d v="1899-12-30T20:11:01"/>
    <d v="1899-12-30T20:00:00"/>
    <n v="1"/>
    <d v="2017-02-17T00:00:00"/>
    <d v="2017-02-01T00:00:00"/>
    <d v="2017-02-17T00:00:00"/>
    <s v="Friday"/>
    <d v="1899-12-30T20:30:12"/>
    <d v="1899-12-30T21:00:00"/>
    <s v="One Way"/>
  </r>
  <r>
    <n v="1381218"/>
    <s v="RFID Card Member"/>
    <s v="Shorewood"/>
    <s v="WI"/>
    <n v="53211"/>
    <s v="UNITED STATES"/>
    <s v="30-Day Pass"/>
    <n v="11156"/>
    <x v="30"/>
    <n v="43.031480000000002"/>
    <n v="-87.908169999999998"/>
    <x v="0"/>
    <n v="43.048200000000001"/>
    <n v="-87.900859999999994"/>
    <n v="15"/>
    <n v="0"/>
    <n v="2.2999999999999998"/>
    <n v="2.1"/>
    <n v="90"/>
    <n v="-1"/>
    <d v="2017-02-13T00:00:00"/>
    <d v="2017-02-01T00:00:00"/>
    <d v="2017-02-13T00:00:00"/>
    <s v="Monday"/>
    <d v="1899-12-30T17:06:17"/>
    <d v="1899-12-30T17:00:00"/>
    <n v="1"/>
    <d v="2017-02-13T00:00:00"/>
    <d v="2017-02-01T00:00:00"/>
    <d v="2017-02-13T00:00:00"/>
    <s v="Monday"/>
    <d v="1899-12-30T17:21:49"/>
    <d v="1899-12-30T17:00:00"/>
    <s v="One Way"/>
  </r>
  <r>
    <n v="1381218"/>
    <s v="RFID Card Member"/>
    <s v="Shorewood"/>
    <s v="WI"/>
    <n v="53211"/>
    <s v="UNITED STATES"/>
    <s v="30-Day Pass"/>
    <n v="5462"/>
    <x v="32"/>
    <n v="43.077359999999999"/>
    <n v="-87.880769999999998"/>
    <x v="5"/>
    <n v="43.031480000000002"/>
    <n v="-87.908169999999998"/>
    <n v="37"/>
    <n v="0"/>
    <n v="5.6"/>
    <n v="5.3"/>
    <n v="222"/>
    <n v="-1"/>
    <d v="2017-02-15T00:00:00"/>
    <d v="2017-02-01T00:00:00"/>
    <d v="2017-02-15T00:00:00"/>
    <s v="Wednesday"/>
    <d v="1899-12-30T11:12:03"/>
    <d v="1899-12-30T11:00:00"/>
    <n v="1"/>
    <d v="2017-02-15T00:00:00"/>
    <d v="2017-02-01T00:00:00"/>
    <d v="2017-02-15T00:00:00"/>
    <s v="Wednesday"/>
    <d v="1899-12-30T11:49:58"/>
    <d v="1899-12-30T12:00:00"/>
    <s v="One Way"/>
  </r>
  <r>
    <n v="1381218"/>
    <s v="RFID Card Member"/>
    <s v="Shorewood"/>
    <s v="WI"/>
    <n v="53211"/>
    <s v="UNITED STATES"/>
    <s v="30-Day Pass"/>
    <n v="11053"/>
    <x v="32"/>
    <n v="43.077359999999999"/>
    <n v="-87.880769999999998"/>
    <x v="3"/>
    <n v="43.058619999999998"/>
    <n v="-87.885319999999993"/>
    <n v="13"/>
    <n v="0"/>
    <n v="2"/>
    <n v="1.9"/>
    <n v="78"/>
    <n v="-1"/>
    <d v="2017-02-23T00:00:00"/>
    <d v="2017-02-01T00:00:00"/>
    <d v="2017-02-23T00:00:00"/>
    <s v="Thursday"/>
    <d v="1899-12-30T08:39:47"/>
    <d v="1899-12-30T09:00:00"/>
    <n v="1"/>
    <d v="2017-02-23T00:00:00"/>
    <d v="2017-02-01T00:00:00"/>
    <d v="2017-02-23T00:00:00"/>
    <s v="Thursday"/>
    <d v="1899-12-30T08:52:16"/>
    <d v="1899-12-30T09:00:00"/>
    <s v="One Way"/>
  </r>
  <r>
    <n v="1381218"/>
    <s v="RFID Card Member"/>
    <s v="Shorewood"/>
    <s v="WI"/>
    <n v="53211"/>
    <s v="UNITED STATES"/>
    <s v="30-Day Pass"/>
    <n v="5432"/>
    <x v="32"/>
    <n v="43.077359999999999"/>
    <n v="-87.880769999999998"/>
    <x v="3"/>
    <n v="43.058619999999998"/>
    <n v="-87.885319999999993"/>
    <n v="11"/>
    <n v="0"/>
    <n v="1.7"/>
    <n v="1.6"/>
    <n v="66"/>
    <n v="-1"/>
    <d v="2017-02-19T00:00:00"/>
    <d v="2017-02-01T00:00:00"/>
    <d v="2017-02-19T00:00:00"/>
    <s v="Sunday"/>
    <d v="1899-12-30T10:33:05"/>
    <d v="1899-12-30T11:00:00"/>
    <n v="1"/>
    <d v="2017-02-19T00:00:00"/>
    <d v="2017-02-01T00:00:00"/>
    <d v="2017-02-19T00:00:00"/>
    <s v="Sunday"/>
    <d v="1899-12-30T10:44:50"/>
    <d v="1899-12-30T11:00:00"/>
    <s v="One Way"/>
  </r>
  <r>
    <n v="1379329"/>
    <s v="RFID Card Member"/>
    <s v="Milwaukee"/>
    <s v="WI"/>
    <n v="53233"/>
    <s v="UNITED STATES"/>
    <s v="Annual Pass"/>
    <n v="103"/>
    <x v="14"/>
    <n v="43.045712999999999"/>
    <n v="-87.899756999999994"/>
    <x v="11"/>
    <n v="43.060786"/>
    <n v="-87.883825999999999"/>
    <n v="8"/>
    <n v="0"/>
    <n v="1.2"/>
    <n v="1.1000000000000001"/>
    <n v="48"/>
    <n v="-1"/>
    <d v="2017-02-01T00:00:00"/>
    <d v="2017-02-01T00:00:00"/>
    <d v="2017-02-01T00:00:00"/>
    <s v="Wednesday"/>
    <d v="1899-12-30T06:39:52"/>
    <d v="1899-12-30T07:00:00"/>
    <n v="1"/>
    <d v="2017-02-01T00:00:00"/>
    <d v="2017-02-01T00:00:00"/>
    <d v="2017-02-01T00:00:00"/>
    <s v="Wednesday"/>
    <d v="1899-12-30T06:47:40"/>
    <d v="1899-12-30T07:00:00"/>
    <s v="One Way"/>
  </r>
  <r>
    <n v="1269318"/>
    <s v="RFID Card Member"/>
    <s v="Milwaukee"/>
    <s v="WI"/>
    <n v="53204"/>
    <s v="UNITED STATES"/>
    <s v="Annual Pass"/>
    <n v="11114"/>
    <x v="36"/>
    <n v="43.02948"/>
    <n v="-87.912819999999996"/>
    <x v="22"/>
    <n v="43.02948"/>
    <n v="-87.912819999999996"/>
    <n v="8"/>
    <n v="0"/>
    <n v="1.2"/>
    <n v="1.1000000000000001"/>
    <n v="48"/>
    <n v="-1"/>
    <d v="2017-02-01T00:00:00"/>
    <d v="2017-02-01T00:00:00"/>
    <d v="2017-02-01T00:00:00"/>
    <s v="Wednesday"/>
    <d v="1899-12-30T08:40:44"/>
    <d v="1899-12-30T09:00:00"/>
    <n v="1"/>
    <d v="2017-02-01T00:00:00"/>
    <d v="2017-02-01T00:00:00"/>
    <d v="2017-02-01T00:00:00"/>
    <s v="Wednesday"/>
    <d v="1899-12-30T08:48:49"/>
    <d v="1899-12-30T09:00:00"/>
    <s v="Round Trip"/>
  </r>
  <r>
    <n v="1328721"/>
    <s v="RFID Card Member"/>
    <s v="Milwaukee"/>
    <s v="WI"/>
    <n v="53207"/>
    <s v="UNITED STATES"/>
    <s v="Annual Pass"/>
    <n v="45"/>
    <x v="27"/>
    <n v="43.038580000000003"/>
    <n v="-87.90934"/>
    <x v="42"/>
    <n v="43.026229999999998"/>
    <n v="-87.912809999999993"/>
    <n v="8"/>
    <n v="0"/>
    <n v="1.2"/>
    <n v="1.1000000000000001"/>
    <n v="48"/>
    <n v="-1"/>
    <d v="2017-02-01T00:00:00"/>
    <d v="2017-02-01T00:00:00"/>
    <d v="2017-02-01T00:00:00"/>
    <s v="Wednesday"/>
    <d v="1899-12-30T09:13:35"/>
    <d v="1899-12-30T09:00:00"/>
    <n v="1"/>
    <d v="2017-02-01T00:00:00"/>
    <d v="2017-02-01T00:00:00"/>
    <d v="2017-02-01T00:00:00"/>
    <s v="Wednesday"/>
    <d v="1899-12-30T09:21:09"/>
    <d v="1899-12-30T09:00:00"/>
    <s v="One Way"/>
  </r>
  <r>
    <n v="1135547"/>
    <s v="RFID Card Member"/>
    <s v="Milwaukee"/>
    <s v="WI"/>
    <n v="53202"/>
    <s v="UNITED STATES"/>
    <s v="Annual Pass"/>
    <n v="5425"/>
    <x v="1"/>
    <n v="43.048200000000001"/>
    <n v="-87.900859999999994"/>
    <x v="3"/>
    <n v="43.058619999999998"/>
    <n v="-87.885319999999993"/>
    <n v="10"/>
    <n v="0"/>
    <n v="1.5"/>
    <n v="1.4"/>
    <n v="60"/>
    <n v="-1"/>
    <d v="2017-02-01T00:00:00"/>
    <d v="2017-02-01T00:00:00"/>
    <d v="2017-02-01T00:00:00"/>
    <s v="Wednesday"/>
    <d v="1899-12-30T10:16:48"/>
    <d v="1899-12-30T10:00:00"/>
    <n v="1"/>
    <d v="2017-02-01T00:00:00"/>
    <d v="2017-02-01T00:00:00"/>
    <d v="2017-02-01T00:00:00"/>
    <s v="Wednesday"/>
    <d v="1899-12-30T10:26:22"/>
    <d v="1899-12-30T10:00:00"/>
    <s v="One Way"/>
  </r>
  <r>
    <n v="1482626"/>
    <s v="RFID Card Member"/>
    <s v="Milwaukee"/>
    <s v="WI"/>
    <n v="53207"/>
    <s v="UNITED STATES"/>
    <s v="Annual Pass"/>
    <n v="5470"/>
    <x v="41"/>
    <n v="43.004728999999998"/>
    <n v="-87.905463999999995"/>
    <x v="48"/>
    <n v="43.004728999999998"/>
    <n v="-87.905463999999995"/>
    <n v="205"/>
    <n v="15"/>
    <n v="18"/>
    <n v="17.100000000000001"/>
    <n v="720"/>
    <n v="-1"/>
    <d v="2017-02-01T00:00:00"/>
    <d v="2017-02-01T00:00:00"/>
    <d v="2017-02-01T00:00:00"/>
    <s v="Wednesday"/>
    <d v="1899-12-30T12:04:01"/>
    <d v="1899-12-30T12:00:00"/>
    <n v="1"/>
    <d v="2017-02-01T00:00:00"/>
    <d v="2017-02-01T00:00:00"/>
    <d v="2017-02-01T00:00:00"/>
    <s v="Wednesday"/>
    <d v="1899-12-30T15:29:04"/>
    <d v="1899-12-30T15:00:00"/>
    <s v="Round Trip"/>
  </r>
  <r>
    <n v="946290"/>
    <s v="RFID Card Member"/>
    <s v="Milwaukee"/>
    <s v="WI"/>
    <n v="53208"/>
    <s v="UNITED STATES"/>
    <s v="Annual Pass"/>
    <n v="5516"/>
    <x v="19"/>
    <n v="43.069021999999997"/>
    <n v="-87.887940999999998"/>
    <x v="26"/>
    <n v="43.077359999999999"/>
    <n v="-87.880769999999998"/>
    <n v="8"/>
    <n v="0"/>
    <n v="1.2"/>
    <n v="1.1000000000000001"/>
    <n v="48"/>
    <n v="-1"/>
    <d v="2017-02-01T00:00:00"/>
    <d v="2017-02-01T00:00:00"/>
    <d v="2017-02-01T00:00:00"/>
    <s v="Wednesday"/>
    <d v="1899-12-30T14:10:03"/>
    <d v="1899-12-30T14:00:00"/>
    <n v="1"/>
    <d v="2017-02-01T00:00:00"/>
    <d v="2017-02-01T00:00:00"/>
    <d v="2017-02-01T00:00:00"/>
    <s v="Wednesday"/>
    <d v="1899-12-30T14:18:44"/>
    <d v="1899-12-30T14:00:00"/>
    <s v="One Way"/>
  </r>
  <r>
    <n v="1468078"/>
    <s v="RFID Card Member"/>
    <s v="Milwaukee "/>
    <s v="WI"/>
    <n v="53209"/>
    <s v="UNITED STATES"/>
    <s v="Annual Pass"/>
    <n v="157"/>
    <x v="7"/>
    <n v="43.074890000000003"/>
    <n v="-87.882810000000006"/>
    <x v="38"/>
    <n v="43.074890000000003"/>
    <n v="-87.882810000000006"/>
    <n v="0"/>
    <n v="0"/>
    <n v="0"/>
    <n v="0"/>
    <n v="0"/>
    <n v="-1"/>
    <d v="2017-02-01T00:00:00"/>
    <d v="2017-02-01T00:00:00"/>
    <d v="2017-02-01T00:00:00"/>
    <s v="Wednesday"/>
    <d v="1899-12-30T14:19:09"/>
    <d v="1899-12-30T14:00:00"/>
    <n v="1"/>
    <d v="2017-02-01T00:00:00"/>
    <d v="2017-02-01T00:00:00"/>
    <d v="2017-02-01T00:00:00"/>
    <s v="Wednesday"/>
    <d v="1899-12-30T14:19:20"/>
    <d v="1899-12-30T14:00:00"/>
    <s v="Round Trip"/>
  </r>
  <r>
    <n v="1370752"/>
    <s v="RFID Card Member"/>
    <s v="Burlington"/>
    <s v="WI"/>
    <n v="53105"/>
    <s v="UNITED STATES"/>
    <s v="Annual Pass"/>
    <n v="959"/>
    <x v="4"/>
    <n v="43.078530000000001"/>
    <n v="-87.882620000000003"/>
    <x v="38"/>
    <n v="43.074890000000003"/>
    <n v="-87.882810000000006"/>
    <n v="6"/>
    <n v="0"/>
    <n v="0.9"/>
    <n v="0.9"/>
    <n v="36"/>
    <n v="-1"/>
    <d v="2017-02-01T00:00:00"/>
    <d v="2017-02-01T00:00:00"/>
    <d v="2017-02-01T00:00:00"/>
    <s v="Wednesday"/>
    <d v="1899-12-30T19:18:42"/>
    <d v="1899-12-30T19:00:00"/>
    <n v="1"/>
    <d v="2017-02-01T00:00:00"/>
    <d v="2017-02-01T00:00:00"/>
    <d v="2017-02-01T00:00:00"/>
    <s v="Wednesday"/>
    <d v="1899-12-30T19:24:15"/>
    <d v="1899-12-30T19:00:00"/>
    <s v="One Way"/>
  </r>
  <r>
    <n v="1357250"/>
    <s v="RFID Card Member"/>
    <s v="Milwaukee"/>
    <s v="WI"/>
    <n v="53202"/>
    <s v="UNITED STATES"/>
    <s v="Annual Pass"/>
    <n v="243"/>
    <x v="0"/>
    <n v="43.03886"/>
    <n v="-87.902720000000002"/>
    <x v="0"/>
    <n v="43.048200000000001"/>
    <n v="-87.900859999999994"/>
    <n v="5"/>
    <n v="0"/>
    <n v="0.8"/>
    <n v="0.7"/>
    <n v="30"/>
    <n v="-1"/>
    <d v="2017-02-01T00:00:00"/>
    <d v="2017-02-01T00:00:00"/>
    <d v="2017-02-01T00:00:00"/>
    <s v="Wednesday"/>
    <d v="1899-12-30T20:45:18"/>
    <d v="1899-12-30T21:00:00"/>
    <n v="1"/>
    <d v="2017-02-01T00:00:00"/>
    <d v="2017-02-01T00:00:00"/>
    <d v="2017-02-01T00:00:00"/>
    <s v="Wednesday"/>
    <d v="1899-12-30T20:50:04"/>
    <d v="1899-12-30T21:00:00"/>
    <s v="One Way"/>
  </r>
  <r>
    <n v="1489319"/>
    <s v="RFID Card Member"/>
    <s v="Brookfield"/>
    <s v="WI"/>
    <n v="53045"/>
    <s v="UNITED STATES"/>
    <s v="Annual Pass"/>
    <n v="11144"/>
    <x v="4"/>
    <n v="43.078530000000001"/>
    <n v="-87.882620000000003"/>
    <x v="11"/>
    <n v="43.060786"/>
    <n v="-87.883825999999999"/>
    <n v="9"/>
    <n v="0"/>
    <n v="1.4"/>
    <n v="1.3"/>
    <n v="54"/>
    <n v="-1"/>
    <d v="2017-02-01T00:00:00"/>
    <d v="2017-02-01T00:00:00"/>
    <d v="2017-02-01T00:00:00"/>
    <s v="Wednesday"/>
    <d v="1899-12-30T22:15:31"/>
    <d v="1899-12-30T22:00:00"/>
    <n v="1"/>
    <d v="2017-02-01T00:00:00"/>
    <d v="2017-02-01T00:00:00"/>
    <d v="2017-02-01T00:00:00"/>
    <s v="Wednesday"/>
    <d v="1899-12-30T22:24:48"/>
    <d v="1899-12-30T22:00:00"/>
    <s v="One Way"/>
  </r>
  <r>
    <n v="550946"/>
    <s v="RFID Card Member"/>
    <s v="Milwaukee"/>
    <s v="WI"/>
    <n v="53202"/>
    <s v="UNITED STATES"/>
    <s v="Annual Pass"/>
    <n v="5514"/>
    <x v="2"/>
    <n v="43.03519"/>
    <n v="-87.907390000000007"/>
    <x v="16"/>
    <n v="43.034619999999997"/>
    <n v="-87.917500000000004"/>
    <n v="9"/>
    <n v="0"/>
    <n v="1.4"/>
    <n v="1.3"/>
    <n v="54"/>
    <n v="-1"/>
    <d v="2017-02-02T00:00:00"/>
    <d v="2017-02-01T00:00:00"/>
    <d v="2017-02-02T00:00:00"/>
    <s v="Thursday"/>
    <d v="1899-12-30T08:48:14"/>
    <d v="1899-12-30T09:00:00"/>
    <n v="1"/>
    <d v="2017-02-02T00:00:00"/>
    <d v="2017-02-01T00:00:00"/>
    <d v="2017-02-02T00:00:00"/>
    <s v="Thursday"/>
    <d v="1899-12-30T08:57:29"/>
    <d v="1899-12-30T09:00:00"/>
    <s v="One Way"/>
  </r>
  <r>
    <n v="1257700"/>
    <s v="RFID Card Member"/>
    <s v="Milwaukee"/>
    <s v="WI"/>
    <n v="53202"/>
    <s v="UNITED STATES"/>
    <s v="Annual Pass"/>
    <n v="251"/>
    <x v="50"/>
    <n v="43.026229999999998"/>
    <n v="-87.912809999999993"/>
    <x v="14"/>
    <n v="43.020020000000002"/>
    <n v="-87.912540000000007"/>
    <n v="5"/>
    <n v="0"/>
    <n v="0.8"/>
    <n v="0.7"/>
    <n v="30"/>
    <n v="-1"/>
    <d v="2017-02-02T00:00:00"/>
    <d v="2017-02-01T00:00:00"/>
    <d v="2017-02-02T00:00:00"/>
    <s v="Thursday"/>
    <d v="1899-12-30T09:26:17"/>
    <d v="1899-12-30T09:00:00"/>
    <n v="1"/>
    <d v="2017-02-02T00:00:00"/>
    <d v="2017-02-01T00:00:00"/>
    <d v="2017-02-02T00:00:00"/>
    <s v="Thursday"/>
    <d v="1899-12-30T09:31:59"/>
    <d v="1899-12-30T10:00:00"/>
    <s v="One Way"/>
  </r>
  <r>
    <n v="1251108"/>
    <s v="RFID Card Member"/>
    <s v="Appleton"/>
    <s v="WI"/>
    <n v="54913"/>
    <s v="UNITED STATES"/>
    <s v="Bublr for Organizations"/>
    <n v="145"/>
    <x v="21"/>
    <n v="43.06033"/>
    <n v="-87.89546"/>
    <x v="31"/>
    <n v="43.060250000000003"/>
    <n v="-87.892169999999993"/>
    <n v="1"/>
    <n v="0"/>
    <n v="0.2"/>
    <n v="0.1"/>
    <n v="6"/>
    <n v="-1"/>
    <d v="2017-02-02T00:00:00"/>
    <d v="2017-02-01T00:00:00"/>
    <d v="2017-02-02T00:00:00"/>
    <s v="Thursday"/>
    <d v="1899-12-30T20:34:24"/>
    <d v="1899-12-30T21:00:00"/>
    <n v="1"/>
    <d v="2017-02-02T00:00:00"/>
    <d v="2017-02-01T00:00:00"/>
    <d v="2017-02-02T00:00:00"/>
    <s v="Thursday"/>
    <d v="1899-12-30T20:35:41"/>
    <d v="1899-12-30T21:00:00"/>
    <s v="One Way"/>
  </r>
  <r>
    <n v="1257700"/>
    <s v="RFID Card Member"/>
    <s v="Milwaukee"/>
    <s v="WI"/>
    <n v="53202"/>
    <s v="UNITED STATES"/>
    <s v="Annual Pass"/>
    <n v="11081"/>
    <x v="3"/>
    <n v="43.042490000000001"/>
    <n v="-87.909959999999998"/>
    <x v="7"/>
    <n v="43.049230000000001"/>
    <n v="-87.911940000000001"/>
    <n v="6"/>
    <n v="0"/>
    <n v="0.9"/>
    <n v="0.9"/>
    <n v="36"/>
    <n v="-1"/>
    <d v="2017-02-03T00:00:00"/>
    <d v="2017-02-01T00:00:00"/>
    <d v="2017-02-03T00:00:00"/>
    <s v="Friday"/>
    <d v="1899-12-30T09:01:53"/>
    <d v="1899-12-30T09:00:00"/>
    <n v="1"/>
    <d v="2017-02-03T00:00:00"/>
    <d v="2017-02-01T00:00:00"/>
    <d v="2017-02-03T00:00:00"/>
    <s v="Friday"/>
    <d v="1899-12-30T09:07:24"/>
    <d v="1899-12-30T09:00:00"/>
    <s v="One Way"/>
  </r>
  <r>
    <n v="1425087"/>
    <s v="RFID Card Member"/>
    <s v="milwaukee"/>
    <s v="WI"/>
    <n v="53212"/>
    <s v="UNITED STATES"/>
    <s v="Annual Pass"/>
    <n v="11091"/>
    <x v="21"/>
    <n v="43.06033"/>
    <n v="-87.89546"/>
    <x v="4"/>
    <n v="43.03913"/>
    <n v="-87.916150000000002"/>
    <n v="13"/>
    <n v="0"/>
    <n v="2"/>
    <n v="1.9"/>
    <n v="78"/>
    <n v="-1"/>
    <d v="2017-02-03T00:00:00"/>
    <d v="2017-02-01T00:00:00"/>
    <d v="2017-02-03T00:00:00"/>
    <s v="Friday"/>
    <d v="1899-12-30T16:32:49"/>
    <d v="1899-12-30T17:00:00"/>
    <n v="1"/>
    <d v="2017-02-03T00:00:00"/>
    <d v="2017-02-01T00:00:00"/>
    <d v="2017-02-03T00:00:00"/>
    <s v="Friday"/>
    <d v="1899-12-30T16:45:08"/>
    <d v="1899-12-30T17:00:00"/>
    <s v="One Way"/>
  </r>
  <r>
    <n v="550946"/>
    <s v="RFID Card Member"/>
    <s v="Milwaukee"/>
    <s v="WI"/>
    <n v="53202"/>
    <s v="UNITED STATES"/>
    <s v="Annual Pass"/>
    <n v="5498"/>
    <x v="20"/>
    <n v="43.034619999999997"/>
    <n v="-87.917500000000004"/>
    <x v="2"/>
    <n v="43.03519"/>
    <n v="-87.907390000000007"/>
    <n v="5"/>
    <n v="0"/>
    <n v="0.8"/>
    <n v="0.7"/>
    <n v="30"/>
    <n v="-1"/>
    <d v="2017-02-03T00:00:00"/>
    <d v="2017-02-01T00:00:00"/>
    <d v="2017-02-03T00:00:00"/>
    <s v="Friday"/>
    <d v="1899-12-30T18:41:48"/>
    <d v="1899-12-30T19:00:00"/>
    <n v="1"/>
    <d v="2017-02-03T00:00:00"/>
    <d v="2017-02-01T00:00:00"/>
    <d v="2017-02-03T00:00:00"/>
    <s v="Friday"/>
    <d v="1899-12-30T18:46:17"/>
    <d v="1899-12-30T19:00:00"/>
    <s v="One Way"/>
  </r>
  <r>
    <n v="1252972"/>
    <s v="RFID Card Member"/>
    <s v="BROOKFIELD"/>
    <s v="WI"/>
    <n v="53005"/>
    <s v="UNITED STATES"/>
    <s v="Bublr for Organizations"/>
    <n v="5476"/>
    <x v="7"/>
    <n v="43.074890000000003"/>
    <n v="-87.882810000000006"/>
    <x v="41"/>
    <n v="43.078530000000001"/>
    <n v="-87.882620000000003"/>
    <n v="3"/>
    <n v="0"/>
    <n v="0.5"/>
    <n v="0.4"/>
    <n v="18"/>
    <n v="-1"/>
    <d v="2017-02-03T00:00:00"/>
    <d v="2017-02-01T00:00:00"/>
    <d v="2017-02-03T00:00:00"/>
    <s v="Friday"/>
    <d v="1899-12-30T23:39:22"/>
    <d v="1899-12-31T00:00:00"/>
    <n v="1"/>
    <d v="2017-02-03T00:00:00"/>
    <d v="2017-02-01T00:00:00"/>
    <d v="2017-02-03T00:00:00"/>
    <s v="Friday"/>
    <d v="1899-12-30T23:42:22"/>
    <d v="1899-12-31T00:00:00"/>
    <s v="One Way"/>
  </r>
  <r>
    <n v="1373301"/>
    <s v="RFID Card Member"/>
    <s v="Mequon"/>
    <s v="WI"/>
    <n v="53092"/>
    <s v="UNITED STATES"/>
    <s v="Annual Pass"/>
    <n v="5477"/>
    <x v="44"/>
    <n v="43.074655999999997"/>
    <n v="-87.889011999999994"/>
    <x v="31"/>
    <n v="43.060250000000003"/>
    <n v="-87.892169999999993"/>
    <n v="10"/>
    <n v="0"/>
    <n v="1.5"/>
    <n v="1.4"/>
    <n v="60"/>
    <n v="-1"/>
    <d v="2017-02-04T00:00:00"/>
    <d v="2017-02-01T00:00:00"/>
    <d v="2017-02-04T00:00:00"/>
    <s v="Saturday"/>
    <d v="1899-12-30T01:18:46"/>
    <d v="1899-12-30T01:00:00"/>
    <n v="1"/>
    <d v="2017-02-04T00:00:00"/>
    <d v="2017-02-01T00:00:00"/>
    <d v="2017-02-04T00:00:00"/>
    <s v="Saturday"/>
    <d v="1899-12-30T01:28:31"/>
    <d v="1899-12-30T01:00:00"/>
    <s v="One Way"/>
  </r>
  <r>
    <n v="1135547"/>
    <s v="RFID Card Member"/>
    <s v="Milwaukee"/>
    <s v="WI"/>
    <n v="53202"/>
    <s v="UNITED STATES"/>
    <s v="Annual Pass"/>
    <n v="5466"/>
    <x v="11"/>
    <n v="43.04824"/>
    <n v="-87.904970000000006"/>
    <x v="4"/>
    <n v="43.03913"/>
    <n v="-87.916150000000002"/>
    <n v="9"/>
    <n v="0"/>
    <n v="1.4"/>
    <n v="1.3"/>
    <n v="54"/>
    <n v="-1"/>
    <d v="2017-02-04T00:00:00"/>
    <d v="2017-02-01T00:00:00"/>
    <d v="2017-02-04T00:00:00"/>
    <s v="Saturday"/>
    <d v="1899-12-30T12:02:06"/>
    <d v="1899-12-30T12:00:00"/>
    <n v="1"/>
    <d v="2017-02-04T00:00:00"/>
    <d v="2017-02-01T00:00:00"/>
    <d v="2017-02-04T00:00:00"/>
    <s v="Saturday"/>
    <d v="1899-12-30T12:11:26"/>
    <d v="1899-12-30T12:00:00"/>
    <s v="One Way"/>
  </r>
  <r>
    <n v="1224068"/>
    <s v="RFID Card Member"/>
    <s v="Milwaukee"/>
    <s v="WI"/>
    <n v="53212"/>
    <s v="UNITED STATES"/>
    <s v="Bublr for Organizations"/>
    <n v="139"/>
    <x v="26"/>
    <n v="43.060786"/>
    <n v="-87.883825999999999"/>
    <x v="25"/>
    <n v="43.066893999999998"/>
    <n v="-87.877936000000005"/>
    <n v="4"/>
    <n v="0"/>
    <n v="0.6"/>
    <n v="0.6"/>
    <n v="24"/>
    <n v="-1"/>
    <d v="2017-02-04T00:00:00"/>
    <d v="2017-02-01T00:00:00"/>
    <d v="2017-02-04T00:00:00"/>
    <s v="Saturday"/>
    <d v="1899-12-30T15:21:48"/>
    <d v="1899-12-30T15:00:00"/>
    <n v="1"/>
    <d v="2017-02-04T00:00:00"/>
    <d v="2017-02-01T00:00:00"/>
    <d v="2017-02-04T00:00:00"/>
    <s v="Saturday"/>
    <d v="1899-12-30T15:25:58"/>
    <d v="1899-12-30T15:00:00"/>
    <s v="One Way"/>
  </r>
  <r>
    <n v="1442057"/>
    <s v="RFID Card Member"/>
    <s v="Milwaukee"/>
    <s v="WI"/>
    <n v="53211"/>
    <s v="UNITED STATES"/>
    <s v="Annual Pass"/>
    <n v="5440"/>
    <x v="19"/>
    <n v="43.069021999999997"/>
    <n v="-87.887940999999998"/>
    <x v="38"/>
    <n v="43.074890000000003"/>
    <n v="-87.882810000000006"/>
    <n v="5"/>
    <n v="0"/>
    <n v="0.8"/>
    <n v="0.7"/>
    <n v="30"/>
    <n v="-1"/>
    <d v="2017-02-04T00:00:00"/>
    <d v="2017-02-01T00:00:00"/>
    <d v="2017-02-04T00:00:00"/>
    <s v="Saturday"/>
    <d v="1899-12-30T16:47:39"/>
    <d v="1899-12-30T17:00:00"/>
    <n v="1"/>
    <d v="2017-02-04T00:00:00"/>
    <d v="2017-02-01T00:00:00"/>
    <d v="2017-02-04T00:00:00"/>
    <s v="Saturday"/>
    <d v="1899-12-30T16:52:30"/>
    <d v="1899-12-30T17:00:00"/>
    <s v="One Way"/>
  </r>
  <r>
    <n v="1373301"/>
    <s v="RFID Card Member"/>
    <s v="Mequon"/>
    <s v="WI"/>
    <n v="53092"/>
    <s v="UNITED STATES"/>
    <s v="Annual Pass"/>
    <n v="5454"/>
    <x v="28"/>
    <n v="43.060250000000003"/>
    <n v="-87.892169999999993"/>
    <x v="15"/>
    <n v="43.06033"/>
    <n v="-87.89546"/>
    <n v="4"/>
    <n v="0"/>
    <n v="0.6"/>
    <n v="0.6"/>
    <n v="24"/>
    <n v="-1"/>
    <d v="2017-02-05T00:00:00"/>
    <d v="2017-02-01T00:00:00"/>
    <d v="2017-02-05T00:00:00"/>
    <s v="Sunday"/>
    <d v="1899-12-30T10:23:04"/>
    <d v="1899-12-30T10:00:00"/>
    <n v="1"/>
    <d v="2017-02-05T00:00:00"/>
    <d v="2017-02-01T00:00:00"/>
    <d v="2017-02-05T00:00:00"/>
    <s v="Sunday"/>
    <d v="1899-12-30T10:27:25"/>
    <d v="1899-12-30T10:00:00"/>
    <s v="One Way"/>
  </r>
  <r>
    <n v="1486073"/>
    <s v="RFID Card Member"/>
    <s v="Wauwatosa"/>
    <s v="WI"/>
    <n v="53226"/>
    <s v="UNITED STATES"/>
    <s v="Annual Pass"/>
    <n v="344"/>
    <x v="38"/>
    <n v="43.060580000000002"/>
    <n v="-87.998589999999993"/>
    <x v="57"/>
    <n v="43.060580000000002"/>
    <n v="-87.998589999999993"/>
    <n v="2"/>
    <n v="0"/>
    <n v="0.3"/>
    <n v="0.3"/>
    <n v="12"/>
    <n v="-1"/>
    <d v="2017-02-05T00:00:00"/>
    <d v="2017-02-01T00:00:00"/>
    <d v="2017-02-05T00:00:00"/>
    <s v="Sunday"/>
    <d v="1899-12-30T10:57:30"/>
    <d v="1899-12-30T11:00:00"/>
    <n v="1"/>
    <d v="2017-02-05T00:00:00"/>
    <d v="2017-02-01T00:00:00"/>
    <d v="2017-02-05T00:00:00"/>
    <s v="Sunday"/>
    <d v="1899-12-30T10:59:46"/>
    <d v="1899-12-30T11:00:00"/>
    <s v="Round Trip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05T00:00:00"/>
    <d v="2017-02-01T00:00:00"/>
    <d v="2017-02-05T00:00:00"/>
    <s v="Sunday"/>
    <d v="1899-12-30T12:36:58"/>
    <d v="1899-12-30T13:00:00"/>
    <n v="1"/>
    <d v="2017-02-05T00:00:00"/>
    <d v="2017-02-01T00:00:00"/>
    <d v="2017-02-05T00:00:00"/>
    <s v="Sunday"/>
    <d v="1899-12-30T12:41:48"/>
    <d v="1899-12-30T13:00:00"/>
    <s v="One Way"/>
  </r>
  <r>
    <n v="1379329"/>
    <s v="RFID Card Member"/>
    <s v="Milwaukee"/>
    <s v="WI"/>
    <n v="53233"/>
    <s v="UNITED STATES"/>
    <s v="Annual Pass"/>
    <n v="11080"/>
    <x v="26"/>
    <n v="43.060786"/>
    <n v="-87.883825999999999"/>
    <x v="18"/>
    <n v="43.045712999999999"/>
    <n v="-87.899756999999994"/>
    <n v="7"/>
    <n v="0"/>
    <n v="1.1000000000000001"/>
    <n v="1"/>
    <n v="42"/>
    <n v="-1"/>
    <d v="2017-02-05T00:00:00"/>
    <d v="2017-02-01T00:00:00"/>
    <d v="2017-02-05T00:00:00"/>
    <s v="Sunday"/>
    <d v="1899-12-30T18:19:07"/>
    <d v="1899-12-30T18:00:00"/>
    <n v="1"/>
    <d v="2017-02-05T00:00:00"/>
    <d v="2017-02-01T00:00:00"/>
    <d v="2017-02-05T00:00:00"/>
    <s v="Sunday"/>
    <d v="1899-12-30T18:26:39"/>
    <d v="1899-12-30T18:00:00"/>
    <s v="One Way"/>
  </r>
  <r>
    <n v="1478009"/>
    <s v="RFID Card Member"/>
    <s v="Milwaukee"/>
    <s v="WI"/>
    <n v="53211"/>
    <s v="UNITED STATES"/>
    <s v="Annual Pass"/>
    <n v="5428"/>
    <x v="44"/>
    <n v="43.074655999999997"/>
    <n v="-87.889011999999994"/>
    <x v="8"/>
    <n v="43.038580000000003"/>
    <n v="-87.90934"/>
    <n v="30"/>
    <n v="0"/>
    <n v="4.5"/>
    <n v="4.3"/>
    <n v="180"/>
    <n v="-1"/>
    <d v="2017-02-06T00:00:00"/>
    <d v="2017-02-01T00:00:00"/>
    <d v="2017-02-06T00:00:00"/>
    <s v="Monday"/>
    <d v="1899-12-30T07:23:44"/>
    <d v="1899-12-30T07:00:00"/>
    <n v="1"/>
    <d v="2017-02-06T00:00:00"/>
    <d v="2017-02-01T00:00:00"/>
    <d v="2017-02-06T00:00:00"/>
    <s v="Monday"/>
    <d v="1899-12-30T07:53:08"/>
    <d v="1899-12-30T08:00:00"/>
    <s v="One Way"/>
  </r>
  <r>
    <n v="1260485"/>
    <s v="RFID Card Member"/>
    <s v="Shorewood"/>
    <s v="WI"/>
    <n v="53211"/>
    <s v="UNITED STATES"/>
    <s v="Annual Pass"/>
    <n v="5429"/>
    <x v="1"/>
    <n v="43.048200000000001"/>
    <n v="-87.900859999999994"/>
    <x v="1"/>
    <n v="43.03886"/>
    <n v="-87.902720000000002"/>
    <n v="6"/>
    <n v="0"/>
    <n v="0.9"/>
    <n v="0.9"/>
    <n v="36"/>
    <n v="-1"/>
    <d v="2017-02-06T00:00:00"/>
    <d v="2017-02-01T00:00:00"/>
    <d v="2017-02-06T00:00:00"/>
    <s v="Monday"/>
    <d v="1899-12-30T08:09:03"/>
    <d v="1899-12-30T08:00:00"/>
    <n v="1"/>
    <d v="2017-02-06T00:00:00"/>
    <d v="2017-02-01T00:00:00"/>
    <d v="2017-02-06T00:00:00"/>
    <s v="Monday"/>
    <d v="1899-12-30T08:15:00"/>
    <d v="1899-12-30T08:00:00"/>
    <s v="One Way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42"/>
    <n v="43.026229999999998"/>
    <n v="-87.912809999999993"/>
    <n v="11"/>
    <n v="0"/>
    <n v="1.7"/>
    <n v="1.6"/>
    <n v="66"/>
    <n v="-1"/>
    <d v="2017-02-06T00:00:00"/>
    <d v="2017-02-01T00:00:00"/>
    <d v="2017-02-06T00:00:00"/>
    <s v="Monday"/>
    <d v="1899-12-30T08:16:09"/>
    <d v="1899-12-30T08:00:00"/>
    <n v="1"/>
    <d v="2017-02-06T00:00:00"/>
    <d v="2017-02-01T00:00:00"/>
    <d v="2017-02-06T00:00:00"/>
    <s v="Monday"/>
    <d v="1899-12-30T08:27:55"/>
    <d v="1899-12-30T08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0"/>
    <n v="0"/>
    <n v="1.5"/>
    <n v="1.4"/>
    <n v="60"/>
    <n v="-1"/>
    <d v="2017-02-06T00:00:00"/>
    <d v="2017-02-01T00:00:00"/>
    <d v="2017-02-06T00:00:00"/>
    <s v="Monday"/>
    <d v="1899-12-30T08:24:02"/>
    <d v="1899-12-30T08:00:00"/>
    <n v="1"/>
    <d v="2017-02-06T00:00:00"/>
    <d v="2017-02-01T00:00:00"/>
    <d v="2017-02-06T00:00:00"/>
    <s v="Monday"/>
    <d v="1899-12-30T08:34:22"/>
    <d v="1899-12-30T09:00:00"/>
    <s v="One Way"/>
  </r>
  <r>
    <n v="1468078"/>
    <s v="RFID Card Member"/>
    <s v="Milwaukee "/>
    <s v="WI"/>
    <n v="53209"/>
    <s v="UNITED STATES"/>
    <s v="Annual Pass"/>
    <n v="5478"/>
    <x v="13"/>
    <n v="43.058619999999998"/>
    <n v="-87.885319999999993"/>
    <x v="38"/>
    <n v="43.074890000000003"/>
    <n v="-87.882810000000006"/>
    <n v="9"/>
    <n v="0"/>
    <n v="1.4"/>
    <n v="1.3"/>
    <n v="54"/>
    <n v="-1"/>
    <d v="2017-02-06T00:00:00"/>
    <d v="2017-02-01T00:00:00"/>
    <d v="2017-02-06T00:00:00"/>
    <s v="Monday"/>
    <d v="1899-12-30T09:22:42"/>
    <d v="1899-12-30T09:00:00"/>
    <n v="1"/>
    <d v="2017-02-06T00:00:00"/>
    <d v="2017-02-01T00:00:00"/>
    <d v="2017-02-06T00:00:00"/>
    <s v="Monday"/>
    <d v="1899-12-30T09:31:16"/>
    <d v="1899-12-30T10:00:00"/>
    <s v="One Way"/>
  </r>
  <r>
    <n v="1426266"/>
    <s v="RFID Card Member"/>
    <s v="Milwaukee"/>
    <s v="WI"/>
    <n v="53202"/>
    <s v="UNITED STATES"/>
    <s v="Pay as You Go Pass"/>
    <n v="5436"/>
    <x v="43"/>
    <n v="43.05536"/>
    <n v="-87.90504"/>
    <x v="3"/>
    <n v="43.058619999999998"/>
    <n v="-87.885319999999993"/>
    <n v="22"/>
    <n v="2"/>
    <n v="3.3"/>
    <n v="3.1"/>
    <n v="132"/>
    <n v="-1"/>
    <d v="2017-02-06T00:00:00"/>
    <d v="2017-02-01T00:00:00"/>
    <d v="2017-02-06T00:00:00"/>
    <s v="Monday"/>
    <d v="1899-12-30T12:47:29"/>
    <d v="1899-12-30T13:00:00"/>
    <n v="1"/>
    <d v="2017-02-06T00:00:00"/>
    <d v="2017-02-01T00:00:00"/>
    <d v="2017-02-06T00:00:00"/>
    <s v="Monday"/>
    <d v="1899-12-30T13:09:59"/>
    <d v="1899-12-30T13:00:00"/>
    <s v="One Way"/>
  </r>
  <r>
    <n v="1424997"/>
    <s v="RFID Card Member"/>
    <s v="Wauwatosa "/>
    <s v="WI"/>
    <n v="53213"/>
    <s v="UNITED STATES"/>
    <s v="30-Day Pass"/>
    <n v="5502"/>
    <x v="10"/>
    <n v="43.052460000000004"/>
    <n v="-87.891000000000005"/>
    <x v="12"/>
    <n v="43.038719999999998"/>
    <n v="-87.905339999999995"/>
    <n v="19"/>
    <n v="0"/>
    <n v="2.9"/>
    <n v="2.7"/>
    <n v="114"/>
    <n v="-1"/>
    <d v="2017-02-06T00:00:00"/>
    <d v="2017-02-01T00:00:00"/>
    <d v="2017-02-06T00:00:00"/>
    <s v="Monday"/>
    <d v="1899-12-30T14:43:46"/>
    <d v="1899-12-30T15:00:00"/>
    <n v="1"/>
    <d v="2017-02-06T00:00:00"/>
    <d v="2017-02-01T00:00:00"/>
    <d v="2017-02-06T00:00:00"/>
    <s v="Monday"/>
    <d v="1899-12-30T15:02:12"/>
    <d v="1899-12-30T15:00:00"/>
    <s v="One Way"/>
  </r>
  <r>
    <n v="1201980"/>
    <s v="RFID Card Member"/>
    <s v="Elkhorn"/>
    <s v="WI"/>
    <n v="53121"/>
    <s v="UNITED STATES"/>
    <s v="Annual Pass"/>
    <n v="44"/>
    <x v="7"/>
    <n v="43.074890000000003"/>
    <n v="-87.882810000000006"/>
    <x v="25"/>
    <n v="43.066893999999998"/>
    <n v="-87.877936000000005"/>
    <n v="6"/>
    <n v="0"/>
    <n v="0.9"/>
    <n v="0.9"/>
    <n v="36"/>
    <n v="-1"/>
    <d v="2017-02-06T00:00:00"/>
    <d v="2017-02-01T00:00:00"/>
    <d v="2017-02-06T00:00:00"/>
    <s v="Monday"/>
    <d v="1899-12-30T15:19:31"/>
    <d v="1899-12-30T15:00:00"/>
    <n v="1"/>
    <d v="2017-02-06T00:00:00"/>
    <d v="2017-02-01T00:00:00"/>
    <d v="2017-02-06T00:00:00"/>
    <s v="Monday"/>
    <d v="1899-12-30T15:25:36"/>
    <d v="1899-12-30T15:00:00"/>
    <s v="One Way"/>
  </r>
  <r>
    <n v="1442430"/>
    <s v="RFID Card Member"/>
    <s v="Milwaukee"/>
    <s v="WI"/>
    <n v="53211"/>
    <s v="UNITED STATES"/>
    <s v="Annual Pass"/>
    <n v="5487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06T00:00:00"/>
    <d v="2017-02-01T00:00:00"/>
    <d v="2017-02-06T00:00:00"/>
    <s v="Monday"/>
    <d v="1899-12-30T15:28:40"/>
    <d v="1899-12-30T15:00:00"/>
    <n v="1"/>
    <d v="2017-02-06T00:00:00"/>
    <d v="2017-02-01T00:00:00"/>
    <d v="2017-02-06T00:00:00"/>
    <s v="Monday"/>
    <d v="1899-12-30T15:31:05"/>
    <d v="1899-12-30T16:00:00"/>
    <s v="One Way"/>
  </r>
  <r>
    <n v="1280185"/>
    <s v="RFID Card Member"/>
    <s v="Milwaukee"/>
    <s v="WI"/>
    <n v="53212"/>
    <s v="UNITED STATES"/>
    <s v="Annual Pass"/>
    <n v="11092"/>
    <x v="10"/>
    <n v="43.052460000000004"/>
    <n v="-87.891000000000005"/>
    <x v="10"/>
    <n v="43.052460000000004"/>
    <n v="-87.891000000000005"/>
    <n v="407"/>
    <n v="0"/>
    <n v="18"/>
    <n v="17.100000000000001"/>
    <n v="720"/>
    <n v="-1"/>
    <d v="2017-02-06T00:00:00"/>
    <d v="2017-02-01T00:00:00"/>
    <d v="2017-02-06T00:00:00"/>
    <s v="Monday"/>
    <d v="1899-12-30T17:13:07"/>
    <d v="1899-12-30T17:00:00"/>
    <n v="1"/>
    <d v="2017-02-07T00:00:00"/>
    <d v="2017-02-01T00:00:00"/>
    <d v="2017-02-07T00:00:00"/>
    <s v="Tuesday"/>
    <d v="1899-12-30T00:00:50"/>
    <d v="1899-12-30T00:00:00"/>
    <s v="Round Trip"/>
  </r>
  <r>
    <n v="1017964"/>
    <s v="RFID Card Member"/>
    <s v="Milwaukee"/>
    <s v="WI"/>
    <n v="53202"/>
    <s v="UNITED STATES"/>
    <s v="Annual Pass"/>
    <n v="5459"/>
    <x v="8"/>
    <n v="43.04804"/>
    <n v="-87.896720000000002"/>
    <x v="3"/>
    <n v="43.058619999999998"/>
    <n v="-87.885319999999993"/>
    <n v="7"/>
    <n v="0"/>
    <n v="1.1000000000000001"/>
    <n v="1"/>
    <n v="42"/>
    <n v="-1"/>
    <d v="2017-02-06T00:00:00"/>
    <d v="2017-02-01T00:00:00"/>
    <d v="2017-02-06T00:00:00"/>
    <s v="Monday"/>
    <d v="1899-12-30T18:21:43"/>
    <d v="1899-12-30T18:00:00"/>
    <n v="1"/>
    <d v="2017-02-06T00:00:00"/>
    <d v="2017-02-01T00:00:00"/>
    <d v="2017-02-06T00:00:00"/>
    <s v="Monday"/>
    <d v="1899-12-30T18:28:25"/>
    <d v="1899-12-30T18:00:00"/>
    <s v="One Way"/>
  </r>
  <r>
    <n v="1357250"/>
    <s v="RFID Card Member"/>
    <s v="Milwaukee"/>
    <s v="WI"/>
    <n v="53202"/>
    <s v="UNITED STATES"/>
    <s v="Annual Pass"/>
    <n v="243"/>
    <x v="0"/>
    <n v="43.03886"/>
    <n v="-87.902720000000002"/>
    <x v="0"/>
    <n v="43.048200000000001"/>
    <n v="-87.900859999999994"/>
    <n v="5"/>
    <n v="0"/>
    <n v="0.8"/>
    <n v="0.7"/>
    <n v="30"/>
    <n v="-1"/>
    <d v="2017-02-06T00:00:00"/>
    <d v="2017-02-01T00:00:00"/>
    <d v="2017-02-06T00:00:00"/>
    <s v="Monday"/>
    <d v="1899-12-30T21:14:47"/>
    <d v="1899-12-30T21:00:00"/>
    <n v="1"/>
    <d v="2017-02-06T00:00:00"/>
    <d v="2017-02-01T00:00:00"/>
    <d v="2017-02-06T00:00:00"/>
    <s v="Monday"/>
    <d v="1899-12-30T21:19:49"/>
    <d v="1899-12-30T21:00:00"/>
    <s v="One Way"/>
  </r>
  <r>
    <n v="1255543"/>
    <s v="RFID Card Member"/>
    <s v="Burlington"/>
    <s v="WI"/>
    <n v="53105"/>
    <s v="UNITED STATES"/>
    <s v="Bublr for Organizations"/>
    <n v="45"/>
    <x v="26"/>
    <n v="43.060786"/>
    <n v="-87.883825999999999"/>
    <x v="31"/>
    <n v="43.060250000000003"/>
    <n v="-87.892169999999993"/>
    <n v="3"/>
    <n v="0"/>
    <n v="0.5"/>
    <n v="0.4"/>
    <n v="18"/>
    <n v="-1"/>
    <d v="2017-02-06T00:00:00"/>
    <d v="2017-02-01T00:00:00"/>
    <d v="2017-02-06T00:00:00"/>
    <s v="Monday"/>
    <d v="1899-12-30T21:15:06"/>
    <d v="1899-12-30T21:00:00"/>
    <n v="1"/>
    <d v="2017-02-06T00:00:00"/>
    <d v="2017-02-01T00:00:00"/>
    <d v="2017-02-06T00:00:00"/>
    <s v="Monday"/>
    <d v="1899-12-30T21:18:58"/>
    <d v="1899-12-30T21:00:00"/>
    <s v="One Way"/>
  </r>
  <r>
    <n v="983724"/>
    <s v="RFID Card Member"/>
    <s v="Madison"/>
    <s v="WI"/>
    <n v="53201"/>
    <s v="UNITED STATES"/>
    <s v="Bublr for Organizations"/>
    <n v="5496"/>
    <x v="32"/>
    <n v="43.077359999999999"/>
    <n v="-87.880769999999998"/>
    <x v="41"/>
    <n v="43.078530000000001"/>
    <n v="-87.882620000000003"/>
    <n v="2"/>
    <n v="0"/>
    <n v="0.3"/>
    <n v="0.3"/>
    <n v="12"/>
    <n v="-1"/>
    <d v="2017-02-07T00:00:00"/>
    <d v="2017-02-01T00:00:00"/>
    <d v="2017-02-07T00:00:00"/>
    <s v="Tuesday"/>
    <d v="1899-12-30T01:56:53"/>
    <d v="1899-12-30T02:00:00"/>
    <n v="1"/>
    <d v="2017-02-07T00:00:00"/>
    <d v="2017-02-01T00:00:00"/>
    <d v="2017-02-07T00:00:00"/>
    <s v="Tuesday"/>
    <d v="1899-12-30T01:58:27"/>
    <d v="1899-12-30T02:00:00"/>
    <s v="One Way"/>
  </r>
  <r>
    <n v="1494109"/>
    <s v="RFID Card Member"/>
    <s v="Milwaukee"/>
    <s v="WI"/>
    <n v="53233"/>
    <s v="UNITED STATES"/>
    <s v="Annual Pass"/>
    <n v="190"/>
    <x v="14"/>
    <n v="43.045712999999999"/>
    <n v="-87.899756999999994"/>
    <x v="1"/>
    <n v="43.03886"/>
    <n v="-87.902720000000002"/>
    <n v="5"/>
    <n v="0"/>
    <n v="0.8"/>
    <n v="0.7"/>
    <n v="30"/>
    <n v="-1"/>
    <d v="2017-02-07T00:00:00"/>
    <d v="2017-02-01T00:00:00"/>
    <d v="2017-02-07T00:00:00"/>
    <s v="Tuesday"/>
    <d v="1899-12-30T07:07:02"/>
    <d v="1899-12-30T07:00:00"/>
    <n v="1"/>
    <d v="2017-02-07T00:00:00"/>
    <d v="2017-02-01T00:00:00"/>
    <d v="2017-02-07T00:00:00"/>
    <s v="Tuesday"/>
    <d v="1899-12-30T07:12:01"/>
    <d v="1899-12-30T07:00:00"/>
    <s v="One Way"/>
  </r>
  <r>
    <n v="783916"/>
    <s v="RFID Card Member"/>
    <s v="Chicago"/>
    <s v="IL"/>
    <n v="60618"/>
    <s v="UNITED STATES"/>
    <s v="Annual Pass"/>
    <n v="38"/>
    <x v="20"/>
    <n v="43.034619999999997"/>
    <n v="-87.917500000000004"/>
    <x v="1"/>
    <n v="43.03886"/>
    <n v="-87.902720000000002"/>
    <n v="27"/>
    <n v="0"/>
    <n v="4.0999999999999996"/>
    <n v="3.8"/>
    <n v="162"/>
    <n v="-1"/>
    <d v="2017-02-07T00:00:00"/>
    <d v="2017-02-01T00:00:00"/>
    <d v="2017-02-07T00:00:00"/>
    <s v="Tuesday"/>
    <d v="1899-12-30T07:43:08"/>
    <d v="1899-12-30T08:00:00"/>
    <n v="1"/>
    <d v="2017-02-07T00:00:00"/>
    <d v="2017-02-01T00:00:00"/>
    <d v="2017-02-07T00:00:00"/>
    <s v="Tuesday"/>
    <d v="1899-12-30T08:10:14"/>
    <d v="1899-12-30T08:00:00"/>
    <s v="One Way"/>
  </r>
  <r>
    <n v="1381218"/>
    <s v="RFID Card Member"/>
    <s v="Shorewood"/>
    <s v="WI"/>
    <n v="53211"/>
    <s v="UNITED STATES"/>
    <s v="30-Day Pass"/>
    <n v="11151"/>
    <x v="9"/>
    <n v="43.066893999999998"/>
    <n v="-87.877936000000005"/>
    <x v="3"/>
    <n v="43.058619999999998"/>
    <n v="-87.885319999999993"/>
    <n v="7"/>
    <n v="0"/>
    <n v="1.1000000000000001"/>
    <n v="1"/>
    <n v="42"/>
    <n v="-1"/>
    <d v="2017-02-07T00:00:00"/>
    <d v="2017-02-01T00:00:00"/>
    <d v="2017-02-07T00:00:00"/>
    <s v="Tuesday"/>
    <d v="1899-12-30T10:29:44"/>
    <d v="1899-12-30T10:00:00"/>
    <n v="1"/>
    <d v="2017-02-07T00:00:00"/>
    <d v="2017-02-01T00:00:00"/>
    <d v="2017-02-07T00:00:00"/>
    <s v="Tuesday"/>
    <d v="1899-12-30T10:36:52"/>
    <d v="1899-12-30T11:00:00"/>
    <s v="One Way"/>
  </r>
  <r>
    <n v="1489319"/>
    <s v="RFID Card Member"/>
    <s v="Brookfield"/>
    <s v="WI"/>
    <n v="53045"/>
    <s v="UNITED STATES"/>
    <s v="Annual Pass"/>
    <n v="24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07T00:00:00"/>
    <d v="2017-02-01T00:00:00"/>
    <d v="2017-02-07T00:00:00"/>
    <s v="Tuesday"/>
    <d v="1899-12-30T15:08:47"/>
    <d v="1899-12-30T15:00:00"/>
    <n v="1"/>
    <d v="2017-02-07T00:00:00"/>
    <d v="2017-02-01T00:00:00"/>
    <d v="2017-02-07T00:00:00"/>
    <s v="Tuesday"/>
    <d v="1899-12-30T15:16:56"/>
    <d v="1899-12-30T15:00:00"/>
    <s v="One Way"/>
  </r>
  <r>
    <n v="1468078"/>
    <s v="RFID Card Member"/>
    <s v="Milwaukee "/>
    <s v="WI"/>
    <n v="53209"/>
    <s v="UNITED STATES"/>
    <s v="Annual Pass"/>
    <n v="5555"/>
    <x v="51"/>
    <n v="43.046570000000003"/>
    <n v="-87.908720000000002"/>
    <x v="3"/>
    <n v="43.058619999999998"/>
    <n v="-87.885319999999993"/>
    <n v="11"/>
    <n v="0"/>
    <n v="1.7"/>
    <n v="1.6"/>
    <n v="66"/>
    <n v="-1"/>
    <d v="2017-02-07T00:00:00"/>
    <d v="2017-02-01T00:00:00"/>
    <d v="2017-02-07T00:00:00"/>
    <s v="Tuesday"/>
    <d v="1899-12-30T16:40:50"/>
    <d v="1899-12-30T17:00:00"/>
    <n v="1"/>
    <d v="2017-02-07T00:00:00"/>
    <d v="2017-02-01T00:00:00"/>
    <d v="2017-02-07T00:00:00"/>
    <s v="Tuesday"/>
    <d v="1899-12-30T16:51:43"/>
    <d v="1899-12-30T17:00:00"/>
    <s v="One Way"/>
  </r>
  <r>
    <n v="563412"/>
    <s v="RFID Card Member"/>
    <s v="Kenilworth"/>
    <s v="IL"/>
    <n v="60043"/>
    <s v="UNITED STATES"/>
    <s v="Annual Pass"/>
    <n v="217"/>
    <x v="6"/>
    <n v="43.049230000000001"/>
    <n v="-87.911940000000001"/>
    <x v="16"/>
    <n v="43.034619999999997"/>
    <n v="-87.917500000000004"/>
    <n v="13"/>
    <n v="0"/>
    <n v="2"/>
    <n v="1.9"/>
    <n v="78"/>
    <n v="-1"/>
    <d v="2017-02-07T00:00:00"/>
    <d v="2017-02-01T00:00:00"/>
    <d v="2017-02-07T00:00:00"/>
    <s v="Tuesday"/>
    <d v="1899-12-30T17:19:16"/>
    <d v="1899-12-30T17:00:00"/>
    <n v="1"/>
    <d v="2017-02-07T00:00:00"/>
    <d v="2017-02-01T00:00:00"/>
    <d v="2017-02-07T00:00:00"/>
    <s v="Tuesday"/>
    <d v="1899-12-30T17:32:22"/>
    <d v="1899-12-30T18:00:00"/>
    <s v="One Way"/>
  </r>
  <r>
    <n v="1257756"/>
    <s v="RFID Card Member"/>
    <s v="Milwaukee"/>
    <s v="WI"/>
    <n v="53204"/>
    <s v="UNITED STATES"/>
    <s v="Annual Pass"/>
    <n v="5588"/>
    <x v="11"/>
    <n v="43.04824"/>
    <n v="-87.904970000000006"/>
    <x v="5"/>
    <n v="43.031480000000002"/>
    <n v="-87.908169999999998"/>
    <n v="8"/>
    <n v="0"/>
    <n v="1.2"/>
    <n v="1.1000000000000001"/>
    <n v="48"/>
    <n v="-1"/>
    <d v="2017-02-07T00:00:00"/>
    <d v="2017-02-01T00:00:00"/>
    <d v="2017-02-07T00:00:00"/>
    <s v="Tuesday"/>
    <d v="1899-12-30T17:58:21"/>
    <d v="1899-12-30T18:00:00"/>
    <n v="1"/>
    <d v="2017-02-07T00:00:00"/>
    <d v="2017-02-01T00:00:00"/>
    <d v="2017-02-07T00:00:00"/>
    <s v="Tuesday"/>
    <d v="1899-12-30T18:06:03"/>
    <d v="1899-12-30T18:00:00"/>
    <s v="One Way"/>
  </r>
  <r>
    <n v="1251108"/>
    <s v="RFID Card Member"/>
    <s v="Appleton"/>
    <s v="WI"/>
    <n v="54913"/>
    <s v="UNITED STATES"/>
    <s v="Bublr for Organizations"/>
    <n v="11147"/>
    <x v="28"/>
    <n v="43.060250000000003"/>
    <n v="-87.892169999999993"/>
    <x v="15"/>
    <n v="43.06033"/>
    <n v="-87.89546"/>
    <n v="2"/>
    <n v="0"/>
    <n v="0.3"/>
    <n v="0.3"/>
    <n v="12"/>
    <n v="-1"/>
    <d v="2017-02-07T00:00:00"/>
    <d v="2017-02-01T00:00:00"/>
    <d v="2017-02-07T00:00:00"/>
    <s v="Tuesday"/>
    <d v="1899-12-30T19:17:49"/>
    <d v="1899-12-30T19:00:00"/>
    <n v="1"/>
    <d v="2017-02-07T00:00:00"/>
    <d v="2017-02-01T00:00:00"/>
    <d v="2017-02-07T00:00:00"/>
    <s v="Tuesday"/>
    <d v="1899-12-30T19:19:24"/>
    <d v="1899-12-30T19:00:00"/>
    <s v="One Way"/>
  </r>
  <r>
    <n v="1360169"/>
    <s v="RFID Card Member"/>
    <s v="Elkhorn"/>
    <s v="WI"/>
    <n v="53121"/>
    <s v="UNITED STATES"/>
    <s v="Annual Pass"/>
    <n v="145"/>
    <x v="21"/>
    <n v="43.06033"/>
    <n v="-87.89546"/>
    <x v="31"/>
    <n v="43.060250000000003"/>
    <n v="-87.892169999999993"/>
    <n v="1"/>
    <n v="0"/>
    <n v="0.2"/>
    <n v="0.1"/>
    <n v="6"/>
    <n v="-1"/>
    <d v="2017-02-07T00:00:00"/>
    <d v="2017-02-01T00:00:00"/>
    <d v="2017-02-07T00:00:00"/>
    <s v="Tuesday"/>
    <d v="1899-12-30T22:28:30"/>
    <d v="1899-12-30T22:00:00"/>
    <n v="1"/>
    <d v="2017-02-07T00:00:00"/>
    <d v="2017-02-01T00:00:00"/>
    <d v="2017-02-07T00:00:00"/>
    <s v="Tuesday"/>
    <d v="1899-12-30T22:29:24"/>
    <d v="1899-12-30T22:00:00"/>
    <s v="One Way"/>
  </r>
  <r>
    <n v="135725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4"/>
    <n v="0"/>
    <n v="0.6"/>
    <n v="0.6"/>
    <n v="24"/>
    <n v="-1"/>
    <d v="2017-02-08T00:00:00"/>
    <d v="2017-02-01T00:00:00"/>
    <d v="2017-02-08T00:00:00"/>
    <s v="Wednesday"/>
    <d v="1899-12-30T06:37:24"/>
    <d v="1899-12-30T07:00:00"/>
    <n v="1"/>
    <d v="2017-02-08T00:00:00"/>
    <d v="2017-02-01T00:00:00"/>
    <d v="2017-02-08T00:00:00"/>
    <s v="Wednesday"/>
    <d v="1899-12-30T06:41:35"/>
    <d v="1899-12-30T07:00:00"/>
    <s v="One Way"/>
  </r>
  <r>
    <n v="1017964"/>
    <s v="RFID Card Member"/>
    <s v="Milwaukee"/>
    <s v="WI"/>
    <n v="53202"/>
    <s v="UNITED STATES"/>
    <s v="Annual Pass"/>
    <n v="5476"/>
    <x v="13"/>
    <n v="43.058619999999998"/>
    <n v="-87.885319999999993"/>
    <x v="1"/>
    <n v="43.03886"/>
    <n v="-87.902720000000002"/>
    <n v="14"/>
    <n v="0"/>
    <n v="2.1"/>
    <n v="2"/>
    <n v="84"/>
    <n v="-1"/>
    <d v="2017-02-08T00:00:00"/>
    <d v="2017-02-01T00:00:00"/>
    <d v="2017-02-08T00:00:00"/>
    <s v="Wednesday"/>
    <d v="1899-12-30T08:03:01"/>
    <d v="1899-12-30T08:00:00"/>
    <n v="1"/>
    <d v="2017-02-08T00:00:00"/>
    <d v="2017-02-01T00:00:00"/>
    <d v="2017-02-08T00:00:00"/>
    <s v="Wednesday"/>
    <d v="1899-12-30T08:17:00"/>
    <d v="1899-12-30T08:00:00"/>
    <s v="One Way"/>
  </r>
  <r>
    <n v="1088320"/>
    <s v="RFID Card Member"/>
    <s v="milwaukee"/>
    <s v="WI"/>
    <n v="53202"/>
    <s v="UNITED STATES"/>
    <s v="Annual Pass"/>
    <n v="952"/>
    <x v="1"/>
    <n v="43.048200000000001"/>
    <n v="-87.900859999999994"/>
    <x v="1"/>
    <n v="43.03886"/>
    <n v="-87.902720000000002"/>
    <n v="6"/>
    <n v="0"/>
    <n v="0.9"/>
    <n v="0.9"/>
    <n v="36"/>
    <n v="-1"/>
    <d v="2017-02-08T00:00:00"/>
    <d v="2017-02-01T00:00:00"/>
    <d v="2017-02-08T00:00:00"/>
    <s v="Wednesday"/>
    <d v="1899-12-30T08:36:23"/>
    <d v="1899-12-30T09:00:00"/>
    <n v="1"/>
    <d v="2017-02-08T00:00:00"/>
    <d v="2017-02-01T00:00:00"/>
    <d v="2017-02-08T00:00:00"/>
    <s v="Wednesday"/>
    <d v="1899-12-30T08:42:59"/>
    <d v="1899-12-30T09:00:00"/>
    <s v="One Way"/>
  </r>
  <r>
    <n v="550946"/>
    <s v="RFID Card Member"/>
    <s v="Milwaukee"/>
    <s v="WI"/>
    <n v="53202"/>
    <s v="UNITED STATES"/>
    <s v="Annual Pass"/>
    <n v="5444"/>
    <x v="2"/>
    <n v="43.03519"/>
    <n v="-87.907390000000007"/>
    <x v="16"/>
    <n v="43.034619999999997"/>
    <n v="-87.917500000000004"/>
    <n v="11"/>
    <n v="0"/>
    <n v="1.7"/>
    <n v="1.6"/>
    <n v="66"/>
    <n v="-1"/>
    <d v="2017-02-08T00:00:00"/>
    <d v="2017-02-01T00:00:00"/>
    <d v="2017-02-08T00:00:00"/>
    <s v="Wednesday"/>
    <d v="1899-12-30T08:46:23"/>
    <d v="1899-12-30T09:00:00"/>
    <n v="1"/>
    <d v="2017-02-08T00:00:00"/>
    <d v="2017-02-01T00:00:00"/>
    <d v="2017-02-08T00:00:00"/>
    <s v="Wednesday"/>
    <d v="1899-12-30T08:57:11"/>
    <d v="1899-12-30T09:00:00"/>
    <s v="One Way"/>
  </r>
  <r>
    <n v="545427"/>
    <s v="RFID Card Member"/>
    <s v="Milwaukee"/>
    <s v="WI"/>
    <n v="53211"/>
    <s v="UNITED STATES"/>
    <s v="Annual Pass"/>
    <n v="11125"/>
    <x v="12"/>
    <n v="43.038719999999998"/>
    <n v="-87.905339999999995"/>
    <x v="2"/>
    <n v="43.03519"/>
    <n v="-87.907390000000007"/>
    <n v="4"/>
    <n v="0"/>
    <n v="0.6"/>
    <n v="0.6"/>
    <n v="24"/>
    <n v="-1"/>
    <d v="2017-02-08T00:00:00"/>
    <d v="2017-02-01T00:00:00"/>
    <d v="2017-02-08T00:00:00"/>
    <s v="Wednesday"/>
    <d v="1899-12-30T15:12:49"/>
    <d v="1899-12-30T15:00:00"/>
    <n v="1"/>
    <d v="2017-02-08T00:00:00"/>
    <d v="2017-02-01T00:00:00"/>
    <d v="2017-02-08T00:00:00"/>
    <s v="Wednesday"/>
    <d v="1899-12-30T15:16:27"/>
    <d v="1899-12-30T15:00:00"/>
    <s v="One Way"/>
  </r>
  <r>
    <n v="1276651"/>
    <s v="RFID Card Member"/>
    <s v="Milwaukee"/>
    <s v="WI"/>
    <n v="53211"/>
    <s v="UNITED STATES"/>
    <s v="Annual Pass"/>
    <n v="957"/>
    <x v="53"/>
    <n v="43.052549999999997"/>
    <n v="-87.909329999999997"/>
    <x v="26"/>
    <n v="43.077359999999999"/>
    <n v="-87.880769999999998"/>
    <n v="20"/>
    <n v="0"/>
    <n v="3"/>
    <n v="2.9"/>
    <n v="120"/>
    <n v="-1"/>
    <d v="2017-02-08T00:00:00"/>
    <d v="2017-02-01T00:00:00"/>
    <d v="2017-02-08T00:00:00"/>
    <s v="Wednesday"/>
    <d v="1899-12-30T17:27:00"/>
    <d v="1899-12-30T17:00:00"/>
    <n v="1"/>
    <d v="2017-02-08T00:00:00"/>
    <d v="2017-02-01T00:00:00"/>
    <d v="2017-02-08T00:00:00"/>
    <s v="Wednesday"/>
    <d v="1899-12-30T17:47:33"/>
    <d v="1899-12-30T18:00:00"/>
    <s v="One Way"/>
  </r>
  <r>
    <n v="1244268"/>
    <s v="RFID Card Member"/>
    <s v="Shorewood"/>
    <s v="WI"/>
    <n v="53211"/>
    <s v="UNITED STATES"/>
    <s v="Pay as You Go Pass"/>
    <n v="11154"/>
    <x v="54"/>
    <n v="43.060296999999998"/>
    <n v="-87.913150000000002"/>
    <x v="28"/>
    <n v="43.05847"/>
    <n v="-87.898079999999993"/>
    <n v="7"/>
    <n v="2"/>
    <n v="1.1000000000000001"/>
    <n v="1"/>
    <n v="42"/>
    <n v="-1"/>
    <d v="2017-02-08T00:00:00"/>
    <d v="2017-02-01T00:00:00"/>
    <d v="2017-02-08T00:00:00"/>
    <s v="Wednesday"/>
    <d v="1899-12-30T17:28:41"/>
    <d v="1899-12-30T17:00:00"/>
    <n v="1"/>
    <d v="2017-02-08T00:00:00"/>
    <d v="2017-02-01T00:00:00"/>
    <d v="2017-02-08T00:00:00"/>
    <s v="Wednesday"/>
    <d v="1899-12-30T17:35:17"/>
    <d v="1899-12-30T18:00:00"/>
    <s v="One Way"/>
  </r>
  <r>
    <n v="1088320"/>
    <s v="RFID Card Member"/>
    <s v="milwaukee"/>
    <s v="WI"/>
    <n v="53202"/>
    <s v="UNITED STATES"/>
    <s v="Annual Pass"/>
    <n v="108"/>
    <x v="0"/>
    <n v="43.03886"/>
    <n v="-87.902720000000002"/>
    <x v="39"/>
    <n v="43.04804"/>
    <n v="-87.896720000000002"/>
    <n v="9"/>
    <n v="0"/>
    <n v="1.4"/>
    <n v="1.3"/>
    <n v="54"/>
    <n v="-1"/>
    <d v="2017-02-08T00:00:00"/>
    <d v="2017-02-01T00:00:00"/>
    <d v="2017-02-08T00:00:00"/>
    <s v="Wednesday"/>
    <d v="1899-12-30T17:32:43"/>
    <d v="1899-12-30T18:00:00"/>
    <n v="1"/>
    <d v="2017-02-08T00:00:00"/>
    <d v="2017-02-01T00:00:00"/>
    <d v="2017-02-08T00:00:00"/>
    <s v="Wednesday"/>
    <d v="1899-12-30T17:41:33"/>
    <d v="1899-12-30T18:00:00"/>
    <s v="One Way"/>
  </r>
  <r>
    <n v="1137916"/>
    <s v="RFID Card Member"/>
    <s v="Milwaukee "/>
    <s v="WI"/>
    <n v="53202"/>
    <s v="UNITED STATES"/>
    <s v="Annual Pass"/>
    <n v="5533"/>
    <x v="27"/>
    <n v="43.038580000000003"/>
    <n v="-87.90934"/>
    <x v="12"/>
    <n v="43.038719999999998"/>
    <n v="-87.905339999999995"/>
    <n v="3"/>
    <n v="0"/>
    <n v="0.5"/>
    <n v="0.4"/>
    <n v="18"/>
    <n v="-1"/>
    <d v="2017-02-08T00:00:00"/>
    <d v="2017-02-01T00:00:00"/>
    <d v="2017-02-08T00:00:00"/>
    <s v="Wednesday"/>
    <d v="1899-12-30T18:17:30"/>
    <d v="1899-12-30T18:00:00"/>
    <n v="1"/>
    <d v="2017-02-08T00:00:00"/>
    <d v="2017-02-01T00:00:00"/>
    <d v="2017-02-08T00:00:00"/>
    <s v="Wednesday"/>
    <d v="1899-12-30T18:20:08"/>
    <d v="1899-12-30T18:00:00"/>
    <s v="One Way"/>
  </r>
  <r>
    <n v="1379329"/>
    <s v="RFID Card Member"/>
    <s v="Milwaukee"/>
    <s v="WI"/>
    <n v="53233"/>
    <s v="UNITED STATES"/>
    <s v="Annual Pass"/>
    <n v="11080"/>
    <x v="14"/>
    <n v="43.045712999999999"/>
    <n v="-87.899756999999994"/>
    <x v="11"/>
    <n v="43.060786"/>
    <n v="-87.883825999999999"/>
    <n v="8"/>
    <n v="0"/>
    <n v="1.2"/>
    <n v="1.1000000000000001"/>
    <n v="48"/>
    <n v="-1"/>
    <d v="2017-02-09T00:00:00"/>
    <d v="2017-02-01T00:00:00"/>
    <d v="2017-02-09T00:00:00"/>
    <s v="Thursday"/>
    <d v="1899-12-30T06:36:30"/>
    <d v="1899-12-30T07:00:00"/>
    <n v="1"/>
    <d v="2017-02-09T00:00:00"/>
    <d v="2017-02-01T00:00:00"/>
    <d v="2017-02-09T00:00:00"/>
    <s v="Thursday"/>
    <d v="1899-12-30T06:44:29"/>
    <d v="1899-12-30T07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2"/>
    <n v="0"/>
    <n v="1.8"/>
    <n v="1.7"/>
    <n v="72"/>
    <n v="-1"/>
    <d v="2017-02-09T00:00:00"/>
    <d v="2017-02-01T00:00:00"/>
    <d v="2017-02-09T00:00:00"/>
    <s v="Thursday"/>
    <d v="1899-12-30T11:18:33"/>
    <d v="1899-12-30T11:00:00"/>
    <n v="1"/>
    <d v="2017-02-09T00:00:00"/>
    <d v="2017-02-01T00:00:00"/>
    <d v="2017-02-09T00:00:00"/>
    <s v="Thursday"/>
    <d v="1899-12-30T11:30:05"/>
    <d v="1899-12-30T12:00:00"/>
    <s v="One Way"/>
  </r>
  <r>
    <n v="1425087"/>
    <s v="RFID Card Member"/>
    <s v="milwaukee"/>
    <s v="WI"/>
    <n v="53212"/>
    <s v="UNITED STATES"/>
    <s v="Annual Pass"/>
    <n v="5571"/>
    <x v="21"/>
    <n v="43.06033"/>
    <n v="-87.89546"/>
    <x v="38"/>
    <n v="43.074890000000003"/>
    <n v="-87.882810000000006"/>
    <n v="10"/>
    <n v="0"/>
    <n v="1.5"/>
    <n v="1.4"/>
    <n v="60"/>
    <n v="-1"/>
    <d v="2017-02-09T00:00:00"/>
    <d v="2017-02-01T00:00:00"/>
    <d v="2017-02-09T00:00:00"/>
    <s v="Thursday"/>
    <d v="1899-12-30T11:49:01"/>
    <d v="1899-12-30T12:00:00"/>
    <n v="1"/>
    <d v="2017-02-09T00:00:00"/>
    <d v="2017-02-01T00:00:00"/>
    <d v="2017-02-09T00:00:00"/>
    <s v="Thursday"/>
    <d v="1899-12-30T11:59:40"/>
    <d v="1899-12-30T12:00:00"/>
    <s v="One Way"/>
  </r>
  <r>
    <n v="1265278"/>
    <s v="RFID Card Member"/>
    <s v="West Allis"/>
    <s v="WI"/>
    <n v="53227"/>
    <s v="UNITED STATES"/>
    <s v="Annual Pass"/>
    <n v="190"/>
    <x v="0"/>
    <n v="43.03886"/>
    <n v="-87.902720000000002"/>
    <x v="39"/>
    <n v="43.04804"/>
    <n v="-87.896720000000002"/>
    <n v="8"/>
    <n v="0"/>
    <n v="1.2"/>
    <n v="1.1000000000000001"/>
    <n v="48"/>
    <n v="-1"/>
    <d v="2017-02-09T00:00:00"/>
    <d v="2017-02-01T00:00:00"/>
    <d v="2017-02-09T00:00:00"/>
    <s v="Thursday"/>
    <d v="1899-12-30T17:36:02"/>
    <d v="1899-12-30T18:00:00"/>
    <n v="1"/>
    <d v="2017-02-09T00:00:00"/>
    <d v="2017-02-01T00:00:00"/>
    <d v="2017-02-09T00:00:00"/>
    <s v="Thursday"/>
    <d v="1899-12-30T17:44:47"/>
    <d v="1899-12-30T18:00:00"/>
    <s v="One Way"/>
  </r>
  <r>
    <n v="1494109"/>
    <s v="RFID Card Member"/>
    <s v="Milwaukee"/>
    <s v="WI"/>
    <n v="53233"/>
    <s v="UNITED STATES"/>
    <s v="Annual Pass"/>
    <n v="5427"/>
    <x v="12"/>
    <n v="43.038719999999998"/>
    <n v="-87.905339999999995"/>
    <x v="19"/>
    <n v="43.040349999999997"/>
    <n v="-87.920760000000001"/>
    <n v="7"/>
    <n v="0"/>
    <n v="1.1000000000000001"/>
    <n v="1"/>
    <n v="42"/>
    <n v="-1"/>
    <d v="2017-02-09T00:00:00"/>
    <d v="2017-02-01T00:00:00"/>
    <d v="2017-02-09T00:00:00"/>
    <s v="Thursday"/>
    <d v="1899-12-30T17:56:01"/>
    <d v="1899-12-30T18:00:00"/>
    <n v="1"/>
    <d v="2017-02-09T00:00:00"/>
    <d v="2017-02-01T00:00:00"/>
    <d v="2017-02-09T00:00:00"/>
    <s v="Thursday"/>
    <d v="1899-12-30T18:03:37"/>
    <d v="1899-12-30T18:00:00"/>
    <s v="One Way"/>
  </r>
  <r>
    <n v="1244268"/>
    <s v="RFID Card Member"/>
    <s v="Shorewood"/>
    <s v="WI"/>
    <n v="53211"/>
    <s v="UNITED STATES"/>
    <s v="Pay as You Go Pass"/>
    <n v="11135"/>
    <x v="4"/>
    <n v="43.078530000000001"/>
    <n v="-87.882620000000003"/>
    <x v="26"/>
    <n v="43.077359999999999"/>
    <n v="-87.880769999999998"/>
    <n v="8"/>
    <n v="2"/>
    <n v="1.2"/>
    <n v="1.1000000000000001"/>
    <n v="48"/>
    <n v="-1"/>
    <d v="2017-02-09T00:00:00"/>
    <d v="2017-02-01T00:00:00"/>
    <d v="2017-02-09T00:00:00"/>
    <s v="Thursday"/>
    <d v="1899-12-30T18:12:20"/>
    <d v="1899-12-30T18:00:00"/>
    <n v="1"/>
    <d v="2017-02-09T00:00:00"/>
    <d v="2017-02-01T00:00:00"/>
    <d v="2017-02-09T00:00:00"/>
    <s v="Thursday"/>
    <d v="1899-12-30T18:20:39"/>
    <d v="1899-12-30T18:00:00"/>
    <s v="One Way"/>
  </r>
  <r>
    <n v="1407702"/>
    <s v="RFID Card Member"/>
    <s v="Milwaukee"/>
    <s v="WI"/>
    <n v="53202"/>
    <s v="UNITED STATES"/>
    <s v="Annual Pass"/>
    <n v="5478"/>
    <x v="7"/>
    <n v="43.074890000000003"/>
    <n v="-87.882810000000006"/>
    <x v="9"/>
    <n v="43.074655999999997"/>
    <n v="-87.889011999999994"/>
    <n v="3"/>
    <n v="0"/>
    <n v="0.5"/>
    <n v="0.4"/>
    <n v="18"/>
    <n v="-1"/>
    <d v="2017-02-09T00:00:00"/>
    <d v="2017-02-01T00:00:00"/>
    <d v="2017-02-09T00:00:00"/>
    <s v="Thursday"/>
    <d v="1899-12-30T21:52:29"/>
    <d v="1899-12-30T22:00:00"/>
    <n v="1"/>
    <d v="2017-02-09T00:00:00"/>
    <d v="2017-02-01T00:00:00"/>
    <d v="2017-02-09T00:00:00"/>
    <s v="Thursday"/>
    <d v="1899-12-30T21:55:10"/>
    <d v="1899-12-30T22:00:00"/>
    <s v="One Way"/>
  </r>
  <r>
    <n v="991895"/>
    <s v="RFID Card Member"/>
    <s v="Sussex"/>
    <s v="WI"/>
    <n v="53089"/>
    <s v="UNITED STATES"/>
    <s v="Annual Pass"/>
    <n v="5712"/>
    <x v="7"/>
    <n v="43.074890000000003"/>
    <n v="-87.882810000000006"/>
    <x v="41"/>
    <n v="43.078530000000001"/>
    <n v="-87.882620000000003"/>
    <n v="2"/>
    <n v="0"/>
    <n v="0.3"/>
    <n v="0.3"/>
    <n v="12"/>
    <n v="-1"/>
    <d v="2017-02-09T00:00:00"/>
    <d v="2017-02-01T00:00:00"/>
    <d v="2017-02-09T00:00:00"/>
    <s v="Thursday"/>
    <d v="1899-12-30T22:56:15"/>
    <d v="1899-12-30T23:00:00"/>
    <n v="1"/>
    <d v="2017-02-09T00:00:00"/>
    <d v="2017-02-01T00:00:00"/>
    <d v="2017-02-09T00:00:00"/>
    <s v="Thursday"/>
    <d v="1899-12-30T22:58:42"/>
    <d v="1899-12-30T23:00:00"/>
    <s v="One Way"/>
  </r>
  <r>
    <n v="1492987"/>
    <s v="RFID Card Member"/>
    <s v="Milwaukee "/>
    <s v="WI"/>
    <n v="53202"/>
    <s v="UNITED STATES"/>
    <s v="Pay as You Go Pass"/>
    <n v="5531"/>
    <x v="3"/>
    <n v="43.042490000000001"/>
    <n v="-87.909959999999998"/>
    <x v="10"/>
    <n v="43.052460000000004"/>
    <n v="-87.891000000000005"/>
    <n v="11"/>
    <n v="2"/>
    <n v="1.7"/>
    <n v="1.6"/>
    <n v="66"/>
    <n v="-1"/>
    <d v="2017-02-10T00:00:00"/>
    <d v="2017-02-01T00:00:00"/>
    <d v="2017-02-10T00:00:00"/>
    <s v="Friday"/>
    <d v="1899-12-30T08:34:18"/>
    <d v="1899-12-30T09:00:00"/>
    <n v="1"/>
    <d v="2017-02-10T00:00:00"/>
    <d v="2017-02-01T00:00:00"/>
    <d v="2017-02-10T00:00:00"/>
    <s v="Friday"/>
    <d v="1899-12-30T08:45:32"/>
    <d v="1899-12-30T09:00:00"/>
    <s v="One Way"/>
  </r>
  <r>
    <n v="1466945"/>
    <s v="RFID Card Member"/>
    <s v="Milwaukee"/>
    <s v="WI"/>
    <n v="53211"/>
    <s v="UNITED STATES"/>
    <s v="Annual Pass"/>
    <n v="11000"/>
    <x v="44"/>
    <n v="43.074655999999997"/>
    <n v="-87.889011999999994"/>
    <x v="37"/>
    <n v="43.069021999999997"/>
    <n v="-87.887940999999998"/>
    <n v="9"/>
    <n v="0"/>
    <n v="1.4"/>
    <n v="1.3"/>
    <n v="54"/>
    <n v="-1"/>
    <d v="2017-02-10T00:00:00"/>
    <d v="2017-02-01T00:00:00"/>
    <d v="2017-02-10T00:00:00"/>
    <s v="Friday"/>
    <d v="1899-12-30T13:20:28"/>
    <d v="1899-12-30T13:00:00"/>
    <n v="1"/>
    <d v="2017-02-10T00:00:00"/>
    <d v="2017-02-01T00:00:00"/>
    <d v="2017-02-10T00:00:00"/>
    <s v="Friday"/>
    <d v="1899-12-30T13:29:32"/>
    <d v="1899-12-30T13:00:00"/>
    <s v="One Way"/>
  </r>
  <r>
    <n v="1359140"/>
    <s v="RFID Card Member"/>
    <s v="Dousman"/>
    <s v="WI"/>
    <n v="53118"/>
    <s v="UNITED STATES"/>
    <s v="Annual Pass"/>
    <n v="11134"/>
    <x v="28"/>
    <n v="43.060250000000003"/>
    <n v="-87.892169999999993"/>
    <x v="15"/>
    <n v="43.06033"/>
    <n v="-87.89546"/>
    <n v="1"/>
    <n v="0"/>
    <n v="0.2"/>
    <n v="0.1"/>
    <n v="6"/>
    <n v="-1"/>
    <d v="2017-02-10T00:00:00"/>
    <d v="2017-02-01T00:00:00"/>
    <d v="2017-02-10T00:00:00"/>
    <s v="Friday"/>
    <d v="1899-12-30T13:37:35"/>
    <d v="1899-12-30T14:00:00"/>
    <n v="1"/>
    <d v="2017-02-10T00:00:00"/>
    <d v="2017-02-01T00:00:00"/>
    <d v="2017-02-10T00:00:00"/>
    <s v="Friday"/>
    <d v="1899-12-30T13:38:57"/>
    <d v="1899-12-30T14:00:00"/>
    <s v="One Way"/>
  </r>
  <r>
    <n v="1387849"/>
    <s v="RFID Card Member"/>
    <s v="Burlington"/>
    <s v="WI"/>
    <n v="53105"/>
    <s v="UNITED STATES"/>
    <s v="Annual Pass"/>
    <n v="5433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6:14:41"/>
    <d v="1899-12-30T16:00:00"/>
    <n v="1"/>
    <d v="2017-02-10T00:00:00"/>
    <d v="2017-02-01T00:00:00"/>
    <d v="2017-02-10T00:00:00"/>
    <s v="Friday"/>
    <d v="1899-12-30T16:15:41"/>
    <d v="1899-12-30T16:00:00"/>
    <s v="One Way"/>
  </r>
  <r>
    <n v="1255543"/>
    <s v="RFID Card Member"/>
    <s v="Burlington"/>
    <s v="WI"/>
    <n v="53105"/>
    <s v="UNITED STATES"/>
    <s v="Bublr for Organizations"/>
    <n v="5537"/>
    <x v="21"/>
    <n v="43.06033"/>
    <n v="-87.89546"/>
    <x v="15"/>
    <n v="43.06033"/>
    <n v="-87.89546"/>
    <n v="0"/>
    <n v="0"/>
    <n v="0"/>
    <n v="0"/>
    <n v="0"/>
    <n v="-1"/>
    <d v="2017-02-10T00:00:00"/>
    <d v="2017-02-01T00:00:00"/>
    <d v="2017-02-10T00:00:00"/>
    <s v="Friday"/>
    <d v="1899-12-30T18:18:06"/>
    <d v="1899-12-30T18:00:00"/>
    <n v="1"/>
    <d v="2017-02-10T00:00:00"/>
    <d v="2017-02-01T00:00:00"/>
    <d v="2017-02-10T00:00:00"/>
    <s v="Friday"/>
    <d v="1899-12-30T18:18:30"/>
    <d v="1899-12-30T18:00:00"/>
    <s v="Round Trip"/>
  </r>
  <r>
    <n v="1435377"/>
    <s v="RFID Card Member"/>
    <s v="Milwaukee"/>
    <s v="WI"/>
    <n v="53233"/>
    <s v="UNITED STATES"/>
    <s v="Annual Pass"/>
    <n v="11150"/>
    <x v="35"/>
    <n v="43.040154000000001"/>
    <n v="-87.932113000000001"/>
    <x v="0"/>
    <n v="43.048200000000001"/>
    <n v="-87.900859999999994"/>
    <n v="15"/>
    <n v="0"/>
    <n v="2.2999999999999998"/>
    <n v="2.1"/>
    <n v="90"/>
    <n v="-1"/>
    <d v="2017-02-10T00:00:00"/>
    <d v="2017-02-01T00:00:00"/>
    <d v="2017-02-10T00:00:00"/>
    <s v="Friday"/>
    <d v="1899-12-30T19:58:43"/>
    <d v="1899-12-30T20:00:00"/>
    <n v="1"/>
    <d v="2017-02-10T00:00:00"/>
    <d v="2017-02-01T00:00:00"/>
    <d v="2017-02-10T00:00:00"/>
    <s v="Friday"/>
    <d v="1899-12-30T20:13:07"/>
    <d v="1899-12-30T20:00:00"/>
    <s v="One Way"/>
  </r>
  <r>
    <n v="1468078"/>
    <s v="RFID Card Member"/>
    <s v="Milwaukee "/>
    <s v="WI"/>
    <n v="53209"/>
    <s v="UNITED STATES"/>
    <s v="Annual Pass"/>
    <n v="11055"/>
    <x v="13"/>
    <n v="43.058619999999998"/>
    <n v="-87.885319999999993"/>
    <x v="10"/>
    <n v="43.052460000000004"/>
    <n v="-87.891000000000005"/>
    <n v="4"/>
    <n v="0"/>
    <n v="0.6"/>
    <n v="0.6"/>
    <n v="24"/>
    <n v="-1"/>
    <d v="2017-02-10T00:00:00"/>
    <d v="2017-02-01T00:00:00"/>
    <d v="2017-02-10T00:00:00"/>
    <s v="Friday"/>
    <d v="1899-12-30T20:20:42"/>
    <d v="1899-12-30T20:00:00"/>
    <n v="1"/>
    <d v="2017-02-10T00:00:00"/>
    <d v="2017-02-01T00:00:00"/>
    <d v="2017-02-10T00:00:00"/>
    <s v="Friday"/>
    <d v="1899-12-30T20:24:34"/>
    <d v="1899-12-30T20:00:00"/>
    <s v="One Way"/>
  </r>
  <r>
    <n v="1425087"/>
    <s v="RFID Card Member"/>
    <s v="milwaukee"/>
    <s v="WI"/>
    <n v="53212"/>
    <s v="UNITED STATES"/>
    <s v="Annual Pass"/>
    <n v="11054"/>
    <x v="16"/>
    <n v="43.03913"/>
    <n v="-87.916150000000002"/>
    <x v="15"/>
    <n v="43.06033"/>
    <n v="-87.89546"/>
    <n v="13"/>
    <n v="0"/>
    <n v="2"/>
    <n v="1.9"/>
    <n v="78"/>
    <n v="-1"/>
    <d v="2017-02-10T00:00:00"/>
    <d v="2017-02-01T00:00:00"/>
    <d v="2017-02-10T00:00:00"/>
    <s v="Friday"/>
    <d v="1899-12-30T22:56:15"/>
    <d v="1899-12-30T23:00:00"/>
    <n v="1"/>
    <d v="2017-02-10T00:00:00"/>
    <d v="2017-02-01T00:00:00"/>
    <d v="2017-02-10T00:00:00"/>
    <s v="Friday"/>
    <d v="1899-12-30T23:09:30"/>
    <d v="1899-12-30T23:00:00"/>
    <s v="One Way"/>
  </r>
  <r>
    <n v="1251108"/>
    <s v="RFID Card Member"/>
    <s v="Appleton"/>
    <s v="WI"/>
    <n v="54913"/>
    <s v="UNITED STATES"/>
    <s v="Bublr for Organizations"/>
    <n v="5537"/>
    <x v="21"/>
    <n v="43.06033"/>
    <n v="-87.89546"/>
    <x v="31"/>
    <n v="43.060250000000003"/>
    <n v="-87.892169999999993"/>
    <n v="1"/>
    <n v="0"/>
    <n v="0.2"/>
    <n v="0.1"/>
    <n v="6"/>
    <n v="-1"/>
    <d v="2017-02-11T00:00:00"/>
    <d v="2017-02-01T00:00:00"/>
    <d v="2017-02-11T00:00:00"/>
    <s v="Saturday"/>
    <d v="1899-12-30T05:48:33"/>
    <d v="1899-12-30T06:00:00"/>
    <n v="1"/>
    <d v="2017-02-11T00:00:00"/>
    <d v="2017-02-01T00:00:00"/>
    <d v="2017-02-11T00:00:00"/>
    <s v="Saturday"/>
    <d v="1899-12-30T05:49:45"/>
    <d v="1899-12-30T06:00:00"/>
    <s v="One Way"/>
  </r>
  <r>
    <n v="1224715"/>
    <s v="RFID Card Member"/>
    <s v="Milwaukee"/>
    <s v="WI"/>
    <n v="53212"/>
    <s v="UNITED STATES"/>
    <s v="Annual Pass"/>
    <n v="5541"/>
    <x v="29"/>
    <n v="43.05847"/>
    <n v="-87.898079999999993"/>
    <x v="12"/>
    <n v="43.038719999999998"/>
    <n v="-87.905339999999995"/>
    <n v="10"/>
    <n v="0"/>
    <n v="1.5"/>
    <n v="1.4"/>
    <n v="60"/>
    <n v="-1"/>
    <d v="2017-02-11T00:00:00"/>
    <d v="2017-02-01T00:00:00"/>
    <d v="2017-02-11T00:00:00"/>
    <s v="Saturday"/>
    <d v="1899-12-30T09:07:55"/>
    <d v="1899-12-30T09:00:00"/>
    <n v="1"/>
    <d v="2017-02-11T00:00:00"/>
    <d v="2017-02-01T00:00:00"/>
    <d v="2017-02-11T00:00:00"/>
    <s v="Saturday"/>
    <d v="1899-12-30T09:17:16"/>
    <d v="1899-12-30T09:00:00"/>
    <s v="One Way"/>
  </r>
  <r>
    <n v="1276651"/>
    <s v="RFID Card Member"/>
    <s v="Milwaukee"/>
    <s v="WI"/>
    <n v="53211"/>
    <s v="UNITED STATES"/>
    <s v="Annual Pass"/>
    <n v="957"/>
    <x v="9"/>
    <n v="43.066893999999998"/>
    <n v="-87.877936000000005"/>
    <x v="30"/>
    <n v="43.05097"/>
    <n v="-87.906440000000003"/>
    <n v="14"/>
    <n v="0"/>
    <n v="2.1"/>
    <n v="2"/>
    <n v="84"/>
    <n v="-1"/>
    <d v="2017-02-11T00:00:00"/>
    <d v="2017-02-01T00:00:00"/>
    <d v="2017-02-11T00:00:00"/>
    <s v="Saturday"/>
    <d v="1899-12-30T10:57:36"/>
    <d v="1899-12-30T11:00:00"/>
    <n v="1"/>
    <d v="2017-02-11T00:00:00"/>
    <d v="2017-02-01T00:00:00"/>
    <d v="2017-02-11T00:00:00"/>
    <s v="Saturday"/>
    <d v="1899-12-30T11:11:07"/>
    <d v="1899-12-30T11:00:00"/>
    <s v="One Way"/>
  </r>
  <r>
    <n v="1358589"/>
    <s v="RFID Card Member"/>
    <s v="Milwaukee"/>
    <s v="WI"/>
    <n v="53211"/>
    <s v="UNITED STATES"/>
    <s v="Annual Pass"/>
    <n v="361"/>
    <x v="14"/>
    <n v="43.045712999999999"/>
    <n v="-87.899756999999994"/>
    <x v="13"/>
    <n v="43.04824"/>
    <n v="-87.904970000000006"/>
    <n v="3"/>
    <n v="0"/>
    <n v="0.5"/>
    <n v="0.4"/>
    <n v="18"/>
    <n v="-1"/>
    <d v="2017-02-11T00:00:00"/>
    <d v="2017-02-01T00:00:00"/>
    <d v="2017-02-11T00:00:00"/>
    <s v="Saturday"/>
    <d v="1899-12-30T11:51:19"/>
    <d v="1899-12-30T12:00:00"/>
    <n v="1"/>
    <d v="2017-02-11T00:00:00"/>
    <d v="2017-02-01T00:00:00"/>
    <d v="2017-02-11T00:00:00"/>
    <s v="Saturday"/>
    <d v="1899-12-30T11:54:59"/>
    <d v="1899-12-30T12:00:00"/>
    <s v="One Way"/>
  </r>
  <r>
    <n v="1328721"/>
    <s v="RFID Card Member"/>
    <s v="Milwaukee"/>
    <s v="WI"/>
    <n v="53207"/>
    <s v="UNITED STATES"/>
    <s v="Annual Pass"/>
    <n v="983"/>
    <x v="41"/>
    <n v="43.004728999999998"/>
    <n v="-87.905463999999995"/>
    <x v="48"/>
    <n v="43.004728999999998"/>
    <n v="-87.905463999999995"/>
    <n v="46"/>
    <n v="0"/>
    <n v="6.9"/>
    <n v="6.6"/>
    <n v="276"/>
    <n v="-1"/>
    <d v="2017-02-11T00:00:00"/>
    <d v="2017-02-01T00:00:00"/>
    <d v="2017-02-11T00:00:00"/>
    <s v="Saturday"/>
    <d v="1899-12-30T12:25:04"/>
    <d v="1899-12-30T12:00:00"/>
    <n v="1"/>
    <d v="2017-02-11T00:00:00"/>
    <d v="2017-02-01T00:00:00"/>
    <d v="2017-02-11T00:00:00"/>
    <s v="Saturday"/>
    <d v="1899-12-30T13:11:48"/>
    <d v="1899-12-30T13:00:00"/>
    <s v="Round Trip"/>
  </r>
  <r>
    <n v="1004775"/>
    <s v="RFID Card Member"/>
    <s v="Milwaukee"/>
    <s v="WI"/>
    <n v="53202"/>
    <s v="UNITED STATES"/>
    <s v="Annual Pass"/>
    <n v="5476"/>
    <x v="11"/>
    <n v="43.04824"/>
    <n v="-87.904970000000006"/>
    <x v="38"/>
    <n v="43.074890000000003"/>
    <n v="-87.882810000000006"/>
    <n v="23"/>
    <n v="0"/>
    <n v="3.5"/>
    <n v="3.3"/>
    <n v="138"/>
    <n v="-1"/>
    <d v="2017-02-11T00:00:00"/>
    <d v="2017-02-01T00:00:00"/>
    <d v="2017-02-11T00:00:00"/>
    <s v="Saturday"/>
    <d v="1899-12-30T13:07:35"/>
    <d v="1899-12-30T13:00:00"/>
    <n v="1"/>
    <d v="2017-02-11T00:00:00"/>
    <d v="2017-02-01T00:00:00"/>
    <d v="2017-02-11T00:00:00"/>
    <s v="Saturday"/>
    <d v="1899-12-30T13:30:06"/>
    <d v="1899-12-30T14:00:00"/>
    <s v="One Way"/>
  </r>
  <r>
    <n v="1359994"/>
    <s v="RFID Card Member"/>
    <s v="Mount Pleasant"/>
    <s v="MI"/>
    <n v="48858"/>
    <s v="UNITED STATES"/>
    <s v="Annual Pass"/>
    <n v="42"/>
    <x v="39"/>
    <n v="43.024340000000002"/>
    <n v="-87.916753"/>
    <x v="44"/>
    <n v="43.024340000000002"/>
    <n v="-87.916753"/>
    <n v="1"/>
    <n v="0"/>
    <n v="0.2"/>
    <n v="0.1"/>
    <n v="6"/>
    <n v="-1"/>
    <d v="2017-02-11T00:00:00"/>
    <d v="2017-02-01T00:00:00"/>
    <d v="2017-02-11T00:00:00"/>
    <s v="Saturday"/>
    <d v="1899-12-30T17:22:52"/>
    <d v="1899-12-30T17:00:00"/>
    <n v="1"/>
    <d v="2017-02-11T00:00:00"/>
    <d v="2017-02-01T00:00:00"/>
    <d v="2017-02-11T00:00:00"/>
    <s v="Saturday"/>
    <d v="1899-12-30T17:23:45"/>
    <d v="1899-12-30T17:00:00"/>
    <s v="Round Trip"/>
  </r>
  <r>
    <n v="1250036"/>
    <s v="RFID Card Member"/>
    <s v="New berlin"/>
    <s v="WI"/>
    <n v="53151"/>
    <s v="UNITED STATES"/>
    <s v="Bublr for Organizations"/>
    <n v="5517"/>
    <x v="4"/>
    <n v="43.078530000000001"/>
    <n v="-87.882620000000003"/>
    <x v="41"/>
    <n v="43.078530000000001"/>
    <n v="-87.882620000000003"/>
    <n v="16"/>
    <n v="0"/>
    <n v="2.4"/>
    <n v="2.2999999999999998"/>
    <n v="96"/>
    <n v="-1"/>
    <d v="2017-02-11T00:00:00"/>
    <d v="2017-02-01T00:00:00"/>
    <d v="2017-02-11T00:00:00"/>
    <s v="Saturday"/>
    <d v="1899-12-30T19:39:00"/>
    <d v="1899-12-30T20:00:00"/>
    <n v="1"/>
    <d v="2017-02-11T00:00:00"/>
    <d v="2017-02-01T00:00:00"/>
    <d v="2017-02-11T00:00:00"/>
    <s v="Saturday"/>
    <d v="1899-12-30T19:55:36"/>
    <d v="1899-12-30T20:00:00"/>
    <s v="Round Trip"/>
  </r>
  <r>
    <n v="825934"/>
    <s v="RFID Card Member"/>
    <s v="Milwaukee"/>
    <s v="WI"/>
    <n v="53208"/>
    <s v="UNITED STATES"/>
    <s v="Annual Pass"/>
    <n v="5490"/>
    <x v="48"/>
    <n v="43.060839999999999"/>
    <n v="-88.001940000000005"/>
    <x v="58"/>
    <n v="43.059550000000002"/>
    <n v="-88.008840000000006"/>
    <n v="7"/>
    <n v="0"/>
    <n v="1.1000000000000001"/>
    <n v="1"/>
    <n v="42"/>
    <n v="-1"/>
    <d v="2017-02-11T00:00:00"/>
    <d v="2017-02-01T00:00:00"/>
    <d v="2017-02-11T00:00:00"/>
    <s v="Saturday"/>
    <d v="1899-12-30T19:43:37"/>
    <d v="1899-12-30T20:00:00"/>
    <n v="1"/>
    <d v="2017-02-11T00:00:00"/>
    <d v="2017-02-01T00:00:00"/>
    <d v="2017-02-11T00:00:00"/>
    <s v="Saturday"/>
    <d v="1899-12-30T19:50:45"/>
    <d v="1899-12-30T20:00:00"/>
    <s v="One Way"/>
  </r>
  <r>
    <n v="1351368"/>
    <s v="RFID Card Member"/>
    <s v="Milwaukee"/>
    <s v="WI"/>
    <n v="53202"/>
    <s v="UNITED STATES"/>
    <s v="Annual Pass"/>
    <n v="11076"/>
    <x v="1"/>
    <n v="43.048200000000001"/>
    <n v="-87.900859999999994"/>
    <x v="10"/>
    <n v="43.052460000000004"/>
    <n v="-87.891000000000005"/>
    <n v="7"/>
    <n v="0"/>
    <n v="1.1000000000000001"/>
    <n v="1"/>
    <n v="42"/>
    <n v="-1"/>
    <d v="2017-02-11T00:00:00"/>
    <d v="2017-02-01T00:00:00"/>
    <d v="2017-02-11T00:00:00"/>
    <s v="Saturday"/>
    <d v="1899-12-30T23:42:52"/>
    <d v="1899-12-31T00:00:00"/>
    <n v="1"/>
    <d v="2017-02-11T00:00:00"/>
    <d v="2017-02-01T00:00:00"/>
    <d v="2017-02-11T00:00:00"/>
    <s v="Saturday"/>
    <d v="1899-12-30T23:49:13"/>
    <d v="1899-12-31T00:00:00"/>
    <s v="One Way"/>
  </r>
  <r>
    <n v="1251558"/>
    <s v="RFID Card Member"/>
    <s v="Milwaukee "/>
    <s v="WI"/>
    <n v="53211"/>
    <s v="UNITED STATES"/>
    <s v="Bublr for Organizations"/>
    <n v="11076"/>
    <x v="10"/>
    <n v="43.052460000000004"/>
    <n v="-87.891000000000005"/>
    <x v="10"/>
    <n v="43.052460000000004"/>
    <n v="-87.891000000000005"/>
    <n v="3"/>
    <n v="0"/>
    <n v="0.5"/>
    <n v="0.4"/>
    <n v="18"/>
    <n v="-1"/>
    <d v="2017-02-12T00:00:00"/>
    <d v="2017-02-01T00:00:00"/>
    <d v="2017-02-12T00:00:00"/>
    <s v="Sunday"/>
    <d v="1899-12-30T02:42:53"/>
    <d v="1899-12-30T03:00:00"/>
    <n v="1"/>
    <d v="2017-02-12T00:00:00"/>
    <d v="2017-02-01T00:00:00"/>
    <d v="2017-02-12T00:00:00"/>
    <s v="Sunday"/>
    <d v="1899-12-30T02:45:49"/>
    <d v="1899-12-30T03:00:00"/>
    <s v="Round Trip"/>
  </r>
  <r>
    <n v="1400126"/>
    <s v="RFID Card Member"/>
    <s v="Milwaukee"/>
    <s v="WI"/>
    <n v="53211"/>
    <s v="UNITED STATES"/>
    <s v="Annual Pass"/>
    <n v="11082"/>
    <x v="9"/>
    <n v="43.066893999999998"/>
    <n v="-87.877936000000005"/>
    <x v="15"/>
    <n v="43.06033"/>
    <n v="-87.89546"/>
    <n v="9"/>
    <n v="0"/>
    <n v="1.4"/>
    <n v="1.3"/>
    <n v="54"/>
    <n v="-1"/>
    <d v="2017-02-12T00:00:00"/>
    <d v="2017-02-01T00:00:00"/>
    <d v="2017-02-12T00:00:00"/>
    <s v="Sunday"/>
    <d v="1899-12-30T19:18:58"/>
    <d v="1899-12-30T19:00:00"/>
    <n v="1"/>
    <d v="2017-02-12T00:00:00"/>
    <d v="2017-02-01T00:00:00"/>
    <d v="2017-02-12T00:00:00"/>
    <s v="Sunday"/>
    <d v="1899-12-30T19:27:04"/>
    <d v="1899-12-30T19:00:00"/>
    <s v="One Way"/>
  </r>
  <r>
    <n v="1378810"/>
    <s v="RFID Card Member"/>
    <s v="Milwaukee "/>
    <s v="WI"/>
    <n v="53211"/>
    <s v="UNITED STATES"/>
    <s v="Annual Pass"/>
    <n v="88"/>
    <x v="9"/>
    <n v="43.066893999999998"/>
    <n v="-87.877936000000005"/>
    <x v="38"/>
    <n v="43.074890000000003"/>
    <n v="-87.882810000000006"/>
    <n v="4"/>
    <n v="0"/>
    <n v="0.6"/>
    <n v="0.6"/>
    <n v="24"/>
    <n v="-1"/>
    <d v="2017-02-13T00:00:00"/>
    <d v="2017-02-01T00:00:00"/>
    <d v="2017-02-13T00:00:00"/>
    <s v="Monday"/>
    <d v="1899-12-30T09:02:22"/>
    <d v="1899-12-30T09:00:00"/>
    <n v="1"/>
    <d v="2017-02-13T00:00:00"/>
    <d v="2017-02-01T00:00:00"/>
    <d v="2017-02-13T00:00:00"/>
    <s v="Monday"/>
    <d v="1899-12-30T09:06:48"/>
    <d v="1899-12-30T09:00:00"/>
    <s v="One Way"/>
  </r>
  <r>
    <n v="1328721"/>
    <s v="RFID Card Member"/>
    <s v="Milwaukee"/>
    <s v="WI"/>
    <n v="53207"/>
    <s v="UNITED STATES"/>
    <s v="Annual Pass"/>
    <n v="11071"/>
    <x v="50"/>
    <n v="43.026229999999998"/>
    <n v="-87.912809999999993"/>
    <x v="44"/>
    <n v="43.024340000000002"/>
    <n v="-87.916753"/>
    <n v="3"/>
    <n v="0"/>
    <n v="0.5"/>
    <n v="0.4"/>
    <n v="18"/>
    <n v="-1"/>
    <d v="2017-02-13T00:00:00"/>
    <d v="2017-02-01T00:00:00"/>
    <d v="2017-02-13T00:00:00"/>
    <s v="Monday"/>
    <d v="1899-12-30T11:03:09"/>
    <d v="1899-12-30T11:00:00"/>
    <n v="1"/>
    <d v="2017-02-13T00:00:00"/>
    <d v="2017-02-01T00:00:00"/>
    <d v="2017-02-13T00:00:00"/>
    <s v="Monday"/>
    <d v="1899-12-30T11:06:43"/>
    <d v="1899-12-30T11:00:00"/>
    <s v="One Way"/>
  </r>
  <r>
    <n v="1391757"/>
    <s v="RFID Card Member"/>
    <s v="Milwaukee"/>
    <s v="WI"/>
    <n v="53211"/>
    <s v="UNITED STATES"/>
    <s v="Annual Pass"/>
    <n v="11118"/>
    <x v="0"/>
    <n v="43.03886"/>
    <n v="-87.902720000000002"/>
    <x v="8"/>
    <n v="43.038580000000003"/>
    <n v="-87.90934"/>
    <n v="4"/>
    <n v="0"/>
    <n v="0.6"/>
    <n v="0.6"/>
    <n v="24"/>
    <n v="-1"/>
    <d v="2017-02-13T00:00:00"/>
    <d v="2017-02-01T00:00:00"/>
    <d v="2017-02-13T00:00:00"/>
    <s v="Monday"/>
    <d v="1899-12-30T18:07:41"/>
    <d v="1899-12-30T18:00:00"/>
    <n v="1"/>
    <d v="2017-02-13T00:00:00"/>
    <d v="2017-02-01T00:00:00"/>
    <d v="2017-02-13T00:00:00"/>
    <s v="Monday"/>
    <d v="1899-12-30T18:11:48"/>
    <d v="1899-12-30T18:00:00"/>
    <s v="One Way"/>
  </r>
  <r>
    <n v="1391757"/>
    <s v="RFID Card Member"/>
    <s v="Milwaukee"/>
    <s v="WI"/>
    <n v="53211"/>
    <s v="UNITED STATES"/>
    <s v="Annual Pass"/>
    <n v="5435"/>
    <x v="26"/>
    <n v="43.060786"/>
    <n v="-87.883825999999999"/>
    <x v="34"/>
    <n v="43.063749000000001"/>
    <n v="-87.887962999999999"/>
    <n v="4"/>
    <n v="0"/>
    <n v="0.6"/>
    <n v="0.6"/>
    <n v="24"/>
    <n v="-1"/>
    <d v="2017-02-13T00:00:00"/>
    <d v="2017-02-01T00:00:00"/>
    <d v="2017-02-13T00:00:00"/>
    <s v="Monday"/>
    <d v="1899-12-30T19:20:16"/>
    <d v="1899-12-30T19:00:00"/>
    <n v="1"/>
    <d v="2017-02-13T00:00:00"/>
    <d v="2017-02-01T00:00:00"/>
    <d v="2017-02-13T00:00:00"/>
    <s v="Monday"/>
    <d v="1899-12-30T19:24:23"/>
    <d v="1899-12-30T19:00:00"/>
    <s v="One Way"/>
  </r>
  <r>
    <n v="1250004"/>
    <s v="RFID Card Member"/>
    <s v="Rockford "/>
    <s v="IL"/>
    <n v="61107"/>
    <s v="UNITED STATES"/>
    <s v="Bublr for Organizations"/>
    <n v="175"/>
    <x v="26"/>
    <n v="43.060786"/>
    <n v="-87.883825999999999"/>
    <x v="31"/>
    <n v="43.060250000000003"/>
    <n v="-87.892169999999993"/>
    <n v="6"/>
    <n v="0"/>
    <n v="0.9"/>
    <n v="0.9"/>
    <n v="36"/>
    <n v="-1"/>
    <d v="2017-02-13T00:00:00"/>
    <d v="2017-02-01T00:00:00"/>
    <d v="2017-02-13T00:00:00"/>
    <s v="Monday"/>
    <d v="1899-12-30T22:30:19"/>
    <d v="1899-12-30T23:00:00"/>
    <n v="1"/>
    <d v="2017-02-13T00:00:00"/>
    <d v="2017-02-01T00:00:00"/>
    <d v="2017-02-13T00:00:00"/>
    <s v="Monday"/>
    <d v="1899-12-30T22:36:18"/>
    <d v="1899-12-30T23:00:00"/>
    <s v="One Way"/>
  </r>
  <r>
    <n v="927112"/>
    <s v="RFID Card Member"/>
    <s v="milwaukee"/>
    <s v="WI"/>
    <n v="53202"/>
    <s v="UNITED STATES"/>
    <s v="Annual Pass"/>
    <n v="190"/>
    <x v="8"/>
    <n v="43.04804"/>
    <n v="-87.896720000000002"/>
    <x v="16"/>
    <n v="43.034619999999997"/>
    <n v="-87.917500000000004"/>
    <n v="24"/>
    <n v="0"/>
    <n v="3.6"/>
    <n v="3.4"/>
    <n v="144"/>
    <n v="-1"/>
    <d v="2017-02-14T00:00:00"/>
    <d v="2017-02-01T00:00:00"/>
    <d v="2017-02-14T00:00:00"/>
    <s v="Tuesday"/>
    <d v="1899-12-30T05:40:06"/>
    <d v="1899-12-30T06:00:00"/>
    <n v="1"/>
    <d v="2017-02-14T00:00:00"/>
    <d v="2017-02-01T00:00:00"/>
    <d v="2017-02-14T00:00:00"/>
    <s v="Tuesday"/>
    <d v="1899-12-30T06:04:47"/>
    <d v="1899-12-30T06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4T00:00:00"/>
    <d v="2017-02-01T00:00:00"/>
    <d v="2017-02-14T00:00:00"/>
    <s v="Tuesday"/>
    <d v="1899-12-30T07:46:11"/>
    <d v="1899-12-30T08:00:00"/>
    <n v="1"/>
    <d v="2017-02-14T00:00:00"/>
    <d v="2017-02-01T00:00:00"/>
    <d v="2017-02-14T00:00:00"/>
    <s v="Tuesday"/>
    <d v="1899-12-30T07:54:47"/>
    <d v="1899-12-30T08:00:00"/>
    <s v="One Way"/>
  </r>
  <r>
    <n v="1387054"/>
    <s v="RFID Card Member"/>
    <s v="Wauwatosa"/>
    <s v="WI"/>
    <n v="53213"/>
    <s v="UNITED STATES"/>
    <s v="Annual Pass"/>
    <n v="156"/>
    <x v="47"/>
    <n v="43.06044"/>
    <n v="-88.016239999999996"/>
    <x v="53"/>
    <n v="43.06044"/>
    <n v="-88.016239999999996"/>
    <n v="32"/>
    <n v="0"/>
    <n v="4.8"/>
    <n v="4.5999999999999996"/>
    <n v="192"/>
    <n v="-1"/>
    <d v="2017-02-14T00:00:00"/>
    <d v="2017-02-01T00:00:00"/>
    <d v="2017-02-14T00:00:00"/>
    <s v="Tuesday"/>
    <d v="1899-12-30T08:25:52"/>
    <d v="1899-12-30T08:00:00"/>
    <n v="1"/>
    <d v="2017-02-14T00:00:00"/>
    <d v="2017-02-01T00:00:00"/>
    <d v="2017-02-14T00:00:00"/>
    <s v="Tuesday"/>
    <d v="1899-12-30T08:57:18"/>
    <d v="1899-12-30T09:00:00"/>
    <s v="Round Trip"/>
  </r>
  <r>
    <n v="1088320"/>
    <s v="RFID Card Member"/>
    <s v="milwaukee"/>
    <s v="WI"/>
    <n v="53202"/>
    <s v="UNITED STATES"/>
    <s v="Annual Pass"/>
    <n v="995"/>
    <x v="1"/>
    <n v="43.048200000000001"/>
    <n v="-87.900859999999994"/>
    <x v="1"/>
    <n v="43.03886"/>
    <n v="-87.902720000000002"/>
    <n v="6"/>
    <n v="0"/>
    <n v="0.9"/>
    <n v="0.9"/>
    <n v="36"/>
    <n v="-1"/>
    <d v="2017-02-14T00:00:00"/>
    <d v="2017-02-01T00:00:00"/>
    <d v="2017-02-14T00:00:00"/>
    <s v="Tuesday"/>
    <d v="1899-12-30T08:28:39"/>
    <d v="1899-12-30T08:00:00"/>
    <n v="1"/>
    <d v="2017-02-14T00:00:00"/>
    <d v="2017-02-01T00:00:00"/>
    <d v="2017-02-14T00:00:00"/>
    <s v="Tuesday"/>
    <d v="1899-12-30T08:34:33"/>
    <d v="1899-12-30T09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18"/>
    <n v="0"/>
    <n v="2.7"/>
    <n v="2.6"/>
    <n v="108"/>
    <n v="-1"/>
    <d v="2017-02-14T00:00:00"/>
    <d v="2017-02-01T00:00:00"/>
    <d v="2017-02-14T00:00:00"/>
    <s v="Tuesday"/>
    <d v="1899-12-30T09:42:57"/>
    <d v="1899-12-30T10:00:00"/>
    <n v="1"/>
    <d v="2017-02-14T00:00:00"/>
    <d v="2017-02-01T00:00:00"/>
    <d v="2017-02-14T00:00:00"/>
    <s v="Tuesday"/>
    <d v="1899-12-30T10:00:23"/>
    <d v="1899-12-30T10:00:00"/>
    <s v="One Way"/>
  </r>
  <r>
    <n v="1424997"/>
    <s v="RFID Card Member"/>
    <s v="Wauwatosa "/>
    <s v="WI"/>
    <n v="53213"/>
    <s v="UNITED STATES"/>
    <s v="30-Day Pass"/>
    <n v="189"/>
    <x v="31"/>
    <n v="43.058010000000003"/>
    <n v="-87.877300000000005"/>
    <x v="12"/>
    <n v="43.038719999999998"/>
    <n v="-87.905339999999995"/>
    <n v="19"/>
    <n v="0"/>
    <n v="2.9"/>
    <n v="2.7"/>
    <n v="114"/>
    <n v="-1"/>
    <d v="2017-02-14T00:00:00"/>
    <d v="2017-02-01T00:00:00"/>
    <d v="2017-02-14T00:00:00"/>
    <s v="Tuesday"/>
    <d v="1899-12-30T15:14:55"/>
    <d v="1899-12-30T15:00:00"/>
    <n v="1"/>
    <d v="2017-02-14T00:00:00"/>
    <d v="2017-02-01T00:00:00"/>
    <d v="2017-02-14T00:00:00"/>
    <s v="Tuesday"/>
    <d v="1899-12-30T15:33:40"/>
    <d v="1899-12-30T16:00:00"/>
    <s v="One Way"/>
  </r>
  <r>
    <n v="1442430"/>
    <s v="RFID Card Member"/>
    <s v="Milwaukee"/>
    <s v="WI"/>
    <n v="53211"/>
    <s v="UNITED STATES"/>
    <s v="Annual Pass"/>
    <n v="5432"/>
    <x v="44"/>
    <n v="43.074655999999997"/>
    <n v="-87.889011999999994"/>
    <x v="38"/>
    <n v="43.074890000000003"/>
    <n v="-87.882810000000006"/>
    <n v="6"/>
    <n v="0"/>
    <n v="0.9"/>
    <n v="0.9"/>
    <n v="36"/>
    <n v="-1"/>
    <d v="2017-02-14T00:00:00"/>
    <d v="2017-02-01T00:00:00"/>
    <d v="2017-02-14T00:00:00"/>
    <s v="Tuesday"/>
    <d v="1899-12-30T17:23:41"/>
    <d v="1899-12-30T17:00:00"/>
    <n v="1"/>
    <d v="2017-02-14T00:00:00"/>
    <d v="2017-02-01T00:00:00"/>
    <d v="2017-02-14T00:00:00"/>
    <s v="Tuesday"/>
    <d v="1899-12-30T17:29:13"/>
    <d v="1899-12-30T17:00:00"/>
    <s v="One Way"/>
  </r>
  <r>
    <n v="1251108"/>
    <s v="RFID Card Member"/>
    <s v="Appleton"/>
    <s v="WI"/>
    <n v="54913"/>
    <s v="UNITED STATES"/>
    <s v="Bublr for Organizations"/>
    <n v="175"/>
    <x v="21"/>
    <n v="43.06033"/>
    <n v="-87.89546"/>
    <x v="31"/>
    <n v="43.060250000000003"/>
    <n v="-87.892169999999993"/>
    <n v="1"/>
    <n v="0"/>
    <n v="0.2"/>
    <n v="0.1"/>
    <n v="6"/>
    <n v="-1"/>
    <d v="2017-02-14T00:00:00"/>
    <d v="2017-02-01T00:00:00"/>
    <d v="2017-02-14T00:00:00"/>
    <s v="Tuesday"/>
    <d v="1899-12-30T17:36:09"/>
    <d v="1899-12-30T18:00:00"/>
    <n v="1"/>
    <d v="2017-02-14T00:00:00"/>
    <d v="2017-02-01T00:00:00"/>
    <d v="2017-02-14T00:00:00"/>
    <s v="Tuesday"/>
    <d v="1899-12-30T17:37:31"/>
    <d v="1899-12-30T18:00:00"/>
    <s v="One Way"/>
  </r>
  <r>
    <n v="825934"/>
    <s v="RFID Card Member"/>
    <s v="Milwaukee"/>
    <s v="WI"/>
    <n v="53208"/>
    <s v="UNITED STATES"/>
    <s v="Annual Pass"/>
    <n v="13"/>
    <x v="3"/>
    <n v="43.042490000000001"/>
    <n v="-87.909959999999998"/>
    <x v="30"/>
    <n v="43.05097"/>
    <n v="-87.906440000000003"/>
    <n v="5"/>
    <n v="0"/>
    <n v="0.8"/>
    <n v="0.7"/>
    <n v="30"/>
    <n v="-1"/>
    <d v="2017-02-14T00:00:00"/>
    <d v="2017-02-01T00:00:00"/>
    <d v="2017-02-14T00:00:00"/>
    <s v="Tuesday"/>
    <d v="1899-12-30T17:42:02"/>
    <d v="1899-12-30T18:00:00"/>
    <n v="1"/>
    <d v="2017-02-14T00:00:00"/>
    <d v="2017-02-01T00:00:00"/>
    <d v="2017-02-14T00:00:00"/>
    <s v="Tuesday"/>
    <d v="1899-12-30T17:47:51"/>
    <d v="1899-12-30T18:00:00"/>
    <s v="One Way"/>
  </r>
  <r>
    <n v="1466945"/>
    <s v="RFID Card Member"/>
    <s v="Milwaukee"/>
    <s v="WI"/>
    <n v="53211"/>
    <s v="UNITED STATES"/>
    <s v="Annual Pass"/>
    <n v="129"/>
    <x v="7"/>
    <n v="43.074890000000003"/>
    <n v="-87.882810000000006"/>
    <x v="37"/>
    <n v="43.069021999999997"/>
    <n v="-87.887940999999998"/>
    <n v="8"/>
    <n v="0"/>
    <n v="1.2"/>
    <n v="1.1000000000000001"/>
    <n v="48"/>
    <n v="-1"/>
    <d v="2017-02-14T00:00:00"/>
    <d v="2017-02-01T00:00:00"/>
    <d v="2017-02-14T00:00:00"/>
    <s v="Tuesday"/>
    <d v="1899-12-30T20:57:36"/>
    <d v="1899-12-30T21:00:00"/>
    <n v="1"/>
    <d v="2017-02-14T00:00:00"/>
    <d v="2017-02-01T00:00:00"/>
    <d v="2017-02-14T00:00:00"/>
    <s v="Tuesday"/>
    <d v="1899-12-30T21:05:39"/>
    <d v="1899-12-30T21:00:00"/>
    <s v="One Way"/>
  </r>
  <r>
    <n v="1249964"/>
    <s v="RFID Card Member"/>
    <s v="Burlington"/>
    <s v="WI"/>
    <n v="53105"/>
    <s v="UNITED STATES"/>
    <s v="Bublr for Organizations"/>
    <n v="11118"/>
    <x v="28"/>
    <n v="43.060250000000003"/>
    <n v="-87.892169999999993"/>
    <x v="11"/>
    <n v="43.060786"/>
    <n v="-87.883825999999999"/>
    <n v="715"/>
    <n v="0"/>
    <n v="3"/>
    <n v="2.9"/>
    <n v="120"/>
    <n v="-1"/>
    <d v="2017-02-14T00:00:00"/>
    <d v="2017-02-01T00:00:00"/>
    <d v="2017-02-14T00:00:00"/>
    <s v="Tuesday"/>
    <d v="1899-12-30T21:13:36"/>
    <d v="1899-12-30T21:00:00"/>
    <n v="1"/>
    <d v="2017-02-15T00:00:00"/>
    <d v="2017-02-01T00:00:00"/>
    <d v="2017-02-15T00:00:00"/>
    <s v="Wednesday"/>
    <d v="1899-12-30T09:08:11"/>
    <d v="1899-12-30T09:00:00"/>
    <s v="One Way"/>
  </r>
  <r>
    <n v="1477232"/>
    <s v="RFID Card Member"/>
    <s v="Milwaukee"/>
    <s v="WI"/>
    <n v="53211"/>
    <s v="UNITED STATES"/>
    <s v="30-Day Pass"/>
    <n v="5567"/>
    <x v="33"/>
    <n v="43.063749000000001"/>
    <n v="-87.887962999999999"/>
    <x v="31"/>
    <n v="43.060250000000003"/>
    <n v="-87.892169999999993"/>
    <n v="4"/>
    <n v="0"/>
    <n v="0.6"/>
    <n v="0.6"/>
    <n v="24"/>
    <n v="-1"/>
    <d v="2017-02-15T00:00:00"/>
    <d v="2017-02-01T00:00:00"/>
    <d v="2017-02-15T00:00:00"/>
    <s v="Wednesday"/>
    <d v="1899-12-30T06:59:41"/>
    <d v="1899-12-30T07:00:00"/>
    <n v="1"/>
    <d v="2017-02-15T00:00:00"/>
    <d v="2017-02-01T00:00:00"/>
    <d v="2017-02-15T00:00:00"/>
    <s v="Wednesday"/>
    <d v="1899-12-30T07:03:37"/>
    <d v="1899-12-30T07:00:00"/>
    <s v="One Way"/>
  </r>
  <r>
    <n v="825934"/>
    <s v="RFID Card Member"/>
    <s v="Milwaukee"/>
    <s v="WI"/>
    <n v="53208"/>
    <s v="UNITED STATES"/>
    <s v="Annual Pass"/>
    <n v="13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15T00:00:00"/>
    <d v="2017-02-01T00:00:00"/>
    <d v="2017-02-15T00:00:00"/>
    <s v="Wednesday"/>
    <d v="1899-12-30T07:37:54"/>
    <d v="1899-12-30T08:00:00"/>
    <n v="1"/>
    <d v="2017-02-15T00:00:00"/>
    <d v="2017-02-01T00:00:00"/>
    <d v="2017-02-15T00:00:00"/>
    <s v="Wednesday"/>
    <d v="1899-12-30T07:45:35"/>
    <d v="1899-12-30T08:00:00"/>
    <s v="One Way"/>
  </r>
  <r>
    <n v="783916"/>
    <s v="RFID Card Member"/>
    <s v="Chicago"/>
    <s v="IL"/>
    <n v="60618"/>
    <s v="UNITED STATES"/>
    <s v="Annual Pass"/>
    <n v="33"/>
    <x v="0"/>
    <n v="43.03886"/>
    <n v="-87.902720000000002"/>
    <x v="1"/>
    <n v="43.03886"/>
    <n v="-87.902720000000002"/>
    <n v="13"/>
    <n v="0"/>
    <n v="2"/>
    <n v="1.9"/>
    <n v="78"/>
    <n v="-1"/>
    <d v="2017-02-15T00:00:00"/>
    <d v="2017-02-01T00:00:00"/>
    <d v="2017-02-15T00:00:00"/>
    <s v="Wednesday"/>
    <d v="1899-12-30T09:50:54"/>
    <d v="1899-12-30T10:00:00"/>
    <n v="1"/>
    <d v="2017-02-15T00:00:00"/>
    <d v="2017-02-01T00:00:00"/>
    <d v="2017-02-15T00:00:00"/>
    <s v="Wednesday"/>
    <d v="1899-12-30T10:03:06"/>
    <d v="1899-12-30T10:00:00"/>
    <s v="Round Trip"/>
  </r>
  <r>
    <n v="1328721"/>
    <s v="RFID Card Member"/>
    <s v="Milwaukee"/>
    <s v="WI"/>
    <n v="53207"/>
    <s v="UNITED STATES"/>
    <s v="Annual Pass"/>
    <n v="70"/>
    <x v="35"/>
    <n v="43.040154000000001"/>
    <n v="-87.932113000000001"/>
    <x v="42"/>
    <n v="43.026229999999998"/>
    <n v="-87.912809999999993"/>
    <n v="9"/>
    <n v="0"/>
    <n v="1.4"/>
    <n v="1.3"/>
    <n v="54"/>
    <n v="-1"/>
    <d v="2017-02-15T00:00:00"/>
    <d v="2017-02-01T00:00:00"/>
    <d v="2017-02-15T00:00:00"/>
    <s v="Wednesday"/>
    <d v="1899-12-30T12:03:18"/>
    <d v="1899-12-30T12:00:00"/>
    <n v="1"/>
    <d v="2017-02-15T00:00:00"/>
    <d v="2017-02-01T00:00:00"/>
    <d v="2017-02-15T00:00:00"/>
    <s v="Wednesday"/>
    <d v="1899-12-30T12:12:47"/>
    <d v="1899-12-30T12:00:00"/>
    <s v="One Way"/>
  </r>
  <r>
    <n v="1378810"/>
    <s v="RFID Card Member"/>
    <s v="Milwaukee "/>
    <s v="WI"/>
    <n v="53211"/>
    <s v="UNITED STATES"/>
    <s v="Annual Pass"/>
    <n v="178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5T00:00:00"/>
    <d v="2017-02-01T00:00:00"/>
    <d v="2017-02-15T00:00:00"/>
    <s v="Wednesday"/>
    <d v="1899-12-30T12:20:35"/>
    <d v="1899-12-30T12:00:00"/>
    <n v="1"/>
    <d v="2017-02-15T00:00:00"/>
    <d v="2017-02-01T00:00:00"/>
    <d v="2017-02-15T00:00:00"/>
    <s v="Wednesday"/>
    <d v="1899-12-30T12:24:38"/>
    <d v="1899-12-30T12:00:00"/>
    <s v="One Way"/>
  </r>
  <r>
    <n v="1253542"/>
    <s v="RFID Card Member"/>
    <s v="fox point"/>
    <s v="WI"/>
    <n v="53217"/>
    <s v="UNITED STATES"/>
    <s v="Bublr for Organizations"/>
    <n v="982"/>
    <x v="19"/>
    <n v="43.069021999999997"/>
    <n v="-87.887940999999998"/>
    <x v="15"/>
    <n v="43.06033"/>
    <n v="-87.89546"/>
    <n v="7"/>
    <n v="0"/>
    <n v="1.1000000000000001"/>
    <n v="1"/>
    <n v="42"/>
    <n v="-1"/>
    <d v="2017-02-15T00:00:00"/>
    <d v="2017-02-01T00:00:00"/>
    <d v="2017-02-15T00:00:00"/>
    <s v="Wednesday"/>
    <d v="1899-12-30T15:48:22"/>
    <d v="1899-12-30T16:00:00"/>
    <n v="1"/>
    <d v="2017-02-15T00:00:00"/>
    <d v="2017-02-01T00:00:00"/>
    <d v="2017-02-15T00:00:00"/>
    <s v="Wednesday"/>
    <d v="1899-12-30T15:55:52"/>
    <d v="1899-12-30T16:00:00"/>
    <s v="One Way"/>
  </r>
  <r>
    <n v="1152387"/>
    <s v="RFID Card Member"/>
    <s v="Milwaukee"/>
    <s v="WI"/>
    <n v="53211"/>
    <s v="UNITED STATES"/>
    <s v="Bublr for Organizations"/>
    <n v="178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5T00:00:00"/>
    <d v="2017-02-01T00:00:00"/>
    <d v="2017-02-15T00:00:00"/>
    <s v="Wednesday"/>
    <d v="1899-12-30T17:02:15"/>
    <d v="1899-12-30T17:00:00"/>
    <n v="1"/>
    <d v="2017-02-15T00:00:00"/>
    <d v="2017-02-01T00:00:00"/>
    <d v="2017-02-15T00:00:00"/>
    <s v="Wednesday"/>
    <d v="1899-12-30T17:06:58"/>
    <d v="1899-12-30T17:00:00"/>
    <s v="One Way"/>
  </r>
  <r>
    <n v="1360313"/>
    <s v="RFID Card Member"/>
    <s v="Pleasant prairie "/>
    <s v="WI"/>
    <n v="53158"/>
    <s v="UNITED STATES"/>
    <s v="Annual Pass"/>
    <n v="11120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5T00:00:00"/>
    <d v="2017-02-01T00:00:00"/>
    <d v="2017-02-15T00:00:00"/>
    <s v="Wednesday"/>
    <d v="1899-12-30T20:09:26"/>
    <d v="1899-12-30T20:00:00"/>
    <n v="1"/>
    <d v="2017-02-15T00:00:00"/>
    <d v="2017-02-01T00:00:00"/>
    <d v="2017-02-15T00:00:00"/>
    <s v="Wednesday"/>
    <d v="1899-12-30T20:10:05"/>
    <d v="1899-12-30T20:00:00"/>
    <s v="Round Trip"/>
  </r>
  <r>
    <n v="1357250"/>
    <s v="RFID Card Member"/>
    <s v="Milwaukee"/>
    <s v="WI"/>
    <n v="53202"/>
    <s v="UNITED STATES"/>
    <s v="Annual Pass"/>
    <n v="11149"/>
    <x v="1"/>
    <n v="43.048200000000001"/>
    <n v="-87.900859999999994"/>
    <x v="1"/>
    <n v="43.03886"/>
    <n v="-87.902720000000002"/>
    <n v="4"/>
    <n v="0"/>
    <n v="0.6"/>
    <n v="0.6"/>
    <n v="24"/>
    <n v="-1"/>
    <d v="2017-02-16T00:00:00"/>
    <d v="2017-02-01T00:00:00"/>
    <d v="2017-02-16T00:00:00"/>
    <s v="Thursday"/>
    <d v="1899-12-30T06:38:26"/>
    <d v="1899-12-30T07:00:00"/>
    <n v="1"/>
    <d v="2017-02-16T00:00:00"/>
    <d v="2017-02-01T00:00:00"/>
    <d v="2017-02-16T00:00:00"/>
    <s v="Thursday"/>
    <d v="1899-12-30T06:42:49"/>
    <d v="1899-12-30T07:00:00"/>
    <s v="One Way"/>
  </r>
  <r>
    <n v="1494109"/>
    <s v="RFID Card Member"/>
    <s v="Milwaukee"/>
    <s v="WI"/>
    <n v="53233"/>
    <s v="UNITED STATES"/>
    <s v="Annual Pass"/>
    <n v="11098"/>
    <x v="23"/>
    <n v="43.040349999999997"/>
    <n v="-87.920760000000001"/>
    <x v="1"/>
    <n v="43.03886"/>
    <n v="-87.902720000000002"/>
    <n v="9"/>
    <n v="0"/>
    <n v="1.4"/>
    <n v="1.3"/>
    <n v="54"/>
    <n v="-1"/>
    <d v="2017-02-16T00:00:00"/>
    <d v="2017-02-01T00:00:00"/>
    <d v="2017-02-16T00:00:00"/>
    <s v="Thursday"/>
    <d v="1899-12-30T06:49:50"/>
    <d v="1899-12-30T07:00:00"/>
    <n v="1"/>
    <d v="2017-02-16T00:00:00"/>
    <d v="2017-02-01T00:00:00"/>
    <d v="2017-02-16T00:00:00"/>
    <s v="Thursday"/>
    <d v="1899-12-30T06:58:42"/>
    <d v="1899-12-30T07:00:00"/>
    <s v="One Way"/>
  </r>
  <r>
    <n v="825934"/>
    <s v="RFID Card Member"/>
    <s v="Milwaukee"/>
    <s v="WI"/>
    <n v="53208"/>
    <s v="UNITED STATES"/>
    <s v="Annual Pass"/>
    <n v="179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16T00:00:00"/>
    <d v="2017-02-01T00:00:00"/>
    <d v="2017-02-16T00:00:00"/>
    <s v="Thursday"/>
    <d v="1899-12-30T07:25:24"/>
    <d v="1899-12-30T07:00:00"/>
    <n v="1"/>
    <d v="2017-02-16T00:00:00"/>
    <d v="2017-02-01T00:00:00"/>
    <d v="2017-02-16T00:00:00"/>
    <s v="Thursday"/>
    <d v="1899-12-30T07:33:36"/>
    <d v="1899-12-30T08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6T00:00:00"/>
    <d v="2017-02-01T00:00:00"/>
    <d v="2017-02-16T00:00:00"/>
    <s v="Thursday"/>
    <d v="1899-12-30T07:52:26"/>
    <d v="1899-12-30T08:00:00"/>
    <n v="1"/>
    <d v="2017-02-16T00:00:00"/>
    <d v="2017-02-01T00:00:00"/>
    <d v="2017-02-16T00:00:00"/>
    <s v="Thursday"/>
    <d v="1899-12-30T08:00:11"/>
    <d v="1899-12-30T08:00:00"/>
    <s v="One Way"/>
  </r>
  <r>
    <n v="1468078"/>
    <s v="RFID Card Member"/>
    <s v="Milwaukee "/>
    <s v="WI"/>
    <n v="53209"/>
    <s v="UNITED STATES"/>
    <s v="Annual Pass"/>
    <n v="5712"/>
    <x v="51"/>
    <n v="43.046570000000003"/>
    <n v="-87.908720000000002"/>
    <x v="1"/>
    <n v="43.03886"/>
    <n v="-87.902720000000002"/>
    <n v="4"/>
    <n v="0"/>
    <n v="0.6"/>
    <n v="0.6"/>
    <n v="24"/>
    <n v="-1"/>
    <d v="2017-02-16T00:00:00"/>
    <d v="2017-02-01T00:00:00"/>
    <d v="2017-02-16T00:00:00"/>
    <s v="Thursday"/>
    <d v="1899-12-30T12:57:18"/>
    <d v="1899-12-30T13:00:00"/>
    <n v="1"/>
    <d v="2017-02-16T00:00:00"/>
    <d v="2017-02-01T00:00:00"/>
    <d v="2017-02-16T00:00:00"/>
    <s v="Thursday"/>
    <d v="1899-12-30T13:01:56"/>
    <d v="1899-12-30T13:00:00"/>
    <s v="One Way"/>
  </r>
  <r>
    <n v="1135547"/>
    <s v="RFID Card Member"/>
    <s v="Milwaukee"/>
    <s v="WI"/>
    <n v="53202"/>
    <s v="UNITED STATES"/>
    <s v="Annual Pass"/>
    <n v="5585"/>
    <x v="11"/>
    <n v="43.04824"/>
    <n v="-87.904970000000006"/>
    <x v="17"/>
    <n v="43.042490000000001"/>
    <n v="-87.909959999999998"/>
    <n v="5"/>
    <n v="0"/>
    <n v="0.8"/>
    <n v="0.7"/>
    <n v="30"/>
    <n v="-1"/>
    <d v="2017-02-16T00:00:00"/>
    <d v="2017-02-01T00:00:00"/>
    <d v="2017-02-16T00:00:00"/>
    <s v="Thursday"/>
    <d v="1899-12-30T13:01:07"/>
    <d v="1899-12-30T13:00:00"/>
    <n v="1"/>
    <d v="2017-02-16T00:00:00"/>
    <d v="2017-02-01T00:00:00"/>
    <d v="2017-02-16T00:00:00"/>
    <s v="Thursday"/>
    <d v="1899-12-30T13:06:07"/>
    <d v="1899-12-30T13:00:00"/>
    <s v="One Way"/>
  </r>
  <r>
    <n v="1260485"/>
    <s v="RFID Card Member"/>
    <s v="Shorewood"/>
    <s v="WI"/>
    <n v="53211"/>
    <s v="UNITED STATES"/>
    <s v="Annual Pass"/>
    <n v="11098"/>
    <x v="12"/>
    <n v="43.038719999999998"/>
    <n v="-87.905339999999995"/>
    <x v="1"/>
    <n v="43.03886"/>
    <n v="-87.902720000000002"/>
    <n v="1"/>
    <n v="0"/>
    <n v="0.2"/>
    <n v="0.1"/>
    <n v="6"/>
    <n v="-1"/>
    <d v="2017-02-16T00:00:00"/>
    <d v="2017-02-01T00:00:00"/>
    <d v="2017-02-16T00:00:00"/>
    <s v="Thursday"/>
    <d v="1899-12-30T13:35:01"/>
    <d v="1899-12-30T14:00:00"/>
    <n v="1"/>
    <d v="2017-02-16T00:00:00"/>
    <d v="2017-02-01T00:00:00"/>
    <d v="2017-02-16T00:00:00"/>
    <s v="Thursday"/>
    <d v="1899-12-30T13:36:44"/>
    <d v="1899-12-30T14:00:00"/>
    <s v="One Way"/>
  </r>
  <r>
    <n v="825934"/>
    <s v="RFID Card Member"/>
    <s v="Milwaukee"/>
    <s v="WI"/>
    <n v="53208"/>
    <s v="UNITED STATES"/>
    <s v="Annual Pass"/>
    <n v="11131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16T00:00:00"/>
    <d v="2017-02-01T00:00:00"/>
    <d v="2017-02-16T00:00:00"/>
    <s v="Thursday"/>
    <d v="1899-12-30T17:06:11"/>
    <d v="1899-12-30T17:00:00"/>
    <n v="1"/>
    <d v="2017-02-16T00:00:00"/>
    <d v="2017-02-01T00:00:00"/>
    <d v="2017-02-16T00:00:00"/>
    <s v="Thursday"/>
    <d v="1899-12-30T17:13:30"/>
    <d v="1899-12-30T17:00:00"/>
    <s v="One Way"/>
  </r>
  <r>
    <n v="1088320"/>
    <s v="RFID Card Member"/>
    <s v="milwaukee"/>
    <s v="WI"/>
    <n v="53202"/>
    <s v="UNITED STATES"/>
    <s v="Annual Pass"/>
    <n v="2"/>
    <x v="0"/>
    <n v="43.03886"/>
    <n v="-87.902720000000002"/>
    <x v="39"/>
    <n v="43.04804"/>
    <n v="-87.896720000000002"/>
    <n v="9"/>
    <n v="0"/>
    <n v="1.4"/>
    <n v="1.3"/>
    <n v="54"/>
    <n v="-1"/>
    <d v="2017-02-16T00:00:00"/>
    <d v="2017-02-01T00:00:00"/>
    <d v="2017-02-16T00:00:00"/>
    <s v="Thursday"/>
    <d v="1899-12-30T17:32:37"/>
    <d v="1899-12-30T18:00:00"/>
    <n v="1"/>
    <d v="2017-02-16T00:00:00"/>
    <d v="2017-02-01T00:00:00"/>
    <d v="2017-02-16T00:00:00"/>
    <s v="Thursday"/>
    <d v="1899-12-30T17:41:22"/>
    <d v="1899-12-30T18:00:00"/>
    <s v="One Way"/>
  </r>
  <r>
    <n v="1137916"/>
    <s v="RFID Card Member"/>
    <s v="Milwaukee "/>
    <s v="WI"/>
    <n v="53202"/>
    <s v="UNITED STATES"/>
    <s v="Annual Pass"/>
    <n v="5508"/>
    <x v="27"/>
    <n v="43.038580000000003"/>
    <n v="-87.90934"/>
    <x v="10"/>
    <n v="43.052460000000004"/>
    <n v="-87.891000000000005"/>
    <n v="11"/>
    <n v="0"/>
    <n v="1.7"/>
    <n v="1.6"/>
    <n v="66"/>
    <n v="-1"/>
    <d v="2017-02-16T00:00:00"/>
    <d v="2017-02-01T00:00:00"/>
    <d v="2017-02-16T00:00:00"/>
    <s v="Thursday"/>
    <d v="1899-12-30T18:09:22"/>
    <d v="1899-12-30T18:00:00"/>
    <n v="1"/>
    <d v="2017-02-16T00:00:00"/>
    <d v="2017-02-01T00:00:00"/>
    <d v="2017-02-16T00:00:00"/>
    <s v="Thursday"/>
    <d v="1899-12-30T18:20:26"/>
    <d v="1899-12-30T18:00:00"/>
    <s v="One Way"/>
  </r>
  <r>
    <n v="1378810"/>
    <s v="RFID Card Member"/>
    <s v="Milwaukee "/>
    <s v="WI"/>
    <n v="53211"/>
    <s v="UNITED STATES"/>
    <s v="Annual Pass"/>
    <n v="17"/>
    <x v="32"/>
    <n v="43.077359999999999"/>
    <n v="-87.880769999999998"/>
    <x v="25"/>
    <n v="43.066893999999998"/>
    <n v="-87.877936000000005"/>
    <n v="4"/>
    <n v="0"/>
    <n v="0.6"/>
    <n v="0.6"/>
    <n v="24"/>
    <n v="-1"/>
    <d v="2017-02-16T00:00:00"/>
    <d v="2017-02-01T00:00:00"/>
    <d v="2017-02-16T00:00:00"/>
    <s v="Thursday"/>
    <d v="1899-12-30T18:22:03"/>
    <d v="1899-12-30T18:00:00"/>
    <n v="1"/>
    <d v="2017-02-16T00:00:00"/>
    <d v="2017-02-01T00:00:00"/>
    <d v="2017-02-16T00:00:00"/>
    <s v="Thursday"/>
    <d v="1899-12-30T18:26:38"/>
    <d v="1899-12-30T18:00:00"/>
    <s v="One Way"/>
  </r>
  <r>
    <n v="1260485"/>
    <s v="RFID Card Member"/>
    <s v="Shorewood"/>
    <s v="WI"/>
    <n v="53211"/>
    <s v="UNITED STATES"/>
    <s v="Annual Pass"/>
    <n v="5526"/>
    <x v="0"/>
    <n v="43.03886"/>
    <n v="-87.902720000000002"/>
    <x v="0"/>
    <n v="43.048200000000001"/>
    <n v="-87.900859999999994"/>
    <n v="8"/>
    <n v="0"/>
    <n v="1.2"/>
    <n v="1.1000000000000001"/>
    <n v="48"/>
    <n v="-1"/>
    <d v="2017-02-16T00:00:00"/>
    <d v="2017-02-01T00:00:00"/>
    <d v="2017-02-16T00:00:00"/>
    <s v="Thursday"/>
    <d v="1899-12-30T18:31:35"/>
    <d v="1899-12-30T19:00:00"/>
    <n v="1"/>
    <d v="2017-02-16T00:00:00"/>
    <d v="2017-02-01T00:00:00"/>
    <d v="2017-02-16T00:00:00"/>
    <s v="Thursday"/>
    <d v="1899-12-30T18:39:06"/>
    <d v="1899-12-30T19:00:00"/>
    <s v="One Way"/>
  </r>
  <r>
    <n v="1370752"/>
    <s v="RFID Card Member"/>
    <s v="Burlington"/>
    <s v="WI"/>
    <n v="53105"/>
    <s v="UNITED STATES"/>
    <s v="Annual Pass"/>
    <n v="243"/>
    <x v="13"/>
    <n v="43.058619999999998"/>
    <n v="-87.885319999999993"/>
    <x v="31"/>
    <n v="43.060250000000003"/>
    <n v="-87.892169999999993"/>
    <n v="3"/>
    <n v="0"/>
    <n v="0.5"/>
    <n v="0.4"/>
    <n v="18"/>
    <n v="-1"/>
    <d v="2017-02-17T00:00:00"/>
    <d v="2017-02-01T00:00:00"/>
    <d v="2017-02-17T00:00:00"/>
    <s v="Friday"/>
    <d v="1899-12-30T02:38:11"/>
    <d v="1899-12-30T03:00:00"/>
    <n v="1"/>
    <d v="2017-02-17T00:00:00"/>
    <d v="2017-02-01T00:00:00"/>
    <d v="2017-02-17T00:00:00"/>
    <s v="Friday"/>
    <d v="1899-12-30T02:41:01"/>
    <d v="1899-12-30T03:00:00"/>
    <s v="One Way"/>
  </r>
  <r>
    <n v="1477232"/>
    <s v="RFID Card Member"/>
    <s v="Milwaukee"/>
    <s v="WI"/>
    <n v="53211"/>
    <s v="UNITED STATES"/>
    <s v="30-Day Pass"/>
    <n v="5434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17T00:00:00"/>
    <d v="2017-02-01T00:00:00"/>
    <d v="2017-02-17T00:00:00"/>
    <s v="Friday"/>
    <d v="1899-12-30T09:33:45"/>
    <d v="1899-12-30T10:00:00"/>
    <n v="1"/>
    <d v="2017-02-17T00:00:00"/>
    <d v="2017-02-01T00:00:00"/>
    <d v="2017-02-17T00:00:00"/>
    <s v="Friday"/>
    <d v="1899-12-30T09:39:19"/>
    <d v="1899-12-30T10:00:00"/>
    <s v="One Way"/>
  </r>
  <r>
    <n v="1135547"/>
    <s v="RFID Card Member"/>
    <s v="Milwaukee"/>
    <s v="WI"/>
    <n v="53202"/>
    <s v="UNITED STATES"/>
    <s v="Annual Pass"/>
    <n v="5446"/>
    <x v="19"/>
    <n v="43.069021999999997"/>
    <n v="-87.887940999999998"/>
    <x v="24"/>
    <n v="43.036900000000003"/>
    <n v="-87.89667"/>
    <n v="51"/>
    <n v="0"/>
    <n v="7.7"/>
    <n v="7.3"/>
    <n v="306"/>
    <n v="-1"/>
    <d v="2017-02-17T00:00:00"/>
    <d v="2017-02-01T00:00:00"/>
    <d v="2017-02-17T00:00:00"/>
    <s v="Friday"/>
    <d v="1899-12-30T14:35:35"/>
    <d v="1899-12-30T15:00:00"/>
    <n v="1"/>
    <d v="2017-02-17T00:00:00"/>
    <d v="2017-02-01T00:00:00"/>
    <d v="2017-02-17T00:00:00"/>
    <s v="Friday"/>
    <d v="1899-12-30T15:26:52"/>
    <d v="1899-12-30T15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3"/>
    <n v="0"/>
    <n v="2"/>
    <n v="1.9"/>
    <n v="78"/>
    <n v="-1"/>
    <d v="2017-02-17T00:00:00"/>
    <d v="2017-02-01T00:00:00"/>
    <d v="2017-02-17T00:00:00"/>
    <s v="Friday"/>
    <d v="1899-12-30T14:36:59"/>
    <d v="1899-12-30T15:00:00"/>
    <n v="1"/>
    <d v="2017-02-17T00:00:00"/>
    <d v="2017-02-01T00:00:00"/>
    <d v="2017-02-17T00:00:00"/>
    <s v="Friday"/>
    <d v="1899-12-30T14:49:49"/>
    <d v="1899-12-30T15:00:00"/>
    <s v="One Way"/>
  </r>
  <r>
    <n v="1241722"/>
    <s v="RFID Card Member"/>
    <s v="Neenah"/>
    <s v="WI"/>
    <n v="54956"/>
    <s v="UNITED STATES"/>
    <s v="Bublr for Organizations"/>
    <n v="5513"/>
    <x v="20"/>
    <n v="43.034619999999997"/>
    <n v="-87.917500000000004"/>
    <x v="2"/>
    <n v="43.03519"/>
    <n v="-87.907390000000007"/>
    <n v="8"/>
    <n v="0"/>
    <n v="1.2"/>
    <n v="1.1000000000000001"/>
    <n v="48"/>
    <n v="-1"/>
    <d v="2017-02-17T00:00:00"/>
    <d v="2017-02-01T00:00:00"/>
    <d v="2017-02-17T00:00:00"/>
    <s v="Friday"/>
    <d v="1899-12-30T15:32:49"/>
    <d v="1899-12-30T16:00:00"/>
    <n v="1"/>
    <d v="2017-02-17T00:00:00"/>
    <d v="2017-02-01T00:00:00"/>
    <d v="2017-02-17T00:00:00"/>
    <s v="Friday"/>
    <d v="1899-12-30T15:40:22"/>
    <d v="1899-12-30T16:00:00"/>
    <s v="One Way"/>
  </r>
  <r>
    <n v="1383664"/>
    <s v="RFID Card Member"/>
    <s v="Milwaukee "/>
    <s v="WI"/>
    <n v="53201"/>
    <s v="UNITED STATES"/>
    <s v="Annual Pass"/>
    <n v="5567"/>
    <x v="11"/>
    <n v="43.04824"/>
    <n v="-87.904970000000006"/>
    <x v="31"/>
    <n v="43.060250000000003"/>
    <n v="-87.892169999999993"/>
    <n v="11"/>
    <n v="0"/>
    <n v="1.7"/>
    <n v="1.6"/>
    <n v="66"/>
    <n v="-1"/>
    <d v="2017-02-17T00:00:00"/>
    <d v="2017-02-01T00:00:00"/>
    <d v="2017-02-17T00:00:00"/>
    <s v="Friday"/>
    <d v="1899-12-30T16:01:59"/>
    <d v="1899-12-30T16:00:00"/>
    <n v="1"/>
    <d v="2017-02-17T00:00:00"/>
    <d v="2017-02-01T00:00:00"/>
    <d v="2017-02-17T00:00:00"/>
    <s v="Friday"/>
    <d v="1899-12-30T16:12:06"/>
    <d v="1899-12-30T16:00:00"/>
    <s v="One Way"/>
  </r>
  <r>
    <n v="825934"/>
    <s v="RFID Card Member"/>
    <s v="Milwaukee"/>
    <s v="WI"/>
    <n v="53208"/>
    <s v="UNITED STATES"/>
    <s v="Annual Pass"/>
    <n v="342"/>
    <x v="3"/>
    <n v="43.042490000000001"/>
    <n v="-87.909959999999998"/>
    <x v="30"/>
    <n v="43.05097"/>
    <n v="-87.906440000000003"/>
    <n v="6"/>
    <n v="0"/>
    <n v="0.9"/>
    <n v="0.9"/>
    <n v="36"/>
    <n v="-1"/>
    <d v="2017-02-17T00:00:00"/>
    <d v="2017-02-01T00:00:00"/>
    <d v="2017-02-17T00:00:00"/>
    <s v="Friday"/>
    <d v="1899-12-30T17:05:15"/>
    <d v="1899-12-30T17:00:00"/>
    <n v="1"/>
    <d v="2017-02-17T00:00:00"/>
    <d v="2017-02-01T00:00:00"/>
    <d v="2017-02-17T00:00:00"/>
    <s v="Friday"/>
    <d v="1899-12-30T17:11:51"/>
    <d v="1899-12-30T17:00:00"/>
    <s v="One Way"/>
  </r>
  <r>
    <n v="1172746"/>
    <s v="RFID Card Member"/>
    <s v="Eagan"/>
    <s v="MN"/>
    <n v="55122"/>
    <s v="UNITED STATES"/>
    <s v="Bublr for Organizations"/>
    <n v="11063"/>
    <x v="4"/>
    <n v="43.078530000000001"/>
    <n v="-87.882620000000003"/>
    <x v="33"/>
    <n v="43.060155999999999"/>
    <n v="-87.881258000000003"/>
    <n v="11"/>
    <n v="0"/>
    <n v="1.7"/>
    <n v="1.6"/>
    <n v="66"/>
    <n v="-1"/>
    <d v="2017-02-17T00:00:00"/>
    <d v="2017-02-01T00:00:00"/>
    <d v="2017-02-17T00:00:00"/>
    <s v="Friday"/>
    <d v="1899-12-30T17:07:07"/>
    <d v="1899-12-30T17:00:00"/>
    <n v="1"/>
    <d v="2017-02-17T00:00:00"/>
    <d v="2017-02-01T00:00:00"/>
    <d v="2017-02-17T00:00:00"/>
    <s v="Friday"/>
    <d v="1899-12-30T17:18:17"/>
    <d v="1899-12-30T17:00:00"/>
    <s v="One Way"/>
  </r>
  <r>
    <n v="1312561"/>
    <s v="RFID Card Member"/>
    <s v="Milwaukee"/>
    <s v="WI"/>
    <n v="53202"/>
    <s v="UNITED STATES"/>
    <s v="Pay as You Go Pass"/>
    <n v="5451"/>
    <x v="27"/>
    <n v="43.038580000000003"/>
    <n v="-87.90934"/>
    <x v="8"/>
    <n v="43.038580000000003"/>
    <n v="-87.90934"/>
    <n v="0"/>
    <n v="0"/>
    <n v="0"/>
    <n v="0"/>
    <n v="0"/>
    <n v="-1"/>
    <d v="2017-02-17T00:00:00"/>
    <d v="2017-02-01T00:00:00"/>
    <d v="2017-02-17T00:00:00"/>
    <s v="Friday"/>
    <d v="1899-12-30T18:53:06"/>
    <d v="1899-12-30T19:00:00"/>
    <n v="1"/>
    <d v="2017-02-17T00:00:00"/>
    <d v="2017-02-01T00:00:00"/>
    <d v="2017-02-17T00:00:00"/>
    <s v="Friday"/>
    <d v="1899-12-30T18:53:42"/>
    <d v="1899-12-30T19:00:00"/>
    <s v="Round Trip"/>
  </r>
  <r>
    <n v="1400126"/>
    <s v="RFID Card Member"/>
    <s v="Milwaukee"/>
    <s v="WI"/>
    <n v="53211"/>
    <s v="UNITED STATES"/>
    <s v="Annual Pass"/>
    <n v="88"/>
    <x v="21"/>
    <n v="43.06033"/>
    <n v="-87.89546"/>
    <x v="25"/>
    <n v="43.066893999999998"/>
    <n v="-87.877936000000005"/>
    <n v="8"/>
    <n v="0"/>
    <n v="1.2"/>
    <n v="1.1000000000000001"/>
    <n v="48"/>
    <n v="-1"/>
    <d v="2017-02-17T00:00:00"/>
    <d v="2017-02-01T00:00:00"/>
    <d v="2017-02-17T00:00:00"/>
    <s v="Friday"/>
    <d v="1899-12-30T19:06:22"/>
    <d v="1899-12-30T19:00:00"/>
    <n v="1"/>
    <d v="2017-02-17T00:00:00"/>
    <d v="2017-02-01T00:00:00"/>
    <d v="2017-02-17T00:00:00"/>
    <s v="Friday"/>
    <d v="1899-12-30T19:14:27"/>
    <d v="1899-12-30T19:00:00"/>
    <s v="One Way"/>
  </r>
  <r>
    <n v="1494109"/>
    <s v="RFID Card Member"/>
    <s v="Milwaukee"/>
    <s v="WI"/>
    <n v="53233"/>
    <s v="UNITED STATES"/>
    <s v="Annual Pass"/>
    <n v="5472"/>
    <x v="14"/>
    <n v="43.045712999999999"/>
    <n v="-87.899756999999994"/>
    <x v="2"/>
    <n v="43.03519"/>
    <n v="-87.907390000000007"/>
    <n v="12"/>
    <n v="0"/>
    <n v="1.8"/>
    <n v="1.7"/>
    <n v="72"/>
    <n v="-1"/>
    <d v="2017-02-17T00:00:00"/>
    <d v="2017-02-01T00:00:00"/>
    <d v="2017-02-17T00:00:00"/>
    <s v="Friday"/>
    <d v="1899-12-30T19:41:29"/>
    <d v="1899-12-30T20:00:00"/>
    <n v="1"/>
    <d v="2017-02-17T00:00:00"/>
    <d v="2017-02-01T00:00:00"/>
    <d v="2017-02-17T00:00:00"/>
    <s v="Friday"/>
    <d v="1899-12-30T19:53:38"/>
    <d v="1899-12-30T20:00:00"/>
    <s v="One Way"/>
  </r>
  <r>
    <n v="1255543"/>
    <s v="RFID Card Member"/>
    <s v="Burlington"/>
    <s v="WI"/>
    <n v="53105"/>
    <s v="UNITED STATES"/>
    <s v="Bublr for Organizations"/>
    <n v="42"/>
    <x v="32"/>
    <n v="43.077359999999999"/>
    <n v="-87.880769999999998"/>
    <x v="41"/>
    <n v="43.078530000000001"/>
    <n v="-87.882620000000003"/>
    <n v="2"/>
    <n v="0"/>
    <n v="0.3"/>
    <n v="0.3"/>
    <n v="12"/>
    <n v="-1"/>
    <d v="2017-02-17T00:00:00"/>
    <d v="2017-02-01T00:00:00"/>
    <d v="2017-02-17T00:00:00"/>
    <s v="Friday"/>
    <d v="1899-12-30T19:56:58"/>
    <d v="1899-12-30T20:00:00"/>
    <n v="1"/>
    <d v="2017-02-17T00:00:00"/>
    <d v="2017-02-01T00:00:00"/>
    <d v="2017-02-17T00:00:00"/>
    <s v="Friday"/>
    <d v="1899-12-30T19:58:26"/>
    <d v="1899-12-30T20:00:00"/>
    <s v="One Way"/>
  </r>
  <r>
    <n v="1162217"/>
    <s v="RFID Card Member"/>
    <s v="Brookfield"/>
    <s v="WI"/>
    <n v="53045"/>
    <s v="UNITED STATES"/>
    <s v="Bublr for Organizations"/>
    <n v="11051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17T00:00:00"/>
    <d v="2017-02-01T00:00:00"/>
    <d v="2017-02-17T00:00:00"/>
    <s v="Friday"/>
    <d v="1899-12-30T20:17:05"/>
    <d v="1899-12-30T20:00:00"/>
    <n v="1"/>
    <d v="2017-02-17T00:00:00"/>
    <d v="2017-02-01T00:00:00"/>
    <d v="2017-02-17T00:00:00"/>
    <s v="Friday"/>
    <d v="1899-12-30T20:20:32"/>
    <d v="1899-12-30T20:00:00"/>
    <s v="One Way"/>
  </r>
  <r>
    <n v="1370752"/>
    <s v="RFID Card Member"/>
    <s v="Burlington"/>
    <s v="WI"/>
    <n v="53105"/>
    <s v="UNITED STATES"/>
    <s v="Annual Pass"/>
    <n v="5567"/>
    <x v="28"/>
    <n v="43.060250000000003"/>
    <n v="-87.892169999999993"/>
    <x v="15"/>
    <n v="43.06033"/>
    <n v="-87.89546"/>
    <n v="2"/>
    <n v="0"/>
    <n v="0.3"/>
    <n v="0.3"/>
    <n v="12"/>
    <n v="-1"/>
    <d v="2017-02-17T00:00:00"/>
    <d v="2017-02-01T00:00:00"/>
    <d v="2017-02-17T00:00:00"/>
    <s v="Friday"/>
    <d v="1899-12-30T20:30:33"/>
    <d v="1899-12-30T21:00:00"/>
    <n v="1"/>
    <d v="2017-02-17T00:00:00"/>
    <d v="2017-02-01T00:00:00"/>
    <d v="2017-02-17T00:00:00"/>
    <s v="Friday"/>
    <d v="1899-12-30T20:32:44"/>
    <d v="1899-12-30T21:00:00"/>
    <s v="One Way"/>
  </r>
  <r>
    <n v="1387054"/>
    <s v="RFID Card Member"/>
    <s v="Wauwatosa"/>
    <s v="WI"/>
    <n v="53213"/>
    <s v="UNITED STATES"/>
    <s v="Annual Pass"/>
    <n v="5582"/>
    <x v="48"/>
    <n v="43.060839999999999"/>
    <n v="-88.001940000000005"/>
    <x v="53"/>
    <n v="43.06044"/>
    <n v="-88.016239999999996"/>
    <n v="50"/>
    <n v="0"/>
    <n v="7.5"/>
    <n v="7.1"/>
    <n v="300"/>
    <n v="-1"/>
    <d v="2017-02-18T00:00:00"/>
    <d v="2017-02-01T00:00:00"/>
    <d v="2017-02-18T00:00:00"/>
    <s v="Saturday"/>
    <d v="1899-12-30T09:00:43"/>
    <d v="1899-12-30T09:00:00"/>
    <n v="1"/>
    <d v="2017-02-18T00:00:00"/>
    <d v="2017-02-01T00:00:00"/>
    <d v="2017-02-18T00:00:00"/>
    <s v="Saturday"/>
    <d v="1899-12-30T09:50:55"/>
    <d v="1899-12-30T10:00:00"/>
    <s v="One Way"/>
  </r>
  <r>
    <n v="1244268"/>
    <s v="RFID Card Member"/>
    <s v="Shorewood"/>
    <s v="WI"/>
    <n v="53211"/>
    <s v="UNITED STATES"/>
    <s v="Pay as You Go Pass"/>
    <n v="11096"/>
    <x v="4"/>
    <n v="43.078530000000001"/>
    <n v="-87.882620000000003"/>
    <x v="22"/>
    <n v="43.02948"/>
    <n v="-87.912819999999996"/>
    <n v="44"/>
    <n v="4"/>
    <n v="6.6"/>
    <n v="6.3"/>
    <n v="264"/>
    <n v="-1"/>
    <d v="2017-02-18T00:00:00"/>
    <d v="2017-02-01T00:00:00"/>
    <d v="2017-02-18T00:00:00"/>
    <s v="Saturday"/>
    <d v="1899-12-30T11:15:24"/>
    <d v="1899-12-30T11:00:00"/>
    <n v="1"/>
    <d v="2017-02-18T00:00:00"/>
    <d v="2017-02-01T00:00:00"/>
    <d v="2017-02-18T00:00:00"/>
    <s v="Saturday"/>
    <d v="1899-12-30T11:59:55"/>
    <d v="1899-12-30T12:00:00"/>
    <s v="One Way"/>
  </r>
  <r>
    <n v="1276651"/>
    <s v="RFID Card Member"/>
    <s v="Milwaukee"/>
    <s v="WI"/>
    <n v="53211"/>
    <s v="UNITED STATES"/>
    <s v="Annual Pass"/>
    <n v="967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8T00:00:00"/>
    <d v="2017-02-01T00:00:00"/>
    <d v="2017-02-18T00:00:00"/>
    <s v="Saturday"/>
    <d v="1899-12-30T12:22:07"/>
    <d v="1899-12-30T12:00:00"/>
    <n v="1"/>
    <d v="2017-02-18T00:00:00"/>
    <d v="2017-02-01T00:00:00"/>
    <d v="2017-02-18T00:00:00"/>
    <s v="Saturday"/>
    <d v="1899-12-30T12:27:11"/>
    <d v="1899-12-30T12:00:00"/>
    <s v="One Way"/>
  </r>
  <r>
    <n v="1273234"/>
    <s v="RFID Card Member"/>
    <s v="Crystal Lake"/>
    <s v="IL"/>
    <n v="60014"/>
    <s v="UNITED STATES"/>
    <s v="Pay as You Go Pass"/>
    <n v="11088"/>
    <x v="24"/>
    <n v="43.05097"/>
    <n v="-87.906440000000003"/>
    <x v="40"/>
    <n v="43.041646999999998"/>
    <n v="-87.927257999999995"/>
    <n v="11"/>
    <n v="2"/>
    <n v="1.7"/>
    <n v="1.6"/>
    <n v="66"/>
    <n v="-1"/>
    <d v="2017-02-18T00:00:00"/>
    <d v="2017-02-01T00:00:00"/>
    <d v="2017-02-18T00:00:00"/>
    <s v="Saturday"/>
    <d v="1899-12-30T13:44:24"/>
    <d v="1899-12-30T14:00:00"/>
    <n v="1"/>
    <d v="2017-02-18T00:00:00"/>
    <d v="2017-02-01T00:00:00"/>
    <d v="2017-02-18T00:00:00"/>
    <s v="Saturday"/>
    <d v="1899-12-30T13:55:48"/>
    <d v="1899-12-30T14:00:00"/>
    <s v="One Way"/>
  </r>
  <r>
    <n v="1135547"/>
    <s v="RFID Card Member"/>
    <s v="Milwaukee"/>
    <s v="WI"/>
    <n v="53202"/>
    <s v="UNITED STATES"/>
    <s v="Annual Pass"/>
    <n v="346"/>
    <x v="38"/>
    <n v="43.060580000000002"/>
    <n v="-87.998589999999993"/>
    <x v="5"/>
    <n v="43.031480000000002"/>
    <n v="-87.908169999999998"/>
    <n v="64"/>
    <n v="0"/>
    <n v="9.6"/>
    <n v="9.1"/>
    <n v="384"/>
    <n v="-1"/>
    <d v="2017-02-18T00:00:00"/>
    <d v="2017-02-01T00:00:00"/>
    <d v="2017-02-18T00:00:00"/>
    <s v="Saturday"/>
    <d v="1899-12-30T14:00:27"/>
    <d v="1899-12-30T14:00:00"/>
    <n v="1"/>
    <d v="2017-02-18T00:00:00"/>
    <d v="2017-02-01T00:00:00"/>
    <d v="2017-02-18T00:00:00"/>
    <s v="Saturday"/>
    <d v="1899-12-30T15:04:25"/>
    <d v="1899-12-30T15:00:00"/>
    <s v="One Way"/>
  </r>
  <r>
    <n v="1249954"/>
    <s v="RFID Card Member"/>
    <s v="Mileaukee"/>
    <s v="WI"/>
    <n v="53213"/>
    <s v="UNITED STATES"/>
    <s v="Bublr for Organizations"/>
    <n v="5519"/>
    <x v="22"/>
    <n v="43.053040000000003"/>
    <n v="-87.897660000000002"/>
    <x v="15"/>
    <n v="43.06033"/>
    <n v="-87.89546"/>
    <n v="8"/>
    <n v="0"/>
    <n v="1.2"/>
    <n v="1.1000000000000001"/>
    <n v="48"/>
    <n v="-1"/>
    <d v="2017-02-18T00:00:00"/>
    <d v="2017-02-01T00:00:00"/>
    <d v="2017-02-18T00:00:00"/>
    <s v="Saturday"/>
    <d v="1899-12-30T15:41:48"/>
    <d v="1899-12-30T16:00:00"/>
    <n v="1"/>
    <d v="2017-02-18T00:00:00"/>
    <d v="2017-02-01T00:00:00"/>
    <d v="2017-02-18T00:00:00"/>
    <s v="Saturday"/>
    <d v="1899-12-30T15:49:57"/>
    <d v="1899-12-30T16:00:00"/>
    <s v="One Way"/>
  </r>
  <r>
    <n v="1247272"/>
    <s v="RFID Card Member"/>
    <s v="Milwaukee"/>
    <s v="WI"/>
    <n v="53233"/>
    <s v="UNITED STATES"/>
    <s v="Pay as You Go Pass"/>
    <n v="5560"/>
    <x v="45"/>
    <n v="43.026470000000003"/>
    <n v="-87.918040000000005"/>
    <x v="40"/>
    <n v="43.041646999999998"/>
    <n v="-87.927257999999995"/>
    <n v="11"/>
    <n v="0"/>
    <n v="1.7"/>
    <n v="1.6"/>
    <n v="66"/>
    <n v="-1"/>
    <d v="2017-02-18T00:00:00"/>
    <d v="2017-02-01T00:00:00"/>
    <d v="2017-02-18T00:00:00"/>
    <s v="Saturday"/>
    <d v="1899-12-30T16:08:38"/>
    <d v="1899-12-30T16:00:00"/>
    <n v="1"/>
    <d v="2017-02-18T00:00:00"/>
    <d v="2017-02-01T00:00:00"/>
    <d v="2017-02-18T00:00:00"/>
    <s v="Saturday"/>
    <d v="1899-12-30T16:19:21"/>
    <d v="1899-12-30T16:00:00"/>
    <s v="One Way"/>
  </r>
  <r>
    <n v="1249954"/>
    <s v="RFID Card Member"/>
    <s v="Mileaukee"/>
    <s v="WI"/>
    <n v="53213"/>
    <s v="UNITED STATES"/>
    <s v="Bublr for Organizations"/>
    <n v="5583"/>
    <x v="26"/>
    <n v="43.060786"/>
    <n v="-87.883825999999999"/>
    <x v="15"/>
    <n v="43.06033"/>
    <n v="-87.89546"/>
    <n v="6"/>
    <n v="0"/>
    <n v="0.9"/>
    <n v="0.9"/>
    <n v="36"/>
    <n v="-1"/>
    <d v="2017-02-18T00:00:00"/>
    <d v="2017-02-01T00:00:00"/>
    <d v="2017-02-18T00:00:00"/>
    <s v="Saturday"/>
    <d v="1899-12-30T17:58:35"/>
    <d v="1899-12-30T18:00:00"/>
    <n v="1"/>
    <d v="2017-02-18T00:00:00"/>
    <d v="2017-02-01T00:00:00"/>
    <d v="2017-02-18T00:00:00"/>
    <s v="Saturday"/>
    <d v="1899-12-30T18:04:14"/>
    <d v="1899-12-30T18:00:00"/>
    <s v="One Way"/>
  </r>
  <r>
    <n v="1425087"/>
    <s v="RFID Card Member"/>
    <s v="milwaukee"/>
    <s v="WI"/>
    <n v="53212"/>
    <s v="UNITED STATES"/>
    <s v="Annual Pass"/>
    <n v="5564"/>
    <x v="16"/>
    <n v="43.03913"/>
    <n v="-87.916150000000002"/>
    <x v="15"/>
    <n v="43.06033"/>
    <n v="-87.89546"/>
    <n v="13"/>
    <n v="0"/>
    <n v="2"/>
    <n v="1.9"/>
    <n v="78"/>
    <n v="-1"/>
    <d v="2017-02-18T00:00:00"/>
    <d v="2017-02-01T00:00:00"/>
    <d v="2017-02-18T00:00:00"/>
    <s v="Saturday"/>
    <d v="1899-12-30T18:32:26"/>
    <d v="1899-12-30T19:00:00"/>
    <n v="1"/>
    <d v="2017-02-18T00:00:00"/>
    <d v="2017-02-01T00:00:00"/>
    <d v="2017-02-18T00:00:00"/>
    <s v="Saturday"/>
    <d v="1899-12-30T18:45:13"/>
    <d v="1899-12-30T19:00:00"/>
    <s v="One Way"/>
  </r>
  <r>
    <n v="1426266"/>
    <s v="RFID Card Member"/>
    <s v="Milwaukee"/>
    <s v="WI"/>
    <n v="53202"/>
    <s v="UNITED STATES"/>
    <s v="Pay as You Go Pass"/>
    <n v="11118"/>
    <x v="10"/>
    <n v="43.052460000000004"/>
    <n v="-87.891000000000005"/>
    <x v="3"/>
    <n v="43.058619999999998"/>
    <n v="-87.885319999999993"/>
    <n v="4"/>
    <n v="0"/>
    <n v="0.6"/>
    <n v="0.6"/>
    <n v="24"/>
    <n v="-1"/>
    <d v="2017-02-18T00:00:00"/>
    <d v="2017-02-01T00:00:00"/>
    <d v="2017-02-18T00:00:00"/>
    <s v="Saturday"/>
    <d v="1899-12-30T22:36:47"/>
    <d v="1899-12-30T23:00:00"/>
    <n v="1"/>
    <d v="2017-02-18T00:00:00"/>
    <d v="2017-02-01T00:00:00"/>
    <d v="2017-02-18T00:00:00"/>
    <s v="Saturday"/>
    <d v="1899-12-30T22:40:33"/>
    <d v="1899-12-30T23:00:00"/>
    <s v="One Way"/>
  </r>
  <r>
    <n v="1055320"/>
    <s v="RFID Card Member"/>
    <s v="Waterloo"/>
    <s v="WI"/>
    <n v="53594"/>
    <s v="UNITED STATES"/>
    <s v="Annual"/>
    <n v="112"/>
    <x v="2"/>
    <n v="43.03519"/>
    <n v="-87.907390000000007"/>
    <x v="13"/>
    <n v="43.04824"/>
    <n v="-87.904970000000006"/>
    <n v="9"/>
    <n v="0"/>
    <n v="1.4"/>
    <n v="1.3"/>
    <n v="54"/>
    <n v="-1"/>
    <d v="2017-02-18T00:00:00"/>
    <d v="2017-02-01T00:00:00"/>
    <d v="2017-02-18T00:00:00"/>
    <s v="Saturday"/>
    <d v="1899-12-30T23:27:30"/>
    <d v="1899-12-30T23:00:00"/>
    <n v="1"/>
    <d v="2017-02-18T00:00:00"/>
    <d v="2017-02-01T00:00:00"/>
    <d v="2017-02-18T00:00:00"/>
    <s v="Saturday"/>
    <d v="1899-12-30T23:36:38"/>
    <d v="1899-12-31T00:00:00"/>
    <s v="One Way"/>
  </r>
  <r>
    <n v="1017964"/>
    <s v="RFID Card Member"/>
    <s v="Milwaukee"/>
    <s v="WI"/>
    <n v="53202"/>
    <s v="UNITED STATES"/>
    <s v="Annual Pass"/>
    <n v="17"/>
    <x v="13"/>
    <n v="43.058619999999998"/>
    <n v="-87.885319999999993"/>
    <x v="32"/>
    <n v="43.058010000000003"/>
    <n v="-87.877300000000005"/>
    <n v="39"/>
    <n v="0"/>
    <n v="5.9"/>
    <n v="5.6"/>
    <n v="234"/>
    <n v="-1"/>
    <d v="2017-02-19T00:00:00"/>
    <d v="2017-02-01T00:00:00"/>
    <d v="2017-02-19T00:00:00"/>
    <s v="Sunday"/>
    <d v="1899-12-30T08:59:53"/>
    <d v="1899-12-30T09:00:00"/>
    <n v="1"/>
    <d v="2017-02-19T00:00:00"/>
    <d v="2017-02-01T00:00:00"/>
    <d v="2017-02-19T00:00:00"/>
    <s v="Sunday"/>
    <d v="1899-12-30T09:38:53"/>
    <d v="1899-12-30T10:00:00"/>
    <s v="One Way"/>
  </r>
  <r>
    <n v="1257700"/>
    <s v="RFID Card Member"/>
    <s v="Milwaukee"/>
    <s v="WI"/>
    <n v="53202"/>
    <s v="UNITED STATES"/>
    <s v="Annual Pass"/>
    <n v="11094"/>
    <x v="2"/>
    <n v="43.03519"/>
    <n v="-87.907390000000007"/>
    <x v="0"/>
    <n v="43.048200000000001"/>
    <n v="-87.900859999999994"/>
    <n v="17"/>
    <n v="0"/>
    <n v="2.6"/>
    <n v="2.4"/>
    <n v="102"/>
    <n v="-1"/>
    <d v="2017-02-19T00:00:00"/>
    <d v="2017-02-01T00:00:00"/>
    <d v="2017-02-19T00:00:00"/>
    <s v="Sunday"/>
    <d v="1899-12-30T13:04:42"/>
    <d v="1899-12-30T13:00:00"/>
    <n v="1"/>
    <d v="2017-02-19T00:00:00"/>
    <d v="2017-02-01T00:00:00"/>
    <d v="2017-02-19T00:00:00"/>
    <s v="Sunday"/>
    <d v="1899-12-30T13:21:50"/>
    <d v="1899-12-30T13:00:00"/>
    <s v="One Way"/>
  </r>
  <r>
    <n v="1471840"/>
    <s v="RFID Card Member"/>
    <s v="Milwaukee"/>
    <s v="WI"/>
    <n v="53205"/>
    <s v="UNITED STATES"/>
    <s v="Annual Pass"/>
    <n v="5481"/>
    <x v="23"/>
    <n v="43.040349999999997"/>
    <n v="-87.920760000000001"/>
    <x v="3"/>
    <n v="43.058619999999998"/>
    <n v="-87.885319999999993"/>
    <n v="91"/>
    <n v="3"/>
    <n v="13.7"/>
    <n v="13"/>
    <n v="546"/>
    <n v="-1"/>
    <d v="2017-02-19T00:00:00"/>
    <d v="2017-02-01T00:00:00"/>
    <d v="2017-02-19T00:00:00"/>
    <s v="Sunday"/>
    <d v="1899-12-30T13:40:30"/>
    <d v="1899-12-30T14:00:00"/>
    <n v="1"/>
    <d v="2017-02-19T00:00:00"/>
    <d v="2017-02-01T00:00:00"/>
    <d v="2017-02-19T00:00:00"/>
    <s v="Sunday"/>
    <d v="1899-12-30T15:11:04"/>
    <d v="1899-12-30T15:00:00"/>
    <s v="One Way"/>
  </r>
  <r>
    <n v="1223525"/>
    <s v="RFID Card Member"/>
    <s v="Milwaukee "/>
    <s v="WI"/>
    <n v="53234"/>
    <s v="UNITED STATES"/>
    <s v="Pay as You Go Pass"/>
    <n v="11068"/>
    <x v="23"/>
    <n v="43.040349999999997"/>
    <n v="-87.920760000000001"/>
    <x v="17"/>
    <n v="43.042490000000001"/>
    <n v="-87.909959999999998"/>
    <n v="5"/>
    <n v="2"/>
    <n v="0.8"/>
    <n v="0.7"/>
    <n v="30"/>
    <n v="-1"/>
    <d v="2017-02-19T00:00:00"/>
    <d v="2017-02-01T00:00:00"/>
    <d v="2017-02-19T00:00:00"/>
    <s v="Sunday"/>
    <d v="1899-12-30T14:16:18"/>
    <d v="1899-12-30T14:00:00"/>
    <n v="1"/>
    <d v="2017-02-19T00:00:00"/>
    <d v="2017-02-01T00:00:00"/>
    <d v="2017-02-19T00:00:00"/>
    <s v="Sunday"/>
    <d v="1899-12-30T14:21:40"/>
    <d v="1899-12-30T14:00:00"/>
    <s v="One Way"/>
  </r>
  <r>
    <n v="991253"/>
    <s v="RFID Card Member"/>
    <s v="Hales Corners"/>
    <s v="WI"/>
    <n v="53130"/>
    <s v="UNITED STATES"/>
    <s v="Annual Pass"/>
    <n v="11125"/>
    <x v="4"/>
    <n v="43.078530000000001"/>
    <n v="-87.882620000000003"/>
    <x v="3"/>
    <n v="43.058619999999998"/>
    <n v="-87.885319999999993"/>
    <n v="14"/>
    <n v="0"/>
    <n v="2.1"/>
    <n v="2"/>
    <n v="84"/>
    <n v="-1"/>
    <d v="2017-02-19T00:00:00"/>
    <d v="2017-02-01T00:00:00"/>
    <d v="2017-02-19T00:00:00"/>
    <s v="Sunday"/>
    <d v="1899-12-30T14:27:05"/>
    <d v="1899-12-30T14:00:00"/>
    <n v="1"/>
    <d v="2017-02-19T00:00:00"/>
    <d v="2017-02-01T00:00:00"/>
    <d v="2017-02-19T00:00:00"/>
    <s v="Sunday"/>
    <d v="1899-12-30T14:41:06"/>
    <d v="1899-12-30T15:00:00"/>
    <s v="One Way"/>
  </r>
  <r>
    <n v="1244268"/>
    <s v="RFID Card Member"/>
    <s v="Shorewood"/>
    <s v="WI"/>
    <n v="53211"/>
    <s v="UNITED STATES"/>
    <s v="Pay as You Go Pass"/>
    <n v="5484"/>
    <x v="54"/>
    <n v="43.060296999999998"/>
    <n v="-87.913150000000002"/>
    <x v="36"/>
    <n v="43.052549999999997"/>
    <n v="-87.909329999999997"/>
    <n v="8"/>
    <n v="2"/>
    <n v="1.2"/>
    <n v="1.1000000000000001"/>
    <n v="48"/>
    <n v="-1"/>
    <d v="2017-02-19T00:00:00"/>
    <d v="2017-02-01T00:00:00"/>
    <d v="2017-02-19T00:00:00"/>
    <s v="Sunday"/>
    <d v="1899-12-30T15:23:40"/>
    <d v="1899-12-30T15:00:00"/>
    <n v="1"/>
    <d v="2017-02-19T00:00:00"/>
    <d v="2017-02-01T00:00:00"/>
    <d v="2017-02-19T00:00:00"/>
    <s v="Sunday"/>
    <d v="1899-12-30T15:31:56"/>
    <d v="1899-12-30T16:00:00"/>
    <s v="One Way"/>
  </r>
  <r>
    <n v="1471840"/>
    <s v="RFID Card Member"/>
    <s v="Milwaukee"/>
    <s v="WI"/>
    <n v="53205"/>
    <s v="UNITED STATES"/>
    <s v="Annual Pass"/>
    <n v="5"/>
    <x v="13"/>
    <n v="43.058619999999998"/>
    <n v="-87.885319999999993"/>
    <x v="19"/>
    <n v="43.040349999999997"/>
    <n v="-87.920760000000001"/>
    <n v="29"/>
    <n v="0"/>
    <n v="4.4000000000000004"/>
    <n v="4.0999999999999996"/>
    <n v="174"/>
    <n v="-1"/>
    <d v="2017-02-19T00:00:00"/>
    <d v="2017-02-01T00:00:00"/>
    <d v="2017-02-19T00:00:00"/>
    <s v="Sunday"/>
    <d v="1899-12-30T15:34:00"/>
    <d v="1899-12-30T16:00:00"/>
    <n v="1"/>
    <d v="2017-02-19T00:00:00"/>
    <d v="2017-02-01T00:00:00"/>
    <d v="2017-02-19T00:00:00"/>
    <s v="Sunday"/>
    <d v="1899-12-30T16:03:47"/>
    <d v="1899-12-30T16:00:00"/>
    <s v="One Way"/>
  </r>
  <r>
    <n v="1257261"/>
    <s v="RFID Card Member"/>
    <s v="Milwaukee"/>
    <s v="WI"/>
    <n v="53202"/>
    <s v="UNITED STATES"/>
    <s v="Annual Pass"/>
    <n v="11134"/>
    <x v="14"/>
    <n v="43.045712999999999"/>
    <n v="-87.899756999999994"/>
    <x v="24"/>
    <n v="43.036900000000003"/>
    <n v="-87.89667"/>
    <n v="12"/>
    <n v="0"/>
    <n v="1.8"/>
    <n v="1.7"/>
    <n v="72"/>
    <n v="-1"/>
    <d v="2017-02-19T00:00:00"/>
    <d v="2017-02-01T00:00:00"/>
    <d v="2017-02-19T00:00:00"/>
    <s v="Sunday"/>
    <d v="1899-12-30T15:46:56"/>
    <d v="1899-12-30T16:00:00"/>
    <n v="1"/>
    <d v="2017-02-19T00:00:00"/>
    <d v="2017-02-01T00:00:00"/>
    <d v="2017-02-19T00:00:00"/>
    <s v="Sunday"/>
    <d v="1899-12-30T15:58:55"/>
    <d v="1899-12-30T16:00:00"/>
    <s v="One Way"/>
  </r>
  <r>
    <n v="1154367"/>
    <s v="RFID Card Member"/>
    <s v="Milwaukee"/>
    <s v="WI"/>
    <n v="53202"/>
    <s v="UNITED STATES"/>
    <s v="Annual Pass"/>
    <n v="5432"/>
    <x v="13"/>
    <n v="43.058619999999998"/>
    <n v="-87.885319999999993"/>
    <x v="18"/>
    <n v="43.045712999999999"/>
    <n v="-87.899756999999994"/>
    <n v="16"/>
    <n v="0"/>
    <n v="2.4"/>
    <n v="2.2999999999999998"/>
    <n v="96"/>
    <n v="-1"/>
    <d v="2017-02-19T00:00:00"/>
    <d v="2017-02-01T00:00:00"/>
    <d v="2017-02-19T00:00:00"/>
    <s v="Sunday"/>
    <d v="1899-12-30T16:38:56"/>
    <d v="1899-12-30T17:00:00"/>
    <n v="1"/>
    <d v="2017-02-19T00:00:00"/>
    <d v="2017-02-01T00:00:00"/>
    <d v="2017-02-19T00:00:00"/>
    <s v="Sunday"/>
    <d v="1899-12-30T16:54:09"/>
    <d v="1899-12-30T17:00:00"/>
    <s v="One Way"/>
  </r>
  <r>
    <n v="1407702"/>
    <s v="RFID Card Member"/>
    <s v="Milwaukee"/>
    <s v="WI"/>
    <n v="53202"/>
    <s v="UNITED STATES"/>
    <s v="Annual Pass"/>
    <n v="5570"/>
    <x v="44"/>
    <n v="43.074655999999997"/>
    <n v="-87.889011999999994"/>
    <x v="26"/>
    <n v="43.077359999999999"/>
    <n v="-87.880769999999998"/>
    <n v="5"/>
    <n v="0"/>
    <n v="0.8"/>
    <n v="0.7"/>
    <n v="30"/>
    <n v="-1"/>
    <d v="2017-02-19T00:00:00"/>
    <d v="2017-02-01T00:00:00"/>
    <d v="2017-02-19T00:00:00"/>
    <s v="Sunday"/>
    <d v="1899-12-30T17:15:27"/>
    <d v="1899-12-30T17:00:00"/>
    <n v="1"/>
    <d v="2017-02-19T00:00:00"/>
    <d v="2017-02-01T00:00:00"/>
    <d v="2017-02-19T00:00:00"/>
    <s v="Sunday"/>
    <d v="1899-12-30T17:20:23"/>
    <d v="1899-12-30T17:00:00"/>
    <s v="One Way"/>
  </r>
  <r>
    <n v="1010620"/>
    <s v="RFID Card Member"/>
    <s v="Milwaukee"/>
    <s v="WI"/>
    <n v="53202"/>
    <s v="UNITED STATES"/>
    <s v="Annual Pass"/>
    <n v="214"/>
    <x v="7"/>
    <n v="43.074890000000003"/>
    <n v="-87.882810000000006"/>
    <x v="0"/>
    <n v="43.048200000000001"/>
    <n v="-87.900859999999994"/>
    <n v="15"/>
    <n v="0"/>
    <n v="2.2999999999999998"/>
    <n v="2.1"/>
    <n v="90"/>
    <n v="-1"/>
    <d v="2017-02-19T00:00:00"/>
    <d v="2017-02-01T00:00:00"/>
    <d v="2017-02-19T00:00:00"/>
    <s v="Sunday"/>
    <d v="1899-12-30T17:34:53"/>
    <d v="1899-12-30T18:00:00"/>
    <n v="1"/>
    <d v="2017-02-19T00:00:00"/>
    <d v="2017-02-01T00:00:00"/>
    <d v="2017-02-19T00:00:00"/>
    <s v="Sunday"/>
    <d v="1899-12-30T17:49:38"/>
    <d v="1899-12-30T18:00:00"/>
    <s v="One Way"/>
  </r>
  <r>
    <n v="1360313"/>
    <s v="RFID Card Member"/>
    <s v="Pleasant prairie "/>
    <s v="WI"/>
    <n v="53158"/>
    <s v="UNITED STATES"/>
    <s v="Annual Pass"/>
    <n v="11147"/>
    <x v="44"/>
    <n v="43.074655999999997"/>
    <n v="-87.889011999999994"/>
    <x v="41"/>
    <n v="43.078530000000001"/>
    <n v="-87.882620000000003"/>
    <n v="4"/>
    <n v="0"/>
    <n v="0.6"/>
    <n v="0.6"/>
    <n v="24"/>
    <n v="-1"/>
    <d v="2017-02-19T00:00:00"/>
    <d v="2017-02-01T00:00:00"/>
    <d v="2017-02-19T00:00:00"/>
    <s v="Sunday"/>
    <d v="1899-12-30T18:36:00"/>
    <d v="1899-12-30T19:00:00"/>
    <n v="1"/>
    <d v="2017-02-19T00:00:00"/>
    <d v="2017-02-01T00:00:00"/>
    <d v="2017-02-19T00:00:00"/>
    <s v="Sunday"/>
    <d v="1899-12-30T18:40:18"/>
    <d v="1899-12-30T19:00:00"/>
    <s v="One Way"/>
  </r>
  <r>
    <n v="1378810"/>
    <s v="RFID Card Member"/>
    <s v="Milwaukee "/>
    <s v="WI"/>
    <n v="53211"/>
    <s v="UNITED STATES"/>
    <s v="Annual Pass"/>
    <n v="5442"/>
    <x v="9"/>
    <n v="43.066893999999998"/>
    <n v="-87.877936000000005"/>
    <x v="26"/>
    <n v="43.077359999999999"/>
    <n v="-87.880769999999998"/>
    <n v="4"/>
    <n v="0"/>
    <n v="0.6"/>
    <n v="0.6"/>
    <n v="24"/>
    <n v="-1"/>
    <d v="2017-02-19T00:00:00"/>
    <d v="2017-02-01T00:00:00"/>
    <d v="2017-02-19T00:00:00"/>
    <s v="Sunday"/>
    <d v="1899-12-30T21:25:07"/>
    <d v="1899-12-30T21:00:00"/>
    <n v="1"/>
    <d v="2017-02-19T00:00:00"/>
    <d v="2017-02-01T00:00:00"/>
    <d v="2017-02-19T00:00:00"/>
    <s v="Sunday"/>
    <d v="1899-12-30T21:29:53"/>
    <d v="1899-12-30T21:00:00"/>
    <s v="One Way"/>
  </r>
  <r>
    <n v="1255543"/>
    <s v="RFID Card Member"/>
    <s v="Burlington"/>
    <s v="WI"/>
    <n v="53105"/>
    <s v="UNITED STATES"/>
    <s v="Bublr for Organizations"/>
    <n v="185"/>
    <x v="21"/>
    <n v="43.06033"/>
    <n v="-87.89546"/>
    <x v="32"/>
    <n v="43.058010000000003"/>
    <n v="-87.877300000000005"/>
    <n v="11"/>
    <n v="0"/>
    <n v="1.7"/>
    <n v="1.6"/>
    <n v="66"/>
    <n v="-1"/>
    <d v="2017-02-20T00:00:00"/>
    <d v="2017-02-01T00:00:00"/>
    <d v="2017-02-20T00:00:00"/>
    <s v="Monday"/>
    <d v="1899-12-30T00:58:48"/>
    <d v="1899-12-30T01:00:00"/>
    <n v="1"/>
    <d v="2017-02-20T00:00:00"/>
    <d v="2017-02-01T00:00:00"/>
    <d v="2017-02-20T00:00:00"/>
    <s v="Monday"/>
    <d v="1899-12-30T01:09:14"/>
    <d v="1899-12-30T01:00:00"/>
    <s v="One Way"/>
  </r>
  <r>
    <n v="1154367"/>
    <s v="RFID Card Member"/>
    <s v="Milwaukee"/>
    <s v="WI"/>
    <n v="53202"/>
    <s v="UNITED STATES"/>
    <s v="Annual Pass"/>
    <n v="5473"/>
    <x v="1"/>
    <n v="43.048200000000001"/>
    <n v="-87.900859999999994"/>
    <x v="13"/>
    <n v="43.04824"/>
    <n v="-87.904970000000006"/>
    <n v="3"/>
    <n v="0"/>
    <n v="0.5"/>
    <n v="0.4"/>
    <n v="18"/>
    <n v="-1"/>
    <d v="2017-02-20T00:00:00"/>
    <d v="2017-02-01T00:00:00"/>
    <d v="2017-02-20T00:00:00"/>
    <s v="Monday"/>
    <d v="1899-12-30T09:41:31"/>
    <d v="1899-12-30T10:00:00"/>
    <n v="1"/>
    <d v="2017-02-20T00:00:00"/>
    <d v="2017-02-01T00:00:00"/>
    <d v="2017-02-20T00:00:00"/>
    <s v="Monday"/>
    <d v="1899-12-30T09:44:50"/>
    <d v="1899-12-30T10:00:00"/>
    <s v="One Way"/>
  </r>
  <r>
    <n v="717793"/>
    <s v="RFID Card Member"/>
    <s v="Milwaukee"/>
    <s v="WI"/>
    <n v="53202"/>
    <s v="UNITED STATES"/>
    <s v="Annual Pass"/>
    <n v="993"/>
    <x v="2"/>
    <n v="43.03519"/>
    <n v="-87.907390000000007"/>
    <x v="4"/>
    <n v="43.03913"/>
    <n v="-87.916150000000002"/>
    <n v="8"/>
    <n v="0"/>
    <n v="1.2"/>
    <n v="1.1000000000000001"/>
    <n v="48"/>
    <n v="-1"/>
    <d v="2017-02-20T00:00:00"/>
    <d v="2017-02-01T00:00:00"/>
    <d v="2017-02-20T00:00:00"/>
    <s v="Monday"/>
    <d v="1899-12-30T10:05:11"/>
    <d v="1899-12-30T10:00:00"/>
    <n v="1"/>
    <d v="2017-02-20T00:00:00"/>
    <d v="2017-02-01T00:00:00"/>
    <d v="2017-02-20T00:00:00"/>
    <s v="Monday"/>
    <d v="1899-12-30T10:13:20"/>
    <d v="1899-12-30T10:00:00"/>
    <s v="One Way"/>
  </r>
  <r>
    <n v="1179984"/>
    <s v="RFID Card Member"/>
    <s v="New Berlin"/>
    <s v="WI"/>
    <n v="53151"/>
    <s v="UNITED STATES"/>
    <s v="Bublr for Organizations"/>
    <n v="11075"/>
    <x v="4"/>
    <n v="43.078530000000001"/>
    <n v="-87.882620000000003"/>
    <x v="37"/>
    <n v="43.069021999999997"/>
    <n v="-87.887940999999998"/>
    <n v="5"/>
    <n v="0"/>
    <n v="0.8"/>
    <n v="0.7"/>
    <n v="30"/>
    <n v="-1"/>
    <d v="2017-02-20T00:00:00"/>
    <d v="2017-02-01T00:00:00"/>
    <d v="2017-02-20T00:00:00"/>
    <s v="Monday"/>
    <d v="1899-12-30T10:49:04"/>
    <d v="1899-12-30T11:00:00"/>
    <n v="1"/>
    <d v="2017-02-20T00:00:00"/>
    <d v="2017-02-01T00:00:00"/>
    <d v="2017-02-20T00:00:00"/>
    <s v="Monday"/>
    <d v="1899-12-30T10:54:24"/>
    <d v="1899-12-30T11:00:00"/>
    <s v="One Way"/>
  </r>
  <r>
    <n v="717793"/>
    <s v="RFID Card Member"/>
    <s v="Milwaukee"/>
    <s v="WI"/>
    <n v="53202"/>
    <s v="UNITED STATES"/>
    <s v="Annual Pass"/>
    <n v="993"/>
    <x v="16"/>
    <n v="43.03913"/>
    <n v="-87.916150000000002"/>
    <x v="2"/>
    <n v="43.03519"/>
    <n v="-87.907390000000007"/>
    <n v="9"/>
    <n v="0"/>
    <n v="1.4"/>
    <n v="1.3"/>
    <n v="54"/>
    <n v="-1"/>
    <d v="2017-02-20T00:00:00"/>
    <d v="2017-02-01T00:00:00"/>
    <d v="2017-02-20T00:00:00"/>
    <s v="Monday"/>
    <d v="1899-12-30T11:00:20"/>
    <d v="1899-12-30T11:00:00"/>
    <n v="1"/>
    <d v="2017-02-20T00:00:00"/>
    <d v="2017-02-01T00:00:00"/>
    <d v="2017-02-20T00:00:00"/>
    <s v="Monday"/>
    <d v="1899-12-30T11:09:12"/>
    <d v="1899-12-30T11:00:00"/>
    <s v="One Way"/>
  </r>
  <r>
    <n v="1280631"/>
    <s v="RFID Card Member"/>
    <s v="Milwaukee"/>
    <s v="WI"/>
    <n v="53202"/>
    <s v="UNITED STATES"/>
    <s v="Annual Pass"/>
    <n v="11153"/>
    <x v="12"/>
    <n v="43.038719999999998"/>
    <n v="-87.905339999999995"/>
    <x v="4"/>
    <n v="43.03913"/>
    <n v="-87.916150000000002"/>
    <n v="5"/>
    <n v="0"/>
    <n v="0.8"/>
    <n v="0.7"/>
    <n v="30"/>
    <n v="-1"/>
    <d v="2017-02-20T00:00:00"/>
    <d v="2017-02-01T00:00:00"/>
    <d v="2017-02-20T00:00:00"/>
    <s v="Monday"/>
    <d v="1899-12-30T12:05:59"/>
    <d v="1899-12-30T12:00:00"/>
    <n v="1"/>
    <d v="2017-02-20T00:00:00"/>
    <d v="2017-02-01T00:00:00"/>
    <d v="2017-02-20T00:00:00"/>
    <s v="Monday"/>
    <d v="1899-12-30T12:10:13"/>
    <d v="1899-12-30T12:00:00"/>
    <s v="One Way"/>
  </r>
  <r>
    <n v="1152387"/>
    <s v="RFID Card Member"/>
    <s v="Milwaukee"/>
    <s v="WI"/>
    <n v="53211"/>
    <s v="UNITED STATES"/>
    <s v="Bublr for Organizations"/>
    <n v="2"/>
    <x v="9"/>
    <n v="43.066893999999998"/>
    <n v="-87.877936000000005"/>
    <x v="26"/>
    <n v="43.077359999999999"/>
    <n v="-87.880769999999998"/>
    <n v="5"/>
    <n v="0"/>
    <n v="0.8"/>
    <n v="0.7"/>
    <n v="30"/>
    <n v="-1"/>
    <d v="2017-02-20T00:00:00"/>
    <d v="2017-02-01T00:00:00"/>
    <d v="2017-02-20T00:00:00"/>
    <s v="Monday"/>
    <d v="1899-12-30T12:13:18"/>
    <d v="1899-12-30T12:00:00"/>
    <n v="1"/>
    <d v="2017-02-20T00:00:00"/>
    <d v="2017-02-01T00:00:00"/>
    <d v="2017-02-20T00:00:00"/>
    <s v="Monday"/>
    <d v="1899-12-30T12:18:15"/>
    <d v="1899-12-30T12:00:00"/>
    <s v="One Way"/>
  </r>
  <r>
    <n v="550946"/>
    <s v="RFID Card Member"/>
    <s v="Milwaukee"/>
    <s v="WI"/>
    <n v="53202"/>
    <s v="UNITED STATES"/>
    <s v="Annual Pass"/>
    <n v="11"/>
    <x v="2"/>
    <n v="43.03519"/>
    <n v="-87.907390000000007"/>
    <x v="24"/>
    <n v="43.036900000000003"/>
    <n v="-87.89667"/>
    <n v="27"/>
    <n v="0"/>
    <n v="4.0999999999999996"/>
    <n v="3.8"/>
    <n v="162"/>
    <n v="-1"/>
    <d v="2017-02-20T00:00:00"/>
    <d v="2017-02-01T00:00:00"/>
    <d v="2017-02-20T00:00:00"/>
    <s v="Monday"/>
    <d v="1899-12-30T13:00:17"/>
    <d v="1899-12-30T13:00:00"/>
    <n v="1"/>
    <d v="2017-02-20T00:00:00"/>
    <d v="2017-02-01T00:00:00"/>
    <d v="2017-02-20T00:00:00"/>
    <s v="Monday"/>
    <d v="1899-12-30T13:27:25"/>
    <d v="1899-12-30T13:00:00"/>
    <s v="One Way"/>
  </r>
  <r>
    <n v="550946"/>
    <s v="RFID Card Member"/>
    <s v="Milwaukee"/>
    <s v="WI"/>
    <n v="53202"/>
    <s v="UNITED STATES"/>
    <s v="Annual Pass"/>
    <n v="11"/>
    <x v="25"/>
    <n v="43.036900000000003"/>
    <n v="-87.89667"/>
    <x v="2"/>
    <n v="43.03519"/>
    <n v="-87.907390000000007"/>
    <n v="5"/>
    <n v="0"/>
    <n v="0.8"/>
    <n v="0.7"/>
    <n v="30"/>
    <n v="-1"/>
    <d v="2017-02-20T00:00:00"/>
    <d v="2017-02-01T00:00:00"/>
    <d v="2017-02-20T00:00:00"/>
    <s v="Monday"/>
    <d v="1899-12-30T13:27:32"/>
    <d v="1899-12-30T13:00:00"/>
    <n v="1"/>
    <d v="2017-02-20T00:00:00"/>
    <d v="2017-02-01T00:00:00"/>
    <d v="2017-02-20T00:00:00"/>
    <s v="Monday"/>
    <d v="1899-12-30T13:32:56"/>
    <d v="1899-12-30T14:00:00"/>
    <s v="One Way"/>
  </r>
  <r>
    <n v="1255543"/>
    <s v="RFID Card Member"/>
    <s v="Burlington"/>
    <s v="WI"/>
    <n v="53105"/>
    <s v="UNITED STATES"/>
    <s v="Bublr for Organizations"/>
    <n v="307"/>
    <x v="46"/>
    <n v="43.060155999999999"/>
    <n v="-87.881258000000003"/>
    <x v="15"/>
    <n v="43.06033"/>
    <n v="-87.89546"/>
    <n v="7"/>
    <n v="0"/>
    <n v="1.1000000000000001"/>
    <n v="1"/>
    <n v="42"/>
    <n v="-1"/>
    <d v="2017-02-20T00:00:00"/>
    <d v="2017-02-01T00:00:00"/>
    <d v="2017-02-20T00:00:00"/>
    <s v="Monday"/>
    <d v="1899-12-30T14:36:10"/>
    <d v="1899-12-30T15:00:00"/>
    <n v="1"/>
    <d v="2017-02-20T00:00:00"/>
    <d v="2017-02-01T00:00:00"/>
    <d v="2017-02-20T00:00:00"/>
    <s v="Monday"/>
    <d v="1899-12-30T14:43:59"/>
    <d v="1899-12-30T15:00:00"/>
    <s v="One Way"/>
  </r>
  <r>
    <n v="1445188"/>
    <s v="RFID Card Member"/>
    <s v="Milwaukee"/>
    <s v="WI"/>
    <n v="53211"/>
    <s v="UNITED STATES"/>
    <s v="Annual Pass"/>
    <n v="5534"/>
    <x v="9"/>
    <n v="43.066893999999998"/>
    <n v="-87.877936000000005"/>
    <x v="25"/>
    <n v="43.066893999999998"/>
    <n v="-87.877936000000005"/>
    <n v="4"/>
    <n v="0"/>
    <n v="0.6"/>
    <n v="0.6"/>
    <n v="24"/>
    <n v="-1"/>
    <d v="2017-02-20T00:00:00"/>
    <d v="2017-02-01T00:00:00"/>
    <d v="2017-02-20T00:00:00"/>
    <s v="Monday"/>
    <d v="1899-12-30T16:32:09"/>
    <d v="1899-12-30T17:00:00"/>
    <n v="1"/>
    <d v="2017-02-20T00:00:00"/>
    <d v="2017-02-01T00:00:00"/>
    <d v="2017-02-20T00:00:00"/>
    <s v="Monday"/>
    <d v="1899-12-30T16:36:49"/>
    <d v="1899-12-30T17:00:00"/>
    <s v="Round Trip"/>
  </r>
  <r>
    <n v="1408049"/>
    <s v="RFID Card Member"/>
    <s v="Milwaukee"/>
    <s v="WI"/>
    <n v="53202"/>
    <s v="UNITED STATES"/>
    <s v="Annual Pass"/>
    <n v="81"/>
    <x v="30"/>
    <n v="43.031480000000002"/>
    <n v="-87.908169999999998"/>
    <x v="16"/>
    <n v="43.034619999999997"/>
    <n v="-87.917500000000004"/>
    <n v="11"/>
    <n v="0"/>
    <n v="1.7"/>
    <n v="1.6"/>
    <n v="66"/>
    <n v="-1"/>
    <d v="2017-02-21T00:00:00"/>
    <d v="2017-02-01T00:00:00"/>
    <d v="2017-02-21T00:00:00"/>
    <s v="Tuesday"/>
    <d v="1899-12-30T06:34:06"/>
    <d v="1899-12-30T07:00:00"/>
    <n v="1"/>
    <d v="2017-02-21T00:00:00"/>
    <d v="2017-02-01T00:00:00"/>
    <d v="2017-02-21T00:00:00"/>
    <s v="Tuesday"/>
    <d v="1899-12-30T06:45:20"/>
    <d v="1899-12-30T07:00:00"/>
    <s v="One Way"/>
  </r>
  <r>
    <n v="1154367"/>
    <s v="RFID Card Member"/>
    <s v="Milwaukee"/>
    <s v="WI"/>
    <n v="53202"/>
    <s v="UNITED STATES"/>
    <s v="Annual Pass"/>
    <n v="11125"/>
    <x v="12"/>
    <n v="43.038719999999998"/>
    <n v="-87.905339999999995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09:22:17"/>
    <d v="1899-12-30T09:00:00"/>
    <n v="1"/>
    <d v="2017-02-21T00:00:00"/>
    <d v="2017-02-01T00:00:00"/>
    <d v="2017-02-21T00:00:00"/>
    <s v="Tuesday"/>
    <d v="1899-12-30T09:28:43"/>
    <d v="1899-12-30T09:00:00"/>
    <s v="One Way"/>
  </r>
  <r>
    <n v="1494109"/>
    <s v="RFID Card Member"/>
    <s v="Milwaukee"/>
    <s v="WI"/>
    <n v="53233"/>
    <s v="UNITED STATES"/>
    <s v="Annual Pass"/>
    <n v="5511"/>
    <x v="23"/>
    <n v="43.040349999999997"/>
    <n v="-87.920760000000001"/>
    <x v="18"/>
    <n v="43.045712999999999"/>
    <n v="-87.899756999999994"/>
    <n v="13"/>
    <n v="0"/>
    <n v="2"/>
    <n v="1.9"/>
    <n v="78"/>
    <n v="-1"/>
    <d v="2017-02-21T00:00:00"/>
    <d v="2017-02-01T00:00:00"/>
    <d v="2017-02-21T00:00:00"/>
    <s v="Tuesday"/>
    <d v="1899-12-30T10:38:28"/>
    <d v="1899-12-30T11:00:00"/>
    <n v="1"/>
    <d v="2017-02-21T00:00:00"/>
    <d v="2017-02-01T00:00:00"/>
    <d v="2017-02-21T00:00:00"/>
    <s v="Tuesday"/>
    <d v="1899-12-30T10:51:22"/>
    <d v="1899-12-30T11:00:00"/>
    <s v="One Way"/>
  </r>
  <r>
    <n v="783916"/>
    <s v="RFID Card Member"/>
    <s v="Chicago"/>
    <s v="IL"/>
    <n v="60618"/>
    <s v="UNITED STATES"/>
    <s v="Annual Pass"/>
    <n v="21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21T00:00:00"/>
    <d v="2017-02-01T00:00:00"/>
    <d v="2017-02-21T00:00:00"/>
    <s v="Tuesday"/>
    <d v="1899-12-30T10:48:26"/>
    <d v="1899-12-30T11:00:00"/>
    <n v="1"/>
    <d v="2017-02-21T00:00:00"/>
    <d v="2017-02-01T00:00:00"/>
    <d v="2017-02-21T00:00:00"/>
    <s v="Tuesday"/>
    <d v="1899-12-30T10:56:47"/>
    <d v="1899-12-30T11:00:00"/>
    <s v="One Way"/>
  </r>
  <r>
    <n v="1154367"/>
    <s v="RFID Card Member"/>
    <s v="Milwaukee"/>
    <s v="WI"/>
    <n v="53202"/>
    <s v="UNITED STATES"/>
    <s v="Annual Pass"/>
    <n v="11130"/>
    <x v="27"/>
    <n v="43.038580000000003"/>
    <n v="-87.90934"/>
    <x v="12"/>
    <n v="43.038719999999998"/>
    <n v="-87.905339999999995"/>
    <n v="4"/>
    <n v="0"/>
    <n v="0.6"/>
    <n v="0.6"/>
    <n v="24"/>
    <n v="-1"/>
    <d v="2017-02-21T00:00:00"/>
    <d v="2017-02-01T00:00:00"/>
    <d v="2017-02-21T00:00:00"/>
    <s v="Tuesday"/>
    <d v="1899-12-30T12:30:31"/>
    <d v="1899-12-30T13:00:00"/>
    <n v="1"/>
    <d v="2017-02-21T00:00:00"/>
    <d v="2017-02-01T00:00:00"/>
    <d v="2017-02-21T00:00:00"/>
    <s v="Tuesday"/>
    <d v="1899-12-30T12:34:19"/>
    <d v="1899-12-30T13:00:00"/>
    <s v="One Way"/>
  </r>
  <r>
    <n v="1386556"/>
    <s v="RFID Card Member"/>
    <s v="Wauwatosa"/>
    <s v="WI"/>
    <n v="53213"/>
    <s v="UNITED STATES"/>
    <s v="Annual Pass"/>
    <n v="5542"/>
    <x v="7"/>
    <n v="43.074890000000003"/>
    <n v="-87.882810000000006"/>
    <x v="33"/>
    <n v="43.060155999999999"/>
    <n v="-87.881258000000003"/>
    <n v="10"/>
    <n v="0"/>
    <n v="1.5"/>
    <n v="1.4"/>
    <n v="60"/>
    <n v="-1"/>
    <d v="2017-02-21T00:00:00"/>
    <d v="2017-02-01T00:00:00"/>
    <d v="2017-02-21T00:00:00"/>
    <s v="Tuesday"/>
    <d v="1899-12-30T12:54:18"/>
    <d v="1899-12-30T13:00:00"/>
    <n v="1"/>
    <d v="2017-02-21T00:00:00"/>
    <d v="2017-02-01T00:00:00"/>
    <d v="2017-02-21T00:00:00"/>
    <s v="Tuesday"/>
    <d v="1899-12-30T13:04:33"/>
    <d v="1899-12-30T13:00:00"/>
    <s v="One Way"/>
  </r>
  <r>
    <n v="1249146"/>
    <s v="RFID Card Member"/>
    <s v="mequon"/>
    <s v="WI"/>
    <n v="53097"/>
    <s v="UNITED STATES"/>
    <s v="Bublr for Organizations"/>
    <n v="5494"/>
    <x v="44"/>
    <n v="43.074655999999997"/>
    <n v="-87.889011999999994"/>
    <x v="9"/>
    <n v="43.074655999999997"/>
    <n v="-87.889011999999994"/>
    <n v="1"/>
    <n v="0"/>
    <n v="0.2"/>
    <n v="0.1"/>
    <n v="6"/>
    <n v="-1"/>
    <d v="2017-02-21T00:00:00"/>
    <d v="2017-02-01T00:00:00"/>
    <d v="2017-02-21T00:00:00"/>
    <s v="Tuesday"/>
    <d v="1899-12-30T13:06:36"/>
    <d v="1899-12-30T13:00:00"/>
    <n v="1"/>
    <d v="2017-02-21T00:00:00"/>
    <d v="2017-02-01T00:00:00"/>
    <d v="2017-02-21T00:00:00"/>
    <s v="Tuesday"/>
    <d v="1899-12-30T13:07:11"/>
    <d v="1899-12-30T13:00:00"/>
    <s v="Round Trip"/>
  </r>
  <r>
    <n v="563384"/>
    <s v="RFID Card Member"/>
    <s v="Waukeha"/>
    <s v="WI"/>
    <n v="53188"/>
    <s v="UNITED STATES"/>
    <s v="Annual Pass"/>
    <n v="11080"/>
    <x v="12"/>
    <n v="43.038719999999998"/>
    <n v="-87.905339999999995"/>
    <x v="12"/>
    <n v="43.038719999999998"/>
    <n v="-87.905339999999995"/>
    <n v="52"/>
    <n v="0"/>
    <n v="7.8"/>
    <n v="7.4"/>
    <n v="312"/>
    <n v="-1"/>
    <d v="2017-02-21T00:00:00"/>
    <d v="2017-02-01T00:00:00"/>
    <d v="2017-02-21T00:00:00"/>
    <s v="Tuesday"/>
    <d v="1899-12-30T13:45:54"/>
    <d v="1899-12-30T14:00:00"/>
    <n v="1"/>
    <d v="2017-02-21T00:00:00"/>
    <d v="2017-02-01T00:00:00"/>
    <d v="2017-02-21T00:00:00"/>
    <s v="Tuesday"/>
    <d v="1899-12-30T14:37:17"/>
    <d v="1899-12-30T15:00:00"/>
    <s v="Round Trip"/>
  </r>
  <r>
    <n v="1378810"/>
    <s v="RFID Card Member"/>
    <s v="Milwaukee "/>
    <s v="WI"/>
    <n v="53211"/>
    <s v="UNITED STATES"/>
    <s v="Annual Pass"/>
    <n v="546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1T00:00:00"/>
    <d v="2017-02-01T00:00:00"/>
    <d v="2017-02-21T00:00:00"/>
    <s v="Tuesday"/>
    <d v="1899-12-30T13:50:58"/>
    <d v="1899-12-30T14:00:00"/>
    <n v="1"/>
    <d v="2017-02-21T00:00:00"/>
    <d v="2017-02-01T00:00:00"/>
    <d v="2017-02-21T00:00:00"/>
    <s v="Tuesday"/>
    <d v="1899-12-30T13:55:16"/>
    <d v="1899-12-30T14:00:00"/>
    <s v="One Way"/>
  </r>
  <r>
    <n v="1360169"/>
    <s v="RFID Card Member"/>
    <s v="Elkhorn"/>
    <s v="WI"/>
    <n v="53121"/>
    <s v="UNITED STATES"/>
    <s v="Annual Pass"/>
    <n v="5481"/>
    <x v="46"/>
    <n v="43.060155999999999"/>
    <n v="-87.881258000000003"/>
    <x v="33"/>
    <n v="43.060155999999999"/>
    <n v="-87.881258000000003"/>
    <n v="15"/>
    <n v="0"/>
    <n v="2.2999999999999998"/>
    <n v="2.1"/>
    <n v="90"/>
    <n v="-1"/>
    <d v="2017-02-21T00:00:00"/>
    <d v="2017-02-01T00:00:00"/>
    <d v="2017-02-21T00:00:00"/>
    <s v="Tuesday"/>
    <d v="1899-12-30T14:55:41"/>
    <d v="1899-12-30T15:00:00"/>
    <n v="1"/>
    <d v="2017-02-21T00:00:00"/>
    <d v="2017-02-01T00:00:00"/>
    <d v="2017-02-21T00:00:00"/>
    <s v="Tuesday"/>
    <d v="1899-12-30T15:10:53"/>
    <d v="1899-12-30T15:00:00"/>
    <s v="Round Trip"/>
  </r>
  <r>
    <n v="1442057"/>
    <s v="RFID Card Member"/>
    <s v="Milwaukee"/>
    <s v="WI"/>
    <n v="53211"/>
    <s v="UNITED STATES"/>
    <s v="Annual Pass"/>
    <n v="11161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1T00:00:00"/>
    <d v="2017-02-01T00:00:00"/>
    <d v="2017-02-21T00:00:00"/>
    <s v="Tuesday"/>
    <d v="1899-12-30T16:00:13"/>
    <d v="1899-12-30T16:00:00"/>
    <n v="1"/>
    <d v="2017-02-21T00:00:00"/>
    <d v="2017-02-01T00:00:00"/>
    <d v="2017-02-21T00:00:00"/>
    <s v="Tuesday"/>
    <d v="1899-12-30T16:04:14"/>
    <d v="1899-12-30T16:00:00"/>
    <s v="One Way"/>
  </r>
  <r>
    <n v="1360169"/>
    <s v="RFID Card Member"/>
    <s v="Elkhorn"/>
    <s v="WI"/>
    <n v="53121"/>
    <s v="UNITED STATES"/>
    <s v="Annual Pass"/>
    <n v="103"/>
    <x v="21"/>
    <n v="43.06033"/>
    <n v="-87.89546"/>
    <x v="11"/>
    <n v="43.060786"/>
    <n v="-87.883825999999999"/>
    <n v="6"/>
    <n v="0"/>
    <n v="0.9"/>
    <n v="0.9"/>
    <n v="36"/>
    <n v="-1"/>
    <d v="2017-02-21T00:00:00"/>
    <d v="2017-02-01T00:00:00"/>
    <d v="2017-02-21T00:00:00"/>
    <s v="Tuesday"/>
    <d v="1899-12-30T17:13:30"/>
    <d v="1899-12-30T17:00:00"/>
    <n v="1"/>
    <d v="2017-02-21T00:00:00"/>
    <d v="2017-02-01T00:00:00"/>
    <d v="2017-02-21T00:00:00"/>
    <s v="Tuesday"/>
    <d v="1899-12-30T17:19:16"/>
    <d v="1899-12-30T17:00:00"/>
    <s v="One Way"/>
  </r>
  <r>
    <n v="1257700"/>
    <s v="RFID Card Member"/>
    <s v="Milwaukee"/>
    <s v="WI"/>
    <n v="53202"/>
    <s v="UNITED STATES"/>
    <s v="Annual Pass"/>
    <n v="5573"/>
    <x v="49"/>
    <n v="43.020020000000002"/>
    <n v="-87.912540000000007"/>
    <x v="2"/>
    <n v="43.03519"/>
    <n v="-87.907390000000007"/>
    <n v="10"/>
    <n v="0"/>
    <n v="1.5"/>
    <n v="1.4"/>
    <n v="60"/>
    <n v="-1"/>
    <d v="2017-02-21T00:00:00"/>
    <d v="2017-02-01T00:00:00"/>
    <d v="2017-02-21T00:00:00"/>
    <s v="Tuesday"/>
    <d v="1899-12-30T17:50:43"/>
    <d v="1899-12-30T18:00:00"/>
    <n v="1"/>
    <d v="2017-02-21T00:00:00"/>
    <d v="2017-02-01T00:00:00"/>
    <d v="2017-02-21T00:00:00"/>
    <s v="Tuesday"/>
    <d v="1899-12-30T18:00:12"/>
    <d v="1899-12-30T18:00:00"/>
    <s v="One Way"/>
  </r>
  <r>
    <n v="1397248"/>
    <s v="RFID Card Member"/>
    <s v="Milwaukee"/>
    <s v="WI"/>
    <n v="53211"/>
    <s v="UNITED STATES"/>
    <s v="Annual Pass"/>
    <n v="5499"/>
    <x v="4"/>
    <n v="43.078530000000001"/>
    <n v="-87.882620000000003"/>
    <x v="26"/>
    <n v="43.077359999999999"/>
    <n v="-87.880769999999998"/>
    <n v="48"/>
    <n v="0"/>
    <n v="7.2"/>
    <n v="6.8"/>
    <n v="288"/>
    <n v="-1"/>
    <d v="2017-02-21T00:00:00"/>
    <d v="2017-02-01T00:00:00"/>
    <d v="2017-02-21T00:00:00"/>
    <s v="Tuesday"/>
    <d v="1899-12-30T20:34:47"/>
    <d v="1899-12-30T21:00:00"/>
    <n v="1"/>
    <d v="2017-02-21T00:00:00"/>
    <d v="2017-02-01T00:00:00"/>
    <d v="2017-02-21T00:00:00"/>
    <s v="Tuesday"/>
    <d v="1899-12-30T21:22:34"/>
    <d v="1899-12-30T21:00:00"/>
    <s v="One Way"/>
  </r>
  <r>
    <n v="1357250"/>
    <s v="RFID Card Member"/>
    <s v="Milwaukee"/>
    <s v="WI"/>
    <n v="53202"/>
    <s v="UNITED STATES"/>
    <s v="Annual Pass"/>
    <n v="214"/>
    <x v="0"/>
    <n v="43.03886"/>
    <n v="-87.902720000000002"/>
    <x v="0"/>
    <n v="43.048200000000001"/>
    <n v="-87.900859999999994"/>
    <n v="6"/>
    <n v="0"/>
    <n v="0.9"/>
    <n v="0.9"/>
    <n v="36"/>
    <n v="-1"/>
    <d v="2017-02-21T00:00:00"/>
    <d v="2017-02-01T00:00:00"/>
    <d v="2017-02-21T00:00:00"/>
    <s v="Tuesday"/>
    <d v="1899-12-30T21:27:41"/>
    <d v="1899-12-30T21:00:00"/>
    <n v="1"/>
    <d v="2017-02-21T00:00:00"/>
    <d v="2017-02-01T00:00:00"/>
    <d v="2017-02-21T00:00:00"/>
    <s v="Tuesday"/>
    <d v="1899-12-30T21:33:04"/>
    <d v="1899-12-30T22:00:00"/>
    <s v="One Way"/>
  </r>
  <r>
    <n v="1359310"/>
    <s v="RFID Card Member"/>
    <s v="Milwaukee"/>
    <s v="WI"/>
    <n v="53202"/>
    <s v="UNITED STATES"/>
    <s v="Annual Pass"/>
    <n v="5"/>
    <x v="21"/>
    <n v="43.06033"/>
    <n v="-87.89546"/>
    <x v="3"/>
    <n v="43.058619999999998"/>
    <n v="-87.885319999999993"/>
    <n v="4"/>
    <n v="0"/>
    <n v="0.6"/>
    <n v="0.6"/>
    <n v="24"/>
    <n v="-1"/>
    <d v="2017-02-26T00:00:00"/>
    <d v="2017-02-01T00:00:00"/>
    <d v="2017-02-26T00:00:00"/>
    <s v="Sunday"/>
    <d v="1899-12-30T17:57:00"/>
    <d v="1899-12-30T18:00:00"/>
    <n v="1"/>
    <d v="2017-02-26T00:00:00"/>
    <d v="2017-02-01T00:00:00"/>
    <d v="2017-02-26T00:00:00"/>
    <s v="Sunday"/>
    <d v="1899-12-30T18:01:18"/>
    <d v="1899-12-30T18:00:00"/>
    <s v="One Way"/>
  </r>
  <r>
    <n v="1344495"/>
    <s v="RFID Card Member"/>
    <s v="Kenosha"/>
    <s v="WI"/>
    <n v="53144"/>
    <s v="UNITED STATES"/>
    <s v="Annual Pass"/>
    <n v="5454"/>
    <x v="28"/>
    <n v="43.060250000000003"/>
    <n v="-87.892169999999993"/>
    <x v="34"/>
    <n v="43.063749000000001"/>
    <n v="-87.887962999999999"/>
    <n v="6"/>
    <n v="0"/>
    <n v="0.9"/>
    <n v="0.9"/>
    <n v="36"/>
    <n v="-1"/>
    <d v="2017-02-26T00:00:00"/>
    <d v="2017-02-01T00:00:00"/>
    <d v="2017-02-26T00:00:00"/>
    <s v="Sunday"/>
    <d v="1899-12-30T17:59:34"/>
    <d v="1899-12-30T18:00:00"/>
    <n v="1"/>
    <d v="2017-02-26T00:00:00"/>
    <d v="2017-02-01T00:00:00"/>
    <d v="2017-02-26T00:00:00"/>
    <s v="Sunday"/>
    <d v="1899-12-30T18:05:20"/>
    <d v="1899-12-30T18:00:00"/>
    <s v="One Way"/>
  </r>
  <r>
    <n v="550946"/>
    <s v="RFID Card Member"/>
    <s v="Milwaukee"/>
    <s v="WI"/>
    <n v="53202"/>
    <s v="UNITED STATES"/>
    <s v="Annual Pass"/>
    <n v="175"/>
    <x v="45"/>
    <n v="43.026470000000003"/>
    <n v="-87.918040000000005"/>
    <x v="2"/>
    <n v="43.03519"/>
    <n v="-87.907390000000007"/>
    <n v="10"/>
    <n v="0"/>
    <n v="1.5"/>
    <n v="1.4"/>
    <n v="60"/>
    <n v="-1"/>
    <d v="2017-02-26T00:00:00"/>
    <d v="2017-02-01T00:00:00"/>
    <d v="2017-02-26T00:00:00"/>
    <s v="Sunday"/>
    <d v="1899-12-30T18:53:31"/>
    <d v="1899-12-30T19:00:00"/>
    <n v="1"/>
    <d v="2017-02-26T00:00:00"/>
    <d v="2017-02-01T00:00:00"/>
    <d v="2017-02-26T00:00:00"/>
    <s v="Sunday"/>
    <d v="1899-12-30T19:03:39"/>
    <d v="1899-12-30T19:00:00"/>
    <s v="One Way"/>
  </r>
  <r>
    <n v="1466945"/>
    <s v="RFID Card Member"/>
    <s v="Milwaukee"/>
    <s v="WI"/>
    <n v="53211"/>
    <s v="UNITED STATES"/>
    <s v="Annual Pass"/>
    <n v="5484"/>
    <x v="19"/>
    <n v="43.069021999999997"/>
    <n v="-87.887940999999998"/>
    <x v="34"/>
    <n v="43.063749000000001"/>
    <n v="-87.887962999999999"/>
    <n v="12"/>
    <n v="0"/>
    <n v="1.8"/>
    <n v="1.7"/>
    <n v="72"/>
    <n v="-1"/>
    <d v="2017-02-26T00:00:00"/>
    <d v="2017-02-01T00:00:00"/>
    <d v="2017-02-26T00:00:00"/>
    <s v="Sunday"/>
    <d v="1899-12-30T21:42:45"/>
    <d v="1899-12-30T22:00:00"/>
    <n v="1"/>
    <d v="2017-02-26T00:00:00"/>
    <d v="2017-02-01T00:00:00"/>
    <d v="2017-02-26T00:00:00"/>
    <s v="Sunday"/>
    <d v="1899-12-30T21:54:00"/>
    <d v="1899-12-30T22:00:00"/>
    <s v="One Way"/>
  </r>
  <r>
    <n v="1344495"/>
    <s v="RFID Card Member"/>
    <s v="Kenosha"/>
    <s v="WI"/>
    <n v="53144"/>
    <s v="UNITED STATES"/>
    <s v="Annual Pass"/>
    <n v="45"/>
    <x v="21"/>
    <n v="43.06033"/>
    <n v="-87.89546"/>
    <x v="34"/>
    <n v="43.063749000000001"/>
    <n v="-87.887962999999999"/>
    <n v="4"/>
    <n v="0"/>
    <n v="0.6"/>
    <n v="0.6"/>
    <n v="24"/>
    <n v="-1"/>
    <d v="2017-02-27T00:00:00"/>
    <d v="2017-02-01T00:00:00"/>
    <d v="2017-02-27T00:00:00"/>
    <s v="Monday"/>
    <d v="1899-12-30T10:31:18"/>
    <d v="1899-12-30T11:00:00"/>
    <n v="1"/>
    <d v="2017-02-27T00:00:00"/>
    <d v="2017-02-01T00:00:00"/>
    <d v="2017-02-27T00:00:00"/>
    <s v="Monday"/>
    <d v="1899-12-30T10:35:57"/>
    <d v="1899-12-30T11:00:00"/>
    <s v="One Way"/>
  </r>
  <r>
    <n v="1344495"/>
    <s v="RFID Card Member"/>
    <s v="Kenosha"/>
    <s v="WI"/>
    <n v="53144"/>
    <s v="UNITED STATES"/>
    <s v="Annual Pass"/>
    <n v="45"/>
    <x v="33"/>
    <n v="43.063749000000001"/>
    <n v="-87.887962999999999"/>
    <x v="15"/>
    <n v="43.06033"/>
    <n v="-87.89546"/>
    <n v="5"/>
    <n v="0"/>
    <n v="0.8"/>
    <n v="0.7"/>
    <n v="30"/>
    <n v="-1"/>
    <d v="2017-02-27T00:00:00"/>
    <d v="2017-02-01T00:00:00"/>
    <d v="2017-02-27T00:00:00"/>
    <s v="Monday"/>
    <d v="1899-12-30T10:43:57"/>
    <d v="1899-12-30T11:00:00"/>
    <n v="1"/>
    <d v="2017-02-27T00:00:00"/>
    <d v="2017-02-01T00:00:00"/>
    <d v="2017-02-27T00:00:00"/>
    <s v="Monday"/>
    <d v="1899-12-30T10:48:32"/>
    <d v="1899-12-30T11:00:00"/>
    <s v="One Way"/>
  </r>
  <r>
    <n v="1468078"/>
    <s v="RFID Card Member"/>
    <s v="Milwaukee "/>
    <s v="WI"/>
    <n v="53209"/>
    <s v="UNITED STATES"/>
    <s v="Annual Pass"/>
    <n v="5450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7T00:00:00"/>
    <d v="2017-02-01T00:00:00"/>
    <d v="2017-02-27T00:00:00"/>
    <s v="Monday"/>
    <d v="1899-12-30T12:08:21"/>
    <d v="1899-12-30T12:00:00"/>
    <n v="1"/>
    <d v="2017-02-27T00:00:00"/>
    <d v="2017-02-01T00:00:00"/>
    <d v="2017-02-27T00:00:00"/>
    <s v="Monday"/>
    <d v="1899-12-30T12:12:26"/>
    <d v="1899-12-30T12:00:00"/>
    <s v="One Way"/>
  </r>
  <r>
    <n v="1417084"/>
    <s v="RFID Card Member"/>
    <s v="waukesha"/>
    <s v="WI"/>
    <n v="53188"/>
    <s v="UNITED STATES"/>
    <s v="Annual Pass"/>
    <n v="5446"/>
    <x v="7"/>
    <n v="43.074890000000003"/>
    <n v="-87.882810000000006"/>
    <x v="38"/>
    <n v="43.074890000000003"/>
    <n v="-87.882810000000006"/>
    <n v="36"/>
    <n v="0"/>
    <n v="5.4"/>
    <n v="5.0999999999999996"/>
    <n v="216"/>
    <n v="-1"/>
    <d v="2017-02-27T00:00:00"/>
    <d v="2017-02-01T00:00:00"/>
    <d v="2017-02-27T00:00:00"/>
    <s v="Monday"/>
    <d v="1899-12-30T12:21:33"/>
    <d v="1899-12-30T12:00:00"/>
    <n v="1"/>
    <d v="2017-02-27T00:00:00"/>
    <d v="2017-02-01T00:00:00"/>
    <d v="2017-02-27T00:00:00"/>
    <s v="Monday"/>
    <d v="1899-12-30T12:57:24"/>
    <d v="1899-12-30T13:00:00"/>
    <s v="Round Trip"/>
  </r>
  <r>
    <n v="671983"/>
    <s v="RFID Card Member"/>
    <s v="Whitefish Bay"/>
    <s v="WI"/>
    <n v="53217"/>
    <s v="UNITED STATES"/>
    <s v="Annual Pass"/>
    <n v="11150"/>
    <x v="0"/>
    <n v="43.03886"/>
    <n v="-87.902720000000002"/>
    <x v="2"/>
    <n v="43.03519"/>
    <n v="-87.907390000000007"/>
    <n v="29"/>
    <n v="0"/>
    <n v="4.4000000000000004"/>
    <n v="4.0999999999999996"/>
    <n v="174"/>
    <n v="-1"/>
    <d v="2017-02-27T00:00:00"/>
    <d v="2017-02-01T00:00:00"/>
    <d v="2017-02-27T00:00:00"/>
    <s v="Monday"/>
    <d v="1899-12-30T12:58:47"/>
    <d v="1899-12-30T13:00:00"/>
    <n v="1"/>
    <d v="2017-02-27T00:00:00"/>
    <d v="2017-02-01T00:00:00"/>
    <d v="2017-02-27T00:00:00"/>
    <s v="Monday"/>
    <d v="1899-12-30T13:27:16"/>
    <d v="1899-12-30T13:00:00"/>
    <s v="One Way"/>
  </r>
  <r>
    <n v="545427"/>
    <s v="RFID Card Member"/>
    <s v="Milwaukee"/>
    <s v="WI"/>
    <n v="53211"/>
    <s v="UNITED STATES"/>
    <s v="Annual Pass"/>
    <n v="5421"/>
    <x v="2"/>
    <n v="43.03519"/>
    <n v="-87.907390000000007"/>
    <x v="12"/>
    <n v="43.038719999999998"/>
    <n v="-87.905339999999995"/>
    <n v="3"/>
    <n v="0"/>
    <n v="0.5"/>
    <n v="0.4"/>
    <n v="18"/>
    <n v="-1"/>
    <d v="2017-02-27T00:00:00"/>
    <d v="2017-02-01T00:00:00"/>
    <d v="2017-02-27T00:00:00"/>
    <s v="Monday"/>
    <d v="1899-12-30T13:08:32"/>
    <d v="1899-12-30T13:00:00"/>
    <n v="1"/>
    <d v="2017-02-27T00:00:00"/>
    <d v="2017-02-01T00:00:00"/>
    <d v="2017-02-27T00:00:00"/>
    <s v="Monday"/>
    <d v="1899-12-30T13:11:43"/>
    <d v="1899-12-30T13:00:00"/>
    <s v="One Way"/>
  </r>
  <r>
    <n v="545427"/>
    <s v="RFID Card Member"/>
    <s v="Milwaukee"/>
    <s v="WI"/>
    <n v="53211"/>
    <s v="UNITED STATES"/>
    <s v="Annual Pass"/>
    <n v="5421"/>
    <x v="12"/>
    <n v="43.038719999999998"/>
    <n v="-87.905339999999995"/>
    <x v="2"/>
    <n v="43.03519"/>
    <n v="-87.907390000000007"/>
    <n v="3"/>
    <n v="0"/>
    <n v="0.5"/>
    <n v="0.4"/>
    <n v="18"/>
    <n v="-1"/>
    <d v="2017-02-27T00:00:00"/>
    <d v="2017-02-01T00:00:00"/>
    <d v="2017-02-27T00:00:00"/>
    <s v="Monday"/>
    <d v="1899-12-30T13:14:00"/>
    <d v="1899-12-30T13:00:00"/>
    <n v="1"/>
    <d v="2017-02-27T00:00:00"/>
    <d v="2017-02-01T00:00:00"/>
    <d v="2017-02-27T00:00:00"/>
    <s v="Monday"/>
    <d v="1899-12-30T13:17:13"/>
    <d v="1899-12-30T13:00:00"/>
    <s v="One Way"/>
  </r>
  <r>
    <n v="1468078"/>
    <s v="RFID Card Member"/>
    <s v="Milwaukee "/>
    <s v="WI"/>
    <n v="53209"/>
    <s v="UNITED STATES"/>
    <s v="Annual Pass"/>
    <n v="5450"/>
    <x v="7"/>
    <n v="43.074890000000003"/>
    <n v="-87.882810000000006"/>
    <x v="3"/>
    <n v="43.058619999999998"/>
    <n v="-87.885319999999993"/>
    <n v="5"/>
    <n v="0"/>
    <n v="0.8"/>
    <n v="0.7"/>
    <n v="30"/>
    <n v="-1"/>
    <d v="2017-02-27T00:00:00"/>
    <d v="2017-02-01T00:00:00"/>
    <d v="2017-02-27T00:00:00"/>
    <s v="Monday"/>
    <d v="1899-12-30T14:04:09"/>
    <d v="1899-12-30T14:00:00"/>
    <n v="1"/>
    <d v="2017-02-27T00:00:00"/>
    <d v="2017-02-01T00:00:00"/>
    <d v="2017-02-27T00:00:00"/>
    <s v="Monday"/>
    <d v="1899-12-30T14:09:58"/>
    <d v="1899-12-30T14:00:00"/>
    <s v="One Way"/>
  </r>
  <r>
    <n v="1466945"/>
    <s v="RFID Card Member"/>
    <s v="Milwaukee"/>
    <s v="WI"/>
    <n v="53211"/>
    <s v="UNITED STATES"/>
    <s v="Annual Pass"/>
    <n v="5552"/>
    <x v="19"/>
    <n v="43.069021999999997"/>
    <n v="-87.887940999999998"/>
    <x v="38"/>
    <n v="43.074890000000003"/>
    <n v="-87.882810000000006"/>
    <n v="10"/>
    <n v="0"/>
    <n v="1.5"/>
    <n v="1.4"/>
    <n v="60"/>
    <n v="-1"/>
    <d v="2017-02-27T00:00:00"/>
    <d v="2017-02-01T00:00:00"/>
    <d v="2017-02-27T00:00:00"/>
    <s v="Monday"/>
    <d v="1899-12-30T14:54:36"/>
    <d v="1899-12-30T15:00:00"/>
    <n v="1"/>
    <d v="2017-02-27T00:00:00"/>
    <d v="2017-02-01T00:00:00"/>
    <d v="2017-02-27T00:00:00"/>
    <s v="Monday"/>
    <d v="1899-12-30T15:04:09"/>
    <d v="1899-12-30T15:00:00"/>
    <s v="One Way"/>
  </r>
  <r>
    <n v="1516593"/>
    <s v="RFID Card Member"/>
    <s v="Milwaukee"/>
    <s v="WI"/>
    <n v="53202"/>
    <s v="UNITED STATES"/>
    <s v="Annual Pass"/>
    <n v="11129"/>
    <x v="12"/>
    <n v="43.038719999999998"/>
    <n v="-87.905339999999995"/>
    <x v="13"/>
    <n v="43.04824"/>
    <n v="-87.904970000000006"/>
    <n v="8"/>
    <n v="0"/>
    <n v="1.2"/>
    <n v="1.1000000000000001"/>
    <n v="48"/>
    <n v="-1"/>
    <d v="2017-02-27T00:00:00"/>
    <d v="2017-02-01T00:00:00"/>
    <d v="2017-02-27T00:00:00"/>
    <s v="Monday"/>
    <d v="1899-12-30T14:59:42"/>
    <d v="1899-12-30T15:00:00"/>
    <n v="1"/>
    <d v="2017-02-27T00:00:00"/>
    <d v="2017-02-01T00:00:00"/>
    <d v="2017-02-27T00:00:00"/>
    <s v="Monday"/>
    <d v="1899-12-30T15:07:12"/>
    <d v="1899-12-30T15:00:00"/>
    <s v="One Way"/>
  </r>
  <r>
    <n v="1251077"/>
    <s v="RFID Card Member"/>
    <s v="Appleton"/>
    <s v="WI"/>
    <n v="54914"/>
    <s v="UNITED STATES"/>
    <s v="Bublr for Organizations"/>
    <n v="5507"/>
    <x v="28"/>
    <n v="43.060250000000003"/>
    <n v="-87.892169999999993"/>
    <x v="37"/>
    <n v="43.069021999999997"/>
    <n v="-87.887940999999998"/>
    <n v="7"/>
    <n v="0"/>
    <n v="1.1000000000000001"/>
    <n v="1"/>
    <n v="42"/>
    <n v="-1"/>
    <d v="2017-02-27T00:00:00"/>
    <d v="2017-02-01T00:00:00"/>
    <d v="2017-02-27T00:00:00"/>
    <s v="Monday"/>
    <d v="1899-12-30T16:42:11"/>
    <d v="1899-12-30T17:00:00"/>
    <n v="1"/>
    <d v="2017-02-27T00:00:00"/>
    <d v="2017-02-01T00:00:00"/>
    <d v="2017-02-27T00:00:00"/>
    <s v="Monday"/>
    <d v="1899-12-30T16:49:48"/>
    <d v="1899-12-30T17:00:00"/>
    <s v="One Way"/>
  </r>
  <r>
    <n v="1251077"/>
    <s v="RFID Card Member"/>
    <s v="Appleton"/>
    <s v="WI"/>
    <n v="54914"/>
    <s v="UNITED STATES"/>
    <s v="Bublr for Organizations"/>
    <n v="5507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7T00:00:00"/>
    <d v="2017-02-01T00:00:00"/>
    <d v="2017-02-27T00:00:00"/>
    <s v="Monday"/>
    <d v="1899-12-30T17:04:07"/>
    <d v="1899-12-30T17:00:00"/>
    <n v="1"/>
    <d v="2017-02-27T00:00:00"/>
    <d v="2017-02-01T00:00:00"/>
    <d v="2017-02-27T00:00:00"/>
    <s v="Monday"/>
    <d v="1899-12-30T17:10:18"/>
    <d v="1899-12-30T17:00:00"/>
    <s v="One Way"/>
  </r>
  <r>
    <n v="550946"/>
    <s v="RFID Card Member"/>
    <s v="Milwaukee"/>
    <s v="WI"/>
    <n v="53202"/>
    <s v="UNITED STATES"/>
    <s v="Annual Pass"/>
    <n v="5562"/>
    <x v="20"/>
    <n v="43.034619999999997"/>
    <n v="-87.917500000000004"/>
    <x v="2"/>
    <n v="43.03519"/>
    <n v="-87.907390000000007"/>
    <n v="6"/>
    <n v="0"/>
    <n v="0.9"/>
    <n v="0.9"/>
    <n v="36"/>
    <n v="-1"/>
    <d v="2017-02-27T00:00:00"/>
    <d v="2017-02-01T00:00:00"/>
    <d v="2017-02-27T00:00:00"/>
    <s v="Monday"/>
    <d v="1899-12-30T17:32:59"/>
    <d v="1899-12-30T18:00:00"/>
    <n v="1"/>
    <d v="2017-02-27T00:00:00"/>
    <d v="2017-02-01T00:00:00"/>
    <d v="2017-02-27T00:00:00"/>
    <s v="Monday"/>
    <d v="1899-12-30T17:38:26"/>
    <d v="1899-12-30T18:00:00"/>
    <s v="One Way"/>
  </r>
  <r>
    <n v="1137916"/>
    <s v="RFID Card Member"/>
    <s v="Milwaukee "/>
    <s v="WI"/>
    <n v="53202"/>
    <s v="UNITED STATES"/>
    <s v="Annual Pass"/>
    <n v="5449"/>
    <x v="27"/>
    <n v="43.038580000000003"/>
    <n v="-87.90934"/>
    <x v="12"/>
    <n v="43.038719999999998"/>
    <n v="-87.905339999999995"/>
    <n v="3"/>
    <n v="0"/>
    <n v="0.5"/>
    <n v="0.4"/>
    <n v="18"/>
    <n v="-1"/>
    <d v="2017-02-27T00:00:00"/>
    <d v="2017-02-01T00:00:00"/>
    <d v="2017-02-27T00:00:00"/>
    <s v="Monday"/>
    <d v="1899-12-30T18:15:32"/>
    <d v="1899-12-30T18:00:00"/>
    <n v="1"/>
    <d v="2017-02-27T00:00:00"/>
    <d v="2017-02-01T00:00:00"/>
    <d v="2017-02-27T00:00:00"/>
    <s v="Monday"/>
    <d v="1899-12-30T18:18:15"/>
    <d v="1899-12-30T18:00:00"/>
    <s v="One Way"/>
  </r>
  <r>
    <n v="1088320"/>
    <s v="RFID Card Member"/>
    <s v="milwaukee"/>
    <s v="WI"/>
    <n v="53202"/>
    <s v="UNITED STATES"/>
    <s v="Annual Pass"/>
    <n v="179"/>
    <x v="1"/>
    <n v="43.048200000000001"/>
    <n v="-87.900859999999994"/>
    <x v="1"/>
    <n v="43.03886"/>
    <n v="-87.902720000000002"/>
    <n v="5"/>
    <n v="0"/>
    <n v="0.8"/>
    <n v="0.7"/>
    <n v="30"/>
    <n v="-1"/>
    <d v="2017-02-28T00:00:00"/>
    <d v="2017-02-01T00:00:00"/>
    <d v="2017-02-28T00:00:00"/>
    <s v="Tuesday"/>
    <d v="1899-12-30T08:32:03"/>
    <d v="1899-12-30T09:00:00"/>
    <n v="1"/>
    <d v="2017-02-28T00:00:00"/>
    <d v="2017-02-01T00:00:00"/>
    <d v="2017-02-28T00:00:00"/>
    <s v="Tuesday"/>
    <d v="1899-12-30T08:37:32"/>
    <d v="1899-12-30T09:00:00"/>
    <s v="One Way"/>
  </r>
  <r>
    <n v="1244268"/>
    <s v="RFID Card Member"/>
    <s v="Shorewood"/>
    <s v="WI"/>
    <n v="53211"/>
    <s v="UNITED STATES"/>
    <s v="Pay as You Go Pass"/>
    <n v="11069"/>
    <x v="48"/>
    <n v="43.060839999999999"/>
    <n v="-88.001940000000005"/>
    <x v="57"/>
    <n v="43.060580000000002"/>
    <n v="-87.998589999999993"/>
    <n v="8"/>
    <n v="2"/>
    <n v="1.2"/>
    <n v="1.1000000000000001"/>
    <n v="48"/>
    <n v="-1"/>
    <d v="2017-02-28T00:00:00"/>
    <d v="2017-02-01T00:00:00"/>
    <d v="2017-02-28T00:00:00"/>
    <s v="Tuesday"/>
    <d v="1899-12-30T11:45:39"/>
    <d v="1899-12-30T12:00:00"/>
    <n v="1"/>
    <d v="2017-02-28T00:00:00"/>
    <d v="2017-02-01T00:00:00"/>
    <d v="2017-02-28T00:00:00"/>
    <s v="Tuesday"/>
    <d v="1899-12-30T11:53:28"/>
    <d v="1899-12-30T12:00:00"/>
    <s v="One Way"/>
  </r>
  <r>
    <n v="1154367"/>
    <s v="RFID Card Member"/>
    <s v="Milwaukee"/>
    <s v="WI"/>
    <n v="53202"/>
    <s v="UNITED STATES"/>
    <s v="Annual Pass"/>
    <n v="11101"/>
    <x v="2"/>
    <n v="43.03519"/>
    <n v="-87.907390000000007"/>
    <x v="12"/>
    <n v="43.038719999999998"/>
    <n v="-87.905339999999995"/>
    <n v="6"/>
    <n v="0"/>
    <n v="0.9"/>
    <n v="0.9"/>
    <n v="36"/>
    <n v="-1"/>
    <d v="2017-02-28T00:00:00"/>
    <d v="2017-02-01T00:00:00"/>
    <d v="2017-02-28T00:00:00"/>
    <s v="Tuesday"/>
    <d v="1899-12-30T13:24:38"/>
    <d v="1899-12-30T13:00:00"/>
    <n v="1"/>
    <d v="2017-02-28T00:00:00"/>
    <d v="2017-02-01T00:00:00"/>
    <d v="2017-02-28T00:00:00"/>
    <s v="Tuesday"/>
    <d v="1899-12-30T13:30:23"/>
    <d v="1899-12-30T14:00:00"/>
    <s v="One Way"/>
  </r>
  <r>
    <n v="1101816"/>
    <s v="RFID Card Member"/>
    <s v="Kewaskum"/>
    <s v="WI"/>
    <n v="53040"/>
    <s v="UNITED STATES"/>
    <s v="Bublr for Organizations"/>
    <n v="11047"/>
    <x v="4"/>
    <n v="43.078530000000001"/>
    <n v="-87.882620000000003"/>
    <x v="41"/>
    <n v="43.078530000000001"/>
    <n v="-87.882620000000003"/>
    <n v="11"/>
    <n v="0"/>
    <n v="1.7"/>
    <n v="1.6"/>
    <n v="66"/>
    <n v="-1"/>
    <d v="2017-02-28T00:00:00"/>
    <d v="2017-02-01T00:00:00"/>
    <d v="2017-02-28T00:00:00"/>
    <s v="Tuesday"/>
    <d v="1899-12-30T15:18:12"/>
    <d v="1899-12-30T15:00:00"/>
    <n v="1"/>
    <d v="2017-02-28T00:00:00"/>
    <d v="2017-02-01T00:00:00"/>
    <d v="2017-02-28T00:00:00"/>
    <s v="Tuesday"/>
    <d v="1899-12-30T15:29:21"/>
    <d v="1899-12-30T15:00:00"/>
    <s v="Round Trip"/>
  </r>
  <r>
    <n v="825934"/>
    <s v="RFID Card Member"/>
    <s v="Milwaukee"/>
    <s v="WI"/>
    <n v="53208"/>
    <s v="UNITED STATES"/>
    <s v="Annual Pass"/>
    <n v="135"/>
    <x v="3"/>
    <n v="43.042490000000001"/>
    <n v="-87.909959999999998"/>
    <x v="30"/>
    <n v="43.05097"/>
    <n v="-87.906440000000003"/>
    <n v="6"/>
    <n v="0"/>
    <n v="0.9"/>
    <n v="0.9"/>
    <n v="36"/>
    <n v="-1"/>
    <d v="2017-02-28T00:00:00"/>
    <d v="2017-02-01T00:00:00"/>
    <d v="2017-02-28T00:00:00"/>
    <s v="Tuesday"/>
    <d v="1899-12-30T17:37:29"/>
    <d v="1899-12-30T18:00:00"/>
    <n v="1"/>
    <d v="2017-02-28T00:00:00"/>
    <d v="2017-02-01T00:00:00"/>
    <d v="2017-02-28T00:00:00"/>
    <s v="Tuesday"/>
    <d v="1899-12-30T17:43:58"/>
    <d v="1899-12-30T18:00:00"/>
    <s v="One Way"/>
  </r>
  <r>
    <n v="1137916"/>
    <s v="RFID Card Member"/>
    <s v="Milwaukee "/>
    <s v="WI"/>
    <n v="53202"/>
    <s v="UNITED STATES"/>
    <s v="Annual Pass"/>
    <n v="21"/>
    <x v="27"/>
    <n v="43.038580000000003"/>
    <n v="-87.90934"/>
    <x v="10"/>
    <n v="43.052460000000004"/>
    <n v="-87.891000000000005"/>
    <n v="11"/>
    <n v="0"/>
    <n v="1.7"/>
    <n v="1.6"/>
    <n v="66"/>
    <n v="-1"/>
    <d v="2017-02-28T00:00:00"/>
    <d v="2017-02-01T00:00:00"/>
    <d v="2017-02-28T00:00:00"/>
    <s v="Tuesday"/>
    <d v="1899-12-30T18:24:14"/>
    <d v="1899-12-30T18:00:00"/>
    <n v="1"/>
    <d v="2017-02-28T00:00:00"/>
    <d v="2017-02-01T00:00:00"/>
    <d v="2017-02-28T00:00:00"/>
    <s v="Tuesday"/>
    <d v="1899-12-30T18:35:52"/>
    <d v="1899-12-30T19:00:00"/>
    <s v="One Way"/>
  </r>
  <r>
    <n v="825934"/>
    <s v="RFID Card Member"/>
    <s v="Milwaukee"/>
    <s v="WI"/>
    <n v="53208"/>
    <s v="UNITED STATES"/>
    <s v="Annual Pass"/>
    <n v="959"/>
    <x v="24"/>
    <n v="43.05097"/>
    <n v="-87.906440000000003"/>
    <x v="17"/>
    <n v="43.042490000000001"/>
    <n v="-87.909959999999998"/>
    <n v="169"/>
    <n v="0"/>
    <n v="18"/>
    <n v="17.100000000000001"/>
    <n v="720"/>
    <n v="-1"/>
    <d v="2017-02-22T00:00:00"/>
    <d v="2017-02-01T00:00:00"/>
    <d v="2017-02-22T00:00:00"/>
    <s v="Wednesday"/>
    <d v="1899-12-30T07:18:24"/>
    <d v="1899-12-30T07:00:00"/>
    <n v="1"/>
    <d v="2017-02-22T00:00:00"/>
    <d v="2017-02-01T00:00:00"/>
    <d v="2017-02-22T00:00:00"/>
    <s v="Wednesday"/>
    <d v="1899-12-30T10:07:13"/>
    <d v="1899-12-30T10:00:00"/>
    <s v="One Way"/>
  </r>
  <r>
    <n v="1328721"/>
    <s v="RFID Card Member"/>
    <s v="Milwaukee"/>
    <s v="WI"/>
    <n v="53207"/>
    <s v="UNITED STATES"/>
    <s v="Annual Pass"/>
    <n v="11140"/>
    <x v="50"/>
    <n v="43.026229999999998"/>
    <n v="-87.912809999999993"/>
    <x v="22"/>
    <n v="43.02948"/>
    <n v="-87.912819999999996"/>
    <n v="5"/>
    <n v="0"/>
    <n v="0.8"/>
    <n v="0.7"/>
    <n v="30"/>
    <n v="-1"/>
    <d v="2017-02-22T00:00:00"/>
    <d v="2017-02-01T00:00:00"/>
    <d v="2017-02-22T00:00:00"/>
    <s v="Wednesday"/>
    <d v="1899-12-30T07:43:56"/>
    <d v="1899-12-30T08:00:00"/>
    <n v="1"/>
    <d v="2017-02-22T00:00:00"/>
    <d v="2017-02-01T00:00:00"/>
    <d v="2017-02-22T00:00:00"/>
    <s v="Wednesday"/>
    <d v="1899-12-30T07:48:55"/>
    <d v="1899-12-30T08:00:00"/>
    <s v="One Way"/>
  </r>
  <r>
    <n v="550946"/>
    <s v="RFID Card Member"/>
    <s v="Milwaukee"/>
    <s v="WI"/>
    <n v="53202"/>
    <s v="UNITED STATES"/>
    <s v="Annual Pass"/>
    <n v="318"/>
    <x v="2"/>
    <n v="43.03519"/>
    <n v="-87.907390000000007"/>
    <x v="16"/>
    <n v="43.034619999999997"/>
    <n v="-87.917500000000004"/>
    <n v="13"/>
    <n v="0"/>
    <n v="2"/>
    <n v="1.9"/>
    <n v="78"/>
    <n v="-1"/>
    <d v="2017-02-22T00:00:00"/>
    <d v="2017-02-01T00:00:00"/>
    <d v="2017-02-22T00:00:00"/>
    <s v="Wednesday"/>
    <d v="1899-12-30T08:45:18"/>
    <d v="1899-12-30T09:00:00"/>
    <n v="1"/>
    <d v="2017-02-22T00:00:00"/>
    <d v="2017-02-01T00:00:00"/>
    <d v="2017-02-22T00:00:00"/>
    <s v="Wednesday"/>
    <d v="1899-12-30T08:58:32"/>
    <d v="1899-12-30T09:00:00"/>
    <s v="One Way"/>
  </r>
  <r>
    <n v="1407702"/>
    <s v="RFID Card Member"/>
    <s v="Milwaukee"/>
    <s v="WI"/>
    <n v="53202"/>
    <s v="UNITED STATES"/>
    <s v="Annual Pass"/>
    <n v="11120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2T00:00:00"/>
    <d v="2017-02-01T00:00:00"/>
    <d v="2017-02-22T00:00:00"/>
    <s v="Wednesday"/>
    <d v="1899-12-30T10:31:41"/>
    <d v="1899-12-30T11:00:00"/>
    <n v="1"/>
    <d v="2017-02-22T00:00:00"/>
    <d v="2017-02-01T00:00:00"/>
    <d v="2017-02-22T00:00:00"/>
    <s v="Wednesday"/>
    <d v="1899-12-30T10:34:22"/>
    <d v="1899-12-30T11:00:00"/>
    <s v="One Way"/>
  </r>
  <r>
    <n v="551883"/>
    <s v="RFID Card Member"/>
    <s v="Wauwatosa"/>
    <s v="WI"/>
    <n v="53213"/>
    <s v="UNITED STATES"/>
    <s v="Annual Pass"/>
    <n v="11123"/>
    <x v="2"/>
    <n v="43.03519"/>
    <n v="-87.907390000000007"/>
    <x v="13"/>
    <n v="43.04824"/>
    <n v="-87.904970000000006"/>
    <n v="8"/>
    <n v="0"/>
    <n v="1.2"/>
    <n v="1.1000000000000001"/>
    <n v="48"/>
    <n v="-1"/>
    <d v="2017-02-22T00:00:00"/>
    <d v="2017-02-01T00:00:00"/>
    <d v="2017-02-22T00:00:00"/>
    <s v="Wednesday"/>
    <d v="1899-12-30T12:05:34"/>
    <d v="1899-12-30T12:00:00"/>
    <n v="1"/>
    <d v="2017-02-22T00:00:00"/>
    <d v="2017-02-01T00:00:00"/>
    <d v="2017-02-22T00:00:00"/>
    <s v="Wednesday"/>
    <d v="1899-12-30T12:13:36"/>
    <d v="1899-12-30T12:00:00"/>
    <s v="One Way"/>
  </r>
  <r>
    <n v="1249286"/>
    <s v="RFID Card Member"/>
    <s v="Skokie"/>
    <s v="IL"/>
    <n v="60077"/>
    <s v="UNITED STATES"/>
    <s v="Bublr for Organizations"/>
    <n v="5510"/>
    <x v="4"/>
    <n v="43.078530000000001"/>
    <n v="-87.882620000000003"/>
    <x v="41"/>
    <n v="43.078530000000001"/>
    <n v="-87.882620000000003"/>
    <n v="16"/>
    <n v="0"/>
    <n v="2.4"/>
    <n v="2.2999999999999998"/>
    <n v="96"/>
    <n v="-1"/>
    <d v="2017-02-22T00:00:00"/>
    <d v="2017-02-01T00:00:00"/>
    <d v="2017-02-22T00:00:00"/>
    <s v="Wednesday"/>
    <d v="1899-12-30T13:29:09"/>
    <d v="1899-12-30T13:00:00"/>
    <n v="1"/>
    <d v="2017-02-22T00:00:00"/>
    <d v="2017-02-01T00:00:00"/>
    <d v="2017-02-22T00:00:00"/>
    <s v="Wednesday"/>
    <d v="1899-12-30T13:45:29"/>
    <d v="1899-12-30T14:00:00"/>
    <s v="Round Trip"/>
  </r>
  <r>
    <n v="1151306"/>
    <s v="RFID Card Member"/>
    <s v="Milwaukee"/>
    <s v="WI"/>
    <n v="53211"/>
    <s v="UNITED STATES"/>
    <s v="Bublr for Organizations"/>
    <n v="223"/>
    <x v="7"/>
    <n v="43.074890000000003"/>
    <n v="-87.882810000000006"/>
    <x v="31"/>
    <n v="43.060250000000003"/>
    <n v="-87.892169999999993"/>
    <n v="10"/>
    <n v="0"/>
    <n v="1.5"/>
    <n v="1.4"/>
    <n v="60"/>
    <n v="-1"/>
    <d v="2017-02-22T00:00:00"/>
    <d v="2017-02-01T00:00:00"/>
    <d v="2017-02-22T00:00:00"/>
    <s v="Wednesday"/>
    <d v="1899-12-30T13:57:29"/>
    <d v="1899-12-30T14:00:00"/>
    <n v="1"/>
    <d v="2017-02-22T00:00:00"/>
    <d v="2017-02-01T00:00:00"/>
    <d v="2017-02-22T00:00:00"/>
    <s v="Wednesday"/>
    <d v="1899-12-30T14:07:26"/>
    <d v="1899-12-30T14:00:00"/>
    <s v="One Way"/>
  </r>
  <r>
    <n v="935814"/>
    <s v="RFID Card Member"/>
    <s v="West Allis"/>
    <s v="WI"/>
    <n v="53214"/>
    <s v="UNITED STATES"/>
    <s v="Annual Pass"/>
    <n v="11082"/>
    <x v="7"/>
    <n v="43.074890000000003"/>
    <n v="-87.882810000000006"/>
    <x v="34"/>
    <n v="43.063749000000001"/>
    <n v="-87.887962999999999"/>
    <n v="8"/>
    <n v="0"/>
    <n v="1.2"/>
    <n v="1.1000000000000001"/>
    <n v="48"/>
    <n v="-1"/>
    <d v="2017-02-22T00:00:00"/>
    <d v="2017-02-01T00:00:00"/>
    <d v="2017-02-22T00:00:00"/>
    <s v="Wednesday"/>
    <d v="1899-12-30T14:03:03"/>
    <d v="1899-12-30T14:00:00"/>
    <n v="1"/>
    <d v="2017-02-22T00:00:00"/>
    <d v="2017-02-01T00:00:00"/>
    <d v="2017-02-22T00:00:00"/>
    <s v="Wednesday"/>
    <d v="1899-12-30T14:11:39"/>
    <d v="1899-12-30T14:00:00"/>
    <s v="One Way"/>
  </r>
  <r>
    <n v="1516022"/>
    <s v="RFID Card Member"/>
    <s v="baraboo"/>
    <s v="WI"/>
    <n v="53913"/>
    <s v="UNITED STATES"/>
    <s v="30-Day Pass"/>
    <n v="145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2:09"/>
    <d v="1899-12-30T15:00:00"/>
    <n v="1"/>
    <d v="2017-02-22T00:00:00"/>
    <d v="2017-02-01T00:00:00"/>
    <d v="2017-02-22T00:00:00"/>
    <s v="Wednesday"/>
    <d v="1899-12-30T15:02:22"/>
    <d v="1899-12-30T15:00:00"/>
    <s v="Round Trip"/>
  </r>
  <r>
    <n v="1251858"/>
    <s v="RFID Card Member"/>
    <s v="Deerfield"/>
    <s v="WI"/>
    <n v="53531"/>
    <s v="UNITED STATES"/>
    <s v="Bublr for Organizations"/>
    <n v="5548"/>
    <x v="7"/>
    <n v="43.074890000000003"/>
    <n v="-87.882810000000006"/>
    <x v="15"/>
    <n v="43.06033"/>
    <n v="-87.89546"/>
    <n v="9"/>
    <n v="0"/>
    <n v="1.4"/>
    <n v="1.3"/>
    <n v="54"/>
    <n v="-1"/>
    <d v="2017-02-22T00:00:00"/>
    <d v="2017-02-01T00:00:00"/>
    <d v="2017-02-22T00:00:00"/>
    <s v="Wednesday"/>
    <d v="1899-12-30T15:15:30"/>
    <d v="1899-12-30T15:00:00"/>
    <n v="1"/>
    <d v="2017-02-22T00:00:00"/>
    <d v="2017-02-01T00:00:00"/>
    <d v="2017-02-22T00:00:00"/>
    <s v="Wednesday"/>
    <d v="1899-12-30T15:24:43"/>
    <d v="1899-12-30T15:00:00"/>
    <s v="One Way"/>
  </r>
  <r>
    <n v="1468078"/>
    <s v="RFID Card Member"/>
    <s v="Milwaukee "/>
    <s v="WI"/>
    <n v="53209"/>
    <s v="UNITED STATES"/>
    <s v="Annual Pass"/>
    <n v="11135"/>
    <x v="7"/>
    <n v="43.074890000000003"/>
    <n v="-87.882810000000006"/>
    <x v="3"/>
    <n v="43.058619999999998"/>
    <n v="-87.885319999999993"/>
    <n v="16"/>
    <n v="0"/>
    <n v="2.4"/>
    <n v="2.2999999999999998"/>
    <n v="96"/>
    <n v="-1"/>
    <d v="2017-02-22T00:00:00"/>
    <d v="2017-02-01T00:00:00"/>
    <d v="2017-02-22T00:00:00"/>
    <s v="Wednesday"/>
    <d v="1899-12-30T15:29:23"/>
    <d v="1899-12-30T15:00:00"/>
    <n v="1"/>
    <d v="2017-02-22T00:00:00"/>
    <d v="2017-02-01T00:00:00"/>
    <d v="2017-02-22T00:00:00"/>
    <s v="Wednesday"/>
    <d v="1899-12-30T15:45:13"/>
    <d v="1899-12-30T16:00:00"/>
    <s v="One Way"/>
  </r>
  <r>
    <n v="1489319"/>
    <s v="RFID Card Member"/>
    <s v="Brookfield"/>
    <s v="WI"/>
    <n v="53045"/>
    <s v="UNITED STATES"/>
    <s v="Annual Pass"/>
    <n v="11131"/>
    <x v="4"/>
    <n v="43.078530000000001"/>
    <n v="-87.882620000000003"/>
    <x v="38"/>
    <n v="43.074890000000003"/>
    <n v="-87.882810000000006"/>
    <n v="34"/>
    <n v="0"/>
    <n v="5.0999999999999996"/>
    <n v="4.8"/>
    <n v="204"/>
    <n v="-1"/>
    <d v="2017-02-22T00:00:00"/>
    <d v="2017-02-01T00:00:00"/>
    <d v="2017-02-22T00:00:00"/>
    <s v="Wednesday"/>
    <d v="1899-12-30T15:38:43"/>
    <d v="1899-12-30T16:00:00"/>
    <n v="1"/>
    <d v="2017-02-22T00:00:00"/>
    <d v="2017-02-01T00:00:00"/>
    <d v="2017-02-22T00:00:00"/>
    <s v="Wednesday"/>
    <d v="1899-12-30T16:12:24"/>
    <d v="1899-12-30T16:00:00"/>
    <s v="One Way"/>
  </r>
  <r>
    <n v="1135547"/>
    <s v="RFID Card Member"/>
    <s v="Milwaukee"/>
    <s v="WI"/>
    <n v="53202"/>
    <s v="UNITED STATES"/>
    <s v="Annual Pass"/>
    <n v="135"/>
    <x v="25"/>
    <n v="43.036900000000003"/>
    <n v="-87.89667"/>
    <x v="13"/>
    <n v="43.04824"/>
    <n v="-87.904970000000006"/>
    <n v="46"/>
    <n v="0"/>
    <n v="6.9"/>
    <n v="6.6"/>
    <n v="276"/>
    <n v="-1"/>
    <d v="2017-02-22T00:00:00"/>
    <d v="2017-02-01T00:00:00"/>
    <d v="2017-02-22T00:00:00"/>
    <s v="Wednesday"/>
    <d v="1899-12-30T15:52:30"/>
    <d v="1899-12-30T16:00:00"/>
    <n v="1"/>
    <d v="2017-02-22T00:00:00"/>
    <d v="2017-02-01T00:00:00"/>
    <d v="2017-02-22T00:00:00"/>
    <s v="Wednesday"/>
    <d v="1899-12-30T16:38:52"/>
    <d v="1899-12-30T17:00:00"/>
    <s v="One Way"/>
  </r>
  <r>
    <n v="1371872"/>
    <s v="RFID Card Member"/>
    <s v="Wauwatosa"/>
    <s v="WI"/>
    <n v="53222"/>
    <s v="UNITED STATES"/>
    <s v="Annual Pass"/>
    <n v="2"/>
    <x v="9"/>
    <n v="43.066893999999998"/>
    <n v="-87.877936000000005"/>
    <x v="31"/>
    <n v="43.060250000000003"/>
    <n v="-87.892169999999993"/>
    <n v="12"/>
    <n v="0"/>
    <n v="1.8"/>
    <n v="1.7"/>
    <n v="72"/>
    <n v="-1"/>
    <d v="2017-02-22T00:00:00"/>
    <d v="2017-02-01T00:00:00"/>
    <d v="2017-02-22T00:00:00"/>
    <s v="Wednesday"/>
    <d v="1899-12-30T16:09:05"/>
    <d v="1899-12-30T16:00:00"/>
    <n v="1"/>
    <d v="2017-02-22T00:00:00"/>
    <d v="2017-02-01T00:00:00"/>
    <d v="2017-02-22T00:00:00"/>
    <s v="Wednesday"/>
    <d v="1899-12-30T16:21:44"/>
    <d v="1899-12-30T16:00:00"/>
    <s v="One Way"/>
  </r>
  <r>
    <n v="1379395"/>
    <s v="RFID Card Member"/>
    <s v="milwaukee "/>
    <s v="WI"/>
    <n v="53212"/>
    <s v="UNITED STATES"/>
    <s v="Annual Pass"/>
    <n v="5492"/>
    <x v="21"/>
    <n v="43.06033"/>
    <n v="-87.89546"/>
    <x v="11"/>
    <n v="43.060786"/>
    <n v="-87.883825999999999"/>
    <n v="5"/>
    <n v="0"/>
    <n v="0.8"/>
    <n v="0.7"/>
    <n v="30"/>
    <n v="-1"/>
    <d v="2017-02-22T00:00:00"/>
    <d v="2017-02-01T00:00:00"/>
    <d v="2017-02-22T00:00:00"/>
    <s v="Wednesday"/>
    <d v="1899-12-30T16:23:22"/>
    <d v="1899-12-30T16:00:00"/>
    <n v="1"/>
    <d v="2017-02-22T00:00:00"/>
    <d v="2017-02-01T00:00:00"/>
    <d v="2017-02-22T00:00:00"/>
    <s v="Wednesday"/>
    <d v="1899-12-30T16:28:42"/>
    <d v="1899-12-30T16:00:00"/>
    <s v="One Way"/>
  </r>
  <r>
    <n v="1358672"/>
    <s v="RFID Card Member"/>
    <s v="Downers Grove"/>
    <s v="IL"/>
    <n v="60515"/>
    <s v="UNITED STATES"/>
    <s v="Annual Pass"/>
    <n v="9"/>
    <x v="21"/>
    <n v="43.06033"/>
    <n v="-87.89546"/>
    <x v="33"/>
    <n v="43.060155999999999"/>
    <n v="-87.881258000000003"/>
    <n v="5"/>
    <n v="0"/>
    <n v="0.8"/>
    <n v="0.7"/>
    <n v="30"/>
    <n v="-1"/>
    <d v="2017-02-22T00:00:00"/>
    <d v="2017-02-01T00:00:00"/>
    <d v="2017-02-22T00:00:00"/>
    <s v="Wednesday"/>
    <d v="1899-12-30T16:46:03"/>
    <d v="1899-12-30T17:00:00"/>
    <n v="1"/>
    <d v="2017-02-22T00:00:00"/>
    <d v="2017-02-01T00:00:00"/>
    <d v="2017-02-22T00:00:00"/>
    <s v="Wednesday"/>
    <d v="1899-12-30T16:51:50"/>
    <d v="1899-12-30T17:00:00"/>
    <s v="One Way"/>
  </r>
  <r>
    <n v="1509123"/>
    <s v="RFID Card Member"/>
    <s v="Milwaukee"/>
    <s v="WI"/>
    <n v="53211"/>
    <s v="UNITED STATES"/>
    <s v="Annual Pass"/>
    <n v="11"/>
    <x v="19"/>
    <n v="43.069021999999997"/>
    <n v="-87.887940999999998"/>
    <x v="10"/>
    <n v="43.052460000000004"/>
    <n v="-87.891000000000005"/>
    <n v="25"/>
    <n v="0"/>
    <n v="3.8"/>
    <n v="3.6"/>
    <n v="150"/>
    <n v="-1"/>
    <d v="2017-02-22T00:00:00"/>
    <d v="2017-02-01T00:00:00"/>
    <d v="2017-02-22T00:00:00"/>
    <s v="Wednesday"/>
    <d v="1899-12-30T17:17:41"/>
    <d v="1899-12-30T17:00:00"/>
    <n v="1"/>
    <d v="2017-02-22T00:00:00"/>
    <d v="2017-02-01T00:00:00"/>
    <d v="2017-02-22T00:00:00"/>
    <s v="Wednesday"/>
    <d v="1899-12-30T17:42:58"/>
    <d v="1899-12-30T18:00:00"/>
    <s v="One Way"/>
  </r>
  <r>
    <n v="1244268"/>
    <s v="RFID Card Member"/>
    <s v="Shorewood"/>
    <s v="WI"/>
    <n v="53211"/>
    <s v="UNITED STATES"/>
    <s v="Pay as You Go Pass"/>
    <n v="11050"/>
    <x v="53"/>
    <n v="43.052549999999997"/>
    <n v="-87.909329999999997"/>
    <x v="42"/>
    <n v="43.026229999999998"/>
    <n v="-87.912809999999993"/>
    <n v="17"/>
    <n v="2"/>
    <n v="2.6"/>
    <n v="2.4"/>
    <n v="102"/>
    <n v="-1"/>
    <d v="2017-02-22T00:00:00"/>
    <d v="2017-02-01T00:00:00"/>
    <d v="2017-02-22T00:00:00"/>
    <s v="Wednesday"/>
    <d v="1899-12-30T17:54:58"/>
    <d v="1899-12-30T18:00:00"/>
    <n v="1"/>
    <d v="2017-02-22T00:00:00"/>
    <d v="2017-02-01T00:00:00"/>
    <d v="2017-02-22T00:00:00"/>
    <s v="Wednesday"/>
    <d v="1899-12-30T18:11:26"/>
    <d v="1899-12-30T18:00:00"/>
    <s v="One Way"/>
  </r>
  <r>
    <n v="1276651"/>
    <s v="RFID Card Member"/>
    <s v="Milwaukee"/>
    <s v="WI"/>
    <n v="53211"/>
    <s v="UNITED STATES"/>
    <s v="Annual Pass"/>
    <n v="2968"/>
    <x v="53"/>
    <n v="43.052549999999997"/>
    <n v="-87.909329999999997"/>
    <x v="3"/>
    <n v="43.058619999999998"/>
    <n v="-87.885319999999993"/>
    <n v="10"/>
    <n v="0"/>
    <n v="1.5"/>
    <n v="1.4"/>
    <n v="60"/>
    <n v="-1"/>
    <d v="2017-02-22T00:00:00"/>
    <d v="2017-02-01T00:00:00"/>
    <d v="2017-02-22T00:00:00"/>
    <s v="Wednesday"/>
    <d v="1899-12-30T18:38:12"/>
    <d v="1899-12-30T19:00:00"/>
    <n v="1"/>
    <d v="2017-02-22T00:00:00"/>
    <d v="2017-02-01T00:00:00"/>
    <d v="2017-02-22T00:00:00"/>
    <s v="Wednesday"/>
    <d v="1899-12-30T18:48:53"/>
    <d v="1899-12-30T19:00:00"/>
    <s v="One Way"/>
  </r>
  <r>
    <n v="1357250"/>
    <s v="RFID Card Member"/>
    <s v="Milwaukee"/>
    <s v="WI"/>
    <n v="53202"/>
    <s v="UNITED STATES"/>
    <s v="Annual Pass"/>
    <n v="45"/>
    <x v="0"/>
    <n v="43.03886"/>
    <n v="-87.902720000000002"/>
    <x v="10"/>
    <n v="43.052460000000004"/>
    <n v="-87.891000000000005"/>
    <n v="6"/>
    <n v="0"/>
    <n v="0.9"/>
    <n v="0.9"/>
    <n v="36"/>
    <n v="-1"/>
    <d v="2017-02-22T00:00:00"/>
    <d v="2017-02-01T00:00:00"/>
    <d v="2017-02-22T00:00:00"/>
    <s v="Wednesday"/>
    <d v="1899-12-30T20:05:22"/>
    <d v="1899-12-30T20:00:00"/>
    <n v="1"/>
    <d v="2017-02-22T00:00:00"/>
    <d v="2017-02-01T00:00:00"/>
    <d v="2017-02-22T00:00:00"/>
    <s v="Wednesday"/>
    <d v="1899-12-30T20:11:17"/>
    <d v="1899-12-30T20:00:00"/>
    <s v="One Way"/>
  </r>
  <r>
    <n v="908681"/>
    <s v="RFID Card Member"/>
    <s v="Milwaukee"/>
    <s v="WI"/>
    <n v="53211"/>
    <s v="UNITED STATES"/>
    <s v="Annual Pass"/>
    <n v="8"/>
    <x v="26"/>
    <n v="43.060786"/>
    <n v="-87.883825999999999"/>
    <x v="33"/>
    <n v="43.060155999999999"/>
    <n v="-87.881258000000003"/>
    <n v="2"/>
    <n v="0"/>
    <n v="0.3"/>
    <n v="0.3"/>
    <n v="12"/>
    <n v="-1"/>
    <d v="2017-02-22T00:00:00"/>
    <d v="2017-02-01T00:00:00"/>
    <d v="2017-02-22T00:00:00"/>
    <s v="Wednesday"/>
    <d v="1899-12-30T20:43:42"/>
    <d v="1899-12-30T21:00:00"/>
    <n v="1"/>
    <d v="2017-02-22T00:00:00"/>
    <d v="2017-02-01T00:00:00"/>
    <d v="2017-02-22T00:00:00"/>
    <s v="Wednesday"/>
    <d v="1899-12-30T20:45:40"/>
    <d v="1899-12-30T21:00:00"/>
    <s v="One Way"/>
  </r>
  <r>
    <n v="1252829"/>
    <s v="RFID Card Member"/>
    <s v="Eau Claire"/>
    <s v="WI"/>
    <n v="54701"/>
    <s v="UNITED STATES"/>
    <s v="Bublr for Organizations"/>
    <n v="357"/>
    <x v="4"/>
    <n v="43.078530000000001"/>
    <n v="-87.882620000000003"/>
    <x v="31"/>
    <n v="43.060250000000003"/>
    <n v="-87.892169999999993"/>
    <n v="16"/>
    <n v="0"/>
    <n v="2.4"/>
    <n v="2.2999999999999998"/>
    <n v="96"/>
    <n v="-1"/>
    <d v="2017-02-22T00:00:00"/>
    <d v="2017-02-01T00:00:00"/>
    <d v="2017-02-22T00:00:00"/>
    <s v="Wednesday"/>
    <d v="1899-12-30T20:53:24"/>
    <d v="1899-12-30T21:00:00"/>
    <n v="1"/>
    <d v="2017-02-22T00:00:00"/>
    <d v="2017-02-01T00:00:00"/>
    <d v="2017-02-22T00:00:00"/>
    <s v="Wednesday"/>
    <d v="1899-12-30T21:09:10"/>
    <d v="1899-12-30T21:00:00"/>
    <s v="One Way"/>
  </r>
  <r>
    <n v="1387849"/>
    <s v="RFID Card Member"/>
    <s v="Burlington"/>
    <s v="WI"/>
    <n v="53105"/>
    <s v="UNITED STATES"/>
    <s v="Annual Pass"/>
    <n v="13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23:20:24"/>
    <d v="1899-12-30T23:00:00"/>
    <n v="1"/>
    <d v="2017-02-22T00:00:00"/>
    <d v="2017-02-01T00:00:00"/>
    <d v="2017-02-22T00:00:00"/>
    <s v="Wednesday"/>
    <d v="1899-12-30T23:27:21"/>
    <d v="1899-12-30T23:00:00"/>
    <s v="One Way"/>
  </r>
  <r>
    <n v="1255543"/>
    <s v="RFID Card Member"/>
    <s v="Burlington"/>
    <s v="WI"/>
    <n v="53105"/>
    <s v="UNITED STATES"/>
    <s v="Bublr for Organizations"/>
    <n v="129"/>
    <x v="28"/>
    <n v="43.060250000000003"/>
    <n v="-87.892169999999993"/>
    <x v="15"/>
    <n v="43.06033"/>
    <n v="-87.89546"/>
    <n v="4"/>
    <n v="0"/>
    <n v="0.6"/>
    <n v="0.6"/>
    <n v="24"/>
    <n v="-1"/>
    <d v="2017-02-23T00:00:00"/>
    <d v="2017-02-01T00:00:00"/>
    <d v="2017-02-23T00:00:00"/>
    <s v="Thursday"/>
    <d v="1899-12-30T00:30:17"/>
    <d v="1899-12-30T01:00:00"/>
    <n v="1"/>
    <d v="2017-02-23T00:00:00"/>
    <d v="2017-02-01T00:00:00"/>
    <d v="2017-02-23T00:00:00"/>
    <s v="Thursday"/>
    <d v="1899-12-30T00:34:56"/>
    <d v="1899-12-30T01:00:00"/>
    <s v="One Way"/>
  </r>
  <r>
    <n v="1276651"/>
    <s v="RFID Card Member"/>
    <s v="Milwaukee"/>
    <s v="WI"/>
    <n v="53211"/>
    <s v="UNITED STATES"/>
    <s v="Annual Pass"/>
    <n v="2968"/>
    <x v="32"/>
    <n v="43.077359999999999"/>
    <n v="-87.880769999999998"/>
    <x v="13"/>
    <n v="43.04824"/>
    <n v="-87.904970000000006"/>
    <n v="17"/>
    <n v="0"/>
    <n v="2.6"/>
    <n v="2.4"/>
    <n v="102"/>
    <n v="-1"/>
    <d v="2017-02-23T00:00:00"/>
    <d v="2017-02-01T00:00:00"/>
    <d v="2017-02-23T00:00:00"/>
    <s v="Thursday"/>
    <d v="1899-12-30T07:03:22"/>
    <d v="1899-12-30T07:00:00"/>
    <n v="1"/>
    <d v="2017-02-23T00:00:00"/>
    <d v="2017-02-01T00:00:00"/>
    <d v="2017-02-23T00:00:00"/>
    <s v="Thursday"/>
    <d v="1899-12-30T07:20:16"/>
    <d v="1899-12-30T07:00:00"/>
    <s v="One Way"/>
  </r>
  <r>
    <n v="1276651"/>
    <s v="RFID Card Member"/>
    <s v="Milwaukee"/>
    <s v="WI"/>
    <n v="53211"/>
    <s v="UNITED STATES"/>
    <s v="Annual Pass"/>
    <n v="2968"/>
    <x v="11"/>
    <n v="43.04824"/>
    <n v="-87.904970000000006"/>
    <x v="36"/>
    <n v="43.052549999999997"/>
    <n v="-87.909329999999997"/>
    <n v="4"/>
    <n v="0"/>
    <n v="0.6"/>
    <n v="0.6"/>
    <n v="24"/>
    <n v="-1"/>
    <d v="2017-02-23T00:00:00"/>
    <d v="2017-02-01T00:00:00"/>
    <d v="2017-02-23T00:00:00"/>
    <s v="Thursday"/>
    <d v="1899-12-30T07:26:09"/>
    <d v="1899-12-30T07:00:00"/>
    <n v="1"/>
    <d v="2017-02-23T00:00:00"/>
    <d v="2017-02-01T00:00:00"/>
    <d v="2017-02-23T00:00:00"/>
    <s v="Thursday"/>
    <d v="1899-12-30T07:30:42"/>
    <d v="1899-12-30T08:00:00"/>
    <s v="One Way"/>
  </r>
  <r>
    <n v="1489319"/>
    <s v="RFID Card Member"/>
    <s v="Brookfield"/>
    <s v="WI"/>
    <n v="53045"/>
    <s v="UNITED STATES"/>
    <s v="Annual Pass"/>
    <n v="995"/>
    <x v="26"/>
    <n v="43.060786"/>
    <n v="-87.883825999999999"/>
    <x v="26"/>
    <n v="43.077359999999999"/>
    <n v="-87.880769999999998"/>
    <n v="10"/>
    <n v="0"/>
    <n v="1.5"/>
    <n v="1.4"/>
    <n v="60"/>
    <n v="-1"/>
    <d v="2017-02-23T00:00:00"/>
    <d v="2017-02-01T00:00:00"/>
    <d v="2017-02-23T00:00:00"/>
    <s v="Thursday"/>
    <d v="1899-12-30T08:45:17"/>
    <d v="1899-12-30T09:00:00"/>
    <n v="1"/>
    <d v="2017-02-23T00:00:00"/>
    <d v="2017-02-01T00:00:00"/>
    <d v="2017-02-23T00:00:00"/>
    <s v="Thursday"/>
    <d v="1899-12-30T08:55:56"/>
    <d v="1899-12-30T09:00:00"/>
    <s v="One Way"/>
  </r>
  <r>
    <n v="1382140"/>
    <s v="RFID Card Member"/>
    <s v="Hartford"/>
    <s v="WI"/>
    <n v="53027"/>
    <s v="UNITED STATES"/>
    <s v="Annual Pass"/>
    <n v="11047"/>
    <x v="28"/>
    <n v="43.060250000000003"/>
    <n v="-87.892169999999993"/>
    <x v="38"/>
    <n v="43.074890000000003"/>
    <n v="-87.882810000000006"/>
    <n v="11"/>
    <n v="0"/>
    <n v="1.7"/>
    <n v="1.6"/>
    <n v="66"/>
    <n v="-1"/>
    <d v="2017-02-23T00:00:00"/>
    <d v="2017-02-01T00:00:00"/>
    <d v="2017-02-23T00:00:00"/>
    <s v="Thursday"/>
    <d v="1899-12-30T09:13:57"/>
    <d v="1899-12-30T09:00:00"/>
    <n v="1"/>
    <d v="2017-02-23T00:00:00"/>
    <d v="2017-02-01T00:00:00"/>
    <d v="2017-02-23T00:00:00"/>
    <s v="Thursday"/>
    <d v="1899-12-30T09:24:04"/>
    <d v="1899-12-30T09:00:00"/>
    <s v="One Way"/>
  </r>
  <r>
    <n v="1442057"/>
    <s v="RFID Card Member"/>
    <s v="Milwaukee"/>
    <s v="WI"/>
    <n v="53211"/>
    <s v="UNITED STATES"/>
    <s v="Annual Pass"/>
    <n v="11105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3T00:00:00"/>
    <d v="2017-02-01T00:00:00"/>
    <d v="2017-02-23T00:00:00"/>
    <s v="Thursday"/>
    <d v="1899-12-30T12:22:43"/>
    <d v="1899-12-30T12:00:00"/>
    <n v="1"/>
    <d v="2017-02-23T00:00:00"/>
    <d v="2017-02-01T00:00:00"/>
    <d v="2017-02-23T00:00:00"/>
    <s v="Thursday"/>
    <d v="1899-12-30T12:27:11"/>
    <d v="1899-12-30T12:00:00"/>
    <s v="One Way"/>
  </r>
  <r>
    <n v="1135547"/>
    <s v="RFID Card Member"/>
    <s v="Milwaukee"/>
    <s v="WI"/>
    <n v="53202"/>
    <s v="UNITED STATES"/>
    <s v="Annual Pass"/>
    <n v="45"/>
    <x v="11"/>
    <n v="43.04824"/>
    <n v="-87.904970000000006"/>
    <x v="22"/>
    <n v="43.02948"/>
    <n v="-87.912819999999996"/>
    <n v="17"/>
    <n v="0"/>
    <n v="2.6"/>
    <n v="2.4"/>
    <n v="102"/>
    <n v="-1"/>
    <d v="2017-02-23T00:00:00"/>
    <d v="2017-02-01T00:00:00"/>
    <d v="2017-02-23T00:00:00"/>
    <s v="Thursday"/>
    <d v="1899-12-30T13:19:58"/>
    <d v="1899-12-30T13:00:00"/>
    <n v="1"/>
    <d v="2017-02-23T00:00:00"/>
    <d v="2017-02-01T00:00:00"/>
    <d v="2017-02-23T00:00:00"/>
    <s v="Thursday"/>
    <d v="1899-12-30T13:36:26"/>
    <d v="1899-12-30T14:00:00"/>
    <s v="One Way"/>
  </r>
  <r>
    <n v="1424654"/>
    <s v="RFID Card Member"/>
    <s v="Milwaukee"/>
    <s v="WI"/>
    <n v="53202"/>
    <s v="UNITED STATES"/>
    <s v="Annual Pass"/>
    <n v="11076"/>
    <x v="3"/>
    <n v="43.042490000000001"/>
    <n v="-87.909959999999998"/>
    <x v="30"/>
    <n v="43.05097"/>
    <n v="-87.906440000000003"/>
    <n v="5"/>
    <n v="0"/>
    <n v="0.8"/>
    <n v="0.7"/>
    <n v="30"/>
    <n v="-1"/>
    <d v="2017-02-23T00:00:00"/>
    <d v="2017-02-01T00:00:00"/>
    <d v="2017-02-23T00:00:00"/>
    <s v="Thursday"/>
    <d v="1899-12-30T13:49:18"/>
    <d v="1899-12-30T14:00:00"/>
    <n v="1"/>
    <d v="2017-02-23T00:00:00"/>
    <d v="2017-02-01T00:00:00"/>
    <d v="2017-02-23T00:00:00"/>
    <s v="Thursday"/>
    <d v="1899-12-30T13:54:24"/>
    <d v="1899-12-30T14:00:00"/>
    <s v="One Way"/>
  </r>
  <r>
    <n v="1257700"/>
    <s v="RFID Card Member"/>
    <s v="Milwaukee"/>
    <s v="WI"/>
    <n v="53202"/>
    <s v="UNITED STATES"/>
    <s v="Annual Pass"/>
    <n v="11107"/>
    <x v="1"/>
    <n v="43.048200000000001"/>
    <n v="-87.900859999999994"/>
    <x v="13"/>
    <n v="43.04824"/>
    <n v="-87.904970000000006"/>
    <n v="5"/>
    <n v="0"/>
    <n v="0.8"/>
    <n v="0.7"/>
    <n v="30"/>
    <n v="-1"/>
    <d v="2017-02-23T00:00:00"/>
    <d v="2017-02-01T00:00:00"/>
    <d v="2017-02-23T00:00:00"/>
    <s v="Thursday"/>
    <d v="1899-12-30T16:50:25"/>
    <d v="1899-12-30T17:00:00"/>
    <n v="1"/>
    <d v="2017-02-23T00:00:00"/>
    <d v="2017-02-01T00:00:00"/>
    <d v="2017-02-23T00:00:00"/>
    <s v="Thursday"/>
    <d v="1899-12-30T16:55:53"/>
    <d v="1899-12-30T17:00:00"/>
    <s v="One Way"/>
  </r>
  <r>
    <n v="1137916"/>
    <s v="RFID Card Member"/>
    <s v="Milwaukee "/>
    <s v="WI"/>
    <n v="53202"/>
    <s v="UNITED STATES"/>
    <s v="Annual Pass"/>
    <n v="5589"/>
    <x v="27"/>
    <n v="43.038580000000003"/>
    <n v="-87.90934"/>
    <x v="39"/>
    <n v="43.04804"/>
    <n v="-87.896720000000002"/>
    <n v="10"/>
    <n v="0"/>
    <n v="1.5"/>
    <n v="1.4"/>
    <n v="60"/>
    <n v="-1"/>
    <d v="2017-02-23T00:00:00"/>
    <d v="2017-02-01T00:00:00"/>
    <d v="2017-02-23T00:00:00"/>
    <s v="Thursday"/>
    <d v="1899-12-30T18:10:10"/>
    <d v="1899-12-30T18:00:00"/>
    <n v="1"/>
    <d v="2017-02-23T00:00:00"/>
    <d v="2017-02-01T00:00:00"/>
    <d v="2017-02-23T00:00:00"/>
    <s v="Thursday"/>
    <d v="1899-12-30T18:20:03"/>
    <d v="1899-12-30T18:00:00"/>
    <s v="One Way"/>
  </r>
  <r>
    <n v="1088320"/>
    <s v="RFID Card Member"/>
    <s v="milwaukee"/>
    <s v="WI"/>
    <n v="53202"/>
    <s v="UNITED STATES"/>
    <s v="Annual Pass"/>
    <n v="5573"/>
    <x v="1"/>
    <n v="43.048200000000001"/>
    <n v="-87.900859999999994"/>
    <x v="1"/>
    <n v="43.03886"/>
    <n v="-87.902720000000002"/>
    <n v="6"/>
    <n v="0"/>
    <n v="0.9"/>
    <n v="0.9"/>
    <n v="36"/>
    <n v="-1"/>
    <d v="2017-02-24T00:00:00"/>
    <d v="2017-02-01T00:00:00"/>
    <d v="2017-02-24T00:00:00"/>
    <s v="Friday"/>
    <d v="1899-12-30T09:05:12"/>
    <d v="1899-12-30T09:00:00"/>
    <n v="1"/>
    <d v="2017-02-24T00:00:00"/>
    <d v="2017-02-01T00:00:00"/>
    <d v="2017-02-24T00:00:00"/>
    <s v="Friday"/>
    <d v="1899-12-30T09:11:21"/>
    <d v="1899-12-30T09:00:00"/>
    <s v="One Way"/>
  </r>
  <r>
    <n v="1244268"/>
    <s v="RFID Card Member"/>
    <s v="Shorewood"/>
    <s v="WI"/>
    <n v="53211"/>
    <s v="UNITED STATES"/>
    <s v="Pay as You Go Pass"/>
    <n v="5503"/>
    <x v="4"/>
    <n v="43.078530000000001"/>
    <n v="-87.882620000000003"/>
    <x v="26"/>
    <n v="43.077359999999999"/>
    <n v="-87.880769999999998"/>
    <n v="8"/>
    <n v="2"/>
    <n v="1.2"/>
    <n v="1.1000000000000001"/>
    <n v="48"/>
    <n v="-1"/>
    <d v="2017-02-24T00:00:00"/>
    <d v="2017-02-01T00:00:00"/>
    <d v="2017-02-24T00:00:00"/>
    <s v="Friday"/>
    <d v="1899-12-30T16:08:49"/>
    <d v="1899-12-30T16:00:00"/>
    <n v="1"/>
    <d v="2017-02-24T00:00:00"/>
    <d v="2017-02-01T00:00:00"/>
    <d v="2017-02-24T00:00:00"/>
    <s v="Friday"/>
    <d v="1899-12-30T16:16:05"/>
    <d v="1899-12-30T16:00:00"/>
    <s v="One Way"/>
  </r>
  <r>
    <n v="825934"/>
    <s v="RFID Card Member"/>
    <s v="Milwaukee"/>
    <s v="WI"/>
    <n v="53208"/>
    <s v="UNITED STATES"/>
    <s v="Annual Pass"/>
    <n v="957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24T00:00:00"/>
    <d v="2017-02-01T00:00:00"/>
    <d v="2017-02-24T00:00:00"/>
    <s v="Friday"/>
    <d v="1899-12-30T17:24:50"/>
    <d v="1899-12-30T17:00:00"/>
    <n v="1"/>
    <d v="2017-02-24T00:00:00"/>
    <d v="2017-02-01T00:00:00"/>
    <d v="2017-02-24T00:00:00"/>
    <s v="Friday"/>
    <d v="1899-12-30T17:32:05"/>
    <d v="1899-12-30T18:00:00"/>
    <s v="One Way"/>
  </r>
  <r>
    <n v="1517760"/>
    <s v="RFID Card Member"/>
    <s v="Milwaukee"/>
    <s v="WI"/>
    <n v="53212"/>
    <s v="UNITED STATES"/>
    <s v="Annual Pass"/>
    <n v="145"/>
    <x v="12"/>
    <n v="43.038719999999998"/>
    <n v="-87.905339999999995"/>
    <x v="36"/>
    <n v="43.052549999999997"/>
    <n v="-87.909329999999997"/>
    <n v="16"/>
    <n v="0"/>
    <n v="2.4"/>
    <n v="2.2999999999999998"/>
    <n v="96"/>
    <n v="-1"/>
    <d v="2017-02-24T00:00:00"/>
    <d v="2017-02-01T00:00:00"/>
    <d v="2017-02-24T00:00:00"/>
    <s v="Friday"/>
    <d v="1899-12-30T17:51:17"/>
    <d v="1899-12-30T18:00:00"/>
    <n v="1"/>
    <d v="2017-02-24T00:00:00"/>
    <d v="2017-02-01T00:00:00"/>
    <d v="2017-02-24T00:00:00"/>
    <s v="Friday"/>
    <d v="1899-12-30T18:07:34"/>
    <d v="1899-12-30T18:00:00"/>
    <s v="One Way"/>
  </r>
  <r>
    <n v="1391757"/>
    <s v="RFID Card Member"/>
    <s v="Milwaukee"/>
    <s v="WI"/>
    <n v="53211"/>
    <s v="UNITED STATES"/>
    <s v="Annual Pass"/>
    <n v="11164"/>
    <x v="2"/>
    <n v="43.03519"/>
    <n v="-87.907390000000007"/>
    <x v="1"/>
    <n v="43.03886"/>
    <n v="-87.902720000000002"/>
    <n v="3"/>
    <n v="0"/>
    <n v="0.5"/>
    <n v="0.4"/>
    <n v="18"/>
    <n v="-1"/>
    <d v="2017-02-24T00:00:00"/>
    <d v="2017-02-01T00:00:00"/>
    <d v="2017-02-24T00:00:00"/>
    <s v="Friday"/>
    <d v="1899-12-30T20:22:26"/>
    <d v="1899-12-30T20:00:00"/>
    <n v="1"/>
    <d v="2017-02-24T00:00:00"/>
    <d v="2017-02-01T00:00:00"/>
    <d v="2017-02-24T00:00:00"/>
    <s v="Friday"/>
    <d v="1899-12-30T20:25:48"/>
    <d v="1899-12-30T20:00:00"/>
    <s v="One Way"/>
  </r>
  <r>
    <n v="1466945"/>
    <s v="RFID Card Member"/>
    <s v="Milwaukee"/>
    <s v="WI"/>
    <n v="53211"/>
    <s v="UNITED STATES"/>
    <s v="Annual Pass"/>
    <n v="1"/>
    <x v="24"/>
    <n v="43.05097"/>
    <n v="-87.906440000000003"/>
    <x v="29"/>
    <n v="43.053040000000003"/>
    <n v="-87.897660000000002"/>
    <n v="14"/>
    <n v="0"/>
    <n v="2.1"/>
    <n v="2"/>
    <n v="84"/>
    <n v="-1"/>
    <d v="2017-02-24T00:00:00"/>
    <d v="2017-02-01T00:00:00"/>
    <d v="2017-02-24T00:00:00"/>
    <s v="Friday"/>
    <d v="1899-12-30T20:52:47"/>
    <d v="1899-12-30T21:00:00"/>
    <n v="1"/>
    <d v="2017-02-24T00:00:00"/>
    <d v="2017-02-01T00:00:00"/>
    <d v="2017-02-24T00:00:00"/>
    <s v="Friday"/>
    <d v="1899-12-30T21:06:37"/>
    <d v="1899-12-30T21:00:00"/>
    <s v="One Way"/>
  </r>
  <r>
    <n v="1440418"/>
    <s v="RFID Card Member"/>
    <s v="Milwaukee"/>
    <s v="WI"/>
    <n v="53211"/>
    <s v="UNITED STATES"/>
    <s v="Annual Pass"/>
    <n v="99"/>
    <x v="7"/>
    <n v="43.074890000000003"/>
    <n v="-87.882810000000006"/>
    <x v="41"/>
    <n v="43.078530000000001"/>
    <n v="-87.882620000000003"/>
    <n v="4"/>
    <n v="0"/>
    <n v="0.6"/>
    <n v="0.6"/>
    <n v="24"/>
    <n v="-1"/>
    <d v="2017-02-25T00:00:00"/>
    <d v="2017-02-01T00:00:00"/>
    <d v="2017-02-25T00:00:00"/>
    <s v="Saturday"/>
    <d v="1899-12-30T00:48:18"/>
    <d v="1899-12-30T01:00:00"/>
    <n v="1"/>
    <d v="2017-02-25T00:00:00"/>
    <d v="2017-02-01T00:00:00"/>
    <d v="2017-02-25T00:00:00"/>
    <s v="Saturday"/>
    <d v="1899-12-30T00:52:19"/>
    <d v="1899-12-30T01:00:00"/>
    <s v="One Way"/>
  </r>
  <r>
    <n v="1425087"/>
    <s v="RFID Card Member"/>
    <s v="milwaukee"/>
    <s v="WI"/>
    <n v="53212"/>
    <s v="UNITED STATES"/>
    <s v="Annual Pass"/>
    <n v="11098"/>
    <x v="29"/>
    <n v="43.05847"/>
    <n v="-87.898079999999993"/>
    <x v="4"/>
    <n v="43.03913"/>
    <n v="-87.916150000000002"/>
    <n v="13"/>
    <n v="0"/>
    <n v="2"/>
    <n v="1.9"/>
    <n v="78"/>
    <n v="-1"/>
    <d v="2017-02-25T00:00:00"/>
    <d v="2017-02-01T00:00:00"/>
    <d v="2017-02-25T00:00:00"/>
    <s v="Saturday"/>
    <d v="1899-12-30T07:38:47"/>
    <d v="1899-12-30T08:00:00"/>
    <n v="1"/>
    <d v="2017-02-25T00:00:00"/>
    <d v="2017-02-01T00:00:00"/>
    <d v="2017-02-25T00:00:00"/>
    <s v="Saturday"/>
    <d v="1899-12-30T07:51:16"/>
    <d v="1899-12-30T08:00:00"/>
    <s v="One Way"/>
  </r>
  <r>
    <n v="1224715"/>
    <s v="RFID Card Member"/>
    <s v="Milwaukee"/>
    <s v="WI"/>
    <n v="53212"/>
    <s v="UNITED STATES"/>
    <s v="Annual Pass"/>
    <n v="5569"/>
    <x v="12"/>
    <n v="43.038719999999998"/>
    <n v="-87.905339999999995"/>
    <x v="28"/>
    <n v="43.05847"/>
    <n v="-87.898079999999993"/>
    <n v="11"/>
    <n v="0"/>
    <n v="1.7"/>
    <n v="1.6"/>
    <n v="66"/>
    <n v="-1"/>
    <d v="2017-02-25T00:00:00"/>
    <d v="2017-02-01T00:00:00"/>
    <d v="2017-02-25T00:00:00"/>
    <s v="Saturday"/>
    <d v="1899-12-30T08:43:12"/>
    <d v="1899-12-30T09:00:00"/>
    <n v="1"/>
    <d v="2017-02-25T00:00:00"/>
    <d v="2017-02-01T00:00:00"/>
    <d v="2017-02-25T00:00:00"/>
    <s v="Saturday"/>
    <d v="1899-12-30T08:54:21"/>
    <d v="1899-12-30T09:00:00"/>
    <s v="One Way"/>
  </r>
  <r>
    <n v="1276651"/>
    <s v="RFID Card Member"/>
    <s v="Milwaukee"/>
    <s v="WI"/>
    <n v="53211"/>
    <s v="UNITED STATES"/>
    <s v="Annual Pass"/>
    <n v="5548"/>
    <x v="32"/>
    <n v="43.077359999999999"/>
    <n v="-87.880769999999998"/>
    <x v="36"/>
    <n v="43.052549999999997"/>
    <n v="-87.909329999999997"/>
    <n v="22"/>
    <n v="0"/>
    <n v="3.3"/>
    <n v="3.1"/>
    <n v="132"/>
    <n v="-1"/>
    <d v="2017-02-25T00:00:00"/>
    <d v="2017-02-01T00:00:00"/>
    <d v="2017-02-25T00:00:00"/>
    <s v="Saturday"/>
    <d v="1899-12-30T09:11:14"/>
    <d v="1899-12-30T09:00:00"/>
    <n v="1"/>
    <d v="2017-02-25T00:00:00"/>
    <d v="2017-02-01T00:00:00"/>
    <d v="2017-02-25T00:00:00"/>
    <s v="Saturday"/>
    <d v="1899-12-30T09:33:20"/>
    <d v="1899-12-30T10:00:00"/>
    <s v="One Way"/>
  </r>
  <r>
    <n v="1154367"/>
    <s v="RFID Card Member"/>
    <s v="Milwaukee"/>
    <s v="WI"/>
    <n v="53202"/>
    <s v="UNITED STATES"/>
    <s v="Annual Pass"/>
    <n v="5421"/>
    <x v="2"/>
    <n v="43.03519"/>
    <n v="-87.907390000000007"/>
    <x v="5"/>
    <n v="43.031480000000002"/>
    <n v="-87.908169999999998"/>
    <n v="9"/>
    <n v="0"/>
    <n v="1.4"/>
    <n v="1.3"/>
    <n v="54"/>
    <n v="-1"/>
    <d v="2017-02-25T00:00:00"/>
    <d v="2017-02-01T00:00:00"/>
    <d v="2017-02-25T00:00:00"/>
    <s v="Saturday"/>
    <d v="1899-12-30T10:29:52"/>
    <d v="1899-12-30T10:00:00"/>
    <n v="1"/>
    <d v="2017-02-25T00:00:00"/>
    <d v="2017-02-01T00:00:00"/>
    <d v="2017-02-25T00:00:00"/>
    <s v="Saturday"/>
    <d v="1899-12-30T10:38:57"/>
    <d v="1899-12-30T11:00:00"/>
    <s v="One Way"/>
  </r>
  <r>
    <n v="1276651"/>
    <s v="RFID Card Member"/>
    <s v="Milwaukee"/>
    <s v="WI"/>
    <n v="53211"/>
    <s v="UNITED STATES"/>
    <s v="Annual Pass"/>
    <n v="112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5T00:00:00"/>
    <d v="2017-02-01T00:00:00"/>
    <d v="2017-02-25T00:00:00"/>
    <s v="Saturday"/>
    <d v="1899-12-30T11:14:22"/>
    <d v="1899-12-30T11:00:00"/>
    <n v="1"/>
    <d v="2017-02-25T00:00:00"/>
    <d v="2017-02-01T00:00:00"/>
    <d v="2017-02-25T00:00:00"/>
    <s v="Saturday"/>
    <d v="1899-12-30T11:21:55"/>
    <d v="1899-12-30T11:00:00"/>
    <s v="One Way"/>
  </r>
  <r>
    <n v="1370752"/>
    <s v="RFID Card Member"/>
    <s v="Burlington"/>
    <s v="WI"/>
    <n v="53105"/>
    <s v="UNITED STATES"/>
    <s v="Annual Pass"/>
    <n v="3"/>
    <x v="28"/>
    <n v="43.060250000000003"/>
    <n v="-87.892169999999993"/>
    <x v="3"/>
    <n v="43.058619999999998"/>
    <n v="-87.885319999999993"/>
    <n v="3"/>
    <n v="0"/>
    <n v="0.5"/>
    <n v="0.4"/>
    <n v="18"/>
    <n v="-1"/>
    <d v="2017-02-25T00:00:00"/>
    <d v="2017-02-01T00:00:00"/>
    <d v="2017-02-25T00:00:00"/>
    <s v="Saturday"/>
    <d v="1899-12-30T15:48:24"/>
    <d v="1899-12-30T16:00:00"/>
    <n v="1"/>
    <d v="2017-02-25T00:00:00"/>
    <d v="2017-02-01T00:00:00"/>
    <d v="2017-02-25T00:00:00"/>
    <s v="Saturday"/>
    <d v="1899-12-30T15:51:51"/>
    <d v="1899-12-30T16:00:00"/>
    <s v="One Way"/>
  </r>
  <r>
    <n v="1442481"/>
    <s v="RFID Card Member"/>
    <s v="Fond du Lac"/>
    <s v="WI"/>
    <n v="54937"/>
    <s v="UNITED STATES"/>
    <s v="Annual Pass"/>
    <n v="223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5T00:00:00"/>
    <d v="2017-02-01T00:00:00"/>
    <d v="2017-02-25T00:00:00"/>
    <s v="Saturday"/>
    <d v="1899-12-30T20:01:38"/>
    <d v="1899-12-30T20:00:00"/>
    <n v="1"/>
    <d v="2017-02-25T00:00:00"/>
    <d v="2017-02-01T00:00:00"/>
    <d v="2017-02-25T00:00:00"/>
    <s v="Saturday"/>
    <d v="1899-12-30T20:03:22"/>
    <d v="1899-12-30T20:00:00"/>
    <s v="One Way"/>
  </r>
  <r>
    <n v="545427"/>
    <s v="RFID Card Member"/>
    <s v="Milwaukee"/>
    <s v="WI"/>
    <n v="53211"/>
    <s v="UNITED STATES"/>
    <s v="Annual Pass"/>
    <n v="5465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6T00:00:00"/>
    <d v="2017-02-01T00:00:00"/>
    <d v="2017-02-26T00:00:00"/>
    <s v="Sunday"/>
    <d v="1899-12-30T14:51:42"/>
    <d v="1899-12-30T15:00:00"/>
    <n v="1"/>
    <d v="2017-02-26T00:00:00"/>
    <d v="2017-02-01T00:00:00"/>
    <d v="2017-02-26T00:00:00"/>
    <s v="Sunday"/>
    <d v="1899-12-30T14:54:36"/>
    <d v="1899-12-30T15:00:00"/>
    <s v="One Way"/>
  </r>
  <r>
    <n v="1440418"/>
    <s v="RFID Card Member"/>
    <s v="Milwaukee"/>
    <s v="WI"/>
    <n v="53211"/>
    <s v="UNITED STATES"/>
    <s v="Annual Pass"/>
    <n v="46"/>
    <x v="4"/>
    <n v="43.078530000000001"/>
    <n v="-87.882620000000003"/>
    <x v="9"/>
    <n v="43.074655999999997"/>
    <n v="-87.889011999999994"/>
    <n v="4"/>
    <n v="0"/>
    <n v="0.6"/>
    <n v="0.6"/>
    <n v="24"/>
    <n v="-1"/>
    <d v="2017-02-26T00:00:00"/>
    <d v="2017-02-01T00:00:00"/>
    <d v="2017-02-26T00:00:00"/>
    <s v="Sunday"/>
    <d v="1899-12-30T15:08:55"/>
    <d v="1899-12-30T15:00:00"/>
    <n v="1"/>
    <d v="2017-02-26T00:00:00"/>
    <d v="2017-02-01T00:00:00"/>
    <d v="2017-02-26T00:00:00"/>
    <s v="Sunday"/>
    <d v="1899-12-30T15:12:45"/>
    <d v="1899-12-30T15:00:00"/>
    <s v="One Way"/>
  </r>
  <r>
    <n v="1370752"/>
    <s v="RFID Card Member"/>
    <s v="Burlington"/>
    <s v="WI"/>
    <n v="53105"/>
    <s v="UNITED STATES"/>
    <s v="Annual Pass"/>
    <n v="13"/>
    <x v="21"/>
    <n v="43.06033"/>
    <n v="-87.89546"/>
    <x v="31"/>
    <n v="43.060250000000003"/>
    <n v="-87.892169999999993"/>
    <n v="14"/>
    <n v="0"/>
    <n v="2.1"/>
    <n v="2"/>
    <n v="84"/>
    <n v="-1"/>
    <d v="2017-02-26T00:00:00"/>
    <d v="2017-02-01T00:00:00"/>
    <d v="2017-02-26T00:00:00"/>
    <s v="Sunday"/>
    <d v="1899-12-30T15:15:10"/>
    <d v="1899-12-30T15:00:00"/>
    <n v="1"/>
    <d v="2017-02-26T00:00:00"/>
    <d v="2017-02-01T00:00:00"/>
    <d v="2017-02-26T00:00:00"/>
    <s v="Sunday"/>
    <d v="1899-12-30T15:29:14"/>
    <d v="1899-12-30T15:00:00"/>
    <s v="One Way"/>
  </r>
  <r>
    <n v="1440418"/>
    <s v="RFID Card Member"/>
    <s v="Milwaukee"/>
    <s v="WI"/>
    <n v="53211"/>
    <s v="UNITED STATES"/>
    <s v="Annual Pass"/>
    <n v="46"/>
    <x v="44"/>
    <n v="43.074655999999997"/>
    <n v="-87.889011999999994"/>
    <x v="41"/>
    <n v="43.078530000000001"/>
    <n v="-87.882620000000003"/>
    <n v="3"/>
    <n v="0"/>
    <n v="0.5"/>
    <n v="0.4"/>
    <n v="18"/>
    <n v="-1"/>
    <d v="2017-02-26T00:00:00"/>
    <d v="2017-02-01T00:00:00"/>
    <d v="2017-02-26T00:00:00"/>
    <s v="Sunday"/>
    <d v="1899-12-30T15:17:30"/>
    <d v="1899-12-30T15:00:00"/>
    <n v="1"/>
    <d v="2017-02-26T00:00:00"/>
    <d v="2017-02-01T00:00:00"/>
    <d v="2017-02-26T00:00:00"/>
    <s v="Sunday"/>
    <d v="1899-12-30T15:20:50"/>
    <d v="1899-12-30T15:00:00"/>
    <s v="One Way"/>
  </r>
  <r>
    <n v="1372071"/>
    <s v="RFID Card Member"/>
    <s v="Milwaukee"/>
    <s v="WI"/>
    <n v="53202"/>
    <s v="UNITED STATES"/>
    <s v="Annual Pass"/>
    <n v="178"/>
    <x v="46"/>
    <n v="43.060155999999999"/>
    <n v="-87.881258000000003"/>
    <x v="3"/>
    <n v="43.058619999999998"/>
    <n v="-87.885319999999993"/>
    <n v="5"/>
    <n v="0"/>
    <n v="0.8"/>
    <n v="0.7"/>
    <n v="30"/>
    <n v="-1"/>
    <d v="2017-02-18T00:00:00"/>
    <d v="2017-02-01T00:00:00"/>
    <d v="2017-02-18T00:00:00"/>
    <s v="Saturday"/>
    <d v="1899-12-30T18:40:41"/>
    <d v="1899-12-30T19:00:00"/>
    <n v="1"/>
    <d v="2017-02-18T00:00:00"/>
    <d v="2017-02-01T00:00:00"/>
    <d v="2017-02-18T00:00:00"/>
    <s v="Saturday"/>
    <d v="1899-12-30T18:45:05"/>
    <d v="1899-12-30T19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4:09"/>
    <d v="1899-12-30T15:00:00"/>
    <n v="1"/>
    <d v="2017-02-22T00:00:00"/>
    <d v="2017-02-01T00:00:00"/>
    <d v="2017-02-22T00:00:00"/>
    <s v="Wednesday"/>
    <d v="1899-12-30T15:04:32"/>
    <d v="1899-12-30T15:00:00"/>
    <s v="Round Trip"/>
  </r>
  <r>
    <n v="1501916"/>
    <s v="RFID Card Member"/>
    <s v="Boxford"/>
    <s v="MA"/>
    <n v="1921"/>
    <s v="UNITED STATES"/>
    <s v="30-Day Pass"/>
    <n v="23"/>
    <x v="3"/>
    <n v="43.042490000000001"/>
    <n v="-87.909959999999998"/>
    <x v="41"/>
    <n v="43.078530000000001"/>
    <n v="-87.882620000000003"/>
    <n v="38"/>
    <n v="0"/>
    <n v="5.7"/>
    <n v="5.4"/>
    <n v="228"/>
    <n v="-1"/>
    <d v="2017-02-10T00:00:00"/>
    <d v="2017-02-01T00:00:00"/>
    <d v="2017-02-10T00:00:00"/>
    <s v="Friday"/>
    <d v="1899-12-30T11:50:50"/>
    <d v="1899-12-30T12:00:00"/>
    <n v="1"/>
    <d v="2017-02-10T00:00:00"/>
    <d v="2017-02-01T00:00:00"/>
    <d v="2017-02-10T00:00:00"/>
    <s v="Friday"/>
    <d v="1899-12-30T12:28:02"/>
    <d v="1899-12-30T12:00:00"/>
    <s v="One Way"/>
  </r>
  <r>
    <n v="1267915"/>
    <s v="RFID Card Member"/>
    <s v="Milwaukee"/>
    <s v="WI"/>
    <n v="53233"/>
    <s v="UNITED STATES"/>
    <s v="30-Day Pass"/>
    <n v="5483"/>
    <x v="10"/>
    <n v="43.052460000000004"/>
    <n v="-87.891000000000005"/>
    <x v="20"/>
    <n v="43.038649999999997"/>
    <n v="-87.921930000000003"/>
    <n v="28"/>
    <n v="0"/>
    <n v="4.2"/>
    <n v="4"/>
    <n v="168"/>
    <n v="-1"/>
    <d v="2017-02-19T00:00:00"/>
    <d v="2017-02-01T00:00:00"/>
    <d v="2017-02-19T00:00:00"/>
    <s v="Sunday"/>
    <d v="1899-12-30T14:46:55"/>
    <d v="1899-12-30T15:00:00"/>
    <n v="1"/>
    <d v="2017-02-19T00:00:00"/>
    <d v="2017-02-01T00:00:00"/>
    <d v="2017-02-19T00:00:00"/>
    <s v="Sunday"/>
    <d v="1899-12-30T15:14:54"/>
    <d v="1899-12-30T15:00:00"/>
    <s v="One Way"/>
  </r>
  <r>
    <n v="1381218"/>
    <s v="RFID Card Member"/>
    <s v="Shorewood"/>
    <s v="WI"/>
    <n v="53211"/>
    <s v="UNITED STATES"/>
    <s v="30-Day Pass"/>
    <n v="11105"/>
    <x v="32"/>
    <n v="43.077359999999999"/>
    <n v="-87.880769999999998"/>
    <x v="3"/>
    <n v="43.058619999999998"/>
    <n v="-87.885319999999993"/>
    <n v="14"/>
    <n v="0"/>
    <n v="2.1"/>
    <n v="2"/>
    <n v="84"/>
    <n v="-1"/>
    <d v="2017-02-16T00:00:00"/>
    <d v="2017-02-01T00:00:00"/>
    <d v="2017-02-16T00:00:00"/>
    <s v="Thursday"/>
    <d v="1899-12-30T11:39:31"/>
    <d v="1899-12-30T12:00:00"/>
    <n v="1"/>
    <d v="2017-02-16T00:00:00"/>
    <d v="2017-02-01T00:00:00"/>
    <d v="2017-02-16T00:00:00"/>
    <s v="Thursday"/>
    <d v="1899-12-30T11:53:08"/>
    <d v="1899-12-30T12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8"/>
    <n v="43.038580000000003"/>
    <n v="-87.90934"/>
    <n v="7"/>
    <n v="0"/>
    <n v="1.1000000000000001"/>
    <n v="1"/>
    <n v="42"/>
    <n v="-1"/>
    <d v="2017-02-01T00:00:00"/>
    <d v="2017-02-01T00:00:00"/>
    <d v="2017-02-01T00:00:00"/>
    <s v="Wednesday"/>
    <d v="1899-12-30T06:57:33"/>
    <d v="1899-12-30T07:00:00"/>
    <n v="1"/>
    <d v="2017-02-01T00:00:00"/>
    <d v="2017-02-01T00:00:00"/>
    <d v="2017-02-01T00:00:00"/>
    <s v="Wednesday"/>
    <d v="1899-12-30T07:04:28"/>
    <d v="1899-12-30T07:00:00"/>
    <s v="One Way"/>
  </r>
  <r>
    <n v="1154367"/>
    <s v="RFID Card Member"/>
    <s v="Milwaukee"/>
    <s v="WI"/>
    <n v="53202"/>
    <s v="UNITED STATES"/>
    <s v="Annual Pass"/>
    <n v="11125"/>
    <x v="12"/>
    <n v="43.038719999999998"/>
    <n v="-87.905339999999995"/>
    <x v="12"/>
    <n v="43.038719999999998"/>
    <n v="-87.905339999999995"/>
    <n v="0"/>
    <n v="0"/>
    <n v="0"/>
    <n v="0"/>
    <n v="0"/>
    <n v="-1"/>
    <d v="2017-02-01T00:00:00"/>
    <d v="2017-02-01T00:00:00"/>
    <d v="2017-02-01T00:00:00"/>
    <s v="Wednesday"/>
    <d v="1899-12-30T08:55:34"/>
    <d v="1899-12-30T09:00:00"/>
    <n v="1"/>
    <d v="2017-02-01T00:00:00"/>
    <d v="2017-02-01T00:00:00"/>
    <d v="2017-02-01T00:00:00"/>
    <s v="Wednesday"/>
    <d v="1899-12-30T08:55:58"/>
    <d v="1899-12-30T09:00:00"/>
    <s v="Round Trip"/>
  </r>
  <r>
    <n v="1257700"/>
    <s v="RFID Card Member"/>
    <s v="Milwaukee"/>
    <s v="WI"/>
    <n v="53202"/>
    <s v="UNITED STATES"/>
    <s v="Annual Pass"/>
    <n v="5507"/>
    <x v="50"/>
    <n v="43.026229999999998"/>
    <n v="-87.912809999999993"/>
    <x v="14"/>
    <n v="43.020020000000002"/>
    <n v="-87.912540000000007"/>
    <n v="5"/>
    <n v="0"/>
    <n v="0.8"/>
    <n v="0.7"/>
    <n v="30"/>
    <n v="-1"/>
    <d v="2017-02-01T00:00:00"/>
    <d v="2017-02-01T00:00:00"/>
    <d v="2017-02-01T00:00:00"/>
    <s v="Wednesday"/>
    <d v="1899-12-30T09:34:56"/>
    <d v="1899-12-30T10:00:00"/>
    <n v="1"/>
    <d v="2017-02-01T00:00:00"/>
    <d v="2017-02-01T00:00:00"/>
    <d v="2017-02-01T00:00:00"/>
    <s v="Wednesday"/>
    <d v="1899-12-30T09:39:32"/>
    <d v="1899-12-30T10:00:00"/>
    <s v="One Way"/>
  </r>
  <r>
    <n v="1466945"/>
    <s v="RFID Card Member"/>
    <s v="Milwaukee"/>
    <s v="WI"/>
    <n v="53211"/>
    <s v="UNITED STATES"/>
    <s v="Annual Pass"/>
    <n v="9"/>
    <x v="7"/>
    <n v="43.074890000000003"/>
    <n v="-87.882810000000006"/>
    <x v="37"/>
    <n v="43.069021999999997"/>
    <n v="-87.887940999999998"/>
    <n v="10"/>
    <n v="0"/>
    <n v="1.5"/>
    <n v="1.4"/>
    <n v="60"/>
    <n v="-1"/>
    <d v="2017-02-01T00:00:00"/>
    <d v="2017-02-01T00:00:00"/>
    <d v="2017-02-01T00:00:00"/>
    <s v="Wednesday"/>
    <d v="1899-12-30T14:07:38"/>
    <d v="1899-12-30T14:00:00"/>
    <n v="1"/>
    <d v="2017-02-01T00:00:00"/>
    <d v="2017-02-01T00:00:00"/>
    <d v="2017-02-01T00:00:00"/>
    <s v="Wednesday"/>
    <d v="1899-12-30T14:17:40"/>
    <d v="1899-12-30T14:00:00"/>
    <s v="One Way"/>
  </r>
  <r>
    <n v="1257756"/>
    <s v="RFID Card Member"/>
    <s v="Milwaukee"/>
    <s v="WI"/>
    <n v="53204"/>
    <s v="UNITED STATES"/>
    <s v="Annual Pass"/>
    <n v="357"/>
    <x v="49"/>
    <n v="43.020020000000002"/>
    <n v="-87.912540000000007"/>
    <x v="14"/>
    <n v="43.020020000000002"/>
    <n v="-87.912540000000007"/>
    <n v="1"/>
    <n v="0"/>
    <n v="0.2"/>
    <n v="0.1"/>
    <n v="6"/>
    <n v="-1"/>
    <d v="2017-02-01T00:00:00"/>
    <d v="2017-02-01T00:00:00"/>
    <d v="2017-02-01T00:00:00"/>
    <s v="Wednesday"/>
    <d v="1899-12-30T17:09:04"/>
    <d v="1899-12-30T17:00:00"/>
    <n v="1"/>
    <d v="2017-02-01T00:00:00"/>
    <d v="2017-02-01T00:00:00"/>
    <d v="2017-02-01T00:00:00"/>
    <s v="Wednesday"/>
    <d v="1899-12-30T17:10:20"/>
    <d v="1899-12-30T17:00:00"/>
    <s v="Round Trip"/>
  </r>
  <r>
    <n v="1478009"/>
    <s v="RFID Card Member"/>
    <s v="Milwaukee"/>
    <s v="WI"/>
    <n v="53211"/>
    <s v="UNITED STATES"/>
    <s v="Annual Pass"/>
    <n v="5549"/>
    <x v="44"/>
    <n v="43.074655999999997"/>
    <n v="-87.889011999999994"/>
    <x v="8"/>
    <n v="43.038580000000003"/>
    <n v="-87.90934"/>
    <n v="26"/>
    <n v="0"/>
    <n v="3.9"/>
    <n v="3.7"/>
    <n v="156"/>
    <n v="-1"/>
    <d v="2017-02-02T00:00:00"/>
    <d v="2017-02-01T00:00:00"/>
    <d v="2017-02-02T00:00:00"/>
    <s v="Thursday"/>
    <d v="1899-12-30T07:14:13"/>
    <d v="1899-12-30T07:00:00"/>
    <n v="1"/>
    <d v="2017-02-02T00:00:00"/>
    <d v="2017-02-01T00:00:00"/>
    <d v="2017-02-02T00:00:00"/>
    <s v="Thursday"/>
    <d v="1899-12-30T07:40:50"/>
    <d v="1899-12-30T08:00:00"/>
    <s v="One Way"/>
  </r>
  <r>
    <n v="1017964"/>
    <s v="RFID Card Member"/>
    <s v="Milwaukee"/>
    <s v="WI"/>
    <n v="53202"/>
    <s v="UNITED STATES"/>
    <s v="Annual Pass"/>
    <n v="143"/>
    <x v="13"/>
    <n v="43.058619999999998"/>
    <n v="-87.885319999999993"/>
    <x v="1"/>
    <n v="43.03886"/>
    <n v="-87.902720000000002"/>
    <n v="14"/>
    <n v="0"/>
    <n v="2.1"/>
    <n v="2"/>
    <n v="84"/>
    <n v="-1"/>
    <d v="2017-02-02T00:00:00"/>
    <d v="2017-02-01T00:00:00"/>
    <d v="2017-02-02T00:00:00"/>
    <s v="Thursday"/>
    <d v="1899-12-30T08:18:50"/>
    <d v="1899-12-30T08:00:00"/>
    <n v="1"/>
    <d v="2017-02-02T00:00:00"/>
    <d v="2017-02-01T00:00:00"/>
    <d v="2017-02-02T00:00:00"/>
    <s v="Thursday"/>
    <d v="1899-12-30T08:32:03"/>
    <d v="1899-12-30T09:00:00"/>
    <s v="One Way"/>
  </r>
  <r>
    <n v="1088320"/>
    <s v="RFID Card Member"/>
    <s v="milwaukee"/>
    <s v="WI"/>
    <n v="53202"/>
    <s v="UNITED STATES"/>
    <s v="Annual Pass"/>
    <n v="199"/>
    <x v="8"/>
    <n v="43.04804"/>
    <n v="-87.896720000000002"/>
    <x v="1"/>
    <n v="43.03886"/>
    <n v="-87.902720000000002"/>
    <n v="4"/>
    <n v="0"/>
    <n v="0.6"/>
    <n v="0.6"/>
    <n v="24"/>
    <n v="-1"/>
    <d v="2017-02-02T00:00:00"/>
    <d v="2017-02-01T00:00:00"/>
    <d v="2017-02-02T00:00:00"/>
    <s v="Thursday"/>
    <d v="1899-12-30T08:23:15"/>
    <d v="1899-12-30T08:00:00"/>
    <n v="1"/>
    <d v="2017-02-02T00:00:00"/>
    <d v="2017-02-01T00:00:00"/>
    <d v="2017-02-02T00:00:00"/>
    <s v="Thursday"/>
    <d v="1899-12-30T08:27:45"/>
    <d v="1899-12-30T08:00:00"/>
    <s v="One Way"/>
  </r>
  <r>
    <n v="1391757"/>
    <s v="RFID Card Member"/>
    <s v="Milwaukee"/>
    <s v="WI"/>
    <n v="53211"/>
    <s v="UNITED STATES"/>
    <s v="Annual Pass"/>
    <n v="5431"/>
    <x v="1"/>
    <n v="43.048200000000001"/>
    <n v="-87.900859999999994"/>
    <x v="1"/>
    <n v="43.03886"/>
    <n v="-87.902720000000002"/>
    <n v="5"/>
    <n v="0"/>
    <n v="0.8"/>
    <n v="0.7"/>
    <n v="30"/>
    <n v="-1"/>
    <d v="2017-02-02T00:00:00"/>
    <d v="2017-02-01T00:00:00"/>
    <d v="2017-02-02T00:00:00"/>
    <s v="Thursday"/>
    <d v="1899-12-30T09:11:14"/>
    <d v="1899-12-30T09:00:00"/>
    <n v="1"/>
    <d v="2017-02-02T00:00:00"/>
    <d v="2017-02-01T00:00:00"/>
    <d v="2017-02-02T00:00:00"/>
    <s v="Thursday"/>
    <d v="1899-12-30T09:16:41"/>
    <d v="1899-12-30T09:00:00"/>
    <s v="One Way"/>
  </r>
  <r>
    <n v="1360169"/>
    <s v="RFID Card Member"/>
    <s v="Elkhorn"/>
    <s v="WI"/>
    <n v="53121"/>
    <s v="UNITED STATES"/>
    <s v="Annual Pass"/>
    <n v="5537"/>
    <x v="21"/>
    <n v="43.06033"/>
    <n v="-87.89546"/>
    <x v="31"/>
    <n v="43.060250000000003"/>
    <n v="-87.892169999999993"/>
    <n v="2"/>
    <n v="0"/>
    <n v="0.3"/>
    <n v="0.3"/>
    <n v="12"/>
    <n v="-1"/>
    <d v="2017-02-03T00:00:00"/>
    <d v="2017-02-01T00:00:00"/>
    <d v="2017-02-03T00:00:00"/>
    <s v="Friday"/>
    <d v="1899-12-30T00:26:44"/>
    <d v="1899-12-30T00:00:00"/>
    <n v="1"/>
    <d v="2017-02-03T00:00:00"/>
    <d v="2017-02-01T00:00:00"/>
    <d v="2017-02-03T00:00:00"/>
    <s v="Friday"/>
    <d v="1899-12-30T00:28:09"/>
    <d v="1899-12-30T00:00:00"/>
    <s v="One Way"/>
  </r>
  <r>
    <n v="550946"/>
    <s v="RFID Card Member"/>
    <s v="Milwaukee"/>
    <s v="WI"/>
    <n v="53202"/>
    <s v="UNITED STATES"/>
    <s v="Annual Pass"/>
    <n v="5498"/>
    <x v="2"/>
    <n v="43.03519"/>
    <n v="-87.907390000000007"/>
    <x v="16"/>
    <n v="43.034619999999997"/>
    <n v="-87.917500000000004"/>
    <n v="9"/>
    <n v="0"/>
    <n v="1.4"/>
    <n v="1.3"/>
    <n v="54"/>
    <n v="-1"/>
    <d v="2017-02-03T00:00:00"/>
    <d v="2017-02-01T00:00:00"/>
    <d v="2017-02-03T00:00:00"/>
    <s v="Friday"/>
    <d v="1899-12-30T08:46:54"/>
    <d v="1899-12-30T09:00:00"/>
    <n v="1"/>
    <d v="2017-02-03T00:00:00"/>
    <d v="2017-02-01T00:00:00"/>
    <d v="2017-02-03T00:00:00"/>
    <s v="Friday"/>
    <d v="1899-12-30T08:55:38"/>
    <d v="1899-12-30T09:00:00"/>
    <s v="One Way"/>
  </r>
  <r>
    <n v="1092313"/>
    <s v="RFID Card Member"/>
    <s v="Milwaukee"/>
    <s v="WI"/>
    <n v="53211"/>
    <s v="UNITED STATES"/>
    <s v="Bublr for Organizations"/>
    <n v="5437"/>
    <x v="7"/>
    <n v="43.074890000000003"/>
    <n v="-87.882810000000006"/>
    <x v="25"/>
    <n v="43.066893999999998"/>
    <n v="-87.877936000000005"/>
    <n v="26"/>
    <n v="0"/>
    <n v="3.9"/>
    <n v="3.7"/>
    <n v="156"/>
    <n v="-1"/>
    <d v="2017-02-03T00:00:00"/>
    <d v="2017-02-01T00:00:00"/>
    <d v="2017-02-03T00:00:00"/>
    <s v="Friday"/>
    <d v="1899-12-30T13:50:23"/>
    <d v="1899-12-30T14:00:00"/>
    <n v="1"/>
    <d v="2017-02-03T00:00:00"/>
    <d v="2017-02-01T00:00:00"/>
    <d v="2017-02-03T00:00:00"/>
    <s v="Friday"/>
    <d v="1899-12-30T14:16:35"/>
    <d v="1899-12-30T14:00:00"/>
    <s v="One Way"/>
  </r>
  <r>
    <n v="1135547"/>
    <s v="RFID Card Member"/>
    <s v="Milwaukee"/>
    <s v="WI"/>
    <n v="53202"/>
    <s v="UNITED STATES"/>
    <s v="Annual Pass"/>
    <n v="172"/>
    <x v="1"/>
    <n v="43.048200000000001"/>
    <n v="-87.900859999999994"/>
    <x v="30"/>
    <n v="43.05097"/>
    <n v="-87.906440000000003"/>
    <n v="56"/>
    <n v="0"/>
    <n v="8.4"/>
    <n v="8"/>
    <n v="336"/>
    <n v="-1"/>
    <d v="2017-02-03T00:00:00"/>
    <d v="2017-02-01T00:00:00"/>
    <d v="2017-02-03T00:00:00"/>
    <s v="Friday"/>
    <d v="1899-12-30T15:15:21"/>
    <d v="1899-12-30T15:00:00"/>
    <n v="1"/>
    <d v="2017-02-03T00:00:00"/>
    <d v="2017-02-01T00:00:00"/>
    <d v="2017-02-03T00:00:00"/>
    <s v="Friday"/>
    <d v="1899-12-30T16:11:47"/>
    <d v="1899-12-30T16:00:00"/>
    <s v="One Way"/>
  </r>
  <r>
    <n v="1358589"/>
    <s v="RFID Card Member"/>
    <s v="Milwaukee"/>
    <s v="WI"/>
    <n v="53211"/>
    <s v="UNITED STATES"/>
    <s v="Annual Pass"/>
    <n v="46"/>
    <x v="14"/>
    <n v="43.045712999999999"/>
    <n v="-87.899756999999994"/>
    <x v="54"/>
    <n v="43.046570000000003"/>
    <n v="-87.908720000000002"/>
    <n v="7"/>
    <n v="0"/>
    <n v="1.1000000000000001"/>
    <n v="1"/>
    <n v="42"/>
    <n v="-1"/>
    <d v="2017-02-03T00:00:00"/>
    <d v="2017-02-01T00:00:00"/>
    <d v="2017-02-03T00:00:00"/>
    <s v="Friday"/>
    <d v="1899-12-30T17:42:37"/>
    <d v="1899-12-30T18:00:00"/>
    <n v="1"/>
    <d v="2017-02-03T00:00:00"/>
    <d v="2017-02-01T00:00:00"/>
    <d v="2017-02-03T00:00:00"/>
    <s v="Friday"/>
    <d v="1899-12-30T17:49:42"/>
    <d v="1899-12-30T18:00:00"/>
    <s v="One Way"/>
  </r>
  <r>
    <n v="1017964"/>
    <s v="RFID Card Member"/>
    <s v="Milwaukee"/>
    <s v="WI"/>
    <n v="53202"/>
    <s v="UNITED STATES"/>
    <s v="Annual Pass"/>
    <n v="993"/>
    <x v="8"/>
    <n v="43.04804"/>
    <n v="-87.896720000000002"/>
    <x v="10"/>
    <n v="43.052460000000004"/>
    <n v="-87.891000000000005"/>
    <n v="4"/>
    <n v="0"/>
    <n v="0.6"/>
    <n v="0.6"/>
    <n v="24"/>
    <n v="-1"/>
    <d v="2017-02-03T00:00:00"/>
    <d v="2017-02-01T00:00:00"/>
    <d v="2017-02-03T00:00:00"/>
    <s v="Friday"/>
    <d v="1899-12-30T17:55:14"/>
    <d v="1899-12-30T18:00:00"/>
    <n v="1"/>
    <d v="2017-02-03T00:00:00"/>
    <d v="2017-02-01T00:00:00"/>
    <d v="2017-02-03T00:00:00"/>
    <s v="Friday"/>
    <d v="1899-12-30T17:59:26"/>
    <d v="1899-12-30T18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8"/>
    <n v="43.004728999999998"/>
    <n v="-87.905463999999995"/>
    <n v="12"/>
    <n v="0"/>
    <n v="1.8"/>
    <n v="1.7"/>
    <n v="72"/>
    <n v="-1"/>
    <d v="2017-02-03T00:00:00"/>
    <d v="2017-02-01T00:00:00"/>
    <d v="2017-02-03T00:00:00"/>
    <s v="Friday"/>
    <d v="1899-12-30T20:21:58"/>
    <d v="1899-12-30T20:00:00"/>
    <n v="1"/>
    <d v="2017-02-03T00:00:00"/>
    <d v="2017-02-01T00:00:00"/>
    <d v="2017-02-03T00:00:00"/>
    <s v="Friday"/>
    <d v="1899-12-30T20:33:36"/>
    <d v="1899-12-30T21:00:00"/>
    <s v="One Way"/>
  </r>
  <r>
    <n v="1328721"/>
    <s v="RFID Card Member"/>
    <s v="Milwaukee"/>
    <s v="WI"/>
    <n v="53207"/>
    <s v="UNITED STATES"/>
    <s v="Annual Pass"/>
    <n v="45"/>
    <x v="27"/>
    <n v="43.038580000000003"/>
    <n v="-87.90934"/>
    <x v="22"/>
    <n v="43.02948"/>
    <n v="-87.912819999999996"/>
    <n v="6"/>
    <n v="0"/>
    <n v="0.9"/>
    <n v="0.9"/>
    <n v="36"/>
    <n v="-1"/>
    <d v="2017-02-04T00:00:00"/>
    <d v="2017-02-01T00:00:00"/>
    <d v="2017-02-04T00:00:00"/>
    <s v="Saturday"/>
    <d v="1899-12-30T12:10:51"/>
    <d v="1899-12-30T12:00:00"/>
    <n v="1"/>
    <d v="2017-02-04T00:00:00"/>
    <d v="2017-02-01T00:00:00"/>
    <d v="2017-02-04T00:00:00"/>
    <s v="Saturday"/>
    <d v="1899-12-30T12:16:45"/>
    <d v="1899-12-30T12:00:00"/>
    <s v="One Way"/>
  </r>
  <r>
    <n v="825934"/>
    <s v="RFID Card Member"/>
    <s v="Milwaukee"/>
    <s v="WI"/>
    <n v="53208"/>
    <s v="UNITED STATES"/>
    <s v="Annual Pass"/>
    <n v="5528"/>
    <x v="48"/>
    <n v="43.060839999999999"/>
    <n v="-88.001940000000005"/>
    <x v="58"/>
    <n v="43.059550000000002"/>
    <n v="-88.008840000000006"/>
    <n v="7"/>
    <n v="0"/>
    <n v="1.1000000000000001"/>
    <n v="1"/>
    <n v="42"/>
    <n v="-1"/>
    <d v="2017-02-04T00:00:00"/>
    <d v="2017-02-01T00:00:00"/>
    <d v="2017-02-04T00:00:00"/>
    <s v="Saturday"/>
    <d v="1899-12-30T17:09:25"/>
    <d v="1899-12-30T17:00:00"/>
    <n v="1"/>
    <d v="2017-02-04T00:00:00"/>
    <d v="2017-02-01T00:00:00"/>
    <d v="2017-02-04T00:00:00"/>
    <s v="Saturday"/>
    <d v="1899-12-30T17:16:42"/>
    <d v="1899-12-30T17:00:00"/>
    <s v="One Way"/>
  </r>
  <r>
    <n v="1474966"/>
    <s v="RFID Card Member"/>
    <s v="Milwaukee"/>
    <s v="WI"/>
    <n v="53202"/>
    <s v="UNITED STATES"/>
    <s v="Annual Pass"/>
    <n v="190"/>
    <x v="14"/>
    <n v="43.045712999999999"/>
    <n v="-87.899756999999994"/>
    <x v="18"/>
    <n v="43.045712999999999"/>
    <n v="-87.899756999999994"/>
    <n v="17"/>
    <n v="0"/>
    <n v="2.6"/>
    <n v="2.4"/>
    <n v="102"/>
    <n v="-1"/>
    <d v="2017-02-04T00:00:00"/>
    <d v="2017-02-01T00:00:00"/>
    <d v="2017-02-04T00:00:00"/>
    <s v="Saturday"/>
    <d v="1899-12-30T17:50:52"/>
    <d v="1899-12-30T18:00:00"/>
    <n v="1"/>
    <d v="2017-02-04T00:00:00"/>
    <d v="2017-02-01T00:00:00"/>
    <d v="2017-02-04T00:00:00"/>
    <s v="Saturday"/>
    <d v="1899-12-30T18:07:34"/>
    <d v="1899-12-30T18:00:00"/>
    <s v="Round Trip"/>
  </r>
  <r>
    <n v="1344495"/>
    <s v="RFID Card Member"/>
    <s v="Kenosha"/>
    <s v="WI"/>
    <n v="53144"/>
    <s v="UNITED STATES"/>
    <s v="Annual Pass"/>
    <n v="11096"/>
    <x v="33"/>
    <n v="43.063749000000001"/>
    <n v="-87.887962999999999"/>
    <x v="31"/>
    <n v="43.060250000000003"/>
    <n v="-87.892169999999993"/>
    <n v="5"/>
    <n v="0"/>
    <n v="0.8"/>
    <n v="0.7"/>
    <n v="30"/>
    <n v="-1"/>
    <d v="2017-02-04T00:00:00"/>
    <d v="2017-02-01T00:00:00"/>
    <d v="2017-02-04T00:00:00"/>
    <s v="Saturday"/>
    <d v="1899-12-30T23:22:21"/>
    <d v="1899-12-30T23:00:00"/>
    <n v="1"/>
    <d v="2017-02-04T00:00:00"/>
    <d v="2017-02-01T00:00:00"/>
    <d v="2017-02-04T00:00:00"/>
    <s v="Saturday"/>
    <d v="1899-12-30T23:27:13"/>
    <d v="1899-12-30T23:00:00"/>
    <s v="One Way"/>
  </r>
  <r>
    <n v="1379329"/>
    <s v="RFID Card Member"/>
    <s v="Milwaukee"/>
    <s v="WI"/>
    <n v="53233"/>
    <s v="UNITED STATES"/>
    <s v="Annual Pass"/>
    <n v="11080"/>
    <x v="14"/>
    <n v="43.045712999999999"/>
    <n v="-87.899756999999994"/>
    <x v="11"/>
    <n v="43.060786"/>
    <n v="-87.883825999999999"/>
    <n v="6"/>
    <n v="0"/>
    <n v="0.9"/>
    <n v="0.9"/>
    <n v="36"/>
    <n v="-1"/>
    <d v="2017-02-05T00:00:00"/>
    <d v="2017-02-01T00:00:00"/>
    <d v="2017-02-05T00:00:00"/>
    <s v="Sunday"/>
    <d v="1899-12-30T06:44:04"/>
    <d v="1899-12-30T07:00:00"/>
    <n v="1"/>
    <d v="2017-02-05T00:00:00"/>
    <d v="2017-02-01T00:00:00"/>
    <d v="2017-02-05T00:00:00"/>
    <s v="Sunday"/>
    <d v="1899-12-30T06:50:35"/>
    <d v="1899-12-30T07:00:00"/>
    <s v="One Way"/>
  </r>
  <r>
    <n v="1251108"/>
    <s v="RFID Card Member"/>
    <s v="Appleton"/>
    <s v="WI"/>
    <n v="54913"/>
    <s v="UNITED STATES"/>
    <s v="Bublr for Organizations"/>
    <n v="145"/>
    <x v="21"/>
    <n v="43.06033"/>
    <n v="-87.89546"/>
    <x v="31"/>
    <n v="43.060250000000003"/>
    <n v="-87.892169999999993"/>
    <n v="2"/>
    <n v="0"/>
    <n v="0.3"/>
    <n v="0.3"/>
    <n v="12"/>
    <n v="-1"/>
    <d v="2017-02-05T00:00:00"/>
    <d v="2017-02-01T00:00:00"/>
    <d v="2017-02-05T00:00:00"/>
    <s v="Sunday"/>
    <d v="1899-12-30T12:04:53"/>
    <d v="1899-12-30T12:00:00"/>
    <n v="1"/>
    <d v="2017-02-05T00:00:00"/>
    <d v="2017-02-01T00:00:00"/>
    <d v="2017-02-05T00:00:00"/>
    <s v="Sunday"/>
    <d v="1899-12-30T12:06:07"/>
    <d v="1899-12-30T12:00:00"/>
    <s v="One Way"/>
  </r>
  <r>
    <n v="1224715"/>
    <s v="RFID Card Member"/>
    <s v="Milwaukee"/>
    <s v="WI"/>
    <n v="53212"/>
    <s v="UNITED STATES"/>
    <s v="Annual Pass"/>
    <n v="11110"/>
    <x v="21"/>
    <n v="43.06033"/>
    <n v="-87.89546"/>
    <x v="3"/>
    <n v="43.058619999999998"/>
    <n v="-87.885319999999993"/>
    <n v="3"/>
    <n v="0"/>
    <n v="0.5"/>
    <n v="0.4"/>
    <n v="18"/>
    <n v="-1"/>
    <d v="2017-02-05T00:00:00"/>
    <d v="2017-02-01T00:00:00"/>
    <d v="2017-02-05T00:00:00"/>
    <s v="Sunday"/>
    <d v="1899-12-30T14:11:35"/>
    <d v="1899-12-30T14:00:00"/>
    <n v="1"/>
    <d v="2017-02-05T00:00:00"/>
    <d v="2017-02-01T00:00:00"/>
    <d v="2017-02-05T00:00:00"/>
    <s v="Sunday"/>
    <d v="1899-12-30T14:14:36"/>
    <d v="1899-12-30T14:00:00"/>
    <s v="One Way"/>
  </r>
  <r>
    <n v="1255543"/>
    <s v="RFID Card Member"/>
    <s v="Burlington"/>
    <s v="WI"/>
    <n v="53105"/>
    <s v="UNITED STATES"/>
    <s v="Bublr for Organizations"/>
    <n v="88"/>
    <x v="21"/>
    <n v="43.06033"/>
    <n v="-87.89546"/>
    <x v="31"/>
    <n v="43.060250000000003"/>
    <n v="-87.892169999999993"/>
    <n v="1"/>
    <n v="0"/>
    <n v="0.2"/>
    <n v="0.1"/>
    <n v="6"/>
    <n v="-1"/>
    <d v="2017-02-05T00:00:00"/>
    <d v="2017-02-01T00:00:00"/>
    <d v="2017-02-05T00:00:00"/>
    <s v="Sunday"/>
    <d v="1899-12-30T19:41:21"/>
    <d v="1899-12-30T20:00:00"/>
    <n v="1"/>
    <d v="2017-02-05T00:00:00"/>
    <d v="2017-02-01T00:00:00"/>
    <d v="2017-02-05T00:00:00"/>
    <s v="Sunday"/>
    <d v="1899-12-30T19:42:34"/>
    <d v="1899-12-30T20:00:00"/>
    <s v="One Way"/>
  </r>
  <r>
    <n v="1365846"/>
    <s v="RFID Card Member"/>
    <s v="Milwaukee "/>
    <s v="WI"/>
    <n v="53233"/>
    <s v="UNITED STATES"/>
    <s v="Annual Pass"/>
    <n v="5513"/>
    <x v="27"/>
    <n v="43.038580000000003"/>
    <n v="-87.90934"/>
    <x v="8"/>
    <n v="43.038580000000003"/>
    <n v="-87.90934"/>
    <n v="1"/>
    <n v="0"/>
    <n v="0.2"/>
    <n v="0.1"/>
    <n v="6"/>
    <n v="-1"/>
    <d v="2017-02-05T00:00:00"/>
    <d v="2017-02-01T00:00:00"/>
    <d v="2017-02-05T00:00:00"/>
    <s v="Sunday"/>
    <d v="1899-12-30T22:39:03"/>
    <d v="1899-12-30T23:00:00"/>
    <n v="1"/>
    <d v="2017-02-05T00:00:00"/>
    <d v="2017-02-01T00:00:00"/>
    <d v="2017-02-05T00:00:00"/>
    <s v="Sunday"/>
    <d v="1899-12-30T22:40:13"/>
    <d v="1899-12-30T23:00:00"/>
    <s v="Round Trip"/>
  </r>
  <r>
    <n v="1425087"/>
    <s v="RFID Card Member"/>
    <s v="milwaukee"/>
    <s v="WI"/>
    <n v="53212"/>
    <s v="UNITED STATES"/>
    <s v="Annual Pass"/>
    <n v="11168"/>
    <x v="16"/>
    <n v="43.03913"/>
    <n v="-87.916150000000002"/>
    <x v="15"/>
    <n v="43.06033"/>
    <n v="-87.89546"/>
    <n v="13"/>
    <n v="0"/>
    <n v="2"/>
    <n v="1.9"/>
    <n v="78"/>
    <n v="-1"/>
    <d v="2017-02-05T00:00:00"/>
    <d v="2017-02-01T00:00:00"/>
    <d v="2017-02-05T00:00:00"/>
    <s v="Sunday"/>
    <d v="1899-12-30T23:19:32"/>
    <d v="1899-12-30T23:00:00"/>
    <n v="1"/>
    <d v="2017-02-05T00:00:00"/>
    <d v="2017-02-01T00:00:00"/>
    <d v="2017-02-05T00:00:00"/>
    <s v="Sunday"/>
    <d v="1899-12-30T23:32:19"/>
    <d v="1899-12-31T00:00:00"/>
    <s v="One Way"/>
  </r>
  <r>
    <n v="698084"/>
    <s v="RFID Card Member"/>
    <s v="Milwaukee"/>
    <s v="WI"/>
    <n v="53204"/>
    <s v="UNITED STATES"/>
    <s v="Annual Pass"/>
    <n v="5563"/>
    <x v="30"/>
    <n v="43.031480000000002"/>
    <n v="-87.908169999999998"/>
    <x v="8"/>
    <n v="43.038580000000003"/>
    <n v="-87.90934"/>
    <n v="5"/>
    <n v="0"/>
    <n v="0.8"/>
    <n v="0.7"/>
    <n v="30"/>
    <n v="-1"/>
    <d v="2017-02-06T00:00:00"/>
    <d v="2017-02-01T00:00:00"/>
    <d v="2017-02-06T00:00:00"/>
    <s v="Monday"/>
    <d v="1899-12-30T07:55:51"/>
    <d v="1899-12-30T08:00:00"/>
    <n v="1"/>
    <d v="2017-02-06T00:00:00"/>
    <d v="2017-02-01T00:00:00"/>
    <d v="2017-02-06T00:00:00"/>
    <s v="Monday"/>
    <d v="1899-12-30T08:00:36"/>
    <d v="1899-12-30T08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1"/>
    <n v="0"/>
    <n v="1.7"/>
    <n v="1.6"/>
    <n v="66"/>
    <n v="-1"/>
    <d v="2017-02-06T00:00:00"/>
    <d v="2017-02-01T00:00:00"/>
    <d v="2017-02-06T00:00:00"/>
    <s v="Monday"/>
    <d v="1899-12-30T12:08:51"/>
    <d v="1899-12-30T12:00:00"/>
    <n v="1"/>
    <d v="2017-02-06T00:00:00"/>
    <d v="2017-02-01T00:00:00"/>
    <d v="2017-02-06T00:00:00"/>
    <s v="Monday"/>
    <d v="1899-12-30T12:19:28"/>
    <d v="1899-12-30T12:00:00"/>
    <s v="One Way"/>
  </r>
  <r>
    <n v="1010620"/>
    <s v="RFID Card Member"/>
    <s v="Milwaukee"/>
    <s v="WI"/>
    <n v="53202"/>
    <s v="UNITED STATES"/>
    <s v="Annual Pass"/>
    <n v="5487"/>
    <x v="7"/>
    <n v="43.074890000000003"/>
    <n v="-87.882810000000006"/>
    <x v="0"/>
    <n v="43.048200000000001"/>
    <n v="-87.900859999999994"/>
    <n v="15"/>
    <n v="0"/>
    <n v="2.2999999999999998"/>
    <n v="2.1"/>
    <n v="90"/>
    <n v="-1"/>
    <d v="2017-02-06T00:00:00"/>
    <d v="2017-02-01T00:00:00"/>
    <d v="2017-02-06T00:00:00"/>
    <s v="Monday"/>
    <d v="1899-12-30T15:57:49"/>
    <d v="1899-12-30T16:00:00"/>
    <n v="1"/>
    <d v="2017-02-06T00:00:00"/>
    <d v="2017-02-01T00:00:00"/>
    <d v="2017-02-06T00:00:00"/>
    <s v="Monday"/>
    <d v="1899-12-30T16:12:29"/>
    <d v="1899-12-30T16:00:00"/>
    <s v="One Way"/>
  </r>
  <r>
    <n v="1489319"/>
    <s v="RFID Card Member"/>
    <s v="Brookfield"/>
    <s v="WI"/>
    <n v="53045"/>
    <s v="UNITED STATES"/>
    <s v="Annual Pass"/>
    <n v="242"/>
    <x v="7"/>
    <n v="43.074890000000003"/>
    <n v="-87.882810000000006"/>
    <x v="41"/>
    <n v="43.078530000000001"/>
    <n v="-87.882620000000003"/>
    <n v="59"/>
    <n v="0"/>
    <n v="8.9"/>
    <n v="8.4"/>
    <n v="354"/>
    <n v="-1"/>
    <d v="2017-02-06T00:00:00"/>
    <d v="2017-02-01T00:00:00"/>
    <d v="2017-02-06T00:00:00"/>
    <s v="Monday"/>
    <d v="1899-12-30T17:06:52"/>
    <d v="1899-12-30T17:00:00"/>
    <n v="1"/>
    <d v="2017-02-06T00:00:00"/>
    <d v="2017-02-01T00:00:00"/>
    <d v="2017-02-06T00:00:00"/>
    <s v="Monday"/>
    <d v="1899-12-30T18:05:57"/>
    <d v="1899-12-30T18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06T00:00:00"/>
    <d v="2017-02-01T00:00:00"/>
    <d v="2017-02-06T00:00:00"/>
    <s v="Monday"/>
    <d v="1899-12-30T18:38:13"/>
    <d v="1899-12-30T19:00:00"/>
    <n v="1"/>
    <d v="2017-02-06T00:00:00"/>
    <d v="2017-02-01T00:00:00"/>
    <d v="2017-02-06T00:00:00"/>
    <s v="Monday"/>
    <d v="1899-12-30T18:48:00"/>
    <d v="1899-12-30T19:00:00"/>
    <s v="One Way"/>
  </r>
  <r>
    <n v="1244268"/>
    <s v="RFID Card Member"/>
    <s v="Shorewood"/>
    <s v="WI"/>
    <n v="53211"/>
    <s v="UNITED STATES"/>
    <s v="Pay as You Go Pass"/>
    <n v="5476"/>
    <x v="4"/>
    <n v="43.078530000000001"/>
    <n v="-87.882620000000003"/>
    <x v="26"/>
    <n v="43.077359999999999"/>
    <n v="-87.880769999999998"/>
    <n v="9"/>
    <n v="2"/>
    <n v="1.4"/>
    <n v="1.3"/>
    <n v="54"/>
    <n v="-1"/>
    <d v="2017-02-06T00:00:00"/>
    <d v="2017-02-01T00:00:00"/>
    <d v="2017-02-06T00:00:00"/>
    <s v="Monday"/>
    <d v="1899-12-30T18:43:51"/>
    <d v="1899-12-30T19:00:00"/>
    <n v="1"/>
    <d v="2017-02-06T00:00:00"/>
    <d v="2017-02-01T00:00:00"/>
    <d v="2017-02-06T00:00:00"/>
    <s v="Monday"/>
    <d v="1899-12-30T18:52:07"/>
    <d v="1899-12-30T19:00:00"/>
    <s v="One Way"/>
  </r>
  <r>
    <n v="1369902"/>
    <s v="RFID Card Member"/>
    <s v="Milwaukee"/>
    <s v="WI"/>
    <n v="53217"/>
    <s v="UNITED STATES"/>
    <s v="Annual Pass"/>
    <n v="5463"/>
    <x v="4"/>
    <n v="43.078530000000001"/>
    <n v="-87.882620000000003"/>
    <x v="41"/>
    <n v="43.078530000000001"/>
    <n v="-87.882620000000003"/>
    <n v="13"/>
    <n v="0"/>
    <n v="2"/>
    <n v="1.9"/>
    <n v="78"/>
    <n v="-1"/>
    <d v="2017-02-07T00:00:00"/>
    <d v="2017-02-01T00:00:00"/>
    <d v="2017-02-07T00:00:00"/>
    <s v="Tuesday"/>
    <d v="1899-12-30T15:56:23"/>
    <d v="1899-12-30T16:00:00"/>
    <n v="1"/>
    <d v="2017-02-07T00:00:00"/>
    <d v="2017-02-01T00:00:00"/>
    <d v="2017-02-07T00:00:00"/>
    <s v="Tuesday"/>
    <d v="1899-12-30T16:09:23"/>
    <d v="1899-12-30T16:00:00"/>
    <s v="Round Trip"/>
  </r>
  <r>
    <n v="1088320"/>
    <s v="RFID Card Member"/>
    <s v="milwaukee"/>
    <s v="WI"/>
    <n v="53202"/>
    <s v="UNITED STATES"/>
    <s v="Annual Pass"/>
    <n v="243"/>
    <x v="0"/>
    <n v="43.03886"/>
    <n v="-87.902720000000002"/>
    <x v="39"/>
    <n v="43.04804"/>
    <n v="-87.896720000000002"/>
    <n v="9"/>
    <n v="0"/>
    <n v="1.4"/>
    <n v="1.3"/>
    <n v="54"/>
    <n v="-1"/>
    <d v="2017-02-07T00:00:00"/>
    <d v="2017-02-01T00:00:00"/>
    <d v="2017-02-07T00:00:00"/>
    <s v="Tuesday"/>
    <d v="1899-12-30T17:32:50"/>
    <d v="1899-12-30T18:00:00"/>
    <n v="1"/>
    <d v="2017-02-07T00:00:00"/>
    <d v="2017-02-01T00:00:00"/>
    <d v="2017-02-07T00:00:00"/>
    <s v="Tuesday"/>
    <d v="1899-12-30T17:41:21"/>
    <d v="1899-12-30T18:00:00"/>
    <s v="One Way"/>
  </r>
  <r>
    <n v="1257700"/>
    <s v="RFID Card Member"/>
    <s v="Milwaukee"/>
    <s v="WI"/>
    <n v="53202"/>
    <s v="UNITED STATES"/>
    <s v="Annual Pass"/>
    <n v="5427"/>
    <x v="0"/>
    <n v="43.03886"/>
    <n v="-87.902720000000002"/>
    <x v="12"/>
    <n v="43.038719999999998"/>
    <n v="-87.905339999999995"/>
    <n v="7"/>
    <n v="0"/>
    <n v="1.1000000000000001"/>
    <n v="1"/>
    <n v="42"/>
    <n v="-1"/>
    <d v="2017-02-07T00:00:00"/>
    <d v="2017-02-01T00:00:00"/>
    <d v="2017-02-07T00:00:00"/>
    <s v="Tuesday"/>
    <d v="1899-12-30T19:23:42"/>
    <d v="1899-12-30T19:00:00"/>
    <n v="1"/>
    <d v="2017-02-07T00:00:00"/>
    <d v="2017-02-01T00:00:00"/>
    <d v="2017-02-07T00:00:00"/>
    <s v="Tuesday"/>
    <d v="1899-12-30T19:30:31"/>
    <d v="1899-12-30T20:00:00"/>
    <s v="One Way"/>
  </r>
  <r>
    <n v="135725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5"/>
    <n v="0"/>
    <n v="0.8"/>
    <n v="0.7"/>
    <n v="30"/>
    <n v="-1"/>
    <d v="2017-02-07T00:00:00"/>
    <d v="2017-02-01T00:00:00"/>
    <d v="2017-02-07T00:00:00"/>
    <s v="Tuesday"/>
    <d v="1899-12-30T21:02:09"/>
    <d v="1899-12-30T21:00:00"/>
    <n v="1"/>
    <d v="2017-02-07T00:00:00"/>
    <d v="2017-02-01T00:00:00"/>
    <d v="2017-02-07T00:00:00"/>
    <s v="Tuesday"/>
    <d v="1899-12-30T21:07:47"/>
    <d v="1899-12-30T21:00:00"/>
    <s v="One Way"/>
  </r>
  <r>
    <n v="1379329"/>
    <s v="RFID Card Member"/>
    <s v="Milwaukee"/>
    <s v="WI"/>
    <n v="53233"/>
    <s v="UNITED STATES"/>
    <s v="Annual Pass"/>
    <n v="11080"/>
    <x v="14"/>
    <n v="43.045712999999999"/>
    <n v="-87.899756999999994"/>
    <x v="11"/>
    <n v="43.060786"/>
    <n v="-87.883825999999999"/>
    <n v="6"/>
    <n v="0"/>
    <n v="0.9"/>
    <n v="0.9"/>
    <n v="36"/>
    <n v="-1"/>
    <d v="2017-02-08T00:00:00"/>
    <d v="2017-02-01T00:00:00"/>
    <d v="2017-02-08T00:00:00"/>
    <s v="Wednesday"/>
    <d v="1899-12-30T06:45:03"/>
    <d v="1899-12-30T07:00:00"/>
    <n v="1"/>
    <d v="2017-02-08T00:00:00"/>
    <d v="2017-02-01T00:00:00"/>
    <d v="2017-02-08T00:00:00"/>
    <s v="Wednesday"/>
    <d v="1899-12-30T06:51:53"/>
    <d v="1899-12-30T07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6"/>
    <n v="0"/>
    <n v="2.4"/>
    <n v="2.2999999999999998"/>
    <n v="96"/>
    <n v="-1"/>
    <d v="2017-02-08T00:00:00"/>
    <d v="2017-02-01T00:00:00"/>
    <d v="2017-02-08T00:00:00"/>
    <s v="Wednesday"/>
    <d v="1899-12-30T07:21:39"/>
    <d v="1899-12-30T07:00:00"/>
    <n v="1"/>
    <d v="2017-02-08T00:00:00"/>
    <d v="2017-02-01T00:00:00"/>
    <d v="2017-02-08T00:00:00"/>
    <s v="Wednesday"/>
    <d v="1899-12-30T07:37:10"/>
    <d v="1899-12-30T08:00:00"/>
    <s v="One Way"/>
  </r>
  <r>
    <n v="1387054"/>
    <s v="RFID Card Member"/>
    <s v="Wauwatosa"/>
    <s v="WI"/>
    <n v="53213"/>
    <s v="UNITED STATES"/>
    <s v="Annual Pass"/>
    <n v="5561"/>
    <x v="47"/>
    <n v="43.06044"/>
    <n v="-88.016239999999996"/>
    <x v="45"/>
    <n v="43.060079999999999"/>
    <n v="-88.027349999999998"/>
    <n v="7"/>
    <n v="0"/>
    <n v="1.1000000000000001"/>
    <n v="1"/>
    <n v="42"/>
    <n v="-1"/>
    <d v="2017-02-08T00:00:00"/>
    <d v="2017-02-01T00:00:00"/>
    <d v="2017-02-08T00:00:00"/>
    <s v="Wednesday"/>
    <d v="1899-12-30T09:29:15"/>
    <d v="1899-12-30T09:00:00"/>
    <n v="1"/>
    <d v="2017-02-08T00:00:00"/>
    <d v="2017-02-01T00:00:00"/>
    <d v="2017-02-08T00:00:00"/>
    <s v="Wednesday"/>
    <d v="1899-12-30T09:36:40"/>
    <d v="1899-12-30T10:00:00"/>
    <s v="One Way"/>
  </r>
  <r>
    <n v="1387054"/>
    <s v="RFID Card Member"/>
    <s v="Wauwatosa"/>
    <s v="WI"/>
    <n v="53213"/>
    <s v="UNITED STATES"/>
    <s v="Annual Pass"/>
    <n v="5561"/>
    <x v="52"/>
    <n v="43.060079999999999"/>
    <n v="-88.027349999999998"/>
    <x v="53"/>
    <n v="43.06044"/>
    <n v="-88.016239999999996"/>
    <n v="7"/>
    <n v="0"/>
    <n v="1.1000000000000001"/>
    <n v="1"/>
    <n v="42"/>
    <n v="-1"/>
    <d v="2017-02-08T00:00:00"/>
    <d v="2017-02-01T00:00:00"/>
    <d v="2017-02-08T00:00:00"/>
    <s v="Wednesday"/>
    <d v="1899-12-30T09:40:35"/>
    <d v="1899-12-30T10:00:00"/>
    <n v="1"/>
    <d v="2017-02-08T00:00:00"/>
    <d v="2017-02-01T00:00:00"/>
    <d v="2017-02-08T00:00:00"/>
    <s v="Wednesday"/>
    <d v="1899-12-30T09:47:06"/>
    <d v="1899-12-30T10:00:00"/>
    <s v="One Way"/>
  </r>
  <r>
    <n v="1328721"/>
    <s v="RFID Card Member"/>
    <s v="Milwaukee"/>
    <s v="WI"/>
    <n v="53207"/>
    <s v="UNITED STATES"/>
    <s v="Annual Pass"/>
    <n v="78"/>
    <x v="37"/>
    <n v="43.041646999999998"/>
    <n v="-87.927257999999995"/>
    <x v="42"/>
    <n v="43.026229999999998"/>
    <n v="-87.912809999999993"/>
    <n v="10"/>
    <n v="0"/>
    <n v="1.5"/>
    <n v="1.4"/>
    <n v="60"/>
    <n v="-1"/>
    <d v="2017-02-08T00:00:00"/>
    <d v="2017-02-01T00:00:00"/>
    <d v="2017-02-08T00:00:00"/>
    <s v="Wednesday"/>
    <d v="1899-12-30T10:18:24"/>
    <d v="1899-12-30T10:00:00"/>
    <n v="1"/>
    <d v="2017-02-08T00:00:00"/>
    <d v="2017-02-01T00:00:00"/>
    <d v="2017-02-08T00:00:00"/>
    <s v="Wednesday"/>
    <d v="1899-12-30T10:28:09"/>
    <d v="1899-12-30T10:00:00"/>
    <s v="One Way"/>
  </r>
  <r>
    <n v="1201980"/>
    <s v="RFID Card Member"/>
    <s v="Elkhorn"/>
    <s v="WI"/>
    <n v="53121"/>
    <s v="UNITED STATES"/>
    <s v="Annual Pass"/>
    <n v="5462"/>
    <x v="9"/>
    <n v="43.066893999999998"/>
    <n v="-87.877936000000005"/>
    <x v="38"/>
    <n v="43.074890000000003"/>
    <n v="-87.882810000000006"/>
    <n v="8"/>
    <n v="0"/>
    <n v="1.2"/>
    <n v="1.1000000000000001"/>
    <n v="48"/>
    <n v="-1"/>
    <d v="2017-02-08T00:00:00"/>
    <d v="2017-02-01T00:00:00"/>
    <d v="2017-02-08T00:00:00"/>
    <s v="Wednesday"/>
    <d v="1899-12-30T10:57:58"/>
    <d v="1899-12-30T11:00:00"/>
    <n v="1"/>
    <d v="2017-02-08T00:00:00"/>
    <d v="2017-02-01T00:00:00"/>
    <d v="2017-02-08T00:00:00"/>
    <s v="Wednesday"/>
    <d v="1899-12-30T11:05:52"/>
    <d v="1899-12-30T11:00:00"/>
    <s v="One Way"/>
  </r>
  <r>
    <n v="1274295"/>
    <s v="RFID Card Member"/>
    <s v="Milwaukee"/>
    <s v="WI"/>
    <n v="53202"/>
    <s v="UNITED STATES"/>
    <s v="Pay as You Go Pass"/>
    <n v="42"/>
    <x v="39"/>
    <n v="43.024340000000002"/>
    <n v="-87.916753"/>
    <x v="44"/>
    <n v="43.024340000000002"/>
    <n v="-87.916753"/>
    <n v="35"/>
    <n v="4"/>
    <n v="5.3"/>
    <n v="5"/>
    <n v="210"/>
    <n v="-1"/>
    <d v="2017-02-08T00:00:00"/>
    <d v="2017-02-01T00:00:00"/>
    <d v="2017-02-08T00:00:00"/>
    <s v="Wednesday"/>
    <d v="1899-12-30T12:56:50"/>
    <d v="1899-12-30T13:00:00"/>
    <n v="1"/>
    <d v="2017-02-08T00:00:00"/>
    <d v="2017-02-01T00:00:00"/>
    <d v="2017-02-08T00:00:00"/>
    <s v="Wednesday"/>
    <d v="1899-12-30T13:31:50"/>
    <d v="1899-12-30T14:00:00"/>
    <s v="Round Trip"/>
  </r>
  <r>
    <n v="1201980"/>
    <s v="RFID Card Member"/>
    <s v="Elkhorn"/>
    <s v="WI"/>
    <n v="53121"/>
    <s v="UNITED STATES"/>
    <s v="Annual Pass"/>
    <n v="5550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08T00:00:00"/>
    <d v="2017-02-01T00:00:00"/>
    <d v="2017-02-08T00:00:00"/>
    <s v="Wednesday"/>
    <d v="1899-12-30T16:07:03"/>
    <d v="1899-12-30T16:00:00"/>
    <n v="1"/>
    <d v="2017-02-08T00:00:00"/>
    <d v="2017-02-01T00:00:00"/>
    <d v="2017-02-08T00:00:00"/>
    <s v="Wednesday"/>
    <d v="1899-12-30T16:14:40"/>
    <d v="1899-12-30T16:00:00"/>
    <s v="One Way"/>
  </r>
  <r>
    <n v="1152387"/>
    <s v="RFID Card Member"/>
    <s v="Milwaukee"/>
    <s v="WI"/>
    <n v="53211"/>
    <s v="UNITED STATES"/>
    <s v="Bublr for Organizations"/>
    <n v="157"/>
    <x v="7"/>
    <n v="43.074890000000003"/>
    <n v="-87.882810000000006"/>
    <x v="25"/>
    <n v="43.066893999999998"/>
    <n v="-87.877936000000005"/>
    <n v="6"/>
    <n v="0"/>
    <n v="0.9"/>
    <n v="0.9"/>
    <n v="36"/>
    <n v="-1"/>
    <d v="2017-02-08T00:00:00"/>
    <d v="2017-02-01T00:00:00"/>
    <d v="2017-02-08T00:00:00"/>
    <s v="Wednesday"/>
    <d v="1899-12-30T16:51:30"/>
    <d v="1899-12-30T17:00:00"/>
    <n v="1"/>
    <d v="2017-02-08T00:00:00"/>
    <d v="2017-02-01T00:00:00"/>
    <d v="2017-02-08T00:00:00"/>
    <s v="Wednesday"/>
    <d v="1899-12-30T16:57:55"/>
    <d v="1899-12-30T17:00:00"/>
    <s v="One Way"/>
  </r>
  <r>
    <n v="563412"/>
    <s v="RFID Card Member"/>
    <s v="Kenilworth"/>
    <s v="IL"/>
    <n v="60043"/>
    <s v="UNITED STATES"/>
    <s v="Annual Pass"/>
    <n v="5453"/>
    <x v="6"/>
    <n v="43.049230000000001"/>
    <n v="-87.911940000000001"/>
    <x v="16"/>
    <n v="43.034619999999997"/>
    <n v="-87.917500000000004"/>
    <n v="35"/>
    <n v="0"/>
    <n v="5.3"/>
    <n v="5"/>
    <n v="210"/>
    <n v="-1"/>
    <d v="2017-02-08T00:00:00"/>
    <d v="2017-02-01T00:00:00"/>
    <d v="2017-02-08T00:00:00"/>
    <s v="Wednesday"/>
    <d v="1899-12-30T17:22:25"/>
    <d v="1899-12-30T17:00:00"/>
    <n v="1"/>
    <d v="2017-02-08T00:00:00"/>
    <d v="2017-02-01T00:00:00"/>
    <d v="2017-02-08T00:00:00"/>
    <s v="Wednesday"/>
    <d v="1899-12-30T17:57:31"/>
    <d v="1899-12-30T18:00:00"/>
    <s v="One Way"/>
  </r>
  <r>
    <n v="1442430"/>
    <s v="RFID Card Member"/>
    <s v="Milwaukee"/>
    <s v="WI"/>
    <n v="53211"/>
    <s v="UNITED STATES"/>
    <s v="Annual Pass"/>
    <n v="11072"/>
    <x v="7"/>
    <n v="43.074890000000003"/>
    <n v="-87.882810000000006"/>
    <x v="9"/>
    <n v="43.074655999999997"/>
    <n v="-87.889011999999994"/>
    <n v="3"/>
    <n v="0"/>
    <n v="0.5"/>
    <n v="0.4"/>
    <n v="18"/>
    <n v="-1"/>
    <d v="2017-02-08T00:00:00"/>
    <d v="2017-02-01T00:00:00"/>
    <d v="2017-02-08T00:00:00"/>
    <s v="Wednesday"/>
    <d v="1899-12-30T19:49:57"/>
    <d v="1899-12-30T20:00:00"/>
    <n v="1"/>
    <d v="2017-02-08T00:00:00"/>
    <d v="2017-02-01T00:00:00"/>
    <d v="2017-02-08T00:00:00"/>
    <s v="Wednesday"/>
    <d v="1899-12-30T19:52:21"/>
    <d v="1899-12-30T20:00:00"/>
    <s v="One Way"/>
  </r>
  <r>
    <n v="1357250"/>
    <s v="RFID Card Member"/>
    <s v="Milwaukee"/>
    <s v="WI"/>
    <n v="53202"/>
    <s v="UNITED STATES"/>
    <s v="Annual Pass"/>
    <n v="5512"/>
    <x v="12"/>
    <n v="43.038719999999998"/>
    <n v="-87.905339999999995"/>
    <x v="13"/>
    <n v="43.04824"/>
    <n v="-87.904970000000006"/>
    <n v="4"/>
    <n v="0"/>
    <n v="0.6"/>
    <n v="0.6"/>
    <n v="24"/>
    <n v="-1"/>
    <d v="2017-02-08T00:00:00"/>
    <d v="2017-02-01T00:00:00"/>
    <d v="2017-02-08T00:00:00"/>
    <s v="Wednesday"/>
    <d v="1899-12-30T20:40:11"/>
    <d v="1899-12-30T21:00:00"/>
    <n v="1"/>
    <d v="2017-02-08T00:00:00"/>
    <d v="2017-02-01T00:00:00"/>
    <d v="2017-02-08T00:00:00"/>
    <s v="Wednesday"/>
    <d v="1899-12-30T20:44:20"/>
    <d v="1899-12-30T21:00:00"/>
    <s v="One Way"/>
  </r>
  <r>
    <n v="1357250"/>
    <s v="RFID Card Member"/>
    <s v="Milwaukee"/>
    <s v="WI"/>
    <n v="53202"/>
    <s v="UNITED STATES"/>
    <s v="Annual Pass"/>
    <n v="5487"/>
    <x v="1"/>
    <n v="43.048200000000001"/>
    <n v="-87.900859999999994"/>
    <x v="1"/>
    <n v="43.03886"/>
    <n v="-87.902720000000002"/>
    <n v="6"/>
    <n v="0"/>
    <n v="0.9"/>
    <n v="0.9"/>
    <n v="36"/>
    <n v="-1"/>
    <d v="2017-02-09T00:00:00"/>
    <d v="2017-02-01T00:00:00"/>
    <d v="2017-02-09T00:00:00"/>
    <s v="Thursday"/>
    <d v="1899-12-30T06:34:33"/>
    <d v="1899-12-30T07:00:00"/>
    <n v="1"/>
    <d v="2017-02-09T00:00:00"/>
    <d v="2017-02-01T00:00:00"/>
    <d v="2017-02-09T00:00:00"/>
    <s v="Thursday"/>
    <d v="1899-12-30T06:40:08"/>
    <d v="1899-12-30T07:00:00"/>
    <s v="One Way"/>
  </r>
  <r>
    <n v="1387054"/>
    <s v="RFID Card Member"/>
    <s v="Wauwatosa"/>
    <s v="WI"/>
    <n v="53213"/>
    <s v="UNITED STATES"/>
    <s v="Annual Pass"/>
    <n v="5441"/>
    <x v="42"/>
    <n v="43.052630000000001"/>
    <n v="-88.016319999999993"/>
    <x v="53"/>
    <n v="43.06044"/>
    <n v="-88.016239999999996"/>
    <n v="6"/>
    <n v="0"/>
    <n v="0.9"/>
    <n v="0.9"/>
    <n v="36"/>
    <n v="-1"/>
    <d v="2017-02-09T00:00:00"/>
    <d v="2017-02-01T00:00:00"/>
    <d v="2017-02-09T00:00:00"/>
    <s v="Thursday"/>
    <d v="1899-12-30T08:13:42"/>
    <d v="1899-12-30T08:00:00"/>
    <n v="1"/>
    <d v="2017-02-09T00:00:00"/>
    <d v="2017-02-01T00:00:00"/>
    <d v="2017-02-09T00:00:00"/>
    <s v="Thursday"/>
    <d v="1899-12-30T08:19:38"/>
    <d v="1899-12-30T08:00:00"/>
    <s v="One Way"/>
  </r>
  <r>
    <n v="1154367"/>
    <s v="RFID Card Member"/>
    <s v="Milwaukee"/>
    <s v="WI"/>
    <n v="53202"/>
    <s v="UNITED STATES"/>
    <s v="Annual Pass"/>
    <n v="5556"/>
    <x v="11"/>
    <n v="43.04824"/>
    <n v="-87.904970000000006"/>
    <x v="54"/>
    <n v="43.046570000000003"/>
    <n v="-87.908720000000002"/>
    <n v="7"/>
    <n v="0"/>
    <n v="1.1000000000000001"/>
    <n v="1"/>
    <n v="42"/>
    <n v="-1"/>
    <d v="2017-02-09T00:00:00"/>
    <d v="2017-02-01T00:00:00"/>
    <d v="2017-02-09T00:00:00"/>
    <s v="Thursday"/>
    <d v="1899-12-30T13:58:26"/>
    <d v="1899-12-30T14:00:00"/>
    <n v="1"/>
    <d v="2017-02-09T00:00:00"/>
    <d v="2017-02-01T00:00:00"/>
    <d v="2017-02-09T00:00:00"/>
    <s v="Thursday"/>
    <d v="1899-12-30T14:05:06"/>
    <d v="1899-12-30T14:00:00"/>
    <s v="One Way"/>
  </r>
  <r>
    <n v="1137916"/>
    <s v="RFID Card Member"/>
    <s v="Milwaukee "/>
    <s v="WI"/>
    <n v="53202"/>
    <s v="UNITED STATES"/>
    <s v="Annual Pass"/>
    <n v="11114"/>
    <x v="27"/>
    <n v="43.038580000000003"/>
    <n v="-87.90934"/>
    <x v="10"/>
    <n v="43.052460000000004"/>
    <n v="-87.891000000000005"/>
    <n v="12"/>
    <n v="0"/>
    <n v="1.8"/>
    <n v="1.7"/>
    <n v="72"/>
    <n v="-1"/>
    <d v="2017-02-09T00:00:00"/>
    <d v="2017-02-01T00:00:00"/>
    <d v="2017-02-09T00:00:00"/>
    <s v="Thursday"/>
    <d v="1899-12-30T18:13:34"/>
    <d v="1899-12-30T18:00:00"/>
    <n v="1"/>
    <d v="2017-02-09T00:00:00"/>
    <d v="2017-02-01T00:00:00"/>
    <d v="2017-02-09T00:00:00"/>
    <s v="Thursday"/>
    <d v="1899-12-30T18:25:40"/>
    <d v="1899-12-30T18:00:00"/>
    <s v="One Way"/>
  </r>
  <r>
    <n v="1017964"/>
    <s v="RFID Card Member"/>
    <s v="Milwaukee"/>
    <s v="WI"/>
    <n v="53202"/>
    <s v="UNITED STATES"/>
    <s v="Annual Pass"/>
    <n v="81"/>
    <x v="0"/>
    <n v="43.03886"/>
    <n v="-87.902720000000002"/>
    <x v="3"/>
    <n v="43.058619999999998"/>
    <n v="-87.885319999999993"/>
    <n v="11"/>
    <n v="0"/>
    <n v="1.7"/>
    <n v="1.6"/>
    <n v="66"/>
    <n v="-1"/>
    <d v="2017-02-09T00:00:00"/>
    <d v="2017-02-01T00:00:00"/>
    <d v="2017-02-09T00:00:00"/>
    <s v="Thursday"/>
    <d v="1899-12-30T21:03:17"/>
    <d v="1899-12-30T21:00:00"/>
    <n v="1"/>
    <d v="2017-02-09T00:00:00"/>
    <d v="2017-02-01T00:00:00"/>
    <d v="2017-02-09T00:00:00"/>
    <s v="Thursday"/>
    <d v="1899-12-30T21:14:45"/>
    <d v="1899-12-30T21:00:00"/>
    <s v="One Way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42"/>
    <n v="43.026229999999998"/>
    <n v="-87.912809999999993"/>
    <n v="9"/>
    <n v="0"/>
    <n v="1.4"/>
    <n v="1.3"/>
    <n v="54"/>
    <n v="-1"/>
    <d v="2017-02-10T00:00:00"/>
    <d v="2017-02-01T00:00:00"/>
    <d v="2017-02-10T00:00:00"/>
    <s v="Friday"/>
    <d v="1899-12-30T07:59:10"/>
    <d v="1899-12-30T08:00:00"/>
    <n v="1"/>
    <d v="2017-02-10T00:00:00"/>
    <d v="2017-02-01T00:00:00"/>
    <d v="2017-02-10T00:00:00"/>
    <s v="Friday"/>
    <d v="1899-12-30T08:08:25"/>
    <d v="1899-12-30T08:00:00"/>
    <s v="One Way"/>
  </r>
  <r>
    <n v="1257756"/>
    <s v="RFID Card Member"/>
    <s v="Milwaukee"/>
    <s v="WI"/>
    <n v="53204"/>
    <s v="UNITED STATES"/>
    <s v="Annual Pass"/>
    <n v="19"/>
    <x v="20"/>
    <n v="43.034619999999997"/>
    <n v="-87.917500000000004"/>
    <x v="14"/>
    <n v="43.020020000000002"/>
    <n v="-87.912540000000007"/>
    <n v="7"/>
    <n v="0"/>
    <n v="1.1000000000000001"/>
    <n v="1"/>
    <n v="42"/>
    <n v="-1"/>
    <d v="2017-02-10T00:00:00"/>
    <d v="2017-02-01T00:00:00"/>
    <d v="2017-02-10T00:00:00"/>
    <s v="Friday"/>
    <d v="1899-12-30T09:33:12"/>
    <d v="1899-12-30T10:00:00"/>
    <n v="1"/>
    <d v="2017-02-10T00:00:00"/>
    <d v="2017-02-01T00:00:00"/>
    <d v="2017-02-10T00:00:00"/>
    <s v="Friday"/>
    <d v="1899-12-30T09:40:48"/>
    <d v="1899-12-30T10:00:00"/>
    <s v="One Way"/>
  </r>
  <r>
    <n v="1250004"/>
    <s v="RFID Card Member"/>
    <s v="Rockford "/>
    <s v="IL"/>
    <n v="61107"/>
    <s v="UNITED STATES"/>
    <s v="Bublr for Organizations"/>
    <n v="145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3:26:29"/>
    <d v="1899-12-30T13:00:00"/>
    <n v="1"/>
    <d v="2017-02-10T00:00:00"/>
    <d v="2017-02-01T00:00:00"/>
    <d v="2017-02-10T00:00:00"/>
    <s v="Friday"/>
    <d v="1899-12-30T13:27:34"/>
    <d v="1899-12-30T13:00:00"/>
    <s v="One Way"/>
  </r>
  <r>
    <n v="1010620"/>
    <s v="RFID Card Member"/>
    <s v="Milwaukee"/>
    <s v="WI"/>
    <n v="53202"/>
    <s v="UNITED STATES"/>
    <s v="Annual Pass"/>
    <n v="5532"/>
    <x v="22"/>
    <n v="43.053040000000003"/>
    <n v="-87.897660000000002"/>
    <x v="0"/>
    <n v="43.048200000000001"/>
    <n v="-87.900859999999994"/>
    <n v="3"/>
    <n v="0"/>
    <n v="0.5"/>
    <n v="0.4"/>
    <n v="18"/>
    <n v="-1"/>
    <d v="2017-02-10T00:00:00"/>
    <d v="2017-02-01T00:00:00"/>
    <d v="2017-02-10T00:00:00"/>
    <s v="Friday"/>
    <d v="1899-12-30T13:34:12"/>
    <d v="1899-12-30T14:00:00"/>
    <n v="1"/>
    <d v="2017-02-10T00:00:00"/>
    <d v="2017-02-01T00:00:00"/>
    <d v="2017-02-10T00:00:00"/>
    <s v="Friday"/>
    <d v="1899-12-30T13:37:41"/>
    <d v="1899-12-30T14:00:00"/>
    <s v="One Way"/>
  </r>
  <r>
    <n v="1478009"/>
    <s v="RFID Card Member"/>
    <s v="Milwaukee"/>
    <s v="WI"/>
    <n v="53211"/>
    <s v="UNITED STATES"/>
    <s v="Annual Pass"/>
    <n v="5466"/>
    <x v="16"/>
    <n v="43.03913"/>
    <n v="-87.916150000000002"/>
    <x v="16"/>
    <n v="43.034619999999997"/>
    <n v="-87.917500000000004"/>
    <n v="7"/>
    <n v="0"/>
    <n v="1.1000000000000001"/>
    <n v="1"/>
    <n v="42"/>
    <n v="-1"/>
    <d v="2017-02-10T00:00:00"/>
    <d v="2017-02-01T00:00:00"/>
    <d v="2017-02-10T00:00:00"/>
    <s v="Friday"/>
    <d v="1899-12-30T16:36:40"/>
    <d v="1899-12-30T17:00:00"/>
    <n v="1"/>
    <d v="2017-02-10T00:00:00"/>
    <d v="2017-02-01T00:00:00"/>
    <d v="2017-02-10T00:00:00"/>
    <s v="Friday"/>
    <d v="1899-12-30T16:43:33"/>
    <d v="1899-12-30T17:00:00"/>
    <s v="One Way"/>
  </r>
  <r>
    <n v="1482346"/>
    <s v="RFID Card Member"/>
    <s v="Milwaukee"/>
    <s v="WI"/>
    <n v="53207"/>
    <s v="UNITED STATES"/>
    <s v="Annual Pass"/>
    <n v="5494"/>
    <x v="13"/>
    <n v="43.058619999999998"/>
    <n v="-87.885319999999993"/>
    <x v="3"/>
    <n v="43.058619999999998"/>
    <n v="-87.885319999999993"/>
    <n v="1"/>
    <n v="0"/>
    <n v="0.2"/>
    <n v="0.1"/>
    <n v="6"/>
    <n v="-1"/>
    <d v="2017-02-10T00:00:00"/>
    <d v="2017-02-01T00:00:00"/>
    <d v="2017-02-10T00:00:00"/>
    <s v="Friday"/>
    <d v="1899-12-30T19:22:43"/>
    <d v="1899-12-30T19:00:00"/>
    <n v="1"/>
    <d v="2017-02-10T00:00:00"/>
    <d v="2017-02-01T00:00:00"/>
    <d v="2017-02-10T00:00:00"/>
    <s v="Friday"/>
    <d v="1899-12-30T19:23:08"/>
    <d v="1899-12-30T19:00:00"/>
    <s v="Round Trip"/>
  </r>
  <r>
    <n v="1358502"/>
    <s v="RFID Card Member"/>
    <s v="Clintonville"/>
    <s v="WI"/>
    <n v="54929"/>
    <s v="UNITED STATES"/>
    <s v="Annual Pass"/>
    <n v="88"/>
    <x v="21"/>
    <n v="43.06033"/>
    <n v="-87.89546"/>
    <x v="15"/>
    <n v="43.06033"/>
    <n v="-87.89546"/>
    <n v="20"/>
    <n v="0"/>
    <n v="3"/>
    <n v="2.9"/>
    <n v="120"/>
    <n v="-1"/>
    <d v="2017-02-10T00:00:00"/>
    <d v="2017-02-01T00:00:00"/>
    <d v="2017-02-10T00:00:00"/>
    <s v="Friday"/>
    <d v="1899-12-30T20:31:54"/>
    <d v="1899-12-30T21:00:00"/>
    <n v="1"/>
    <d v="2017-02-10T00:00:00"/>
    <d v="2017-02-01T00:00:00"/>
    <d v="2017-02-10T00:00:00"/>
    <s v="Friday"/>
    <d v="1899-12-30T20:51:30"/>
    <d v="1899-12-30T21:00:00"/>
    <s v="Round Trip"/>
  </r>
  <r>
    <n v="1357250"/>
    <s v="RFID Card Member"/>
    <s v="Milwaukee"/>
    <s v="WI"/>
    <n v="53202"/>
    <s v="UNITED STATES"/>
    <s v="Annual Pass"/>
    <n v="11114"/>
    <x v="12"/>
    <n v="43.038719999999998"/>
    <n v="-87.905339999999995"/>
    <x v="13"/>
    <n v="43.04824"/>
    <n v="-87.904970000000006"/>
    <n v="4"/>
    <n v="0"/>
    <n v="0.6"/>
    <n v="0.6"/>
    <n v="24"/>
    <n v="-1"/>
    <d v="2017-02-10T00:00:00"/>
    <d v="2017-02-01T00:00:00"/>
    <d v="2017-02-10T00:00:00"/>
    <s v="Friday"/>
    <d v="1899-12-30T20:41:23"/>
    <d v="1899-12-30T21:00:00"/>
    <n v="1"/>
    <d v="2017-02-10T00:00:00"/>
    <d v="2017-02-01T00:00:00"/>
    <d v="2017-02-10T00:00:00"/>
    <s v="Friday"/>
    <d v="1899-12-30T20:45:44"/>
    <d v="1899-12-30T21:00:00"/>
    <s v="One Way"/>
  </r>
  <r>
    <n v="1328721"/>
    <s v="RFID Card Member"/>
    <s v="Milwaukee"/>
    <s v="WI"/>
    <n v="53207"/>
    <s v="UNITED STATES"/>
    <s v="Annual Pass"/>
    <n v="983"/>
    <x v="41"/>
    <n v="43.004728999999998"/>
    <n v="-87.905463999999995"/>
    <x v="42"/>
    <n v="43.026229999999998"/>
    <n v="-87.912809999999993"/>
    <n v="21"/>
    <n v="0"/>
    <n v="3.2"/>
    <n v="3"/>
    <n v="126"/>
    <n v="-1"/>
    <d v="2017-02-11T00:00:00"/>
    <d v="2017-02-01T00:00:00"/>
    <d v="2017-02-11T00:00:00"/>
    <s v="Saturday"/>
    <d v="1899-12-30T07:59:42"/>
    <d v="1899-12-30T08:00:00"/>
    <n v="1"/>
    <d v="2017-02-11T00:00:00"/>
    <d v="2017-02-01T00:00:00"/>
    <d v="2017-02-11T00:00:00"/>
    <s v="Saturday"/>
    <d v="1899-12-30T08:20:02"/>
    <d v="1899-12-30T08:00:00"/>
    <s v="One Way"/>
  </r>
  <r>
    <n v="1483928"/>
    <s v="RFID Card Member"/>
    <s v="Mequon"/>
    <s v="WI"/>
    <n v="53092"/>
    <s v="UNITED STATES"/>
    <s v="Annual Pass"/>
    <n v="45"/>
    <x v="4"/>
    <n v="43.078530000000001"/>
    <n v="-87.882620000000003"/>
    <x v="37"/>
    <n v="43.069021999999997"/>
    <n v="-87.887940999999998"/>
    <n v="7"/>
    <n v="0"/>
    <n v="1.1000000000000001"/>
    <n v="1"/>
    <n v="42"/>
    <n v="-1"/>
    <d v="2017-02-11T00:00:00"/>
    <d v="2017-02-01T00:00:00"/>
    <d v="2017-02-11T00:00:00"/>
    <s v="Saturday"/>
    <d v="1899-12-30T10:24:34"/>
    <d v="1899-12-30T10:00:00"/>
    <n v="1"/>
    <d v="2017-02-11T00:00:00"/>
    <d v="2017-02-01T00:00:00"/>
    <d v="2017-02-11T00:00:00"/>
    <s v="Saturday"/>
    <d v="1899-12-30T10:31:43"/>
    <d v="1899-12-30T11:00:00"/>
    <s v="One Way"/>
  </r>
  <r>
    <n v="1328721"/>
    <s v="RFID Card Member"/>
    <s v="Milwaukee"/>
    <s v="WI"/>
    <n v="53207"/>
    <s v="UNITED STATES"/>
    <s v="Annual Pass"/>
    <n v="983"/>
    <x v="27"/>
    <n v="43.038580000000003"/>
    <n v="-87.90934"/>
    <x v="42"/>
    <n v="43.026229999999998"/>
    <n v="-87.912809999999993"/>
    <n v="6"/>
    <n v="0"/>
    <n v="0.9"/>
    <n v="0.9"/>
    <n v="36"/>
    <n v="-1"/>
    <d v="2017-02-11T00:00:00"/>
    <d v="2017-02-01T00:00:00"/>
    <d v="2017-02-11T00:00:00"/>
    <s v="Saturday"/>
    <d v="1899-12-30T10:40:26"/>
    <d v="1899-12-30T11:00:00"/>
    <n v="1"/>
    <d v="2017-02-11T00:00:00"/>
    <d v="2017-02-01T00:00:00"/>
    <d v="2017-02-11T00:00:00"/>
    <s v="Saturday"/>
    <d v="1899-12-30T10:46:01"/>
    <d v="1899-12-30T11:00:00"/>
    <s v="One Way"/>
  </r>
  <r>
    <n v="1252710"/>
    <s v="RFID Card Member"/>
    <s v="Gurnee"/>
    <s v="IL"/>
    <n v="60032"/>
    <s v="UNITED STATES"/>
    <s v="Bublr for Organizations"/>
    <n v="11051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11T00:00:00"/>
    <d v="2017-02-01T00:00:00"/>
    <d v="2017-02-11T00:00:00"/>
    <s v="Saturday"/>
    <d v="1899-12-30T12:35:39"/>
    <d v="1899-12-30T13:00:00"/>
    <n v="1"/>
    <d v="2017-02-11T00:00:00"/>
    <d v="2017-02-01T00:00:00"/>
    <d v="2017-02-11T00:00:00"/>
    <s v="Saturday"/>
    <d v="1899-12-30T12:37:54"/>
    <d v="1899-12-30T13:00:00"/>
    <s v="One Way"/>
  </r>
  <r>
    <n v="1135547"/>
    <s v="RFID Card Member"/>
    <s v="Milwaukee"/>
    <s v="WI"/>
    <n v="53202"/>
    <s v="UNITED STATES"/>
    <s v="Annual Pass"/>
    <n v="47"/>
    <x v="11"/>
    <n v="43.04824"/>
    <n v="-87.904970000000006"/>
    <x v="38"/>
    <n v="43.074890000000003"/>
    <n v="-87.882810000000006"/>
    <n v="23"/>
    <n v="0"/>
    <n v="3.5"/>
    <n v="3.3"/>
    <n v="138"/>
    <n v="-1"/>
    <d v="2017-02-11T00:00:00"/>
    <d v="2017-02-01T00:00:00"/>
    <d v="2017-02-11T00:00:00"/>
    <s v="Saturday"/>
    <d v="1899-12-30T13:07:31"/>
    <d v="1899-12-30T13:00:00"/>
    <n v="1"/>
    <d v="2017-02-11T00:00:00"/>
    <d v="2017-02-01T00:00:00"/>
    <d v="2017-02-11T00:00:00"/>
    <s v="Saturday"/>
    <d v="1899-12-30T13:30:21"/>
    <d v="1899-12-30T14:00:00"/>
    <s v="One Way"/>
  </r>
  <r>
    <n v="1004775"/>
    <s v="RFID Card Member"/>
    <s v="Milwaukee"/>
    <s v="WI"/>
    <n v="53202"/>
    <s v="UNITED STATES"/>
    <s v="Annual Pass"/>
    <n v="23"/>
    <x v="4"/>
    <n v="43.078530000000001"/>
    <n v="-87.882620000000003"/>
    <x v="37"/>
    <n v="43.069021999999997"/>
    <n v="-87.887940999999998"/>
    <n v="40"/>
    <n v="0"/>
    <n v="6"/>
    <n v="5.7"/>
    <n v="240"/>
    <n v="-1"/>
    <d v="2017-02-11T00:00:00"/>
    <d v="2017-02-01T00:00:00"/>
    <d v="2017-02-11T00:00:00"/>
    <s v="Saturday"/>
    <d v="1899-12-30T13:44:48"/>
    <d v="1899-12-30T14:00:00"/>
    <n v="1"/>
    <d v="2017-02-11T00:00:00"/>
    <d v="2017-02-01T00:00:00"/>
    <d v="2017-02-11T00:00:00"/>
    <s v="Saturday"/>
    <d v="1899-12-30T14:24:20"/>
    <d v="1899-12-30T14:00:00"/>
    <s v="One Way"/>
  </r>
  <r>
    <n v="1358589"/>
    <s v="RFID Card Member"/>
    <s v="Milwaukee"/>
    <s v="WI"/>
    <n v="53211"/>
    <s v="UNITED STATES"/>
    <s v="Annual Pass"/>
    <n v="361"/>
    <x v="14"/>
    <n v="43.045712999999999"/>
    <n v="-87.899756999999994"/>
    <x v="18"/>
    <n v="43.045712999999999"/>
    <n v="-87.899756999999994"/>
    <n v="10"/>
    <n v="0"/>
    <n v="1.5"/>
    <n v="1.4"/>
    <n v="60"/>
    <n v="-1"/>
    <d v="2017-02-11T00:00:00"/>
    <d v="2017-02-01T00:00:00"/>
    <d v="2017-02-11T00:00:00"/>
    <s v="Saturday"/>
    <d v="1899-12-30T13:50:25"/>
    <d v="1899-12-30T14:00:00"/>
    <n v="1"/>
    <d v="2017-02-11T00:00:00"/>
    <d v="2017-02-01T00:00:00"/>
    <d v="2017-02-11T00:00:00"/>
    <s v="Saturday"/>
    <d v="1899-12-30T14:00:56"/>
    <d v="1899-12-30T14:00:00"/>
    <s v="Round Trip"/>
  </r>
  <r>
    <n v="1378810"/>
    <s v="RFID Card Member"/>
    <s v="Milwaukee "/>
    <s v="WI"/>
    <n v="53211"/>
    <s v="UNITED STATES"/>
    <s v="Annual Pass"/>
    <n v="42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1T00:00:00"/>
    <d v="2017-02-01T00:00:00"/>
    <d v="2017-02-11T00:00:00"/>
    <s v="Saturday"/>
    <d v="1899-12-30T15:05:36"/>
    <d v="1899-12-30T15:00:00"/>
    <n v="1"/>
    <d v="2017-02-11T00:00:00"/>
    <d v="2017-02-01T00:00:00"/>
    <d v="2017-02-11T00:00:00"/>
    <s v="Saturday"/>
    <d v="1899-12-30T15:10:26"/>
    <d v="1899-12-30T15:00:00"/>
    <s v="One Way"/>
  </r>
  <r>
    <n v="825934"/>
    <s v="RFID Card Member"/>
    <s v="Milwaukee"/>
    <s v="WI"/>
    <n v="53208"/>
    <s v="UNITED STATES"/>
    <s v="Annual Pass"/>
    <n v="99"/>
    <x v="55"/>
    <n v="43.059550000000002"/>
    <n v="-88.008840000000006"/>
    <x v="57"/>
    <n v="43.060580000000002"/>
    <n v="-87.998589999999993"/>
    <n v="6"/>
    <n v="0"/>
    <n v="0.9"/>
    <n v="0.9"/>
    <n v="36"/>
    <n v="-1"/>
    <d v="2017-02-11T00:00:00"/>
    <d v="2017-02-01T00:00:00"/>
    <d v="2017-02-11T00:00:00"/>
    <s v="Saturday"/>
    <d v="1899-12-30T19:34:04"/>
    <d v="1899-12-30T20:00:00"/>
    <n v="1"/>
    <d v="2017-02-11T00:00:00"/>
    <d v="2017-02-01T00:00:00"/>
    <d v="2017-02-11T00:00:00"/>
    <s v="Saturday"/>
    <d v="1899-12-30T19:40:51"/>
    <d v="1899-12-30T20:00:00"/>
    <s v="One Way"/>
  </r>
  <r>
    <n v="1249905"/>
    <s v="RFID Card Member"/>
    <s v="New Berlin "/>
    <s v="WI"/>
    <n v="53151"/>
    <s v="UNITED STATES"/>
    <s v="Bublr for Organizations"/>
    <n v="11094"/>
    <x v="4"/>
    <n v="43.078530000000001"/>
    <n v="-87.882620000000003"/>
    <x v="41"/>
    <n v="43.078530000000001"/>
    <n v="-87.882620000000003"/>
    <n v="17"/>
    <n v="0"/>
    <n v="2.6"/>
    <n v="2.4"/>
    <n v="102"/>
    <n v="-1"/>
    <d v="2017-02-11T00:00:00"/>
    <d v="2017-02-01T00:00:00"/>
    <d v="2017-02-11T00:00:00"/>
    <s v="Saturday"/>
    <d v="1899-12-30T19:38:52"/>
    <d v="1899-12-30T20:00:00"/>
    <n v="1"/>
    <d v="2017-02-11T00:00:00"/>
    <d v="2017-02-01T00:00:00"/>
    <d v="2017-02-11T00:00:00"/>
    <s v="Saturday"/>
    <d v="1899-12-30T19:55:39"/>
    <d v="1899-12-30T20:00:00"/>
    <s v="Round Trip"/>
  </r>
  <r>
    <n v="825934"/>
    <s v="RFID Card Member"/>
    <s v="Milwaukee"/>
    <s v="WI"/>
    <n v="53208"/>
    <s v="UNITED STATES"/>
    <s v="Annual Pass"/>
    <n v="11142"/>
    <x v="48"/>
    <n v="43.060839999999999"/>
    <n v="-88.001940000000005"/>
    <x v="58"/>
    <n v="43.059550000000002"/>
    <n v="-88.008840000000006"/>
    <n v="8"/>
    <n v="0"/>
    <n v="1.2"/>
    <n v="1.1000000000000001"/>
    <n v="48"/>
    <n v="-1"/>
    <d v="2017-02-12T00:00:00"/>
    <d v="2017-02-01T00:00:00"/>
    <d v="2017-02-12T00:00:00"/>
    <s v="Sunday"/>
    <d v="1899-12-30T20:06:26"/>
    <d v="1899-12-30T20:00:00"/>
    <n v="1"/>
    <d v="2017-02-12T00:00:00"/>
    <d v="2017-02-01T00:00:00"/>
    <d v="2017-02-12T00:00:00"/>
    <s v="Sunday"/>
    <d v="1899-12-30T20:14:14"/>
    <d v="1899-12-30T20:00:00"/>
    <s v="One Way"/>
  </r>
  <r>
    <n v="1400126"/>
    <s v="RFID Card Member"/>
    <s v="Milwaukee"/>
    <s v="WI"/>
    <n v="53211"/>
    <s v="UNITED STATES"/>
    <s v="Annual Pass"/>
    <n v="1107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3T00:00:00"/>
    <d v="2017-02-01T00:00:00"/>
    <d v="2017-02-13T00:00:00"/>
    <s v="Monday"/>
    <d v="1899-12-30T09:53:40"/>
    <d v="1899-12-30T10:00:00"/>
    <n v="1"/>
    <d v="2017-02-13T00:00:00"/>
    <d v="2017-02-01T00:00:00"/>
    <d v="2017-02-13T00:00:00"/>
    <s v="Monday"/>
    <d v="1899-12-30T09:58:17"/>
    <d v="1899-12-30T10:00:00"/>
    <s v="One Way"/>
  </r>
  <r>
    <n v="1250145"/>
    <s v="RFID Card Member"/>
    <s v="Darien"/>
    <s v="IL"/>
    <n v="60561"/>
    <s v="UNITED STATES"/>
    <s v="Bublr for Organizations"/>
    <n v="5537"/>
    <x v="4"/>
    <n v="43.078530000000001"/>
    <n v="-87.882620000000003"/>
    <x v="41"/>
    <n v="43.078530000000001"/>
    <n v="-87.882620000000003"/>
    <n v="0"/>
    <n v="0"/>
    <n v="0"/>
    <n v="0"/>
    <n v="0"/>
    <n v="-1"/>
    <d v="2017-02-13T00:00:00"/>
    <d v="2017-02-01T00:00:00"/>
    <d v="2017-02-13T00:00:00"/>
    <s v="Monday"/>
    <d v="1899-12-30T13:27:08"/>
    <d v="1899-12-30T13:00:00"/>
    <n v="1"/>
    <d v="2017-02-13T00:00:00"/>
    <d v="2017-02-01T00:00:00"/>
    <d v="2017-02-13T00:00:00"/>
    <s v="Monday"/>
    <d v="1899-12-30T13:27:17"/>
    <d v="1899-12-30T13:00:00"/>
    <s v="Round Trip"/>
  </r>
  <r>
    <n v="1494109"/>
    <s v="RFID Card Member"/>
    <s v="Milwaukee"/>
    <s v="WI"/>
    <n v="53233"/>
    <s v="UNITED STATES"/>
    <s v="Annual Pass"/>
    <n v="5515"/>
    <x v="0"/>
    <n v="43.03886"/>
    <n v="-87.902720000000002"/>
    <x v="2"/>
    <n v="43.03519"/>
    <n v="-87.907390000000007"/>
    <n v="5"/>
    <n v="0"/>
    <n v="0.8"/>
    <n v="0.7"/>
    <n v="30"/>
    <n v="-1"/>
    <d v="2017-02-13T00:00:00"/>
    <d v="2017-02-01T00:00:00"/>
    <d v="2017-02-13T00:00:00"/>
    <s v="Monday"/>
    <d v="1899-12-30T16:56:52"/>
    <d v="1899-12-30T17:00:00"/>
    <n v="1"/>
    <d v="2017-02-13T00:00:00"/>
    <d v="2017-02-01T00:00:00"/>
    <d v="2017-02-13T00:00:00"/>
    <s v="Monday"/>
    <d v="1899-12-30T17:01:29"/>
    <d v="1899-12-30T17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13T00:00:00"/>
    <d v="2017-02-01T00:00:00"/>
    <d v="2017-02-13T00:00:00"/>
    <s v="Monday"/>
    <d v="1899-12-30T17:50:21"/>
    <d v="1899-12-30T18:00:00"/>
    <n v="1"/>
    <d v="2017-02-13T00:00:00"/>
    <d v="2017-02-01T00:00:00"/>
    <d v="2017-02-13T00:00:00"/>
    <s v="Monday"/>
    <d v="1899-12-30T17:55:09"/>
    <d v="1899-12-30T18:00:00"/>
    <s v="One Way"/>
  </r>
  <r>
    <n v="1328721"/>
    <s v="RFID Card Member"/>
    <s v="Milwaukee"/>
    <s v="WI"/>
    <n v="53207"/>
    <s v="UNITED STATES"/>
    <s v="Annual Pass"/>
    <n v="23"/>
    <x v="50"/>
    <n v="43.026229999999998"/>
    <n v="-87.912809999999993"/>
    <x v="8"/>
    <n v="43.038580000000003"/>
    <n v="-87.90934"/>
    <n v="6"/>
    <n v="0"/>
    <n v="0.9"/>
    <n v="0.9"/>
    <n v="36"/>
    <n v="-1"/>
    <d v="2017-02-13T00:00:00"/>
    <d v="2017-02-01T00:00:00"/>
    <d v="2017-02-13T00:00:00"/>
    <s v="Monday"/>
    <d v="1899-12-30T19:23:25"/>
    <d v="1899-12-30T19:00:00"/>
    <n v="1"/>
    <d v="2017-02-13T00:00:00"/>
    <d v="2017-02-01T00:00:00"/>
    <d v="2017-02-13T00:00:00"/>
    <s v="Monday"/>
    <d v="1899-12-30T19:29:51"/>
    <d v="1899-12-30T19:00:00"/>
    <s v="One Way"/>
  </r>
  <r>
    <n v="1357250"/>
    <s v="RFID Card Member"/>
    <s v="Milwaukee"/>
    <s v="WI"/>
    <n v="53202"/>
    <s v="UNITED STATES"/>
    <s v="Annual Pass"/>
    <n v="145"/>
    <x v="1"/>
    <n v="43.048200000000001"/>
    <n v="-87.900859999999994"/>
    <x v="1"/>
    <n v="43.03886"/>
    <n v="-87.902720000000002"/>
    <n v="4"/>
    <n v="0"/>
    <n v="0.6"/>
    <n v="0.6"/>
    <n v="24"/>
    <n v="-1"/>
    <d v="2017-02-14T00:00:00"/>
    <d v="2017-02-01T00:00:00"/>
    <d v="2017-02-14T00:00:00"/>
    <s v="Tuesday"/>
    <d v="1899-12-30T06:46:36"/>
    <d v="1899-12-30T07:00:00"/>
    <n v="1"/>
    <d v="2017-02-14T00:00:00"/>
    <d v="2017-02-01T00:00:00"/>
    <d v="2017-02-14T00:00:00"/>
    <s v="Tuesday"/>
    <d v="1899-12-30T06:50:16"/>
    <d v="1899-12-30T07:00:00"/>
    <s v="One Way"/>
  </r>
  <r>
    <n v="1276651"/>
    <s v="RFID Card Member"/>
    <s v="Milwaukee"/>
    <s v="WI"/>
    <n v="53211"/>
    <s v="UNITED STATES"/>
    <s v="Annual Pass"/>
    <n v="967"/>
    <x v="32"/>
    <n v="43.077359999999999"/>
    <n v="-87.880769999999998"/>
    <x v="36"/>
    <n v="43.052549999999997"/>
    <n v="-87.909329999999997"/>
    <n v="16"/>
    <n v="0"/>
    <n v="2.4"/>
    <n v="2.2999999999999998"/>
    <n v="96"/>
    <n v="-1"/>
    <d v="2017-02-14T00:00:00"/>
    <d v="2017-02-01T00:00:00"/>
    <d v="2017-02-14T00:00:00"/>
    <s v="Tuesday"/>
    <d v="1899-12-30T06:58:50"/>
    <d v="1899-12-30T07:00:00"/>
    <n v="1"/>
    <d v="2017-02-14T00:00:00"/>
    <d v="2017-02-01T00:00:00"/>
    <d v="2017-02-14T00:00:00"/>
    <s v="Tuesday"/>
    <d v="1899-12-30T07:14:42"/>
    <d v="1899-12-30T07:00:00"/>
    <s v="One Way"/>
  </r>
  <r>
    <n v="825934"/>
    <s v="RFID Card Member"/>
    <s v="Milwaukee"/>
    <s v="WI"/>
    <n v="53208"/>
    <s v="UNITED STATES"/>
    <s v="Annual Pass"/>
    <n v="13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14T00:00:00"/>
    <d v="2017-02-01T00:00:00"/>
    <d v="2017-02-14T00:00:00"/>
    <s v="Tuesday"/>
    <d v="1899-12-30T07:21:12"/>
    <d v="1899-12-30T07:00:00"/>
    <n v="1"/>
    <d v="2017-02-14T00:00:00"/>
    <d v="2017-02-01T00:00:00"/>
    <d v="2017-02-14T00:00:00"/>
    <s v="Tuesday"/>
    <d v="1899-12-30T07:29:12"/>
    <d v="1899-12-30T07:00:00"/>
    <s v="One Way"/>
  </r>
  <r>
    <n v="1468078"/>
    <s v="RFID Card Member"/>
    <s v="Milwaukee "/>
    <s v="WI"/>
    <n v="53209"/>
    <s v="UNITED STATES"/>
    <s v="Annual Pass"/>
    <n v="11000"/>
    <x v="11"/>
    <n v="43.04824"/>
    <n v="-87.904970000000006"/>
    <x v="11"/>
    <n v="43.060786"/>
    <n v="-87.883825999999999"/>
    <n v="8"/>
    <n v="0"/>
    <n v="1.2"/>
    <n v="1.1000000000000001"/>
    <n v="48"/>
    <n v="-1"/>
    <d v="2017-02-14T00:00:00"/>
    <d v="2017-02-01T00:00:00"/>
    <d v="2017-02-14T00:00:00"/>
    <s v="Tuesday"/>
    <d v="1899-12-30T14:06:53"/>
    <d v="1899-12-30T14:00:00"/>
    <n v="1"/>
    <d v="2017-02-14T00:00:00"/>
    <d v="2017-02-01T00:00:00"/>
    <d v="2017-02-14T00:00:00"/>
    <s v="Tuesday"/>
    <d v="1899-12-30T14:14:05"/>
    <d v="1899-12-30T14:00:00"/>
    <s v="One Way"/>
  </r>
  <r>
    <n v="1248897"/>
    <s v="RFID Card Member"/>
    <s v="New Berlin"/>
    <s v="WI"/>
    <n v="53151"/>
    <s v="UNITED STATES"/>
    <s v="Bublr for Organizations"/>
    <n v="5537"/>
    <x v="4"/>
    <n v="43.078530000000001"/>
    <n v="-87.882620000000003"/>
    <x v="41"/>
    <n v="43.078530000000001"/>
    <n v="-87.882620000000003"/>
    <n v="55"/>
    <n v="0"/>
    <n v="8.3000000000000007"/>
    <n v="7.8"/>
    <n v="330"/>
    <n v="-1"/>
    <d v="2017-02-14T00:00:00"/>
    <d v="2017-02-01T00:00:00"/>
    <d v="2017-02-14T00:00:00"/>
    <s v="Tuesday"/>
    <d v="1899-12-30T16:51:04"/>
    <d v="1899-12-30T17:00:00"/>
    <n v="1"/>
    <d v="2017-02-14T00:00:00"/>
    <d v="2017-02-01T00:00:00"/>
    <d v="2017-02-14T00:00:00"/>
    <s v="Tuesday"/>
    <d v="1899-12-30T17:46:03"/>
    <d v="1899-12-30T18:00:00"/>
    <s v="Round Trip"/>
  </r>
  <r>
    <n v="783916"/>
    <s v="RFID Card Member"/>
    <s v="Chicago"/>
    <s v="IL"/>
    <n v="60618"/>
    <s v="UNITED STATES"/>
    <s v="Annual Pass"/>
    <n v="33"/>
    <x v="0"/>
    <n v="43.03886"/>
    <n v="-87.902720000000002"/>
    <x v="1"/>
    <n v="43.03886"/>
    <n v="-87.902720000000002"/>
    <n v="23"/>
    <n v="0"/>
    <n v="3.5"/>
    <n v="3.3"/>
    <n v="138"/>
    <n v="-1"/>
    <d v="2017-02-14T00:00:00"/>
    <d v="2017-02-01T00:00:00"/>
    <d v="2017-02-14T00:00:00"/>
    <s v="Tuesday"/>
    <d v="1899-12-30T19:28:57"/>
    <d v="1899-12-30T19:00:00"/>
    <n v="1"/>
    <d v="2017-02-14T00:00:00"/>
    <d v="2017-02-01T00:00:00"/>
    <d v="2017-02-14T00:00:00"/>
    <s v="Tuesday"/>
    <d v="1899-12-30T19:51:50"/>
    <d v="1899-12-30T20:00:00"/>
    <s v="Round Trip"/>
  </r>
  <r>
    <n v="1408049"/>
    <s v="RFID Card Member"/>
    <s v="Milwaukee"/>
    <s v="WI"/>
    <n v="53202"/>
    <s v="UNITED STATES"/>
    <s v="Annual Pass"/>
    <n v="250"/>
    <x v="20"/>
    <n v="43.034619999999997"/>
    <n v="-87.917500000000004"/>
    <x v="5"/>
    <n v="43.031480000000002"/>
    <n v="-87.908169999999998"/>
    <n v="7"/>
    <n v="0"/>
    <n v="1.1000000000000001"/>
    <n v="1"/>
    <n v="42"/>
    <n v="-1"/>
    <d v="2017-02-14T00:00:00"/>
    <d v="2017-02-01T00:00:00"/>
    <d v="2017-02-14T00:00:00"/>
    <s v="Tuesday"/>
    <d v="1899-12-30T20:41:35"/>
    <d v="1899-12-30T21:00:00"/>
    <n v="1"/>
    <d v="2017-02-14T00:00:00"/>
    <d v="2017-02-01T00:00:00"/>
    <d v="2017-02-14T00:00:00"/>
    <s v="Tuesday"/>
    <d v="1899-12-30T20:48:42"/>
    <d v="1899-12-30T21:00:00"/>
    <s v="One Way"/>
  </r>
  <r>
    <n v="1328721"/>
    <s v="RFID Card Member"/>
    <s v="Milwaukee"/>
    <s v="WI"/>
    <n v="53207"/>
    <s v="UNITED STATES"/>
    <s v="Annual Pass"/>
    <n v="5428"/>
    <x v="50"/>
    <n v="43.026229999999998"/>
    <n v="-87.912809999999993"/>
    <x v="8"/>
    <n v="43.038580000000003"/>
    <n v="-87.90934"/>
    <n v="6"/>
    <n v="0"/>
    <n v="0.9"/>
    <n v="0.9"/>
    <n v="36"/>
    <n v="-1"/>
    <d v="2017-02-15T00:00:00"/>
    <d v="2017-02-01T00:00:00"/>
    <d v="2017-02-15T00:00:00"/>
    <s v="Wednesday"/>
    <d v="1899-12-30T09:44:31"/>
    <d v="1899-12-30T10:00:00"/>
    <n v="1"/>
    <d v="2017-02-15T00:00:00"/>
    <d v="2017-02-01T00:00:00"/>
    <d v="2017-02-15T00:00:00"/>
    <s v="Wednesday"/>
    <d v="1899-12-30T09:50:35"/>
    <d v="1899-12-30T10:00:00"/>
    <s v="One Way"/>
  </r>
  <r>
    <n v="1010620"/>
    <s v="RFID Card Member"/>
    <s v="Milwaukee"/>
    <s v="WI"/>
    <n v="53202"/>
    <s v="UNITED STATES"/>
    <s v="Annual Pass"/>
    <n v="1000"/>
    <x v="1"/>
    <n v="43.048200000000001"/>
    <n v="-87.900859999999994"/>
    <x v="38"/>
    <n v="43.074890000000003"/>
    <n v="-87.882810000000006"/>
    <n v="18"/>
    <n v="0"/>
    <n v="2.7"/>
    <n v="2.6"/>
    <n v="108"/>
    <n v="-1"/>
    <d v="2017-02-15T00:00:00"/>
    <d v="2017-02-01T00:00:00"/>
    <d v="2017-02-15T00:00:00"/>
    <s v="Wednesday"/>
    <d v="1899-12-30T12:35:36"/>
    <d v="1899-12-30T13:00:00"/>
    <n v="1"/>
    <d v="2017-02-15T00:00:00"/>
    <d v="2017-02-01T00:00:00"/>
    <d v="2017-02-15T00:00:00"/>
    <s v="Wednesday"/>
    <d v="1899-12-30T12:53:03"/>
    <d v="1899-12-30T13:00:00"/>
    <s v="One Way"/>
  </r>
  <r>
    <n v="1387182"/>
    <s v="RFID Card Member"/>
    <s v="Watertown"/>
    <s v="WI"/>
    <n v="53094"/>
    <s v="UNITED STATES"/>
    <s v="Annual Pass"/>
    <n v="11075"/>
    <x v="7"/>
    <n v="43.074890000000003"/>
    <n v="-87.882810000000006"/>
    <x v="31"/>
    <n v="43.060250000000003"/>
    <n v="-87.892169999999993"/>
    <n v="12"/>
    <n v="0"/>
    <n v="1.8"/>
    <n v="1.7"/>
    <n v="72"/>
    <n v="-1"/>
    <d v="2017-02-15T00:00:00"/>
    <d v="2017-02-01T00:00:00"/>
    <d v="2017-02-15T00:00:00"/>
    <s v="Wednesday"/>
    <d v="1899-12-30T14:41:16"/>
    <d v="1899-12-30T15:00:00"/>
    <n v="1"/>
    <d v="2017-02-15T00:00:00"/>
    <d v="2017-02-01T00:00:00"/>
    <d v="2017-02-15T00:00:00"/>
    <s v="Wednesday"/>
    <d v="1899-12-30T14:53:46"/>
    <d v="1899-12-30T15:00:00"/>
    <s v="One Way"/>
  </r>
  <r>
    <n v="783916"/>
    <s v="RFID Card Member"/>
    <s v="Chicago"/>
    <s v="IL"/>
    <n v="60618"/>
    <s v="UNITED STATES"/>
    <s v="Annual Pass"/>
    <n v="11156"/>
    <x v="0"/>
    <n v="43.03886"/>
    <n v="-87.902720000000002"/>
    <x v="16"/>
    <n v="43.034619999999997"/>
    <n v="-87.917500000000004"/>
    <n v="10"/>
    <n v="0"/>
    <n v="1.5"/>
    <n v="1.4"/>
    <n v="60"/>
    <n v="-1"/>
    <d v="2017-02-15T00:00:00"/>
    <d v="2017-02-01T00:00:00"/>
    <d v="2017-02-15T00:00:00"/>
    <s v="Wednesday"/>
    <d v="1899-12-30T14:46:44"/>
    <d v="1899-12-30T15:00:00"/>
    <n v="1"/>
    <d v="2017-02-15T00:00:00"/>
    <d v="2017-02-01T00:00:00"/>
    <d v="2017-02-15T00:00:00"/>
    <s v="Wednesday"/>
    <d v="1899-12-30T14:56:26"/>
    <d v="1899-12-30T15:00:00"/>
    <s v="One Way"/>
  </r>
  <r>
    <n v="1328721"/>
    <s v="RFID Card Member"/>
    <s v="Milwaukee"/>
    <s v="WI"/>
    <n v="53207"/>
    <s v="UNITED STATES"/>
    <s v="Annual Pass"/>
    <n v="11119"/>
    <x v="50"/>
    <n v="43.026229999999998"/>
    <n v="-87.912809999999993"/>
    <x v="40"/>
    <n v="43.041646999999998"/>
    <n v="-87.927257999999995"/>
    <n v="13"/>
    <n v="0"/>
    <n v="2"/>
    <n v="1.9"/>
    <n v="78"/>
    <n v="-1"/>
    <d v="2017-02-15T00:00:00"/>
    <d v="2017-02-01T00:00:00"/>
    <d v="2017-02-15T00:00:00"/>
    <s v="Wednesday"/>
    <d v="1899-12-30T15:14:43"/>
    <d v="1899-12-30T15:00:00"/>
    <n v="1"/>
    <d v="2017-02-15T00:00:00"/>
    <d v="2017-02-01T00:00:00"/>
    <d v="2017-02-15T00:00:00"/>
    <s v="Wednesday"/>
    <d v="1899-12-30T15:27:03"/>
    <d v="1899-12-30T15:00:00"/>
    <s v="One Way"/>
  </r>
  <r>
    <n v="1468078"/>
    <s v="RFID Card Member"/>
    <s v="Milwaukee "/>
    <s v="WI"/>
    <n v="53209"/>
    <s v="UNITED STATES"/>
    <s v="Annual Pass"/>
    <n v="11168"/>
    <x v="7"/>
    <n v="43.074890000000003"/>
    <n v="-87.882810000000006"/>
    <x v="3"/>
    <n v="43.058619999999998"/>
    <n v="-87.885319999999993"/>
    <n v="5"/>
    <n v="0"/>
    <n v="0.8"/>
    <n v="0.7"/>
    <n v="30"/>
    <n v="-1"/>
    <d v="2017-02-15T00:00:00"/>
    <d v="2017-02-01T00:00:00"/>
    <d v="2017-02-15T00:00:00"/>
    <s v="Wednesday"/>
    <d v="1899-12-30T15:34:08"/>
    <d v="1899-12-30T16:00:00"/>
    <n v="1"/>
    <d v="2017-02-15T00:00:00"/>
    <d v="2017-02-01T00:00:00"/>
    <d v="2017-02-15T00:00:00"/>
    <s v="Wednesday"/>
    <d v="1899-12-30T15:39:55"/>
    <d v="1899-12-30T16:00:00"/>
    <s v="One Way"/>
  </r>
  <r>
    <n v="1466945"/>
    <s v="RFID Card Member"/>
    <s v="Milwaukee"/>
    <s v="WI"/>
    <n v="53211"/>
    <s v="UNITED STATES"/>
    <s v="Annual Pass"/>
    <n v="1000"/>
    <x v="7"/>
    <n v="43.074890000000003"/>
    <n v="-87.882810000000006"/>
    <x v="37"/>
    <n v="43.069021999999997"/>
    <n v="-87.887940999999998"/>
    <n v="10"/>
    <n v="0"/>
    <n v="1.5"/>
    <n v="1.4"/>
    <n v="60"/>
    <n v="-1"/>
    <d v="2017-02-15T00:00:00"/>
    <d v="2017-02-01T00:00:00"/>
    <d v="2017-02-15T00:00:00"/>
    <s v="Wednesday"/>
    <d v="1899-12-30T15:47:01"/>
    <d v="1899-12-30T16:00:00"/>
    <n v="1"/>
    <d v="2017-02-15T00:00:00"/>
    <d v="2017-02-01T00:00:00"/>
    <d v="2017-02-15T00:00:00"/>
    <s v="Wednesday"/>
    <d v="1899-12-30T15:57:15"/>
    <d v="1899-12-30T16:00:00"/>
    <s v="One Way"/>
  </r>
  <r>
    <n v="1135547"/>
    <s v="RFID Card Member"/>
    <s v="Milwaukee"/>
    <s v="WI"/>
    <n v="53202"/>
    <s v="UNITED STATES"/>
    <s v="Annual Pass"/>
    <n v="5530"/>
    <x v="11"/>
    <n v="43.04824"/>
    <n v="-87.904970000000006"/>
    <x v="17"/>
    <n v="43.042490000000001"/>
    <n v="-87.909959999999998"/>
    <n v="5"/>
    <n v="0"/>
    <n v="0.8"/>
    <n v="0.7"/>
    <n v="30"/>
    <n v="-1"/>
    <d v="2017-02-15T00:00:00"/>
    <d v="2017-02-01T00:00:00"/>
    <d v="2017-02-15T00:00:00"/>
    <s v="Wednesday"/>
    <d v="1899-12-30T17:21:29"/>
    <d v="1899-12-30T17:00:00"/>
    <n v="1"/>
    <d v="2017-02-15T00:00:00"/>
    <d v="2017-02-01T00:00:00"/>
    <d v="2017-02-15T00:00:00"/>
    <s v="Wednesday"/>
    <d v="1899-12-30T17:26:29"/>
    <d v="1899-12-30T17:00:00"/>
    <s v="One Way"/>
  </r>
  <r>
    <n v="1164700"/>
    <s v="RFID Card Member"/>
    <s v="Milwaukee"/>
    <s v="WI"/>
    <n v="53202"/>
    <s v="UNITED STATES"/>
    <s v="Annual Pass"/>
    <n v="5544"/>
    <x v="10"/>
    <n v="43.052460000000004"/>
    <n v="-87.891000000000005"/>
    <x v="54"/>
    <n v="43.046570000000003"/>
    <n v="-87.908720000000002"/>
    <n v="7"/>
    <n v="0"/>
    <n v="1.1000000000000001"/>
    <n v="1"/>
    <n v="42"/>
    <n v="-1"/>
    <d v="2017-02-15T00:00:00"/>
    <d v="2017-02-01T00:00:00"/>
    <d v="2017-02-15T00:00:00"/>
    <s v="Wednesday"/>
    <d v="1899-12-30T19:44:59"/>
    <d v="1899-12-30T20:00:00"/>
    <n v="1"/>
    <d v="2017-02-15T00:00:00"/>
    <d v="2017-02-01T00:00:00"/>
    <d v="2017-02-15T00:00:00"/>
    <s v="Wednesday"/>
    <d v="1899-12-30T19:51:54"/>
    <d v="1899-12-30T20:00:00"/>
    <s v="One Way"/>
  </r>
  <r>
    <n v="1344495"/>
    <s v="RFID Card Member"/>
    <s v="Kenosha"/>
    <s v="WI"/>
    <n v="53144"/>
    <s v="UNITED STATES"/>
    <s v="Annual Pass"/>
    <n v="178"/>
    <x v="21"/>
    <n v="43.06033"/>
    <n v="-87.89546"/>
    <x v="34"/>
    <n v="43.063749000000001"/>
    <n v="-87.887962999999999"/>
    <n v="5"/>
    <n v="0"/>
    <n v="0.8"/>
    <n v="0.7"/>
    <n v="30"/>
    <n v="-1"/>
    <d v="2017-02-15T00:00:00"/>
    <d v="2017-02-01T00:00:00"/>
    <d v="2017-02-15T00:00:00"/>
    <s v="Wednesday"/>
    <d v="1899-12-30T20:35:12"/>
    <d v="1899-12-30T21:00:00"/>
    <n v="1"/>
    <d v="2017-02-15T00:00:00"/>
    <d v="2017-02-01T00:00:00"/>
    <d v="2017-02-15T00:00:00"/>
    <s v="Wednesday"/>
    <d v="1899-12-30T20:40:14"/>
    <d v="1899-12-30T21:00:00"/>
    <s v="One Way"/>
  </r>
  <r>
    <n v="1357250"/>
    <s v="RFID Card Member"/>
    <s v="Milwaukee"/>
    <s v="WI"/>
    <n v="53202"/>
    <s v="UNITED STATES"/>
    <s v="Annual Pass"/>
    <n v="11149"/>
    <x v="0"/>
    <n v="43.03886"/>
    <n v="-87.902720000000002"/>
    <x v="0"/>
    <n v="43.048200000000001"/>
    <n v="-87.900859999999994"/>
    <n v="5"/>
    <n v="0"/>
    <n v="0.8"/>
    <n v="0.7"/>
    <n v="30"/>
    <n v="-1"/>
    <d v="2017-02-15T00:00:00"/>
    <d v="2017-02-01T00:00:00"/>
    <d v="2017-02-15T00:00:00"/>
    <s v="Wednesday"/>
    <d v="1899-12-30T20:56:02"/>
    <d v="1899-12-30T21:00:00"/>
    <n v="1"/>
    <d v="2017-02-15T00:00:00"/>
    <d v="2017-02-01T00:00:00"/>
    <d v="2017-02-15T00:00:00"/>
    <s v="Wednesday"/>
    <d v="1899-12-30T21:01:59"/>
    <d v="1899-12-30T21:00:00"/>
    <s v="One Way"/>
  </r>
  <r>
    <n v="1215088"/>
    <s v="RFID Card Member"/>
    <s v="Milwaukee "/>
    <s v="WI"/>
    <n v="53211"/>
    <s v="UNITED STATES"/>
    <s v="Bublr for Organizations"/>
    <n v="354"/>
    <x v="11"/>
    <n v="43.04824"/>
    <n v="-87.904970000000006"/>
    <x v="30"/>
    <n v="43.05097"/>
    <n v="-87.906440000000003"/>
    <n v="3"/>
    <n v="0"/>
    <n v="0.5"/>
    <n v="0.4"/>
    <n v="18"/>
    <n v="-1"/>
    <d v="2017-02-15T00:00:00"/>
    <d v="2017-02-01T00:00:00"/>
    <d v="2017-02-15T00:00:00"/>
    <s v="Wednesday"/>
    <d v="1899-12-30T21:04:21"/>
    <d v="1899-12-30T21:00:00"/>
    <n v="1"/>
    <d v="2017-02-15T00:00:00"/>
    <d v="2017-02-01T00:00:00"/>
    <d v="2017-02-15T00:00:00"/>
    <s v="Wednesday"/>
    <d v="1899-12-30T21:07:05"/>
    <d v="1899-12-30T21:00:00"/>
    <s v="One Way"/>
  </r>
  <r>
    <n v="1360169"/>
    <s v="RFID Card Member"/>
    <s v="Elkhorn"/>
    <s v="WI"/>
    <n v="53121"/>
    <s v="UNITED STATES"/>
    <s v="Annual Pass"/>
    <n v="178"/>
    <x v="21"/>
    <n v="43.06033"/>
    <n v="-87.89546"/>
    <x v="31"/>
    <n v="43.060250000000003"/>
    <n v="-87.892169999999993"/>
    <n v="1"/>
    <n v="0"/>
    <n v="0.2"/>
    <n v="0.1"/>
    <n v="6"/>
    <n v="-1"/>
    <d v="2017-02-16T00:00:00"/>
    <d v="2017-02-01T00:00:00"/>
    <d v="2017-02-16T00:00:00"/>
    <s v="Thursday"/>
    <d v="1899-12-30T00:47:25"/>
    <d v="1899-12-30T01:00:00"/>
    <n v="1"/>
    <d v="2017-02-16T00:00:00"/>
    <d v="2017-02-01T00:00:00"/>
    <d v="2017-02-16T00:00:00"/>
    <s v="Thursday"/>
    <d v="1899-12-30T00:48:32"/>
    <d v="1899-12-30T01:00:00"/>
    <s v="One Way"/>
  </r>
  <r>
    <n v="1365846"/>
    <s v="RFID Card Member"/>
    <s v="Milwaukee "/>
    <s v="WI"/>
    <n v="53233"/>
    <s v="UNITED STATES"/>
    <s v="Annual Pass"/>
    <n v="11148"/>
    <x v="27"/>
    <n v="43.038580000000003"/>
    <n v="-87.90934"/>
    <x v="21"/>
    <n v="43.040154000000001"/>
    <n v="-87.932113000000001"/>
    <n v="10"/>
    <n v="0"/>
    <n v="1.5"/>
    <n v="1.4"/>
    <n v="60"/>
    <n v="-1"/>
    <d v="2017-02-16T00:00:00"/>
    <d v="2017-02-01T00:00:00"/>
    <d v="2017-02-16T00:00:00"/>
    <s v="Thursday"/>
    <d v="1899-12-30T02:03:51"/>
    <d v="1899-12-30T02:00:00"/>
    <n v="1"/>
    <d v="2017-02-16T00:00:00"/>
    <d v="2017-02-01T00:00:00"/>
    <d v="2017-02-16T00:00:00"/>
    <s v="Thursday"/>
    <d v="1899-12-30T02:13:52"/>
    <d v="1899-12-30T02:00:00"/>
    <s v="One Way"/>
  </r>
  <r>
    <n v="1328721"/>
    <s v="RFID Card Member"/>
    <s v="Milwaukee"/>
    <s v="WI"/>
    <n v="53207"/>
    <s v="UNITED STATES"/>
    <s v="Annual Pass"/>
    <n v="5508"/>
    <x v="36"/>
    <n v="43.02948"/>
    <n v="-87.912819999999996"/>
    <x v="8"/>
    <n v="43.038580000000003"/>
    <n v="-87.90934"/>
    <n v="6"/>
    <n v="0"/>
    <n v="0.9"/>
    <n v="0.9"/>
    <n v="36"/>
    <n v="-1"/>
    <d v="2017-02-16T00:00:00"/>
    <d v="2017-02-01T00:00:00"/>
    <d v="2017-02-16T00:00:00"/>
    <s v="Thursday"/>
    <d v="1899-12-30T08:25:41"/>
    <d v="1899-12-30T08:00:00"/>
    <n v="1"/>
    <d v="2017-02-16T00:00:00"/>
    <d v="2017-02-01T00:00:00"/>
    <d v="2017-02-16T00:00:00"/>
    <s v="Thursday"/>
    <d v="1899-12-30T08:31:21"/>
    <d v="1899-12-30T09:00:00"/>
    <s v="One Way"/>
  </r>
  <r>
    <n v="927112"/>
    <s v="RFID Card Member"/>
    <s v="milwaukee"/>
    <s v="WI"/>
    <n v="53202"/>
    <s v="UNITED STATES"/>
    <s v="Annual Pass"/>
    <n v="267"/>
    <x v="20"/>
    <n v="43.034619999999997"/>
    <n v="-87.917500000000004"/>
    <x v="13"/>
    <n v="43.04824"/>
    <n v="-87.904970000000006"/>
    <n v="21"/>
    <n v="0"/>
    <n v="3.2"/>
    <n v="3"/>
    <n v="126"/>
    <n v="-1"/>
    <d v="2017-02-16T00:00:00"/>
    <d v="2017-02-01T00:00:00"/>
    <d v="2017-02-16T00:00:00"/>
    <s v="Thursday"/>
    <d v="1899-12-30T13:46:03"/>
    <d v="1899-12-30T14:00:00"/>
    <n v="1"/>
    <d v="2017-02-16T00:00:00"/>
    <d v="2017-02-01T00:00:00"/>
    <d v="2017-02-16T00:00:00"/>
    <s v="Thursday"/>
    <d v="1899-12-30T14:07:25"/>
    <d v="1899-12-30T14:00:00"/>
    <s v="One Way"/>
  </r>
  <r>
    <n v="1435377"/>
    <s v="RFID Card Member"/>
    <s v="Milwaukee"/>
    <s v="WI"/>
    <n v="53233"/>
    <s v="UNITED STATES"/>
    <s v="Annual Pass"/>
    <n v="5443"/>
    <x v="6"/>
    <n v="43.049230000000001"/>
    <n v="-87.911940000000001"/>
    <x v="40"/>
    <n v="43.041646999999998"/>
    <n v="-87.927257999999995"/>
    <n v="12"/>
    <n v="0"/>
    <n v="1.8"/>
    <n v="1.7"/>
    <n v="72"/>
    <n v="-1"/>
    <d v="2017-02-16T00:00:00"/>
    <d v="2017-02-01T00:00:00"/>
    <d v="2017-02-16T00:00:00"/>
    <s v="Thursday"/>
    <d v="1899-12-30T14:21:35"/>
    <d v="1899-12-30T14:00:00"/>
    <n v="1"/>
    <d v="2017-02-16T00:00:00"/>
    <d v="2017-02-01T00:00:00"/>
    <d v="2017-02-16T00:00:00"/>
    <s v="Thursday"/>
    <d v="1899-12-30T14:33:00"/>
    <d v="1899-12-30T15:00:00"/>
    <s v="One Way"/>
  </r>
  <r>
    <n v="1135547"/>
    <s v="RFID Card Member"/>
    <s v="Milwaukee"/>
    <s v="WI"/>
    <n v="53202"/>
    <s v="UNITED STATES"/>
    <s v="Annual Pass"/>
    <n v="11075"/>
    <x v="13"/>
    <n v="43.058619999999998"/>
    <n v="-87.885319999999993"/>
    <x v="13"/>
    <n v="43.04824"/>
    <n v="-87.904970000000006"/>
    <n v="12"/>
    <n v="0"/>
    <n v="1.8"/>
    <n v="1.7"/>
    <n v="72"/>
    <n v="-1"/>
    <d v="2017-02-16T00:00:00"/>
    <d v="2017-02-01T00:00:00"/>
    <d v="2017-02-16T00:00:00"/>
    <s v="Thursday"/>
    <d v="1899-12-30T14:43:10"/>
    <d v="1899-12-30T15:00:00"/>
    <n v="1"/>
    <d v="2017-02-16T00:00:00"/>
    <d v="2017-02-01T00:00:00"/>
    <d v="2017-02-16T00:00:00"/>
    <s v="Thursday"/>
    <d v="1899-12-30T14:55:45"/>
    <d v="1899-12-30T15:00:00"/>
    <s v="One Way"/>
  </r>
  <r>
    <n v="1494109"/>
    <s v="RFID Card Member"/>
    <s v="Milwaukee"/>
    <s v="WI"/>
    <n v="53233"/>
    <s v="UNITED STATES"/>
    <s v="Annual Pass"/>
    <n v="11098"/>
    <x v="0"/>
    <n v="43.03886"/>
    <n v="-87.902720000000002"/>
    <x v="19"/>
    <n v="43.040349999999997"/>
    <n v="-87.920760000000001"/>
    <n v="8"/>
    <n v="0"/>
    <n v="1.2"/>
    <n v="1.1000000000000001"/>
    <n v="48"/>
    <n v="-1"/>
    <d v="2017-02-16T00:00:00"/>
    <d v="2017-02-01T00:00:00"/>
    <d v="2017-02-16T00:00:00"/>
    <s v="Thursday"/>
    <d v="1899-12-30T16:12:28"/>
    <d v="1899-12-30T16:00:00"/>
    <n v="1"/>
    <d v="2017-02-16T00:00:00"/>
    <d v="2017-02-01T00:00:00"/>
    <d v="2017-02-16T00:00:00"/>
    <s v="Thursday"/>
    <d v="1899-12-30T16:20:41"/>
    <d v="1899-12-30T16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6"/>
    <n v="43.077359999999999"/>
    <n v="-87.880769999999998"/>
    <n v="3"/>
    <n v="0"/>
    <n v="0.5"/>
    <n v="0.4"/>
    <n v="18"/>
    <n v="-1"/>
    <d v="2017-02-16T00:00:00"/>
    <d v="2017-02-01T00:00:00"/>
    <d v="2017-02-16T00:00:00"/>
    <s v="Thursday"/>
    <d v="1899-12-30T16:28:12"/>
    <d v="1899-12-30T16:00:00"/>
    <n v="1"/>
    <d v="2017-02-16T00:00:00"/>
    <d v="2017-02-01T00:00:00"/>
    <d v="2017-02-16T00:00:00"/>
    <s v="Thursday"/>
    <d v="1899-12-30T16:31:53"/>
    <d v="1899-12-30T17:00:00"/>
    <s v="One Way"/>
  </r>
  <r>
    <n v="1344495"/>
    <s v="RFID Card Member"/>
    <s v="Kenosha"/>
    <s v="WI"/>
    <n v="53144"/>
    <s v="UNITED STATES"/>
    <s v="Annual Pass"/>
    <n v="5567"/>
    <x v="28"/>
    <n v="43.060250000000003"/>
    <n v="-87.892169999999993"/>
    <x v="15"/>
    <n v="43.06033"/>
    <n v="-87.89546"/>
    <n v="1"/>
    <n v="0"/>
    <n v="0.2"/>
    <n v="0.1"/>
    <n v="6"/>
    <n v="-1"/>
    <d v="2017-02-16T00:00:00"/>
    <d v="2017-02-01T00:00:00"/>
    <d v="2017-02-16T00:00:00"/>
    <s v="Thursday"/>
    <d v="1899-12-30T17:42:25"/>
    <d v="1899-12-30T18:00:00"/>
    <n v="1"/>
    <d v="2017-02-16T00:00:00"/>
    <d v="2017-02-01T00:00:00"/>
    <d v="2017-02-16T00:00:00"/>
    <s v="Thursday"/>
    <d v="1899-12-30T17:43:51"/>
    <d v="1899-12-30T18:00:00"/>
    <s v="One Way"/>
  </r>
  <r>
    <n v="1489319"/>
    <s v="RFID Card Member"/>
    <s v="Brookfield"/>
    <s v="WI"/>
    <n v="53045"/>
    <s v="UNITED STATES"/>
    <s v="Annual Pass"/>
    <n v="550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16T00:00:00"/>
    <d v="2017-02-01T00:00:00"/>
    <d v="2017-02-16T00:00:00"/>
    <s v="Thursday"/>
    <d v="1899-12-30T18:10:07"/>
    <d v="1899-12-30T18:00:00"/>
    <n v="1"/>
    <d v="2017-02-16T00:00:00"/>
    <d v="2017-02-01T00:00:00"/>
    <d v="2017-02-16T00:00:00"/>
    <s v="Thursday"/>
    <d v="1899-12-30T18:18:55"/>
    <d v="1899-12-30T18:00:00"/>
    <s v="One Way"/>
  </r>
  <r>
    <n v="1017964"/>
    <s v="RFID Card Member"/>
    <s v="Milwaukee"/>
    <s v="WI"/>
    <n v="53202"/>
    <s v="UNITED STATES"/>
    <s v="Annual Pass"/>
    <n v="243"/>
    <x v="8"/>
    <n v="43.04804"/>
    <n v="-87.896720000000002"/>
    <x v="3"/>
    <n v="43.058619999999998"/>
    <n v="-87.885319999999993"/>
    <n v="6"/>
    <n v="0"/>
    <n v="0.9"/>
    <n v="0.9"/>
    <n v="36"/>
    <n v="-1"/>
    <d v="2017-02-16T00:00:00"/>
    <d v="2017-02-01T00:00:00"/>
    <d v="2017-02-16T00:00:00"/>
    <s v="Thursday"/>
    <d v="1899-12-30T19:32:44"/>
    <d v="1899-12-30T20:00:00"/>
    <n v="1"/>
    <d v="2017-02-16T00:00:00"/>
    <d v="2017-02-01T00:00:00"/>
    <d v="2017-02-16T00:00:00"/>
    <s v="Thursday"/>
    <d v="1899-12-30T19:38:38"/>
    <d v="1899-12-30T20:00:00"/>
    <s v="One Way"/>
  </r>
  <r>
    <n v="1466945"/>
    <s v="RFID Card Member"/>
    <s v="Milwaukee"/>
    <s v="WI"/>
    <n v="53211"/>
    <s v="UNITED STATES"/>
    <s v="Annual Pass"/>
    <n v="5466"/>
    <x v="19"/>
    <n v="43.069021999999997"/>
    <n v="-87.887940999999998"/>
    <x v="34"/>
    <n v="43.063749000000001"/>
    <n v="-87.887962999999999"/>
    <n v="11"/>
    <n v="0"/>
    <n v="1.7"/>
    <n v="1.6"/>
    <n v="66"/>
    <n v="-1"/>
    <d v="2017-02-16T00:00:00"/>
    <d v="2017-02-01T00:00:00"/>
    <d v="2017-02-16T00:00:00"/>
    <s v="Thursday"/>
    <d v="1899-12-30T21:18:04"/>
    <d v="1899-12-30T21:00:00"/>
    <n v="1"/>
    <d v="2017-02-16T00:00:00"/>
    <d v="2017-02-01T00:00:00"/>
    <d v="2017-02-16T00:00:00"/>
    <s v="Thursday"/>
    <d v="1899-12-30T21:29:56"/>
    <d v="1899-12-30T21:00:00"/>
    <s v="One Way"/>
  </r>
  <r>
    <n v="1357250"/>
    <s v="RFID Card Member"/>
    <s v="Milwaukee"/>
    <s v="WI"/>
    <n v="53202"/>
    <s v="UNITED STATES"/>
    <s v="Annual Pass"/>
    <n v="22"/>
    <x v="1"/>
    <n v="43.048200000000001"/>
    <n v="-87.900859999999994"/>
    <x v="1"/>
    <n v="43.03886"/>
    <n v="-87.902720000000002"/>
    <n v="5"/>
    <n v="0"/>
    <n v="0.8"/>
    <n v="0.7"/>
    <n v="30"/>
    <n v="-1"/>
    <d v="2017-02-17T00:00:00"/>
    <d v="2017-02-01T00:00:00"/>
    <d v="2017-02-17T00:00:00"/>
    <s v="Friday"/>
    <d v="1899-12-30T06:33:16"/>
    <d v="1899-12-30T07:00:00"/>
    <n v="1"/>
    <d v="2017-02-17T00:00:00"/>
    <d v="2017-02-01T00:00:00"/>
    <d v="2017-02-17T00:00:00"/>
    <s v="Friday"/>
    <d v="1899-12-30T06:38:13"/>
    <d v="1899-12-30T07:00:00"/>
    <s v="One Way"/>
  </r>
  <r>
    <n v="1494109"/>
    <s v="RFID Card Member"/>
    <s v="Milwaukee"/>
    <s v="WI"/>
    <n v="53233"/>
    <s v="UNITED STATES"/>
    <s v="Annual Pass"/>
    <n v="5511"/>
    <x v="23"/>
    <n v="43.040349999999997"/>
    <n v="-87.920760000000001"/>
    <x v="1"/>
    <n v="43.03886"/>
    <n v="-87.902720000000002"/>
    <n v="8"/>
    <n v="0"/>
    <n v="1.2"/>
    <n v="1.1000000000000001"/>
    <n v="48"/>
    <n v="-1"/>
    <d v="2017-02-17T00:00:00"/>
    <d v="2017-02-01T00:00:00"/>
    <d v="2017-02-17T00:00:00"/>
    <s v="Friday"/>
    <d v="1899-12-30T06:40:35"/>
    <d v="1899-12-30T07:00:00"/>
    <n v="1"/>
    <d v="2017-02-17T00:00:00"/>
    <d v="2017-02-01T00:00:00"/>
    <d v="2017-02-17T00:00:00"/>
    <s v="Friday"/>
    <d v="1899-12-30T06:48:27"/>
    <d v="1899-12-30T07:00:00"/>
    <s v="One Way"/>
  </r>
  <r>
    <n v="1328721"/>
    <s v="RFID Card Member"/>
    <s v="Milwaukee"/>
    <s v="WI"/>
    <n v="53207"/>
    <s v="UNITED STATES"/>
    <s v="Annual Pass"/>
    <n v="11081"/>
    <x v="50"/>
    <n v="43.026229999999998"/>
    <n v="-87.912809999999993"/>
    <x v="8"/>
    <n v="43.038580000000003"/>
    <n v="-87.90934"/>
    <n v="6"/>
    <n v="0"/>
    <n v="0.9"/>
    <n v="0.9"/>
    <n v="36"/>
    <n v="-1"/>
    <d v="2017-02-17T00:00:00"/>
    <d v="2017-02-01T00:00:00"/>
    <d v="2017-02-17T00:00:00"/>
    <s v="Friday"/>
    <d v="1899-12-30T07:19:35"/>
    <d v="1899-12-30T07:00:00"/>
    <n v="1"/>
    <d v="2017-02-17T00:00:00"/>
    <d v="2017-02-01T00:00:00"/>
    <d v="2017-02-17T00:00:00"/>
    <s v="Friday"/>
    <d v="1899-12-30T07:25:36"/>
    <d v="1899-12-30T07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34"/>
    <n v="0"/>
    <n v="4.5"/>
    <n v="4.3"/>
    <n v="180"/>
    <n v="-1"/>
    <d v="2017-02-17T00:00:00"/>
    <d v="2017-02-01T00:00:00"/>
    <d v="2017-02-17T00:00:00"/>
    <s v="Friday"/>
    <d v="1899-12-30T07:22:26"/>
    <d v="1899-12-30T07:00:00"/>
    <n v="1"/>
    <d v="2017-02-17T00:00:00"/>
    <d v="2017-02-01T00:00:00"/>
    <d v="2017-02-17T00:00:00"/>
    <s v="Friday"/>
    <d v="1899-12-30T09:36:46"/>
    <d v="1899-12-30T10:00:00"/>
    <s v="One Way"/>
  </r>
  <r>
    <n v="1378810"/>
    <s v="RFID Card Member"/>
    <s v="Milwaukee "/>
    <s v="WI"/>
    <n v="53211"/>
    <s v="UNITED STATES"/>
    <s v="Annual Pass"/>
    <n v="88"/>
    <x v="9"/>
    <n v="43.066893999999998"/>
    <n v="-87.877936000000005"/>
    <x v="3"/>
    <n v="43.058619999999998"/>
    <n v="-87.885319999999993"/>
    <n v="5"/>
    <n v="0"/>
    <n v="0.8"/>
    <n v="0.7"/>
    <n v="30"/>
    <n v="-1"/>
    <d v="2017-02-17T00:00:00"/>
    <d v="2017-02-01T00:00:00"/>
    <d v="2017-02-17T00:00:00"/>
    <s v="Friday"/>
    <d v="1899-12-30T12:22:26"/>
    <d v="1899-12-30T12:00:00"/>
    <n v="1"/>
    <d v="2017-02-17T00:00:00"/>
    <d v="2017-02-01T00:00:00"/>
    <d v="2017-02-17T00:00:00"/>
    <s v="Friday"/>
    <d v="1899-12-30T12:27:24"/>
    <d v="1899-12-30T12:00:00"/>
    <s v="One Way"/>
  </r>
  <r>
    <n v="558783"/>
    <s v="RFID Card Member"/>
    <s v="Oconomowoc"/>
    <s v="WI"/>
    <n v="53066"/>
    <s v="UNITED STATES"/>
    <s v="Annual Pass"/>
    <n v="5424"/>
    <x v="0"/>
    <n v="43.03886"/>
    <n v="-87.902720000000002"/>
    <x v="18"/>
    <n v="43.045712999999999"/>
    <n v="-87.899756999999994"/>
    <n v="29"/>
    <n v="0"/>
    <n v="4.4000000000000004"/>
    <n v="4.0999999999999996"/>
    <n v="174"/>
    <n v="-1"/>
    <d v="2017-02-17T00:00:00"/>
    <d v="2017-02-01T00:00:00"/>
    <d v="2017-02-17T00:00:00"/>
    <s v="Friday"/>
    <d v="1899-12-30T12:26:18"/>
    <d v="1899-12-30T12:00:00"/>
    <n v="1"/>
    <d v="2017-02-17T00:00:00"/>
    <d v="2017-02-01T00:00:00"/>
    <d v="2017-02-17T00:00:00"/>
    <s v="Friday"/>
    <d v="1899-12-30T12:55:19"/>
    <d v="1899-12-30T13:00:00"/>
    <s v="One Way"/>
  </r>
  <r>
    <n v="1432106"/>
    <s v="RFID Card Member"/>
    <s v="Milwaukee"/>
    <s v="WI"/>
    <n v="53202"/>
    <s v="UNITED STATES"/>
    <s v="Annual Pass"/>
    <n v="112"/>
    <x v="12"/>
    <n v="43.038719999999998"/>
    <n v="-87.905339999999995"/>
    <x v="39"/>
    <n v="43.04804"/>
    <n v="-87.896720000000002"/>
    <n v="9"/>
    <n v="0"/>
    <n v="1.4"/>
    <n v="1.3"/>
    <n v="54"/>
    <n v="-1"/>
    <d v="2017-02-17T00:00:00"/>
    <d v="2017-02-01T00:00:00"/>
    <d v="2017-02-17T00:00:00"/>
    <s v="Friday"/>
    <d v="1899-12-30T12:36:25"/>
    <d v="1899-12-30T13:00:00"/>
    <n v="1"/>
    <d v="2017-02-17T00:00:00"/>
    <d v="2017-02-01T00:00:00"/>
    <d v="2017-02-17T00:00:00"/>
    <s v="Friday"/>
    <d v="1899-12-30T12:45:56"/>
    <d v="1899-12-30T13:00:00"/>
    <s v="One Way"/>
  </r>
  <r>
    <n v="563384"/>
    <s v="RFID Card Member"/>
    <s v="Waukeha"/>
    <s v="WI"/>
    <n v="53188"/>
    <s v="UNITED STATES"/>
    <s v="Annual Pass"/>
    <n v="5448"/>
    <x v="12"/>
    <n v="43.038719999999998"/>
    <n v="-87.905339999999995"/>
    <x v="1"/>
    <n v="43.03886"/>
    <n v="-87.902720000000002"/>
    <n v="57"/>
    <n v="0"/>
    <n v="8.6"/>
    <n v="8.1"/>
    <n v="342"/>
    <n v="-1"/>
    <d v="2017-02-17T00:00:00"/>
    <d v="2017-02-01T00:00:00"/>
    <d v="2017-02-17T00:00:00"/>
    <s v="Friday"/>
    <d v="1899-12-30T12:52:59"/>
    <d v="1899-12-30T13:00:00"/>
    <n v="1"/>
    <d v="2017-02-17T00:00:00"/>
    <d v="2017-02-01T00:00:00"/>
    <d v="2017-02-17T00:00:00"/>
    <s v="Friday"/>
    <d v="1899-12-30T13:49:27"/>
    <d v="1899-12-30T14:00:00"/>
    <s v="One Way"/>
  </r>
  <r>
    <n v="531246"/>
    <s v="RFID Card Member"/>
    <s v="Milwaukee"/>
    <s v="WI"/>
    <n v="53221"/>
    <s v="UNITED STATES"/>
    <s v="Annual Pass"/>
    <n v="342"/>
    <x v="2"/>
    <n v="43.03519"/>
    <n v="-87.907390000000007"/>
    <x v="17"/>
    <n v="43.042490000000001"/>
    <n v="-87.909959999999998"/>
    <n v="5"/>
    <n v="0"/>
    <n v="0.8"/>
    <n v="0.7"/>
    <n v="30"/>
    <n v="-1"/>
    <d v="2017-02-17T00:00:00"/>
    <d v="2017-02-01T00:00:00"/>
    <d v="2017-02-17T00:00:00"/>
    <s v="Friday"/>
    <d v="1899-12-30T13:15:08"/>
    <d v="1899-12-30T13:00:00"/>
    <n v="1"/>
    <d v="2017-02-17T00:00:00"/>
    <d v="2017-02-01T00:00:00"/>
    <d v="2017-02-17T00:00:00"/>
    <s v="Friday"/>
    <d v="1899-12-30T13:20:46"/>
    <d v="1899-12-30T13:00:00"/>
    <s v="One Way"/>
  </r>
  <r>
    <n v="1406251"/>
    <s v="RFID Card Member"/>
    <s v="Milwaukee"/>
    <s v="WI"/>
    <n v="53211"/>
    <s v="UNITED STATES"/>
    <s v="Annual Pass"/>
    <n v="11131"/>
    <x v="13"/>
    <n v="43.058619999999998"/>
    <n v="-87.885319999999993"/>
    <x v="4"/>
    <n v="43.03913"/>
    <n v="-87.916150000000002"/>
    <n v="36"/>
    <n v="0"/>
    <n v="5.4"/>
    <n v="5.0999999999999996"/>
    <n v="216"/>
    <n v="-1"/>
    <d v="2017-02-17T00:00:00"/>
    <d v="2017-02-01T00:00:00"/>
    <d v="2017-02-17T00:00:00"/>
    <s v="Friday"/>
    <d v="1899-12-30T17:11:35"/>
    <d v="1899-12-30T17:00:00"/>
    <n v="1"/>
    <d v="2017-02-17T00:00:00"/>
    <d v="2017-02-01T00:00:00"/>
    <d v="2017-02-17T00:00:00"/>
    <s v="Friday"/>
    <d v="1899-12-30T17:47:01"/>
    <d v="1899-12-30T18:00:00"/>
    <s v="One Way"/>
  </r>
  <r>
    <n v="1372197"/>
    <s v="RFID Card Member"/>
    <s v="milwaukee"/>
    <s v="WI"/>
    <n v="53202"/>
    <s v="UNITED STATES"/>
    <s v="Annual Pass"/>
    <n v="11134"/>
    <x v="13"/>
    <n v="43.058619999999998"/>
    <n v="-87.885319999999993"/>
    <x v="15"/>
    <n v="43.06033"/>
    <n v="-87.89546"/>
    <n v="8"/>
    <n v="0"/>
    <n v="1.2"/>
    <n v="1.1000000000000001"/>
    <n v="48"/>
    <n v="-1"/>
    <d v="2017-02-17T00:00:00"/>
    <d v="2017-02-01T00:00:00"/>
    <d v="2017-02-17T00:00:00"/>
    <s v="Friday"/>
    <d v="1899-12-30T20:22:20"/>
    <d v="1899-12-30T20:00:00"/>
    <n v="1"/>
    <d v="2017-02-17T00:00:00"/>
    <d v="2017-02-01T00:00:00"/>
    <d v="2017-02-17T00:00:00"/>
    <s v="Friday"/>
    <d v="1899-12-30T20:30:04"/>
    <d v="1899-12-30T21:00:00"/>
    <s v="One Way"/>
  </r>
  <r>
    <n v="1369902"/>
    <s v="RFID Card Member"/>
    <s v="Milwaukee"/>
    <s v="WI"/>
    <n v="53217"/>
    <s v="UNITED STATES"/>
    <s v="Annual Pass"/>
    <n v="5470"/>
    <x v="4"/>
    <n v="43.078530000000001"/>
    <n v="-87.882620000000003"/>
    <x v="41"/>
    <n v="43.078530000000001"/>
    <n v="-87.882620000000003"/>
    <n v="31"/>
    <n v="0"/>
    <n v="4.7"/>
    <n v="4.4000000000000004"/>
    <n v="186"/>
    <n v="-1"/>
    <d v="2017-02-17T00:00:00"/>
    <d v="2017-02-01T00:00:00"/>
    <d v="2017-02-17T00:00:00"/>
    <s v="Friday"/>
    <d v="1899-12-30T20:57:44"/>
    <d v="1899-12-30T21:00:00"/>
    <n v="1"/>
    <d v="2017-02-17T00:00:00"/>
    <d v="2017-02-01T00:00:00"/>
    <d v="2017-02-17T00:00:00"/>
    <s v="Friday"/>
    <d v="1899-12-30T21:28:03"/>
    <d v="1899-12-30T21:00:00"/>
    <s v="Round Trip"/>
  </r>
  <r>
    <n v="1358589"/>
    <s v="RFID Card Member"/>
    <s v="Milwaukee"/>
    <s v="WI"/>
    <n v="53211"/>
    <s v="UNITED STATES"/>
    <s v="Annual Pass"/>
    <n v="129"/>
    <x v="14"/>
    <n v="43.045712999999999"/>
    <n v="-87.899756999999994"/>
    <x v="18"/>
    <n v="43.045712999999999"/>
    <n v="-87.899756999999994"/>
    <n v="11"/>
    <n v="0"/>
    <n v="1.7"/>
    <n v="1.6"/>
    <n v="66"/>
    <n v="-1"/>
    <d v="2017-02-17T00:00:00"/>
    <d v="2017-02-01T00:00:00"/>
    <d v="2017-02-17T00:00:00"/>
    <s v="Friday"/>
    <d v="1899-12-30T21:12:58"/>
    <d v="1899-12-30T21:00:00"/>
    <n v="1"/>
    <d v="2017-02-17T00:00:00"/>
    <d v="2017-02-01T00:00:00"/>
    <d v="2017-02-17T00:00:00"/>
    <s v="Friday"/>
    <d v="1899-12-30T21:23:42"/>
    <d v="1899-12-30T21:00:00"/>
    <s v="Round Trip"/>
  </r>
  <r>
    <n v="1385062"/>
    <s v="RFID Card Member"/>
    <s v="Milwaukee"/>
    <s v="WI"/>
    <n v="53219"/>
    <s v="UNITED STATES"/>
    <s v="Pay as You Go Pass"/>
    <n v="186"/>
    <x v="25"/>
    <n v="43.036900000000003"/>
    <n v="-87.89667"/>
    <x v="24"/>
    <n v="43.036900000000003"/>
    <n v="-87.89667"/>
    <n v="45"/>
    <n v="4"/>
    <n v="6.8"/>
    <n v="6.4"/>
    <n v="270"/>
    <n v="-1"/>
    <d v="2017-02-17T00:00:00"/>
    <d v="2017-02-01T00:00:00"/>
    <d v="2017-02-17T00:00:00"/>
    <s v="Friday"/>
    <d v="1899-12-30T21:13:14"/>
    <d v="1899-12-30T21:00:00"/>
    <n v="1"/>
    <d v="2017-02-17T00:00:00"/>
    <d v="2017-02-01T00:00:00"/>
    <d v="2017-02-17T00:00:00"/>
    <s v="Friday"/>
    <d v="1899-12-30T21:58:34"/>
    <d v="1899-12-30T22:00:00"/>
    <s v="Round Trip"/>
  </r>
  <r>
    <n v="1482626"/>
    <s v="RFID Card Member"/>
    <s v="Milwaukee"/>
    <s v="WI"/>
    <n v="53207"/>
    <s v="UNITED STATES"/>
    <s v="Annual Pass"/>
    <n v="99"/>
    <x v="27"/>
    <n v="43.038580000000003"/>
    <n v="-87.90934"/>
    <x v="17"/>
    <n v="43.042490000000001"/>
    <n v="-87.909959999999998"/>
    <n v="56"/>
    <n v="0"/>
    <n v="8.4"/>
    <n v="8"/>
    <n v="336"/>
    <n v="-1"/>
    <d v="2017-02-18T00:00:00"/>
    <d v="2017-02-01T00:00:00"/>
    <d v="2017-02-18T00:00:00"/>
    <s v="Saturday"/>
    <d v="1899-12-30T09:30:14"/>
    <d v="1899-12-30T10:00:00"/>
    <n v="1"/>
    <d v="2017-02-18T00:00:00"/>
    <d v="2017-02-01T00:00:00"/>
    <d v="2017-02-18T00:00:00"/>
    <s v="Saturday"/>
    <d v="1899-12-30T10:26:42"/>
    <d v="1899-12-30T10:00:00"/>
    <s v="One Way"/>
  </r>
  <r>
    <n v="1509123"/>
    <s v="RFID Card Member"/>
    <s v="Milwaukee"/>
    <s v="WI"/>
    <n v="53211"/>
    <s v="UNITED STATES"/>
    <s v="Annual Pass"/>
    <n v="5489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8T00:00:00"/>
    <d v="2017-02-01T00:00:00"/>
    <d v="2017-02-18T00:00:00"/>
    <s v="Saturday"/>
    <d v="1899-12-30T10:05:09"/>
    <d v="1899-12-30T10:00:00"/>
    <n v="1"/>
    <d v="2017-02-18T00:00:00"/>
    <d v="2017-02-01T00:00:00"/>
    <d v="2017-02-18T00:00:00"/>
    <s v="Saturday"/>
    <d v="1899-12-30T10:06:03"/>
    <d v="1899-12-30T10:00:00"/>
    <s v="Round Trip"/>
  </r>
  <r>
    <n v="1276651"/>
    <s v="RFID Card Member"/>
    <s v="Milwaukee"/>
    <s v="WI"/>
    <n v="53211"/>
    <s v="UNITED STATES"/>
    <s v="Annual Pass"/>
    <n v="967"/>
    <x v="53"/>
    <n v="43.052549999999997"/>
    <n v="-87.909329999999997"/>
    <x v="25"/>
    <n v="43.066893999999998"/>
    <n v="-87.877936000000005"/>
    <n v="15"/>
    <n v="0"/>
    <n v="2.2999999999999998"/>
    <n v="2.1"/>
    <n v="90"/>
    <n v="-1"/>
    <d v="2017-02-18T00:00:00"/>
    <d v="2017-02-01T00:00:00"/>
    <d v="2017-02-18T00:00:00"/>
    <s v="Saturday"/>
    <d v="1899-12-30T12:04:51"/>
    <d v="1899-12-30T12:00:00"/>
    <n v="1"/>
    <d v="2017-02-18T00:00:00"/>
    <d v="2017-02-01T00:00:00"/>
    <d v="2017-02-18T00:00:00"/>
    <s v="Saturday"/>
    <d v="1899-12-30T12:19:41"/>
    <d v="1899-12-30T12:00:00"/>
    <s v="One Way"/>
  </r>
  <r>
    <n v="1509599"/>
    <s v="RFID Card Member"/>
    <s v="Greenfield"/>
    <s v="WI"/>
    <n v="53220"/>
    <s v="UNITED STATES"/>
    <s v="Annual Pass"/>
    <n v="129"/>
    <x v="14"/>
    <n v="43.045712999999999"/>
    <n v="-87.899756999999994"/>
    <x v="32"/>
    <n v="43.058010000000003"/>
    <n v="-87.877300000000005"/>
    <n v="31"/>
    <n v="0"/>
    <n v="4.7"/>
    <n v="4.4000000000000004"/>
    <n v="186"/>
    <n v="-1"/>
    <d v="2017-02-18T00:00:00"/>
    <d v="2017-02-01T00:00:00"/>
    <d v="2017-02-18T00:00:00"/>
    <s v="Saturday"/>
    <d v="1899-12-30T12:58:31"/>
    <d v="1899-12-30T13:00:00"/>
    <n v="1"/>
    <d v="2017-02-18T00:00:00"/>
    <d v="2017-02-01T00:00:00"/>
    <d v="2017-02-18T00:00:00"/>
    <s v="Saturday"/>
    <d v="1899-12-30T13:29:14"/>
    <d v="1899-12-30T13:00:00"/>
    <s v="One Way"/>
  </r>
  <r>
    <n v="1511229"/>
    <s v="RFID Card Member"/>
    <s v="Milwaukee"/>
    <s v="WI"/>
    <n v="53204"/>
    <s v="UNITED STATES"/>
    <s v="Annual Pass"/>
    <n v="5468"/>
    <x v="36"/>
    <n v="43.02948"/>
    <n v="-87.912819999999996"/>
    <x v="18"/>
    <n v="43.045712999999999"/>
    <n v="-87.899756999999994"/>
    <n v="15"/>
    <n v="0"/>
    <n v="2.2999999999999998"/>
    <n v="2.1"/>
    <n v="90"/>
    <n v="-1"/>
    <d v="2017-02-18T00:00:00"/>
    <d v="2017-02-01T00:00:00"/>
    <d v="2017-02-18T00:00:00"/>
    <s v="Saturday"/>
    <d v="1899-12-30T13:34:24"/>
    <d v="1899-12-30T14:00:00"/>
    <n v="1"/>
    <d v="2017-02-18T00:00:00"/>
    <d v="2017-02-01T00:00:00"/>
    <d v="2017-02-18T00:00:00"/>
    <s v="Saturday"/>
    <d v="1899-12-30T13:49:18"/>
    <d v="1899-12-30T14:00:00"/>
    <s v="One Way"/>
  </r>
  <r>
    <n v="1312561"/>
    <s v="RFID Card Member"/>
    <s v="Milwaukee"/>
    <s v="WI"/>
    <n v="53202"/>
    <s v="UNITED STATES"/>
    <s v="Pay as You Go Pass"/>
    <n v="47"/>
    <x v="27"/>
    <n v="43.038580000000003"/>
    <n v="-87.90934"/>
    <x v="13"/>
    <n v="43.04824"/>
    <n v="-87.904970000000006"/>
    <n v="11"/>
    <n v="2"/>
    <n v="1.7"/>
    <n v="1.6"/>
    <n v="66"/>
    <n v="-1"/>
    <d v="2017-02-18T00:00:00"/>
    <d v="2017-02-01T00:00:00"/>
    <d v="2017-02-18T00:00:00"/>
    <s v="Saturday"/>
    <d v="1899-12-30T15:12:23"/>
    <d v="1899-12-30T15:00:00"/>
    <n v="1"/>
    <d v="2017-02-18T00:00:00"/>
    <d v="2017-02-01T00:00:00"/>
    <d v="2017-02-18T00:00:00"/>
    <s v="Saturday"/>
    <d v="1899-12-30T15:23:02"/>
    <d v="1899-12-30T15:00:00"/>
    <s v="One Way"/>
  </r>
  <r>
    <n v="1251273"/>
    <s v="RFID Card Member"/>
    <s v="Waupun"/>
    <s v="WI"/>
    <n v="53963"/>
    <s v="UNITED STATES"/>
    <s v="Bublr for Organizations"/>
    <n v="5487"/>
    <x v="4"/>
    <n v="43.078530000000001"/>
    <n v="-87.882620000000003"/>
    <x v="38"/>
    <n v="43.074890000000003"/>
    <n v="-87.882810000000006"/>
    <n v="17"/>
    <n v="0"/>
    <n v="2.6"/>
    <n v="2.4"/>
    <n v="102"/>
    <n v="-1"/>
    <d v="2017-02-18T00:00:00"/>
    <d v="2017-02-01T00:00:00"/>
    <d v="2017-02-18T00:00:00"/>
    <s v="Saturday"/>
    <d v="1899-12-30T15:14:29"/>
    <d v="1899-12-30T15:00:00"/>
    <n v="1"/>
    <d v="2017-02-18T00:00:00"/>
    <d v="2017-02-01T00:00:00"/>
    <d v="2017-02-18T00:00:00"/>
    <s v="Saturday"/>
    <d v="1899-12-30T15:31:14"/>
    <d v="1899-12-30T16:00:00"/>
    <s v="One Way"/>
  </r>
  <r>
    <n v="1257022"/>
    <s v="RFID Card Member"/>
    <s v="Newark"/>
    <s v="IL"/>
    <n v="60541"/>
    <s v="UNITED STATES"/>
    <s v="Bublr for Organizations"/>
    <n v="26"/>
    <x v="7"/>
    <n v="43.074890000000003"/>
    <n v="-87.882810000000006"/>
    <x v="38"/>
    <n v="43.074890000000003"/>
    <n v="-87.882810000000006"/>
    <n v="0"/>
    <n v="0"/>
    <n v="0"/>
    <n v="0"/>
    <n v="0"/>
    <n v="-1"/>
    <d v="2017-02-18T00:00:00"/>
    <d v="2017-02-01T00:00:00"/>
    <d v="2017-02-18T00:00:00"/>
    <s v="Saturday"/>
    <d v="1899-12-30T15:31:00"/>
    <d v="1899-12-30T16:00:00"/>
    <n v="1"/>
    <d v="2017-02-18T00:00:00"/>
    <d v="2017-02-01T00:00:00"/>
    <d v="2017-02-18T00:00:00"/>
    <s v="Saturday"/>
    <d v="1899-12-30T15:31:24"/>
    <d v="1899-12-30T16:00:00"/>
    <s v="Round Trip"/>
  </r>
  <r>
    <n v="1169361"/>
    <s v="RFID Card Member"/>
    <s v="Milwaukee"/>
    <s v="WI"/>
    <n v="53202"/>
    <s v="UNITED STATES"/>
    <s v="Bublr for Organizations"/>
    <n v="5550"/>
    <x v="44"/>
    <n v="43.074655999999997"/>
    <n v="-87.889011999999994"/>
    <x v="10"/>
    <n v="43.052460000000004"/>
    <n v="-87.891000000000005"/>
    <n v="16"/>
    <n v="0"/>
    <n v="2.4"/>
    <n v="2.2999999999999998"/>
    <n v="96"/>
    <n v="-1"/>
    <d v="2017-02-18T00:00:00"/>
    <d v="2017-02-01T00:00:00"/>
    <d v="2017-02-18T00:00:00"/>
    <s v="Saturday"/>
    <d v="1899-12-30T15:38:06"/>
    <d v="1899-12-30T16:00:00"/>
    <n v="1"/>
    <d v="2017-02-18T00:00:00"/>
    <d v="2017-02-01T00:00:00"/>
    <d v="2017-02-18T00:00:00"/>
    <s v="Saturday"/>
    <d v="1899-12-30T15:54:39"/>
    <d v="1899-12-30T16:00:00"/>
    <s v="One Way"/>
  </r>
  <r>
    <n v="1372197"/>
    <s v="RFID Card Member"/>
    <s v="milwaukee"/>
    <s v="WI"/>
    <n v="53202"/>
    <s v="UNITED STATES"/>
    <s v="Annual Pass"/>
    <n v="5434"/>
    <x v="31"/>
    <n v="43.058010000000003"/>
    <n v="-87.877300000000005"/>
    <x v="32"/>
    <n v="43.058010000000003"/>
    <n v="-87.877300000000005"/>
    <n v="1"/>
    <n v="0"/>
    <n v="0.2"/>
    <n v="0.1"/>
    <n v="6"/>
    <n v="-1"/>
    <d v="2017-02-18T00:00:00"/>
    <d v="2017-02-01T00:00:00"/>
    <d v="2017-02-18T00:00:00"/>
    <s v="Saturday"/>
    <d v="1899-12-30T16:56:57"/>
    <d v="1899-12-30T17:00:00"/>
    <n v="1"/>
    <d v="2017-02-18T00:00:00"/>
    <d v="2017-02-01T00:00:00"/>
    <d v="2017-02-18T00:00:00"/>
    <s v="Saturday"/>
    <d v="1899-12-30T16:57:09"/>
    <d v="1899-12-30T17:00:00"/>
    <s v="Round Trip"/>
  </r>
  <r>
    <n v="1028096"/>
    <s v="RFID Card Member"/>
    <s v="Milwaukee"/>
    <s v="WI"/>
    <n v="53202"/>
    <s v="UNITED STATES"/>
    <s v="Annual Pass"/>
    <n v="5433"/>
    <x v="14"/>
    <n v="43.045712999999999"/>
    <n v="-87.899756999999994"/>
    <x v="18"/>
    <n v="43.045712999999999"/>
    <n v="-87.899756999999994"/>
    <n v="1"/>
    <n v="0"/>
    <n v="0.2"/>
    <n v="0.1"/>
    <n v="6"/>
    <n v="-1"/>
    <d v="2017-02-18T00:00:00"/>
    <d v="2017-02-01T00:00:00"/>
    <d v="2017-02-18T00:00:00"/>
    <s v="Saturday"/>
    <d v="1899-12-30T17:57:44"/>
    <d v="1899-12-30T18:00:00"/>
    <n v="1"/>
    <d v="2017-02-18T00:00:00"/>
    <d v="2017-02-01T00:00:00"/>
    <d v="2017-02-18T00:00:00"/>
    <s v="Saturday"/>
    <d v="1899-12-30T17:58:27"/>
    <d v="1899-12-30T18:00:00"/>
    <s v="Round Trip"/>
  </r>
  <r>
    <n v="1425087"/>
    <s v="RFID Card Member"/>
    <s v="milwaukee"/>
    <s v="WI"/>
    <n v="53212"/>
    <s v="UNITED STATES"/>
    <s v="Annual Pass"/>
    <n v="5564"/>
    <x v="21"/>
    <n v="43.06033"/>
    <n v="-87.89546"/>
    <x v="4"/>
    <n v="43.03913"/>
    <n v="-87.916150000000002"/>
    <n v="11"/>
    <n v="0"/>
    <n v="1.7"/>
    <n v="1.6"/>
    <n v="66"/>
    <n v="-1"/>
    <d v="2017-02-19T00:00:00"/>
    <d v="2017-02-01T00:00:00"/>
    <d v="2017-02-19T00:00:00"/>
    <s v="Sunday"/>
    <d v="1899-12-30T06:29:13"/>
    <d v="1899-12-30T06:00:00"/>
    <n v="1"/>
    <d v="2017-02-19T00:00:00"/>
    <d v="2017-02-01T00:00:00"/>
    <d v="2017-02-19T00:00:00"/>
    <s v="Sunday"/>
    <d v="1899-12-30T06:40:54"/>
    <d v="1899-12-30T07:00:00"/>
    <s v="One Way"/>
  </r>
  <r>
    <n v="717793"/>
    <s v="RFID Card Member"/>
    <s v="Milwaukee"/>
    <s v="WI"/>
    <n v="53202"/>
    <s v="UNITED STATES"/>
    <s v="Annual Pass"/>
    <n v="1"/>
    <x v="2"/>
    <n v="43.03519"/>
    <n v="-87.907390000000007"/>
    <x v="2"/>
    <n v="43.03519"/>
    <n v="-87.907390000000007"/>
    <n v="32"/>
    <n v="0"/>
    <n v="4.8"/>
    <n v="4.5999999999999996"/>
    <n v="192"/>
    <n v="-1"/>
    <d v="2017-02-19T00:00:00"/>
    <d v="2017-02-01T00:00:00"/>
    <d v="2017-02-19T00:00:00"/>
    <s v="Sunday"/>
    <d v="1899-12-30T10:33:08"/>
    <d v="1899-12-30T11:00:00"/>
    <n v="1"/>
    <d v="2017-02-19T00:00:00"/>
    <d v="2017-02-01T00:00:00"/>
    <d v="2017-02-19T00:00:00"/>
    <s v="Sunday"/>
    <d v="1899-12-30T11:05:26"/>
    <d v="1899-12-30T11:00:00"/>
    <s v="Round Trip"/>
  </r>
  <r>
    <n v="550946"/>
    <s v="RFID Card Member"/>
    <s v="Milwaukee"/>
    <s v="WI"/>
    <n v="53202"/>
    <s v="UNITED STATES"/>
    <s v="Annual Pass"/>
    <n v="202"/>
    <x v="43"/>
    <n v="43.05536"/>
    <n v="-87.90504"/>
    <x v="2"/>
    <n v="43.03519"/>
    <n v="-87.907390000000007"/>
    <n v="30"/>
    <n v="0"/>
    <n v="4.5"/>
    <n v="4.3"/>
    <n v="180"/>
    <n v="-1"/>
    <d v="2017-02-19T00:00:00"/>
    <d v="2017-02-01T00:00:00"/>
    <d v="2017-02-19T00:00:00"/>
    <s v="Sunday"/>
    <d v="1899-12-30T11:07:55"/>
    <d v="1899-12-30T11:00:00"/>
    <n v="1"/>
    <d v="2017-02-19T00:00:00"/>
    <d v="2017-02-01T00:00:00"/>
    <d v="2017-02-19T00:00:00"/>
    <s v="Sunday"/>
    <d v="1899-12-30T11:37:39"/>
    <d v="1899-12-30T12:00:00"/>
    <s v="One Way"/>
  </r>
  <r>
    <n v="1251108"/>
    <s v="RFID Card Member"/>
    <s v="Appleton"/>
    <s v="WI"/>
    <n v="54913"/>
    <s v="UNITED STATES"/>
    <s v="Bublr for Organizations"/>
    <n v="5485"/>
    <x v="28"/>
    <n v="43.060250000000003"/>
    <n v="-87.892169999999993"/>
    <x v="15"/>
    <n v="43.06033"/>
    <n v="-87.89546"/>
    <n v="2"/>
    <n v="0"/>
    <n v="0.3"/>
    <n v="0.3"/>
    <n v="12"/>
    <n v="-1"/>
    <d v="2017-02-19T00:00:00"/>
    <d v="2017-02-01T00:00:00"/>
    <d v="2017-02-19T00:00:00"/>
    <s v="Sunday"/>
    <d v="1899-12-30T11:09:57"/>
    <d v="1899-12-30T11:00:00"/>
    <n v="1"/>
    <d v="2017-02-19T00:00:00"/>
    <d v="2017-02-01T00:00:00"/>
    <d v="2017-02-19T00:00:00"/>
    <s v="Sunday"/>
    <d v="1899-12-30T11:11:23"/>
    <d v="1899-12-30T11:00:00"/>
    <s v="One Way"/>
  </r>
  <r>
    <n v="1251113"/>
    <s v="RFID Card Member"/>
    <s v="Neenah"/>
    <s v="WI"/>
    <n v="54956"/>
    <s v="UNITED STATES"/>
    <s v="Bublr for Organizations"/>
    <n v="5485"/>
    <x v="21"/>
    <n v="43.06033"/>
    <n v="-87.89546"/>
    <x v="31"/>
    <n v="43.060250000000003"/>
    <n v="-87.892169999999993"/>
    <n v="2"/>
    <n v="0"/>
    <n v="0.3"/>
    <n v="0.3"/>
    <n v="12"/>
    <n v="-1"/>
    <d v="2017-02-19T00:00:00"/>
    <d v="2017-02-01T00:00:00"/>
    <d v="2017-02-19T00:00:00"/>
    <s v="Sunday"/>
    <d v="1899-12-30T11:51:48"/>
    <d v="1899-12-30T12:00:00"/>
    <n v="1"/>
    <d v="2017-02-19T00:00:00"/>
    <d v="2017-02-01T00:00:00"/>
    <d v="2017-02-19T00:00:00"/>
    <s v="Sunday"/>
    <d v="1899-12-30T11:53:25"/>
    <d v="1899-12-30T12:00:00"/>
    <s v="One Way"/>
  </r>
  <r>
    <n v="1257700"/>
    <s v="RFID Card Member"/>
    <s v="Milwaukee"/>
    <s v="WI"/>
    <n v="53202"/>
    <s v="UNITED STATES"/>
    <s v="Annual Pass"/>
    <n v="5573"/>
    <x v="12"/>
    <n v="43.038719999999998"/>
    <n v="-87.905339999999995"/>
    <x v="6"/>
    <n v="43.031320000000001"/>
    <n v="-87.904259999999994"/>
    <n v="6"/>
    <n v="0"/>
    <n v="0.9"/>
    <n v="0.9"/>
    <n v="36"/>
    <n v="-1"/>
    <d v="2017-02-19T00:00:00"/>
    <d v="2017-02-01T00:00:00"/>
    <d v="2017-02-19T00:00:00"/>
    <s v="Sunday"/>
    <d v="1899-12-30T12:14:31"/>
    <d v="1899-12-30T12:00:00"/>
    <n v="1"/>
    <d v="2017-02-19T00:00:00"/>
    <d v="2017-02-01T00:00:00"/>
    <d v="2017-02-19T00:00:00"/>
    <s v="Sunday"/>
    <d v="1899-12-30T12:20:38"/>
    <d v="1899-12-30T12:00:00"/>
    <s v="One Way"/>
  </r>
  <r>
    <n v="1263141"/>
    <s v="RFID Card Member"/>
    <s v="Milwaukee"/>
    <s v="WI"/>
    <n v="53202"/>
    <s v="UNITED STATES"/>
    <s v="Pay as You Go Pass"/>
    <n v="361"/>
    <x v="22"/>
    <n v="43.053040000000003"/>
    <n v="-87.897660000000002"/>
    <x v="2"/>
    <n v="43.03519"/>
    <n v="-87.907390000000007"/>
    <n v="16"/>
    <n v="2"/>
    <n v="2.4"/>
    <n v="2.2999999999999998"/>
    <n v="96"/>
    <n v="-1"/>
    <d v="2017-02-19T00:00:00"/>
    <d v="2017-02-01T00:00:00"/>
    <d v="2017-02-19T00:00:00"/>
    <s v="Sunday"/>
    <d v="1899-12-30T12:23:03"/>
    <d v="1899-12-30T12:00:00"/>
    <n v="1"/>
    <d v="2017-02-19T00:00:00"/>
    <d v="2017-02-01T00:00:00"/>
    <d v="2017-02-19T00:00:00"/>
    <s v="Sunday"/>
    <d v="1899-12-30T12:39:33"/>
    <d v="1899-12-30T13:00:00"/>
    <s v="One Way"/>
  </r>
  <r>
    <n v="1004775"/>
    <s v="RFID Card Member"/>
    <s v="Milwaukee"/>
    <s v="WI"/>
    <n v="53202"/>
    <s v="UNITED STATES"/>
    <s v="Annual Pass"/>
    <n v="112"/>
    <x v="11"/>
    <n v="43.04824"/>
    <n v="-87.904970000000006"/>
    <x v="24"/>
    <n v="43.036900000000003"/>
    <n v="-87.89667"/>
    <n v="10"/>
    <n v="0"/>
    <n v="1.5"/>
    <n v="1.4"/>
    <n v="60"/>
    <n v="-1"/>
    <d v="2017-02-19T00:00:00"/>
    <d v="2017-02-01T00:00:00"/>
    <d v="2017-02-19T00:00:00"/>
    <s v="Sunday"/>
    <d v="1899-12-30T13:55:15"/>
    <d v="1899-12-30T14:00:00"/>
    <n v="1"/>
    <d v="2017-02-19T00:00:00"/>
    <d v="2017-02-01T00:00:00"/>
    <d v="2017-02-19T00:00:00"/>
    <s v="Sunday"/>
    <d v="1899-12-30T14:05:42"/>
    <d v="1899-12-30T14:00:00"/>
    <s v="One Way"/>
  </r>
  <r>
    <n v="1509506"/>
    <s v="RFID Card Member"/>
    <s v="mikwaukee"/>
    <s v="WI"/>
    <n v="53202"/>
    <s v="UNITED STATES"/>
    <s v="Pay as You Go Pass"/>
    <n v="100"/>
    <x v="3"/>
    <n v="43.042490000000001"/>
    <n v="-87.909959999999998"/>
    <x v="29"/>
    <n v="43.053040000000003"/>
    <n v="-87.897660000000002"/>
    <n v="66"/>
    <n v="6"/>
    <n v="9.9"/>
    <n v="9.4"/>
    <n v="396"/>
    <n v="-1"/>
    <d v="2017-02-19T00:00:00"/>
    <d v="2017-02-01T00:00:00"/>
    <d v="2017-02-19T00:00:00"/>
    <s v="Sunday"/>
    <d v="1899-12-30T14:09:15"/>
    <d v="1899-12-30T14:00:00"/>
    <n v="1"/>
    <d v="2017-02-19T00:00:00"/>
    <d v="2017-02-01T00:00:00"/>
    <d v="2017-02-19T00:00:00"/>
    <s v="Sunday"/>
    <d v="1899-12-30T15:15:29"/>
    <d v="1899-12-30T15:00:00"/>
    <s v="One Way"/>
  </r>
  <r>
    <n v="1249191"/>
    <s v="RFID Card Member"/>
    <s v="Fond du Lac"/>
    <s v="WI"/>
    <n v="54935"/>
    <s v="UNITED STATES"/>
    <s v="Bublr for Organizations"/>
    <n v="243"/>
    <x v="21"/>
    <n v="43.06033"/>
    <n v="-87.89546"/>
    <x v="28"/>
    <n v="43.05847"/>
    <n v="-87.898079999999993"/>
    <n v="20"/>
    <n v="0"/>
    <n v="3"/>
    <n v="2.9"/>
    <n v="120"/>
    <n v="-1"/>
    <d v="2017-02-19T00:00:00"/>
    <d v="2017-02-01T00:00:00"/>
    <d v="2017-02-19T00:00:00"/>
    <s v="Sunday"/>
    <d v="1899-12-30T14:22:05"/>
    <d v="1899-12-30T14:00:00"/>
    <n v="1"/>
    <d v="2017-02-19T00:00:00"/>
    <d v="2017-02-01T00:00:00"/>
    <d v="2017-02-19T00:00:00"/>
    <s v="Sunday"/>
    <d v="1899-12-30T14:42:26"/>
    <d v="1899-12-30T15:00:00"/>
    <s v="One Way"/>
  </r>
  <r>
    <n v="825934"/>
    <s v="RFID Card Member"/>
    <s v="Milwaukee"/>
    <s v="WI"/>
    <n v="53208"/>
    <s v="UNITED STATES"/>
    <s v="Annual Pass"/>
    <n v="146"/>
    <x v="42"/>
    <n v="43.052630000000001"/>
    <n v="-88.016319999999993"/>
    <x v="43"/>
    <n v="43.048609999999996"/>
    <n v="-88.008480000000006"/>
    <n v="6"/>
    <n v="0"/>
    <n v="0.9"/>
    <n v="0.9"/>
    <n v="36"/>
    <n v="-1"/>
    <d v="2017-02-19T00:00:00"/>
    <d v="2017-02-01T00:00:00"/>
    <d v="2017-02-19T00:00:00"/>
    <s v="Sunday"/>
    <d v="1899-12-30T14:30:10"/>
    <d v="1899-12-30T15:00:00"/>
    <n v="1"/>
    <d v="2017-02-19T00:00:00"/>
    <d v="2017-02-01T00:00:00"/>
    <d v="2017-02-19T00:00:00"/>
    <s v="Sunday"/>
    <d v="1899-12-30T14:36:25"/>
    <d v="1899-12-30T15:00:00"/>
    <s v="One Way"/>
  </r>
  <r>
    <n v="1408049"/>
    <s v="RFID Card Member"/>
    <s v="Milwaukee"/>
    <s v="WI"/>
    <n v="53202"/>
    <s v="UNITED STATES"/>
    <s v="Annual Pass"/>
    <n v="5470"/>
    <x v="5"/>
    <n v="43.031320000000001"/>
    <n v="-87.904259999999994"/>
    <x v="5"/>
    <n v="43.031480000000002"/>
    <n v="-87.908169999999998"/>
    <n v="8"/>
    <n v="0"/>
    <n v="1.2"/>
    <n v="1.1000000000000001"/>
    <n v="48"/>
    <n v="-1"/>
    <d v="2017-02-19T00:00:00"/>
    <d v="2017-02-01T00:00:00"/>
    <d v="2017-02-19T00:00:00"/>
    <s v="Sunday"/>
    <d v="1899-12-30T14:47:18"/>
    <d v="1899-12-30T15:00:00"/>
    <n v="1"/>
    <d v="2017-02-19T00:00:00"/>
    <d v="2017-02-01T00:00:00"/>
    <d v="2017-02-19T00:00:00"/>
    <s v="Sunday"/>
    <d v="1899-12-30T14:55:05"/>
    <d v="1899-12-30T15:00:00"/>
    <s v="One Way"/>
  </r>
  <r>
    <n v="1362171"/>
    <s v="RFID Card Member"/>
    <s v="Milwaukee"/>
    <s v="WI"/>
    <n v="53201"/>
    <s v="UNITED STATES"/>
    <s v="Annual Pass"/>
    <n v="11147"/>
    <x v="31"/>
    <n v="43.058010000000003"/>
    <n v="-87.877300000000005"/>
    <x v="41"/>
    <n v="43.078530000000001"/>
    <n v="-87.882620000000003"/>
    <n v="40"/>
    <n v="0"/>
    <n v="6"/>
    <n v="5.7"/>
    <n v="240"/>
    <n v="-1"/>
    <d v="2017-02-19T00:00:00"/>
    <d v="2017-02-01T00:00:00"/>
    <d v="2017-02-19T00:00:00"/>
    <s v="Sunday"/>
    <d v="1899-12-30T17:01:16"/>
    <d v="1899-12-30T17:00:00"/>
    <n v="1"/>
    <d v="2017-02-19T00:00:00"/>
    <d v="2017-02-01T00:00:00"/>
    <d v="2017-02-19T00:00:00"/>
    <s v="Sunday"/>
    <d v="1899-12-30T17:41:37"/>
    <d v="1899-12-30T18:00:00"/>
    <s v="One Way"/>
  </r>
  <r>
    <n v="1477939"/>
    <s v="RFID Card Member"/>
    <s v="Campbellsport"/>
    <s v="WI"/>
    <n v="53010"/>
    <s v="UNITED STATES"/>
    <s v="Annual Pass"/>
    <n v="11161"/>
    <x v="46"/>
    <n v="43.060155999999999"/>
    <n v="-87.881258000000003"/>
    <x v="33"/>
    <n v="43.060155999999999"/>
    <n v="-87.881258000000003"/>
    <n v="16"/>
    <n v="0"/>
    <n v="2.4"/>
    <n v="2.2999999999999998"/>
    <n v="96"/>
    <n v="-1"/>
    <d v="2017-02-19T00:00:00"/>
    <d v="2017-02-01T00:00:00"/>
    <d v="2017-02-19T00:00:00"/>
    <s v="Sunday"/>
    <d v="1899-12-30T18:52:25"/>
    <d v="1899-12-30T19:00:00"/>
    <n v="1"/>
    <d v="2017-02-19T00:00:00"/>
    <d v="2017-02-01T00:00:00"/>
    <d v="2017-02-19T00:00:00"/>
    <s v="Sunday"/>
    <d v="1899-12-30T19:08:57"/>
    <d v="1899-12-30T19:00:00"/>
    <s v="Round Trip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8"/>
    <n v="0"/>
    <n v="1.2"/>
    <n v="1.1000000000000001"/>
    <n v="48"/>
    <n v="-1"/>
    <d v="2017-02-19T00:00:00"/>
    <d v="2017-02-01T00:00:00"/>
    <d v="2017-02-19T00:00:00"/>
    <s v="Sunday"/>
    <d v="1899-12-30T19:23:20"/>
    <d v="1899-12-30T19:00:00"/>
    <n v="1"/>
    <d v="2017-02-19T00:00:00"/>
    <d v="2017-02-01T00:00:00"/>
    <d v="2017-02-19T00:00:00"/>
    <s v="Sunday"/>
    <d v="1899-12-30T19:31:19"/>
    <d v="1899-12-30T20:00:00"/>
    <s v="One Way"/>
  </r>
  <r>
    <n v="1387849"/>
    <s v="RFID Card Member"/>
    <s v="Burlington"/>
    <s v="WI"/>
    <n v="53105"/>
    <s v="UNITED STATES"/>
    <s v="Annual Pass"/>
    <n v="13"/>
    <x v="19"/>
    <n v="43.069021999999997"/>
    <n v="-87.887940999999998"/>
    <x v="15"/>
    <n v="43.06033"/>
    <n v="-87.89546"/>
    <n v="6"/>
    <n v="0"/>
    <n v="0.9"/>
    <n v="0.9"/>
    <n v="36"/>
    <n v="-1"/>
    <d v="2017-02-19T00:00:00"/>
    <d v="2017-02-01T00:00:00"/>
    <d v="2017-02-19T00:00:00"/>
    <s v="Sunday"/>
    <d v="1899-12-30T21:49:54"/>
    <d v="1899-12-30T22:00:00"/>
    <n v="1"/>
    <d v="2017-02-19T00:00:00"/>
    <d v="2017-02-01T00:00:00"/>
    <d v="2017-02-19T00:00:00"/>
    <s v="Sunday"/>
    <d v="1899-12-30T21:55:41"/>
    <d v="1899-12-30T22:00:00"/>
    <s v="One Way"/>
  </r>
  <r>
    <n v="1088320"/>
    <s v="RFID Card Member"/>
    <s v="milwaukee"/>
    <s v="WI"/>
    <n v="53202"/>
    <s v="UNITED STATES"/>
    <s v="Annual Pass"/>
    <n v="1000"/>
    <x v="8"/>
    <n v="43.04804"/>
    <n v="-87.896720000000002"/>
    <x v="1"/>
    <n v="43.03886"/>
    <n v="-87.902720000000002"/>
    <n v="6"/>
    <n v="0"/>
    <n v="0.9"/>
    <n v="0.9"/>
    <n v="36"/>
    <n v="-1"/>
    <d v="2017-02-20T00:00:00"/>
    <d v="2017-02-01T00:00:00"/>
    <d v="2017-02-20T00:00:00"/>
    <s v="Monday"/>
    <d v="1899-12-30T08:05:39"/>
    <d v="1899-12-30T08:00:00"/>
    <n v="1"/>
    <d v="2017-02-20T00:00:00"/>
    <d v="2017-02-01T00:00:00"/>
    <d v="2017-02-20T00:00:00"/>
    <s v="Monday"/>
    <d v="1899-12-30T08:11:44"/>
    <d v="1899-12-30T08:00:00"/>
    <s v="One Way"/>
  </r>
  <r>
    <n v="1387054"/>
    <s v="RFID Card Member"/>
    <s v="Wauwatosa"/>
    <s v="WI"/>
    <n v="53213"/>
    <s v="UNITED STATES"/>
    <s v="Annual Pass"/>
    <n v="11095"/>
    <x v="47"/>
    <n v="43.06044"/>
    <n v="-88.016239999999996"/>
    <x v="53"/>
    <n v="43.06044"/>
    <n v="-88.016239999999996"/>
    <n v="0"/>
    <n v="0"/>
    <n v="0"/>
    <n v="0"/>
    <n v="0"/>
    <n v="-1"/>
    <d v="2017-02-20T00:00:00"/>
    <d v="2017-02-01T00:00:00"/>
    <d v="2017-02-20T00:00:00"/>
    <s v="Monday"/>
    <d v="1899-12-30T09:19:34"/>
    <d v="1899-12-30T09:00:00"/>
    <n v="1"/>
    <d v="2017-02-20T00:00:00"/>
    <d v="2017-02-01T00:00:00"/>
    <d v="2017-02-20T00:00:00"/>
    <s v="Monday"/>
    <d v="1899-12-30T09:19:47"/>
    <d v="1899-12-30T09:00:00"/>
    <s v="Round Trip"/>
  </r>
  <r>
    <n v="1400126"/>
    <s v="RFID Card Member"/>
    <s v="Milwaukee"/>
    <s v="WI"/>
    <n v="53211"/>
    <s v="UNITED STATES"/>
    <s v="Annual Pass"/>
    <n v="96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0T00:00:00"/>
    <d v="2017-02-01T00:00:00"/>
    <d v="2017-02-20T00:00:00"/>
    <s v="Monday"/>
    <d v="1899-12-30T10:55:54"/>
    <d v="1899-12-30T11:00:00"/>
    <n v="1"/>
    <d v="2017-02-20T00:00:00"/>
    <d v="2017-02-01T00:00:00"/>
    <d v="2017-02-20T00:00:00"/>
    <s v="Monday"/>
    <d v="1899-12-30T11:00:46"/>
    <d v="1899-12-30T11:00:00"/>
    <s v="One Way"/>
  </r>
  <r>
    <n v="1378810"/>
    <s v="RFID Card Member"/>
    <s v="Milwaukee "/>
    <s v="WI"/>
    <n v="53211"/>
    <s v="UNITED STATES"/>
    <s v="Annual Pass"/>
    <n v="5454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0T00:00:00"/>
    <d v="2017-02-01T00:00:00"/>
    <d v="2017-02-20T00:00:00"/>
    <s v="Monday"/>
    <d v="1899-12-30T12:53:57"/>
    <d v="1899-12-30T13:00:00"/>
    <n v="1"/>
    <d v="2017-02-20T00:00:00"/>
    <d v="2017-02-01T00:00:00"/>
    <d v="2017-02-20T00:00:00"/>
    <s v="Monday"/>
    <d v="1899-12-30T12:57:55"/>
    <d v="1899-12-30T13:00:00"/>
    <s v="One Way"/>
  </r>
  <r>
    <n v="986622"/>
    <s v="RFID Card Member"/>
    <s v="Waukegan"/>
    <s v="IL"/>
    <n v="60085"/>
    <s v="UNITED STATES"/>
    <s v="Annual Pass"/>
    <n v="11052"/>
    <x v="14"/>
    <n v="43.045712999999999"/>
    <n v="-87.899756999999994"/>
    <x v="10"/>
    <n v="43.052460000000004"/>
    <n v="-87.891000000000005"/>
    <n v="4"/>
    <n v="0"/>
    <n v="0.6"/>
    <n v="0.6"/>
    <n v="24"/>
    <n v="-1"/>
    <d v="2017-02-20T00:00:00"/>
    <d v="2017-02-01T00:00:00"/>
    <d v="2017-02-20T00:00:00"/>
    <s v="Monday"/>
    <d v="1899-12-30T14:19:15"/>
    <d v="1899-12-30T14:00:00"/>
    <n v="1"/>
    <d v="2017-02-20T00:00:00"/>
    <d v="2017-02-01T00:00:00"/>
    <d v="2017-02-20T00:00:00"/>
    <s v="Monday"/>
    <d v="1899-12-30T14:23:28"/>
    <d v="1899-12-30T14:00:00"/>
    <s v="One Way"/>
  </r>
  <r>
    <n v="1407702"/>
    <s v="RFID Card Member"/>
    <s v="Milwaukee"/>
    <s v="WI"/>
    <n v="53202"/>
    <s v="UNITED STATES"/>
    <s v="Annual Pass"/>
    <n v="11161"/>
    <x v="7"/>
    <n v="43.074890000000003"/>
    <n v="-87.882810000000006"/>
    <x v="9"/>
    <n v="43.074655999999997"/>
    <n v="-87.889011999999994"/>
    <n v="5"/>
    <n v="0"/>
    <n v="0.8"/>
    <n v="0.7"/>
    <n v="30"/>
    <n v="-1"/>
    <d v="2017-02-20T00:00:00"/>
    <d v="2017-02-01T00:00:00"/>
    <d v="2017-02-20T00:00:00"/>
    <s v="Monday"/>
    <d v="1899-12-30T14:28:50"/>
    <d v="1899-12-30T14:00:00"/>
    <n v="1"/>
    <d v="2017-02-20T00:00:00"/>
    <d v="2017-02-01T00:00:00"/>
    <d v="2017-02-20T00:00:00"/>
    <s v="Monday"/>
    <d v="1899-12-30T14:33:23"/>
    <d v="1899-12-30T15:00:00"/>
    <s v="One Way"/>
  </r>
  <r>
    <n v="1135547"/>
    <s v="RFID Card Member"/>
    <s v="Milwaukee"/>
    <s v="WI"/>
    <n v="53202"/>
    <s v="UNITED STATES"/>
    <s v="Annual Pass"/>
    <n v="5491"/>
    <x v="11"/>
    <n v="43.04824"/>
    <n v="-87.904970000000006"/>
    <x v="29"/>
    <n v="43.053040000000003"/>
    <n v="-87.897660000000002"/>
    <n v="6"/>
    <n v="0"/>
    <n v="0.9"/>
    <n v="0.9"/>
    <n v="36"/>
    <n v="-1"/>
    <d v="2017-02-20T00:00:00"/>
    <d v="2017-02-01T00:00:00"/>
    <d v="2017-02-20T00:00:00"/>
    <s v="Monday"/>
    <d v="1899-12-30T14:48:41"/>
    <d v="1899-12-30T15:00:00"/>
    <n v="1"/>
    <d v="2017-02-20T00:00:00"/>
    <d v="2017-02-01T00:00:00"/>
    <d v="2017-02-20T00:00:00"/>
    <s v="Monday"/>
    <d v="1899-12-30T14:54:29"/>
    <d v="1899-12-30T15:00:00"/>
    <s v="One Way"/>
  </r>
  <r>
    <n v="1365846"/>
    <s v="RFID Card Member"/>
    <s v="Milwaukee "/>
    <s v="WI"/>
    <n v="53233"/>
    <s v="UNITED STATES"/>
    <s v="Annual Pass"/>
    <n v="989"/>
    <x v="27"/>
    <n v="43.038580000000003"/>
    <n v="-87.90934"/>
    <x v="21"/>
    <n v="43.040154000000001"/>
    <n v="-87.932113000000001"/>
    <n v="11"/>
    <n v="0"/>
    <n v="1.7"/>
    <n v="1.6"/>
    <n v="66"/>
    <n v="-1"/>
    <d v="2017-02-20T00:00:00"/>
    <d v="2017-02-01T00:00:00"/>
    <d v="2017-02-20T00:00:00"/>
    <s v="Monday"/>
    <d v="1899-12-30T15:50:53"/>
    <d v="1899-12-30T16:00:00"/>
    <n v="1"/>
    <d v="2017-02-20T00:00:00"/>
    <d v="2017-02-01T00:00:00"/>
    <d v="2017-02-20T00:00:00"/>
    <s v="Monday"/>
    <d v="1899-12-30T16:01:42"/>
    <d v="1899-12-30T16:00:00"/>
    <s v="One Way"/>
  </r>
  <r>
    <n v="1004235"/>
    <s v="RFID Card Member"/>
    <s v="Milwaukee"/>
    <s v="WI"/>
    <n v="53203"/>
    <s v="UNITED STATES"/>
    <s v="Annual Pass"/>
    <n v="231"/>
    <x v="30"/>
    <n v="43.031480000000002"/>
    <n v="-87.908169999999998"/>
    <x v="5"/>
    <n v="43.031480000000002"/>
    <n v="-87.908169999999998"/>
    <n v="7"/>
    <n v="0"/>
    <n v="1.1000000000000001"/>
    <n v="1"/>
    <n v="42"/>
    <n v="-1"/>
    <d v="2017-02-20T00:00:00"/>
    <d v="2017-02-01T00:00:00"/>
    <d v="2017-02-20T00:00:00"/>
    <s v="Monday"/>
    <d v="1899-12-30T16:52:21"/>
    <d v="1899-12-30T17:00:00"/>
    <n v="1"/>
    <d v="2017-02-20T00:00:00"/>
    <d v="2017-02-01T00:00:00"/>
    <d v="2017-02-20T00:00:00"/>
    <s v="Monday"/>
    <d v="1899-12-30T16:59:47"/>
    <d v="1899-12-30T17:00:00"/>
    <s v="Round Trip"/>
  </r>
  <r>
    <n v="1004235"/>
    <s v="RFID Card Member"/>
    <s v="Milwaukee"/>
    <s v="WI"/>
    <n v="53203"/>
    <s v="UNITED STATES"/>
    <s v="Annual Pass"/>
    <n v="231"/>
    <x v="30"/>
    <n v="43.031480000000002"/>
    <n v="-87.908169999999998"/>
    <x v="10"/>
    <n v="43.052460000000004"/>
    <n v="-87.891000000000005"/>
    <n v="21"/>
    <n v="0"/>
    <n v="3.2"/>
    <n v="3"/>
    <n v="126"/>
    <n v="-1"/>
    <d v="2017-02-20T00:00:00"/>
    <d v="2017-02-01T00:00:00"/>
    <d v="2017-02-20T00:00:00"/>
    <s v="Monday"/>
    <d v="1899-12-30T17:04:42"/>
    <d v="1899-12-30T17:00:00"/>
    <n v="1"/>
    <d v="2017-02-20T00:00:00"/>
    <d v="2017-02-01T00:00:00"/>
    <d v="2017-02-20T00:00:00"/>
    <s v="Monday"/>
    <d v="1899-12-30T17:25:57"/>
    <d v="1899-12-30T17:00:00"/>
    <s v="One Way"/>
  </r>
  <r>
    <n v="1276651"/>
    <s v="RFID Card Member"/>
    <s v="Milwaukee"/>
    <s v="WI"/>
    <n v="53211"/>
    <s v="UNITED STATES"/>
    <s v="Annual Pass"/>
    <n v="2968"/>
    <x v="32"/>
    <n v="43.077359999999999"/>
    <n v="-87.880769999999998"/>
    <x v="25"/>
    <n v="43.066893999999998"/>
    <n v="-87.877936000000005"/>
    <n v="7"/>
    <n v="0"/>
    <n v="1.1000000000000001"/>
    <n v="1"/>
    <n v="42"/>
    <n v="-1"/>
    <d v="2017-02-20T00:00:00"/>
    <d v="2017-02-01T00:00:00"/>
    <d v="2017-02-20T00:00:00"/>
    <s v="Monday"/>
    <d v="1899-12-30T17:06:03"/>
    <d v="1899-12-30T17:00:00"/>
    <n v="1"/>
    <d v="2017-02-20T00:00:00"/>
    <d v="2017-02-01T00:00:00"/>
    <d v="2017-02-20T00:00:00"/>
    <s v="Monday"/>
    <d v="1899-12-30T17:13:23"/>
    <d v="1899-12-30T17:00:00"/>
    <s v="One Way"/>
  </r>
  <r>
    <n v="1224715"/>
    <s v="RFID Card Member"/>
    <s v="Milwaukee"/>
    <s v="WI"/>
    <n v="53212"/>
    <s v="UNITED STATES"/>
    <s v="Annual Pass"/>
    <n v="5433"/>
    <x v="29"/>
    <n v="43.05847"/>
    <n v="-87.898079999999993"/>
    <x v="4"/>
    <n v="43.03913"/>
    <n v="-87.916150000000002"/>
    <n v="11"/>
    <n v="0"/>
    <n v="1.7"/>
    <n v="1.6"/>
    <n v="66"/>
    <n v="-1"/>
    <d v="2017-02-20T00:00:00"/>
    <d v="2017-02-01T00:00:00"/>
    <d v="2017-02-20T00:00:00"/>
    <s v="Monday"/>
    <d v="1899-12-30T17:48:28"/>
    <d v="1899-12-30T18:00:00"/>
    <n v="1"/>
    <d v="2017-02-20T00:00:00"/>
    <d v="2017-02-01T00:00:00"/>
    <d v="2017-02-20T00:00:00"/>
    <s v="Monday"/>
    <d v="1899-12-30T17:59:22"/>
    <d v="1899-12-30T18:00:00"/>
    <s v="One Way"/>
  </r>
  <r>
    <n v="1379395"/>
    <s v="RFID Card Member"/>
    <s v="milwaukee "/>
    <s v="WI"/>
    <n v="53212"/>
    <s v="UNITED STATES"/>
    <s v="Annual Pass"/>
    <n v="96"/>
    <x v="28"/>
    <n v="43.060250000000003"/>
    <n v="-87.892169999999993"/>
    <x v="15"/>
    <n v="43.06033"/>
    <n v="-87.89546"/>
    <n v="1"/>
    <n v="0"/>
    <n v="0.2"/>
    <n v="0.1"/>
    <n v="6"/>
    <n v="-1"/>
    <d v="2017-02-20T00:00:00"/>
    <d v="2017-02-01T00:00:00"/>
    <d v="2017-02-20T00:00:00"/>
    <s v="Monday"/>
    <d v="1899-12-30T20:58:17"/>
    <d v="1899-12-30T21:00:00"/>
    <n v="1"/>
    <d v="2017-02-20T00:00:00"/>
    <d v="2017-02-01T00:00:00"/>
    <d v="2017-02-20T00:00:00"/>
    <s v="Monday"/>
    <d v="1899-12-30T20:59:19"/>
    <d v="1899-12-30T21:00:00"/>
    <s v="One Way"/>
  </r>
  <r>
    <n v="1357250"/>
    <s v="RFID Card Member"/>
    <s v="Milwaukee"/>
    <s v="WI"/>
    <n v="53202"/>
    <s v="UNITED STATES"/>
    <s v="Annual Pass"/>
    <n v="216"/>
    <x v="1"/>
    <n v="43.048200000000001"/>
    <n v="-87.900859999999994"/>
    <x v="1"/>
    <n v="43.03886"/>
    <n v="-87.902720000000002"/>
    <n v="43"/>
    <n v="0"/>
    <n v="6.5"/>
    <n v="6.1"/>
    <n v="258"/>
    <n v="-1"/>
    <d v="2017-02-21T00:00:00"/>
    <d v="2017-02-01T00:00:00"/>
    <d v="2017-02-21T00:00:00"/>
    <s v="Tuesday"/>
    <d v="1899-12-30T06:33:48"/>
    <d v="1899-12-30T07:00:00"/>
    <n v="1"/>
    <d v="2017-02-21T00:00:00"/>
    <d v="2017-02-01T00:00:00"/>
    <d v="2017-02-21T00:00:00"/>
    <s v="Tuesday"/>
    <d v="1899-12-30T07:16:58"/>
    <d v="1899-12-30T07:00:00"/>
    <s v="One Way"/>
  </r>
  <r>
    <n v="783916"/>
    <s v="RFID Card Member"/>
    <s v="Chicago"/>
    <s v="IL"/>
    <n v="60618"/>
    <s v="UNITED STATES"/>
    <s v="Annual Pass"/>
    <n v="81"/>
    <x v="20"/>
    <n v="43.034619999999997"/>
    <n v="-87.917500000000004"/>
    <x v="1"/>
    <n v="43.03886"/>
    <n v="-87.902720000000002"/>
    <n v="25"/>
    <n v="0"/>
    <n v="3.8"/>
    <n v="3.6"/>
    <n v="150"/>
    <n v="-1"/>
    <d v="2017-02-21T00:00:00"/>
    <d v="2017-02-01T00:00:00"/>
    <d v="2017-02-21T00:00:00"/>
    <s v="Tuesday"/>
    <d v="1899-12-30T07:46:36"/>
    <d v="1899-12-30T08:00:00"/>
    <n v="1"/>
    <d v="2017-02-21T00:00:00"/>
    <d v="2017-02-01T00:00:00"/>
    <d v="2017-02-21T00:00:00"/>
    <s v="Tuesday"/>
    <d v="1899-12-30T08:11:51"/>
    <d v="1899-12-30T08:00:00"/>
    <s v="One Way"/>
  </r>
  <r>
    <n v="1017964"/>
    <s v="RFID Card Member"/>
    <s v="Milwaukee"/>
    <s v="WI"/>
    <n v="53202"/>
    <s v="UNITED STATES"/>
    <s v="Annual Pass"/>
    <n v="11080"/>
    <x v="13"/>
    <n v="43.058619999999998"/>
    <n v="-87.885319999999993"/>
    <x v="1"/>
    <n v="43.03886"/>
    <n v="-87.902720000000002"/>
    <n v="14"/>
    <n v="0"/>
    <n v="2.1"/>
    <n v="2"/>
    <n v="84"/>
    <n v="-1"/>
    <d v="2017-02-21T00:00:00"/>
    <d v="2017-02-01T00:00:00"/>
    <d v="2017-02-21T00:00:00"/>
    <s v="Tuesday"/>
    <d v="1899-12-30T08:02:28"/>
    <d v="1899-12-30T08:00:00"/>
    <n v="1"/>
    <d v="2017-02-21T00:00:00"/>
    <d v="2017-02-01T00:00:00"/>
    <d v="2017-02-21T00:00:00"/>
    <s v="Tuesday"/>
    <d v="1899-12-30T08:16:55"/>
    <d v="1899-12-30T08:00:00"/>
    <s v="One Way"/>
  </r>
  <r>
    <n v="1088320"/>
    <s v="RFID Card Member"/>
    <s v="milwaukee"/>
    <s v="WI"/>
    <n v="53202"/>
    <s v="UNITED STATES"/>
    <s v="Annual Pass"/>
    <n v="15"/>
    <x v="1"/>
    <n v="43.048200000000001"/>
    <n v="-87.900859999999994"/>
    <x v="1"/>
    <n v="43.03886"/>
    <n v="-87.902720000000002"/>
    <n v="6"/>
    <n v="0"/>
    <n v="0.9"/>
    <n v="0.9"/>
    <n v="36"/>
    <n v="-1"/>
    <d v="2017-02-21T00:00:00"/>
    <d v="2017-02-01T00:00:00"/>
    <d v="2017-02-21T00:00:00"/>
    <s v="Tuesday"/>
    <d v="1899-12-30T08:57:34"/>
    <d v="1899-12-30T09:00:00"/>
    <n v="1"/>
    <d v="2017-02-21T00:00:00"/>
    <d v="2017-02-01T00:00:00"/>
    <d v="2017-02-21T00:00:00"/>
    <s v="Tuesday"/>
    <d v="1899-12-30T09:03:04"/>
    <d v="1899-12-30T09:00:00"/>
    <s v="One Way"/>
  </r>
  <r>
    <n v="1372138"/>
    <s v="RFID Card Member"/>
    <s v="Wheaton"/>
    <s v="IL"/>
    <n v="60189"/>
    <s v="UNITED STATES"/>
    <s v="Annual Pass"/>
    <n v="11108"/>
    <x v="21"/>
    <n v="43.06033"/>
    <n v="-87.89546"/>
    <x v="38"/>
    <n v="43.074890000000003"/>
    <n v="-87.882810000000006"/>
    <n v="9"/>
    <n v="0"/>
    <n v="1.4"/>
    <n v="1.3"/>
    <n v="54"/>
    <n v="-1"/>
    <d v="2017-02-21T00:00:00"/>
    <d v="2017-02-01T00:00:00"/>
    <d v="2017-02-21T00:00:00"/>
    <s v="Tuesday"/>
    <d v="1899-12-30T09:12:20"/>
    <d v="1899-12-30T09:00:00"/>
    <n v="1"/>
    <d v="2017-02-21T00:00:00"/>
    <d v="2017-02-01T00:00:00"/>
    <d v="2017-02-21T00:00:00"/>
    <s v="Tuesday"/>
    <d v="1899-12-30T09:21:54"/>
    <d v="1899-12-30T09:00:00"/>
    <s v="One Way"/>
  </r>
  <r>
    <n v="1201980"/>
    <s v="RFID Card Member"/>
    <s v="Elkhorn"/>
    <s v="WI"/>
    <n v="53121"/>
    <s v="UNITED STATES"/>
    <s v="Annual Pass"/>
    <n v="5512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1T00:00:00"/>
    <d v="2017-02-01T00:00:00"/>
    <d v="2017-02-21T00:00:00"/>
    <s v="Tuesday"/>
    <d v="1899-12-30T10:08:30"/>
    <d v="1899-12-30T10:00:00"/>
    <n v="1"/>
    <d v="2017-02-21T00:00:00"/>
    <d v="2017-02-01T00:00:00"/>
    <d v="2017-02-21T00:00:00"/>
    <s v="Tuesday"/>
    <d v="1899-12-30T10:15:20"/>
    <d v="1899-12-30T10:00:00"/>
    <s v="One Way"/>
  </r>
  <r>
    <n v="1274295"/>
    <s v="RFID Card Member"/>
    <s v="Milwaukee"/>
    <s v="WI"/>
    <n v="53202"/>
    <s v="UNITED STATES"/>
    <s v="Pay as You Go Pass"/>
    <n v="136"/>
    <x v="39"/>
    <n v="43.024340000000002"/>
    <n v="-87.916753"/>
    <x v="44"/>
    <n v="43.024340000000002"/>
    <n v="-87.916753"/>
    <n v="29"/>
    <n v="2"/>
    <n v="4.4000000000000004"/>
    <n v="4.0999999999999996"/>
    <n v="174"/>
    <n v="-1"/>
    <d v="2017-02-21T00:00:00"/>
    <d v="2017-02-01T00:00:00"/>
    <d v="2017-02-21T00:00:00"/>
    <s v="Tuesday"/>
    <d v="1899-12-30T11:03:32"/>
    <d v="1899-12-30T11:00:00"/>
    <n v="1"/>
    <d v="2017-02-21T00:00:00"/>
    <d v="2017-02-01T00:00:00"/>
    <d v="2017-02-21T00:00:00"/>
    <s v="Tuesday"/>
    <d v="1899-12-30T11:32:28"/>
    <d v="1899-12-30T12:00:00"/>
    <s v="Round Trip"/>
  </r>
  <r>
    <n v="1154367"/>
    <s v="RFID Card Member"/>
    <s v="Milwaukee"/>
    <s v="WI"/>
    <n v="53202"/>
    <s v="UNITED STATES"/>
    <s v="Annual Pass"/>
    <n v="11130"/>
    <x v="2"/>
    <n v="43.03519"/>
    <n v="-87.907390000000007"/>
    <x v="8"/>
    <n v="43.038580000000003"/>
    <n v="-87.90934"/>
    <n v="4"/>
    <n v="0"/>
    <n v="0.6"/>
    <n v="0.6"/>
    <n v="24"/>
    <n v="-1"/>
    <d v="2017-02-21T00:00:00"/>
    <d v="2017-02-01T00:00:00"/>
    <d v="2017-02-21T00:00:00"/>
    <s v="Tuesday"/>
    <d v="1899-12-30T11:13:28"/>
    <d v="1899-12-30T11:00:00"/>
    <n v="1"/>
    <d v="2017-02-21T00:00:00"/>
    <d v="2017-02-01T00:00:00"/>
    <d v="2017-02-21T00:00:00"/>
    <s v="Tuesday"/>
    <d v="1899-12-30T11:17:01"/>
    <d v="1899-12-30T11:00:00"/>
    <s v="One Way"/>
  </r>
  <r>
    <n v="564095"/>
    <s v="RFID Card Member"/>
    <s v="Milwaukee"/>
    <s v="WI"/>
    <n v="53207"/>
    <s v="UNITED STATES"/>
    <s v="Annual Pass"/>
    <n v="5589"/>
    <x v="3"/>
    <n v="43.042490000000001"/>
    <n v="-87.909959999999998"/>
    <x v="5"/>
    <n v="43.031480000000002"/>
    <n v="-87.908169999999998"/>
    <n v="12"/>
    <n v="0"/>
    <n v="1.8"/>
    <n v="1.7"/>
    <n v="72"/>
    <n v="-1"/>
    <d v="2017-02-21T00:00:00"/>
    <d v="2017-02-01T00:00:00"/>
    <d v="2017-02-21T00:00:00"/>
    <s v="Tuesday"/>
    <d v="1899-12-30T12:21:28"/>
    <d v="1899-12-30T12:00:00"/>
    <n v="1"/>
    <d v="2017-02-21T00:00:00"/>
    <d v="2017-02-01T00:00:00"/>
    <d v="2017-02-21T00:00:00"/>
    <s v="Tuesday"/>
    <d v="1899-12-30T12:33:49"/>
    <d v="1899-12-30T13:00:00"/>
    <s v="One Way"/>
  </r>
  <r>
    <n v="1152387"/>
    <s v="RFID Card Member"/>
    <s v="Milwaukee"/>
    <s v="WI"/>
    <n v="53211"/>
    <s v="UNITED STATES"/>
    <s v="Bublr for Organizations"/>
    <n v="961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1T00:00:00"/>
    <d v="2017-02-01T00:00:00"/>
    <d v="2017-02-21T00:00:00"/>
    <s v="Tuesday"/>
    <d v="1899-12-30T13:07:51"/>
    <d v="1899-12-30T13:00:00"/>
    <n v="1"/>
    <d v="2017-02-21T00:00:00"/>
    <d v="2017-02-01T00:00:00"/>
    <d v="2017-02-21T00:00:00"/>
    <s v="Tuesday"/>
    <d v="1899-12-30T13:12:28"/>
    <d v="1899-12-30T13:00:00"/>
    <s v="One Way"/>
  </r>
  <r>
    <n v="1255543"/>
    <s v="RFID Card Member"/>
    <s v="Burlington"/>
    <s v="WI"/>
    <n v="53105"/>
    <s v="UNITED STATES"/>
    <s v="Bublr for Organizations"/>
    <n v="11063"/>
    <x v="46"/>
    <n v="43.060155999999999"/>
    <n v="-87.881258000000003"/>
    <x v="33"/>
    <n v="43.060155999999999"/>
    <n v="-87.881258000000003"/>
    <n v="15"/>
    <n v="0"/>
    <n v="2.2999999999999998"/>
    <n v="2.1"/>
    <n v="90"/>
    <n v="-1"/>
    <d v="2017-02-21T00:00:00"/>
    <d v="2017-02-01T00:00:00"/>
    <d v="2017-02-21T00:00:00"/>
    <s v="Tuesday"/>
    <d v="1899-12-30T14:57:03"/>
    <d v="1899-12-30T15:00:00"/>
    <n v="1"/>
    <d v="2017-02-21T00:00:00"/>
    <d v="2017-02-01T00:00:00"/>
    <d v="2017-02-21T00:00:00"/>
    <s v="Tuesday"/>
    <d v="1899-12-30T15:12:35"/>
    <d v="1899-12-30T15:00:00"/>
    <s v="Round Trip"/>
  </r>
  <r>
    <n v="1244268"/>
    <s v="RFID Card Member"/>
    <s v="Shorewood"/>
    <s v="WI"/>
    <n v="53211"/>
    <s v="UNITED STATES"/>
    <s v="Pay as You Go Pass"/>
    <n v="11136"/>
    <x v="48"/>
    <n v="43.060839999999999"/>
    <n v="-88.001940000000005"/>
    <x v="57"/>
    <n v="43.060580000000002"/>
    <n v="-87.998589999999993"/>
    <n v="14"/>
    <n v="2"/>
    <n v="2.1"/>
    <n v="2"/>
    <n v="84"/>
    <n v="-1"/>
    <d v="2017-02-21T00:00:00"/>
    <d v="2017-02-01T00:00:00"/>
    <d v="2017-02-21T00:00:00"/>
    <s v="Tuesday"/>
    <d v="1899-12-30T16:13:15"/>
    <d v="1899-12-30T16:00:00"/>
    <n v="1"/>
    <d v="2017-02-21T00:00:00"/>
    <d v="2017-02-01T00:00:00"/>
    <d v="2017-02-21T00:00:00"/>
    <s v="Tuesday"/>
    <d v="1899-12-30T16:27:39"/>
    <d v="1899-12-30T16:00:00"/>
    <s v="One Way"/>
  </r>
  <r>
    <n v="1010620"/>
    <s v="RFID Card Member"/>
    <s v="Milwaukee"/>
    <s v="WI"/>
    <n v="53202"/>
    <s v="UNITED STATES"/>
    <s v="Annual Pass"/>
    <n v="17"/>
    <x v="11"/>
    <n v="43.04824"/>
    <n v="-87.904970000000006"/>
    <x v="38"/>
    <n v="43.074890000000003"/>
    <n v="-87.882810000000006"/>
    <n v="17"/>
    <n v="0"/>
    <n v="2.6"/>
    <n v="2.4"/>
    <n v="102"/>
    <n v="-1"/>
    <d v="2017-02-21T00:00:00"/>
    <d v="2017-02-01T00:00:00"/>
    <d v="2017-02-21T00:00:00"/>
    <s v="Tuesday"/>
    <d v="1899-12-30T16:41:55"/>
    <d v="1899-12-30T17:00:00"/>
    <n v="1"/>
    <d v="2017-02-21T00:00:00"/>
    <d v="2017-02-01T00:00:00"/>
    <d v="2017-02-21T00:00:00"/>
    <s v="Tuesday"/>
    <d v="1899-12-30T16:58:00"/>
    <d v="1899-12-30T17:00:00"/>
    <s v="One Way"/>
  </r>
  <r>
    <n v="1400126"/>
    <s v="RFID Card Member"/>
    <s v="Milwaukee"/>
    <s v="WI"/>
    <n v="53211"/>
    <s v="UNITED STATES"/>
    <s v="Annual Pass"/>
    <n v="13"/>
    <x v="9"/>
    <n v="43.066893999999998"/>
    <n v="-87.877936000000005"/>
    <x v="15"/>
    <n v="43.06033"/>
    <n v="-87.89546"/>
    <n v="6"/>
    <n v="0"/>
    <n v="0.9"/>
    <n v="0.9"/>
    <n v="36"/>
    <n v="-1"/>
    <d v="2017-02-21T00:00:00"/>
    <d v="2017-02-01T00:00:00"/>
    <d v="2017-02-21T00:00:00"/>
    <s v="Tuesday"/>
    <d v="1899-12-30T18:24:03"/>
    <d v="1899-12-30T18:00:00"/>
    <n v="1"/>
    <d v="2017-02-21T00:00:00"/>
    <d v="2017-02-01T00:00:00"/>
    <d v="2017-02-21T00:00:00"/>
    <s v="Tuesday"/>
    <d v="1899-12-30T18:30:07"/>
    <d v="1899-12-30T19:00:00"/>
    <s v="One Way"/>
  </r>
  <r>
    <n v="1257700"/>
    <s v="RFID Card Member"/>
    <s v="Milwaukee"/>
    <s v="WI"/>
    <n v="53202"/>
    <s v="UNITED STATES"/>
    <s v="Annual Pass"/>
    <n v="139"/>
    <x v="2"/>
    <n v="43.03519"/>
    <n v="-87.907390000000007"/>
    <x v="11"/>
    <n v="43.060786"/>
    <n v="-87.883825999999999"/>
    <n v="41"/>
    <n v="0"/>
    <n v="6.2"/>
    <n v="5.8"/>
    <n v="246"/>
    <n v="-1"/>
    <d v="2017-02-21T00:00:00"/>
    <d v="2017-02-01T00:00:00"/>
    <d v="2017-02-21T00:00:00"/>
    <s v="Tuesday"/>
    <d v="1899-12-30T19:50:17"/>
    <d v="1899-12-30T20:00:00"/>
    <n v="1"/>
    <d v="2017-02-21T00:00:00"/>
    <d v="2017-02-01T00:00:00"/>
    <d v="2017-02-21T00:00:00"/>
    <s v="Tuesday"/>
    <d v="1899-12-30T20:31:24"/>
    <d v="1899-12-30T21:00:00"/>
    <s v="One Way"/>
  </r>
  <r>
    <n v="1154367"/>
    <s v="RFID Card Member"/>
    <s v="Milwaukee"/>
    <s v="WI"/>
    <n v="53202"/>
    <s v="UNITED STATES"/>
    <s v="Annual Pass"/>
    <n v="144"/>
    <x v="2"/>
    <n v="43.03519"/>
    <n v="-87.907390000000007"/>
    <x v="11"/>
    <n v="43.060786"/>
    <n v="-87.883825999999999"/>
    <n v="42"/>
    <n v="0"/>
    <n v="6.3"/>
    <n v="6"/>
    <n v="252"/>
    <n v="-1"/>
    <d v="2017-02-21T00:00:00"/>
    <d v="2017-02-01T00:00:00"/>
    <d v="2017-02-21T00:00:00"/>
    <s v="Tuesday"/>
    <d v="1899-12-30T19:50:27"/>
    <d v="1899-12-30T20:00:00"/>
    <n v="1"/>
    <d v="2017-02-21T00:00:00"/>
    <d v="2017-02-01T00:00:00"/>
    <d v="2017-02-21T00:00:00"/>
    <s v="Tuesday"/>
    <d v="1899-12-30T20:32:49"/>
    <d v="1899-12-30T21:00:00"/>
    <s v="One Way"/>
  </r>
  <r>
    <n v="545427"/>
    <s v="RFID Card Member"/>
    <s v="Milwaukee"/>
    <s v="WI"/>
    <n v="53211"/>
    <s v="UNITED STATES"/>
    <s v="Annual Pass"/>
    <n v="11113"/>
    <x v="7"/>
    <n v="43.074890000000003"/>
    <n v="-87.882810000000006"/>
    <x v="9"/>
    <n v="43.074655999999997"/>
    <n v="-87.889011999999994"/>
    <n v="2"/>
    <n v="0"/>
    <n v="0.3"/>
    <n v="0.3"/>
    <n v="12"/>
    <n v="-1"/>
    <d v="2017-02-26T00:00:00"/>
    <d v="2017-02-01T00:00:00"/>
    <d v="2017-02-26T00:00:00"/>
    <s v="Sunday"/>
    <d v="1899-12-30T16:47:07"/>
    <d v="1899-12-30T17:00:00"/>
    <n v="1"/>
    <d v="2017-02-26T00:00:00"/>
    <d v="2017-02-01T00:00:00"/>
    <d v="2017-02-26T00:00:00"/>
    <s v="Sunday"/>
    <d v="1899-12-30T16:49:40"/>
    <d v="1899-12-30T17:00:00"/>
    <s v="One Way"/>
  </r>
  <r>
    <n v="550946"/>
    <s v="RFID Card Member"/>
    <s v="Milwaukee"/>
    <s v="WI"/>
    <n v="53202"/>
    <s v="UNITED STATES"/>
    <s v="Annual Pass"/>
    <n v="175"/>
    <x v="2"/>
    <n v="43.03519"/>
    <n v="-87.907390000000007"/>
    <x v="52"/>
    <n v="43.026470000000003"/>
    <n v="-87.918040000000005"/>
    <n v="11"/>
    <n v="0"/>
    <n v="1.7"/>
    <n v="1.6"/>
    <n v="66"/>
    <n v="-1"/>
    <d v="2017-02-26T00:00:00"/>
    <d v="2017-02-01T00:00:00"/>
    <d v="2017-02-26T00:00:00"/>
    <s v="Sunday"/>
    <d v="1899-12-30T17:05:51"/>
    <d v="1899-12-30T17:00:00"/>
    <n v="1"/>
    <d v="2017-02-26T00:00:00"/>
    <d v="2017-02-01T00:00:00"/>
    <d v="2017-02-26T00:00:00"/>
    <s v="Sunday"/>
    <d v="1899-12-30T17:16:52"/>
    <d v="1899-12-30T17:00:00"/>
    <s v="One Way"/>
  </r>
  <r>
    <n v="1489639"/>
    <s v="RFID Card Member"/>
    <s v="Milwaukee"/>
    <s v="WI"/>
    <n v="53202"/>
    <s v="UNITED STATES"/>
    <s v="Annual Pass"/>
    <n v="5428"/>
    <x v="11"/>
    <n v="43.04824"/>
    <n v="-87.904970000000006"/>
    <x v="18"/>
    <n v="43.045712999999999"/>
    <n v="-87.899756999999994"/>
    <n v="6"/>
    <n v="0"/>
    <n v="0.9"/>
    <n v="0.9"/>
    <n v="36"/>
    <n v="-1"/>
    <d v="2017-02-26T00:00:00"/>
    <d v="2017-02-01T00:00:00"/>
    <d v="2017-02-26T00:00:00"/>
    <s v="Sunday"/>
    <d v="1899-12-30T17:20:14"/>
    <d v="1899-12-30T17:00:00"/>
    <n v="1"/>
    <d v="2017-02-26T00:00:00"/>
    <d v="2017-02-01T00:00:00"/>
    <d v="2017-02-26T00:00:00"/>
    <s v="Sunday"/>
    <d v="1899-12-30T17:26:19"/>
    <d v="1899-12-30T17:00:00"/>
    <s v="One Way"/>
  </r>
  <r>
    <n v="825934"/>
    <s v="RFID Card Member"/>
    <s v="Milwaukee"/>
    <s v="WI"/>
    <n v="53208"/>
    <s v="UNITED STATES"/>
    <s v="Annual Pass"/>
    <n v="11142"/>
    <x v="55"/>
    <n v="43.059550000000002"/>
    <n v="-88.008840000000006"/>
    <x v="49"/>
    <n v="43.060839999999999"/>
    <n v="-88.001940000000005"/>
    <n v="4"/>
    <n v="0"/>
    <n v="0.6"/>
    <n v="0.6"/>
    <n v="24"/>
    <n v="-1"/>
    <d v="2017-02-26T00:00:00"/>
    <d v="2017-02-01T00:00:00"/>
    <d v="2017-02-26T00:00:00"/>
    <s v="Sunday"/>
    <d v="1899-12-30T20:28:33"/>
    <d v="1899-12-30T20:00:00"/>
    <n v="1"/>
    <d v="2017-02-26T00:00:00"/>
    <d v="2017-02-01T00:00:00"/>
    <d v="2017-02-26T00:00:00"/>
    <s v="Sunday"/>
    <d v="1899-12-30T20:32:17"/>
    <d v="1899-12-30T21:00:00"/>
    <s v="One Way"/>
  </r>
  <r>
    <n v="1357250"/>
    <s v="RFID Card Member"/>
    <s v="Milwaukee"/>
    <s v="WI"/>
    <n v="53202"/>
    <s v="UNITED STATES"/>
    <s v="Annual Pass"/>
    <n v="16"/>
    <x v="1"/>
    <n v="43.048200000000001"/>
    <n v="-87.900859999999994"/>
    <x v="1"/>
    <n v="43.03886"/>
    <n v="-87.902720000000002"/>
    <n v="4"/>
    <n v="0"/>
    <n v="0.6"/>
    <n v="0.6"/>
    <n v="24"/>
    <n v="-1"/>
    <d v="2017-02-27T00:00:00"/>
    <d v="2017-02-01T00:00:00"/>
    <d v="2017-02-27T00:00:00"/>
    <s v="Monday"/>
    <d v="1899-12-30T07:23:14"/>
    <d v="1899-12-30T07:00:00"/>
    <n v="1"/>
    <d v="2017-02-27T00:00:00"/>
    <d v="2017-02-01T00:00:00"/>
    <d v="2017-02-27T00:00:00"/>
    <s v="Monday"/>
    <d v="1899-12-30T07:27:53"/>
    <d v="1899-12-30T07:00:00"/>
    <s v="One Way"/>
  </r>
  <r>
    <n v="550946"/>
    <s v="RFID Card Member"/>
    <s v="Milwaukee"/>
    <s v="WI"/>
    <n v="53202"/>
    <s v="UNITED STATES"/>
    <s v="Annual Pass"/>
    <n v="175"/>
    <x v="20"/>
    <n v="43.034619999999997"/>
    <n v="-87.917500000000004"/>
    <x v="2"/>
    <n v="43.03519"/>
    <n v="-87.907390000000007"/>
    <n v="3"/>
    <n v="0"/>
    <n v="0.5"/>
    <n v="0.4"/>
    <n v="18"/>
    <n v="-1"/>
    <d v="2017-02-27T00:00:00"/>
    <d v="2017-02-01T00:00:00"/>
    <d v="2017-02-27T00:00:00"/>
    <s v="Monday"/>
    <d v="1899-12-30T12:32:14"/>
    <d v="1899-12-30T13:00:00"/>
    <n v="1"/>
    <d v="2017-02-27T00:00:00"/>
    <d v="2017-02-01T00:00:00"/>
    <d v="2017-02-27T00:00:00"/>
    <s v="Monday"/>
    <d v="1899-12-30T12:35:30"/>
    <d v="1899-12-30T13:00:00"/>
    <s v="One Way"/>
  </r>
  <r>
    <n v="1257700"/>
    <s v="RFID Card Member"/>
    <s v="Milwaukee"/>
    <s v="WI"/>
    <n v="53202"/>
    <s v="UNITED STATES"/>
    <s v="Annual Pass"/>
    <n v="5428"/>
    <x v="14"/>
    <n v="43.045712999999999"/>
    <n v="-87.899756999999994"/>
    <x v="0"/>
    <n v="43.048200000000001"/>
    <n v="-87.900859999999994"/>
    <n v="8"/>
    <n v="0"/>
    <n v="1.2"/>
    <n v="1.1000000000000001"/>
    <n v="48"/>
    <n v="-1"/>
    <d v="2017-02-27T00:00:00"/>
    <d v="2017-02-01T00:00:00"/>
    <d v="2017-02-27T00:00:00"/>
    <s v="Monday"/>
    <d v="1899-12-30T16:45:59"/>
    <d v="1899-12-30T17:00:00"/>
    <n v="1"/>
    <d v="2017-02-27T00:00:00"/>
    <d v="2017-02-01T00:00:00"/>
    <d v="2017-02-27T00:00:00"/>
    <s v="Monday"/>
    <d v="1899-12-30T16:53:02"/>
    <d v="1899-12-30T17:00:00"/>
    <s v="One Way"/>
  </r>
  <r>
    <n v="825934"/>
    <s v="RFID Card Member"/>
    <s v="Milwaukee"/>
    <s v="WI"/>
    <n v="53208"/>
    <s v="UNITED STATES"/>
    <s v="Annual Pass"/>
    <n v="135"/>
    <x v="11"/>
    <n v="43.04824"/>
    <n v="-87.904970000000006"/>
    <x v="17"/>
    <n v="43.042490000000001"/>
    <n v="-87.909959999999998"/>
    <n v="10"/>
    <n v="0"/>
    <n v="1.5"/>
    <n v="1.4"/>
    <n v="60"/>
    <n v="-1"/>
    <d v="2017-02-28T00:00:00"/>
    <d v="2017-02-01T00:00:00"/>
    <d v="2017-02-28T00:00:00"/>
    <s v="Tuesday"/>
    <d v="1899-12-30T07:22:46"/>
    <d v="1899-12-30T07:00:00"/>
    <n v="1"/>
    <d v="2017-02-28T00:00:00"/>
    <d v="2017-02-01T00:00:00"/>
    <d v="2017-02-28T00:00:00"/>
    <s v="Tuesday"/>
    <d v="1899-12-30T07:32:39"/>
    <d v="1899-12-30T08:00:00"/>
    <s v="One Way"/>
  </r>
  <r>
    <n v="783916"/>
    <s v="RFID Card Member"/>
    <s v="Chicago"/>
    <s v="IL"/>
    <n v="60618"/>
    <s v="UNITED STATES"/>
    <s v="Annual Pass"/>
    <n v="961"/>
    <x v="20"/>
    <n v="43.034619999999997"/>
    <n v="-87.917500000000004"/>
    <x v="1"/>
    <n v="43.03886"/>
    <n v="-87.902720000000002"/>
    <n v="9"/>
    <n v="0"/>
    <n v="1.4"/>
    <n v="1.3"/>
    <n v="54"/>
    <n v="-1"/>
    <d v="2017-02-28T00:00:00"/>
    <d v="2017-02-01T00:00:00"/>
    <d v="2017-02-28T00:00:00"/>
    <s v="Tuesday"/>
    <d v="1899-12-30T07:39:41"/>
    <d v="1899-12-30T08:00:00"/>
    <n v="1"/>
    <d v="2017-02-28T00:00:00"/>
    <d v="2017-02-01T00:00:00"/>
    <d v="2017-02-28T00:00:00"/>
    <s v="Tuesday"/>
    <d v="1899-12-30T07:48:50"/>
    <d v="1899-12-30T08:00:00"/>
    <s v="One Way"/>
  </r>
  <r>
    <n v="783916"/>
    <s v="RFID Card Member"/>
    <s v="Chicago"/>
    <s v="IL"/>
    <n v="60618"/>
    <s v="UNITED STATES"/>
    <s v="Annual Pass"/>
    <n v="961"/>
    <x v="0"/>
    <n v="43.03886"/>
    <n v="-87.902720000000002"/>
    <x v="12"/>
    <n v="43.038719999999998"/>
    <n v="-87.905339999999995"/>
    <n v="1"/>
    <n v="0"/>
    <n v="0.2"/>
    <n v="0.1"/>
    <n v="6"/>
    <n v="-1"/>
    <d v="2017-02-28T00:00:00"/>
    <d v="2017-02-01T00:00:00"/>
    <d v="2017-02-28T00:00:00"/>
    <s v="Tuesday"/>
    <d v="1899-12-30T08:44:33"/>
    <d v="1899-12-30T09:00:00"/>
    <n v="1"/>
    <d v="2017-02-28T00:00:00"/>
    <d v="2017-02-01T00:00:00"/>
    <d v="2017-02-28T00:00:00"/>
    <s v="Tuesday"/>
    <d v="1899-12-30T08:45:52"/>
    <d v="1899-12-30T09:00:00"/>
    <s v="One Way"/>
  </r>
  <r>
    <n v="1351368"/>
    <s v="RFID Card Member"/>
    <s v="Milwaukee"/>
    <s v="WI"/>
    <n v="53202"/>
    <s v="UNITED STATES"/>
    <s v="Annual Pass"/>
    <n v="11135"/>
    <x v="13"/>
    <n v="43.058619999999998"/>
    <n v="-87.885319999999993"/>
    <x v="29"/>
    <n v="43.053040000000003"/>
    <n v="-87.897660000000002"/>
    <n v="15"/>
    <n v="0"/>
    <n v="2.2999999999999998"/>
    <n v="2.1"/>
    <n v="90"/>
    <n v="-1"/>
    <d v="2017-02-28T00:00:00"/>
    <d v="2017-02-01T00:00:00"/>
    <d v="2017-02-28T00:00:00"/>
    <s v="Tuesday"/>
    <d v="1899-12-30T11:55:52"/>
    <d v="1899-12-30T12:00:00"/>
    <n v="1"/>
    <d v="2017-02-28T00:00:00"/>
    <d v="2017-02-01T00:00:00"/>
    <d v="2017-02-28T00:00:00"/>
    <s v="Tuesday"/>
    <d v="1899-12-30T12:10:02"/>
    <d v="1899-12-30T12:00:00"/>
    <s v="One Way"/>
  </r>
  <r>
    <n v="1135547"/>
    <s v="RFID Card Member"/>
    <s v="Milwaukee"/>
    <s v="WI"/>
    <n v="53202"/>
    <s v="UNITED STATES"/>
    <s v="Annual Pass"/>
    <n v="11107"/>
    <x v="11"/>
    <n v="43.04824"/>
    <n v="-87.904970000000006"/>
    <x v="2"/>
    <n v="43.03519"/>
    <n v="-87.907390000000007"/>
    <n v="58"/>
    <n v="0"/>
    <n v="8.6999999999999993"/>
    <n v="8.3000000000000007"/>
    <n v="348"/>
    <n v="-1"/>
    <d v="2017-02-28T00:00:00"/>
    <d v="2017-02-01T00:00:00"/>
    <d v="2017-02-28T00:00:00"/>
    <s v="Tuesday"/>
    <d v="1899-12-30T14:54:17"/>
    <d v="1899-12-30T15:00:00"/>
    <n v="1"/>
    <d v="2017-02-28T00:00:00"/>
    <d v="2017-02-01T00:00:00"/>
    <d v="2017-02-28T00:00:00"/>
    <s v="Tuesday"/>
    <d v="1899-12-30T15:52:32"/>
    <d v="1899-12-30T16:00:00"/>
    <s v="One Way"/>
  </r>
  <r>
    <n v="1251108"/>
    <s v="RFID Card Member"/>
    <s v="Appleton"/>
    <s v="WI"/>
    <n v="54913"/>
    <s v="UNITED STATES"/>
    <s v="Bublr for Organizations"/>
    <n v="5476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8T00:00:00"/>
    <d v="2017-02-01T00:00:00"/>
    <d v="2017-02-28T00:00:00"/>
    <s v="Tuesday"/>
    <d v="1899-12-30T16:22:15"/>
    <d v="1899-12-30T16:00:00"/>
    <n v="1"/>
    <d v="2017-02-28T00:00:00"/>
    <d v="2017-02-01T00:00:00"/>
    <d v="2017-02-28T00:00:00"/>
    <s v="Tuesday"/>
    <d v="1899-12-30T16:29:02"/>
    <d v="1899-12-30T16:00:00"/>
    <s v="One Way"/>
  </r>
  <r>
    <n v="1151083"/>
    <s v="RFID Card Member"/>
    <s v="Milwaukee"/>
    <s v="WI"/>
    <n v="53202"/>
    <s v="UNITED STATES"/>
    <s v="Bublr for Organizations"/>
    <n v="46"/>
    <x v="23"/>
    <n v="43.040349999999997"/>
    <n v="-87.920760000000001"/>
    <x v="13"/>
    <n v="43.04824"/>
    <n v="-87.904970000000006"/>
    <n v="10"/>
    <n v="0"/>
    <n v="1.5"/>
    <n v="1.4"/>
    <n v="60"/>
    <n v="-1"/>
    <d v="2017-02-28T00:00:00"/>
    <d v="2017-02-01T00:00:00"/>
    <d v="2017-02-28T00:00:00"/>
    <s v="Tuesday"/>
    <d v="1899-12-30T16:33:53"/>
    <d v="1899-12-30T17:00:00"/>
    <n v="1"/>
    <d v="2017-02-28T00:00:00"/>
    <d v="2017-02-01T00:00:00"/>
    <d v="2017-02-28T00:00:00"/>
    <s v="Tuesday"/>
    <d v="1899-12-30T16:43:15"/>
    <d v="1899-12-30T17:00:00"/>
    <s v="One Way"/>
  </r>
  <r>
    <n v="1298099"/>
    <s v="RFID Card Member"/>
    <s v="Milwaukee"/>
    <s v="WI"/>
    <n v="53233"/>
    <s v="UNITED STATES"/>
    <s v="Annual Pass"/>
    <n v="2"/>
    <x v="7"/>
    <n v="43.074890000000003"/>
    <n v="-87.882810000000006"/>
    <x v="8"/>
    <n v="43.038580000000003"/>
    <n v="-87.90934"/>
    <n v="19"/>
    <n v="0"/>
    <n v="2.9"/>
    <n v="2.7"/>
    <n v="114"/>
    <n v="-1"/>
    <d v="2017-02-28T00:00:00"/>
    <d v="2017-02-01T00:00:00"/>
    <d v="2017-02-28T00:00:00"/>
    <s v="Tuesday"/>
    <d v="1899-12-30T17:31:59"/>
    <d v="1899-12-30T18:00:00"/>
    <n v="1"/>
    <d v="2017-02-28T00:00:00"/>
    <d v="2017-02-01T00:00:00"/>
    <d v="2017-02-28T00:00:00"/>
    <s v="Tuesday"/>
    <d v="1899-12-30T17:50:13"/>
    <d v="1899-12-30T18:00:00"/>
    <s v="One Way"/>
  </r>
  <r>
    <n v="550946"/>
    <s v="RFID Card Member"/>
    <s v="Milwaukee"/>
    <s v="WI"/>
    <n v="53202"/>
    <s v="UNITED STATES"/>
    <s v="Annual Pass"/>
    <n v="11150"/>
    <x v="20"/>
    <n v="43.034619999999997"/>
    <n v="-87.917500000000004"/>
    <x v="2"/>
    <n v="43.03519"/>
    <n v="-87.907390000000007"/>
    <n v="5"/>
    <n v="0"/>
    <n v="0.8"/>
    <n v="0.7"/>
    <n v="30"/>
    <n v="-1"/>
    <d v="2017-02-28T00:00:00"/>
    <d v="2017-02-01T00:00:00"/>
    <d v="2017-02-28T00:00:00"/>
    <s v="Tuesday"/>
    <d v="1899-12-30T17:51:54"/>
    <d v="1899-12-30T18:00:00"/>
    <n v="1"/>
    <d v="2017-02-28T00:00:00"/>
    <d v="2017-02-01T00:00:00"/>
    <d v="2017-02-28T00:00:00"/>
    <s v="Tuesday"/>
    <d v="1899-12-30T17:56:16"/>
    <d v="1899-12-30T18:00:00"/>
    <s v="One Way"/>
  </r>
  <r>
    <n v="1442430"/>
    <s v="RFID Card Member"/>
    <s v="Milwaukee"/>
    <s v="WI"/>
    <n v="53211"/>
    <s v="UNITED STATES"/>
    <s v="Annual Pass"/>
    <n v="5519"/>
    <x v="7"/>
    <n v="43.074890000000003"/>
    <n v="-87.882810000000006"/>
    <x v="9"/>
    <n v="43.074655999999997"/>
    <n v="-87.889011999999994"/>
    <n v="3"/>
    <n v="0"/>
    <n v="0.5"/>
    <n v="0.4"/>
    <n v="18"/>
    <n v="-1"/>
    <d v="2017-02-28T00:00:00"/>
    <d v="2017-02-01T00:00:00"/>
    <d v="2017-02-28T00:00:00"/>
    <s v="Tuesday"/>
    <d v="1899-12-30T18:44:50"/>
    <d v="1899-12-30T19:00:00"/>
    <n v="1"/>
    <d v="2017-02-28T00:00:00"/>
    <d v="2017-02-01T00:00:00"/>
    <d v="2017-02-28T00:00:00"/>
    <s v="Tuesday"/>
    <d v="1899-12-30T18:47:42"/>
    <d v="1899-12-30T19:00:00"/>
    <s v="One Way"/>
  </r>
  <r>
    <n v="1249964"/>
    <s v="RFID Card Member"/>
    <s v="Burlington"/>
    <s v="WI"/>
    <n v="53105"/>
    <s v="UNITED STATES"/>
    <s v="Bublr for Organizations"/>
    <n v="11162"/>
    <x v="7"/>
    <n v="43.074890000000003"/>
    <n v="-87.882810000000006"/>
    <x v="31"/>
    <n v="43.060250000000003"/>
    <n v="-87.892169999999993"/>
    <n v="9"/>
    <n v="0"/>
    <n v="1.4"/>
    <n v="1.3"/>
    <n v="54"/>
    <n v="-1"/>
    <d v="2017-02-28T00:00:00"/>
    <d v="2017-02-01T00:00:00"/>
    <d v="2017-02-28T00:00:00"/>
    <s v="Tuesday"/>
    <d v="1899-12-30T20:42:48"/>
    <d v="1899-12-30T21:00:00"/>
    <n v="1"/>
    <d v="2017-02-28T00:00:00"/>
    <d v="2017-02-01T00:00:00"/>
    <d v="2017-02-28T00:00:00"/>
    <s v="Tuesday"/>
    <d v="1899-12-30T20:51:57"/>
    <d v="1899-12-30T21:00:00"/>
    <s v="One Way"/>
  </r>
  <r>
    <n v="1255543"/>
    <s v="RFID Card Member"/>
    <s v="Burlington"/>
    <s v="WI"/>
    <n v="53105"/>
    <s v="UNITED STATES"/>
    <s v="Bublr for Organizations"/>
    <n v="186"/>
    <x v="26"/>
    <n v="43.060786"/>
    <n v="-87.883825999999999"/>
    <x v="15"/>
    <n v="43.06033"/>
    <n v="-87.89546"/>
    <n v="5"/>
    <n v="0"/>
    <n v="0.8"/>
    <n v="0.7"/>
    <n v="30"/>
    <n v="-1"/>
    <d v="2017-02-22T00:00:00"/>
    <d v="2017-02-01T00:00:00"/>
    <d v="2017-02-22T00:00:00"/>
    <s v="Wednesday"/>
    <d v="1899-12-30T01:35:41"/>
    <d v="1899-12-30T02:00:00"/>
    <n v="1"/>
    <d v="2017-02-22T00:00:00"/>
    <d v="2017-02-01T00:00:00"/>
    <d v="2017-02-22T00:00:00"/>
    <s v="Wednesday"/>
    <d v="1899-12-30T01:40:30"/>
    <d v="1899-12-30T02:00:00"/>
    <s v="One Way"/>
  </r>
  <r>
    <n v="531439"/>
    <s v="RFID Card Member"/>
    <s v="Milwaukee"/>
    <s v="WI"/>
    <n v="53208"/>
    <s v="UNITED STATES"/>
    <s v="Annual Pass"/>
    <n v="347"/>
    <x v="49"/>
    <n v="43.020020000000002"/>
    <n v="-87.912540000000007"/>
    <x v="2"/>
    <n v="43.03519"/>
    <n v="-87.907390000000007"/>
    <n v="114"/>
    <n v="6"/>
    <n v="17.100000000000001"/>
    <n v="16.2"/>
    <n v="684"/>
    <n v="-1"/>
    <d v="2017-02-22T00:00:00"/>
    <d v="2017-02-01T00:00:00"/>
    <d v="2017-02-22T00:00:00"/>
    <s v="Wednesday"/>
    <d v="1899-12-30T09:29:40"/>
    <d v="1899-12-30T09:00:00"/>
    <n v="1"/>
    <d v="2017-02-22T00:00:00"/>
    <d v="2017-02-01T00:00:00"/>
    <d v="2017-02-22T00:00:00"/>
    <s v="Wednesday"/>
    <d v="1899-12-30T11:23:59"/>
    <d v="1899-12-30T11:00:00"/>
    <s v="One Way"/>
  </r>
  <r>
    <n v="564095"/>
    <s v="RFID Card Member"/>
    <s v="Milwaukee"/>
    <s v="WI"/>
    <n v="53207"/>
    <s v="UNITED STATES"/>
    <s v="Annual Pass"/>
    <n v="247"/>
    <x v="3"/>
    <n v="43.042490000000001"/>
    <n v="-87.909959999999998"/>
    <x v="2"/>
    <n v="43.03519"/>
    <n v="-87.907390000000007"/>
    <n v="6"/>
    <n v="0"/>
    <n v="0.9"/>
    <n v="0.9"/>
    <n v="36"/>
    <n v="-1"/>
    <d v="2017-02-22T00:00:00"/>
    <d v="2017-02-01T00:00:00"/>
    <d v="2017-02-22T00:00:00"/>
    <s v="Wednesday"/>
    <d v="1899-12-30T12:26:16"/>
    <d v="1899-12-30T12:00:00"/>
    <n v="1"/>
    <d v="2017-02-22T00:00:00"/>
    <d v="2017-02-01T00:00:00"/>
    <d v="2017-02-22T00:00:00"/>
    <s v="Wednesday"/>
    <d v="1899-12-30T12:32:30"/>
    <d v="1899-12-30T13:00:00"/>
    <s v="One Way"/>
  </r>
  <r>
    <n v="1269318"/>
    <s v="RFID Card Member"/>
    <s v="Milwaukee"/>
    <s v="WI"/>
    <n v="53204"/>
    <s v="UNITED STATES"/>
    <s v="Annual Pass"/>
    <n v="5514"/>
    <x v="20"/>
    <n v="43.034619999999997"/>
    <n v="-87.917500000000004"/>
    <x v="4"/>
    <n v="43.03913"/>
    <n v="-87.916150000000002"/>
    <n v="3"/>
    <n v="0"/>
    <n v="0.5"/>
    <n v="0.4"/>
    <n v="18"/>
    <n v="-1"/>
    <d v="2017-02-22T00:00:00"/>
    <d v="2017-02-01T00:00:00"/>
    <d v="2017-02-22T00:00:00"/>
    <s v="Wednesday"/>
    <d v="1899-12-30T12:32:29"/>
    <d v="1899-12-30T13:00:00"/>
    <n v="1"/>
    <d v="2017-02-22T00:00:00"/>
    <d v="2017-02-01T00:00:00"/>
    <d v="2017-02-22T00:00:00"/>
    <s v="Wednesday"/>
    <d v="1899-12-30T12:35:51"/>
    <d v="1899-12-30T13:00:00"/>
    <s v="One Way"/>
  </r>
  <r>
    <n v="1383664"/>
    <s v="RFID Card Member"/>
    <s v="Milwaukee "/>
    <s v="WI"/>
    <n v="53201"/>
    <s v="UNITED STATES"/>
    <s v="Annual Pass"/>
    <n v="11147"/>
    <x v="4"/>
    <n v="43.078530000000001"/>
    <n v="-87.882620000000003"/>
    <x v="32"/>
    <n v="43.058010000000003"/>
    <n v="-87.877300000000005"/>
    <n v="15"/>
    <n v="0"/>
    <n v="2.2999999999999998"/>
    <n v="2.1"/>
    <n v="90"/>
    <n v="-1"/>
    <d v="2017-02-22T00:00:00"/>
    <d v="2017-02-01T00:00:00"/>
    <d v="2017-02-22T00:00:00"/>
    <s v="Wednesday"/>
    <d v="1899-12-30T13:12:09"/>
    <d v="1899-12-30T13:00:00"/>
    <n v="1"/>
    <d v="2017-02-22T00:00:00"/>
    <d v="2017-02-01T00:00:00"/>
    <d v="2017-02-22T00:00:00"/>
    <s v="Wednesday"/>
    <d v="1899-12-30T13:27:00"/>
    <d v="1899-12-30T13:00:00"/>
    <s v="One Way"/>
  </r>
  <r>
    <n v="1248799"/>
    <s v="RFID Card Member"/>
    <s v="Racine"/>
    <s v="WI"/>
    <n v="53405"/>
    <s v="UNITED STATES"/>
    <s v="Bublr for Organizations"/>
    <n v="223"/>
    <x v="44"/>
    <n v="43.074655999999997"/>
    <n v="-87.889011999999994"/>
    <x v="38"/>
    <n v="43.074890000000003"/>
    <n v="-87.882810000000006"/>
    <n v="8"/>
    <n v="0"/>
    <n v="1.2"/>
    <n v="1.1000000000000001"/>
    <n v="48"/>
    <n v="-1"/>
    <d v="2017-02-22T00:00:00"/>
    <d v="2017-02-01T00:00:00"/>
    <d v="2017-02-22T00:00:00"/>
    <s v="Wednesday"/>
    <d v="1899-12-30T13:12:23"/>
    <d v="1899-12-30T13:00:00"/>
    <n v="1"/>
    <d v="2017-02-22T00:00:00"/>
    <d v="2017-02-01T00:00:00"/>
    <d v="2017-02-22T00:00:00"/>
    <s v="Wednesday"/>
    <d v="1899-12-30T13:20:41"/>
    <d v="1899-12-30T13:00:00"/>
    <s v="One Way"/>
  </r>
  <r>
    <n v="1509599"/>
    <s v="RFID Card Member"/>
    <s v="Greenfield"/>
    <s v="WI"/>
    <n v="53220"/>
    <s v="UNITED STATES"/>
    <s v="Annual Pass"/>
    <n v="1000"/>
    <x v="7"/>
    <n v="43.074890000000003"/>
    <n v="-87.882810000000006"/>
    <x v="18"/>
    <n v="43.045712999999999"/>
    <n v="-87.899756999999994"/>
    <n v="21"/>
    <n v="0"/>
    <n v="3.2"/>
    <n v="3"/>
    <n v="126"/>
    <n v="-1"/>
    <d v="2017-02-22T00:00:00"/>
    <d v="2017-02-01T00:00:00"/>
    <d v="2017-02-22T00:00:00"/>
    <s v="Wednesday"/>
    <d v="1899-12-30T13:44:23"/>
    <d v="1899-12-30T14:00:00"/>
    <n v="1"/>
    <d v="2017-02-22T00:00:00"/>
    <d v="2017-02-01T00:00:00"/>
    <d v="2017-02-22T00:00:00"/>
    <s v="Wednesday"/>
    <d v="1899-12-30T14:05:09"/>
    <d v="1899-12-30T14:00:00"/>
    <s v="One Way"/>
  </r>
  <r>
    <n v="563384"/>
    <s v="RFID Card Member"/>
    <s v="Waukeha"/>
    <s v="WI"/>
    <n v="53188"/>
    <s v="UNITED STATES"/>
    <s v="Annual Pass"/>
    <n v="11080"/>
    <x v="25"/>
    <n v="43.036900000000003"/>
    <n v="-87.89667"/>
    <x v="12"/>
    <n v="43.038719999999998"/>
    <n v="-87.905339999999995"/>
    <n v="13"/>
    <n v="0"/>
    <n v="2"/>
    <n v="1.9"/>
    <n v="78"/>
    <n v="-1"/>
    <d v="2017-02-22T00:00:00"/>
    <d v="2017-02-01T00:00:00"/>
    <d v="2017-02-22T00:00:00"/>
    <s v="Wednesday"/>
    <d v="1899-12-30T14:08:44"/>
    <d v="1899-12-30T14:00:00"/>
    <n v="1"/>
    <d v="2017-02-22T00:00:00"/>
    <d v="2017-02-01T00:00:00"/>
    <d v="2017-02-22T00:00:00"/>
    <s v="Wednesday"/>
    <d v="1899-12-30T14:21:39"/>
    <d v="1899-12-30T14:00:00"/>
    <s v="One Way"/>
  </r>
  <r>
    <n v="1255543"/>
    <s v="RFID Card Member"/>
    <s v="Burlington"/>
    <s v="WI"/>
    <n v="53105"/>
    <s v="UNITED STATES"/>
    <s v="Bublr for Organizations"/>
    <n v="99"/>
    <x v="13"/>
    <n v="43.058619999999998"/>
    <n v="-87.885319999999993"/>
    <x v="26"/>
    <n v="43.077359999999999"/>
    <n v="-87.880769999999998"/>
    <n v="51"/>
    <n v="0"/>
    <n v="7.7"/>
    <n v="7.3"/>
    <n v="306"/>
    <n v="-1"/>
    <d v="2017-02-22T00:00:00"/>
    <d v="2017-02-01T00:00:00"/>
    <d v="2017-02-22T00:00:00"/>
    <s v="Wednesday"/>
    <d v="1899-12-30T14:22:11"/>
    <d v="1899-12-30T14:00:00"/>
    <n v="1"/>
    <d v="2017-02-22T00:00:00"/>
    <d v="2017-02-01T00:00:00"/>
    <d v="2017-02-22T00:00:00"/>
    <s v="Wednesday"/>
    <d v="1899-12-30T15:13:05"/>
    <d v="1899-12-30T15:00:00"/>
    <s v="One Way"/>
  </r>
  <r>
    <n v="1516022"/>
    <s v="RFID Card Member"/>
    <s v="baraboo"/>
    <s v="WI"/>
    <n v="53913"/>
    <s v="UNITED STATES"/>
    <s v="30-Day Pass"/>
    <n v="145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1:26"/>
    <d v="1899-12-30T15:00:00"/>
    <n v="1"/>
    <d v="2017-02-22T00:00:00"/>
    <d v="2017-02-01T00:00:00"/>
    <d v="2017-02-22T00:00:00"/>
    <s v="Wednesday"/>
    <d v="1899-12-30T15:01:52"/>
    <d v="1899-12-30T15:00:00"/>
    <s v="Round Trip"/>
  </r>
  <r>
    <n v="1516022"/>
    <s v="RFID Card Member"/>
    <s v="baraboo"/>
    <s v="WI"/>
    <n v="53913"/>
    <s v="UNITED STATES"/>
    <s v="30-Day Pass"/>
    <n v="11126"/>
    <x v="12"/>
    <n v="43.038719999999998"/>
    <n v="-87.905339999999995"/>
    <x v="8"/>
    <n v="43.038580000000003"/>
    <n v="-87.90934"/>
    <n v="5"/>
    <n v="0"/>
    <n v="0.8"/>
    <n v="0.7"/>
    <n v="30"/>
    <n v="-1"/>
    <d v="2017-02-22T00:00:00"/>
    <d v="2017-02-01T00:00:00"/>
    <d v="2017-02-22T00:00:00"/>
    <s v="Wednesday"/>
    <d v="1899-12-30T15:10:22"/>
    <d v="1899-12-30T15:00:00"/>
    <n v="1"/>
    <d v="2017-02-22T00:00:00"/>
    <d v="2017-02-01T00:00:00"/>
    <d v="2017-02-22T00:00:00"/>
    <s v="Wednesday"/>
    <d v="1899-12-30T15:15:16"/>
    <d v="1899-12-30T15:00:00"/>
    <s v="One Way"/>
  </r>
  <r>
    <n v="1170376"/>
    <s v="RFID Card Member"/>
    <s v="Fort Atkinson"/>
    <s v="WI"/>
    <n v="53538"/>
    <s v="UNITED STATES"/>
    <s v="Bublr for Organizations"/>
    <n v="111"/>
    <x v="4"/>
    <n v="43.078530000000001"/>
    <n v="-87.882620000000003"/>
    <x v="11"/>
    <n v="43.060786"/>
    <n v="-87.883825999999999"/>
    <n v="14"/>
    <n v="0"/>
    <n v="2.1"/>
    <n v="2"/>
    <n v="84"/>
    <n v="-1"/>
    <d v="2017-02-22T00:00:00"/>
    <d v="2017-02-01T00:00:00"/>
    <d v="2017-02-22T00:00:00"/>
    <s v="Wednesday"/>
    <d v="1899-12-30T15:12:16"/>
    <d v="1899-12-30T15:00:00"/>
    <n v="1"/>
    <d v="2017-02-22T00:00:00"/>
    <d v="2017-02-01T00:00:00"/>
    <d v="2017-02-22T00:00:00"/>
    <s v="Wednesday"/>
    <d v="1899-12-30T15:26:26"/>
    <d v="1899-12-30T15:00:00"/>
    <s v="One Way"/>
  </r>
  <r>
    <n v="558783"/>
    <s v="RFID Card Member"/>
    <s v="Oconomowoc"/>
    <s v="WI"/>
    <n v="53066"/>
    <s v="UNITED STATES"/>
    <s v="Annual Pass"/>
    <n v="5418"/>
    <x v="45"/>
    <n v="43.026470000000003"/>
    <n v="-87.918040000000005"/>
    <x v="1"/>
    <n v="43.03886"/>
    <n v="-87.902720000000002"/>
    <n v="13"/>
    <n v="0"/>
    <n v="2"/>
    <n v="1.9"/>
    <n v="78"/>
    <n v="-1"/>
    <d v="2017-02-22T00:00:00"/>
    <d v="2017-02-01T00:00:00"/>
    <d v="2017-02-22T00:00:00"/>
    <s v="Wednesday"/>
    <d v="1899-12-30T15:57:35"/>
    <d v="1899-12-30T16:00:00"/>
    <n v="1"/>
    <d v="2017-02-22T00:00:00"/>
    <d v="2017-02-01T00:00:00"/>
    <d v="2017-02-22T00:00:00"/>
    <s v="Wednesday"/>
    <d v="1899-12-30T16:10:56"/>
    <d v="1899-12-30T16:00:00"/>
    <s v="One Way"/>
  </r>
  <r>
    <n v="1154367"/>
    <s v="RFID Card Member"/>
    <s v="Milwaukee"/>
    <s v="WI"/>
    <n v="53202"/>
    <s v="UNITED STATES"/>
    <s v="Annual Pass"/>
    <n v="5562"/>
    <x v="0"/>
    <n v="43.03886"/>
    <n v="-87.902720000000002"/>
    <x v="2"/>
    <n v="43.03519"/>
    <n v="-87.907390000000007"/>
    <n v="8"/>
    <n v="0"/>
    <n v="1.2"/>
    <n v="1.1000000000000001"/>
    <n v="48"/>
    <n v="-1"/>
    <d v="2017-02-22T00:00:00"/>
    <d v="2017-02-01T00:00:00"/>
    <d v="2017-02-22T00:00:00"/>
    <s v="Wednesday"/>
    <d v="1899-12-30T16:07:44"/>
    <d v="1899-12-30T16:00:00"/>
    <n v="1"/>
    <d v="2017-02-22T00:00:00"/>
    <d v="2017-02-01T00:00:00"/>
    <d v="2017-02-22T00:00:00"/>
    <s v="Wednesday"/>
    <d v="1899-12-30T16:15:52"/>
    <d v="1899-12-30T16:00:00"/>
    <s v="One Way"/>
  </r>
  <r>
    <n v="1516022"/>
    <s v="RFID Card Member"/>
    <s v="baraboo"/>
    <s v="WI"/>
    <n v="53913"/>
    <s v="UNITED STATES"/>
    <s v="30-Day Pass"/>
    <n v="11117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24:39"/>
    <d v="1899-12-30T16:00:00"/>
    <n v="1"/>
    <d v="2017-02-22T00:00:00"/>
    <d v="2017-02-01T00:00:00"/>
    <d v="2017-02-22T00:00:00"/>
    <s v="Wednesday"/>
    <d v="1899-12-30T16:24:58"/>
    <d v="1899-12-30T16:00:00"/>
    <s v="Round Trip"/>
  </r>
  <r>
    <n v="1449580"/>
    <s v="RFID Card Member"/>
    <s v="Hibbing"/>
    <s v="MN"/>
    <n v="55746"/>
    <s v="UNITED STATES"/>
    <s v="Annual Pass"/>
    <n v="11127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2T00:00:00"/>
    <d v="2017-02-01T00:00:00"/>
    <d v="2017-02-22T00:00:00"/>
    <s v="Wednesday"/>
    <d v="1899-12-30T17:30:22"/>
    <d v="1899-12-30T18:00:00"/>
    <n v="1"/>
    <d v="2017-02-22T00:00:00"/>
    <d v="2017-02-01T00:00:00"/>
    <d v="2017-02-22T00:00:00"/>
    <s v="Wednesday"/>
    <d v="1899-12-30T17:35:50"/>
    <d v="1899-12-30T18:00:00"/>
    <s v="One Way"/>
  </r>
  <r>
    <n v="993583"/>
    <s v="RFID Card Member"/>
    <s v="Milwaukee"/>
    <s v="WI"/>
    <n v="53211"/>
    <s v="UNITED STATES"/>
    <s v="Bublr for Organizations"/>
    <n v="45"/>
    <x v="32"/>
    <n v="43.077359999999999"/>
    <n v="-87.880769999999998"/>
    <x v="11"/>
    <n v="43.060786"/>
    <n v="-87.883825999999999"/>
    <n v="15"/>
    <n v="0"/>
    <n v="2.2999999999999998"/>
    <n v="2.1"/>
    <n v="90"/>
    <n v="-1"/>
    <d v="2017-02-22T00:00:00"/>
    <d v="2017-02-01T00:00:00"/>
    <d v="2017-02-22T00:00:00"/>
    <s v="Wednesday"/>
    <d v="1899-12-30T17:58:51"/>
    <d v="1899-12-30T18:00:00"/>
    <n v="1"/>
    <d v="2017-02-22T00:00:00"/>
    <d v="2017-02-01T00:00:00"/>
    <d v="2017-02-22T00:00:00"/>
    <s v="Wednesday"/>
    <d v="1899-12-30T18:13:13"/>
    <d v="1899-12-30T18:00:00"/>
    <s v="One Way"/>
  </r>
  <r>
    <n v="1250036"/>
    <s v="RFID Card Member"/>
    <s v="New berlin"/>
    <s v="WI"/>
    <n v="53151"/>
    <s v="UNITED STATES"/>
    <s v="Bublr for Organizations"/>
    <n v="5496"/>
    <x v="44"/>
    <n v="43.074655999999997"/>
    <n v="-87.889011999999994"/>
    <x v="41"/>
    <n v="43.078530000000001"/>
    <n v="-87.882620000000003"/>
    <n v="15"/>
    <n v="0"/>
    <n v="2.2999999999999998"/>
    <n v="2.1"/>
    <n v="90"/>
    <n v="-1"/>
    <d v="2017-02-22T00:00:00"/>
    <d v="2017-02-01T00:00:00"/>
    <d v="2017-02-22T00:00:00"/>
    <s v="Wednesday"/>
    <d v="1899-12-30T18:22:30"/>
    <d v="1899-12-30T18:00:00"/>
    <n v="1"/>
    <d v="2017-02-22T00:00:00"/>
    <d v="2017-02-01T00:00:00"/>
    <d v="2017-02-22T00:00:00"/>
    <s v="Wednesday"/>
    <d v="1899-12-30T18:37:42"/>
    <d v="1899-12-30T19:00:00"/>
    <s v="One Way"/>
  </r>
  <r>
    <n v="1442430"/>
    <s v="RFID Card Member"/>
    <s v="Milwaukee"/>
    <s v="WI"/>
    <n v="53211"/>
    <s v="UNITED STATES"/>
    <s v="Annual Pass"/>
    <n v="11108"/>
    <x v="7"/>
    <n v="43.074890000000003"/>
    <n v="-87.882810000000006"/>
    <x v="9"/>
    <n v="43.074655999999997"/>
    <n v="-87.889011999999994"/>
    <n v="2"/>
    <n v="0"/>
    <n v="0.3"/>
    <n v="0.3"/>
    <n v="12"/>
    <n v="-1"/>
    <d v="2017-02-22T00:00:00"/>
    <d v="2017-02-01T00:00:00"/>
    <d v="2017-02-22T00:00:00"/>
    <s v="Wednesday"/>
    <d v="1899-12-30T20:10:58"/>
    <d v="1899-12-30T20:00:00"/>
    <n v="1"/>
    <d v="2017-02-22T00:00:00"/>
    <d v="2017-02-01T00:00:00"/>
    <d v="2017-02-22T00:00:00"/>
    <s v="Wednesday"/>
    <d v="1899-12-30T20:12:56"/>
    <d v="1899-12-30T20:00:00"/>
    <s v="One Way"/>
  </r>
  <r>
    <n v="993583"/>
    <s v="RFID Card Member"/>
    <s v="Milwaukee"/>
    <s v="WI"/>
    <n v="53211"/>
    <s v="UNITED STATES"/>
    <s v="Bublr for Organizations"/>
    <n v="5442"/>
    <x v="32"/>
    <n v="43.077359999999999"/>
    <n v="-87.880769999999998"/>
    <x v="38"/>
    <n v="43.074890000000003"/>
    <n v="-87.882810000000006"/>
    <n v="16"/>
    <n v="0"/>
    <n v="2.4"/>
    <n v="2.2999999999999998"/>
    <n v="96"/>
    <n v="-1"/>
    <d v="2017-02-22T00:00:00"/>
    <d v="2017-02-01T00:00:00"/>
    <d v="2017-02-22T00:00:00"/>
    <s v="Wednesday"/>
    <d v="1899-12-30T20:29:05"/>
    <d v="1899-12-30T20:00:00"/>
    <n v="1"/>
    <d v="2017-02-22T00:00:00"/>
    <d v="2017-02-01T00:00:00"/>
    <d v="2017-02-22T00:00:00"/>
    <s v="Wednesday"/>
    <d v="1899-12-30T20:45:49"/>
    <d v="1899-12-30T21:00:00"/>
    <s v="One Way"/>
  </r>
  <r>
    <n v="1489319"/>
    <s v="RFID Card Member"/>
    <s v="Brookfield"/>
    <s v="WI"/>
    <n v="53045"/>
    <s v="UNITED STATES"/>
    <s v="Annual Pass"/>
    <n v="5476"/>
    <x v="4"/>
    <n v="43.078530000000001"/>
    <n v="-87.882620000000003"/>
    <x v="11"/>
    <n v="43.060786"/>
    <n v="-87.883825999999999"/>
    <n v="10"/>
    <n v="0"/>
    <n v="1.5"/>
    <n v="1.4"/>
    <n v="60"/>
    <n v="-1"/>
    <d v="2017-02-22T00:00:00"/>
    <d v="2017-02-01T00:00:00"/>
    <d v="2017-02-22T00:00:00"/>
    <s v="Wednesday"/>
    <d v="1899-12-30T22:10:31"/>
    <d v="1899-12-30T22:00:00"/>
    <n v="1"/>
    <d v="2017-02-22T00:00:00"/>
    <d v="2017-02-01T00:00:00"/>
    <d v="2017-02-22T00:00:00"/>
    <s v="Wednesday"/>
    <d v="1899-12-30T22:20:45"/>
    <d v="1899-12-30T22:00:00"/>
    <s v="One Way"/>
  </r>
  <r>
    <n v="1328721"/>
    <s v="RFID Card Member"/>
    <s v="Milwaukee"/>
    <s v="WI"/>
    <n v="53207"/>
    <s v="UNITED STATES"/>
    <s v="Annual Pass"/>
    <n v="997"/>
    <x v="27"/>
    <n v="43.038580000000003"/>
    <n v="-87.90934"/>
    <x v="42"/>
    <n v="43.026229999999998"/>
    <n v="-87.912809999999993"/>
    <n v="6"/>
    <n v="0"/>
    <n v="0.9"/>
    <n v="0.9"/>
    <n v="36"/>
    <n v="-1"/>
    <d v="2017-02-23T00:00:00"/>
    <d v="2017-02-01T00:00:00"/>
    <d v="2017-02-23T00:00:00"/>
    <s v="Thursday"/>
    <d v="1899-12-30T07:40:09"/>
    <d v="1899-12-30T08:00:00"/>
    <n v="1"/>
    <d v="2017-02-23T00:00:00"/>
    <d v="2017-02-01T00:00:00"/>
    <d v="2017-02-23T00:00:00"/>
    <s v="Thursday"/>
    <d v="1899-12-30T07:46:19"/>
    <d v="1899-12-30T08:00:00"/>
    <s v="One Way"/>
  </r>
  <r>
    <n v="1387054"/>
    <s v="RFID Card Member"/>
    <s v="Wauwatosa"/>
    <s v="WI"/>
    <n v="53213"/>
    <s v="UNITED STATES"/>
    <s v="Annual Pass"/>
    <n v="5421"/>
    <x v="47"/>
    <n v="43.06044"/>
    <n v="-88.016239999999996"/>
    <x v="45"/>
    <n v="43.060079999999999"/>
    <n v="-88.027349999999998"/>
    <n v="7"/>
    <n v="0"/>
    <n v="1.1000000000000001"/>
    <n v="1"/>
    <n v="42"/>
    <n v="-1"/>
    <d v="2017-02-23T00:00:00"/>
    <d v="2017-02-01T00:00:00"/>
    <d v="2017-02-23T00:00:00"/>
    <s v="Thursday"/>
    <d v="1899-12-30T08:11:04"/>
    <d v="1899-12-30T08:00:00"/>
    <n v="1"/>
    <d v="2017-02-23T00:00:00"/>
    <d v="2017-02-01T00:00:00"/>
    <d v="2017-02-23T00:00:00"/>
    <s v="Thursday"/>
    <d v="1899-12-30T08:18:02"/>
    <d v="1899-12-30T08:00:00"/>
    <s v="One Way"/>
  </r>
  <r>
    <n v="1328721"/>
    <s v="RFID Card Member"/>
    <s v="Milwaukee"/>
    <s v="WI"/>
    <n v="53207"/>
    <s v="UNITED STATES"/>
    <s v="Annual Pass"/>
    <n v="997"/>
    <x v="50"/>
    <n v="43.026229999999998"/>
    <n v="-87.912809999999993"/>
    <x v="21"/>
    <n v="43.040154000000001"/>
    <n v="-87.932113000000001"/>
    <n v="10"/>
    <n v="0"/>
    <n v="1.5"/>
    <n v="1.4"/>
    <n v="60"/>
    <n v="-1"/>
    <d v="2017-02-23T00:00:00"/>
    <d v="2017-02-01T00:00:00"/>
    <d v="2017-02-23T00:00:00"/>
    <s v="Thursday"/>
    <d v="1899-12-30T10:44:22"/>
    <d v="1899-12-30T11:00:00"/>
    <n v="1"/>
    <d v="2017-02-23T00:00:00"/>
    <d v="2017-02-01T00:00:00"/>
    <d v="2017-02-23T00:00:00"/>
    <s v="Thursday"/>
    <d v="1899-12-30T10:54:29"/>
    <d v="1899-12-30T11:00:00"/>
    <s v="One Way"/>
  </r>
  <r>
    <n v="550946"/>
    <s v="RFID Card Member"/>
    <s v="Milwaukee"/>
    <s v="WI"/>
    <n v="53202"/>
    <s v="UNITED STATES"/>
    <s v="Annual Pass"/>
    <n v="255"/>
    <x v="20"/>
    <n v="43.034619999999997"/>
    <n v="-87.917500000000004"/>
    <x v="2"/>
    <n v="43.03519"/>
    <n v="-87.907390000000007"/>
    <n v="4"/>
    <n v="0"/>
    <n v="0.6"/>
    <n v="0.6"/>
    <n v="24"/>
    <n v="-1"/>
    <d v="2017-02-23T00:00:00"/>
    <d v="2017-02-01T00:00:00"/>
    <d v="2017-02-23T00:00:00"/>
    <s v="Thursday"/>
    <d v="1899-12-30T12:26:30"/>
    <d v="1899-12-30T12:00:00"/>
    <n v="1"/>
    <d v="2017-02-23T00:00:00"/>
    <d v="2017-02-01T00:00:00"/>
    <d v="2017-02-23T00:00:00"/>
    <s v="Thursday"/>
    <d v="1899-12-30T12:30:53"/>
    <d v="1899-12-30T13:00:00"/>
    <s v="One Way"/>
  </r>
  <r>
    <n v="550946"/>
    <s v="RFID Card Member"/>
    <s v="Milwaukee"/>
    <s v="WI"/>
    <n v="53202"/>
    <s v="UNITED STATES"/>
    <s v="Annual Pass"/>
    <n v="255"/>
    <x v="2"/>
    <n v="43.03519"/>
    <n v="-87.907390000000007"/>
    <x v="16"/>
    <n v="43.034619999999997"/>
    <n v="-87.917500000000004"/>
    <n v="10"/>
    <n v="0"/>
    <n v="1.5"/>
    <n v="1.4"/>
    <n v="60"/>
    <n v="-1"/>
    <d v="2017-02-23T00:00:00"/>
    <d v="2017-02-01T00:00:00"/>
    <d v="2017-02-23T00:00:00"/>
    <s v="Thursday"/>
    <d v="1899-12-30T12:50:41"/>
    <d v="1899-12-30T13:00:00"/>
    <n v="1"/>
    <d v="2017-02-23T00:00:00"/>
    <d v="2017-02-01T00:00:00"/>
    <d v="2017-02-23T00:00:00"/>
    <s v="Thursday"/>
    <d v="1899-12-30T13:00:53"/>
    <d v="1899-12-30T13:00:00"/>
    <s v="One Way"/>
  </r>
  <r>
    <n v="1382140"/>
    <s v="RFID Card Member"/>
    <s v="Hartford"/>
    <s v="WI"/>
    <n v="53027"/>
    <s v="UNITED STATES"/>
    <s v="Annual Pass"/>
    <n v="11063"/>
    <x v="7"/>
    <n v="43.074890000000003"/>
    <n v="-87.882810000000006"/>
    <x v="31"/>
    <n v="43.060250000000003"/>
    <n v="-87.892169999999993"/>
    <n v="7"/>
    <n v="0"/>
    <n v="1.1000000000000001"/>
    <n v="1"/>
    <n v="42"/>
    <n v="-1"/>
    <d v="2017-02-23T00:00:00"/>
    <d v="2017-02-01T00:00:00"/>
    <d v="2017-02-23T00:00:00"/>
    <s v="Thursday"/>
    <d v="1899-12-30T12:56:03"/>
    <d v="1899-12-30T13:00:00"/>
    <n v="1"/>
    <d v="2017-02-23T00:00:00"/>
    <d v="2017-02-01T00:00:00"/>
    <d v="2017-02-23T00:00:00"/>
    <s v="Thursday"/>
    <d v="1899-12-30T13:03:13"/>
    <d v="1899-12-30T13:00:00"/>
    <s v="One Way"/>
  </r>
  <r>
    <n v="1328721"/>
    <s v="RFID Card Member"/>
    <s v="Milwaukee"/>
    <s v="WI"/>
    <n v="53207"/>
    <s v="UNITED STATES"/>
    <s v="Annual Pass"/>
    <n v="997"/>
    <x v="50"/>
    <n v="43.026229999999998"/>
    <n v="-87.912809999999993"/>
    <x v="44"/>
    <n v="43.024340000000002"/>
    <n v="-87.916753"/>
    <n v="3"/>
    <n v="0"/>
    <n v="0.5"/>
    <n v="0.4"/>
    <n v="18"/>
    <n v="-1"/>
    <d v="2017-02-23T00:00:00"/>
    <d v="2017-02-01T00:00:00"/>
    <d v="2017-02-23T00:00:00"/>
    <s v="Thursday"/>
    <d v="1899-12-30T12:59:09"/>
    <d v="1899-12-30T13:00:00"/>
    <n v="1"/>
    <d v="2017-02-23T00:00:00"/>
    <d v="2017-02-01T00:00:00"/>
    <d v="2017-02-23T00:00:00"/>
    <s v="Thursday"/>
    <d v="1899-12-30T13:02:11"/>
    <d v="1899-12-30T13:00:00"/>
    <s v="One Way"/>
  </r>
  <r>
    <n v="1432106"/>
    <s v="RFID Card Member"/>
    <s v="Milwaukee"/>
    <s v="WI"/>
    <n v="53202"/>
    <s v="UNITED STATES"/>
    <s v="Annual Pass"/>
    <n v="11080"/>
    <x v="12"/>
    <n v="43.038719999999998"/>
    <n v="-87.905339999999995"/>
    <x v="39"/>
    <n v="43.04804"/>
    <n v="-87.896720000000002"/>
    <n v="8"/>
    <n v="0"/>
    <n v="1.2"/>
    <n v="1.1000000000000001"/>
    <n v="48"/>
    <n v="-1"/>
    <d v="2017-02-23T00:00:00"/>
    <d v="2017-02-01T00:00:00"/>
    <d v="2017-02-23T00:00:00"/>
    <s v="Thursday"/>
    <d v="1899-12-30T13:10:29"/>
    <d v="1899-12-30T13:00:00"/>
    <n v="1"/>
    <d v="2017-02-23T00:00:00"/>
    <d v="2017-02-01T00:00:00"/>
    <d v="2017-02-23T00:00:00"/>
    <s v="Thursday"/>
    <d v="1899-12-30T13:18:54"/>
    <d v="1899-12-30T13:00:00"/>
    <s v="One Way"/>
  </r>
  <r>
    <n v="1466945"/>
    <s v="RFID Card Member"/>
    <s v="Milwaukee"/>
    <s v="WI"/>
    <n v="53211"/>
    <s v="UNITED STATES"/>
    <s v="Annual Pass"/>
    <n v="5484"/>
    <x v="7"/>
    <n v="43.074890000000003"/>
    <n v="-87.882810000000006"/>
    <x v="37"/>
    <n v="43.069021999999997"/>
    <n v="-87.887940999999998"/>
    <n v="9"/>
    <n v="0"/>
    <n v="1.4"/>
    <n v="1.3"/>
    <n v="54"/>
    <n v="-1"/>
    <d v="2017-02-23T00:00:00"/>
    <d v="2017-02-01T00:00:00"/>
    <d v="2017-02-23T00:00:00"/>
    <s v="Thursday"/>
    <d v="1899-12-30T14:15:39"/>
    <d v="1899-12-30T14:00:00"/>
    <n v="1"/>
    <d v="2017-02-23T00:00:00"/>
    <d v="2017-02-01T00:00:00"/>
    <d v="2017-02-23T00:00:00"/>
    <s v="Thursday"/>
    <d v="1899-12-30T14:24:48"/>
    <d v="1899-12-30T14:00:00"/>
    <s v="One Way"/>
  </r>
  <r>
    <n v="1370752"/>
    <s v="RFID Card Member"/>
    <s v="Burlington"/>
    <s v="WI"/>
    <n v="53105"/>
    <s v="UNITED STATES"/>
    <s v="Annual Pass"/>
    <n v="357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3T00:00:00"/>
    <d v="2017-02-01T00:00:00"/>
    <d v="2017-02-23T00:00:00"/>
    <s v="Thursday"/>
    <d v="1899-12-30T16:48:45"/>
    <d v="1899-12-30T17:00:00"/>
    <n v="1"/>
    <d v="2017-02-23T00:00:00"/>
    <d v="2017-02-01T00:00:00"/>
    <d v="2017-02-23T00:00:00"/>
    <s v="Thursday"/>
    <d v="1899-12-30T16:55:46"/>
    <d v="1899-12-30T17:00:00"/>
    <s v="One Way"/>
  </r>
  <r>
    <n v="1249163"/>
    <s v="RFID Card Member"/>
    <s v="Milwaukee"/>
    <s v="WI"/>
    <n v="53211"/>
    <s v="UNITED STATES"/>
    <s v="Bublr for Organizations"/>
    <n v="77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3T00:00:00"/>
    <d v="2017-02-01T00:00:00"/>
    <d v="2017-02-23T00:00:00"/>
    <s v="Thursday"/>
    <d v="1899-12-30T17:44:42"/>
    <d v="1899-12-30T18:00:00"/>
    <n v="1"/>
    <d v="2017-02-23T00:00:00"/>
    <d v="2017-02-01T00:00:00"/>
    <d v="2017-02-23T00:00:00"/>
    <s v="Thursday"/>
    <d v="1899-12-30T17:49:59"/>
    <d v="1899-12-30T18:00:00"/>
    <s v="One Way"/>
  </r>
  <r>
    <n v="1442430"/>
    <s v="RFID Card Member"/>
    <s v="Milwaukee"/>
    <s v="WI"/>
    <n v="53211"/>
    <s v="UNITED STATES"/>
    <s v="Annual Pass"/>
    <n v="11108"/>
    <x v="7"/>
    <n v="43.074890000000003"/>
    <n v="-87.882810000000006"/>
    <x v="9"/>
    <n v="43.074655999999997"/>
    <n v="-87.889011999999994"/>
    <n v="2"/>
    <n v="0"/>
    <n v="0.3"/>
    <n v="0.3"/>
    <n v="12"/>
    <n v="-1"/>
    <d v="2017-02-23T00:00:00"/>
    <d v="2017-02-01T00:00:00"/>
    <d v="2017-02-23T00:00:00"/>
    <s v="Thursday"/>
    <d v="1899-12-30T21:07:24"/>
    <d v="1899-12-30T21:00:00"/>
    <n v="1"/>
    <d v="2017-02-23T00:00:00"/>
    <d v="2017-02-01T00:00:00"/>
    <d v="2017-02-23T00:00:00"/>
    <s v="Thursday"/>
    <d v="1899-12-30T21:09:42"/>
    <d v="1899-12-30T21:00:00"/>
    <s v="One Way"/>
  </r>
  <r>
    <n v="717793"/>
    <s v="RFID Card Member"/>
    <s v="Milwaukee"/>
    <s v="WI"/>
    <n v="53202"/>
    <s v="UNITED STATES"/>
    <s v="Annual Pass"/>
    <n v="175"/>
    <x v="12"/>
    <n v="43.038719999999998"/>
    <n v="-87.905339999999995"/>
    <x v="12"/>
    <n v="43.038719999999998"/>
    <n v="-87.905339999999995"/>
    <n v="38"/>
    <n v="0"/>
    <n v="5.7"/>
    <n v="5.4"/>
    <n v="228"/>
    <n v="-1"/>
    <d v="2017-02-24T00:00:00"/>
    <d v="2017-02-01T00:00:00"/>
    <d v="2017-02-24T00:00:00"/>
    <s v="Friday"/>
    <d v="1899-12-30T13:21:04"/>
    <d v="1899-12-30T13:00:00"/>
    <n v="1"/>
    <d v="2017-02-24T00:00:00"/>
    <d v="2017-02-01T00:00:00"/>
    <d v="2017-02-24T00:00:00"/>
    <s v="Friday"/>
    <d v="1899-12-30T13:59:43"/>
    <d v="1899-12-30T14:00:00"/>
    <s v="Round Trip"/>
  </r>
  <r>
    <n v="1244268"/>
    <s v="RFID Card Member"/>
    <s v="Shorewood"/>
    <s v="WI"/>
    <n v="53211"/>
    <s v="UNITED STATES"/>
    <s v="Pay as You Go Pass"/>
    <n v="5467"/>
    <x v="48"/>
    <n v="43.060839999999999"/>
    <n v="-88.001940000000005"/>
    <x v="57"/>
    <n v="43.060580000000002"/>
    <n v="-87.998589999999993"/>
    <n v="10"/>
    <n v="2"/>
    <n v="1.5"/>
    <n v="1.4"/>
    <n v="60"/>
    <n v="-1"/>
    <d v="2017-02-25T00:00:00"/>
    <d v="2017-02-01T00:00:00"/>
    <d v="2017-02-25T00:00:00"/>
    <s v="Saturday"/>
    <d v="1899-12-30T14:19:26"/>
    <d v="1899-12-30T14:00:00"/>
    <n v="1"/>
    <d v="2017-02-25T00:00:00"/>
    <d v="2017-02-01T00:00:00"/>
    <d v="2017-02-25T00:00:00"/>
    <s v="Saturday"/>
    <d v="1899-12-30T14:29:29"/>
    <d v="1899-12-30T14:00:00"/>
    <s v="One Way"/>
  </r>
  <r>
    <n v="1250036"/>
    <s v="RFID Card Member"/>
    <s v="New berlin"/>
    <s v="WI"/>
    <n v="53151"/>
    <s v="UNITED STATES"/>
    <s v="Bublr for Organizations"/>
    <n v="5429"/>
    <x v="4"/>
    <n v="43.078530000000001"/>
    <n v="-87.882620000000003"/>
    <x v="38"/>
    <n v="43.074890000000003"/>
    <n v="-87.882810000000006"/>
    <n v="1"/>
    <n v="0"/>
    <n v="0.2"/>
    <n v="0.1"/>
    <n v="6"/>
    <n v="-1"/>
    <d v="2017-02-25T00:00:00"/>
    <d v="2017-02-01T00:00:00"/>
    <d v="2017-02-25T00:00:00"/>
    <s v="Saturday"/>
    <d v="1899-12-30T15:01:17"/>
    <d v="1899-12-30T15:00:00"/>
    <n v="1"/>
    <d v="2017-02-25T00:00:00"/>
    <d v="2017-02-01T00:00:00"/>
    <d v="2017-02-25T00:00:00"/>
    <s v="Saturday"/>
    <d v="1899-12-30T15:02:47"/>
    <d v="1899-12-30T15:00:00"/>
    <s v="One Way"/>
  </r>
  <r>
    <n v="1328721"/>
    <s v="RFID Card Member"/>
    <s v="Milwaukee"/>
    <s v="WI"/>
    <n v="53207"/>
    <s v="UNITED STATES"/>
    <s v="Annual Pass"/>
    <n v="997"/>
    <x v="41"/>
    <n v="43.004728999999998"/>
    <n v="-87.905463999999995"/>
    <x v="22"/>
    <n v="43.02948"/>
    <n v="-87.912819999999996"/>
    <n v="17"/>
    <n v="0"/>
    <n v="2.6"/>
    <n v="2.4"/>
    <n v="102"/>
    <n v="-1"/>
    <d v="2017-02-25T00:00:00"/>
    <d v="2017-02-01T00:00:00"/>
    <d v="2017-02-25T00:00:00"/>
    <s v="Saturday"/>
    <d v="1899-12-30T17:19:33"/>
    <d v="1899-12-30T17:00:00"/>
    <n v="1"/>
    <d v="2017-02-25T00:00:00"/>
    <d v="2017-02-01T00:00:00"/>
    <d v="2017-02-25T00:00:00"/>
    <s v="Saturday"/>
    <d v="1899-12-30T17:36:29"/>
    <d v="1899-12-30T18:00:00"/>
    <s v="One Way"/>
  </r>
  <r>
    <n v="1328721"/>
    <s v="RFID Card Member"/>
    <s v="Milwaukee"/>
    <s v="WI"/>
    <n v="53207"/>
    <s v="UNITED STATES"/>
    <s v="Annual Pass"/>
    <n v="997"/>
    <x v="27"/>
    <n v="43.038580000000003"/>
    <n v="-87.90934"/>
    <x v="22"/>
    <n v="43.02948"/>
    <n v="-87.912819999999996"/>
    <n v="32"/>
    <n v="0"/>
    <n v="4.8"/>
    <n v="4.5999999999999996"/>
    <n v="192"/>
    <n v="-1"/>
    <d v="2017-02-25T00:00:00"/>
    <d v="2017-02-01T00:00:00"/>
    <d v="2017-02-25T00:00:00"/>
    <s v="Saturday"/>
    <d v="1899-12-30T18:55:13"/>
    <d v="1899-12-30T19:00:00"/>
    <n v="1"/>
    <d v="2017-02-25T00:00:00"/>
    <d v="2017-02-01T00:00:00"/>
    <d v="2017-02-25T00:00:00"/>
    <s v="Saturday"/>
    <d v="1899-12-30T19:27:29"/>
    <d v="1899-12-30T19:00:00"/>
    <s v="One Way"/>
  </r>
  <r>
    <n v="1328721"/>
    <s v="RFID Card Member"/>
    <s v="Milwaukee"/>
    <s v="WI"/>
    <n v="53207"/>
    <s v="UNITED STATES"/>
    <s v="Annual Pass"/>
    <n v="997"/>
    <x v="36"/>
    <n v="43.02948"/>
    <n v="-87.912819999999996"/>
    <x v="48"/>
    <n v="43.004728999999998"/>
    <n v="-87.905463999999995"/>
    <n v="14"/>
    <n v="0"/>
    <n v="2.1"/>
    <n v="2"/>
    <n v="84"/>
    <n v="-1"/>
    <d v="2017-02-25T00:00:00"/>
    <d v="2017-02-01T00:00:00"/>
    <d v="2017-02-25T00:00:00"/>
    <s v="Saturday"/>
    <d v="1899-12-30T19:29:50"/>
    <d v="1899-12-30T19:00:00"/>
    <n v="1"/>
    <d v="2017-02-25T00:00:00"/>
    <d v="2017-02-01T00:00:00"/>
    <d v="2017-02-25T00:00:00"/>
    <s v="Saturday"/>
    <d v="1899-12-30T19:43:15"/>
    <d v="1899-12-30T20:00:00"/>
    <s v="One Way"/>
  </r>
  <r>
    <n v="1255543"/>
    <s v="RFID Card Member"/>
    <s v="Burlington"/>
    <s v="WI"/>
    <n v="53105"/>
    <s v="UNITED STATES"/>
    <s v="Bublr for Organizations"/>
    <n v="228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6T00:00:00"/>
    <d v="2017-02-01T00:00:00"/>
    <d v="2017-02-26T00:00:00"/>
    <s v="Sunday"/>
    <d v="1899-12-30T03:05:42"/>
    <d v="1899-12-30T03:00:00"/>
    <n v="1"/>
    <d v="2017-02-26T00:00:00"/>
    <d v="2017-02-01T00:00:00"/>
    <d v="2017-02-26T00:00:00"/>
    <s v="Sunday"/>
    <d v="1899-12-30T03:11:18"/>
    <d v="1899-12-30T03:00:00"/>
    <s v="One Way"/>
  </r>
  <r>
    <n v="1328721"/>
    <s v="RFID Card Member"/>
    <s v="Milwaukee"/>
    <s v="WI"/>
    <n v="53207"/>
    <s v="UNITED STATES"/>
    <s v="Annual Pass"/>
    <n v="34"/>
    <x v="41"/>
    <n v="43.004728999999998"/>
    <n v="-87.905463999999995"/>
    <x v="0"/>
    <n v="43.048200000000001"/>
    <n v="-87.900859999999994"/>
    <n v="16"/>
    <n v="0"/>
    <n v="2.4"/>
    <n v="2.2999999999999998"/>
    <n v="96"/>
    <n v="-1"/>
    <d v="2017-02-26T00:00:00"/>
    <d v="2017-02-01T00:00:00"/>
    <d v="2017-02-26T00:00:00"/>
    <s v="Sunday"/>
    <d v="1899-12-30T08:33:52"/>
    <d v="1899-12-30T09:00:00"/>
    <n v="1"/>
    <d v="2017-02-26T00:00:00"/>
    <d v="2017-02-01T00:00:00"/>
    <d v="2017-02-26T00:00:00"/>
    <s v="Sunday"/>
    <d v="1899-12-30T08:49:48"/>
    <d v="1899-12-30T09:00:00"/>
    <s v="One Way"/>
  </r>
  <r>
    <n v="1328721"/>
    <s v="RFID Card Member"/>
    <s v="Milwaukee"/>
    <s v="WI"/>
    <n v="53207"/>
    <s v="UNITED STATES"/>
    <s v="Annual Pass"/>
    <n v="34"/>
    <x v="50"/>
    <n v="43.026229999999998"/>
    <n v="-87.912809999999993"/>
    <x v="8"/>
    <n v="43.038580000000003"/>
    <n v="-87.90934"/>
    <n v="6"/>
    <n v="0"/>
    <n v="0.9"/>
    <n v="0.9"/>
    <n v="36"/>
    <n v="-1"/>
    <d v="2017-02-26T00:00:00"/>
    <d v="2017-02-01T00:00:00"/>
    <d v="2017-02-26T00:00:00"/>
    <s v="Sunday"/>
    <d v="1899-12-30T12:17:08"/>
    <d v="1899-12-30T12:00:00"/>
    <n v="1"/>
    <d v="2017-02-26T00:00:00"/>
    <d v="2017-02-01T00:00:00"/>
    <d v="2017-02-26T00:00:00"/>
    <s v="Sunday"/>
    <d v="1899-12-30T12:23:10"/>
    <d v="1899-12-30T12:00:00"/>
    <s v="One Way"/>
  </r>
  <r>
    <n v="1507912"/>
    <s v="RFID Card Member"/>
    <s v="Milwaukee"/>
    <s v="WI"/>
    <n v="53222"/>
    <s v="UNITED STATES"/>
    <s v="Pay as You Go Pass"/>
    <n v="5558"/>
    <x v="25"/>
    <n v="43.036900000000003"/>
    <n v="-87.89667"/>
    <x v="10"/>
    <n v="43.052460000000004"/>
    <n v="-87.891000000000005"/>
    <n v="46"/>
    <n v="4"/>
    <n v="6.9"/>
    <n v="6.6"/>
    <n v="276"/>
    <n v="-1"/>
    <d v="2017-02-26T00:00:00"/>
    <d v="2017-02-01T00:00:00"/>
    <d v="2017-02-26T00:00:00"/>
    <s v="Sunday"/>
    <d v="1899-12-30T14:29:51"/>
    <d v="1899-12-30T14:00:00"/>
    <n v="1"/>
    <d v="2017-02-26T00:00:00"/>
    <d v="2017-02-01T00:00:00"/>
    <d v="2017-02-26T00:00:00"/>
    <s v="Sunday"/>
    <d v="1899-12-30T15:15:03"/>
    <d v="1899-12-30T15:00:00"/>
    <s v="One Way"/>
  </r>
  <r>
    <n v="1381218"/>
    <s v="RFID Card Member"/>
    <s v="Shorewood"/>
    <s v="WI"/>
    <n v="53211"/>
    <s v="UNITED STATES"/>
    <s v="30-Day Pass"/>
    <n v="5485"/>
    <x v="32"/>
    <n v="43.077359999999999"/>
    <n v="-87.880769999999998"/>
    <x v="39"/>
    <n v="43.04804"/>
    <n v="-87.896720000000002"/>
    <n v="18"/>
    <n v="0"/>
    <n v="2.7"/>
    <n v="2.6"/>
    <n v="108"/>
    <n v="-1"/>
    <d v="2017-02-23T00:00:00"/>
    <d v="2017-02-01T00:00:00"/>
    <d v="2017-02-23T00:00:00"/>
    <s v="Thursday"/>
    <d v="1899-12-30T16:34:08"/>
    <d v="1899-12-30T17:00:00"/>
    <n v="1"/>
    <d v="2017-02-23T00:00:00"/>
    <d v="2017-02-01T00:00:00"/>
    <d v="2017-02-23T00:00:00"/>
    <s v="Thursday"/>
    <d v="1899-12-30T16:52:05"/>
    <d v="1899-12-30T17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1"/>
    <n v="0"/>
    <n v="0.2"/>
    <n v="0.1"/>
    <n v="6"/>
    <n v="-1"/>
    <d v="2017-02-22T00:00:00"/>
    <d v="2017-02-01T00:00:00"/>
    <d v="2017-02-22T00:00:00"/>
    <s v="Wednesday"/>
    <d v="1899-12-30T15:09:44"/>
    <d v="1899-12-30T15:00:00"/>
    <n v="1"/>
    <d v="2017-02-22T00:00:00"/>
    <d v="2017-02-01T00:00:00"/>
    <d v="2017-02-22T00:00:00"/>
    <s v="Wednesday"/>
    <d v="1899-12-30T15:10:00"/>
    <d v="1899-12-30T15:00:00"/>
    <s v="Round Trip"/>
  </r>
  <r>
    <n v="1518070"/>
    <s v="RFID Card Member"/>
    <s v="Milwaukee"/>
    <s v="WI"/>
    <n v="53211"/>
    <s v="UNITED STATES"/>
    <s v="30-Day Pass"/>
    <n v="11098"/>
    <x v="53"/>
    <n v="43.052549999999997"/>
    <n v="-87.909329999999997"/>
    <x v="28"/>
    <n v="43.05847"/>
    <n v="-87.898079999999993"/>
    <n v="5"/>
    <n v="0"/>
    <n v="0.8"/>
    <n v="0.7"/>
    <n v="30"/>
    <n v="-1"/>
    <d v="2017-02-23T00:00:00"/>
    <d v="2017-02-01T00:00:00"/>
    <d v="2017-02-23T00:00:00"/>
    <s v="Thursday"/>
    <d v="1899-12-30T18:09:00"/>
    <d v="1899-12-30T18:00:00"/>
    <n v="1"/>
    <d v="2017-02-23T00:00:00"/>
    <d v="2017-02-01T00:00:00"/>
    <d v="2017-02-23T00:00:00"/>
    <s v="Thursday"/>
    <d v="1899-12-30T18:14:03"/>
    <d v="1899-12-30T18:00:00"/>
    <s v="One Way"/>
  </r>
  <r>
    <n v="1154367"/>
    <s v="RFID Card Member"/>
    <s v="Milwaukee"/>
    <s v="WI"/>
    <n v="53202"/>
    <s v="UNITED STATES"/>
    <s v="Annual Pass"/>
    <n v="11125"/>
    <x v="12"/>
    <n v="43.038719999999998"/>
    <n v="-87.905339999999995"/>
    <x v="42"/>
    <n v="43.026229999999998"/>
    <n v="-87.912809999999993"/>
    <n v="14"/>
    <n v="0"/>
    <n v="2.1"/>
    <n v="2"/>
    <n v="84"/>
    <n v="-1"/>
    <d v="2017-02-01T00:00:00"/>
    <d v="2017-02-01T00:00:00"/>
    <d v="2017-02-01T00:00:00"/>
    <s v="Wednesday"/>
    <d v="1899-12-30T08:56:25"/>
    <d v="1899-12-30T09:00:00"/>
    <n v="1"/>
    <d v="2017-02-01T00:00:00"/>
    <d v="2017-02-01T00:00:00"/>
    <d v="2017-02-01T00:00:00"/>
    <s v="Wednesday"/>
    <d v="1899-12-30T09:10:14"/>
    <d v="1899-12-30T09:00:00"/>
    <s v="One Way"/>
  </r>
  <r>
    <n v="1154367"/>
    <s v="RFID Card Member"/>
    <s v="Milwaukee"/>
    <s v="WI"/>
    <n v="53202"/>
    <s v="UNITED STATES"/>
    <s v="Annual Pass"/>
    <n v="11125"/>
    <x v="50"/>
    <n v="43.026229999999998"/>
    <n v="-87.912809999999993"/>
    <x v="12"/>
    <n v="43.038719999999998"/>
    <n v="-87.905339999999995"/>
    <n v="12"/>
    <n v="0"/>
    <n v="1.8"/>
    <n v="1.7"/>
    <n v="72"/>
    <n v="-1"/>
    <d v="2017-02-01T00:00:00"/>
    <d v="2017-02-01T00:00:00"/>
    <d v="2017-02-01T00:00:00"/>
    <s v="Wednesday"/>
    <d v="1899-12-30T09:34:39"/>
    <d v="1899-12-30T10:00:00"/>
    <n v="1"/>
    <d v="2017-02-01T00:00:00"/>
    <d v="2017-02-01T00:00:00"/>
    <d v="2017-02-01T00:00:00"/>
    <s v="Wednesday"/>
    <d v="1899-12-30T09:46:31"/>
    <d v="1899-12-30T10:00:00"/>
    <s v="One Way"/>
  </r>
  <r>
    <n v="1468078"/>
    <s v="RFID Card Member"/>
    <s v="Milwaukee "/>
    <s v="WI"/>
    <n v="53209"/>
    <s v="UNITED STATES"/>
    <s v="Annual Pass"/>
    <n v="11047"/>
    <x v="51"/>
    <n v="43.046570000000003"/>
    <n v="-87.908720000000002"/>
    <x v="3"/>
    <n v="43.058619999999998"/>
    <n v="-87.885319999999993"/>
    <n v="9"/>
    <n v="0"/>
    <n v="1.4"/>
    <n v="1.3"/>
    <n v="54"/>
    <n v="-1"/>
    <d v="2017-02-01T00:00:00"/>
    <d v="2017-02-01T00:00:00"/>
    <d v="2017-02-01T00:00:00"/>
    <s v="Wednesday"/>
    <d v="1899-12-30T12:00:05"/>
    <d v="1899-12-30T12:00:00"/>
    <n v="1"/>
    <d v="2017-02-01T00:00:00"/>
    <d v="2017-02-01T00:00:00"/>
    <d v="2017-02-01T00:00:00"/>
    <s v="Wednesday"/>
    <d v="1899-12-30T12:09:44"/>
    <d v="1899-12-30T12:00:00"/>
    <s v="One Way"/>
  </r>
  <r>
    <n v="1092313"/>
    <s v="RFID Card Member"/>
    <s v="Milwaukee"/>
    <s v="WI"/>
    <n v="53211"/>
    <s v="UNITED STATES"/>
    <s v="Bublr for Organizations"/>
    <n v="11114"/>
    <x v="36"/>
    <n v="43.02948"/>
    <n v="-87.912819999999996"/>
    <x v="21"/>
    <n v="43.040154000000001"/>
    <n v="-87.932113000000001"/>
    <n v="16"/>
    <n v="0"/>
    <n v="2.4"/>
    <n v="2.2999999999999998"/>
    <n v="96"/>
    <n v="-1"/>
    <d v="2017-02-01T00:00:00"/>
    <d v="2017-02-01T00:00:00"/>
    <d v="2017-02-01T00:00:00"/>
    <s v="Wednesday"/>
    <d v="1899-12-30T14:48:26"/>
    <d v="1899-12-30T15:00:00"/>
    <n v="1"/>
    <d v="2017-02-01T00:00:00"/>
    <d v="2017-02-01T00:00:00"/>
    <d v="2017-02-01T00:00:00"/>
    <s v="Wednesday"/>
    <d v="1899-12-30T15:04:18"/>
    <d v="1899-12-30T15:00:00"/>
    <s v="One Way"/>
  </r>
  <r>
    <n v="1257756"/>
    <s v="RFID Card Member"/>
    <s v="Milwaukee"/>
    <s v="WI"/>
    <n v="53204"/>
    <s v="UNITED STATES"/>
    <s v="Annual Pass"/>
    <n v="11085"/>
    <x v="49"/>
    <n v="43.020020000000002"/>
    <n v="-87.912540000000007"/>
    <x v="13"/>
    <n v="43.04824"/>
    <n v="-87.904970000000006"/>
    <n v="15"/>
    <n v="0"/>
    <n v="2.2999999999999998"/>
    <n v="2.1"/>
    <n v="90"/>
    <n v="-1"/>
    <d v="2017-02-01T00:00:00"/>
    <d v="2017-02-01T00:00:00"/>
    <d v="2017-02-01T00:00:00"/>
    <s v="Wednesday"/>
    <d v="1899-12-30T17:10:33"/>
    <d v="1899-12-30T17:00:00"/>
    <n v="1"/>
    <d v="2017-02-01T00:00:00"/>
    <d v="2017-02-01T00:00:00"/>
    <d v="2017-02-01T00:00:00"/>
    <s v="Wednesday"/>
    <d v="1899-12-30T17:25:38"/>
    <d v="1899-12-30T17:00:00"/>
    <s v="One Way"/>
  </r>
  <r>
    <n v="1425087"/>
    <s v="RFID Card Member"/>
    <s v="milwaukee"/>
    <s v="WI"/>
    <n v="53212"/>
    <s v="UNITED STATES"/>
    <s v="Annual Pass"/>
    <n v="5493"/>
    <x v="16"/>
    <n v="43.03913"/>
    <n v="-87.916150000000002"/>
    <x v="15"/>
    <n v="43.06033"/>
    <n v="-87.89546"/>
    <n v="14"/>
    <n v="0"/>
    <n v="2.1"/>
    <n v="2"/>
    <n v="84"/>
    <n v="-1"/>
    <d v="2017-02-01T00:00:00"/>
    <d v="2017-02-01T00:00:00"/>
    <d v="2017-02-01T00:00:00"/>
    <s v="Wednesday"/>
    <d v="1899-12-30T17:19:52"/>
    <d v="1899-12-30T17:00:00"/>
    <n v="1"/>
    <d v="2017-02-01T00:00:00"/>
    <d v="2017-02-01T00:00:00"/>
    <d v="2017-02-01T00:00:00"/>
    <s v="Wednesday"/>
    <d v="1899-12-30T17:33:12"/>
    <d v="1899-12-30T18:00:00"/>
    <s v="One Way"/>
  </r>
  <r>
    <n v="108832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8"/>
    <n v="0"/>
    <n v="1.2"/>
    <n v="1.1000000000000001"/>
    <n v="48"/>
    <n v="-1"/>
    <d v="2017-02-01T00:00:00"/>
    <d v="2017-02-01T00:00:00"/>
    <d v="2017-02-01T00:00:00"/>
    <s v="Wednesday"/>
    <d v="1899-12-30T17:34:42"/>
    <d v="1899-12-30T18:00:00"/>
    <n v="1"/>
    <d v="2017-02-01T00:00:00"/>
    <d v="2017-02-01T00:00:00"/>
    <d v="2017-02-01T00:00:00"/>
    <s v="Wednesday"/>
    <d v="1899-12-30T17:42:00"/>
    <d v="1899-12-30T18:00:00"/>
    <s v="One Way"/>
  </r>
  <r>
    <n v="1344495"/>
    <s v="RFID Card Member"/>
    <s v="Kenosha"/>
    <s v="WI"/>
    <n v="53144"/>
    <s v="UNITED STATES"/>
    <s v="Annual Pass"/>
    <n v="216"/>
    <x v="21"/>
    <n v="43.06033"/>
    <n v="-87.89546"/>
    <x v="31"/>
    <n v="43.060250000000003"/>
    <n v="-87.892169999999993"/>
    <n v="1"/>
    <n v="0"/>
    <n v="0.2"/>
    <n v="0.1"/>
    <n v="6"/>
    <n v="-1"/>
    <d v="2017-02-01T00:00:00"/>
    <d v="2017-02-01T00:00:00"/>
    <d v="2017-02-01T00:00:00"/>
    <s v="Wednesday"/>
    <d v="1899-12-30T20:00:04"/>
    <d v="1899-12-30T20:00:00"/>
    <n v="1"/>
    <d v="2017-02-01T00:00:00"/>
    <d v="2017-02-01T00:00:00"/>
    <d v="2017-02-01T00:00:00"/>
    <s v="Wednesday"/>
    <d v="1899-12-30T20:01:06"/>
    <d v="1899-12-30T20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0"/>
    <n v="43.041646999999998"/>
    <n v="-87.927257999999995"/>
    <n v="11"/>
    <n v="0"/>
    <n v="1.7"/>
    <n v="1.6"/>
    <n v="66"/>
    <n v="-1"/>
    <d v="2017-02-02T00:00:00"/>
    <d v="2017-02-01T00:00:00"/>
    <d v="2017-02-02T00:00:00"/>
    <s v="Thursday"/>
    <d v="1899-12-30T10:16:56"/>
    <d v="1899-12-30T10:00:00"/>
    <n v="1"/>
    <d v="2017-02-02T00:00:00"/>
    <d v="2017-02-01T00:00:00"/>
    <d v="2017-02-02T00:00:00"/>
    <s v="Thursday"/>
    <d v="1899-12-30T10:27:48"/>
    <d v="1899-12-30T10:00:00"/>
    <s v="One Way"/>
  </r>
  <r>
    <n v="1246588"/>
    <s v="RFID Card Member"/>
    <s v="Milwaukee"/>
    <s v="WI"/>
    <n v="53218"/>
    <s v="UNITED STATES"/>
    <s v="Bublr for Organizations"/>
    <n v="5503"/>
    <x v="32"/>
    <n v="43.077359999999999"/>
    <n v="-87.880769999999998"/>
    <x v="41"/>
    <n v="43.078530000000001"/>
    <n v="-87.882620000000003"/>
    <n v="2"/>
    <n v="0"/>
    <n v="0.3"/>
    <n v="0.3"/>
    <n v="12"/>
    <n v="-1"/>
    <d v="2017-02-02T00:00:00"/>
    <d v="2017-02-01T00:00:00"/>
    <d v="2017-02-02T00:00:00"/>
    <s v="Thursday"/>
    <d v="1899-12-30T10:56:28"/>
    <d v="1899-12-30T11:00:00"/>
    <n v="1"/>
    <d v="2017-02-02T00:00:00"/>
    <d v="2017-02-01T00:00:00"/>
    <d v="2017-02-02T00:00:00"/>
    <s v="Thursday"/>
    <d v="1899-12-30T10:58:35"/>
    <d v="1899-12-30T11:00:00"/>
    <s v="One Way"/>
  </r>
  <r>
    <n v="1381218"/>
    <s v="RFID Card Member"/>
    <s v="Shorewood"/>
    <s v="WI"/>
    <n v="53211"/>
    <s v="UNITED STATES"/>
    <s v="30-Day Pass"/>
    <n v="5516"/>
    <x v="32"/>
    <n v="43.077359999999999"/>
    <n v="-87.880769999999998"/>
    <x v="3"/>
    <n v="43.058619999999998"/>
    <n v="-87.885319999999993"/>
    <n v="13"/>
    <n v="0"/>
    <n v="2"/>
    <n v="1.9"/>
    <n v="78"/>
    <n v="-1"/>
    <d v="2017-02-02T00:00:00"/>
    <d v="2017-02-01T00:00:00"/>
    <d v="2017-02-02T00:00:00"/>
    <s v="Thursday"/>
    <d v="1899-12-30T11:21:04"/>
    <d v="1899-12-30T11:00:00"/>
    <n v="1"/>
    <d v="2017-02-02T00:00:00"/>
    <d v="2017-02-01T00:00:00"/>
    <d v="2017-02-02T00:00:00"/>
    <s v="Thursday"/>
    <d v="1899-12-30T11:34:11"/>
    <d v="1899-12-30T12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7"/>
    <n v="0"/>
    <n v="1.1000000000000001"/>
    <n v="1"/>
    <n v="42"/>
    <n v="-1"/>
    <d v="2017-02-02T00:00:00"/>
    <d v="2017-02-01T00:00:00"/>
    <d v="2017-02-02T00:00:00"/>
    <s v="Thursday"/>
    <d v="1899-12-30T13:18:08"/>
    <d v="1899-12-30T13:00:00"/>
    <n v="1"/>
    <d v="2017-02-02T00:00:00"/>
    <d v="2017-02-01T00:00:00"/>
    <d v="2017-02-02T00:00:00"/>
    <s v="Thursday"/>
    <d v="1899-12-30T13:25:57"/>
    <d v="1899-12-30T13:00:00"/>
    <s v="One Way"/>
  </r>
  <r>
    <n v="1397107"/>
    <s v="RFID Card Member"/>
    <s v="MILWAUKEE"/>
    <s v="WI"/>
    <n v="53233"/>
    <s v="UNITED STATES"/>
    <s v="Annual Pass"/>
    <n v="5524"/>
    <x v="17"/>
    <n v="43.056539999999998"/>
    <n v="-87.914370000000005"/>
    <x v="22"/>
    <n v="43.02948"/>
    <n v="-87.912819999999996"/>
    <n v="17"/>
    <n v="0"/>
    <n v="2.6"/>
    <n v="2.4"/>
    <n v="102"/>
    <n v="-1"/>
    <d v="2017-02-02T00:00:00"/>
    <d v="2017-02-01T00:00:00"/>
    <d v="2017-02-02T00:00:00"/>
    <s v="Thursday"/>
    <d v="1899-12-30T19:12:17"/>
    <d v="1899-12-30T19:00:00"/>
    <n v="1"/>
    <d v="2017-02-02T00:00:00"/>
    <d v="2017-02-01T00:00:00"/>
    <d v="2017-02-02T00:00:00"/>
    <s v="Thursday"/>
    <d v="1899-12-30T19:29:50"/>
    <d v="1899-12-30T19:00:00"/>
    <s v="One Way"/>
  </r>
  <r>
    <n v="1379329"/>
    <s v="RFID Card Member"/>
    <s v="Milwaukee"/>
    <s v="WI"/>
    <n v="53233"/>
    <s v="UNITED STATES"/>
    <s v="Annual Pass"/>
    <n v="190"/>
    <x v="26"/>
    <n v="43.060786"/>
    <n v="-87.883825999999999"/>
    <x v="18"/>
    <n v="43.045712999999999"/>
    <n v="-87.899756999999994"/>
    <n v="8"/>
    <n v="0"/>
    <n v="1.2"/>
    <n v="1.1000000000000001"/>
    <n v="48"/>
    <n v="-1"/>
    <d v="2017-02-02T00:00:00"/>
    <d v="2017-02-01T00:00:00"/>
    <d v="2017-02-02T00:00:00"/>
    <s v="Thursday"/>
    <d v="1899-12-30T21:01:18"/>
    <d v="1899-12-30T21:00:00"/>
    <n v="1"/>
    <d v="2017-02-02T00:00:00"/>
    <d v="2017-02-01T00:00:00"/>
    <d v="2017-02-02T00:00:00"/>
    <s v="Thursday"/>
    <d v="1899-12-30T21:09:38"/>
    <d v="1899-12-30T21:00:00"/>
    <s v="One Way"/>
  </r>
  <r>
    <n v="1257700"/>
    <s v="RFID Card Member"/>
    <s v="Milwaukee"/>
    <s v="WI"/>
    <n v="53202"/>
    <s v="UNITED STATES"/>
    <s v="Annual Pass"/>
    <n v="5489"/>
    <x v="24"/>
    <n v="43.05097"/>
    <n v="-87.906440000000003"/>
    <x v="8"/>
    <n v="43.038580000000003"/>
    <n v="-87.90934"/>
    <n v="10"/>
    <n v="0"/>
    <n v="1.5"/>
    <n v="1.4"/>
    <n v="60"/>
    <n v="-1"/>
    <d v="2017-02-03T00:00:00"/>
    <d v="2017-02-01T00:00:00"/>
    <d v="2017-02-03T00:00:00"/>
    <s v="Friday"/>
    <d v="1899-12-30T09:55:24"/>
    <d v="1899-12-30T10:00:00"/>
    <n v="1"/>
    <d v="2017-02-03T00:00:00"/>
    <d v="2017-02-01T00:00:00"/>
    <d v="2017-02-03T00:00:00"/>
    <s v="Friday"/>
    <d v="1899-12-30T10:05:34"/>
    <d v="1899-12-30T10:00:00"/>
    <s v="One Way"/>
  </r>
  <r>
    <n v="1494109"/>
    <s v="RFID Card Member"/>
    <s v="Milwaukee"/>
    <s v="WI"/>
    <n v="53233"/>
    <s v="UNITED STATES"/>
    <s v="Annual Pass"/>
    <n v="199"/>
    <x v="2"/>
    <n v="43.03519"/>
    <n v="-87.907390000000007"/>
    <x v="1"/>
    <n v="43.03886"/>
    <n v="-87.902720000000002"/>
    <n v="3"/>
    <n v="0"/>
    <n v="0.5"/>
    <n v="0.4"/>
    <n v="18"/>
    <n v="-1"/>
    <d v="2017-02-03T00:00:00"/>
    <d v="2017-02-01T00:00:00"/>
    <d v="2017-02-03T00:00:00"/>
    <s v="Friday"/>
    <d v="1899-12-30T10:41:00"/>
    <d v="1899-12-30T11:00:00"/>
    <n v="1"/>
    <d v="2017-02-03T00:00:00"/>
    <d v="2017-02-01T00:00:00"/>
    <d v="2017-02-03T00:00:00"/>
    <s v="Friday"/>
    <d v="1899-12-30T10:44:03"/>
    <d v="1899-12-30T11:00:00"/>
    <s v="One Way"/>
  </r>
  <r>
    <n v="1382140"/>
    <s v="RFID Card Member"/>
    <s v="Hartford"/>
    <s v="WI"/>
    <n v="53027"/>
    <s v="UNITED STATES"/>
    <s v="Annual Pass"/>
    <n v="11065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03T00:00:00"/>
    <d v="2017-02-01T00:00:00"/>
    <d v="2017-02-03T00:00:00"/>
    <s v="Friday"/>
    <d v="1899-12-30T13:57:46"/>
    <d v="1899-12-30T14:00:00"/>
    <n v="1"/>
    <d v="2017-02-03T00:00:00"/>
    <d v="2017-02-01T00:00:00"/>
    <d v="2017-02-03T00:00:00"/>
    <s v="Friday"/>
    <d v="1899-12-30T14:03:08"/>
    <d v="1899-12-30T14:00:00"/>
    <s v="One Way"/>
  </r>
  <r>
    <n v="1360133"/>
    <s v="RFID Card Member"/>
    <s v="Milwaukee "/>
    <s v="WI"/>
    <n v="53212"/>
    <s v="UNITED STATES"/>
    <s v="Annual Pass"/>
    <n v="5712"/>
    <x v="7"/>
    <n v="43.074890000000003"/>
    <n v="-87.882810000000006"/>
    <x v="38"/>
    <n v="43.074890000000003"/>
    <n v="-87.882810000000006"/>
    <n v="0"/>
    <n v="0"/>
    <n v="0"/>
    <n v="0"/>
    <n v="0"/>
    <n v="-1"/>
    <d v="2017-02-03T00:00:00"/>
    <d v="2017-02-01T00:00:00"/>
    <d v="2017-02-03T00:00:00"/>
    <s v="Friday"/>
    <d v="1899-12-30T23:24:08"/>
    <d v="1899-12-30T23:00:00"/>
    <n v="1"/>
    <d v="2017-02-03T00:00:00"/>
    <d v="2017-02-01T00:00:00"/>
    <d v="2017-02-03T00:00:00"/>
    <s v="Friday"/>
    <d v="1899-12-30T23:24:40"/>
    <d v="1899-12-30T23:00:00"/>
    <s v="Round Trip"/>
  </r>
  <r>
    <n v="1466945"/>
    <s v="RFID Card Member"/>
    <s v="Milwaukee"/>
    <s v="WI"/>
    <n v="53211"/>
    <s v="UNITED STATES"/>
    <s v="Annual Pass"/>
    <n v="139"/>
    <x v="33"/>
    <n v="43.063749000000001"/>
    <n v="-87.887962999999999"/>
    <x v="37"/>
    <n v="43.069021999999997"/>
    <n v="-87.887940999999998"/>
    <n v="6"/>
    <n v="0"/>
    <n v="0.9"/>
    <n v="0.9"/>
    <n v="36"/>
    <n v="-1"/>
    <d v="2017-02-03T00:00:00"/>
    <d v="2017-02-01T00:00:00"/>
    <d v="2017-02-03T00:00:00"/>
    <s v="Friday"/>
    <d v="1899-12-30T23:40:40"/>
    <d v="1899-12-31T00:00:00"/>
    <n v="1"/>
    <d v="2017-02-03T00:00:00"/>
    <d v="2017-02-01T00:00:00"/>
    <d v="2017-02-03T00:00:00"/>
    <s v="Friday"/>
    <d v="1899-12-30T23:46:39"/>
    <d v="1899-12-31T00:00:00"/>
    <s v="One Way"/>
  </r>
  <r>
    <n v="1251108"/>
    <s v="RFID Card Member"/>
    <s v="Appleton"/>
    <s v="WI"/>
    <n v="54913"/>
    <s v="UNITED STATES"/>
    <s v="Bublr for Organizations"/>
    <n v="5537"/>
    <x v="21"/>
    <n v="43.06033"/>
    <n v="-87.89546"/>
    <x v="31"/>
    <n v="43.060250000000003"/>
    <n v="-87.892169999999993"/>
    <n v="2"/>
    <n v="0"/>
    <n v="0.3"/>
    <n v="0.3"/>
    <n v="12"/>
    <n v="-1"/>
    <d v="2017-02-04T00:00:00"/>
    <d v="2017-02-01T00:00:00"/>
    <d v="2017-02-04T00:00:00"/>
    <s v="Saturday"/>
    <d v="1899-12-30T05:55:55"/>
    <d v="1899-12-30T06:00:00"/>
    <n v="1"/>
    <d v="2017-02-04T00:00:00"/>
    <d v="2017-02-01T00:00:00"/>
    <d v="2017-02-04T00:00:00"/>
    <s v="Saturday"/>
    <d v="1899-12-30T05:57:23"/>
    <d v="1899-12-30T06:00:00"/>
    <s v="One Way"/>
  </r>
  <r>
    <n v="1224715"/>
    <s v="RFID Card Member"/>
    <s v="Milwaukee"/>
    <s v="WI"/>
    <n v="53212"/>
    <s v="UNITED STATES"/>
    <s v="30-Day Pass"/>
    <n v="244"/>
    <x v="29"/>
    <n v="43.05847"/>
    <n v="-87.898079999999993"/>
    <x v="12"/>
    <n v="43.038719999999998"/>
    <n v="-87.905339999999995"/>
    <n v="10"/>
    <n v="0"/>
    <n v="1.5"/>
    <n v="1.4"/>
    <n v="60"/>
    <n v="-1"/>
    <d v="2017-02-04T00:00:00"/>
    <d v="2017-02-01T00:00:00"/>
    <d v="2017-02-04T00:00:00"/>
    <s v="Saturday"/>
    <d v="1899-12-30T08:31:07"/>
    <d v="1899-12-30T09:00:00"/>
    <n v="1"/>
    <d v="2017-02-04T00:00:00"/>
    <d v="2017-02-01T00:00:00"/>
    <d v="2017-02-04T00:00:00"/>
    <s v="Saturday"/>
    <d v="1899-12-30T08:41:15"/>
    <d v="1899-12-30T09:00:00"/>
    <s v="One Way"/>
  </r>
  <r>
    <n v="550946"/>
    <s v="RFID Card Member"/>
    <s v="Milwaukee"/>
    <s v="WI"/>
    <n v="53202"/>
    <s v="UNITED STATES"/>
    <s v="Annual Pass"/>
    <n v="228"/>
    <x v="5"/>
    <n v="43.031320000000001"/>
    <n v="-87.904259999999994"/>
    <x v="6"/>
    <n v="43.031320000000001"/>
    <n v="-87.904259999999994"/>
    <n v="1"/>
    <n v="0"/>
    <n v="0.2"/>
    <n v="0.1"/>
    <n v="6"/>
    <n v="-1"/>
    <d v="2017-02-04T00:00:00"/>
    <d v="2017-02-01T00:00:00"/>
    <d v="2017-02-04T00:00:00"/>
    <s v="Saturday"/>
    <d v="1899-12-30T12:38:40"/>
    <d v="1899-12-30T13:00:00"/>
    <n v="1"/>
    <d v="2017-02-04T00:00:00"/>
    <d v="2017-02-01T00:00:00"/>
    <d v="2017-02-04T00:00:00"/>
    <s v="Saturday"/>
    <d v="1899-12-30T12:39:49"/>
    <d v="1899-12-30T13:00:00"/>
    <s v="Round Trip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48"/>
    <n v="43.004728999999998"/>
    <n v="-87.905463999999995"/>
    <n v="57"/>
    <n v="0"/>
    <n v="8.6"/>
    <n v="8.1"/>
    <n v="342"/>
    <n v="-1"/>
    <d v="2017-02-04T00:00:00"/>
    <d v="2017-02-01T00:00:00"/>
    <d v="2017-02-04T00:00:00"/>
    <s v="Saturday"/>
    <d v="1899-12-30T13:38:44"/>
    <d v="1899-12-30T14:00:00"/>
    <n v="1"/>
    <d v="2017-02-04T00:00:00"/>
    <d v="2017-02-01T00:00:00"/>
    <d v="2017-02-04T00:00:00"/>
    <s v="Saturday"/>
    <d v="1899-12-30T14:35:06"/>
    <d v="1899-12-30T15:00:00"/>
    <s v="Round Trip"/>
  </r>
  <r>
    <n v="825934"/>
    <s v="RFID Card Member"/>
    <s v="Milwaukee"/>
    <s v="WI"/>
    <n v="53208"/>
    <s v="UNITED STATES"/>
    <s v="Annual Pass"/>
    <n v="346"/>
    <x v="55"/>
    <n v="43.059550000000002"/>
    <n v="-88.008840000000006"/>
    <x v="57"/>
    <n v="43.060580000000002"/>
    <n v="-87.998589999999993"/>
    <n v="4"/>
    <n v="0"/>
    <n v="0.6"/>
    <n v="0.6"/>
    <n v="24"/>
    <n v="-1"/>
    <d v="2017-02-04T00:00:00"/>
    <d v="2017-02-01T00:00:00"/>
    <d v="2017-02-04T00:00:00"/>
    <s v="Saturday"/>
    <d v="1899-12-30T17:00:11"/>
    <d v="1899-12-30T17:00:00"/>
    <n v="1"/>
    <d v="2017-02-04T00:00:00"/>
    <d v="2017-02-01T00:00:00"/>
    <d v="2017-02-04T00:00:00"/>
    <s v="Saturday"/>
    <d v="1899-12-30T17:04:46"/>
    <d v="1899-12-30T17:00:00"/>
    <s v="One Way"/>
  </r>
  <r>
    <n v="1344495"/>
    <s v="RFID Card Member"/>
    <s v="Kenosha"/>
    <s v="WI"/>
    <n v="53144"/>
    <s v="UNITED STATES"/>
    <s v="Annual Pass"/>
    <n v="5493"/>
    <x v="21"/>
    <n v="43.06033"/>
    <n v="-87.89546"/>
    <x v="34"/>
    <n v="43.063749000000001"/>
    <n v="-87.887962999999999"/>
    <n v="5"/>
    <n v="0"/>
    <n v="0.8"/>
    <n v="0.7"/>
    <n v="30"/>
    <n v="-1"/>
    <d v="2017-02-04T00:00:00"/>
    <d v="2017-02-01T00:00:00"/>
    <d v="2017-02-04T00:00:00"/>
    <s v="Saturday"/>
    <d v="1899-12-30T18:24:28"/>
    <d v="1899-12-30T18:00:00"/>
    <n v="1"/>
    <d v="2017-02-04T00:00:00"/>
    <d v="2017-02-01T00:00:00"/>
    <d v="2017-02-04T00:00:00"/>
    <s v="Saturday"/>
    <d v="1899-12-30T18:29:37"/>
    <d v="1899-12-30T18:00:00"/>
    <s v="One Way"/>
  </r>
  <r>
    <n v="1344495"/>
    <s v="RFID Card Member"/>
    <s v="Kenosha"/>
    <s v="WI"/>
    <n v="53144"/>
    <s v="UNITED STATES"/>
    <s v="Annual Pass"/>
    <n v="11157"/>
    <x v="28"/>
    <n v="43.060250000000003"/>
    <n v="-87.892169999999993"/>
    <x v="15"/>
    <n v="43.06033"/>
    <n v="-87.89546"/>
    <n v="3"/>
    <n v="0"/>
    <n v="0.5"/>
    <n v="0.4"/>
    <n v="18"/>
    <n v="-1"/>
    <d v="2017-02-04T00:00:00"/>
    <d v="2017-02-01T00:00:00"/>
    <d v="2017-02-04T00:00:00"/>
    <s v="Saturday"/>
    <d v="1899-12-30T23:33:56"/>
    <d v="1899-12-31T00:00:00"/>
    <n v="1"/>
    <d v="2017-02-04T00:00:00"/>
    <d v="2017-02-01T00:00:00"/>
    <d v="2017-02-04T00:00:00"/>
    <s v="Saturday"/>
    <d v="1899-12-30T23:36:37"/>
    <d v="1899-12-31T00:00:00"/>
    <s v="One Way"/>
  </r>
  <r>
    <n v="1250004"/>
    <s v="RFID Card Member"/>
    <s v="Rockford "/>
    <s v="IL"/>
    <n v="61107"/>
    <s v="UNITED STATES"/>
    <s v="Bublr for Organizations"/>
    <n v="5712"/>
    <x v="7"/>
    <n v="43.074890000000003"/>
    <n v="-87.882810000000006"/>
    <x v="38"/>
    <n v="43.074890000000003"/>
    <n v="-87.882810000000006"/>
    <n v="1"/>
    <n v="0"/>
    <n v="0.2"/>
    <n v="0.1"/>
    <n v="6"/>
    <n v="-1"/>
    <d v="2017-02-05T00:00:00"/>
    <d v="2017-02-01T00:00:00"/>
    <d v="2017-02-05T00:00:00"/>
    <s v="Sunday"/>
    <d v="1899-12-30T01:19:50"/>
    <d v="1899-12-30T01:00:00"/>
    <n v="1"/>
    <d v="2017-02-05T00:00:00"/>
    <d v="2017-02-01T00:00:00"/>
    <d v="2017-02-05T00:00:00"/>
    <s v="Sunday"/>
    <d v="1899-12-30T01:20:44"/>
    <d v="1899-12-30T01:00:00"/>
    <s v="Round Trip"/>
  </r>
  <r>
    <n v="1359140"/>
    <s v="RFID Card Member"/>
    <s v="Dousman"/>
    <s v="WI"/>
    <n v="53118"/>
    <s v="UNITED STATES"/>
    <s v="Annual Pass"/>
    <n v="5714"/>
    <x v="21"/>
    <n v="43.06033"/>
    <n v="-87.89546"/>
    <x v="31"/>
    <n v="43.060250000000003"/>
    <n v="-87.892169999999993"/>
    <n v="1"/>
    <n v="0"/>
    <n v="0.2"/>
    <n v="0.1"/>
    <n v="6"/>
    <n v="-1"/>
    <d v="2017-02-05T00:00:00"/>
    <d v="2017-02-01T00:00:00"/>
    <d v="2017-02-05T00:00:00"/>
    <s v="Sunday"/>
    <d v="1899-12-30T02:32:08"/>
    <d v="1899-12-30T03:00:00"/>
    <n v="1"/>
    <d v="2017-02-05T00:00:00"/>
    <d v="2017-02-01T00:00:00"/>
    <d v="2017-02-05T00:00:00"/>
    <s v="Sunday"/>
    <d v="1899-12-30T02:33:09"/>
    <d v="1899-12-30T03:00:00"/>
    <s v="One Way"/>
  </r>
  <r>
    <n v="1387054"/>
    <s v="RFID Card Member"/>
    <s v="Wauwatosa"/>
    <s v="WI"/>
    <n v="53213"/>
    <s v="UNITED STATES"/>
    <s v="Annual Pass"/>
    <n v="11121"/>
    <x v="42"/>
    <n v="43.052630000000001"/>
    <n v="-88.016319999999993"/>
    <x v="58"/>
    <n v="43.059550000000002"/>
    <n v="-88.008840000000006"/>
    <n v="6"/>
    <n v="0"/>
    <n v="0.9"/>
    <n v="0.9"/>
    <n v="36"/>
    <n v="-1"/>
    <d v="2017-02-05T00:00:00"/>
    <d v="2017-02-01T00:00:00"/>
    <d v="2017-02-05T00:00:00"/>
    <s v="Sunday"/>
    <d v="1899-12-30T11:54:00"/>
    <d v="1899-12-30T12:00:00"/>
    <n v="1"/>
    <d v="2017-02-05T00:00:00"/>
    <d v="2017-02-01T00:00:00"/>
    <d v="2017-02-05T00:00:00"/>
    <s v="Sunday"/>
    <d v="1899-12-30T12:00:38"/>
    <d v="1899-12-30T12:00:00"/>
    <s v="One Way"/>
  </r>
  <r>
    <n v="1249909"/>
    <s v="RFID Card Member"/>
    <s v="appleton"/>
    <s v="WI"/>
    <n v="54914"/>
    <s v="UNITED STATES"/>
    <s v="Bublr for Organizations"/>
    <n v="5468"/>
    <x v="13"/>
    <n v="43.058619999999998"/>
    <n v="-87.885319999999993"/>
    <x v="31"/>
    <n v="43.060250000000003"/>
    <n v="-87.892169999999993"/>
    <n v="3"/>
    <n v="0"/>
    <n v="0.5"/>
    <n v="0.4"/>
    <n v="18"/>
    <n v="-1"/>
    <d v="2017-02-05T00:00:00"/>
    <d v="2017-02-01T00:00:00"/>
    <d v="2017-02-05T00:00:00"/>
    <s v="Sunday"/>
    <d v="1899-12-30T14:47:34"/>
    <d v="1899-12-30T15:00:00"/>
    <n v="1"/>
    <d v="2017-02-05T00:00:00"/>
    <d v="2017-02-01T00:00:00"/>
    <d v="2017-02-05T00:00:00"/>
    <s v="Sunday"/>
    <d v="1899-12-30T14:50:38"/>
    <d v="1899-12-30T15:00:00"/>
    <s v="One Way"/>
  </r>
  <r>
    <n v="1148445"/>
    <s v="RFID Card Member"/>
    <s v="Shorewood"/>
    <s v="WI"/>
    <n v="53211"/>
    <s v="UNITED STATES"/>
    <s v="Bublr for Organizations"/>
    <n v="5472"/>
    <x v="12"/>
    <n v="43.038719999999998"/>
    <n v="-87.905339999999995"/>
    <x v="13"/>
    <n v="43.04824"/>
    <n v="-87.904970000000006"/>
    <n v="8"/>
    <n v="0"/>
    <n v="1.2"/>
    <n v="1.1000000000000001"/>
    <n v="48"/>
    <n v="-1"/>
    <d v="2017-02-05T00:00:00"/>
    <d v="2017-02-01T00:00:00"/>
    <d v="2017-02-05T00:00:00"/>
    <s v="Sunday"/>
    <d v="1899-12-30T17:57:31"/>
    <d v="1899-12-30T18:00:00"/>
    <n v="1"/>
    <d v="2017-02-05T00:00:00"/>
    <d v="2017-02-01T00:00:00"/>
    <d v="2017-02-05T00:00:00"/>
    <s v="Sunday"/>
    <d v="1899-12-30T18:05:36"/>
    <d v="1899-12-30T18:00:00"/>
    <s v="One Way"/>
  </r>
  <r>
    <n v="1466945"/>
    <s v="RFID Card Member"/>
    <s v="Milwaukee"/>
    <s v="WI"/>
    <n v="53211"/>
    <s v="UNITED STATES"/>
    <s v="Annual Pass"/>
    <n v="9"/>
    <x v="19"/>
    <n v="43.069021999999997"/>
    <n v="-87.887940999999998"/>
    <x v="26"/>
    <n v="43.077359999999999"/>
    <n v="-87.880769999999998"/>
    <n v="10"/>
    <n v="0"/>
    <n v="1.5"/>
    <n v="1.4"/>
    <n v="60"/>
    <n v="-1"/>
    <d v="2017-02-05T00:00:00"/>
    <d v="2017-02-01T00:00:00"/>
    <d v="2017-02-05T00:00:00"/>
    <s v="Sunday"/>
    <d v="1899-12-30T18:20:12"/>
    <d v="1899-12-30T18:00:00"/>
    <n v="1"/>
    <d v="2017-02-05T00:00:00"/>
    <d v="2017-02-01T00:00:00"/>
    <d v="2017-02-05T00:00:00"/>
    <s v="Sunday"/>
    <d v="1899-12-30T18:30:01"/>
    <d v="1899-12-30T19:00:00"/>
    <s v="One Way"/>
  </r>
  <r>
    <n v="1276651"/>
    <s v="RFID Card Member"/>
    <s v="Milwaukee"/>
    <s v="WI"/>
    <n v="53211"/>
    <s v="UNITED STATES"/>
    <s v="Annual Pass"/>
    <n v="9"/>
    <x v="32"/>
    <n v="43.077359999999999"/>
    <n v="-87.880769999999998"/>
    <x v="36"/>
    <n v="43.052549999999997"/>
    <n v="-87.909329999999997"/>
    <n v="20"/>
    <n v="0"/>
    <n v="3"/>
    <n v="2.9"/>
    <n v="120"/>
    <n v="-1"/>
    <d v="2017-02-06T00:00:00"/>
    <d v="2017-02-01T00:00:00"/>
    <d v="2017-02-06T00:00:00"/>
    <s v="Monday"/>
    <d v="1899-12-30T07:29:29"/>
    <d v="1899-12-30T07:00:00"/>
    <n v="1"/>
    <d v="2017-02-06T00:00:00"/>
    <d v="2017-02-01T00:00:00"/>
    <d v="2017-02-06T00:00:00"/>
    <s v="Monday"/>
    <d v="1899-12-30T07:49:28"/>
    <d v="1899-12-30T08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0"/>
    <n v="0"/>
    <n v="1.5"/>
    <n v="1.4"/>
    <n v="60"/>
    <n v="-1"/>
    <d v="2017-02-06T00:00:00"/>
    <d v="2017-02-01T00:00:00"/>
    <d v="2017-02-06T00:00:00"/>
    <s v="Monday"/>
    <d v="1899-12-30T08:49:05"/>
    <d v="1899-12-30T09:00:00"/>
    <n v="1"/>
    <d v="2017-02-06T00:00:00"/>
    <d v="2017-02-01T00:00:00"/>
    <d v="2017-02-06T00:00:00"/>
    <s v="Monday"/>
    <d v="1899-12-30T08:59:00"/>
    <d v="1899-12-30T09:00:00"/>
    <s v="One Way"/>
  </r>
  <r>
    <n v="1489319"/>
    <s v="RFID Card Member"/>
    <s v="Brookfield"/>
    <s v="WI"/>
    <n v="53045"/>
    <s v="UNITED STATES"/>
    <s v="Annual Pass"/>
    <n v="242"/>
    <x v="26"/>
    <n v="43.060786"/>
    <n v="-87.883825999999999"/>
    <x v="38"/>
    <n v="43.074890000000003"/>
    <n v="-87.882810000000006"/>
    <n v="7"/>
    <n v="0"/>
    <n v="1.1000000000000001"/>
    <n v="1"/>
    <n v="42"/>
    <n v="-1"/>
    <d v="2017-02-06T00:00:00"/>
    <d v="2017-02-01T00:00:00"/>
    <d v="2017-02-06T00:00:00"/>
    <s v="Monday"/>
    <d v="1899-12-30T10:34:14"/>
    <d v="1899-12-30T11:00:00"/>
    <n v="1"/>
    <d v="2017-02-06T00:00:00"/>
    <d v="2017-02-01T00:00:00"/>
    <d v="2017-02-06T00:00:00"/>
    <s v="Monday"/>
    <d v="1899-12-30T10:41:38"/>
    <d v="1899-12-30T11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5"/>
    <n v="0"/>
    <n v="6.8"/>
    <n v="6.4"/>
    <n v="270"/>
    <n v="-1"/>
    <d v="2017-02-06T00:00:00"/>
    <d v="2017-02-01T00:00:00"/>
    <d v="2017-02-06T00:00:00"/>
    <s v="Monday"/>
    <d v="1899-12-30T12:57:29"/>
    <d v="1899-12-30T13:00:00"/>
    <n v="1"/>
    <d v="2017-02-06T00:00:00"/>
    <d v="2017-02-01T00:00:00"/>
    <d v="2017-02-06T00:00:00"/>
    <s v="Monday"/>
    <d v="1899-12-30T13:42:47"/>
    <d v="1899-12-30T14:00:00"/>
    <s v="Round Trip"/>
  </r>
  <r>
    <n v="1351368"/>
    <s v="RFID Card Member"/>
    <s v="Milwaukee"/>
    <s v="WI"/>
    <n v="53202"/>
    <s v="UNITED STATES"/>
    <s v="Annual Pass"/>
    <n v="11166"/>
    <x v="2"/>
    <n v="43.03519"/>
    <n v="-87.907390000000007"/>
    <x v="20"/>
    <n v="43.038649999999997"/>
    <n v="-87.921930000000003"/>
    <n v="13"/>
    <n v="0"/>
    <n v="2"/>
    <n v="1.9"/>
    <n v="78"/>
    <n v="-1"/>
    <d v="2017-02-06T00:00:00"/>
    <d v="2017-02-01T00:00:00"/>
    <d v="2017-02-06T00:00:00"/>
    <s v="Monday"/>
    <d v="1899-12-30T14:24:27"/>
    <d v="1899-12-30T14:00:00"/>
    <n v="1"/>
    <d v="2017-02-06T00:00:00"/>
    <d v="2017-02-01T00:00:00"/>
    <d v="2017-02-06T00:00:00"/>
    <s v="Monday"/>
    <d v="1899-12-30T14:37:20"/>
    <d v="1899-12-30T15:00:00"/>
    <s v="One Way"/>
  </r>
  <r>
    <n v="1255543"/>
    <s v="RFID Card Member"/>
    <s v="Burlington"/>
    <s v="WI"/>
    <n v="53105"/>
    <s v="UNITED STATES"/>
    <s v="Bublr for Organizations"/>
    <n v="2"/>
    <x v="32"/>
    <n v="43.077359999999999"/>
    <n v="-87.880769999999998"/>
    <x v="38"/>
    <n v="43.074890000000003"/>
    <n v="-87.882810000000006"/>
    <n v="22"/>
    <n v="0"/>
    <n v="3.3"/>
    <n v="3.1"/>
    <n v="132"/>
    <n v="-1"/>
    <d v="2017-02-06T00:00:00"/>
    <d v="2017-02-01T00:00:00"/>
    <d v="2017-02-06T00:00:00"/>
    <s v="Monday"/>
    <d v="1899-12-30T16:48:22"/>
    <d v="1899-12-30T17:00:00"/>
    <n v="1"/>
    <d v="2017-02-06T00:00:00"/>
    <d v="2017-02-01T00:00:00"/>
    <d v="2017-02-06T00:00:00"/>
    <s v="Monday"/>
    <d v="1899-12-30T17:10:05"/>
    <d v="1899-12-30T17:00:00"/>
    <s v="One Way"/>
  </r>
  <r>
    <n v="1280192"/>
    <s v="RFID Card Member"/>
    <s v="Milwaukee"/>
    <s v="WI"/>
    <n v="53212"/>
    <s v="UNITED STATES"/>
    <s v="Annual Pass"/>
    <n v="5475"/>
    <x v="10"/>
    <n v="43.052460000000004"/>
    <n v="-87.891000000000005"/>
    <x v="10"/>
    <n v="43.052460000000004"/>
    <n v="-87.891000000000005"/>
    <n v="39"/>
    <n v="0"/>
    <n v="5.9"/>
    <n v="5.6"/>
    <n v="234"/>
    <n v="-1"/>
    <d v="2017-02-06T00:00:00"/>
    <d v="2017-02-01T00:00:00"/>
    <d v="2017-02-06T00:00:00"/>
    <s v="Monday"/>
    <d v="1899-12-30T17:13:44"/>
    <d v="1899-12-30T17:00:00"/>
    <n v="1"/>
    <d v="2017-02-06T00:00:00"/>
    <d v="2017-02-01T00:00:00"/>
    <d v="2017-02-06T00:00:00"/>
    <s v="Monday"/>
    <d v="1899-12-30T17:52:28"/>
    <d v="1899-12-30T18:00:00"/>
    <s v="Round Trip"/>
  </r>
  <r>
    <n v="1247358"/>
    <s v="RFID Card Member"/>
    <s v="Green Bay"/>
    <s v="WI"/>
    <n v="54303"/>
    <s v="UNITED STATES"/>
    <s v="Bublr for Organizations"/>
    <n v="11147"/>
    <x v="46"/>
    <n v="43.060155999999999"/>
    <n v="-87.881258000000003"/>
    <x v="31"/>
    <n v="43.060250000000003"/>
    <n v="-87.892169999999993"/>
    <n v="4"/>
    <n v="0"/>
    <n v="0.6"/>
    <n v="0.6"/>
    <n v="24"/>
    <n v="-1"/>
    <d v="2017-02-06T00:00:00"/>
    <d v="2017-02-01T00:00:00"/>
    <d v="2017-02-06T00:00:00"/>
    <s v="Monday"/>
    <d v="1899-12-30T19:07:46"/>
    <d v="1899-12-30T19:00:00"/>
    <n v="1"/>
    <d v="2017-02-06T00:00:00"/>
    <d v="2017-02-01T00:00:00"/>
    <d v="2017-02-06T00:00:00"/>
    <s v="Monday"/>
    <d v="1899-12-30T19:11:45"/>
    <d v="1899-12-30T19:00:00"/>
    <s v="One Way"/>
  </r>
  <r>
    <n v="1442430"/>
    <s v="RFID Card Member"/>
    <s v="Milwaukee"/>
    <s v="WI"/>
    <n v="53211"/>
    <s v="UNITED STATES"/>
    <s v="Annual Pass"/>
    <n v="2"/>
    <x v="7"/>
    <n v="43.074890000000003"/>
    <n v="-87.882810000000006"/>
    <x v="9"/>
    <n v="43.074655999999997"/>
    <n v="-87.889011999999994"/>
    <n v="2"/>
    <n v="0"/>
    <n v="0.3"/>
    <n v="0.3"/>
    <n v="12"/>
    <n v="-1"/>
    <d v="2017-02-06T00:00:00"/>
    <d v="2017-02-01T00:00:00"/>
    <d v="2017-02-06T00:00:00"/>
    <s v="Monday"/>
    <d v="1899-12-30T20:25:21"/>
    <d v="1899-12-30T20:00:00"/>
    <n v="1"/>
    <d v="2017-02-06T00:00:00"/>
    <d v="2017-02-01T00:00:00"/>
    <d v="2017-02-06T00:00:00"/>
    <s v="Monday"/>
    <d v="1899-12-30T20:27:01"/>
    <d v="1899-12-30T20:00:00"/>
    <s v="One Way"/>
  </r>
  <r>
    <n v="1489319"/>
    <s v="RFID Card Member"/>
    <s v="Brookfield"/>
    <s v="WI"/>
    <n v="53045"/>
    <s v="UNITED STATES"/>
    <s v="Annual Pass"/>
    <n v="242"/>
    <x v="26"/>
    <n v="43.060786"/>
    <n v="-87.883825999999999"/>
    <x v="38"/>
    <n v="43.074890000000003"/>
    <n v="-87.882810000000006"/>
    <n v="9"/>
    <n v="0"/>
    <n v="1.4"/>
    <n v="1.3"/>
    <n v="54"/>
    <n v="-1"/>
    <d v="2017-02-07T00:00:00"/>
    <d v="2017-02-01T00:00:00"/>
    <d v="2017-02-07T00:00:00"/>
    <s v="Tuesday"/>
    <d v="1899-12-30T10:29:25"/>
    <d v="1899-12-30T10:00:00"/>
    <n v="1"/>
    <d v="2017-02-07T00:00:00"/>
    <d v="2017-02-01T00:00:00"/>
    <d v="2017-02-07T00:00:00"/>
    <s v="Tuesday"/>
    <d v="1899-12-30T10:38:43"/>
    <d v="1899-12-30T11:00:00"/>
    <s v="One Way"/>
  </r>
  <r>
    <n v="983724"/>
    <s v="RFID Card Member"/>
    <s v="Madison"/>
    <s v="WI"/>
    <n v="53201"/>
    <s v="UNITED STATES"/>
    <s v="Bublr for Organizations"/>
    <n v="5476"/>
    <x v="32"/>
    <n v="43.077359999999999"/>
    <n v="-87.880769999999998"/>
    <x v="26"/>
    <n v="43.077359999999999"/>
    <n v="-87.880769999999998"/>
    <n v="9"/>
    <n v="0"/>
    <n v="1.4"/>
    <n v="1.3"/>
    <n v="54"/>
    <n v="-1"/>
    <d v="2017-02-07T00:00:00"/>
    <d v="2017-02-01T00:00:00"/>
    <d v="2017-02-07T00:00:00"/>
    <s v="Tuesday"/>
    <d v="1899-12-30T12:18:50"/>
    <d v="1899-12-30T12:00:00"/>
    <n v="1"/>
    <d v="2017-02-07T00:00:00"/>
    <d v="2017-02-01T00:00:00"/>
    <d v="2017-02-07T00:00:00"/>
    <s v="Tuesday"/>
    <d v="1899-12-30T12:27:27"/>
    <d v="1899-12-30T12:00:00"/>
    <s v="Round Trip"/>
  </r>
  <r>
    <n v="1250783"/>
    <s v="RFID Card Member"/>
    <s v="Milwaukee"/>
    <s v="WI"/>
    <n v="53211"/>
    <s v="UNITED STATES"/>
    <s v="Bublr for Organizations"/>
    <n v="11072"/>
    <x v="4"/>
    <n v="43.078530000000001"/>
    <n v="-87.882620000000003"/>
    <x v="38"/>
    <n v="43.074890000000003"/>
    <n v="-87.882810000000006"/>
    <n v="2"/>
    <n v="0"/>
    <n v="0.3"/>
    <n v="0.3"/>
    <n v="12"/>
    <n v="-1"/>
    <d v="2017-02-07T00:00:00"/>
    <d v="2017-02-01T00:00:00"/>
    <d v="2017-02-07T00:00:00"/>
    <s v="Tuesday"/>
    <d v="1899-12-30T14:08:02"/>
    <d v="1899-12-30T14:00:00"/>
    <n v="1"/>
    <d v="2017-02-07T00:00:00"/>
    <d v="2017-02-01T00:00:00"/>
    <d v="2017-02-07T00:00:00"/>
    <s v="Tuesday"/>
    <d v="1899-12-30T14:10:01"/>
    <d v="1899-12-30T14:00:00"/>
    <s v="One Way"/>
  </r>
  <r>
    <n v="1397107"/>
    <s v="RFID Card Member"/>
    <s v="MILWAUKEE"/>
    <s v="WI"/>
    <n v="53233"/>
    <s v="UNITED STATES"/>
    <s v="Annual Pass"/>
    <n v="5573"/>
    <x v="17"/>
    <n v="43.056539999999998"/>
    <n v="-87.914370000000005"/>
    <x v="30"/>
    <n v="43.05097"/>
    <n v="-87.906440000000003"/>
    <n v="4"/>
    <n v="0"/>
    <n v="0.6"/>
    <n v="0.6"/>
    <n v="24"/>
    <n v="-1"/>
    <d v="2017-02-07T00:00:00"/>
    <d v="2017-02-01T00:00:00"/>
    <d v="2017-02-07T00:00:00"/>
    <s v="Tuesday"/>
    <d v="1899-12-30T17:23:18"/>
    <d v="1899-12-30T17:00:00"/>
    <n v="1"/>
    <d v="2017-02-07T00:00:00"/>
    <d v="2017-02-01T00:00:00"/>
    <d v="2017-02-07T00:00:00"/>
    <s v="Tuesday"/>
    <d v="1899-12-30T17:27:07"/>
    <d v="1899-12-30T17:00:00"/>
    <s v="One Way"/>
  </r>
  <r>
    <n v="1397107"/>
    <s v="RFID Card Member"/>
    <s v="MILWAUKEE"/>
    <s v="WI"/>
    <n v="53233"/>
    <s v="UNITED STATES"/>
    <s v="Annual Pass"/>
    <n v="5573"/>
    <x v="24"/>
    <n v="43.05097"/>
    <n v="-87.906440000000003"/>
    <x v="19"/>
    <n v="43.040349999999997"/>
    <n v="-87.920760000000001"/>
    <n v="8"/>
    <n v="0"/>
    <n v="1.2"/>
    <n v="1.1000000000000001"/>
    <n v="48"/>
    <n v="-1"/>
    <d v="2017-02-07T00:00:00"/>
    <d v="2017-02-01T00:00:00"/>
    <d v="2017-02-07T00:00:00"/>
    <s v="Tuesday"/>
    <d v="1899-12-30T17:35:05"/>
    <d v="1899-12-30T18:00:00"/>
    <n v="1"/>
    <d v="2017-02-07T00:00:00"/>
    <d v="2017-02-01T00:00:00"/>
    <d v="2017-02-07T00:00:00"/>
    <s v="Tuesday"/>
    <d v="1899-12-30T17:43:47"/>
    <d v="1899-12-30T18:00:00"/>
    <s v="One Way"/>
  </r>
  <r>
    <n v="1224715"/>
    <s v="RFID Card Member"/>
    <s v="Milwaukee"/>
    <s v="WI"/>
    <n v="53212"/>
    <s v="UNITED STATES"/>
    <s v="Annual Pass"/>
    <n v="11124"/>
    <x v="29"/>
    <n v="43.05847"/>
    <n v="-87.898079999999993"/>
    <x v="7"/>
    <n v="43.049230000000001"/>
    <n v="-87.911940000000001"/>
    <n v="6"/>
    <n v="0"/>
    <n v="0.9"/>
    <n v="0.9"/>
    <n v="36"/>
    <n v="-1"/>
    <d v="2017-02-07T00:00:00"/>
    <d v="2017-02-01T00:00:00"/>
    <d v="2017-02-07T00:00:00"/>
    <s v="Tuesday"/>
    <d v="1899-12-30T19:35:02"/>
    <d v="1899-12-30T20:00:00"/>
    <n v="1"/>
    <d v="2017-02-07T00:00:00"/>
    <d v="2017-02-01T00:00:00"/>
    <d v="2017-02-07T00:00:00"/>
    <s v="Tuesday"/>
    <d v="1899-12-30T19:41:02"/>
    <d v="1899-12-30T20:00:00"/>
    <s v="One Way"/>
  </r>
  <r>
    <n v="1251108"/>
    <s v="RFID Card Member"/>
    <s v="Appleton"/>
    <s v="WI"/>
    <n v="54913"/>
    <s v="UNITED STATES"/>
    <s v="Bublr for Organizations"/>
    <n v="11091"/>
    <x v="21"/>
    <n v="43.06033"/>
    <n v="-87.89546"/>
    <x v="31"/>
    <n v="43.060250000000003"/>
    <n v="-87.892169999999993"/>
    <n v="2"/>
    <n v="0"/>
    <n v="0.3"/>
    <n v="0.3"/>
    <n v="12"/>
    <n v="-1"/>
    <d v="2017-02-07T00:00:00"/>
    <d v="2017-02-01T00:00:00"/>
    <d v="2017-02-07T00:00:00"/>
    <s v="Tuesday"/>
    <d v="1899-12-30T20:37:58"/>
    <d v="1899-12-30T21:00:00"/>
    <n v="1"/>
    <d v="2017-02-07T00:00:00"/>
    <d v="2017-02-01T00:00:00"/>
    <d v="2017-02-07T00:00:00"/>
    <s v="Tuesday"/>
    <d v="1899-12-30T20:39:12"/>
    <d v="1899-12-30T21:00:00"/>
    <s v="One Way"/>
  </r>
  <r>
    <n v="1224715"/>
    <s v="RFID Card Member"/>
    <s v="Milwaukee"/>
    <s v="WI"/>
    <n v="53212"/>
    <s v="UNITED STATES"/>
    <s v="Annual Pass"/>
    <n v="11124"/>
    <x v="6"/>
    <n v="43.049230000000001"/>
    <n v="-87.911940000000001"/>
    <x v="28"/>
    <n v="43.05847"/>
    <n v="-87.898079999999993"/>
    <n v="5"/>
    <n v="0"/>
    <n v="0.8"/>
    <n v="0.7"/>
    <n v="30"/>
    <n v="-1"/>
    <d v="2017-02-07T00:00:00"/>
    <d v="2017-02-01T00:00:00"/>
    <d v="2017-02-07T00:00:00"/>
    <s v="Tuesday"/>
    <d v="1899-12-30T22:05:01"/>
    <d v="1899-12-30T22:00:00"/>
    <n v="1"/>
    <d v="2017-02-07T00:00:00"/>
    <d v="2017-02-01T00:00:00"/>
    <d v="2017-02-07T00:00:00"/>
    <s v="Tuesday"/>
    <d v="1899-12-30T22:10:43"/>
    <d v="1899-12-30T22:00:00"/>
    <s v="One Way"/>
  </r>
  <r>
    <n v="1468078"/>
    <s v="RFID Card Member"/>
    <s v="Milwaukee "/>
    <s v="WI"/>
    <n v="53209"/>
    <s v="UNITED STATES"/>
    <s v="Annual Pass"/>
    <n v="5436"/>
    <x v="13"/>
    <n v="43.058619999999998"/>
    <n v="-87.885319999999993"/>
    <x v="54"/>
    <n v="43.046570000000003"/>
    <n v="-87.908720000000002"/>
    <n v="9"/>
    <n v="0"/>
    <n v="1.4"/>
    <n v="1.3"/>
    <n v="54"/>
    <n v="-1"/>
    <d v="2017-02-08T00:00:00"/>
    <d v="2017-02-01T00:00:00"/>
    <d v="2017-02-08T00:00:00"/>
    <s v="Wednesday"/>
    <d v="1899-12-30T07:32:54"/>
    <d v="1899-12-30T08:00:00"/>
    <n v="1"/>
    <d v="2017-02-08T00:00:00"/>
    <d v="2017-02-01T00:00:00"/>
    <d v="2017-02-08T00:00:00"/>
    <s v="Wednesday"/>
    <d v="1899-12-30T07:41:24"/>
    <d v="1899-12-30T08:00:00"/>
    <s v="One Way"/>
  </r>
  <r>
    <n v="1494109"/>
    <s v="RFID Card Member"/>
    <s v="Milwaukee"/>
    <s v="WI"/>
    <n v="53233"/>
    <s v="UNITED STATES"/>
    <s v="Annual Pass"/>
    <n v="11142"/>
    <x v="23"/>
    <n v="43.040349999999997"/>
    <n v="-87.920760000000001"/>
    <x v="1"/>
    <n v="43.03886"/>
    <n v="-87.902720000000002"/>
    <n v="8"/>
    <n v="0"/>
    <n v="1.2"/>
    <n v="1.1000000000000001"/>
    <n v="48"/>
    <n v="-1"/>
    <d v="2017-02-08T00:00:00"/>
    <d v="2017-02-01T00:00:00"/>
    <d v="2017-02-08T00:00:00"/>
    <s v="Wednesday"/>
    <d v="1899-12-30T07:41:46"/>
    <d v="1899-12-30T08:00:00"/>
    <n v="1"/>
    <d v="2017-02-08T00:00:00"/>
    <d v="2017-02-01T00:00:00"/>
    <d v="2017-02-08T00:00:00"/>
    <s v="Wednesday"/>
    <d v="1899-12-30T07:49:49"/>
    <d v="1899-12-30T08:00:00"/>
    <s v="One Way"/>
  </r>
  <r>
    <n v="1154367"/>
    <s v="RFID Card Member"/>
    <s v="Milwaukee"/>
    <s v="WI"/>
    <n v="53202"/>
    <s v="UNITED STATES"/>
    <s v="Annual Pass"/>
    <n v="5449"/>
    <x v="36"/>
    <n v="43.02948"/>
    <n v="-87.912819999999996"/>
    <x v="42"/>
    <n v="43.026229999999998"/>
    <n v="-87.912809999999993"/>
    <n v="8"/>
    <n v="0"/>
    <n v="1.2"/>
    <n v="1.1000000000000001"/>
    <n v="48"/>
    <n v="-1"/>
    <d v="2017-02-08T00:00:00"/>
    <d v="2017-02-01T00:00:00"/>
    <d v="2017-02-08T00:00:00"/>
    <s v="Wednesday"/>
    <d v="1899-12-30T09:58:44"/>
    <d v="1899-12-30T10:00:00"/>
    <n v="1"/>
    <d v="2017-02-08T00:00:00"/>
    <d v="2017-02-01T00:00:00"/>
    <d v="2017-02-08T00:00:00"/>
    <s v="Wednesday"/>
    <d v="1899-12-30T10:06:07"/>
    <d v="1899-12-30T10:00:00"/>
    <s v="One Way"/>
  </r>
  <r>
    <n v="783916"/>
    <s v="RFID Card Member"/>
    <s v="Chicago"/>
    <s v="IL"/>
    <n v="60618"/>
    <s v="UNITED STATES"/>
    <s v="Annual Pass"/>
    <n v="952"/>
    <x v="0"/>
    <n v="43.03886"/>
    <n v="-87.902720000000002"/>
    <x v="16"/>
    <n v="43.034619999999997"/>
    <n v="-87.917500000000004"/>
    <n v="9"/>
    <n v="0"/>
    <n v="1.4"/>
    <n v="1.3"/>
    <n v="54"/>
    <n v="-1"/>
    <d v="2017-02-08T00:00:00"/>
    <d v="2017-02-01T00:00:00"/>
    <d v="2017-02-08T00:00:00"/>
    <s v="Wednesday"/>
    <d v="1899-12-30T14:46:24"/>
    <d v="1899-12-30T15:00:00"/>
    <n v="1"/>
    <d v="2017-02-08T00:00:00"/>
    <d v="2017-02-01T00:00:00"/>
    <d v="2017-02-08T00:00:00"/>
    <s v="Wednesday"/>
    <d v="1899-12-30T14:55:03"/>
    <d v="1899-12-30T15:00:00"/>
    <s v="One Way"/>
  </r>
  <r>
    <n v="545427"/>
    <s v="RFID Card Member"/>
    <s v="Milwaukee"/>
    <s v="WI"/>
    <n v="53211"/>
    <s v="UNITED STATES"/>
    <s v="Annual Pass"/>
    <n v="11125"/>
    <x v="2"/>
    <n v="43.03519"/>
    <n v="-87.907390000000007"/>
    <x v="12"/>
    <n v="43.038719999999998"/>
    <n v="-87.905339999999995"/>
    <n v="3"/>
    <n v="0"/>
    <n v="0.5"/>
    <n v="0.4"/>
    <n v="18"/>
    <n v="-1"/>
    <d v="2017-02-08T00:00:00"/>
    <d v="2017-02-01T00:00:00"/>
    <d v="2017-02-08T00:00:00"/>
    <s v="Wednesday"/>
    <d v="1899-12-30T15:07:02"/>
    <d v="1899-12-30T15:00:00"/>
    <n v="1"/>
    <d v="2017-02-08T00:00:00"/>
    <d v="2017-02-01T00:00:00"/>
    <d v="2017-02-08T00:00:00"/>
    <s v="Wednesday"/>
    <d v="1899-12-30T15:10:06"/>
    <d v="1899-12-30T15:00:00"/>
    <s v="One Way"/>
  </r>
  <r>
    <n v="1182678"/>
    <s v="RFID Card Member"/>
    <s v="Milwaukee"/>
    <s v="WI"/>
    <n v="53202"/>
    <s v="UNITED STATES"/>
    <s v="Annual Pass"/>
    <n v="1"/>
    <x v="12"/>
    <n v="43.038719999999998"/>
    <n v="-87.905339999999995"/>
    <x v="6"/>
    <n v="43.031320000000001"/>
    <n v="-87.904259999999994"/>
    <n v="4"/>
    <n v="0"/>
    <n v="0.6"/>
    <n v="0.6"/>
    <n v="24"/>
    <n v="-1"/>
    <d v="2017-02-08T00:00:00"/>
    <d v="2017-02-01T00:00:00"/>
    <d v="2017-02-08T00:00:00"/>
    <s v="Wednesday"/>
    <d v="1899-12-30T18:33:53"/>
    <d v="1899-12-30T19:00:00"/>
    <n v="1"/>
    <d v="2017-02-08T00:00:00"/>
    <d v="2017-02-01T00:00:00"/>
    <d v="2017-02-08T00:00:00"/>
    <s v="Wednesday"/>
    <d v="1899-12-30T18:37:54"/>
    <d v="1899-12-30T19:00:00"/>
    <s v="One Way"/>
  </r>
  <r>
    <n v="1186494"/>
    <s v="RFID Card Member"/>
    <s v="Milwaukee"/>
    <s v="WI"/>
    <n v="53202"/>
    <s v="UNITED STATES"/>
    <s v="Bublr for Organizations"/>
    <n v="5714"/>
    <x v="21"/>
    <n v="43.06033"/>
    <n v="-87.89546"/>
    <x v="3"/>
    <n v="43.058619999999998"/>
    <n v="-87.885319999999993"/>
    <n v="7"/>
    <n v="0"/>
    <n v="1.1000000000000001"/>
    <n v="1"/>
    <n v="42"/>
    <n v="-1"/>
    <d v="2017-02-08T00:00:00"/>
    <d v="2017-02-01T00:00:00"/>
    <d v="2017-02-08T00:00:00"/>
    <s v="Wednesday"/>
    <d v="1899-12-30T21:04:57"/>
    <d v="1899-12-30T21:00:00"/>
    <n v="1"/>
    <d v="2017-02-08T00:00:00"/>
    <d v="2017-02-01T00:00:00"/>
    <d v="2017-02-08T00:00:00"/>
    <s v="Wednesday"/>
    <d v="1899-12-30T21:11:07"/>
    <d v="1899-12-30T21:00:00"/>
    <s v="One Way"/>
  </r>
  <r>
    <n v="1466945"/>
    <s v="RFID Card Member"/>
    <s v="Milwaukee"/>
    <s v="WI"/>
    <n v="53211"/>
    <s v="UNITED STATES"/>
    <s v="Annual Pass"/>
    <n v="5493"/>
    <x v="33"/>
    <n v="43.063749000000001"/>
    <n v="-87.887962999999999"/>
    <x v="37"/>
    <n v="43.069021999999997"/>
    <n v="-87.887940999999998"/>
    <n v="10"/>
    <n v="0"/>
    <n v="1.5"/>
    <n v="1.4"/>
    <n v="60"/>
    <n v="-1"/>
    <d v="2017-02-08T00:00:00"/>
    <d v="2017-02-01T00:00:00"/>
    <d v="2017-02-08T00:00:00"/>
    <s v="Wednesday"/>
    <d v="1899-12-30T21:37:46"/>
    <d v="1899-12-30T22:00:00"/>
    <n v="1"/>
    <d v="2017-02-08T00:00:00"/>
    <d v="2017-02-01T00:00:00"/>
    <d v="2017-02-08T00:00:00"/>
    <s v="Wednesday"/>
    <d v="1899-12-30T21:47:39"/>
    <d v="1899-12-30T22:00:00"/>
    <s v="One Way"/>
  </r>
  <r>
    <n v="1344495"/>
    <s v="RFID Card Member"/>
    <s v="Kenosha"/>
    <s v="WI"/>
    <n v="53144"/>
    <s v="UNITED STATES"/>
    <s v="Annual Pass"/>
    <n v="145"/>
    <x v="33"/>
    <n v="43.063749000000001"/>
    <n v="-87.887962999999999"/>
    <x v="15"/>
    <n v="43.06033"/>
    <n v="-87.89546"/>
    <n v="14"/>
    <n v="0"/>
    <n v="2.1"/>
    <n v="2"/>
    <n v="84"/>
    <n v="-1"/>
    <d v="2017-02-08T00:00:00"/>
    <d v="2017-02-01T00:00:00"/>
    <d v="2017-02-08T00:00:00"/>
    <s v="Wednesday"/>
    <d v="1899-12-30T22:16:42"/>
    <d v="1899-12-30T22:00:00"/>
    <n v="1"/>
    <d v="2017-02-08T00:00:00"/>
    <d v="2017-02-01T00:00:00"/>
    <d v="2017-02-08T00:00:00"/>
    <s v="Wednesday"/>
    <d v="1899-12-30T22:30:04"/>
    <d v="1899-12-30T23:00:00"/>
    <s v="One Way"/>
  </r>
  <r>
    <n v="825934"/>
    <s v="RFID Card Member"/>
    <s v="Milwaukee"/>
    <s v="WI"/>
    <n v="53208"/>
    <s v="UNITED STATES"/>
    <s v="Annual Pass"/>
    <n v="336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09T00:00:00"/>
    <d v="2017-02-01T00:00:00"/>
    <d v="2017-02-09T00:00:00"/>
    <s v="Thursday"/>
    <d v="1899-12-30T13:10:21"/>
    <d v="1899-12-30T13:00:00"/>
    <n v="1"/>
    <d v="2017-02-09T00:00:00"/>
    <d v="2017-02-01T00:00:00"/>
    <d v="2017-02-09T00:00:00"/>
    <s v="Thursday"/>
    <d v="1899-12-30T13:18:41"/>
    <d v="1899-12-30T13:00:00"/>
    <s v="One Way"/>
  </r>
  <r>
    <n v="1260485"/>
    <s v="RFID Card Member"/>
    <s v="Shorewood"/>
    <s v="WI"/>
    <n v="53211"/>
    <s v="UNITED STATES"/>
    <s v="Annual Pass"/>
    <n v="11164"/>
    <x v="12"/>
    <n v="43.038719999999998"/>
    <n v="-87.905339999999995"/>
    <x v="1"/>
    <n v="43.03886"/>
    <n v="-87.902720000000002"/>
    <n v="2"/>
    <n v="0"/>
    <n v="0.3"/>
    <n v="0.3"/>
    <n v="12"/>
    <n v="-1"/>
    <d v="2017-02-09T00:00:00"/>
    <d v="2017-02-01T00:00:00"/>
    <d v="2017-02-09T00:00:00"/>
    <s v="Thursday"/>
    <d v="1899-12-30T13:37:54"/>
    <d v="1899-12-30T14:00:00"/>
    <n v="1"/>
    <d v="2017-02-09T00:00:00"/>
    <d v="2017-02-01T00:00:00"/>
    <d v="2017-02-09T00:00:00"/>
    <s v="Thursday"/>
    <d v="1899-12-30T13:39:21"/>
    <d v="1899-12-30T14:00:00"/>
    <s v="One Way"/>
  </r>
  <r>
    <n v="1257700"/>
    <s v="RFID Card Member"/>
    <s v="Milwaukee"/>
    <s v="WI"/>
    <n v="53202"/>
    <s v="UNITED STATES"/>
    <s v="Annual Pass"/>
    <n v="23"/>
    <x v="51"/>
    <n v="43.046570000000003"/>
    <n v="-87.908720000000002"/>
    <x v="17"/>
    <n v="43.042490000000001"/>
    <n v="-87.909959999999998"/>
    <n v="9"/>
    <n v="0"/>
    <n v="1.4"/>
    <n v="1.3"/>
    <n v="54"/>
    <n v="-1"/>
    <d v="2017-02-09T00:00:00"/>
    <d v="2017-02-01T00:00:00"/>
    <d v="2017-02-09T00:00:00"/>
    <s v="Thursday"/>
    <d v="1899-12-30T14:05:51"/>
    <d v="1899-12-30T14:00:00"/>
    <n v="1"/>
    <d v="2017-02-09T00:00:00"/>
    <d v="2017-02-01T00:00:00"/>
    <d v="2017-02-09T00:00:00"/>
    <s v="Thursday"/>
    <d v="1899-12-30T14:14:44"/>
    <d v="1899-12-30T14:00:00"/>
    <s v="One Way"/>
  </r>
  <r>
    <n v="135725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7"/>
    <n v="0"/>
    <n v="1.1000000000000001"/>
    <n v="1"/>
    <n v="42"/>
    <n v="-1"/>
    <d v="2017-02-09T00:00:00"/>
    <d v="2017-02-01T00:00:00"/>
    <d v="2017-02-09T00:00:00"/>
    <s v="Thursday"/>
    <d v="1899-12-30T20:40:44"/>
    <d v="1899-12-30T21:00:00"/>
    <n v="1"/>
    <d v="2017-02-09T00:00:00"/>
    <d v="2017-02-01T00:00:00"/>
    <d v="2017-02-09T00:00:00"/>
    <s v="Thursday"/>
    <d v="1899-12-30T20:47:00"/>
    <d v="1899-12-30T21:00:00"/>
    <s v="One Way"/>
  </r>
  <r>
    <n v="1360389"/>
    <s v="RFID Card Member"/>
    <s v="Kenosha"/>
    <s v="WI"/>
    <n v="53142"/>
    <s v="UNITED STATES"/>
    <s v="Annual Pass"/>
    <n v="11055"/>
    <x v="7"/>
    <n v="43.074890000000003"/>
    <n v="-87.882810000000006"/>
    <x v="41"/>
    <n v="43.078530000000001"/>
    <n v="-87.882620000000003"/>
    <n v="4"/>
    <n v="0"/>
    <n v="0.6"/>
    <n v="0.6"/>
    <n v="24"/>
    <n v="-1"/>
    <d v="2017-02-09T00:00:00"/>
    <d v="2017-02-01T00:00:00"/>
    <d v="2017-02-09T00:00:00"/>
    <s v="Thursday"/>
    <d v="1899-12-30T22:17:53"/>
    <d v="1899-12-30T22:00:00"/>
    <n v="1"/>
    <d v="2017-02-09T00:00:00"/>
    <d v="2017-02-01T00:00:00"/>
    <d v="2017-02-09T00:00:00"/>
    <s v="Thursday"/>
    <d v="1899-12-30T22:21:17"/>
    <d v="1899-12-30T22:00:00"/>
    <s v="One Way"/>
  </r>
  <r>
    <n v="1435377"/>
    <s v="RFID Card Member"/>
    <s v="Milwaukee"/>
    <s v="WI"/>
    <n v="53233"/>
    <s v="UNITED STATES"/>
    <s v="Annual Pass"/>
    <n v="309"/>
    <x v="11"/>
    <n v="43.04824"/>
    <n v="-87.904970000000006"/>
    <x v="7"/>
    <n v="43.049230000000001"/>
    <n v="-87.911940000000001"/>
    <n v="3"/>
    <n v="0"/>
    <n v="0.5"/>
    <n v="0.4"/>
    <n v="18"/>
    <n v="-1"/>
    <d v="2017-02-10T00:00:00"/>
    <d v="2017-02-01T00:00:00"/>
    <d v="2017-02-10T00:00:00"/>
    <s v="Friday"/>
    <d v="1899-12-30T07:23:32"/>
    <d v="1899-12-30T07:00:00"/>
    <n v="1"/>
    <d v="2017-02-10T00:00:00"/>
    <d v="2017-02-01T00:00:00"/>
    <d v="2017-02-10T00:00:00"/>
    <s v="Friday"/>
    <d v="1899-12-30T07:26:32"/>
    <d v="1899-12-30T07:00:00"/>
    <s v="One Way"/>
  </r>
  <r>
    <n v="1478009"/>
    <s v="RFID Card Member"/>
    <s v="Milwaukee"/>
    <s v="WI"/>
    <n v="53211"/>
    <s v="UNITED STATES"/>
    <s v="Annual Pass"/>
    <n v="5444"/>
    <x v="20"/>
    <n v="43.034619999999997"/>
    <n v="-87.917500000000004"/>
    <x v="4"/>
    <n v="43.03913"/>
    <n v="-87.916150000000002"/>
    <n v="4"/>
    <n v="0"/>
    <n v="0.6"/>
    <n v="0.6"/>
    <n v="24"/>
    <n v="-1"/>
    <d v="2017-02-10T00:00:00"/>
    <d v="2017-02-01T00:00:00"/>
    <d v="2017-02-10T00:00:00"/>
    <s v="Friday"/>
    <d v="1899-12-30T07:42:12"/>
    <d v="1899-12-30T08:00:00"/>
    <n v="1"/>
    <d v="2017-02-10T00:00:00"/>
    <d v="2017-02-01T00:00:00"/>
    <d v="2017-02-10T00:00:00"/>
    <s v="Friday"/>
    <d v="1899-12-30T07:46:23"/>
    <d v="1899-12-30T08:00:00"/>
    <s v="One Way"/>
  </r>
  <r>
    <n v="1435377"/>
    <s v="RFID Card Member"/>
    <s v="Milwaukee"/>
    <s v="WI"/>
    <n v="53233"/>
    <s v="UNITED STATES"/>
    <s v="Annual Pass"/>
    <n v="309"/>
    <x v="6"/>
    <n v="43.049230000000001"/>
    <n v="-87.911940000000001"/>
    <x v="17"/>
    <n v="43.042490000000001"/>
    <n v="-87.909959999999998"/>
    <n v="4"/>
    <n v="0"/>
    <n v="0.6"/>
    <n v="0.6"/>
    <n v="24"/>
    <n v="-1"/>
    <d v="2017-02-10T00:00:00"/>
    <d v="2017-02-01T00:00:00"/>
    <d v="2017-02-10T00:00:00"/>
    <s v="Friday"/>
    <d v="1899-12-30T11:21:46"/>
    <d v="1899-12-30T11:00:00"/>
    <n v="1"/>
    <d v="2017-02-10T00:00:00"/>
    <d v="2017-02-01T00:00:00"/>
    <d v="2017-02-10T00:00:00"/>
    <s v="Friday"/>
    <d v="1899-12-30T11:25:49"/>
    <d v="1899-12-30T11:00:00"/>
    <s v="One Way"/>
  </r>
  <r>
    <n v="1386556"/>
    <s v="RFID Card Member"/>
    <s v="Wauwatosa"/>
    <s v="WI"/>
    <n v="53213"/>
    <s v="UNITED STATES"/>
    <s v="Annual Pass"/>
    <n v="175"/>
    <x v="13"/>
    <n v="43.058619999999998"/>
    <n v="-87.885319999999993"/>
    <x v="10"/>
    <n v="43.052460000000004"/>
    <n v="-87.891000000000005"/>
    <n v="6"/>
    <n v="0"/>
    <n v="0.9"/>
    <n v="0.9"/>
    <n v="36"/>
    <n v="-1"/>
    <d v="2017-02-10T00:00:00"/>
    <d v="2017-02-01T00:00:00"/>
    <d v="2017-02-10T00:00:00"/>
    <s v="Friday"/>
    <d v="1899-12-30T11:40:22"/>
    <d v="1899-12-30T12:00:00"/>
    <n v="1"/>
    <d v="2017-02-10T00:00:00"/>
    <d v="2017-02-01T00:00:00"/>
    <d v="2017-02-10T00:00:00"/>
    <s v="Friday"/>
    <d v="1899-12-30T11:46:50"/>
    <d v="1899-12-30T12:00:00"/>
    <s v="One Way"/>
  </r>
  <r>
    <n v="1466945"/>
    <s v="RFID Card Member"/>
    <s v="Milwaukee"/>
    <s v="WI"/>
    <n v="53211"/>
    <s v="UNITED STATES"/>
    <s v="Annual Pass"/>
    <n v="5505"/>
    <x v="19"/>
    <n v="43.069021999999997"/>
    <n v="-87.887940999999998"/>
    <x v="38"/>
    <n v="43.074890000000003"/>
    <n v="-87.882810000000006"/>
    <n v="8"/>
    <n v="0"/>
    <n v="1.2"/>
    <n v="1.1000000000000001"/>
    <n v="48"/>
    <n v="-1"/>
    <d v="2017-02-10T00:00:00"/>
    <d v="2017-02-01T00:00:00"/>
    <d v="2017-02-10T00:00:00"/>
    <s v="Friday"/>
    <d v="1899-12-30T12:09:03"/>
    <d v="1899-12-30T12:00:00"/>
    <n v="1"/>
    <d v="2017-02-10T00:00:00"/>
    <d v="2017-02-01T00:00:00"/>
    <d v="2017-02-10T00:00:00"/>
    <s v="Friday"/>
    <d v="1899-12-30T12:17:10"/>
    <d v="1899-12-30T12:00:00"/>
    <s v="One Way"/>
  </r>
  <r>
    <n v="1435377"/>
    <s v="RFID Card Member"/>
    <s v="Milwaukee"/>
    <s v="WI"/>
    <n v="53233"/>
    <s v="UNITED STATES"/>
    <s v="Annual Pass"/>
    <n v="5485"/>
    <x v="3"/>
    <n v="43.042490000000001"/>
    <n v="-87.909959999999998"/>
    <x v="7"/>
    <n v="43.049230000000001"/>
    <n v="-87.911940000000001"/>
    <n v="5"/>
    <n v="0"/>
    <n v="0.8"/>
    <n v="0.7"/>
    <n v="30"/>
    <n v="-1"/>
    <d v="2017-02-10T00:00:00"/>
    <d v="2017-02-01T00:00:00"/>
    <d v="2017-02-10T00:00:00"/>
    <s v="Friday"/>
    <d v="1899-12-30T12:18:00"/>
    <d v="1899-12-30T12:00:00"/>
    <n v="1"/>
    <d v="2017-02-10T00:00:00"/>
    <d v="2017-02-01T00:00:00"/>
    <d v="2017-02-10T00:00:00"/>
    <s v="Friday"/>
    <d v="1899-12-30T12:23:21"/>
    <d v="1899-12-30T12:00:00"/>
    <s v="One Way"/>
  </r>
  <r>
    <n v="1260485"/>
    <s v="RFID Card Member"/>
    <s v="Shorewood"/>
    <s v="WI"/>
    <n v="53211"/>
    <s v="UNITED STATES"/>
    <s v="Annual Pass"/>
    <n v="11110"/>
    <x v="0"/>
    <n v="43.03886"/>
    <n v="-87.902720000000002"/>
    <x v="12"/>
    <n v="43.038719999999998"/>
    <n v="-87.905339999999995"/>
    <n v="1"/>
    <n v="0"/>
    <n v="0.2"/>
    <n v="0.1"/>
    <n v="6"/>
    <n v="-1"/>
    <d v="2017-02-10T00:00:00"/>
    <d v="2017-02-01T00:00:00"/>
    <d v="2017-02-10T00:00:00"/>
    <s v="Friday"/>
    <d v="1899-12-30T13:06:22"/>
    <d v="1899-12-30T13:00:00"/>
    <n v="1"/>
    <d v="2017-02-10T00:00:00"/>
    <d v="2017-02-01T00:00:00"/>
    <d v="2017-02-10T00:00:00"/>
    <s v="Friday"/>
    <d v="1899-12-30T13:07:59"/>
    <d v="1899-12-30T13:00:00"/>
    <s v="One Way"/>
  </r>
  <r>
    <n v="1371805"/>
    <s v="RFID Card Member"/>
    <s v="Waukesha"/>
    <s v="WI"/>
    <n v="53188"/>
    <s v="UNITED STATES"/>
    <s v="Annual Pass"/>
    <n v="11144"/>
    <x v="7"/>
    <n v="43.074890000000003"/>
    <n v="-87.882810000000006"/>
    <x v="9"/>
    <n v="43.074655999999997"/>
    <n v="-87.889011999999994"/>
    <n v="2"/>
    <n v="0"/>
    <n v="0.3"/>
    <n v="0.3"/>
    <n v="12"/>
    <n v="-1"/>
    <d v="2017-02-10T00:00:00"/>
    <d v="2017-02-01T00:00:00"/>
    <d v="2017-02-10T00:00:00"/>
    <s v="Friday"/>
    <d v="1899-12-30T14:29:33"/>
    <d v="1899-12-30T14:00:00"/>
    <n v="1"/>
    <d v="2017-02-10T00:00:00"/>
    <d v="2017-02-01T00:00:00"/>
    <d v="2017-02-10T00:00:00"/>
    <s v="Friday"/>
    <d v="1899-12-30T14:31:58"/>
    <d v="1899-12-30T15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10T00:00:00"/>
    <d v="2017-02-01T00:00:00"/>
    <d v="2017-02-10T00:00:00"/>
    <s v="Friday"/>
    <d v="1899-12-30T16:46:14"/>
    <d v="1899-12-30T17:00:00"/>
    <n v="1"/>
    <d v="2017-02-10T00:00:00"/>
    <d v="2017-02-01T00:00:00"/>
    <d v="2017-02-10T00:00:00"/>
    <s v="Friday"/>
    <d v="1899-12-30T16:51:34"/>
    <d v="1899-12-30T17:00:00"/>
    <s v="One Way"/>
  </r>
  <r>
    <n v="1397173"/>
    <s v="RFID Card Member"/>
    <s v="Milwaukee"/>
    <s v="WI"/>
    <n v="53212"/>
    <s v="UNITED STATES"/>
    <s v="Annual Pass"/>
    <n v="88"/>
    <x v="21"/>
    <n v="43.06033"/>
    <n v="-87.89546"/>
    <x v="15"/>
    <n v="43.06033"/>
    <n v="-87.89546"/>
    <n v="21"/>
    <n v="0"/>
    <n v="3.2"/>
    <n v="3"/>
    <n v="126"/>
    <n v="-1"/>
    <d v="2017-02-10T00:00:00"/>
    <d v="2017-02-01T00:00:00"/>
    <d v="2017-02-10T00:00:00"/>
    <s v="Friday"/>
    <d v="1899-12-30T16:58:19"/>
    <d v="1899-12-30T17:00:00"/>
    <n v="1"/>
    <d v="2017-02-10T00:00:00"/>
    <d v="2017-02-01T00:00:00"/>
    <d v="2017-02-10T00:00:00"/>
    <s v="Friday"/>
    <d v="1899-12-30T17:19:24"/>
    <d v="1899-12-30T17:00:00"/>
    <s v="Round Trip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0"/>
    <n v="43.041646999999998"/>
    <n v="-87.927257999999995"/>
    <n v="11"/>
    <n v="0"/>
    <n v="1.7"/>
    <n v="1.6"/>
    <n v="66"/>
    <n v="-1"/>
    <d v="2017-02-10T00:00:00"/>
    <d v="2017-02-01T00:00:00"/>
    <d v="2017-02-10T00:00:00"/>
    <s v="Friday"/>
    <d v="1899-12-30T17:05:55"/>
    <d v="1899-12-30T17:00:00"/>
    <n v="1"/>
    <d v="2017-02-10T00:00:00"/>
    <d v="2017-02-01T00:00:00"/>
    <d v="2017-02-10T00:00:00"/>
    <s v="Friday"/>
    <d v="1899-12-30T17:16:09"/>
    <d v="1899-12-30T17:00:00"/>
    <s v="One Way"/>
  </r>
  <r>
    <n v="1328721"/>
    <s v="RFID Card Member"/>
    <s v="Milwaukee"/>
    <s v="WI"/>
    <n v="53207"/>
    <s v="UNITED STATES"/>
    <s v="Annual Pass"/>
    <n v="45"/>
    <x v="37"/>
    <n v="43.041646999999998"/>
    <n v="-87.927257999999995"/>
    <x v="42"/>
    <n v="43.026229999999998"/>
    <n v="-87.912809999999993"/>
    <n v="11"/>
    <n v="0"/>
    <n v="1.7"/>
    <n v="1.6"/>
    <n v="66"/>
    <n v="-1"/>
    <d v="2017-02-10T00:00:00"/>
    <d v="2017-02-01T00:00:00"/>
    <d v="2017-02-10T00:00:00"/>
    <s v="Friday"/>
    <d v="1899-12-30T17:22:11"/>
    <d v="1899-12-30T17:00:00"/>
    <n v="1"/>
    <d v="2017-02-10T00:00:00"/>
    <d v="2017-02-01T00:00:00"/>
    <d v="2017-02-10T00:00:00"/>
    <s v="Friday"/>
    <d v="1899-12-30T17:33:17"/>
    <d v="1899-12-30T18:00:00"/>
    <s v="One Way"/>
  </r>
  <r>
    <n v="536063"/>
    <s v="RFID Card Member"/>
    <s v="Milwaukee"/>
    <s v="WI"/>
    <n v="53212"/>
    <s v="UNITED STATES"/>
    <s v="Annual Pass"/>
    <n v="309"/>
    <x v="3"/>
    <n v="43.042490000000001"/>
    <n v="-87.909959999999998"/>
    <x v="28"/>
    <n v="43.05847"/>
    <n v="-87.898079999999993"/>
    <n v="13"/>
    <n v="0"/>
    <n v="2"/>
    <n v="1.9"/>
    <n v="78"/>
    <n v="-1"/>
    <d v="2017-02-10T00:00:00"/>
    <d v="2017-02-01T00:00:00"/>
    <d v="2017-02-10T00:00:00"/>
    <s v="Friday"/>
    <d v="1899-12-30T17:23:37"/>
    <d v="1899-12-30T17:00:00"/>
    <n v="1"/>
    <d v="2017-02-10T00:00:00"/>
    <d v="2017-02-01T00:00:00"/>
    <d v="2017-02-10T00:00:00"/>
    <s v="Friday"/>
    <d v="1899-12-30T17:36:18"/>
    <d v="1899-12-30T18:00:00"/>
    <s v="One Way"/>
  </r>
  <r>
    <n v="1244268"/>
    <s v="RFID Card Member"/>
    <s v="Shorewood"/>
    <s v="WI"/>
    <n v="53211"/>
    <s v="UNITED STATES"/>
    <s v="Pay as You Go Pass"/>
    <n v="11135"/>
    <x v="32"/>
    <n v="43.077359999999999"/>
    <n v="-87.880769999999998"/>
    <x v="41"/>
    <n v="43.078530000000001"/>
    <n v="-87.882620000000003"/>
    <n v="8"/>
    <n v="2"/>
    <n v="1.2"/>
    <n v="1.1000000000000001"/>
    <n v="48"/>
    <n v="-1"/>
    <d v="2017-02-10T00:00:00"/>
    <d v="2017-02-01T00:00:00"/>
    <d v="2017-02-10T00:00:00"/>
    <s v="Friday"/>
    <d v="1899-12-30T22:39:18"/>
    <d v="1899-12-30T23:00:00"/>
    <n v="1"/>
    <d v="2017-02-10T00:00:00"/>
    <d v="2017-02-01T00:00:00"/>
    <d v="2017-02-10T00:00:00"/>
    <s v="Friday"/>
    <d v="1899-12-30T22:47:03"/>
    <d v="1899-12-30T23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21"/>
    <n v="0"/>
    <n v="3.2"/>
    <n v="3"/>
    <n v="126"/>
    <n v="-1"/>
    <d v="2017-02-11T00:00:00"/>
    <d v="2017-02-01T00:00:00"/>
    <d v="2017-02-11T00:00:00"/>
    <s v="Saturday"/>
    <d v="1899-12-30T06:13:16"/>
    <d v="1899-12-30T06:00:00"/>
    <n v="1"/>
    <d v="2017-02-11T00:00:00"/>
    <d v="2017-02-01T00:00:00"/>
    <d v="2017-02-11T00:00:00"/>
    <s v="Saturday"/>
    <d v="1899-12-30T06:34:35"/>
    <d v="1899-12-30T07:00:00"/>
    <s v="One Way"/>
  </r>
  <r>
    <n v="1248793"/>
    <s v="RFID Card Member"/>
    <s v="Union Grove"/>
    <s v="WI"/>
    <n v="53182"/>
    <s v="UNITED STATES"/>
    <s v="Bublr for Organizations"/>
    <n v="11168"/>
    <x v="4"/>
    <n v="43.078530000000001"/>
    <n v="-87.882620000000003"/>
    <x v="38"/>
    <n v="43.074890000000003"/>
    <n v="-87.882810000000006"/>
    <n v="3"/>
    <n v="0"/>
    <n v="0.5"/>
    <n v="0.4"/>
    <n v="18"/>
    <n v="-1"/>
    <d v="2017-02-11T00:00:00"/>
    <d v="2017-02-01T00:00:00"/>
    <d v="2017-02-11T00:00:00"/>
    <s v="Saturday"/>
    <d v="1899-12-30T08:17:28"/>
    <d v="1899-12-30T08:00:00"/>
    <n v="1"/>
    <d v="2017-02-11T00:00:00"/>
    <d v="2017-02-01T00:00:00"/>
    <d v="2017-02-11T00:00:00"/>
    <s v="Saturday"/>
    <d v="1899-12-30T08:20:26"/>
    <d v="1899-12-30T08:00:00"/>
    <s v="One Way"/>
  </r>
  <r>
    <n v="1328721"/>
    <s v="RFID Card Member"/>
    <s v="Milwaukee"/>
    <s v="WI"/>
    <n v="53207"/>
    <s v="UNITED STATES"/>
    <s v="Annual Pass"/>
    <n v="983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11T00:00:00"/>
    <d v="2017-02-01T00:00:00"/>
    <d v="2017-02-11T00:00:00"/>
    <s v="Saturday"/>
    <d v="1899-12-30T12:14:34"/>
    <d v="1899-12-30T12:00:00"/>
    <n v="1"/>
    <d v="2017-02-11T00:00:00"/>
    <d v="2017-02-01T00:00:00"/>
    <d v="2017-02-11T00:00:00"/>
    <s v="Saturday"/>
    <d v="1899-12-30T12:24:23"/>
    <d v="1899-12-30T12:00:00"/>
    <s v="One Way"/>
  </r>
  <r>
    <n v="1244268"/>
    <s v="RFID Card Member"/>
    <s v="Shorewood"/>
    <s v="WI"/>
    <n v="53211"/>
    <s v="UNITED STATES"/>
    <s v="Pay as You Go Pass"/>
    <n v="11094"/>
    <x v="32"/>
    <n v="43.077359999999999"/>
    <n v="-87.880769999999998"/>
    <x v="41"/>
    <n v="43.078530000000001"/>
    <n v="-87.882620000000003"/>
    <n v="9"/>
    <n v="2"/>
    <n v="1.4"/>
    <n v="1.3"/>
    <n v="54"/>
    <n v="-1"/>
    <d v="2017-02-11T00:00:00"/>
    <d v="2017-02-01T00:00:00"/>
    <d v="2017-02-11T00:00:00"/>
    <s v="Saturday"/>
    <d v="1899-12-30T16:42:09"/>
    <d v="1899-12-30T17:00:00"/>
    <n v="1"/>
    <d v="2017-02-11T00:00:00"/>
    <d v="2017-02-01T00:00:00"/>
    <d v="2017-02-11T00:00:00"/>
    <s v="Saturday"/>
    <d v="1899-12-30T16:51:30"/>
    <d v="1899-12-30T17:00:00"/>
    <s v="One Way"/>
  </r>
  <r>
    <n v="1224715"/>
    <s v="RFID Card Member"/>
    <s v="Milwaukee"/>
    <s v="WI"/>
    <n v="53212"/>
    <s v="UNITED STATES"/>
    <s v="Annual Pass"/>
    <n v="145"/>
    <x v="21"/>
    <n v="43.06033"/>
    <n v="-87.89546"/>
    <x v="3"/>
    <n v="43.058619999999998"/>
    <n v="-87.885319999999993"/>
    <n v="5"/>
    <n v="0"/>
    <n v="0.8"/>
    <n v="0.7"/>
    <n v="30"/>
    <n v="-1"/>
    <d v="2017-02-11T00:00:00"/>
    <d v="2017-02-01T00:00:00"/>
    <d v="2017-02-11T00:00:00"/>
    <s v="Saturday"/>
    <d v="1899-12-30T17:32:34"/>
    <d v="1899-12-30T18:00:00"/>
    <n v="1"/>
    <d v="2017-02-11T00:00:00"/>
    <d v="2017-02-01T00:00:00"/>
    <d v="2017-02-11T00:00:00"/>
    <s v="Saturday"/>
    <d v="1899-12-30T17:37:16"/>
    <d v="1899-12-30T18:00:00"/>
    <s v="One Way"/>
  </r>
  <r>
    <n v="1442430"/>
    <s v="RFID Card Member"/>
    <s v="Milwaukee"/>
    <s v="WI"/>
    <n v="53211"/>
    <s v="UNITED STATES"/>
    <s v="Annual Pass"/>
    <n v="5478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12T00:00:00"/>
    <d v="2017-02-01T00:00:00"/>
    <d v="2017-02-12T00:00:00"/>
    <s v="Sunday"/>
    <d v="1899-12-30T13:12:06"/>
    <d v="1899-12-30T13:00:00"/>
    <n v="1"/>
    <d v="2017-02-12T00:00:00"/>
    <d v="2017-02-01T00:00:00"/>
    <d v="2017-02-12T00:00:00"/>
    <s v="Sunday"/>
    <d v="1899-12-30T13:14:05"/>
    <d v="1899-12-30T13:00:00"/>
    <s v="One Way"/>
  </r>
  <r>
    <n v="1358502"/>
    <s v="RFID Card Member"/>
    <s v="Clintonville"/>
    <s v="WI"/>
    <n v="54929"/>
    <s v="UNITED STATES"/>
    <s v="Annual Pass"/>
    <n v="5511"/>
    <x v="21"/>
    <n v="43.06033"/>
    <n v="-87.89546"/>
    <x v="15"/>
    <n v="43.06033"/>
    <n v="-87.89546"/>
    <n v="37"/>
    <n v="0"/>
    <n v="5.6"/>
    <n v="5.3"/>
    <n v="222"/>
    <n v="-1"/>
    <d v="2017-02-12T00:00:00"/>
    <d v="2017-02-01T00:00:00"/>
    <d v="2017-02-12T00:00:00"/>
    <s v="Sunday"/>
    <d v="1899-12-30T14:43:46"/>
    <d v="1899-12-30T15:00:00"/>
    <n v="1"/>
    <d v="2017-02-12T00:00:00"/>
    <d v="2017-02-01T00:00:00"/>
    <d v="2017-02-12T00:00:00"/>
    <s v="Sunday"/>
    <d v="1899-12-30T15:20:24"/>
    <d v="1899-12-30T15:00:00"/>
    <s v="Round Trip"/>
  </r>
  <r>
    <n v="1387849"/>
    <s v="RFID Card Member"/>
    <s v="Burlington"/>
    <s v="WI"/>
    <n v="53105"/>
    <s v="UNITED STATES"/>
    <s v="Annual Pass"/>
    <n v="81"/>
    <x v="13"/>
    <n v="43.058619999999998"/>
    <n v="-87.885319999999993"/>
    <x v="1"/>
    <n v="43.03886"/>
    <n v="-87.902720000000002"/>
    <n v="12"/>
    <n v="0"/>
    <n v="1.8"/>
    <n v="1.7"/>
    <n v="72"/>
    <n v="-1"/>
    <d v="2017-02-12T00:00:00"/>
    <d v="2017-02-01T00:00:00"/>
    <d v="2017-02-12T00:00:00"/>
    <s v="Sunday"/>
    <d v="1899-12-30T15:11:20"/>
    <d v="1899-12-30T15:00:00"/>
    <n v="1"/>
    <d v="2017-02-12T00:00:00"/>
    <d v="2017-02-01T00:00:00"/>
    <d v="2017-02-12T00:00:00"/>
    <s v="Sunday"/>
    <d v="1899-12-30T15:23:19"/>
    <d v="1899-12-30T15:00:00"/>
    <s v="One Way"/>
  </r>
  <r>
    <n v="1387849"/>
    <s v="RFID Card Member"/>
    <s v="Burlington"/>
    <s v="WI"/>
    <n v="53105"/>
    <s v="UNITED STATES"/>
    <s v="Annual Pass"/>
    <n v="5481"/>
    <x v="21"/>
    <n v="43.06033"/>
    <n v="-87.89546"/>
    <x v="31"/>
    <n v="43.060250000000003"/>
    <n v="-87.892169999999993"/>
    <n v="1"/>
    <n v="0"/>
    <n v="0.2"/>
    <n v="0.1"/>
    <n v="6"/>
    <n v="-1"/>
    <d v="2017-02-12T00:00:00"/>
    <d v="2017-02-01T00:00:00"/>
    <d v="2017-02-12T00:00:00"/>
    <s v="Sunday"/>
    <d v="1899-12-30T15:54:22"/>
    <d v="1899-12-30T16:00:00"/>
    <n v="1"/>
    <d v="2017-02-12T00:00:00"/>
    <d v="2017-02-01T00:00:00"/>
    <d v="2017-02-12T00:00:00"/>
    <s v="Sunday"/>
    <d v="1899-12-30T15:55:24"/>
    <d v="1899-12-30T16:00:00"/>
    <s v="One Way"/>
  </r>
  <r>
    <n v="1154367"/>
    <s v="RFID Card Member"/>
    <s v="Milwaukee"/>
    <s v="WI"/>
    <n v="53202"/>
    <s v="UNITED STATES"/>
    <s v="Annual Pass"/>
    <n v="11115"/>
    <x v="14"/>
    <n v="43.045712999999999"/>
    <n v="-87.899756999999994"/>
    <x v="1"/>
    <n v="43.03886"/>
    <n v="-87.902720000000002"/>
    <n v="11"/>
    <n v="0"/>
    <n v="1.7"/>
    <n v="1.6"/>
    <n v="66"/>
    <n v="-1"/>
    <d v="2017-02-12T00:00:00"/>
    <d v="2017-02-01T00:00:00"/>
    <d v="2017-02-12T00:00:00"/>
    <s v="Sunday"/>
    <d v="1899-12-30T15:59:54"/>
    <d v="1899-12-30T16:00:00"/>
    <n v="1"/>
    <d v="2017-02-12T00:00:00"/>
    <d v="2017-02-01T00:00:00"/>
    <d v="2017-02-12T00:00:00"/>
    <s v="Sunday"/>
    <d v="1899-12-30T16:10:12"/>
    <d v="1899-12-30T16:00:00"/>
    <s v="One Way"/>
  </r>
  <r>
    <n v="1257700"/>
    <s v="RFID Card Member"/>
    <s v="Milwaukee"/>
    <s v="WI"/>
    <n v="53202"/>
    <s v="UNITED STATES"/>
    <s v="Annual Pass"/>
    <n v="5529"/>
    <x v="14"/>
    <n v="43.045712999999999"/>
    <n v="-87.899756999999994"/>
    <x v="1"/>
    <n v="43.03886"/>
    <n v="-87.902720000000002"/>
    <n v="10"/>
    <n v="0"/>
    <n v="1.5"/>
    <n v="1.4"/>
    <n v="60"/>
    <n v="-1"/>
    <d v="2017-02-12T00:00:00"/>
    <d v="2017-02-01T00:00:00"/>
    <d v="2017-02-12T00:00:00"/>
    <s v="Sunday"/>
    <d v="1899-12-30T16:00:02"/>
    <d v="1899-12-30T16:00:00"/>
    <n v="1"/>
    <d v="2017-02-12T00:00:00"/>
    <d v="2017-02-01T00:00:00"/>
    <d v="2017-02-12T00:00:00"/>
    <s v="Sunday"/>
    <d v="1899-12-30T16:10:05"/>
    <d v="1899-12-30T16:00:00"/>
    <s v="One Way"/>
  </r>
  <r>
    <n v="1387849"/>
    <s v="RFID Card Member"/>
    <s v="Burlington"/>
    <s v="WI"/>
    <n v="53105"/>
    <s v="UNITED STATES"/>
    <s v="Annual Pass"/>
    <n v="11135"/>
    <x v="28"/>
    <n v="43.060250000000003"/>
    <n v="-87.892169999999993"/>
    <x v="11"/>
    <n v="43.060786"/>
    <n v="-87.883825999999999"/>
    <n v="3"/>
    <n v="0"/>
    <n v="0.5"/>
    <n v="0.4"/>
    <n v="18"/>
    <n v="-1"/>
    <d v="2017-02-12T00:00:00"/>
    <d v="2017-02-01T00:00:00"/>
    <d v="2017-02-12T00:00:00"/>
    <s v="Sunday"/>
    <d v="1899-12-30T16:04:20"/>
    <d v="1899-12-30T16:00:00"/>
    <n v="1"/>
    <d v="2017-02-12T00:00:00"/>
    <d v="2017-02-01T00:00:00"/>
    <d v="2017-02-12T00:00:00"/>
    <s v="Sunday"/>
    <d v="1899-12-30T16:07:25"/>
    <d v="1899-12-30T16:00:00"/>
    <s v="One Way"/>
  </r>
  <r>
    <n v="825934"/>
    <s v="RFID Card Member"/>
    <s v="Milwaukee"/>
    <s v="WI"/>
    <n v="53208"/>
    <s v="UNITED STATES"/>
    <s v="Annual Pass"/>
    <n v="5490"/>
    <x v="55"/>
    <n v="43.059550000000002"/>
    <n v="-88.008840000000006"/>
    <x v="57"/>
    <n v="43.060580000000002"/>
    <n v="-87.998589999999993"/>
    <n v="6"/>
    <n v="0"/>
    <n v="0.9"/>
    <n v="0.9"/>
    <n v="36"/>
    <n v="-1"/>
    <d v="2017-02-12T00:00:00"/>
    <d v="2017-02-01T00:00:00"/>
    <d v="2017-02-12T00:00:00"/>
    <s v="Sunday"/>
    <d v="1899-12-30T17:20:45"/>
    <d v="1899-12-30T17:00:00"/>
    <n v="1"/>
    <d v="2017-02-12T00:00:00"/>
    <d v="2017-02-01T00:00:00"/>
    <d v="2017-02-12T00:00:00"/>
    <s v="Sunday"/>
    <d v="1899-12-30T17:26:06"/>
    <d v="1899-12-30T17:00:00"/>
    <s v="One Way"/>
  </r>
  <r>
    <n v="1251077"/>
    <s v="RFID Card Member"/>
    <s v="Appleton"/>
    <s v="WI"/>
    <n v="54914"/>
    <s v="UNITED STATES"/>
    <s v="Bublr for Organizations"/>
    <n v="5433"/>
    <x v="28"/>
    <n v="43.060250000000003"/>
    <n v="-87.892169999999993"/>
    <x v="15"/>
    <n v="43.06033"/>
    <n v="-87.89546"/>
    <n v="1"/>
    <n v="0"/>
    <n v="0.2"/>
    <n v="0.1"/>
    <n v="6"/>
    <n v="-1"/>
    <d v="2017-02-12T00:00:00"/>
    <d v="2017-02-01T00:00:00"/>
    <d v="2017-02-12T00:00:00"/>
    <s v="Sunday"/>
    <d v="1899-12-30T18:32:30"/>
    <d v="1899-12-30T19:00:00"/>
    <n v="1"/>
    <d v="2017-02-12T00:00:00"/>
    <d v="2017-02-01T00:00:00"/>
    <d v="2017-02-12T00:00:00"/>
    <s v="Sunday"/>
    <d v="1899-12-30T18:33:55"/>
    <d v="1899-12-30T19:00:00"/>
    <s v="One Way"/>
  </r>
  <r>
    <n v="1017964"/>
    <s v="RFID Card Member"/>
    <s v="Milwaukee"/>
    <s v="WI"/>
    <n v="53202"/>
    <s v="UNITED STATES"/>
    <s v="Annual Pass"/>
    <n v="993"/>
    <x v="13"/>
    <n v="43.058619999999998"/>
    <n v="-87.885319999999993"/>
    <x v="1"/>
    <n v="43.03886"/>
    <n v="-87.902720000000002"/>
    <n v="12"/>
    <n v="0"/>
    <n v="1.8"/>
    <n v="1.7"/>
    <n v="72"/>
    <n v="-1"/>
    <d v="2017-02-13T00:00:00"/>
    <d v="2017-02-01T00:00:00"/>
    <d v="2017-02-13T00:00:00"/>
    <s v="Monday"/>
    <d v="1899-12-30T08:13:25"/>
    <d v="1899-12-30T08:00:00"/>
    <n v="1"/>
    <d v="2017-02-13T00:00:00"/>
    <d v="2017-02-01T00:00:00"/>
    <d v="2017-02-13T00:00:00"/>
    <s v="Monday"/>
    <d v="1899-12-30T08:25:20"/>
    <d v="1899-12-30T08:00:00"/>
    <s v="One Way"/>
  </r>
  <r>
    <n v="1489319"/>
    <s v="RFID Card Member"/>
    <s v="Brookfield"/>
    <s v="WI"/>
    <n v="53045"/>
    <s v="UNITED STATES"/>
    <s v="Annual Pass"/>
    <n v="5432"/>
    <x v="26"/>
    <n v="43.060786"/>
    <n v="-87.883825999999999"/>
    <x v="38"/>
    <n v="43.074890000000003"/>
    <n v="-87.882810000000006"/>
    <n v="7"/>
    <n v="0"/>
    <n v="1.1000000000000001"/>
    <n v="1"/>
    <n v="42"/>
    <n v="-1"/>
    <d v="2017-02-13T00:00:00"/>
    <d v="2017-02-01T00:00:00"/>
    <d v="2017-02-13T00:00:00"/>
    <s v="Monday"/>
    <d v="1899-12-30T10:33:40"/>
    <d v="1899-12-30T11:00:00"/>
    <n v="1"/>
    <d v="2017-02-13T00:00:00"/>
    <d v="2017-02-01T00:00:00"/>
    <d v="2017-02-13T00:00:00"/>
    <s v="Monday"/>
    <d v="1899-12-30T10:40:29"/>
    <d v="1899-12-30T11:00:00"/>
    <s v="One Way"/>
  </r>
  <r>
    <n v="1508001"/>
    <s v="RFID Card Member"/>
    <s v="Milwaukee"/>
    <s v="WI"/>
    <n v="53202"/>
    <s v="UNITED STATES"/>
    <s v="Pay as You Go Pass"/>
    <n v="5523"/>
    <x v="13"/>
    <n v="43.058619999999998"/>
    <n v="-87.885319999999993"/>
    <x v="3"/>
    <n v="43.058619999999998"/>
    <n v="-87.885319999999993"/>
    <n v="27"/>
    <n v="2"/>
    <n v="4.0999999999999996"/>
    <n v="3.8"/>
    <n v="162"/>
    <n v="-1"/>
    <d v="2017-02-17T00:00:00"/>
    <d v="2017-02-01T00:00:00"/>
    <d v="2017-02-17T00:00:00"/>
    <s v="Friday"/>
    <d v="1899-12-30T11:40:32"/>
    <d v="1899-12-30T12:00:00"/>
    <n v="1"/>
    <d v="2017-02-17T00:00:00"/>
    <d v="2017-02-01T00:00:00"/>
    <d v="2017-02-17T00:00:00"/>
    <s v="Friday"/>
    <d v="1899-12-30T12:07:20"/>
    <d v="1899-12-30T12:00:00"/>
    <s v="Round Trip"/>
  </r>
  <r>
    <n v="1466945"/>
    <s v="RFID Card Member"/>
    <s v="Milwaukee"/>
    <s v="WI"/>
    <n v="53211"/>
    <s v="UNITED STATES"/>
    <s v="Annual Pass"/>
    <n v="315"/>
    <x v="7"/>
    <n v="43.074890000000003"/>
    <n v="-87.882810000000006"/>
    <x v="37"/>
    <n v="43.069021999999997"/>
    <n v="-87.887940999999998"/>
    <n v="9"/>
    <n v="0"/>
    <n v="1.4"/>
    <n v="1.3"/>
    <n v="54"/>
    <n v="-1"/>
    <d v="2017-02-17T00:00:00"/>
    <d v="2017-02-01T00:00:00"/>
    <d v="2017-02-17T00:00:00"/>
    <s v="Friday"/>
    <d v="1899-12-30T11:50:20"/>
    <d v="1899-12-30T12:00:00"/>
    <n v="1"/>
    <d v="2017-02-17T00:00:00"/>
    <d v="2017-02-01T00:00:00"/>
    <d v="2017-02-17T00:00:00"/>
    <s v="Friday"/>
    <d v="1899-12-30T11:59:16"/>
    <d v="1899-12-30T12:00:00"/>
    <s v="One Way"/>
  </r>
  <r>
    <n v="1378810"/>
    <s v="RFID Card Member"/>
    <s v="Milwaukee "/>
    <s v="WI"/>
    <n v="53211"/>
    <s v="UNITED STATES"/>
    <s v="Annual Pass"/>
    <n v="88"/>
    <x v="13"/>
    <n v="43.058619999999998"/>
    <n v="-87.885319999999993"/>
    <x v="25"/>
    <n v="43.066893999999998"/>
    <n v="-87.877936000000005"/>
    <n v="6"/>
    <n v="0"/>
    <n v="0.9"/>
    <n v="0.9"/>
    <n v="36"/>
    <n v="-1"/>
    <d v="2017-02-17T00:00:00"/>
    <d v="2017-02-01T00:00:00"/>
    <d v="2017-02-17T00:00:00"/>
    <s v="Friday"/>
    <d v="1899-12-30T12:52:16"/>
    <d v="1899-12-30T13:00:00"/>
    <n v="1"/>
    <d v="2017-02-17T00:00:00"/>
    <d v="2017-02-01T00:00:00"/>
    <d v="2017-02-17T00:00:00"/>
    <s v="Friday"/>
    <d v="1899-12-30T12:58:01"/>
    <d v="1899-12-30T13:00:00"/>
    <s v="One Way"/>
  </r>
  <r>
    <n v="1509506"/>
    <s v="RFID Card Member"/>
    <s v="mikwaukee"/>
    <s v="WI"/>
    <n v="53202"/>
    <s v="UNITED STATES"/>
    <s v="Pay as You Go Pass"/>
    <n v="11113"/>
    <x v="14"/>
    <n v="43.045712999999999"/>
    <n v="-87.899756999999994"/>
    <x v="16"/>
    <n v="43.034619999999997"/>
    <n v="-87.917500000000004"/>
    <n v="28"/>
    <n v="2"/>
    <n v="4.2"/>
    <n v="4"/>
    <n v="168"/>
    <n v="-1"/>
    <d v="2017-02-17T00:00:00"/>
    <d v="2017-02-01T00:00:00"/>
    <d v="2017-02-17T00:00:00"/>
    <s v="Friday"/>
    <d v="1899-12-30T14:02:55"/>
    <d v="1899-12-30T14:00:00"/>
    <n v="1"/>
    <d v="2017-02-17T00:00:00"/>
    <d v="2017-02-01T00:00:00"/>
    <d v="2017-02-17T00:00:00"/>
    <s v="Friday"/>
    <d v="1899-12-30T14:30:27"/>
    <d v="1899-12-30T15:00:00"/>
    <s v="One Way"/>
  </r>
  <r>
    <n v="1400126"/>
    <s v="RFID Card Member"/>
    <s v="Milwaukee"/>
    <s v="WI"/>
    <n v="53211"/>
    <s v="UNITED STATES"/>
    <s v="Annual Pass"/>
    <n v="88"/>
    <x v="9"/>
    <n v="43.066893999999998"/>
    <n v="-87.877936000000005"/>
    <x v="15"/>
    <n v="43.06033"/>
    <n v="-87.89546"/>
    <n v="8"/>
    <n v="0"/>
    <n v="1.2"/>
    <n v="1.1000000000000001"/>
    <n v="48"/>
    <n v="-1"/>
    <d v="2017-02-17T00:00:00"/>
    <d v="2017-02-01T00:00:00"/>
    <d v="2017-02-17T00:00:00"/>
    <s v="Friday"/>
    <d v="1899-12-30T15:42:43"/>
    <d v="1899-12-30T16:00:00"/>
    <n v="1"/>
    <d v="2017-02-17T00:00:00"/>
    <d v="2017-02-01T00:00:00"/>
    <d v="2017-02-17T00:00:00"/>
    <s v="Friday"/>
    <d v="1899-12-30T15:50:26"/>
    <d v="1899-12-30T16:00:00"/>
    <s v="One Way"/>
  </r>
  <r>
    <n v="1360098"/>
    <s v="RFID Card Member"/>
    <s v="Rockford "/>
    <s v="IL"/>
    <n v="61103"/>
    <s v="UNITED STATES"/>
    <s v="Pay as You Go Pass"/>
    <n v="5577"/>
    <x v="4"/>
    <n v="43.078530000000001"/>
    <n v="-87.882620000000003"/>
    <x v="41"/>
    <n v="43.078530000000001"/>
    <n v="-87.882620000000003"/>
    <n v="33"/>
    <n v="2"/>
    <n v="5"/>
    <n v="4.7"/>
    <n v="198"/>
    <n v="-1"/>
    <d v="2017-02-17T00:00:00"/>
    <d v="2017-02-01T00:00:00"/>
    <d v="2017-02-17T00:00:00"/>
    <s v="Friday"/>
    <d v="1899-12-30T18:10:06"/>
    <d v="1899-12-30T18:00:00"/>
    <n v="1"/>
    <d v="2017-02-17T00:00:00"/>
    <d v="2017-02-01T00:00:00"/>
    <d v="2017-02-17T00:00:00"/>
    <s v="Friday"/>
    <d v="1899-12-30T18:43:52"/>
    <d v="1899-12-30T19:00:00"/>
    <s v="Round Trip"/>
  </r>
  <r>
    <n v="983927"/>
    <s v="RFID Card Member"/>
    <s v="Milwaukee"/>
    <s v="WI"/>
    <n v="53211"/>
    <s v="UNITED STATES"/>
    <s v="Annual Pass"/>
    <n v="1113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7T00:00:00"/>
    <d v="2017-02-01T00:00:00"/>
    <d v="2017-02-17T00:00:00"/>
    <s v="Friday"/>
    <d v="1899-12-30T20:56:12"/>
    <d v="1899-12-30T21:00:00"/>
    <n v="1"/>
    <d v="2017-02-17T00:00:00"/>
    <d v="2017-02-01T00:00:00"/>
    <d v="2017-02-17T00:00:00"/>
    <s v="Friday"/>
    <d v="1899-12-30T21:01:13"/>
    <d v="1899-12-30T21:00:00"/>
    <s v="One Way"/>
  </r>
  <r>
    <n v="1494109"/>
    <s v="RFID Card Member"/>
    <s v="Milwaukee"/>
    <s v="WI"/>
    <n v="53233"/>
    <s v="UNITED STATES"/>
    <s v="Annual Pass"/>
    <n v="11146"/>
    <x v="2"/>
    <n v="43.03519"/>
    <n v="-87.907390000000007"/>
    <x v="19"/>
    <n v="43.040349999999997"/>
    <n v="-87.920760000000001"/>
    <n v="10"/>
    <n v="0"/>
    <n v="1.5"/>
    <n v="1.4"/>
    <n v="60"/>
    <n v="-1"/>
    <d v="2017-02-17T00:00:00"/>
    <d v="2017-02-01T00:00:00"/>
    <d v="2017-02-17T00:00:00"/>
    <s v="Friday"/>
    <d v="1899-12-30T22:46:19"/>
    <d v="1899-12-30T23:00:00"/>
    <n v="1"/>
    <d v="2017-02-17T00:00:00"/>
    <d v="2017-02-01T00:00:00"/>
    <d v="2017-02-17T00:00:00"/>
    <s v="Friday"/>
    <d v="1899-12-30T22:56:51"/>
    <d v="1899-12-30T23:00:00"/>
    <s v="One Way"/>
  </r>
  <r>
    <n v="558783"/>
    <s v="RFID Card Member"/>
    <s v="Oconomowoc"/>
    <s v="WI"/>
    <n v="53066"/>
    <s v="UNITED STATES"/>
    <s v="Annual Pass"/>
    <n v="5474"/>
    <x v="20"/>
    <n v="43.034619999999997"/>
    <n v="-87.917500000000004"/>
    <x v="1"/>
    <n v="43.03886"/>
    <n v="-87.902720000000002"/>
    <n v="7"/>
    <n v="0"/>
    <n v="1.1000000000000001"/>
    <n v="1"/>
    <n v="42"/>
    <n v="-1"/>
    <d v="2017-02-18T00:00:00"/>
    <d v="2017-02-01T00:00:00"/>
    <d v="2017-02-18T00:00:00"/>
    <s v="Saturday"/>
    <d v="1899-12-30T09:04:24"/>
    <d v="1899-12-30T09:00:00"/>
    <n v="1"/>
    <d v="2017-02-18T00:00:00"/>
    <d v="2017-02-01T00:00:00"/>
    <d v="2017-02-18T00:00:00"/>
    <s v="Saturday"/>
    <d v="1899-12-30T09:11:40"/>
    <d v="1899-12-30T09:00:00"/>
    <s v="One Way"/>
  </r>
  <r>
    <n v="1384165"/>
    <s v="RFID Card Member"/>
    <s v="Greenville"/>
    <s v="WI"/>
    <n v="54942"/>
    <s v="UNITED STATES"/>
    <s v="Annual Pass"/>
    <n v="11051"/>
    <x v="7"/>
    <n v="43.074890000000003"/>
    <n v="-87.882810000000006"/>
    <x v="11"/>
    <n v="43.060786"/>
    <n v="-87.883825999999999"/>
    <n v="9"/>
    <n v="0"/>
    <n v="1.4"/>
    <n v="1.3"/>
    <n v="54"/>
    <n v="-1"/>
    <d v="2017-02-18T00:00:00"/>
    <d v="2017-02-01T00:00:00"/>
    <d v="2017-02-18T00:00:00"/>
    <s v="Saturday"/>
    <d v="1899-12-30T10:46:37"/>
    <d v="1899-12-30T11:00:00"/>
    <n v="1"/>
    <d v="2017-02-18T00:00:00"/>
    <d v="2017-02-01T00:00:00"/>
    <d v="2017-02-18T00:00:00"/>
    <s v="Saturday"/>
    <d v="1899-12-30T10:55:43"/>
    <d v="1899-12-30T11:00:00"/>
    <s v="One Way"/>
  </r>
  <r>
    <n v="1384165"/>
    <s v="RFID Card Member"/>
    <s v="Greenville"/>
    <s v="WI"/>
    <n v="54942"/>
    <s v="UNITED STATES"/>
    <s v="Annual Pass"/>
    <n v="5468"/>
    <x v="26"/>
    <n v="43.060786"/>
    <n v="-87.883825999999999"/>
    <x v="22"/>
    <n v="43.02948"/>
    <n v="-87.912819999999996"/>
    <n v="25"/>
    <n v="0"/>
    <n v="3.8"/>
    <n v="3.6"/>
    <n v="150"/>
    <n v="-1"/>
    <d v="2017-02-18T00:00:00"/>
    <d v="2017-02-01T00:00:00"/>
    <d v="2017-02-18T00:00:00"/>
    <s v="Saturday"/>
    <d v="1899-12-30T10:55:59"/>
    <d v="1899-12-30T11:00:00"/>
    <n v="1"/>
    <d v="2017-02-18T00:00:00"/>
    <d v="2017-02-01T00:00:00"/>
    <d v="2017-02-18T00:00:00"/>
    <s v="Saturday"/>
    <d v="1899-12-30T11:20:42"/>
    <d v="1899-12-30T11:00:00"/>
    <s v="One Way"/>
  </r>
  <r>
    <n v="1408049"/>
    <s v="RFID Card Member"/>
    <s v="Milwaukee"/>
    <s v="WI"/>
    <n v="53202"/>
    <s v="UNITED STATES"/>
    <s v="Annual Pass"/>
    <n v="11147"/>
    <x v="30"/>
    <n v="43.031480000000002"/>
    <n v="-87.908169999999998"/>
    <x v="24"/>
    <n v="43.036900000000003"/>
    <n v="-87.89667"/>
    <n v="8"/>
    <n v="0"/>
    <n v="1.2"/>
    <n v="1.1000000000000001"/>
    <n v="48"/>
    <n v="-1"/>
    <d v="2017-02-18T00:00:00"/>
    <d v="2017-02-01T00:00:00"/>
    <d v="2017-02-18T00:00:00"/>
    <s v="Saturday"/>
    <d v="1899-12-30T10:59:22"/>
    <d v="1899-12-30T11:00:00"/>
    <n v="1"/>
    <d v="2017-02-18T00:00:00"/>
    <d v="2017-02-01T00:00:00"/>
    <d v="2017-02-18T00:00:00"/>
    <s v="Saturday"/>
    <d v="1899-12-30T11:07:10"/>
    <d v="1899-12-30T11:00:00"/>
    <s v="One Way"/>
  </r>
  <r>
    <n v="1151630"/>
    <s v="RFID Card Member"/>
    <s v="Milwaukee"/>
    <s v="WI"/>
    <n v="53202"/>
    <s v="UNITED STATES"/>
    <s v="Bublr for Organizations"/>
    <n v="11107"/>
    <x v="46"/>
    <n v="43.060155999999999"/>
    <n v="-87.881258000000003"/>
    <x v="3"/>
    <n v="43.058619999999998"/>
    <n v="-87.885319999999993"/>
    <n v="88"/>
    <n v="3"/>
    <n v="13.2"/>
    <n v="12.5"/>
    <n v="528"/>
    <n v="-1"/>
    <d v="2017-02-18T00:00:00"/>
    <d v="2017-02-01T00:00:00"/>
    <d v="2017-02-18T00:00:00"/>
    <s v="Saturday"/>
    <d v="1899-12-30T13:49:56"/>
    <d v="1899-12-30T14:00:00"/>
    <n v="1"/>
    <d v="2017-02-18T00:00:00"/>
    <d v="2017-02-01T00:00:00"/>
    <d v="2017-02-18T00:00:00"/>
    <s v="Saturday"/>
    <d v="1899-12-30T15:17:18"/>
    <d v="1899-12-30T15:00:00"/>
    <s v="One Way"/>
  </r>
  <r>
    <n v="1249212"/>
    <s v="RFID Card Member"/>
    <s v="Milwaukee"/>
    <s v="WI"/>
    <n v="53213"/>
    <s v="UNITED STATES"/>
    <s v="Bublr for Organizations"/>
    <n v="5433"/>
    <x v="21"/>
    <n v="43.06033"/>
    <n v="-87.89546"/>
    <x v="29"/>
    <n v="43.053040000000003"/>
    <n v="-87.897660000000002"/>
    <n v="7"/>
    <n v="0"/>
    <n v="1.1000000000000001"/>
    <n v="1"/>
    <n v="42"/>
    <n v="-1"/>
    <d v="2017-02-18T00:00:00"/>
    <d v="2017-02-01T00:00:00"/>
    <d v="2017-02-18T00:00:00"/>
    <s v="Saturday"/>
    <d v="1899-12-30T14:17:45"/>
    <d v="1899-12-30T14:00:00"/>
    <n v="1"/>
    <d v="2017-02-18T00:00:00"/>
    <d v="2017-02-01T00:00:00"/>
    <d v="2017-02-18T00:00:00"/>
    <s v="Saturday"/>
    <d v="1899-12-30T14:24:12"/>
    <d v="1899-12-30T14:00:00"/>
    <s v="One Way"/>
  </r>
  <r>
    <n v="1055320"/>
    <s v="RFID Card Member"/>
    <s v="Waterloo"/>
    <s v="WI"/>
    <n v="53594"/>
    <s v="UNITED STATES"/>
    <s v="Annual"/>
    <n v="11127"/>
    <x v="2"/>
    <n v="43.03519"/>
    <n v="-87.907390000000007"/>
    <x v="13"/>
    <n v="43.04824"/>
    <n v="-87.904970000000006"/>
    <n v="11"/>
    <n v="0"/>
    <n v="1.7"/>
    <n v="1.6"/>
    <n v="66"/>
    <n v="-1"/>
    <d v="2017-02-18T00:00:00"/>
    <d v="2017-02-01T00:00:00"/>
    <d v="2017-02-18T00:00:00"/>
    <s v="Saturday"/>
    <d v="1899-12-30T15:21:00"/>
    <d v="1899-12-30T15:00:00"/>
    <n v="1"/>
    <d v="2017-02-18T00:00:00"/>
    <d v="2017-02-01T00:00:00"/>
    <d v="2017-02-18T00:00:00"/>
    <s v="Saturday"/>
    <d v="1899-12-30T15:32:08"/>
    <d v="1899-12-30T16:00:00"/>
    <s v="One Way"/>
  </r>
  <r>
    <n v="1247272"/>
    <s v="RFID Card Member"/>
    <s v="Milwaukee"/>
    <s v="WI"/>
    <n v="53233"/>
    <s v="UNITED STATES"/>
    <s v="Pay as You Go Pass"/>
    <n v="11130"/>
    <x v="37"/>
    <n v="43.041646999999998"/>
    <n v="-87.927257999999995"/>
    <x v="52"/>
    <n v="43.026470000000003"/>
    <n v="-87.918040000000005"/>
    <n v="9"/>
    <n v="2"/>
    <n v="1.4"/>
    <n v="1.3"/>
    <n v="54"/>
    <n v="-1"/>
    <d v="2017-02-18T00:00:00"/>
    <d v="2017-02-01T00:00:00"/>
    <d v="2017-02-18T00:00:00"/>
    <s v="Saturday"/>
    <d v="1899-12-30T15:40:18"/>
    <d v="1899-12-30T16:00:00"/>
    <n v="1"/>
    <d v="2017-02-18T00:00:00"/>
    <d v="2017-02-01T00:00:00"/>
    <d v="2017-02-18T00:00:00"/>
    <s v="Saturday"/>
    <d v="1899-12-30T15:49:32"/>
    <d v="1899-12-30T16:00:00"/>
    <s v="One Way"/>
  </r>
  <r>
    <n v="825934"/>
    <s v="RFID Card Member"/>
    <s v="Milwaukee"/>
    <s v="WI"/>
    <n v="53208"/>
    <s v="UNITED STATES"/>
    <s v="Annual Pass"/>
    <n v="146"/>
    <x v="42"/>
    <n v="43.052630000000001"/>
    <n v="-88.016319999999993"/>
    <x v="43"/>
    <n v="43.048609999999996"/>
    <n v="-88.008480000000006"/>
    <n v="7"/>
    <n v="0"/>
    <n v="1.1000000000000001"/>
    <n v="1"/>
    <n v="42"/>
    <n v="-1"/>
    <d v="2017-02-18T00:00:00"/>
    <d v="2017-02-01T00:00:00"/>
    <d v="2017-02-18T00:00:00"/>
    <s v="Saturday"/>
    <d v="1899-12-30T16:02:47"/>
    <d v="1899-12-30T16:00:00"/>
    <n v="1"/>
    <d v="2017-02-18T00:00:00"/>
    <d v="2017-02-01T00:00:00"/>
    <d v="2017-02-18T00:00:00"/>
    <s v="Saturday"/>
    <d v="1899-12-30T16:09:13"/>
    <d v="1899-12-30T16:00:00"/>
    <s v="One Way"/>
  </r>
  <r>
    <n v="1269256"/>
    <s v="RFID Card Member"/>
    <s v="Franklin"/>
    <s v="WI"/>
    <n v="53132"/>
    <s v="UNITED STATES"/>
    <s v="Pay as You Go Pass"/>
    <n v="23"/>
    <x v="41"/>
    <n v="43.004728999999998"/>
    <n v="-87.905463999999995"/>
    <x v="48"/>
    <n v="43.004728999999998"/>
    <n v="-87.905463999999995"/>
    <n v="47"/>
    <n v="4"/>
    <n v="7.1"/>
    <n v="6.7"/>
    <n v="282"/>
    <n v="-1"/>
    <d v="2017-02-18T00:00:00"/>
    <d v="2017-02-01T00:00:00"/>
    <d v="2017-02-18T00:00:00"/>
    <s v="Saturday"/>
    <d v="1899-12-30T16:05:54"/>
    <d v="1899-12-30T16:00:00"/>
    <n v="1"/>
    <d v="2017-02-18T00:00:00"/>
    <d v="2017-02-01T00:00:00"/>
    <d v="2017-02-18T00:00:00"/>
    <s v="Saturday"/>
    <d v="1899-12-30T16:52:58"/>
    <d v="1899-12-30T17:00:00"/>
    <s v="Round Trip"/>
  </r>
  <r>
    <n v="1226115"/>
    <s v="RFID Card Member"/>
    <s v="Milwaukee"/>
    <s v="WI"/>
    <n v="53211"/>
    <s v="UNITED STATES"/>
    <s v="Bublr for Organizations"/>
    <n v="242"/>
    <x v="10"/>
    <n v="43.052460000000004"/>
    <n v="-87.891000000000005"/>
    <x v="10"/>
    <n v="43.052460000000004"/>
    <n v="-87.891000000000005"/>
    <n v="31"/>
    <n v="0"/>
    <n v="4.7"/>
    <n v="4.4000000000000004"/>
    <n v="186"/>
    <n v="-1"/>
    <d v="2017-02-18T00:00:00"/>
    <d v="2017-02-01T00:00:00"/>
    <d v="2017-02-18T00:00:00"/>
    <s v="Saturday"/>
    <d v="1899-12-30T16:10:45"/>
    <d v="1899-12-30T16:00:00"/>
    <n v="1"/>
    <d v="2017-02-18T00:00:00"/>
    <d v="2017-02-01T00:00:00"/>
    <d v="2017-02-18T00:00:00"/>
    <s v="Saturday"/>
    <d v="1899-12-30T16:41:15"/>
    <d v="1899-12-30T17:00:00"/>
    <s v="Round Trip"/>
  </r>
  <r>
    <n v="1224715"/>
    <s v="RFID Card Member"/>
    <s v="Milwaukee"/>
    <s v="WI"/>
    <n v="53212"/>
    <s v="UNITED STATES"/>
    <s v="Annual Pass"/>
    <n v="11000"/>
    <x v="29"/>
    <n v="43.05847"/>
    <n v="-87.898079999999993"/>
    <x v="34"/>
    <n v="43.063749000000001"/>
    <n v="-87.887962999999999"/>
    <n v="6"/>
    <n v="0"/>
    <n v="0.9"/>
    <n v="0.9"/>
    <n v="36"/>
    <n v="-1"/>
    <d v="2017-02-18T00:00:00"/>
    <d v="2017-02-01T00:00:00"/>
    <d v="2017-02-18T00:00:00"/>
    <s v="Saturday"/>
    <d v="1899-12-30T16:31:58"/>
    <d v="1899-12-30T17:00:00"/>
    <n v="1"/>
    <d v="2017-02-18T00:00:00"/>
    <d v="2017-02-01T00:00:00"/>
    <d v="2017-02-18T00:00:00"/>
    <s v="Saturday"/>
    <d v="1899-12-30T16:37:27"/>
    <d v="1899-12-30T17:00:00"/>
    <s v="One Way"/>
  </r>
  <r>
    <n v="1372197"/>
    <s v="RFID Card Member"/>
    <s v="milwaukee"/>
    <s v="WI"/>
    <n v="53202"/>
    <s v="UNITED STATES"/>
    <s v="Annual Pass"/>
    <n v="108"/>
    <x v="31"/>
    <n v="43.058010000000003"/>
    <n v="-87.877300000000005"/>
    <x v="32"/>
    <n v="43.058010000000003"/>
    <n v="-87.877300000000005"/>
    <n v="0"/>
    <n v="0"/>
    <n v="0"/>
    <n v="0"/>
    <n v="0"/>
    <n v="-1"/>
    <d v="2017-02-18T00:00:00"/>
    <d v="2017-02-01T00:00:00"/>
    <d v="2017-02-18T00:00:00"/>
    <s v="Saturday"/>
    <d v="1899-12-30T16:56:20"/>
    <d v="1899-12-30T17:00:00"/>
    <n v="1"/>
    <d v="2017-02-18T00:00:00"/>
    <d v="2017-02-01T00:00:00"/>
    <d v="2017-02-18T00:00:00"/>
    <s v="Saturday"/>
    <d v="1899-12-30T16:56:43"/>
    <d v="1899-12-30T17:00:00"/>
    <s v="Round Trip"/>
  </r>
  <r>
    <n v="1028096"/>
    <s v="RFID Card Member"/>
    <s v="Milwaukee"/>
    <s v="WI"/>
    <n v="53202"/>
    <s v="UNITED STATES"/>
    <s v="Annual Pass"/>
    <n v="5433"/>
    <x v="8"/>
    <n v="43.04804"/>
    <n v="-87.896720000000002"/>
    <x v="18"/>
    <n v="43.045712999999999"/>
    <n v="-87.899756999999994"/>
    <n v="38"/>
    <n v="0"/>
    <n v="5.7"/>
    <n v="5.4"/>
    <n v="228"/>
    <n v="-1"/>
    <d v="2017-02-18T00:00:00"/>
    <d v="2017-02-01T00:00:00"/>
    <d v="2017-02-18T00:00:00"/>
    <s v="Saturday"/>
    <d v="1899-12-30T17:20:21"/>
    <d v="1899-12-30T17:00:00"/>
    <n v="1"/>
    <d v="2017-02-18T00:00:00"/>
    <d v="2017-02-01T00:00:00"/>
    <d v="2017-02-18T00:00:00"/>
    <s v="Saturday"/>
    <d v="1899-12-30T17:58:07"/>
    <d v="1899-12-30T18:00:00"/>
    <s v="One Way"/>
  </r>
  <r>
    <n v="1385592"/>
    <s v="RFID Card Member"/>
    <s v="Milwaukee"/>
    <s v="WI"/>
    <n v="53202"/>
    <s v="UNITED STATES"/>
    <s v="Pay as You Go Pass"/>
    <n v="317"/>
    <x v="51"/>
    <n v="43.046570000000003"/>
    <n v="-87.908720000000002"/>
    <x v="54"/>
    <n v="43.046570000000003"/>
    <n v="-87.908720000000002"/>
    <n v="76"/>
    <n v="6"/>
    <n v="11.4"/>
    <n v="10.8"/>
    <n v="456"/>
    <n v="-1"/>
    <d v="2017-02-18T00:00:00"/>
    <d v="2017-02-01T00:00:00"/>
    <d v="2017-02-18T00:00:00"/>
    <s v="Saturday"/>
    <d v="1899-12-30T17:24:41"/>
    <d v="1899-12-30T17:00:00"/>
    <n v="1"/>
    <d v="2017-02-18T00:00:00"/>
    <d v="2017-02-01T00:00:00"/>
    <d v="2017-02-18T00:00:00"/>
    <s v="Saturday"/>
    <d v="1899-12-30T18:40:48"/>
    <d v="1899-12-30T19:00:00"/>
    <s v="Round Trip"/>
  </r>
  <r>
    <n v="1251754"/>
    <s v="RFID Card Member"/>
    <s v="wauwatosa"/>
    <s v="WI"/>
    <n v="53222"/>
    <s v="UNITED STATES"/>
    <s v="Bublr for Organizations"/>
    <n v="11125"/>
    <x v="4"/>
    <n v="43.078530000000001"/>
    <n v="-87.882620000000003"/>
    <x v="41"/>
    <n v="43.078530000000001"/>
    <n v="-87.882620000000003"/>
    <n v="11"/>
    <n v="0"/>
    <n v="1.7"/>
    <n v="1.6"/>
    <n v="66"/>
    <n v="-1"/>
    <d v="2017-02-18T00:00:00"/>
    <d v="2017-02-01T00:00:00"/>
    <d v="2017-02-18T00:00:00"/>
    <s v="Saturday"/>
    <d v="1899-12-30T19:12:50"/>
    <d v="1899-12-30T19:00:00"/>
    <n v="1"/>
    <d v="2017-02-18T00:00:00"/>
    <d v="2017-02-01T00:00:00"/>
    <d v="2017-02-18T00:00:00"/>
    <s v="Saturday"/>
    <d v="1899-12-30T19:23:36"/>
    <d v="1899-12-30T19:00:00"/>
    <s v="Round Trip"/>
  </r>
  <r>
    <n v="1466945"/>
    <s v="RFID Card Member"/>
    <s v="Milwaukee"/>
    <s v="WI"/>
    <n v="53211"/>
    <s v="UNITED STATES"/>
    <s v="Annual Pass"/>
    <n v="354"/>
    <x v="19"/>
    <n v="43.069021999999997"/>
    <n v="-87.887940999999998"/>
    <x v="34"/>
    <n v="43.063749000000001"/>
    <n v="-87.887962999999999"/>
    <n v="25"/>
    <n v="0"/>
    <n v="3.8"/>
    <n v="3.6"/>
    <n v="150"/>
    <n v="-1"/>
    <d v="2017-02-18T00:00:00"/>
    <d v="2017-02-01T00:00:00"/>
    <d v="2017-02-18T00:00:00"/>
    <s v="Saturday"/>
    <d v="1899-12-30T19:40:53"/>
    <d v="1899-12-30T20:00:00"/>
    <n v="1"/>
    <d v="2017-02-18T00:00:00"/>
    <d v="2017-02-01T00:00:00"/>
    <d v="2017-02-18T00:00:00"/>
    <s v="Saturday"/>
    <d v="1899-12-30T20:05:19"/>
    <d v="1899-12-30T20:00:00"/>
    <s v="One Way"/>
  </r>
  <r>
    <n v="986622"/>
    <s v="RFID Card Member"/>
    <s v="Waukegan"/>
    <s v="IL"/>
    <n v="60085"/>
    <s v="UNITED STATES"/>
    <s v="Annual Pass"/>
    <n v="5451"/>
    <x v="22"/>
    <n v="43.053040000000003"/>
    <n v="-87.897660000000002"/>
    <x v="29"/>
    <n v="43.053040000000003"/>
    <n v="-87.897660000000002"/>
    <n v="1"/>
    <n v="0"/>
    <n v="0.2"/>
    <n v="0.1"/>
    <n v="6"/>
    <n v="-1"/>
    <d v="2017-02-18T00:00:00"/>
    <d v="2017-02-01T00:00:00"/>
    <d v="2017-02-18T00:00:00"/>
    <s v="Saturday"/>
    <d v="1899-12-30T22:40:52"/>
    <d v="1899-12-30T23:00:00"/>
    <n v="1"/>
    <d v="2017-02-18T00:00:00"/>
    <d v="2017-02-01T00:00:00"/>
    <d v="2017-02-18T00:00:00"/>
    <s v="Saturday"/>
    <d v="1899-12-30T22:41:37"/>
    <d v="1899-12-30T23:00:00"/>
    <s v="Round Trip"/>
  </r>
  <r>
    <n v="1360389"/>
    <s v="RFID Card Member"/>
    <s v="Kenosha"/>
    <s v="WI"/>
    <n v="53142"/>
    <s v="UNITED STATES"/>
    <s v="Annual Pass"/>
    <n v="11047"/>
    <x v="7"/>
    <n v="43.074890000000003"/>
    <n v="-87.882810000000006"/>
    <x v="41"/>
    <n v="43.078530000000001"/>
    <n v="-87.882620000000003"/>
    <n v="3"/>
    <n v="0"/>
    <n v="0.5"/>
    <n v="0.4"/>
    <n v="18"/>
    <n v="-1"/>
    <d v="2017-02-18T00:00:00"/>
    <d v="2017-02-01T00:00:00"/>
    <d v="2017-02-18T00:00:00"/>
    <s v="Saturday"/>
    <d v="1899-12-30T23:06:14"/>
    <d v="1899-12-30T23:00:00"/>
    <n v="1"/>
    <d v="2017-02-18T00:00:00"/>
    <d v="2017-02-01T00:00:00"/>
    <d v="2017-02-18T00:00:00"/>
    <s v="Saturday"/>
    <d v="1899-12-30T23:09:01"/>
    <d v="1899-12-30T23:00:00"/>
    <s v="One Way"/>
  </r>
  <r>
    <n v="1248440"/>
    <s v="RFID Card Member"/>
    <s v="Neenah"/>
    <s v="WI"/>
    <n v="54956"/>
    <s v="UNITED STATES"/>
    <s v="Bublr for Organizations"/>
    <n v="5417"/>
    <x v="4"/>
    <n v="43.078530000000001"/>
    <n v="-87.882620000000003"/>
    <x v="41"/>
    <n v="43.078530000000001"/>
    <n v="-87.882620000000003"/>
    <n v="53"/>
    <n v="0"/>
    <n v="8"/>
    <n v="7.6"/>
    <n v="318"/>
    <n v="-1"/>
    <d v="2017-02-19T00:00:00"/>
    <d v="2017-02-01T00:00:00"/>
    <d v="2017-02-19T00:00:00"/>
    <s v="Sunday"/>
    <d v="1899-12-30T12:47:12"/>
    <d v="1899-12-30T13:00:00"/>
    <n v="1"/>
    <d v="2017-02-19T00:00:00"/>
    <d v="2017-02-01T00:00:00"/>
    <d v="2017-02-19T00:00:00"/>
    <s v="Sunday"/>
    <d v="1899-12-30T13:40:21"/>
    <d v="1899-12-30T14:00:00"/>
    <s v="Round Trip"/>
  </r>
  <r>
    <n v="1362171"/>
    <s v="RFID Card Member"/>
    <s v="Milwaukee"/>
    <s v="WI"/>
    <n v="53201"/>
    <s v="UNITED STATES"/>
    <s v="Annual Pass"/>
    <n v="11053"/>
    <x v="4"/>
    <n v="43.078530000000001"/>
    <n v="-87.882620000000003"/>
    <x v="32"/>
    <n v="43.058010000000003"/>
    <n v="-87.877300000000005"/>
    <n v="19"/>
    <n v="0"/>
    <n v="2.9"/>
    <n v="2.7"/>
    <n v="114"/>
    <n v="-1"/>
    <d v="2017-02-19T00:00:00"/>
    <d v="2017-02-01T00:00:00"/>
    <d v="2017-02-19T00:00:00"/>
    <s v="Sunday"/>
    <d v="1899-12-30T14:07:48"/>
    <d v="1899-12-30T14:00:00"/>
    <n v="1"/>
    <d v="2017-02-19T00:00:00"/>
    <d v="2017-02-01T00:00:00"/>
    <d v="2017-02-19T00:00:00"/>
    <s v="Sunday"/>
    <d v="1899-12-30T14:26:36"/>
    <d v="1899-12-30T14:00:00"/>
    <s v="One Way"/>
  </r>
  <r>
    <n v="1393921"/>
    <s v="RFID Card Member"/>
    <s v="Milwaukee"/>
    <s v="WI"/>
    <n v="53217"/>
    <s v="UNITED STATES"/>
    <s v="Pay as You Go Pass"/>
    <n v="185"/>
    <x v="25"/>
    <n v="43.036900000000003"/>
    <n v="-87.89667"/>
    <x v="15"/>
    <n v="43.06033"/>
    <n v="-87.89546"/>
    <n v="22"/>
    <n v="2"/>
    <n v="3.3"/>
    <n v="3.1"/>
    <n v="132"/>
    <n v="-1"/>
    <d v="2017-02-19T00:00:00"/>
    <d v="2017-02-01T00:00:00"/>
    <d v="2017-02-19T00:00:00"/>
    <s v="Sunday"/>
    <d v="1899-12-30T14:09:31"/>
    <d v="1899-12-30T14:00:00"/>
    <n v="1"/>
    <d v="2017-02-19T00:00:00"/>
    <d v="2017-02-01T00:00:00"/>
    <d v="2017-02-19T00:00:00"/>
    <s v="Sunday"/>
    <d v="1899-12-30T14:31:51"/>
    <d v="1899-12-30T15:00:00"/>
    <s v="One Way"/>
  </r>
  <r>
    <n v="1337853"/>
    <s v="RFID Card Member"/>
    <s v="Milwaukee"/>
    <s v="WI"/>
    <n v="53202"/>
    <s v="UNITED STATES"/>
    <s v="Annual Pass"/>
    <n v="228"/>
    <x v="46"/>
    <n v="43.060155999999999"/>
    <n v="-87.881258000000003"/>
    <x v="18"/>
    <n v="43.045712999999999"/>
    <n v="-87.899756999999994"/>
    <n v="14"/>
    <n v="0"/>
    <n v="2.1"/>
    <n v="2"/>
    <n v="84"/>
    <n v="-1"/>
    <d v="2017-02-19T00:00:00"/>
    <d v="2017-02-01T00:00:00"/>
    <d v="2017-02-19T00:00:00"/>
    <s v="Sunday"/>
    <d v="1899-12-30T14:45:32"/>
    <d v="1899-12-30T15:00:00"/>
    <n v="1"/>
    <d v="2017-02-19T00:00:00"/>
    <d v="2017-02-01T00:00:00"/>
    <d v="2017-02-19T00:00:00"/>
    <s v="Sunday"/>
    <d v="1899-12-30T14:59:30"/>
    <d v="1899-12-30T15:00:00"/>
    <s v="One Way"/>
  </r>
  <r>
    <n v="1254528"/>
    <s v="RFID Card Member"/>
    <s v="West Bend"/>
    <s v="WI"/>
    <n v="53095"/>
    <s v="UNITED STATES"/>
    <s v="Bublr for Organizations"/>
    <n v="5433"/>
    <x v="26"/>
    <n v="43.060786"/>
    <n v="-87.883825999999999"/>
    <x v="31"/>
    <n v="43.060250000000003"/>
    <n v="-87.892169999999993"/>
    <n v="56"/>
    <n v="0"/>
    <n v="8.4"/>
    <n v="8"/>
    <n v="336"/>
    <n v="-1"/>
    <d v="2017-02-19T00:00:00"/>
    <d v="2017-02-01T00:00:00"/>
    <d v="2017-02-19T00:00:00"/>
    <s v="Sunday"/>
    <d v="1899-12-30T14:54:33"/>
    <d v="1899-12-30T15:00:00"/>
    <n v="1"/>
    <d v="2017-02-19T00:00:00"/>
    <d v="2017-02-01T00:00:00"/>
    <d v="2017-02-19T00:00:00"/>
    <s v="Sunday"/>
    <d v="1899-12-30T15:50:37"/>
    <d v="1899-12-30T16:00:00"/>
    <s v="One Way"/>
  </r>
  <r>
    <n v="1370752"/>
    <s v="RFID Card Member"/>
    <s v="Burlington"/>
    <s v="WI"/>
    <n v="53105"/>
    <s v="UNITED STATES"/>
    <s v="Annual Pass"/>
    <n v="11066"/>
    <x v="26"/>
    <n v="43.060786"/>
    <n v="-87.883825999999999"/>
    <x v="31"/>
    <n v="43.060250000000003"/>
    <n v="-87.892169999999993"/>
    <n v="56"/>
    <n v="0"/>
    <n v="8.4"/>
    <n v="8"/>
    <n v="336"/>
    <n v="-1"/>
    <d v="2017-02-19T00:00:00"/>
    <d v="2017-02-01T00:00:00"/>
    <d v="2017-02-19T00:00:00"/>
    <s v="Sunday"/>
    <d v="1899-12-30T14:54:42"/>
    <d v="1899-12-30T15:00:00"/>
    <n v="1"/>
    <d v="2017-02-19T00:00:00"/>
    <d v="2017-02-01T00:00:00"/>
    <d v="2017-02-19T00:00:00"/>
    <s v="Sunday"/>
    <d v="1899-12-30T15:50:28"/>
    <d v="1899-12-30T16:00:00"/>
    <s v="One Way"/>
  </r>
  <r>
    <n v="1514455"/>
    <s v="RFID Card Member"/>
    <s v="Milwaukee"/>
    <s v="WI"/>
    <n v="53212"/>
    <s v="UNITED STATES"/>
    <s v="Pay as You Go Pass"/>
    <n v="5518"/>
    <x v="29"/>
    <n v="43.05847"/>
    <n v="-87.898079999999993"/>
    <x v="54"/>
    <n v="43.046570000000003"/>
    <n v="-87.908720000000002"/>
    <n v="14"/>
    <n v="2"/>
    <n v="2.1"/>
    <n v="2"/>
    <n v="84"/>
    <n v="-1"/>
    <d v="2017-02-19T00:00:00"/>
    <d v="2017-02-01T00:00:00"/>
    <d v="2017-02-19T00:00:00"/>
    <s v="Sunday"/>
    <d v="1899-12-30T15:07:29"/>
    <d v="1899-12-30T15:00:00"/>
    <n v="1"/>
    <d v="2017-02-19T00:00:00"/>
    <d v="2017-02-01T00:00:00"/>
    <d v="2017-02-19T00:00:00"/>
    <s v="Sunday"/>
    <d v="1899-12-30T15:21:55"/>
    <d v="1899-12-30T15:00:00"/>
    <s v="One Way"/>
  </r>
  <r>
    <n v="1509123"/>
    <s v="RFID Card Member"/>
    <s v="Milwaukee"/>
    <s v="WI"/>
    <n v="53211"/>
    <s v="UNITED STATES"/>
    <s v="Annual Pass"/>
    <n v="315"/>
    <x v="19"/>
    <n v="43.069021999999997"/>
    <n v="-87.887940999999998"/>
    <x v="37"/>
    <n v="43.069021999999997"/>
    <n v="-87.887940999999998"/>
    <n v="32"/>
    <n v="0"/>
    <n v="4.8"/>
    <n v="4.5999999999999996"/>
    <n v="192"/>
    <n v="-1"/>
    <d v="2017-02-19T00:00:00"/>
    <d v="2017-02-01T00:00:00"/>
    <d v="2017-02-19T00:00:00"/>
    <s v="Sunday"/>
    <d v="1899-12-30T16:22:27"/>
    <d v="1899-12-30T16:00:00"/>
    <n v="1"/>
    <d v="2017-02-19T00:00:00"/>
    <d v="2017-02-01T00:00:00"/>
    <d v="2017-02-19T00:00:00"/>
    <s v="Sunday"/>
    <d v="1899-12-30T16:54:14"/>
    <d v="1899-12-30T17:00:00"/>
    <s v="Round Trip"/>
  </r>
  <r>
    <n v="563384"/>
    <s v="RFID Card Member"/>
    <s v="Waukeha"/>
    <s v="WI"/>
    <n v="53188"/>
    <s v="UNITED STATES"/>
    <s v="Annual Pass"/>
    <n v="5436"/>
    <x v="12"/>
    <n v="43.038719999999998"/>
    <n v="-87.905339999999995"/>
    <x v="1"/>
    <n v="43.03886"/>
    <n v="-87.902720000000002"/>
    <n v="58"/>
    <n v="0"/>
    <n v="8.6999999999999993"/>
    <n v="8.3000000000000007"/>
    <n v="348"/>
    <n v="-1"/>
    <d v="2017-02-13T00:00:00"/>
    <d v="2017-02-01T00:00:00"/>
    <d v="2017-02-13T00:00:00"/>
    <s v="Monday"/>
    <d v="1899-12-30T13:35:15"/>
    <d v="1899-12-30T14:00:00"/>
    <n v="1"/>
    <d v="2017-02-13T00:00:00"/>
    <d v="2017-02-01T00:00:00"/>
    <d v="2017-02-13T00:00:00"/>
    <s v="Monday"/>
    <d v="1899-12-30T14:33:11"/>
    <d v="1899-12-30T15:00:00"/>
    <s v="One Way"/>
  </r>
  <r>
    <n v="1351368"/>
    <s v="RFID Card Member"/>
    <s v="Milwaukee"/>
    <s v="WI"/>
    <n v="53202"/>
    <s v="UNITED STATES"/>
    <s v="Annual Pass"/>
    <n v="43"/>
    <x v="2"/>
    <n v="43.03519"/>
    <n v="-87.907390000000007"/>
    <x v="20"/>
    <n v="43.038649999999997"/>
    <n v="-87.921930000000003"/>
    <n v="12"/>
    <n v="0"/>
    <n v="1.8"/>
    <n v="1.7"/>
    <n v="72"/>
    <n v="-1"/>
    <d v="2017-02-13T00:00:00"/>
    <d v="2017-02-01T00:00:00"/>
    <d v="2017-02-13T00:00:00"/>
    <s v="Monday"/>
    <d v="1899-12-30T14:37:59"/>
    <d v="1899-12-30T15:00:00"/>
    <n v="1"/>
    <d v="2017-02-13T00:00:00"/>
    <d v="2017-02-01T00:00:00"/>
    <d v="2017-02-13T00:00:00"/>
    <s v="Monday"/>
    <d v="1899-12-30T14:49:21"/>
    <d v="1899-12-30T15:00:00"/>
    <s v="One Way"/>
  </r>
  <r>
    <n v="1305070"/>
    <s v="RFID Card Member"/>
    <s v="Westmont"/>
    <s v="IL"/>
    <n v="60559"/>
    <s v="UNITED STATES"/>
    <s v="Annual Pass"/>
    <n v="11169"/>
    <x v="35"/>
    <n v="43.040154000000001"/>
    <n v="-87.932113000000001"/>
    <x v="24"/>
    <n v="43.036900000000003"/>
    <n v="-87.89667"/>
    <n v="26"/>
    <n v="0"/>
    <n v="3.9"/>
    <n v="3.7"/>
    <n v="156"/>
    <n v="-1"/>
    <d v="2017-02-13T00:00:00"/>
    <d v="2017-02-01T00:00:00"/>
    <d v="2017-02-13T00:00:00"/>
    <s v="Monday"/>
    <d v="1899-12-30T15:39:40"/>
    <d v="1899-12-30T16:00:00"/>
    <n v="1"/>
    <d v="2017-02-13T00:00:00"/>
    <d v="2017-02-01T00:00:00"/>
    <d v="2017-02-13T00:00:00"/>
    <s v="Monday"/>
    <d v="1899-12-30T16:05:42"/>
    <d v="1899-12-30T16:00:00"/>
    <s v="One Way"/>
  </r>
  <r>
    <n v="1253542"/>
    <s v="RFID Card Member"/>
    <s v="fox point"/>
    <s v="WI"/>
    <n v="53217"/>
    <s v="UNITED STATES"/>
    <s v="Bublr for Organizations"/>
    <n v="146"/>
    <x v="28"/>
    <n v="43.060250000000003"/>
    <n v="-87.892169999999993"/>
    <x v="15"/>
    <n v="43.06033"/>
    <n v="-87.89546"/>
    <n v="3"/>
    <n v="0"/>
    <n v="0.5"/>
    <n v="0.4"/>
    <n v="18"/>
    <n v="-1"/>
    <d v="2017-02-13T00:00:00"/>
    <d v="2017-02-01T00:00:00"/>
    <d v="2017-02-13T00:00:00"/>
    <s v="Monday"/>
    <d v="1899-12-30T15:44:28"/>
    <d v="1899-12-30T16:00:00"/>
    <n v="1"/>
    <d v="2017-02-13T00:00:00"/>
    <d v="2017-02-01T00:00:00"/>
    <d v="2017-02-13T00:00:00"/>
    <s v="Monday"/>
    <d v="1899-12-30T15:47:29"/>
    <d v="1899-12-30T16:00:00"/>
    <s v="One Way"/>
  </r>
  <r>
    <n v="1135547"/>
    <s v="RFID Card Member"/>
    <s v="Milwaukee"/>
    <s v="WI"/>
    <n v="53202"/>
    <s v="UNITED STATES"/>
    <s v="Annual Pass"/>
    <n v="5572"/>
    <x v="11"/>
    <n v="43.04824"/>
    <n v="-87.904970000000006"/>
    <x v="5"/>
    <n v="43.031480000000002"/>
    <n v="-87.908169999999998"/>
    <n v="38"/>
    <n v="0"/>
    <n v="5.7"/>
    <n v="5.4"/>
    <n v="228"/>
    <n v="-1"/>
    <d v="2017-02-13T00:00:00"/>
    <d v="2017-02-01T00:00:00"/>
    <d v="2017-02-13T00:00:00"/>
    <s v="Monday"/>
    <d v="1899-12-30T16:17:16"/>
    <d v="1899-12-30T16:00:00"/>
    <n v="1"/>
    <d v="2017-02-13T00:00:00"/>
    <d v="2017-02-01T00:00:00"/>
    <d v="2017-02-13T00:00:00"/>
    <s v="Monday"/>
    <d v="1899-12-30T16:55:12"/>
    <d v="1899-12-30T17:00:00"/>
    <s v="One Way"/>
  </r>
  <r>
    <n v="1255543"/>
    <s v="RFID Card Member"/>
    <s v="Burlington"/>
    <s v="WI"/>
    <n v="53105"/>
    <s v="UNITED STATES"/>
    <s v="Bublr for Organizations"/>
    <n v="200"/>
    <x v="32"/>
    <n v="43.077359999999999"/>
    <n v="-87.880769999999998"/>
    <x v="38"/>
    <n v="43.074890000000003"/>
    <n v="-87.882810000000006"/>
    <n v="27"/>
    <n v="0"/>
    <n v="4.0999999999999996"/>
    <n v="3.8"/>
    <n v="162"/>
    <n v="-1"/>
    <d v="2017-02-13T00:00:00"/>
    <d v="2017-02-01T00:00:00"/>
    <d v="2017-02-13T00:00:00"/>
    <s v="Monday"/>
    <d v="1899-12-30T16:44:15"/>
    <d v="1899-12-30T17:00:00"/>
    <n v="1"/>
    <d v="2017-02-13T00:00:00"/>
    <d v="2017-02-01T00:00:00"/>
    <d v="2017-02-13T00:00:00"/>
    <s v="Monday"/>
    <d v="1899-12-30T17:11:03"/>
    <d v="1899-12-30T17:00:00"/>
    <s v="One Way"/>
  </r>
  <r>
    <n v="1257700"/>
    <s v="RFID Card Member"/>
    <s v="Milwaukee"/>
    <s v="WI"/>
    <n v="53202"/>
    <s v="UNITED STATES"/>
    <s v="Annual Pass"/>
    <n v="11119"/>
    <x v="49"/>
    <n v="43.020020000000002"/>
    <n v="-87.912540000000007"/>
    <x v="42"/>
    <n v="43.026229999999998"/>
    <n v="-87.912809999999993"/>
    <n v="6"/>
    <n v="0"/>
    <n v="0.9"/>
    <n v="0.9"/>
    <n v="36"/>
    <n v="-1"/>
    <d v="2017-02-13T00:00:00"/>
    <d v="2017-02-01T00:00:00"/>
    <d v="2017-02-13T00:00:00"/>
    <s v="Monday"/>
    <d v="1899-12-30T17:09:05"/>
    <d v="1899-12-30T17:00:00"/>
    <n v="1"/>
    <d v="2017-02-13T00:00:00"/>
    <d v="2017-02-01T00:00:00"/>
    <d v="2017-02-13T00:00:00"/>
    <s v="Monday"/>
    <d v="1899-12-30T17:15:25"/>
    <d v="1899-12-30T17:00:00"/>
    <s v="One Way"/>
  </r>
  <r>
    <n v="1442430"/>
    <s v="RFID Card Member"/>
    <s v="Milwaukee"/>
    <s v="WI"/>
    <n v="53211"/>
    <s v="UNITED STATES"/>
    <s v="Annual Pass"/>
    <n v="11051"/>
    <x v="44"/>
    <n v="43.074655999999997"/>
    <n v="-87.889011999999994"/>
    <x v="38"/>
    <n v="43.074890000000003"/>
    <n v="-87.882810000000006"/>
    <n v="4"/>
    <n v="0"/>
    <n v="0.6"/>
    <n v="0.6"/>
    <n v="24"/>
    <n v="-1"/>
    <d v="2017-02-13T00:00:00"/>
    <d v="2017-02-01T00:00:00"/>
    <d v="2017-02-13T00:00:00"/>
    <s v="Monday"/>
    <d v="1899-12-30T17:22:45"/>
    <d v="1899-12-30T17:00:00"/>
    <n v="1"/>
    <d v="2017-02-13T00:00:00"/>
    <d v="2017-02-01T00:00:00"/>
    <d v="2017-02-13T00:00:00"/>
    <s v="Monday"/>
    <d v="1899-12-30T17:26:00"/>
    <d v="1899-12-30T17:00:00"/>
    <s v="One Way"/>
  </r>
  <r>
    <n v="1255543"/>
    <s v="RFID Card Member"/>
    <s v="Burlington"/>
    <s v="WI"/>
    <n v="53105"/>
    <s v="UNITED STATES"/>
    <s v="Bublr for Organizations"/>
    <n v="91"/>
    <x v="28"/>
    <n v="43.060250000000003"/>
    <n v="-87.892169999999993"/>
    <x v="15"/>
    <n v="43.06033"/>
    <n v="-87.89546"/>
    <n v="1"/>
    <n v="0"/>
    <n v="0.2"/>
    <n v="0.1"/>
    <n v="6"/>
    <n v="-1"/>
    <d v="2017-02-13T00:00:00"/>
    <d v="2017-02-01T00:00:00"/>
    <d v="2017-02-13T00:00:00"/>
    <s v="Monday"/>
    <d v="1899-12-30T19:34:08"/>
    <d v="1899-12-30T20:00:00"/>
    <n v="1"/>
    <d v="2017-02-13T00:00:00"/>
    <d v="2017-02-01T00:00:00"/>
    <d v="2017-02-13T00:00:00"/>
    <s v="Monday"/>
    <d v="1899-12-30T19:35:50"/>
    <d v="1899-12-30T20:00:00"/>
    <s v="One Way"/>
  </r>
  <r>
    <n v="1328721"/>
    <s v="RFID Card Member"/>
    <s v="Milwaukee"/>
    <s v="WI"/>
    <n v="53207"/>
    <s v="UNITED STATES"/>
    <s v="Annual Pass"/>
    <n v="23"/>
    <x v="27"/>
    <n v="43.038580000000003"/>
    <n v="-87.90934"/>
    <x v="48"/>
    <n v="43.004728999999998"/>
    <n v="-87.905463999999995"/>
    <n v="35"/>
    <n v="0"/>
    <n v="5.3"/>
    <n v="5"/>
    <n v="210"/>
    <n v="-1"/>
    <d v="2017-02-13T00:00:00"/>
    <d v="2017-02-01T00:00:00"/>
    <d v="2017-02-13T00:00:00"/>
    <s v="Monday"/>
    <d v="1899-12-30T21:00:42"/>
    <d v="1899-12-30T21:00:00"/>
    <n v="1"/>
    <d v="2017-02-13T00:00:00"/>
    <d v="2017-02-01T00:00:00"/>
    <d v="2017-02-13T00:00:00"/>
    <s v="Monday"/>
    <d v="1899-12-30T21:35:40"/>
    <d v="1899-12-30T22:00:00"/>
    <s v="One Way"/>
  </r>
  <r>
    <n v="1240065"/>
    <s v="RFID Card Member"/>
    <s v="Milwaukee"/>
    <s v="WI"/>
    <n v="53212"/>
    <s v="UNITED STATES"/>
    <s v="Annual Pass"/>
    <n v="152"/>
    <x v="6"/>
    <n v="43.049230000000001"/>
    <n v="-87.911940000000001"/>
    <x v="47"/>
    <n v="43.05536"/>
    <n v="-87.90504"/>
    <n v="3"/>
    <n v="0"/>
    <n v="0.5"/>
    <n v="0.4"/>
    <n v="18"/>
    <n v="-1"/>
    <d v="2017-02-13T00:00:00"/>
    <d v="2017-02-01T00:00:00"/>
    <d v="2017-02-13T00:00:00"/>
    <s v="Monday"/>
    <d v="1899-12-30T22:34:52"/>
    <d v="1899-12-30T23:00:00"/>
    <n v="1"/>
    <d v="2017-02-13T00:00:00"/>
    <d v="2017-02-01T00:00:00"/>
    <d v="2017-02-13T00:00:00"/>
    <s v="Monday"/>
    <d v="1899-12-30T22:37:58"/>
    <d v="1899-12-30T23:00:00"/>
    <s v="One Way"/>
  </r>
  <r>
    <n v="1489319"/>
    <s v="RFID Card Member"/>
    <s v="Brookfield"/>
    <s v="WI"/>
    <n v="53045"/>
    <s v="UNITED STATES"/>
    <s v="Annual Pass"/>
    <n v="11080"/>
    <x v="26"/>
    <n v="43.060786"/>
    <n v="-87.883825999999999"/>
    <x v="26"/>
    <n v="43.077359999999999"/>
    <n v="-87.880769999999998"/>
    <n v="9"/>
    <n v="0"/>
    <n v="1.4"/>
    <n v="1.3"/>
    <n v="54"/>
    <n v="-1"/>
    <d v="2017-02-14T00:00:00"/>
    <d v="2017-02-01T00:00:00"/>
    <d v="2017-02-14T00:00:00"/>
    <s v="Tuesday"/>
    <d v="1899-12-30T08:30:04"/>
    <d v="1899-12-30T09:00:00"/>
    <n v="1"/>
    <d v="2017-02-14T00:00:00"/>
    <d v="2017-02-01T00:00:00"/>
    <d v="2017-02-14T00:00:00"/>
    <s v="Tuesday"/>
    <d v="1899-12-30T08:39:45"/>
    <d v="1899-12-30T09:00:00"/>
    <s v="One Way"/>
  </r>
  <r>
    <n v="1249269"/>
    <s v="RFID Card Member"/>
    <s v="Appleton"/>
    <s v="WI"/>
    <n v="54915"/>
    <s v="UNITED STATES"/>
    <s v="Bublr for Organizations"/>
    <n v="11118"/>
    <x v="13"/>
    <n v="43.058619999999998"/>
    <n v="-87.885319999999993"/>
    <x v="15"/>
    <n v="43.06033"/>
    <n v="-87.89546"/>
    <n v="5"/>
    <n v="0"/>
    <n v="0.8"/>
    <n v="0.7"/>
    <n v="30"/>
    <n v="-1"/>
    <d v="2017-02-14T00:00:00"/>
    <d v="2017-02-01T00:00:00"/>
    <d v="2017-02-14T00:00:00"/>
    <s v="Tuesday"/>
    <d v="1899-12-30T11:45:01"/>
    <d v="1899-12-30T12:00:00"/>
    <n v="1"/>
    <d v="2017-02-14T00:00:00"/>
    <d v="2017-02-01T00:00:00"/>
    <d v="2017-02-14T00:00:00"/>
    <s v="Tuesday"/>
    <d v="1899-12-30T11:50:25"/>
    <d v="1899-12-30T12:00:00"/>
    <s v="One Way"/>
  </r>
  <r>
    <n v="1274295"/>
    <s v="RFID Card Member"/>
    <s v="Milwaukee"/>
    <s v="WI"/>
    <n v="53202"/>
    <s v="UNITED STATES"/>
    <s v="Pay as You Go Pass"/>
    <n v="42"/>
    <x v="39"/>
    <n v="43.024340000000002"/>
    <n v="-87.916753"/>
    <x v="44"/>
    <n v="43.024340000000002"/>
    <n v="-87.916753"/>
    <n v="34"/>
    <n v="2"/>
    <n v="5.0999999999999996"/>
    <n v="4.8"/>
    <n v="204"/>
    <n v="-1"/>
    <d v="2017-02-14T00:00:00"/>
    <d v="2017-02-01T00:00:00"/>
    <d v="2017-02-14T00:00:00"/>
    <s v="Tuesday"/>
    <d v="1899-12-30T12:58:59"/>
    <d v="1899-12-30T13:00:00"/>
    <n v="1"/>
    <d v="2017-02-14T00:00:00"/>
    <d v="2017-02-01T00:00:00"/>
    <d v="2017-02-14T00:00:00"/>
    <s v="Tuesday"/>
    <d v="1899-12-30T13:32:28"/>
    <d v="1899-12-30T14:00:00"/>
    <s v="Round Trip"/>
  </r>
  <r>
    <n v="551883"/>
    <s v="RFID Card Member"/>
    <s v="Wauwatosa"/>
    <s v="WI"/>
    <n v="53213"/>
    <s v="UNITED STATES"/>
    <s v="Annual Pass"/>
    <n v="5485"/>
    <x v="2"/>
    <n v="43.03519"/>
    <n v="-87.907390000000007"/>
    <x v="8"/>
    <n v="43.038580000000003"/>
    <n v="-87.90934"/>
    <n v="2"/>
    <n v="0"/>
    <n v="0.3"/>
    <n v="0.3"/>
    <n v="12"/>
    <n v="-1"/>
    <d v="2017-02-14T00:00:00"/>
    <d v="2017-02-01T00:00:00"/>
    <d v="2017-02-14T00:00:00"/>
    <s v="Tuesday"/>
    <d v="1899-12-30T13:14:05"/>
    <d v="1899-12-30T13:00:00"/>
    <n v="1"/>
    <d v="2017-02-14T00:00:00"/>
    <d v="2017-02-01T00:00:00"/>
    <d v="2017-02-14T00:00:00"/>
    <s v="Tuesday"/>
    <d v="1899-12-30T13:16:51"/>
    <d v="1899-12-30T13:00:00"/>
    <s v="One Way"/>
  </r>
  <r>
    <n v="671983"/>
    <s v="RFID Card Member"/>
    <s v="Whitefish Bay"/>
    <s v="WI"/>
    <n v="53217"/>
    <s v="UNITED STATES"/>
    <s v="Annual Pass"/>
    <n v="190"/>
    <x v="0"/>
    <n v="43.03886"/>
    <n v="-87.902720000000002"/>
    <x v="2"/>
    <n v="43.03519"/>
    <n v="-87.907390000000007"/>
    <n v="26"/>
    <n v="0"/>
    <n v="3.9"/>
    <n v="3.7"/>
    <n v="156"/>
    <n v="-1"/>
    <d v="2017-02-14T00:00:00"/>
    <d v="2017-02-01T00:00:00"/>
    <d v="2017-02-14T00:00:00"/>
    <s v="Tuesday"/>
    <d v="1899-12-30T13:36:16"/>
    <d v="1899-12-30T14:00:00"/>
    <n v="1"/>
    <d v="2017-02-14T00:00:00"/>
    <d v="2017-02-01T00:00:00"/>
    <d v="2017-02-14T00:00:00"/>
    <s v="Tuesday"/>
    <d v="1899-12-30T14:02:02"/>
    <d v="1899-12-30T14:00:00"/>
    <s v="One Way"/>
  </r>
  <r>
    <n v="1251077"/>
    <s v="RFID Card Member"/>
    <s v="Appleton"/>
    <s v="WI"/>
    <n v="54914"/>
    <s v="UNITED STATES"/>
    <s v="Bublr for Organizations"/>
    <n v="11118"/>
    <x v="21"/>
    <n v="43.06033"/>
    <n v="-87.89546"/>
    <x v="31"/>
    <n v="43.060250000000003"/>
    <n v="-87.892169999999993"/>
    <n v="1"/>
    <n v="0"/>
    <n v="0.2"/>
    <n v="0.1"/>
    <n v="6"/>
    <n v="-1"/>
    <d v="2017-02-14T00:00:00"/>
    <d v="2017-02-01T00:00:00"/>
    <d v="2017-02-14T00:00:00"/>
    <s v="Tuesday"/>
    <d v="1899-12-30T17:36:07"/>
    <d v="1899-12-30T18:00:00"/>
    <n v="1"/>
    <d v="2017-02-14T00:00:00"/>
    <d v="2017-02-01T00:00:00"/>
    <d v="2017-02-14T00:00:00"/>
    <s v="Tuesday"/>
    <d v="1899-12-30T17:37:25"/>
    <d v="1899-12-30T18:00:00"/>
    <s v="One Way"/>
  </r>
  <r>
    <n v="1449580"/>
    <s v="RFID Card Member"/>
    <s v="Hibbing"/>
    <s v="MN"/>
    <n v="55746"/>
    <s v="UNITED STATES"/>
    <s v="Annual Pass"/>
    <n v="11161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14T00:00:00"/>
    <d v="2017-02-01T00:00:00"/>
    <d v="2017-02-14T00:00:00"/>
    <s v="Tuesday"/>
    <d v="1899-12-30T17:42:57"/>
    <d v="1899-12-30T18:00:00"/>
    <n v="1"/>
    <d v="2017-02-14T00:00:00"/>
    <d v="2017-02-01T00:00:00"/>
    <d v="2017-02-14T00:00:00"/>
    <s v="Tuesday"/>
    <d v="1899-12-30T17:47:39"/>
    <d v="1899-12-30T18:00:00"/>
    <s v="One Way"/>
  </r>
  <r>
    <n v="1017964"/>
    <s v="RFID Card Member"/>
    <s v="Milwaukee"/>
    <s v="WI"/>
    <n v="53202"/>
    <s v="UNITED STATES"/>
    <s v="Annual Pass"/>
    <n v="22"/>
    <x v="0"/>
    <n v="43.03886"/>
    <n v="-87.902720000000002"/>
    <x v="3"/>
    <n v="43.058619999999998"/>
    <n v="-87.885319999999993"/>
    <n v="13"/>
    <n v="0"/>
    <n v="2"/>
    <n v="1.9"/>
    <n v="78"/>
    <n v="-1"/>
    <d v="2017-02-14T00:00:00"/>
    <d v="2017-02-01T00:00:00"/>
    <d v="2017-02-14T00:00:00"/>
    <s v="Tuesday"/>
    <d v="1899-12-30T18:27:45"/>
    <d v="1899-12-30T18:00:00"/>
    <n v="1"/>
    <d v="2017-02-14T00:00:00"/>
    <d v="2017-02-01T00:00:00"/>
    <d v="2017-02-14T00:00:00"/>
    <s v="Tuesday"/>
    <d v="1899-12-30T18:40:07"/>
    <d v="1899-12-30T19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4T00:00:00"/>
    <d v="2017-02-01T00:00:00"/>
    <d v="2017-02-14T00:00:00"/>
    <s v="Tuesday"/>
    <d v="1899-12-30T19:06:05"/>
    <d v="1899-12-30T19:00:00"/>
    <n v="1"/>
    <d v="2017-02-14T00:00:00"/>
    <d v="2017-02-01T00:00:00"/>
    <d v="2017-02-14T00:00:00"/>
    <s v="Tuesday"/>
    <d v="1899-12-30T19:11:04"/>
    <d v="1899-12-30T19:00:00"/>
    <s v="One Way"/>
  </r>
  <r>
    <n v="1255068"/>
    <s v="RFID Card Member"/>
    <s v="Oshkosh"/>
    <s v="WI"/>
    <n v="54904"/>
    <s v="UNITED STATES"/>
    <s v="Bublr for Organizations"/>
    <n v="11096"/>
    <x v="7"/>
    <n v="43.074890000000003"/>
    <n v="-87.882810000000006"/>
    <x v="41"/>
    <n v="43.078530000000001"/>
    <n v="-87.882620000000003"/>
    <n v="620"/>
    <n v="0"/>
    <n v="18"/>
    <n v="17.100000000000001"/>
    <n v="720"/>
    <n v="-1"/>
    <d v="2017-02-14T00:00:00"/>
    <d v="2017-02-01T00:00:00"/>
    <d v="2017-02-14T00:00:00"/>
    <s v="Tuesday"/>
    <d v="1899-12-30T23:14:48"/>
    <d v="1899-12-30T23:00:00"/>
    <n v="1"/>
    <d v="2017-02-15T00:00:00"/>
    <d v="2017-02-01T00:00:00"/>
    <d v="2017-02-15T00:00:00"/>
    <s v="Wednesday"/>
    <d v="1899-12-30T09:34:52"/>
    <d v="1899-12-30T10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5T00:00:00"/>
    <d v="2017-02-01T00:00:00"/>
    <d v="2017-02-15T00:00:00"/>
    <s v="Wednesday"/>
    <d v="1899-12-30T07:45:13"/>
    <d v="1899-12-30T08:00:00"/>
    <n v="1"/>
    <d v="2017-02-15T00:00:00"/>
    <d v="2017-02-01T00:00:00"/>
    <d v="2017-02-15T00:00:00"/>
    <s v="Wednesday"/>
    <d v="1899-12-30T07:53:26"/>
    <d v="1899-12-30T08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0"/>
    <n v="0"/>
    <n v="1.5"/>
    <n v="1.4"/>
    <n v="60"/>
    <n v="-1"/>
    <d v="2017-02-15T00:00:00"/>
    <d v="2017-02-01T00:00:00"/>
    <d v="2017-02-15T00:00:00"/>
    <s v="Wednesday"/>
    <d v="1899-12-30T08:45:43"/>
    <d v="1899-12-30T09:00:00"/>
    <n v="1"/>
    <d v="2017-02-15T00:00:00"/>
    <d v="2017-02-01T00:00:00"/>
    <d v="2017-02-15T00:00:00"/>
    <s v="Wednesday"/>
    <d v="1899-12-30T08:55:46"/>
    <d v="1899-12-30T09:00:00"/>
    <s v="One Way"/>
  </r>
  <r>
    <n v="1260485"/>
    <s v="RFID Card Member"/>
    <s v="Shorewood"/>
    <s v="WI"/>
    <n v="53211"/>
    <s v="UNITED STATES"/>
    <s v="Annual Pass"/>
    <n v="33"/>
    <x v="0"/>
    <n v="43.03886"/>
    <n v="-87.902720000000002"/>
    <x v="12"/>
    <n v="43.038719999999998"/>
    <n v="-87.905339999999995"/>
    <n v="2"/>
    <n v="0"/>
    <n v="0.3"/>
    <n v="0.3"/>
    <n v="12"/>
    <n v="-1"/>
    <d v="2017-02-15T00:00:00"/>
    <d v="2017-02-01T00:00:00"/>
    <d v="2017-02-15T00:00:00"/>
    <s v="Wednesday"/>
    <d v="1899-12-30T12:28:45"/>
    <d v="1899-12-30T12:00:00"/>
    <n v="1"/>
    <d v="2017-02-15T00:00:00"/>
    <d v="2017-02-01T00:00:00"/>
    <d v="2017-02-15T00:00:00"/>
    <s v="Wednesday"/>
    <d v="1899-12-30T12:30:28"/>
    <d v="1899-12-30T13:00:00"/>
    <s v="One Way"/>
  </r>
  <r>
    <n v="1201980"/>
    <s v="RFID Card Member"/>
    <s v="Elkhorn"/>
    <s v="WI"/>
    <n v="53121"/>
    <s v="UNITED STATES"/>
    <s v="Annual Pass"/>
    <n v="178"/>
    <x v="9"/>
    <n v="43.066893999999998"/>
    <n v="-87.877936000000005"/>
    <x v="38"/>
    <n v="43.074890000000003"/>
    <n v="-87.882810000000006"/>
    <n v="6"/>
    <n v="0"/>
    <n v="0.9"/>
    <n v="0.9"/>
    <n v="36"/>
    <n v="-1"/>
    <d v="2017-02-15T00:00:00"/>
    <d v="2017-02-01T00:00:00"/>
    <d v="2017-02-15T00:00:00"/>
    <s v="Wednesday"/>
    <d v="1899-12-30T13:37:13"/>
    <d v="1899-12-30T14:00:00"/>
    <n v="1"/>
    <d v="2017-02-15T00:00:00"/>
    <d v="2017-02-01T00:00:00"/>
    <d v="2017-02-15T00:00:00"/>
    <s v="Wednesday"/>
    <d v="1899-12-30T13:43:13"/>
    <d v="1899-12-30T14:00:00"/>
    <s v="One Way"/>
  </r>
  <r>
    <n v="783916"/>
    <s v="RFID Card Member"/>
    <s v="Chicago"/>
    <s v="IL"/>
    <n v="60618"/>
    <s v="UNITED STATES"/>
    <s v="Annual Pass"/>
    <n v="3"/>
    <x v="0"/>
    <n v="43.03886"/>
    <n v="-87.902720000000002"/>
    <x v="1"/>
    <n v="43.03886"/>
    <n v="-87.902720000000002"/>
    <n v="0"/>
    <n v="0"/>
    <n v="0"/>
    <n v="0"/>
    <n v="0"/>
    <n v="-1"/>
    <d v="2017-02-15T00:00:00"/>
    <d v="2017-02-01T00:00:00"/>
    <d v="2017-02-15T00:00:00"/>
    <s v="Wednesday"/>
    <d v="1899-12-30T14:46:03"/>
    <d v="1899-12-30T15:00:00"/>
    <n v="1"/>
    <d v="2017-02-15T00:00:00"/>
    <d v="2017-02-01T00:00:00"/>
    <d v="2017-02-15T00:00:00"/>
    <s v="Wednesday"/>
    <d v="1899-12-30T14:46:31"/>
    <d v="1899-12-30T15:00:00"/>
    <s v="Round Trip"/>
  </r>
  <r>
    <n v="1366177"/>
    <s v="RFID Card Member"/>
    <s v="Pewaukee"/>
    <s v="WI"/>
    <n v="53072"/>
    <s v="UNITED STATES"/>
    <s v="Annual Pass"/>
    <n v="15"/>
    <x v="31"/>
    <n v="43.058010000000003"/>
    <n v="-87.877300000000005"/>
    <x v="32"/>
    <n v="43.058010000000003"/>
    <n v="-87.877300000000005"/>
    <n v="35"/>
    <n v="0"/>
    <n v="5.3"/>
    <n v="5"/>
    <n v="210"/>
    <n v="-1"/>
    <d v="2017-02-15T00:00:00"/>
    <d v="2017-02-01T00:00:00"/>
    <d v="2017-02-15T00:00:00"/>
    <s v="Wednesday"/>
    <d v="1899-12-30T16:19:59"/>
    <d v="1899-12-30T16:00:00"/>
    <n v="1"/>
    <d v="2017-02-15T00:00:00"/>
    <d v="2017-02-01T00:00:00"/>
    <d v="2017-02-15T00:00:00"/>
    <s v="Wednesday"/>
    <d v="1899-12-30T16:54:18"/>
    <d v="1899-12-30T17:00:00"/>
    <s v="Round Trip"/>
  </r>
  <r>
    <n v="1442430"/>
    <s v="RFID Card Member"/>
    <s v="Milwaukee"/>
    <s v="WI"/>
    <n v="53211"/>
    <s v="UNITED STATES"/>
    <s v="Annual Pass"/>
    <n v="5550"/>
    <x v="7"/>
    <n v="43.074890000000003"/>
    <n v="-87.882810000000006"/>
    <x v="9"/>
    <n v="43.074655999999997"/>
    <n v="-87.889011999999994"/>
    <n v="2"/>
    <n v="0"/>
    <n v="0.3"/>
    <n v="0.3"/>
    <n v="12"/>
    <n v="-1"/>
    <d v="2017-02-15T00:00:00"/>
    <d v="2017-02-01T00:00:00"/>
    <d v="2017-02-15T00:00:00"/>
    <s v="Wednesday"/>
    <d v="1899-12-30T19:14:24"/>
    <d v="1899-12-30T19:00:00"/>
    <n v="1"/>
    <d v="2017-02-15T00:00:00"/>
    <d v="2017-02-01T00:00:00"/>
    <d v="2017-02-15T00:00:00"/>
    <s v="Wednesday"/>
    <d v="1899-12-30T19:16:18"/>
    <d v="1899-12-30T19:00:00"/>
    <s v="One Way"/>
  </r>
  <r>
    <n v="1360313"/>
    <s v="RFID Card Member"/>
    <s v="Pleasant prairie "/>
    <s v="WI"/>
    <n v="53158"/>
    <s v="UNITED STATES"/>
    <s v="Annual Pass"/>
    <n v="5541"/>
    <x v="7"/>
    <n v="43.074890000000003"/>
    <n v="-87.882810000000006"/>
    <x v="37"/>
    <n v="43.069021999999997"/>
    <n v="-87.887940999999998"/>
    <n v="5"/>
    <n v="0"/>
    <n v="0.8"/>
    <n v="0.7"/>
    <n v="30"/>
    <n v="-1"/>
    <d v="2017-02-15T00:00:00"/>
    <d v="2017-02-01T00:00:00"/>
    <d v="2017-02-15T00:00:00"/>
    <s v="Wednesday"/>
    <d v="1899-12-30T20:04:00"/>
    <d v="1899-12-30T20:00:00"/>
    <n v="1"/>
    <d v="2017-02-15T00:00:00"/>
    <d v="2017-02-01T00:00:00"/>
    <d v="2017-02-15T00:00:00"/>
    <s v="Wednesday"/>
    <d v="1899-12-30T20:09:20"/>
    <d v="1899-12-30T20:00:00"/>
    <s v="One Way"/>
  </r>
  <r>
    <n v="1489319"/>
    <s v="RFID Card Member"/>
    <s v="Brookfield"/>
    <s v="WI"/>
    <n v="53045"/>
    <s v="UNITED STATES"/>
    <s v="Annual Pass"/>
    <n v="5468"/>
    <x v="4"/>
    <n v="43.078530000000001"/>
    <n v="-87.882620000000003"/>
    <x v="11"/>
    <n v="43.060786"/>
    <n v="-87.883825999999999"/>
    <n v="8"/>
    <n v="0"/>
    <n v="1.2"/>
    <n v="1.1000000000000001"/>
    <n v="48"/>
    <n v="-1"/>
    <d v="2017-02-15T00:00:00"/>
    <d v="2017-02-01T00:00:00"/>
    <d v="2017-02-15T00:00:00"/>
    <s v="Wednesday"/>
    <d v="1899-12-30T22:08:10"/>
    <d v="1899-12-30T22:00:00"/>
    <n v="1"/>
    <d v="2017-02-15T00:00:00"/>
    <d v="2017-02-01T00:00:00"/>
    <d v="2017-02-15T00:00:00"/>
    <s v="Wednesday"/>
    <d v="1899-12-30T22:16:51"/>
    <d v="1899-12-30T22:00:00"/>
    <s v="One Way"/>
  </r>
  <r>
    <n v="1328721"/>
    <s v="RFID Card Member"/>
    <s v="Milwaukee"/>
    <s v="WI"/>
    <n v="53207"/>
    <s v="UNITED STATES"/>
    <s v="Annual Pass"/>
    <n v="34"/>
    <x v="27"/>
    <n v="43.038580000000003"/>
    <n v="-87.90934"/>
    <x v="22"/>
    <n v="43.02948"/>
    <n v="-87.912819999999996"/>
    <n v="8"/>
    <n v="0"/>
    <n v="1.2"/>
    <n v="1.1000000000000001"/>
    <n v="48"/>
    <n v="-1"/>
    <d v="2017-02-16T00:00:00"/>
    <d v="2017-02-01T00:00:00"/>
    <d v="2017-02-16T00:00:00"/>
    <s v="Thursday"/>
    <d v="1899-12-30T11:41:30"/>
    <d v="1899-12-30T12:00:00"/>
    <n v="1"/>
    <d v="2017-02-16T00:00:00"/>
    <d v="2017-02-01T00:00:00"/>
    <d v="2017-02-16T00:00:00"/>
    <s v="Thursday"/>
    <d v="1899-12-30T11:49:00"/>
    <d v="1899-12-30T12:00:00"/>
    <s v="One Way"/>
  </r>
  <r>
    <n v="1135547"/>
    <s v="RFID Card Member"/>
    <s v="Milwaukee"/>
    <s v="WI"/>
    <n v="53202"/>
    <s v="UNITED STATES"/>
    <s v="Annual Pass"/>
    <n v="993"/>
    <x v="10"/>
    <n v="43.052460000000004"/>
    <n v="-87.891000000000005"/>
    <x v="3"/>
    <n v="43.058619999999998"/>
    <n v="-87.885319999999993"/>
    <n v="5"/>
    <n v="0"/>
    <n v="0.8"/>
    <n v="0.7"/>
    <n v="30"/>
    <n v="-1"/>
    <d v="2017-02-16T00:00:00"/>
    <d v="2017-02-01T00:00:00"/>
    <d v="2017-02-16T00:00:00"/>
    <s v="Thursday"/>
    <d v="1899-12-30T13:58:54"/>
    <d v="1899-12-30T14:00:00"/>
    <n v="1"/>
    <d v="2017-02-16T00:00:00"/>
    <d v="2017-02-01T00:00:00"/>
    <d v="2017-02-16T00:00:00"/>
    <s v="Thursday"/>
    <d v="1899-12-30T14:03:27"/>
    <d v="1899-12-30T14:00:00"/>
    <s v="One Way"/>
  </r>
  <r>
    <n v="1474966"/>
    <s v="RFID Card Member"/>
    <s v="Milwaukee"/>
    <s v="WI"/>
    <n v="53202"/>
    <s v="UNITED STATES"/>
    <s v="Annual Pass"/>
    <n v="5"/>
    <x v="14"/>
    <n v="43.045712999999999"/>
    <n v="-87.899756999999994"/>
    <x v="5"/>
    <n v="43.031480000000002"/>
    <n v="-87.908169999999998"/>
    <n v="16"/>
    <n v="0"/>
    <n v="2.4"/>
    <n v="2.2999999999999998"/>
    <n v="96"/>
    <n v="-1"/>
    <d v="2017-02-16T00:00:00"/>
    <d v="2017-02-01T00:00:00"/>
    <d v="2017-02-16T00:00:00"/>
    <s v="Thursday"/>
    <d v="1899-12-30T14:04:08"/>
    <d v="1899-12-30T14:00:00"/>
    <n v="1"/>
    <d v="2017-02-16T00:00:00"/>
    <d v="2017-02-01T00:00:00"/>
    <d v="2017-02-16T00:00:00"/>
    <s v="Thursday"/>
    <d v="1899-12-30T14:20:00"/>
    <d v="1899-12-30T14:00:00"/>
    <s v="One Way"/>
  </r>
  <r>
    <n v="1255543"/>
    <s v="RFID Card Member"/>
    <s v="Burlington"/>
    <s v="WI"/>
    <n v="53105"/>
    <s v="UNITED STATES"/>
    <s v="Bublr for Organizations"/>
    <n v="263"/>
    <x v="13"/>
    <n v="43.058619999999998"/>
    <n v="-87.885319999999993"/>
    <x v="10"/>
    <n v="43.052460000000004"/>
    <n v="-87.891000000000005"/>
    <n v="5"/>
    <n v="0"/>
    <n v="0.8"/>
    <n v="0.7"/>
    <n v="30"/>
    <n v="-1"/>
    <d v="2017-02-16T00:00:00"/>
    <d v="2017-02-01T00:00:00"/>
    <d v="2017-02-16T00:00:00"/>
    <s v="Thursday"/>
    <d v="1899-12-30T14:25:32"/>
    <d v="1899-12-30T14:00:00"/>
    <n v="1"/>
    <d v="2017-02-16T00:00:00"/>
    <d v="2017-02-01T00:00:00"/>
    <d v="2017-02-16T00:00:00"/>
    <s v="Thursday"/>
    <d v="1899-12-30T14:30:32"/>
    <d v="1899-12-30T15:00:00"/>
    <s v="One Way"/>
  </r>
  <r>
    <n v="1360169"/>
    <s v="RFID Card Member"/>
    <s v="Elkhorn"/>
    <s v="WI"/>
    <n v="53121"/>
    <s v="UNITED STATES"/>
    <s v="Annual Pass"/>
    <n v="5571"/>
    <x v="13"/>
    <n v="43.058619999999998"/>
    <n v="-87.885319999999993"/>
    <x v="10"/>
    <n v="43.052460000000004"/>
    <n v="-87.891000000000005"/>
    <n v="9"/>
    <n v="0"/>
    <n v="1.4"/>
    <n v="1.3"/>
    <n v="54"/>
    <n v="-1"/>
    <d v="2017-02-16T00:00:00"/>
    <d v="2017-02-01T00:00:00"/>
    <d v="2017-02-16T00:00:00"/>
    <s v="Thursday"/>
    <d v="1899-12-30T14:25:38"/>
    <d v="1899-12-30T14:00:00"/>
    <n v="1"/>
    <d v="2017-02-16T00:00:00"/>
    <d v="2017-02-01T00:00:00"/>
    <d v="2017-02-16T00:00:00"/>
    <s v="Thursday"/>
    <d v="1899-12-30T14:34:55"/>
    <d v="1899-12-30T15:00:00"/>
    <s v="One Way"/>
  </r>
  <r>
    <n v="1378810"/>
    <s v="RFID Card Member"/>
    <s v="Milwaukee "/>
    <s v="WI"/>
    <n v="53211"/>
    <s v="UNITED STATES"/>
    <s v="Annual Pass"/>
    <n v="17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6T00:00:00"/>
    <d v="2017-02-01T00:00:00"/>
    <d v="2017-02-16T00:00:00"/>
    <s v="Thursday"/>
    <d v="1899-12-30T15:21:08"/>
    <d v="1899-12-30T15:00:00"/>
    <n v="1"/>
    <d v="2017-02-16T00:00:00"/>
    <d v="2017-02-01T00:00:00"/>
    <d v="2017-02-16T00:00:00"/>
    <s v="Thursday"/>
    <d v="1899-12-30T15:25:06"/>
    <d v="1899-12-30T15:00:00"/>
    <s v="One Way"/>
  </r>
  <r>
    <n v="1250772"/>
    <s v="RFID Card Member"/>
    <s v="Chippewa Falls"/>
    <s v="WI"/>
    <n v="54729"/>
    <s v="UNITED STATES"/>
    <s v="Bublr for Organizations"/>
    <n v="5462"/>
    <x v="7"/>
    <n v="43.074890000000003"/>
    <n v="-87.882810000000006"/>
    <x v="37"/>
    <n v="43.069021999999997"/>
    <n v="-87.887940999999998"/>
    <n v="46"/>
    <n v="0"/>
    <n v="6.9"/>
    <n v="6.6"/>
    <n v="276"/>
    <n v="-1"/>
    <d v="2017-02-16T00:00:00"/>
    <d v="2017-02-01T00:00:00"/>
    <d v="2017-02-16T00:00:00"/>
    <s v="Thursday"/>
    <d v="1899-12-30T15:40:46"/>
    <d v="1899-12-30T16:00:00"/>
    <n v="1"/>
    <d v="2017-02-16T00:00:00"/>
    <d v="2017-02-01T00:00:00"/>
    <d v="2017-02-16T00:00:00"/>
    <s v="Thursday"/>
    <d v="1899-12-30T16:26:06"/>
    <d v="1899-12-30T16:00:00"/>
    <s v="One Way"/>
  </r>
  <r>
    <n v="1344495"/>
    <s v="RFID Card Member"/>
    <s v="Kenosha"/>
    <s v="WI"/>
    <n v="53144"/>
    <s v="UNITED STATES"/>
    <s v="Annual Pass"/>
    <n v="959"/>
    <x v="19"/>
    <n v="43.069021999999997"/>
    <n v="-87.887940999999998"/>
    <x v="34"/>
    <n v="43.063749000000001"/>
    <n v="-87.887962999999999"/>
    <n v="4"/>
    <n v="0"/>
    <n v="0.6"/>
    <n v="0.6"/>
    <n v="24"/>
    <n v="-1"/>
    <d v="2017-02-16T00:00:00"/>
    <d v="2017-02-01T00:00:00"/>
    <d v="2017-02-16T00:00:00"/>
    <s v="Thursday"/>
    <d v="1899-12-30T17:15:35"/>
    <d v="1899-12-30T17:00:00"/>
    <n v="1"/>
    <d v="2017-02-16T00:00:00"/>
    <d v="2017-02-01T00:00:00"/>
    <d v="2017-02-16T00:00:00"/>
    <s v="Thursday"/>
    <d v="1899-12-30T17:19:32"/>
    <d v="1899-12-30T17:00:00"/>
    <s v="One Way"/>
  </r>
  <r>
    <n v="1478009"/>
    <s v="RFID Card Member"/>
    <s v="Milwaukee"/>
    <s v="WI"/>
    <n v="53211"/>
    <s v="UNITED STATES"/>
    <s v="Annual Pass"/>
    <n v="5485"/>
    <x v="27"/>
    <n v="43.038580000000003"/>
    <n v="-87.90934"/>
    <x v="9"/>
    <n v="43.074655999999997"/>
    <n v="-87.889011999999994"/>
    <n v="27"/>
    <n v="0"/>
    <n v="4.0999999999999996"/>
    <n v="3.8"/>
    <n v="162"/>
    <n v="-1"/>
    <d v="2017-02-16T00:00:00"/>
    <d v="2017-02-01T00:00:00"/>
    <d v="2017-02-16T00:00:00"/>
    <s v="Thursday"/>
    <d v="1899-12-30T17:26:22"/>
    <d v="1899-12-30T17:00:00"/>
    <n v="1"/>
    <d v="2017-02-16T00:00:00"/>
    <d v="2017-02-01T00:00:00"/>
    <d v="2017-02-16T00:00:00"/>
    <s v="Thursday"/>
    <d v="1899-12-30T17:53:08"/>
    <d v="1899-12-30T18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6"/>
    <n v="43.077359999999999"/>
    <n v="-87.880769999999998"/>
    <n v="4"/>
    <n v="0"/>
    <n v="0.6"/>
    <n v="0.6"/>
    <n v="24"/>
    <n v="-1"/>
    <d v="2017-02-16T00:00:00"/>
    <d v="2017-02-01T00:00:00"/>
    <d v="2017-02-16T00:00:00"/>
    <s v="Thursday"/>
    <d v="1899-12-30T19:50:57"/>
    <d v="1899-12-30T20:00:00"/>
    <n v="1"/>
    <d v="2017-02-16T00:00:00"/>
    <d v="2017-02-01T00:00:00"/>
    <d v="2017-02-16T00:00:00"/>
    <s v="Thursday"/>
    <d v="1899-12-30T19:54:58"/>
    <d v="1899-12-30T20:00:00"/>
    <s v="One Way"/>
  </r>
  <r>
    <n v="1251108"/>
    <s v="RFID Card Member"/>
    <s v="Appleton"/>
    <s v="WI"/>
    <n v="54913"/>
    <s v="UNITED STATES"/>
    <s v="Bublr for Organizations"/>
    <n v="5567"/>
    <x v="21"/>
    <n v="43.06033"/>
    <n v="-87.89546"/>
    <x v="31"/>
    <n v="43.060250000000003"/>
    <n v="-87.892169999999993"/>
    <n v="2"/>
    <n v="0"/>
    <n v="0.3"/>
    <n v="0.3"/>
    <n v="12"/>
    <n v="-1"/>
    <d v="2017-02-16T00:00:00"/>
    <d v="2017-02-01T00:00:00"/>
    <d v="2017-02-16T00:00:00"/>
    <s v="Thursday"/>
    <d v="1899-12-30T20:12:48"/>
    <d v="1899-12-30T20:00:00"/>
    <n v="1"/>
    <d v="2017-02-16T00:00:00"/>
    <d v="2017-02-01T00:00:00"/>
    <d v="2017-02-16T00:00:00"/>
    <s v="Thursday"/>
    <d v="1899-12-30T20:14:00"/>
    <d v="1899-12-30T20:00:00"/>
    <s v="One Way"/>
  </r>
  <r>
    <n v="1328721"/>
    <s v="RFID Card Member"/>
    <s v="Milwaukee"/>
    <s v="WI"/>
    <n v="53207"/>
    <s v="UNITED STATES"/>
    <s v="Annual Pass"/>
    <n v="35"/>
    <x v="16"/>
    <n v="43.03913"/>
    <n v="-87.916150000000002"/>
    <x v="35"/>
    <n v="43.051119999999997"/>
    <n v="-87.918819999999997"/>
    <n v="6"/>
    <n v="0"/>
    <n v="0.9"/>
    <n v="0.9"/>
    <n v="36"/>
    <n v="-1"/>
    <d v="2017-02-17T00:00:00"/>
    <d v="2017-02-01T00:00:00"/>
    <d v="2017-02-17T00:00:00"/>
    <s v="Friday"/>
    <d v="1899-12-30T08:33:33"/>
    <d v="1899-12-30T09:00:00"/>
    <n v="1"/>
    <d v="2017-02-17T00:00:00"/>
    <d v="2017-02-01T00:00:00"/>
    <d v="2017-02-17T00:00:00"/>
    <s v="Friday"/>
    <d v="1899-12-30T08:39:37"/>
    <d v="1899-12-30T09:00:00"/>
    <s v="One Way"/>
  </r>
  <r>
    <n v="1344495"/>
    <s v="RFID Card Member"/>
    <s v="Kenosha"/>
    <s v="WI"/>
    <n v="53144"/>
    <s v="UNITED STATES"/>
    <s v="Annual Pass"/>
    <n v="5540"/>
    <x v="21"/>
    <n v="43.06033"/>
    <n v="-87.89546"/>
    <x v="34"/>
    <n v="43.063749000000001"/>
    <n v="-87.887962999999999"/>
    <n v="6"/>
    <n v="0"/>
    <n v="0.9"/>
    <n v="0.9"/>
    <n v="36"/>
    <n v="-1"/>
    <d v="2017-02-19T00:00:00"/>
    <d v="2017-02-01T00:00:00"/>
    <d v="2017-02-19T00:00:00"/>
    <s v="Sunday"/>
    <d v="1899-12-30T19:02:28"/>
    <d v="1899-12-30T19:00:00"/>
    <n v="1"/>
    <d v="2017-02-19T00:00:00"/>
    <d v="2017-02-01T00:00:00"/>
    <d v="2017-02-19T00:00:00"/>
    <s v="Sunday"/>
    <d v="1899-12-30T19:08:22"/>
    <d v="1899-12-30T19:00:00"/>
    <s v="One Way"/>
  </r>
  <r>
    <n v="1466945"/>
    <s v="RFID Card Member"/>
    <s v="Milwaukee"/>
    <s v="WI"/>
    <n v="53211"/>
    <s v="UNITED STATES"/>
    <s v="Annual Pass"/>
    <n v="27"/>
    <x v="19"/>
    <n v="43.069021999999997"/>
    <n v="-87.887940999999998"/>
    <x v="34"/>
    <n v="43.063749000000001"/>
    <n v="-87.887962999999999"/>
    <n v="11"/>
    <n v="0"/>
    <n v="1.7"/>
    <n v="1.6"/>
    <n v="66"/>
    <n v="-1"/>
    <d v="2017-02-19T00:00:00"/>
    <d v="2017-02-01T00:00:00"/>
    <d v="2017-02-19T00:00:00"/>
    <s v="Sunday"/>
    <d v="1899-12-30T19:27:46"/>
    <d v="1899-12-30T19:00:00"/>
    <n v="1"/>
    <d v="2017-02-19T00:00:00"/>
    <d v="2017-02-01T00:00:00"/>
    <d v="2017-02-19T00:00:00"/>
    <s v="Sunday"/>
    <d v="1899-12-30T19:38:21"/>
    <d v="1899-12-30T20:00:00"/>
    <s v="One Way"/>
  </r>
  <r>
    <n v="1468078"/>
    <s v="RFID Card Member"/>
    <s v="Milwaukee "/>
    <s v="WI"/>
    <n v="53209"/>
    <s v="UNITED STATES"/>
    <s v="Annual Pass"/>
    <n v="5527"/>
    <x v="13"/>
    <n v="43.058619999999998"/>
    <n v="-87.885319999999993"/>
    <x v="54"/>
    <n v="43.046570000000003"/>
    <n v="-87.908720000000002"/>
    <n v="13"/>
    <n v="0"/>
    <n v="2"/>
    <n v="1.9"/>
    <n v="78"/>
    <n v="-1"/>
    <d v="2017-02-20T00:00:00"/>
    <d v="2017-02-01T00:00:00"/>
    <d v="2017-02-20T00:00:00"/>
    <s v="Monday"/>
    <d v="1899-12-30T07:26:43"/>
    <d v="1899-12-30T07:00:00"/>
    <n v="1"/>
    <d v="2017-02-20T00:00:00"/>
    <d v="2017-02-01T00:00:00"/>
    <d v="2017-02-20T00:00:00"/>
    <s v="Monday"/>
    <d v="1899-12-30T07:39:12"/>
    <d v="1899-12-30T08:00:00"/>
    <s v="One Way"/>
  </r>
  <r>
    <n v="1004235"/>
    <s v="RFID Card Member"/>
    <s v="Milwaukee"/>
    <s v="WI"/>
    <n v="53203"/>
    <s v="UNITED STATES"/>
    <s v="Annual Pass"/>
    <n v="231"/>
    <x v="10"/>
    <n v="43.052460000000004"/>
    <n v="-87.891000000000005"/>
    <x v="13"/>
    <n v="43.04824"/>
    <n v="-87.904970000000006"/>
    <n v="7"/>
    <n v="0"/>
    <n v="1.1000000000000001"/>
    <n v="1"/>
    <n v="42"/>
    <n v="-1"/>
    <d v="2017-02-20T00:00:00"/>
    <d v="2017-02-01T00:00:00"/>
    <d v="2017-02-20T00:00:00"/>
    <s v="Monday"/>
    <d v="1899-12-30T08:04:28"/>
    <d v="1899-12-30T08:00:00"/>
    <n v="1"/>
    <d v="2017-02-20T00:00:00"/>
    <d v="2017-02-01T00:00:00"/>
    <d v="2017-02-20T00:00:00"/>
    <s v="Monday"/>
    <d v="1899-12-30T08:11:54"/>
    <d v="1899-12-30T08:00:00"/>
    <s v="One Way"/>
  </r>
  <r>
    <n v="1004235"/>
    <s v="RFID Card Member"/>
    <s v="Milwaukee"/>
    <s v="WI"/>
    <n v="53203"/>
    <s v="UNITED STATES"/>
    <s v="Annual Pass"/>
    <n v="231"/>
    <x v="11"/>
    <n v="43.04824"/>
    <n v="-87.904970000000006"/>
    <x v="5"/>
    <n v="43.031480000000002"/>
    <n v="-87.908169999999998"/>
    <n v="12"/>
    <n v="0"/>
    <n v="1.8"/>
    <n v="1.7"/>
    <n v="72"/>
    <n v="-1"/>
    <d v="2017-02-20T00:00:00"/>
    <d v="2017-02-01T00:00:00"/>
    <d v="2017-02-20T00:00:00"/>
    <s v="Monday"/>
    <d v="1899-12-30T08:43:50"/>
    <d v="1899-12-30T09:00:00"/>
    <n v="1"/>
    <d v="2017-02-20T00:00:00"/>
    <d v="2017-02-01T00:00:00"/>
    <d v="2017-02-20T00:00:00"/>
    <s v="Monday"/>
    <d v="1899-12-30T08:55:43"/>
    <d v="1899-12-30T09:00:00"/>
    <s v="One Way"/>
  </r>
  <r>
    <n v="1154367"/>
    <s v="RFID Card Member"/>
    <s v="Milwaukee"/>
    <s v="WI"/>
    <n v="53202"/>
    <s v="UNITED STATES"/>
    <s v="Annual Pass"/>
    <n v="5546"/>
    <x v="11"/>
    <n v="43.04824"/>
    <n v="-87.904970000000006"/>
    <x v="0"/>
    <n v="43.048200000000001"/>
    <n v="-87.900859999999994"/>
    <n v="7"/>
    <n v="0"/>
    <n v="1.1000000000000001"/>
    <n v="1"/>
    <n v="42"/>
    <n v="-1"/>
    <d v="2017-02-20T00:00:00"/>
    <d v="2017-02-01T00:00:00"/>
    <d v="2017-02-20T00:00:00"/>
    <s v="Monday"/>
    <d v="1899-12-30T09:34:57"/>
    <d v="1899-12-30T10:00:00"/>
    <n v="1"/>
    <d v="2017-02-20T00:00:00"/>
    <d v="2017-02-01T00:00:00"/>
    <d v="2017-02-20T00:00:00"/>
    <s v="Monday"/>
    <d v="1899-12-30T09:41:08"/>
    <d v="1899-12-30T10:00:00"/>
    <s v="One Way"/>
  </r>
  <r>
    <n v="1257700"/>
    <s v="RFID Card Member"/>
    <s v="Milwaukee"/>
    <s v="WI"/>
    <n v="53202"/>
    <s v="UNITED STATES"/>
    <s v="Annual Pass"/>
    <n v="5546"/>
    <x v="1"/>
    <n v="43.048200000000001"/>
    <n v="-87.900859999999994"/>
    <x v="13"/>
    <n v="43.04824"/>
    <n v="-87.904970000000006"/>
    <n v="3"/>
    <n v="0"/>
    <n v="0.5"/>
    <n v="0.4"/>
    <n v="18"/>
    <n v="-1"/>
    <d v="2017-02-20T00:00:00"/>
    <d v="2017-02-01T00:00:00"/>
    <d v="2017-02-20T00:00:00"/>
    <s v="Monday"/>
    <d v="1899-12-30T09:41:21"/>
    <d v="1899-12-30T10:00:00"/>
    <n v="1"/>
    <d v="2017-02-20T00:00:00"/>
    <d v="2017-02-01T00:00:00"/>
    <d v="2017-02-20T00:00:00"/>
    <s v="Monday"/>
    <d v="1899-12-30T09:44:53"/>
    <d v="1899-12-30T10:00:00"/>
    <s v="One Way"/>
  </r>
  <r>
    <n v="1243444"/>
    <s v="RFID Card Member"/>
    <s v="Milwaukee"/>
    <s v="AL"/>
    <n v="53212"/>
    <s v="UNITED STATES"/>
    <s v="Bublr for Organizations"/>
    <n v="9"/>
    <x v="21"/>
    <n v="43.06033"/>
    <n v="-87.89546"/>
    <x v="15"/>
    <n v="43.06033"/>
    <n v="-87.89546"/>
    <n v="11"/>
    <n v="0"/>
    <n v="1.7"/>
    <n v="1.6"/>
    <n v="66"/>
    <n v="-1"/>
    <d v="2017-02-20T00:00:00"/>
    <d v="2017-02-01T00:00:00"/>
    <d v="2017-02-20T00:00:00"/>
    <s v="Monday"/>
    <d v="1899-12-30T09:47:26"/>
    <d v="1899-12-30T10:00:00"/>
    <n v="1"/>
    <d v="2017-02-20T00:00:00"/>
    <d v="2017-02-01T00:00:00"/>
    <d v="2017-02-20T00:00:00"/>
    <s v="Monday"/>
    <d v="1899-12-30T09:58:22"/>
    <d v="1899-12-30T10:00:00"/>
    <s v="Round Trip"/>
  </r>
  <r>
    <n v="1276651"/>
    <s v="RFID Card Member"/>
    <s v="Milwaukee"/>
    <s v="WI"/>
    <n v="53211"/>
    <s v="UNITED STATES"/>
    <s v="Annual Pass"/>
    <n v="2968"/>
    <x v="9"/>
    <n v="43.066893999999998"/>
    <n v="-87.877936000000005"/>
    <x v="7"/>
    <n v="43.049230000000001"/>
    <n v="-87.911940000000001"/>
    <n v="17"/>
    <n v="0"/>
    <n v="2.6"/>
    <n v="2.4"/>
    <n v="102"/>
    <n v="-1"/>
    <d v="2017-02-20T00:00:00"/>
    <d v="2017-02-01T00:00:00"/>
    <d v="2017-02-20T00:00:00"/>
    <s v="Monday"/>
    <d v="1899-12-30T17:18:27"/>
    <d v="1899-12-30T17:00:00"/>
    <n v="1"/>
    <d v="2017-02-20T00:00:00"/>
    <d v="2017-02-01T00:00:00"/>
    <d v="2017-02-20T00:00:00"/>
    <s v="Monday"/>
    <d v="1899-12-30T17:35:27"/>
    <d v="1899-12-30T18:00:00"/>
    <s v="One Way"/>
  </r>
  <r>
    <n v="1249212"/>
    <s v="RFID Card Member"/>
    <s v="Milwaukee"/>
    <s v="WI"/>
    <n v="53213"/>
    <s v="UNITED STATES"/>
    <s v="Bublr for Organizations"/>
    <n v="96"/>
    <x v="21"/>
    <n v="43.06033"/>
    <n v="-87.89546"/>
    <x v="31"/>
    <n v="43.060250000000003"/>
    <n v="-87.892169999999993"/>
    <n v="1"/>
    <n v="0"/>
    <n v="0.2"/>
    <n v="0.1"/>
    <n v="6"/>
    <n v="-1"/>
    <d v="2017-02-20T00:00:00"/>
    <d v="2017-02-01T00:00:00"/>
    <d v="2017-02-20T00:00:00"/>
    <s v="Monday"/>
    <d v="1899-12-30T20:55:13"/>
    <d v="1899-12-30T21:00:00"/>
    <n v="1"/>
    <d v="2017-02-20T00:00:00"/>
    <d v="2017-02-01T00:00:00"/>
    <d v="2017-02-20T00:00:00"/>
    <s v="Monday"/>
    <d v="1899-12-30T20:56:22"/>
    <d v="1899-12-30T21:00:00"/>
    <s v="One Way"/>
  </r>
  <r>
    <n v="1244268"/>
    <s v="RFID Card Member"/>
    <s v="Shorewood"/>
    <s v="WI"/>
    <n v="53211"/>
    <s v="UNITED STATES"/>
    <s v="Pay as You Go Pass"/>
    <n v="5499"/>
    <x v="32"/>
    <n v="43.077359999999999"/>
    <n v="-87.880769999999998"/>
    <x v="41"/>
    <n v="43.078530000000001"/>
    <n v="-87.882620000000003"/>
    <n v="7"/>
    <n v="2"/>
    <n v="1.1000000000000001"/>
    <n v="1"/>
    <n v="42"/>
    <n v="-1"/>
    <d v="2017-02-20T00:00:00"/>
    <d v="2017-02-01T00:00:00"/>
    <d v="2017-02-20T00:00:00"/>
    <s v="Monday"/>
    <d v="1899-12-30T21:03:14"/>
    <d v="1899-12-30T21:00:00"/>
    <n v="1"/>
    <d v="2017-02-20T00:00:00"/>
    <d v="2017-02-01T00:00:00"/>
    <d v="2017-02-20T00:00:00"/>
    <s v="Monday"/>
    <d v="1899-12-30T21:10:18"/>
    <d v="1899-12-30T21:00:00"/>
    <s v="One Way"/>
  </r>
  <r>
    <n v="1387849"/>
    <s v="RFID Card Member"/>
    <s v="Burlington"/>
    <s v="WI"/>
    <n v="53105"/>
    <s v="UNITED STATES"/>
    <s v="Annual Pass"/>
    <n v="214"/>
    <x v="7"/>
    <n v="43.074890000000003"/>
    <n v="-87.882810000000006"/>
    <x v="15"/>
    <n v="43.06033"/>
    <n v="-87.89546"/>
    <n v="10"/>
    <n v="0"/>
    <n v="1.5"/>
    <n v="1.4"/>
    <n v="60"/>
    <n v="-1"/>
    <d v="2017-02-20T00:00:00"/>
    <d v="2017-02-01T00:00:00"/>
    <d v="2017-02-20T00:00:00"/>
    <s v="Monday"/>
    <d v="1899-12-30T21:49:15"/>
    <d v="1899-12-30T22:00:00"/>
    <n v="1"/>
    <d v="2017-02-20T00:00:00"/>
    <d v="2017-02-01T00:00:00"/>
    <d v="2017-02-20T00:00:00"/>
    <s v="Monday"/>
    <d v="1899-12-30T21:59:33"/>
    <d v="1899-12-30T22:00:00"/>
    <s v="One Way"/>
  </r>
  <r>
    <n v="1378810"/>
    <s v="RFID Card Member"/>
    <s v="Milwaukee "/>
    <s v="WI"/>
    <n v="53211"/>
    <s v="UNITED STATES"/>
    <s v="Annual Pass"/>
    <n v="961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20T00:00:00"/>
    <d v="2017-02-01T00:00:00"/>
    <d v="2017-02-20T00:00:00"/>
    <s v="Monday"/>
    <d v="1899-12-30T22:08:22"/>
    <d v="1899-12-30T22:00:00"/>
    <n v="1"/>
    <d v="2017-02-20T00:00:00"/>
    <d v="2017-02-01T00:00:00"/>
    <d v="2017-02-20T00:00:00"/>
    <s v="Monday"/>
    <d v="1899-12-30T22:13:34"/>
    <d v="1899-12-30T22:00:00"/>
    <s v="One Way"/>
  </r>
  <r>
    <n v="1247272"/>
    <s v="RFID Card Member"/>
    <s v="Milwaukee"/>
    <s v="WI"/>
    <n v="53233"/>
    <s v="UNITED STATES"/>
    <s v="Pay as You Go Pass"/>
    <n v="318"/>
    <x v="11"/>
    <n v="43.04824"/>
    <n v="-87.904970000000006"/>
    <x v="20"/>
    <n v="43.038649999999997"/>
    <n v="-87.921930000000003"/>
    <n v="11"/>
    <n v="2"/>
    <n v="1.7"/>
    <n v="1.6"/>
    <n v="66"/>
    <n v="-1"/>
    <d v="2017-02-20T00:00:00"/>
    <d v="2017-02-01T00:00:00"/>
    <d v="2017-02-20T00:00:00"/>
    <s v="Monday"/>
    <d v="1899-12-30T23:10:44"/>
    <d v="1899-12-30T23:00:00"/>
    <n v="1"/>
    <d v="2017-02-20T00:00:00"/>
    <d v="2017-02-01T00:00:00"/>
    <d v="2017-02-20T00:00:00"/>
    <s v="Monday"/>
    <d v="1899-12-30T23:21:21"/>
    <d v="1899-12-30T23:00:00"/>
    <s v="One Way"/>
  </r>
  <r>
    <n v="1382140"/>
    <s v="RFID Card Member"/>
    <s v="Hartford"/>
    <s v="WI"/>
    <n v="53027"/>
    <s v="UNITED STATES"/>
    <s v="Annual Pass"/>
    <n v="11047"/>
    <x v="28"/>
    <n v="43.060250000000003"/>
    <n v="-87.892169999999993"/>
    <x v="38"/>
    <n v="43.074890000000003"/>
    <n v="-87.882810000000006"/>
    <n v="9"/>
    <n v="0"/>
    <n v="1.4"/>
    <n v="1.3"/>
    <n v="54"/>
    <n v="-1"/>
    <d v="2017-02-21T00:00:00"/>
    <d v="2017-02-01T00:00:00"/>
    <d v="2017-02-21T00:00:00"/>
    <s v="Tuesday"/>
    <d v="1899-12-30T08:42:19"/>
    <d v="1899-12-30T09:00:00"/>
    <n v="1"/>
    <d v="2017-02-21T00:00:00"/>
    <d v="2017-02-01T00:00:00"/>
    <d v="2017-02-21T00:00:00"/>
    <s v="Tuesday"/>
    <d v="1899-12-30T08:51:06"/>
    <d v="1899-12-30T09:00:00"/>
    <s v="One Way"/>
  </r>
  <r>
    <n v="1257700"/>
    <s v="RFID Card Member"/>
    <s v="Milwaukee"/>
    <s v="WI"/>
    <n v="53202"/>
    <s v="UNITED STATES"/>
    <s v="Annual Pass"/>
    <n v="11062"/>
    <x v="12"/>
    <n v="43.038719999999998"/>
    <n v="-87.905339999999995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09:22:40"/>
    <d v="1899-12-30T09:00:00"/>
    <n v="1"/>
    <d v="2017-02-21T00:00:00"/>
    <d v="2017-02-01T00:00:00"/>
    <d v="2017-02-21T00:00:00"/>
    <s v="Tuesday"/>
    <d v="1899-12-30T09:28:44"/>
    <d v="1899-12-30T09:00:00"/>
    <s v="One Way"/>
  </r>
  <r>
    <n v="1243444"/>
    <s v="RFID Card Member"/>
    <s v="Milwaukee"/>
    <s v="AL"/>
    <n v="53212"/>
    <s v="UNITED STATES"/>
    <s v="Bublr for Organizations"/>
    <n v="9"/>
    <x v="21"/>
    <n v="43.06033"/>
    <n v="-87.89546"/>
    <x v="15"/>
    <n v="43.06033"/>
    <n v="-87.89546"/>
    <n v="15"/>
    <n v="0"/>
    <n v="2.2999999999999998"/>
    <n v="2.1"/>
    <n v="90"/>
    <n v="-1"/>
    <d v="2017-02-21T00:00:00"/>
    <d v="2017-02-01T00:00:00"/>
    <d v="2017-02-21T00:00:00"/>
    <s v="Tuesday"/>
    <d v="1899-12-30T11:14:51"/>
    <d v="1899-12-30T11:00:00"/>
    <n v="1"/>
    <d v="2017-02-21T00:00:00"/>
    <d v="2017-02-01T00:00:00"/>
    <d v="2017-02-21T00:00:00"/>
    <s v="Tuesday"/>
    <d v="1899-12-30T11:29:38"/>
    <d v="1899-12-30T11:00:00"/>
    <s v="Round Trip"/>
  </r>
  <r>
    <n v="1251812"/>
    <s v="RFID Card Member"/>
    <s v="Fort Atkinson"/>
    <s v="WI"/>
    <n v="53538"/>
    <s v="UNITED STATES"/>
    <s v="Bublr for Organizations"/>
    <n v="11108"/>
    <x v="28"/>
    <n v="43.060250000000003"/>
    <n v="-87.892169999999993"/>
    <x v="38"/>
    <n v="43.074890000000003"/>
    <n v="-87.882810000000006"/>
    <n v="12"/>
    <n v="0"/>
    <n v="1.8"/>
    <n v="1.7"/>
    <n v="72"/>
    <n v="-1"/>
    <d v="2017-02-21T00:00:00"/>
    <d v="2017-02-01T00:00:00"/>
    <d v="2017-02-21T00:00:00"/>
    <s v="Tuesday"/>
    <d v="1899-12-30T14:15:04"/>
    <d v="1899-12-30T14:00:00"/>
    <n v="1"/>
    <d v="2017-02-21T00:00:00"/>
    <d v="2017-02-01T00:00:00"/>
    <d v="2017-02-21T00:00:00"/>
    <s v="Tuesday"/>
    <d v="1899-12-30T14:27:21"/>
    <d v="1899-12-30T14:00:00"/>
    <s v="One Way"/>
  </r>
  <r>
    <n v="1251835"/>
    <s v="RFID Card Member"/>
    <s v="Appleton"/>
    <s v="WI"/>
    <n v="54915"/>
    <s v="UNITED STATES"/>
    <s v="Bublr for Organizations"/>
    <n v="5454"/>
    <x v="28"/>
    <n v="43.060250000000003"/>
    <n v="-87.892169999999993"/>
    <x v="31"/>
    <n v="43.060250000000003"/>
    <n v="-87.892169999999993"/>
    <n v="15"/>
    <n v="0"/>
    <n v="2.2999999999999998"/>
    <n v="2.1"/>
    <n v="90"/>
    <n v="-1"/>
    <d v="2017-02-21T00:00:00"/>
    <d v="2017-02-01T00:00:00"/>
    <d v="2017-02-21T00:00:00"/>
    <s v="Tuesday"/>
    <d v="1899-12-30T15:34:38"/>
    <d v="1899-12-30T16:00:00"/>
    <n v="1"/>
    <d v="2017-02-21T00:00:00"/>
    <d v="2017-02-01T00:00:00"/>
    <d v="2017-02-21T00:00:00"/>
    <s v="Tuesday"/>
    <d v="1899-12-30T15:49:58"/>
    <d v="1899-12-30T16:00:00"/>
    <s v="Round Trip"/>
  </r>
  <r>
    <n v="1397173"/>
    <s v="RFID Card Member"/>
    <s v="Milwaukee"/>
    <s v="WI"/>
    <n v="53212"/>
    <s v="UNITED STATES"/>
    <s v="Annual Pass"/>
    <n v="5567"/>
    <x v="21"/>
    <n v="43.06033"/>
    <n v="-87.89546"/>
    <x v="15"/>
    <n v="43.06033"/>
    <n v="-87.89546"/>
    <n v="20"/>
    <n v="0"/>
    <n v="3"/>
    <n v="2.9"/>
    <n v="120"/>
    <n v="-1"/>
    <d v="2017-02-21T00:00:00"/>
    <d v="2017-02-01T00:00:00"/>
    <d v="2017-02-21T00:00:00"/>
    <s v="Tuesday"/>
    <d v="1899-12-30T15:58:36"/>
    <d v="1899-12-30T16:00:00"/>
    <n v="1"/>
    <d v="2017-02-21T00:00:00"/>
    <d v="2017-02-01T00:00:00"/>
    <d v="2017-02-21T00:00:00"/>
    <s v="Tuesday"/>
    <d v="1899-12-30T16:18:48"/>
    <d v="1899-12-30T16:00:00"/>
    <s v="Round Trip"/>
  </r>
  <r>
    <n v="1144282"/>
    <s v="RFID Card Member"/>
    <s v="Milwaukee"/>
    <s v="WI"/>
    <n v="53211"/>
    <s v="UNITED STATES"/>
    <s v="Bublr for Organizations"/>
    <n v="5475"/>
    <x v="8"/>
    <n v="43.04804"/>
    <n v="-87.896720000000002"/>
    <x v="39"/>
    <n v="43.04804"/>
    <n v="-87.896720000000002"/>
    <n v="5"/>
    <n v="0"/>
    <n v="0.8"/>
    <n v="0.7"/>
    <n v="30"/>
    <n v="-1"/>
    <d v="2017-02-21T00:00:00"/>
    <d v="2017-02-01T00:00:00"/>
    <d v="2017-02-21T00:00:00"/>
    <s v="Tuesday"/>
    <d v="1899-12-30T16:08:40"/>
    <d v="1899-12-30T16:00:00"/>
    <n v="1"/>
    <d v="2017-02-21T00:00:00"/>
    <d v="2017-02-01T00:00:00"/>
    <d v="2017-02-21T00:00:00"/>
    <s v="Tuesday"/>
    <d v="1899-12-30T16:13:46"/>
    <d v="1899-12-30T16:00:00"/>
    <s v="Round Trip"/>
  </r>
  <r>
    <n v="1279843"/>
    <s v="RFID Card Member"/>
    <s v="Milwaukee"/>
    <s v="WI"/>
    <n v="53211"/>
    <s v="UNITED STATES"/>
    <s v="Annual Pass"/>
    <n v="11123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1T00:00:00"/>
    <d v="2017-02-01T00:00:00"/>
    <d v="2017-02-21T00:00:00"/>
    <s v="Tuesday"/>
    <d v="1899-12-30T16:10:08"/>
    <d v="1899-12-30T16:00:00"/>
    <n v="1"/>
    <d v="2017-02-21T00:00:00"/>
    <d v="2017-02-01T00:00:00"/>
    <d v="2017-02-21T00:00:00"/>
    <s v="Tuesday"/>
    <d v="1899-12-30T16:15:47"/>
    <d v="1899-12-30T16:00:00"/>
    <s v="One Way"/>
  </r>
  <r>
    <n v="1250783"/>
    <s v="RFID Card Member"/>
    <s v="Milwaukee"/>
    <s v="WI"/>
    <n v="53211"/>
    <s v="UNITED STATES"/>
    <s v="Bublr for Organizations"/>
    <n v="11120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1T00:00:00"/>
    <d v="2017-02-01T00:00:00"/>
    <d v="2017-02-21T00:00:00"/>
    <s v="Tuesday"/>
    <d v="1899-12-30T16:37:31"/>
    <d v="1899-12-30T17:00:00"/>
    <n v="1"/>
    <d v="2017-02-21T00:00:00"/>
    <d v="2017-02-01T00:00:00"/>
    <d v="2017-02-21T00:00:00"/>
    <s v="Tuesday"/>
    <d v="1899-12-30T16:39:42"/>
    <d v="1899-12-30T17:00:00"/>
    <s v="One Way"/>
  </r>
  <r>
    <n v="1028096"/>
    <s v="RFID Card Member"/>
    <s v="Milwaukee"/>
    <s v="WI"/>
    <n v="53202"/>
    <s v="UNITED STATES"/>
    <s v="Annual Pass"/>
    <n v="5503"/>
    <x v="14"/>
    <n v="43.045712999999999"/>
    <n v="-87.899756999999994"/>
    <x v="0"/>
    <n v="43.048200000000001"/>
    <n v="-87.900859999999994"/>
    <n v="32"/>
    <n v="0"/>
    <n v="4.8"/>
    <n v="4.5999999999999996"/>
    <n v="192"/>
    <n v="-1"/>
    <d v="2017-02-21T00:00:00"/>
    <d v="2017-02-01T00:00:00"/>
    <d v="2017-02-21T00:00:00"/>
    <s v="Tuesday"/>
    <d v="1899-12-30T16:46:15"/>
    <d v="1899-12-30T17:00:00"/>
    <n v="1"/>
    <d v="2017-02-21T00:00:00"/>
    <d v="2017-02-01T00:00:00"/>
    <d v="2017-02-21T00:00:00"/>
    <s v="Tuesday"/>
    <d v="1899-12-30T17:18:51"/>
    <d v="1899-12-30T17:00:00"/>
    <s v="One Way"/>
  </r>
  <r>
    <n v="1152387"/>
    <s v="RFID Card Member"/>
    <s v="Milwaukee"/>
    <s v="WI"/>
    <n v="53211"/>
    <s v="UNITED STATES"/>
    <s v="Bublr for Organizations"/>
    <n v="961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1T00:00:00"/>
    <d v="2017-02-01T00:00:00"/>
    <d v="2017-02-21T00:00:00"/>
    <s v="Tuesday"/>
    <d v="1899-12-30T16:47:21"/>
    <d v="1899-12-30T17:00:00"/>
    <n v="1"/>
    <d v="2017-02-21T00:00:00"/>
    <d v="2017-02-01T00:00:00"/>
    <d v="2017-02-21T00:00:00"/>
    <s v="Tuesday"/>
    <d v="1899-12-30T16:52:08"/>
    <d v="1899-12-30T17:00:00"/>
    <s v="One Way"/>
  </r>
  <r>
    <n v="1377542"/>
    <s v="RFID Card Member"/>
    <s v="Verona"/>
    <s v="WI"/>
    <n v="53593"/>
    <s v="UNITED STATES"/>
    <s v="Annual Pass"/>
    <n v="96"/>
    <x v="10"/>
    <n v="43.052460000000004"/>
    <n v="-87.891000000000005"/>
    <x v="31"/>
    <n v="43.060250000000003"/>
    <n v="-87.892169999999993"/>
    <n v="7"/>
    <n v="0"/>
    <n v="1.1000000000000001"/>
    <n v="1"/>
    <n v="42"/>
    <n v="-1"/>
    <d v="2017-02-21T00:00:00"/>
    <d v="2017-02-01T00:00:00"/>
    <d v="2017-02-21T00:00:00"/>
    <s v="Tuesday"/>
    <d v="1899-12-30T16:59:04"/>
    <d v="1899-12-30T17:00:00"/>
    <n v="1"/>
    <d v="2017-02-21T00:00:00"/>
    <d v="2017-02-01T00:00:00"/>
    <d v="2017-02-21T00:00:00"/>
    <s v="Tuesday"/>
    <d v="1899-12-30T17:06:35"/>
    <d v="1899-12-30T17:00:00"/>
    <s v="One Way"/>
  </r>
  <r>
    <n v="1251754"/>
    <s v="RFID Card Member"/>
    <s v="wauwatosa"/>
    <s v="WI"/>
    <n v="53222"/>
    <s v="UNITED STATES"/>
    <s v="Bublr for Organizations"/>
    <n v="11079"/>
    <x v="4"/>
    <n v="43.078530000000001"/>
    <n v="-87.882620000000003"/>
    <x v="3"/>
    <n v="43.058619999999998"/>
    <n v="-87.885319999999993"/>
    <n v="19"/>
    <n v="0"/>
    <n v="2.9"/>
    <n v="2.7"/>
    <n v="114"/>
    <n v="-1"/>
    <d v="2017-02-21T00:00:00"/>
    <d v="2017-02-01T00:00:00"/>
    <d v="2017-02-21T00:00:00"/>
    <s v="Tuesday"/>
    <d v="1899-12-30T17:34:51"/>
    <d v="1899-12-30T18:00:00"/>
    <n v="1"/>
    <d v="2017-02-21T00:00:00"/>
    <d v="2017-02-01T00:00:00"/>
    <d v="2017-02-21T00:00:00"/>
    <s v="Tuesday"/>
    <d v="1899-12-30T17:53:24"/>
    <d v="1899-12-30T18:00:00"/>
    <s v="One Way"/>
  </r>
  <r>
    <n v="1517088"/>
    <s v="RFID Card Member"/>
    <s v="Milwaukee"/>
    <s v="WI"/>
    <n v="53211"/>
    <s v="UNITED STATES"/>
    <s v="Annual Pass"/>
    <n v="5462"/>
    <x v="7"/>
    <n v="43.074890000000003"/>
    <n v="-87.882810000000006"/>
    <x v="38"/>
    <n v="43.074890000000003"/>
    <n v="-87.882810000000006"/>
    <n v="20"/>
    <n v="0"/>
    <n v="3"/>
    <n v="2.9"/>
    <n v="120"/>
    <n v="-1"/>
    <d v="2017-02-21T00:00:00"/>
    <d v="2017-02-01T00:00:00"/>
    <d v="2017-02-21T00:00:00"/>
    <s v="Tuesday"/>
    <d v="1899-12-30T17:43:58"/>
    <d v="1899-12-30T18:00:00"/>
    <n v="1"/>
    <d v="2017-02-21T00:00:00"/>
    <d v="2017-02-01T00:00:00"/>
    <d v="2017-02-21T00:00:00"/>
    <s v="Tuesday"/>
    <d v="1899-12-30T18:03:59"/>
    <d v="1899-12-30T18:00:00"/>
    <s v="Round Trip"/>
  </r>
  <r>
    <n v="1137916"/>
    <s v="RFID Card Member"/>
    <s v="Milwaukee "/>
    <s v="WI"/>
    <n v="53202"/>
    <s v="UNITED STATES"/>
    <s v="Annual Pass"/>
    <n v="5502"/>
    <x v="0"/>
    <n v="43.03886"/>
    <n v="-87.902720000000002"/>
    <x v="10"/>
    <n v="43.052460000000004"/>
    <n v="-87.891000000000005"/>
    <n v="9"/>
    <n v="0"/>
    <n v="1.4"/>
    <n v="1.3"/>
    <n v="54"/>
    <n v="-1"/>
    <d v="2017-02-21T00:00:00"/>
    <d v="2017-02-01T00:00:00"/>
    <d v="2017-02-21T00:00:00"/>
    <s v="Tuesday"/>
    <d v="1899-12-30T18:22:48"/>
    <d v="1899-12-30T18:00:00"/>
    <n v="1"/>
    <d v="2017-02-21T00:00:00"/>
    <d v="2017-02-01T00:00:00"/>
    <d v="2017-02-21T00:00:00"/>
    <s v="Tuesday"/>
    <d v="1899-12-30T18:31:08"/>
    <d v="1899-12-30T19:00:00"/>
    <s v="One Way"/>
  </r>
  <r>
    <n v="1379395"/>
    <s v="RFID Card Member"/>
    <s v="milwaukee "/>
    <s v="WI"/>
    <n v="53212"/>
    <s v="UNITED STATES"/>
    <s v="Annual Pass"/>
    <n v="214"/>
    <x v="21"/>
    <n v="43.06033"/>
    <n v="-87.89546"/>
    <x v="31"/>
    <n v="43.060250000000003"/>
    <n v="-87.892169999999993"/>
    <n v="2"/>
    <n v="0"/>
    <n v="0.3"/>
    <n v="0.3"/>
    <n v="12"/>
    <n v="-1"/>
    <d v="2017-02-21T00:00:00"/>
    <d v="2017-02-01T00:00:00"/>
    <d v="2017-02-21T00:00:00"/>
    <s v="Tuesday"/>
    <d v="1899-12-30T18:50:29"/>
    <d v="1899-12-30T19:00:00"/>
    <n v="1"/>
    <d v="2017-02-21T00:00:00"/>
    <d v="2017-02-01T00:00:00"/>
    <d v="2017-02-21T00:00:00"/>
    <s v="Tuesday"/>
    <d v="1899-12-30T18:52:01"/>
    <d v="1899-12-30T19:00:00"/>
    <s v="One Way"/>
  </r>
  <r>
    <n v="1379395"/>
    <s v="RFID Card Member"/>
    <s v="milwaukee "/>
    <s v="WI"/>
    <n v="53212"/>
    <s v="UNITED STATES"/>
    <s v="Annual Pass"/>
    <n v="96"/>
    <x v="28"/>
    <n v="43.060250000000003"/>
    <n v="-87.892169999999993"/>
    <x v="15"/>
    <n v="43.06033"/>
    <n v="-87.89546"/>
    <n v="2"/>
    <n v="0"/>
    <n v="0.3"/>
    <n v="0.3"/>
    <n v="12"/>
    <n v="-1"/>
    <d v="2017-02-21T00:00:00"/>
    <d v="2017-02-01T00:00:00"/>
    <d v="2017-02-21T00:00:00"/>
    <s v="Tuesday"/>
    <d v="1899-12-30T20:28:36"/>
    <d v="1899-12-30T20:00:00"/>
    <n v="1"/>
    <d v="2017-02-21T00:00:00"/>
    <d v="2017-02-01T00:00:00"/>
    <d v="2017-02-21T00:00:00"/>
    <s v="Tuesday"/>
    <d v="1899-12-30T20:30:12"/>
    <d v="1899-12-30T21:00:00"/>
    <s v="One Way"/>
  </r>
  <r>
    <n v="1154367"/>
    <s v="RFID Card Member"/>
    <s v="Milwaukee"/>
    <s v="WI"/>
    <n v="53202"/>
    <s v="UNITED STATES"/>
    <s v="Annual Pass"/>
    <n v="11079"/>
    <x v="13"/>
    <n v="43.058619999999998"/>
    <n v="-87.885319999999993"/>
    <x v="18"/>
    <n v="43.045712999999999"/>
    <n v="-87.899756999999994"/>
    <n v="12"/>
    <n v="0"/>
    <n v="1.8"/>
    <n v="1.7"/>
    <n v="72"/>
    <n v="-1"/>
    <d v="2017-02-21T00:00:00"/>
    <d v="2017-02-01T00:00:00"/>
    <d v="2017-02-21T00:00:00"/>
    <s v="Tuesday"/>
    <d v="1899-12-30T21:38:23"/>
    <d v="1899-12-30T22:00:00"/>
    <n v="1"/>
    <d v="2017-02-21T00:00:00"/>
    <d v="2017-02-01T00:00:00"/>
    <d v="2017-02-21T00:00:00"/>
    <s v="Tuesday"/>
    <d v="1899-12-30T21:50:06"/>
    <d v="1899-12-30T22:00:00"/>
    <s v="One Way"/>
  </r>
  <r>
    <n v="1516593"/>
    <s v="RFID Card Member"/>
    <s v="Milwaukee"/>
    <s v="WI"/>
    <n v="53202"/>
    <s v="UNITED STATES"/>
    <s v="Annual Pass"/>
    <n v="5451"/>
    <x v="11"/>
    <n v="43.04824"/>
    <n v="-87.904970000000006"/>
    <x v="1"/>
    <n v="43.03886"/>
    <n v="-87.902720000000002"/>
    <n v="5"/>
    <n v="0"/>
    <n v="0.8"/>
    <n v="0.7"/>
    <n v="30"/>
    <n v="-1"/>
    <d v="2017-02-22T00:00:00"/>
    <d v="2017-02-01T00:00:00"/>
    <d v="2017-02-22T00:00:00"/>
    <s v="Wednesday"/>
    <d v="1899-12-30T07:44:08"/>
    <d v="1899-12-30T08:00:00"/>
    <n v="1"/>
    <d v="2017-02-22T00:00:00"/>
    <d v="2017-02-01T00:00:00"/>
    <d v="2017-02-22T00:00:00"/>
    <s v="Wednesday"/>
    <d v="1899-12-30T07:49:44"/>
    <d v="1899-12-30T08:00:00"/>
    <s v="One Way"/>
  </r>
  <r>
    <n v="1387849"/>
    <s v="RFID Card Member"/>
    <s v="Burlington"/>
    <s v="WI"/>
    <n v="53105"/>
    <s v="UNITED STATES"/>
    <s v="Annual Pass"/>
    <n v="957"/>
    <x v="7"/>
    <n v="43.074890000000003"/>
    <n v="-87.882810000000006"/>
    <x v="15"/>
    <n v="43.06033"/>
    <n v="-87.89546"/>
    <n v="10"/>
    <n v="0"/>
    <n v="1.5"/>
    <n v="1.4"/>
    <n v="60"/>
    <n v="-1"/>
    <d v="2017-02-22T00:00:00"/>
    <d v="2017-02-01T00:00:00"/>
    <d v="2017-02-22T00:00:00"/>
    <s v="Wednesday"/>
    <d v="1899-12-30T13:18:43"/>
    <d v="1899-12-30T13:00:00"/>
    <n v="1"/>
    <d v="2017-02-22T00:00:00"/>
    <d v="2017-02-01T00:00:00"/>
    <d v="2017-02-22T00:00:00"/>
    <s v="Wednesday"/>
    <d v="1899-12-30T13:28:38"/>
    <d v="1899-12-30T13:00:00"/>
    <s v="One Way"/>
  </r>
  <r>
    <n v="1360169"/>
    <s v="RFID Card Member"/>
    <s v="Elkhorn"/>
    <s v="WI"/>
    <n v="53121"/>
    <s v="UNITED STATES"/>
    <s v="Annual Pass"/>
    <n v="99"/>
    <x v="32"/>
    <n v="43.077359999999999"/>
    <n v="-87.880769999999998"/>
    <x v="31"/>
    <n v="43.060250000000003"/>
    <n v="-87.892169999999993"/>
    <n v="12"/>
    <n v="0"/>
    <n v="1.8"/>
    <n v="1.7"/>
    <n v="72"/>
    <n v="-1"/>
    <d v="2017-02-22T00:00:00"/>
    <d v="2017-02-01T00:00:00"/>
    <d v="2017-02-22T00:00:00"/>
    <s v="Wednesday"/>
    <d v="1899-12-30T15:20:11"/>
    <d v="1899-12-30T15:00:00"/>
    <n v="1"/>
    <d v="2017-02-22T00:00:00"/>
    <d v="2017-02-01T00:00:00"/>
    <d v="2017-02-22T00:00:00"/>
    <s v="Wednesday"/>
    <d v="1899-12-30T15:32:13"/>
    <d v="1899-12-30T16:00:00"/>
    <s v="One Way"/>
  </r>
  <r>
    <n v="1249909"/>
    <s v="RFID Card Member"/>
    <s v="appleton"/>
    <s v="WI"/>
    <n v="54914"/>
    <s v="UNITED STATES"/>
    <s v="Bublr for Organizations"/>
    <n v="99"/>
    <x v="28"/>
    <n v="43.060250000000003"/>
    <n v="-87.892169999999993"/>
    <x v="31"/>
    <n v="43.060250000000003"/>
    <n v="-87.892169999999993"/>
    <n v="38"/>
    <n v="0"/>
    <n v="5.7"/>
    <n v="5.4"/>
    <n v="228"/>
    <n v="-1"/>
    <d v="2017-02-22T00:00:00"/>
    <d v="2017-02-01T00:00:00"/>
    <d v="2017-02-22T00:00:00"/>
    <s v="Wednesday"/>
    <d v="1899-12-30T15:48:28"/>
    <d v="1899-12-30T16:00:00"/>
    <n v="1"/>
    <d v="2017-02-22T00:00:00"/>
    <d v="2017-02-01T00:00:00"/>
    <d v="2017-02-22T00:00:00"/>
    <s v="Wednesday"/>
    <d v="1899-12-30T16:26:28"/>
    <d v="1899-12-30T16:00:00"/>
    <s v="Round Trip"/>
  </r>
  <r>
    <n v="1516022"/>
    <s v="RFID Card Member"/>
    <s v="baraboo"/>
    <s v="WI"/>
    <n v="53913"/>
    <s v="UNITED STATES"/>
    <s v="30-Day Pass"/>
    <n v="5452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36:34"/>
    <d v="1899-12-30T17:00:00"/>
    <n v="1"/>
    <d v="2017-02-22T00:00:00"/>
    <d v="2017-02-01T00:00:00"/>
    <d v="2017-02-22T00:00:00"/>
    <s v="Wednesday"/>
    <d v="1899-12-30T16:36:59"/>
    <d v="1899-12-30T17:00:00"/>
    <s v="Round Trip"/>
  </r>
  <r>
    <n v="1432106"/>
    <s v="RFID Card Member"/>
    <s v="Milwaukee"/>
    <s v="WI"/>
    <n v="53202"/>
    <s v="UNITED STATES"/>
    <s v="Annual Pass"/>
    <n v="5447"/>
    <x v="12"/>
    <n v="43.038719999999998"/>
    <n v="-87.905339999999995"/>
    <x v="39"/>
    <n v="43.04804"/>
    <n v="-87.896720000000002"/>
    <n v="22"/>
    <n v="0"/>
    <n v="3.3"/>
    <n v="3.1"/>
    <n v="132"/>
    <n v="-1"/>
    <d v="2017-02-22T00:00:00"/>
    <d v="2017-02-01T00:00:00"/>
    <d v="2017-02-22T00:00:00"/>
    <s v="Wednesday"/>
    <d v="1899-12-30T17:09:19"/>
    <d v="1899-12-30T17:00:00"/>
    <n v="1"/>
    <d v="2017-02-22T00:00:00"/>
    <d v="2017-02-01T00:00:00"/>
    <d v="2017-02-22T00:00:00"/>
    <s v="Wednesday"/>
    <d v="1899-12-30T17:31:20"/>
    <d v="1899-12-30T18:00:00"/>
    <s v="One Way"/>
  </r>
  <r>
    <n v="1154367"/>
    <s v="RFID Card Member"/>
    <s v="Milwaukee"/>
    <s v="WI"/>
    <n v="53202"/>
    <s v="UNITED STATES"/>
    <s v="Annual Pass"/>
    <n v="5545"/>
    <x v="2"/>
    <n v="43.03519"/>
    <n v="-87.907390000000007"/>
    <x v="12"/>
    <n v="43.038719999999998"/>
    <n v="-87.905339999999995"/>
    <n v="7"/>
    <n v="0"/>
    <n v="1.1000000000000001"/>
    <n v="1"/>
    <n v="42"/>
    <n v="-1"/>
    <d v="2017-02-22T00:00:00"/>
    <d v="2017-02-01T00:00:00"/>
    <d v="2017-02-22T00:00:00"/>
    <s v="Wednesday"/>
    <d v="1899-12-30T17:10:54"/>
    <d v="1899-12-30T17:00:00"/>
    <n v="1"/>
    <d v="2017-02-22T00:00:00"/>
    <d v="2017-02-01T00:00:00"/>
    <d v="2017-02-22T00:00:00"/>
    <s v="Wednesday"/>
    <d v="1899-12-30T17:17:52"/>
    <d v="1899-12-30T17:00:00"/>
    <s v="One Way"/>
  </r>
  <r>
    <n v="1148445"/>
    <s v="RFID Card Member"/>
    <s v="Shorewood"/>
    <s v="WI"/>
    <n v="53211"/>
    <s v="UNITED STATES"/>
    <s v="Bublr for Organizations"/>
    <n v="11105"/>
    <x v="13"/>
    <n v="43.058619999999998"/>
    <n v="-87.885319999999993"/>
    <x v="10"/>
    <n v="43.052460000000004"/>
    <n v="-87.891000000000005"/>
    <n v="11"/>
    <n v="0"/>
    <n v="1.7"/>
    <n v="1.6"/>
    <n v="66"/>
    <n v="-1"/>
    <d v="2017-02-22T00:00:00"/>
    <d v="2017-02-01T00:00:00"/>
    <d v="2017-02-22T00:00:00"/>
    <s v="Wednesday"/>
    <d v="1899-12-30T17:14:42"/>
    <d v="1899-12-30T17:00:00"/>
    <n v="1"/>
    <d v="2017-02-22T00:00:00"/>
    <d v="2017-02-01T00:00:00"/>
    <d v="2017-02-22T00:00:00"/>
    <s v="Wednesday"/>
    <d v="1899-12-30T17:25:32"/>
    <d v="1899-12-30T17:00:00"/>
    <s v="One Way"/>
  </r>
  <r>
    <n v="1442430"/>
    <s v="RFID Card Member"/>
    <s v="Milwaukee"/>
    <s v="WI"/>
    <n v="53211"/>
    <s v="UNITED STATES"/>
    <s v="Annual Pass"/>
    <n v="5465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2T00:00:00"/>
    <d v="2017-02-01T00:00:00"/>
    <d v="2017-02-22T00:00:00"/>
    <s v="Wednesday"/>
    <d v="1899-12-30T17:28:38"/>
    <d v="1899-12-30T17:00:00"/>
    <n v="1"/>
    <d v="2017-02-22T00:00:00"/>
    <d v="2017-02-01T00:00:00"/>
    <d v="2017-02-22T00:00:00"/>
    <s v="Wednesday"/>
    <d v="1899-12-30T17:31:01"/>
    <d v="1899-12-30T18:00:00"/>
    <s v="One Way"/>
  </r>
  <r>
    <n v="1017964"/>
    <s v="RFID Card Member"/>
    <s v="Milwaukee"/>
    <s v="WI"/>
    <n v="53202"/>
    <s v="UNITED STATES"/>
    <s v="Annual Pass"/>
    <n v="11047"/>
    <x v="0"/>
    <n v="43.03886"/>
    <n v="-87.902720000000002"/>
    <x v="3"/>
    <n v="43.058619999999998"/>
    <n v="-87.885319999999993"/>
    <n v="11"/>
    <n v="0"/>
    <n v="1.7"/>
    <n v="1.6"/>
    <n v="66"/>
    <n v="-1"/>
    <d v="2017-02-22T00:00:00"/>
    <d v="2017-02-01T00:00:00"/>
    <d v="2017-02-22T00:00:00"/>
    <s v="Wednesday"/>
    <d v="1899-12-30T17:29:40"/>
    <d v="1899-12-30T17:00:00"/>
    <n v="1"/>
    <d v="2017-02-22T00:00:00"/>
    <d v="2017-02-01T00:00:00"/>
    <d v="2017-02-22T00:00:00"/>
    <s v="Wednesday"/>
    <d v="1899-12-30T17:40:14"/>
    <d v="1899-12-30T18:00:00"/>
    <s v="One Way"/>
  </r>
  <r>
    <n v="1243444"/>
    <s v="RFID Card Member"/>
    <s v="Milwaukee"/>
    <s v="AL"/>
    <n v="53212"/>
    <s v="UNITED STATES"/>
    <s v="Bublr for Organizations"/>
    <n v="36"/>
    <x v="26"/>
    <n v="43.060786"/>
    <n v="-87.883825999999999"/>
    <x v="15"/>
    <n v="43.06033"/>
    <n v="-87.89546"/>
    <n v="6"/>
    <n v="0"/>
    <n v="0.9"/>
    <n v="0.9"/>
    <n v="36"/>
    <n v="-1"/>
    <d v="2017-02-22T00:00:00"/>
    <d v="2017-02-01T00:00:00"/>
    <d v="2017-02-22T00:00:00"/>
    <s v="Wednesday"/>
    <d v="1899-12-30T19:40:12"/>
    <d v="1899-12-30T20:00:00"/>
    <n v="1"/>
    <d v="2017-02-22T00:00:00"/>
    <d v="2017-02-01T00:00:00"/>
    <d v="2017-02-22T00:00:00"/>
    <s v="Wednesday"/>
    <d v="1899-12-30T19:46:41"/>
    <d v="1899-12-30T20:00:00"/>
    <s v="One Way"/>
  </r>
  <r>
    <n v="908681"/>
    <s v="RFID Card Member"/>
    <s v="Milwaukee"/>
    <s v="WI"/>
    <n v="53211"/>
    <s v="UNITED STATES"/>
    <s v="Annual Pass"/>
    <n v="116"/>
    <x v="26"/>
    <n v="43.060786"/>
    <n v="-87.883825999999999"/>
    <x v="33"/>
    <n v="43.060155999999999"/>
    <n v="-87.881258000000003"/>
    <n v="1"/>
    <n v="0"/>
    <n v="0.2"/>
    <n v="0.1"/>
    <n v="6"/>
    <n v="-1"/>
    <d v="2017-02-22T00:00:00"/>
    <d v="2017-02-01T00:00:00"/>
    <d v="2017-02-22T00:00:00"/>
    <s v="Wednesday"/>
    <d v="1899-12-30T20:39:02"/>
    <d v="1899-12-30T21:00:00"/>
    <n v="1"/>
    <d v="2017-02-22T00:00:00"/>
    <d v="2017-02-01T00:00:00"/>
    <d v="2017-02-22T00:00:00"/>
    <s v="Wednesday"/>
    <d v="1899-12-30T20:40:38"/>
    <d v="1899-12-30T21:00:00"/>
    <s v="One Way"/>
  </r>
  <r>
    <n v="1400126"/>
    <s v="RFID Card Member"/>
    <s v="Milwaukee"/>
    <s v="WI"/>
    <n v="53211"/>
    <s v="UNITED STATES"/>
    <s v="Annual Pass"/>
    <n v="96"/>
    <x v="21"/>
    <n v="43.06033"/>
    <n v="-87.89546"/>
    <x v="25"/>
    <n v="43.066893999999998"/>
    <n v="-87.877936000000005"/>
    <n v="9"/>
    <n v="0"/>
    <n v="1.4"/>
    <n v="1.3"/>
    <n v="54"/>
    <n v="-1"/>
    <d v="2017-02-22T00:00:00"/>
    <d v="2017-02-01T00:00:00"/>
    <d v="2017-02-22T00:00:00"/>
    <s v="Wednesday"/>
    <d v="1899-12-30T22:23:17"/>
    <d v="1899-12-30T22:00:00"/>
    <n v="1"/>
    <d v="2017-02-22T00:00:00"/>
    <d v="2017-02-01T00:00:00"/>
    <d v="2017-02-22T00:00:00"/>
    <s v="Wednesday"/>
    <d v="1899-12-30T22:32:15"/>
    <d v="1899-12-30T23:00:00"/>
    <s v="One Way"/>
  </r>
  <r>
    <n v="1384165"/>
    <s v="RFID Card Member"/>
    <s v="Greenville"/>
    <s v="WI"/>
    <n v="54942"/>
    <s v="UNITED STATES"/>
    <s v="Annual Pass"/>
    <n v="5465"/>
    <x v="7"/>
    <n v="43.074890000000003"/>
    <n v="-87.882810000000006"/>
    <x v="9"/>
    <n v="43.074655999999997"/>
    <n v="-87.889011999999994"/>
    <n v="4"/>
    <n v="0"/>
    <n v="0.6"/>
    <n v="0.6"/>
    <n v="24"/>
    <n v="-1"/>
    <d v="2017-02-22T00:00:00"/>
    <d v="2017-02-01T00:00:00"/>
    <d v="2017-02-22T00:00:00"/>
    <s v="Wednesday"/>
    <d v="1899-12-30T22:56:57"/>
    <d v="1899-12-30T23:00:00"/>
    <n v="1"/>
    <d v="2017-02-22T00:00:00"/>
    <d v="2017-02-01T00:00:00"/>
    <d v="2017-02-22T00:00:00"/>
    <s v="Wednesday"/>
    <d v="1899-12-30T23:00:03"/>
    <d v="1899-12-30T23:00:00"/>
    <s v="One Way"/>
  </r>
  <r>
    <n v="1387849"/>
    <s v="RFID Card Member"/>
    <s v="Burlington"/>
    <s v="WI"/>
    <n v="53105"/>
    <s v="UNITED STATES"/>
    <s v="Annual Pass"/>
    <n v="13"/>
    <x v="31"/>
    <n v="43.058010000000003"/>
    <n v="-87.877300000000005"/>
    <x v="15"/>
    <n v="43.06033"/>
    <n v="-87.89546"/>
    <n v="18"/>
    <n v="0"/>
    <n v="2.7"/>
    <n v="2.6"/>
    <n v="108"/>
    <n v="-1"/>
    <d v="2017-02-23T00:00:00"/>
    <d v="2017-02-01T00:00:00"/>
    <d v="2017-02-23T00:00:00"/>
    <s v="Thursday"/>
    <d v="1899-12-30T00:17:48"/>
    <d v="1899-12-30T00:00:00"/>
    <n v="1"/>
    <d v="2017-02-23T00:00:00"/>
    <d v="2017-02-01T00:00:00"/>
    <d v="2017-02-23T00:00:00"/>
    <s v="Thursday"/>
    <d v="1899-12-30T00:35:00"/>
    <d v="1899-12-30T01:00:00"/>
    <s v="One Way"/>
  </r>
  <r>
    <n v="1004235"/>
    <s v="RFID Card Member"/>
    <s v="Milwaukee"/>
    <s v="WI"/>
    <n v="53203"/>
    <s v="UNITED STATES"/>
    <s v="Annual Pass"/>
    <n v="317"/>
    <x v="10"/>
    <n v="43.052460000000004"/>
    <n v="-87.891000000000005"/>
    <x v="13"/>
    <n v="43.04824"/>
    <n v="-87.904970000000006"/>
    <n v="7"/>
    <n v="0"/>
    <n v="1.1000000000000001"/>
    <n v="1"/>
    <n v="42"/>
    <n v="-1"/>
    <d v="2017-02-23T00:00:00"/>
    <d v="2017-02-01T00:00:00"/>
    <d v="2017-02-23T00:00:00"/>
    <s v="Thursday"/>
    <d v="1899-12-30T08:35:15"/>
    <d v="1899-12-30T09:00:00"/>
    <n v="1"/>
    <d v="2017-02-23T00:00:00"/>
    <d v="2017-02-01T00:00:00"/>
    <d v="2017-02-23T00:00:00"/>
    <s v="Thursday"/>
    <d v="1899-12-30T08:42:08"/>
    <d v="1899-12-30T09:00:00"/>
    <s v="One Way"/>
  </r>
  <r>
    <n v="550946"/>
    <s v="RFID Card Member"/>
    <s v="Milwaukee"/>
    <s v="WI"/>
    <n v="53202"/>
    <s v="UNITED STATES"/>
    <s v="Annual Pass"/>
    <n v="255"/>
    <x v="2"/>
    <n v="43.03519"/>
    <n v="-87.907390000000007"/>
    <x v="16"/>
    <n v="43.034619999999997"/>
    <n v="-87.917500000000004"/>
    <n v="11"/>
    <n v="0"/>
    <n v="1.7"/>
    <n v="1.6"/>
    <n v="66"/>
    <n v="-1"/>
    <d v="2017-02-23T00:00:00"/>
    <d v="2017-02-01T00:00:00"/>
    <d v="2017-02-23T00:00:00"/>
    <s v="Thursday"/>
    <d v="1899-12-30T08:46:28"/>
    <d v="1899-12-30T09:00:00"/>
    <n v="1"/>
    <d v="2017-02-23T00:00:00"/>
    <d v="2017-02-01T00:00:00"/>
    <d v="2017-02-23T00:00:00"/>
    <s v="Thursday"/>
    <d v="1899-12-30T08:57:18"/>
    <d v="1899-12-30T09:00:00"/>
    <s v="One Way"/>
  </r>
  <r>
    <n v="1344509"/>
    <s v="RFID Card Member"/>
    <s v="Milwaukee"/>
    <s v="WI"/>
    <n v="53202"/>
    <s v="UNITED STATES"/>
    <s v="Annual Pass"/>
    <n v="15"/>
    <x v="0"/>
    <n v="43.03886"/>
    <n v="-87.902720000000002"/>
    <x v="39"/>
    <n v="43.04804"/>
    <n v="-87.896720000000002"/>
    <n v="8"/>
    <n v="0"/>
    <n v="1.2"/>
    <n v="1.1000000000000001"/>
    <n v="48"/>
    <n v="-1"/>
    <d v="2017-02-23T00:00:00"/>
    <d v="2017-02-01T00:00:00"/>
    <d v="2017-02-23T00:00:00"/>
    <s v="Thursday"/>
    <d v="1899-12-30T09:49:51"/>
    <d v="1899-12-30T10:00:00"/>
    <n v="1"/>
    <d v="2017-02-23T00:00:00"/>
    <d v="2017-02-01T00:00:00"/>
    <d v="2017-02-23T00:00:00"/>
    <s v="Thursday"/>
    <d v="1899-12-30T09:57:44"/>
    <d v="1899-12-30T10:00:00"/>
    <s v="One Way"/>
  </r>
  <r>
    <n v="1371872"/>
    <s v="RFID Card Member"/>
    <s v="Wauwatosa"/>
    <s v="WI"/>
    <n v="53222"/>
    <s v="UNITED STATES"/>
    <s v="Annual Pass"/>
    <n v="13"/>
    <x v="21"/>
    <n v="43.06033"/>
    <n v="-87.89546"/>
    <x v="3"/>
    <n v="43.058619999999998"/>
    <n v="-87.885319999999993"/>
    <n v="5"/>
    <n v="0"/>
    <n v="0.8"/>
    <n v="0.7"/>
    <n v="30"/>
    <n v="-1"/>
    <d v="2017-02-23T00:00:00"/>
    <d v="2017-02-01T00:00:00"/>
    <d v="2017-02-23T00:00:00"/>
    <s v="Thursday"/>
    <d v="1899-12-30T10:52:04"/>
    <d v="1899-12-30T11:00:00"/>
    <n v="1"/>
    <d v="2017-02-23T00:00:00"/>
    <d v="2017-02-01T00:00:00"/>
    <d v="2017-02-23T00:00:00"/>
    <s v="Thursday"/>
    <d v="1899-12-30T10:57:58"/>
    <d v="1899-12-30T11:00:00"/>
    <s v="One Way"/>
  </r>
  <r>
    <n v="1328721"/>
    <s v="RFID Card Member"/>
    <s v="Milwaukee"/>
    <s v="WI"/>
    <n v="53207"/>
    <s v="UNITED STATES"/>
    <s v="Annual Pass"/>
    <n v="997"/>
    <x v="35"/>
    <n v="43.040154000000001"/>
    <n v="-87.932113000000001"/>
    <x v="42"/>
    <n v="43.026229999999998"/>
    <n v="-87.912809999999993"/>
    <n v="11"/>
    <n v="0"/>
    <n v="1.7"/>
    <n v="1.6"/>
    <n v="66"/>
    <n v="-1"/>
    <d v="2017-02-23T00:00:00"/>
    <d v="2017-02-01T00:00:00"/>
    <d v="2017-02-23T00:00:00"/>
    <s v="Thursday"/>
    <d v="1899-12-30T11:52:32"/>
    <d v="1899-12-30T12:00:00"/>
    <n v="1"/>
    <d v="2017-02-23T00:00:00"/>
    <d v="2017-02-01T00:00:00"/>
    <d v="2017-02-23T00:00:00"/>
    <s v="Thursday"/>
    <d v="1899-12-30T12:03:00"/>
    <d v="1899-12-30T12:00:00"/>
    <s v="One Way"/>
  </r>
  <r>
    <n v="717793"/>
    <s v="RFID Card Member"/>
    <s v="Milwaukee"/>
    <s v="WI"/>
    <n v="53202"/>
    <s v="UNITED STATES"/>
    <s v="Annual Pass"/>
    <n v="989"/>
    <x v="12"/>
    <n v="43.038719999999998"/>
    <n v="-87.905339999999995"/>
    <x v="2"/>
    <n v="43.03519"/>
    <n v="-87.907390000000007"/>
    <n v="10"/>
    <n v="0"/>
    <n v="1.5"/>
    <n v="1.4"/>
    <n v="60"/>
    <n v="-1"/>
    <d v="2017-02-23T00:00:00"/>
    <d v="2017-02-01T00:00:00"/>
    <d v="2017-02-23T00:00:00"/>
    <s v="Thursday"/>
    <d v="1899-12-30T12:34:18"/>
    <d v="1899-12-30T13:00:00"/>
    <n v="1"/>
    <d v="2017-02-23T00:00:00"/>
    <d v="2017-02-01T00:00:00"/>
    <d v="2017-02-23T00:00:00"/>
    <s v="Thursday"/>
    <d v="1899-12-30T12:44:07"/>
    <d v="1899-12-30T13:00:00"/>
    <s v="One Way"/>
  </r>
  <r>
    <n v="1252710"/>
    <s v="RFID Card Member"/>
    <s v="Gurnee"/>
    <s v="IL"/>
    <n v="60032"/>
    <s v="UNITED STATES"/>
    <s v="Bublr for Organizations"/>
    <n v="99"/>
    <x v="4"/>
    <n v="43.078530000000001"/>
    <n v="-87.882620000000003"/>
    <x v="38"/>
    <n v="43.074890000000003"/>
    <n v="-87.882810000000006"/>
    <n v="1"/>
    <n v="0"/>
    <n v="0.2"/>
    <n v="0.1"/>
    <n v="6"/>
    <n v="-1"/>
    <d v="2017-02-23T00:00:00"/>
    <d v="2017-02-01T00:00:00"/>
    <d v="2017-02-23T00:00:00"/>
    <s v="Thursday"/>
    <d v="1899-12-30T12:54:09"/>
    <d v="1899-12-30T13:00:00"/>
    <n v="1"/>
    <d v="2017-02-23T00:00:00"/>
    <d v="2017-02-01T00:00:00"/>
    <d v="2017-02-23T00:00:00"/>
    <s v="Thursday"/>
    <d v="1899-12-30T12:55:53"/>
    <d v="1899-12-30T13:00:00"/>
    <s v="One Way"/>
  </r>
  <r>
    <n v="1517760"/>
    <s v="RFID Card Member"/>
    <s v="Milwaukee"/>
    <s v="WI"/>
    <n v="53212"/>
    <s v="UNITED STATES"/>
    <s v="Annual Pass"/>
    <n v="202"/>
    <x v="12"/>
    <n v="43.038719999999998"/>
    <n v="-87.905339999999995"/>
    <x v="36"/>
    <n v="43.052549999999997"/>
    <n v="-87.909329999999997"/>
    <n v="10"/>
    <n v="0"/>
    <n v="1.5"/>
    <n v="1.4"/>
    <n v="60"/>
    <n v="-1"/>
    <d v="2017-02-23T00:00:00"/>
    <d v="2017-02-01T00:00:00"/>
    <d v="2017-02-23T00:00:00"/>
    <s v="Thursday"/>
    <d v="1899-12-30T17:06:47"/>
    <d v="1899-12-30T17:00:00"/>
    <n v="1"/>
    <d v="2017-02-23T00:00:00"/>
    <d v="2017-02-01T00:00:00"/>
    <d v="2017-02-23T00:00:00"/>
    <s v="Thursday"/>
    <d v="1899-12-30T17:16:47"/>
    <d v="1899-12-30T17:00:00"/>
    <s v="One Way"/>
  </r>
  <r>
    <n v="1391757"/>
    <s v="RFID Card Member"/>
    <s v="Milwaukee"/>
    <s v="WI"/>
    <n v="53211"/>
    <s v="UNITED STATES"/>
    <s v="Annual Pass"/>
    <n v="5423"/>
    <x v="0"/>
    <n v="43.03886"/>
    <n v="-87.902720000000002"/>
    <x v="8"/>
    <n v="43.038580000000003"/>
    <n v="-87.90934"/>
    <n v="3"/>
    <n v="0"/>
    <n v="0.5"/>
    <n v="0.4"/>
    <n v="18"/>
    <n v="-1"/>
    <d v="2017-02-23T00:00:00"/>
    <d v="2017-02-01T00:00:00"/>
    <d v="2017-02-23T00:00:00"/>
    <s v="Thursday"/>
    <d v="1899-12-30T18:04:27"/>
    <d v="1899-12-30T18:00:00"/>
    <n v="1"/>
    <d v="2017-02-23T00:00:00"/>
    <d v="2017-02-01T00:00:00"/>
    <d v="2017-02-23T00:00:00"/>
    <s v="Thursday"/>
    <d v="1899-12-30T18:07:34"/>
    <d v="1899-12-30T18:00:00"/>
    <s v="One Way"/>
  </r>
  <r>
    <n v="1373301"/>
    <s v="RFID Card Member"/>
    <s v="Mequon"/>
    <s v="WI"/>
    <n v="53092"/>
    <s v="UNITED STATES"/>
    <s v="Annual Pass"/>
    <n v="11168"/>
    <x v="44"/>
    <n v="43.074655999999997"/>
    <n v="-87.889011999999994"/>
    <x v="31"/>
    <n v="43.060250000000003"/>
    <n v="-87.892169999999993"/>
    <n v="6"/>
    <n v="0"/>
    <n v="0.9"/>
    <n v="0.9"/>
    <n v="36"/>
    <n v="-1"/>
    <d v="2017-02-24T00:00:00"/>
    <d v="2017-02-01T00:00:00"/>
    <d v="2017-02-24T00:00:00"/>
    <s v="Friday"/>
    <d v="1899-12-30T01:57:04"/>
    <d v="1899-12-30T02:00:00"/>
    <n v="1"/>
    <d v="2017-02-24T00:00:00"/>
    <d v="2017-02-01T00:00:00"/>
    <d v="2017-02-24T00:00:00"/>
    <s v="Friday"/>
    <d v="1899-12-30T02:03:28"/>
    <d v="1899-12-30T02:00:00"/>
    <s v="One Way"/>
  </r>
  <r>
    <n v="1425087"/>
    <s v="RFID Card Member"/>
    <s v="milwaukee"/>
    <s v="WI"/>
    <n v="53212"/>
    <s v="UNITED STATES"/>
    <s v="Annual Pass"/>
    <n v="5435"/>
    <x v="16"/>
    <n v="43.03913"/>
    <n v="-87.916150000000002"/>
    <x v="15"/>
    <n v="43.06033"/>
    <n v="-87.89546"/>
    <n v="13"/>
    <n v="0"/>
    <n v="2"/>
    <n v="1.9"/>
    <n v="78"/>
    <n v="-1"/>
    <d v="2017-02-24T00:00:00"/>
    <d v="2017-02-01T00:00:00"/>
    <d v="2017-02-24T00:00:00"/>
    <s v="Friday"/>
    <d v="1899-12-30T23:33:51"/>
    <d v="1899-12-31T00:00:00"/>
    <n v="1"/>
    <d v="2017-02-24T00:00:00"/>
    <d v="2017-02-01T00:00:00"/>
    <d v="2017-02-24T00:00:00"/>
    <s v="Friday"/>
    <d v="1899-12-30T23:46:59"/>
    <d v="1899-12-31T00:00:00"/>
    <s v="One Way"/>
  </r>
  <r>
    <n v="1172552"/>
    <s v="RFID Card Member"/>
    <s v="Long Grove"/>
    <s v="AL"/>
    <n v="60047"/>
    <s v="UNITED STATES"/>
    <s v="Bublr for Organizations"/>
    <n v="99"/>
    <x v="4"/>
    <n v="43.078530000000001"/>
    <n v="-87.882620000000003"/>
    <x v="41"/>
    <n v="43.078530000000001"/>
    <n v="-87.882620000000003"/>
    <n v="46"/>
    <n v="0"/>
    <n v="6.9"/>
    <n v="6.6"/>
    <n v="276"/>
    <n v="-1"/>
    <d v="2017-02-25T00:00:00"/>
    <d v="2017-02-01T00:00:00"/>
    <d v="2017-02-25T00:00:00"/>
    <s v="Saturday"/>
    <d v="1899-12-30T10:19:17"/>
    <d v="1899-12-30T10:00:00"/>
    <n v="1"/>
    <d v="2017-02-25T00:00:00"/>
    <d v="2017-02-01T00:00:00"/>
    <d v="2017-02-25T00:00:00"/>
    <s v="Saturday"/>
    <d v="1899-12-30T11:05:44"/>
    <d v="1899-12-30T11:00:00"/>
    <s v="Round Trip"/>
  </r>
  <r>
    <n v="550946"/>
    <s v="RFID Card Member"/>
    <s v="Milwaukee"/>
    <s v="WI"/>
    <n v="53202"/>
    <s v="UNITED STATES"/>
    <s v="Annual Pass"/>
    <n v="175"/>
    <x v="12"/>
    <n v="43.038719999999998"/>
    <n v="-87.905339999999995"/>
    <x v="2"/>
    <n v="43.03519"/>
    <n v="-87.907390000000007"/>
    <n v="3"/>
    <n v="0"/>
    <n v="0.5"/>
    <n v="0.4"/>
    <n v="18"/>
    <n v="-1"/>
    <d v="2017-02-25T00:00:00"/>
    <d v="2017-02-01T00:00:00"/>
    <d v="2017-02-25T00:00:00"/>
    <s v="Saturday"/>
    <d v="1899-12-30T13:01:13"/>
    <d v="1899-12-30T13:00:00"/>
    <n v="1"/>
    <d v="2017-02-25T00:00:00"/>
    <d v="2017-02-01T00:00:00"/>
    <d v="2017-02-25T00:00:00"/>
    <s v="Saturday"/>
    <d v="1899-12-30T13:04:35"/>
    <d v="1899-12-30T13:00:00"/>
    <s v="One Way"/>
  </r>
  <r>
    <n v="1254528"/>
    <s v="RFID Card Member"/>
    <s v="West Bend"/>
    <s v="WI"/>
    <n v="53095"/>
    <s v="UNITED STATES"/>
    <s v="Bublr for Organizations"/>
    <n v="5496"/>
    <x v="28"/>
    <n v="43.060250000000003"/>
    <n v="-87.892169999999993"/>
    <x v="3"/>
    <n v="43.058619999999998"/>
    <n v="-87.885319999999993"/>
    <n v="3"/>
    <n v="0"/>
    <n v="0.5"/>
    <n v="0.4"/>
    <n v="18"/>
    <n v="-1"/>
    <d v="2017-02-25T00:00:00"/>
    <d v="2017-02-01T00:00:00"/>
    <d v="2017-02-25T00:00:00"/>
    <s v="Saturday"/>
    <d v="1899-12-30T15:48:22"/>
    <d v="1899-12-30T16:00:00"/>
    <n v="1"/>
    <d v="2017-02-25T00:00:00"/>
    <d v="2017-02-01T00:00:00"/>
    <d v="2017-02-25T00:00:00"/>
    <s v="Saturday"/>
    <d v="1899-12-30T15:51:49"/>
    <d v="1899-12-30T16:00:00"/>
    <s v="One Way"/>
  </r>
  <r>
    <n v="1248799"/>
    <s v="RFID Card Member"/>
    <s v="Racine"/>
    <s v="WI"/>
    <n v="53405"/>
    <s v="UNITED STATES"/>
    <s v="Bublr for Organizations"/>
    <n v="46"/>
    <x v="4"/>
    <n v="43.078530000000001"/>
    <n v="-87.882620000000003"/>
    <x v="9"/>
    <n v="43.074655999999997"/>
    <n v="-87.889011999999994"/>
    <n v="5"/>
    <n v="0"/>
    <n v="0.8"/>
    <n v="0.7"/>
    <n v="30"/>
    <n v="-1"/>
    <d v="2017-02-26T00:00:00"/>
    <d v="2017-02-01T00:00:00"/>
    <d v="2017-02-26T00:00:00"/>
    <s v="Sunday"/>
    <d v="1899-12-30T10:38:44"/>
    <d v="1899-12-30T11:00:00"/>
    <n v="1"/>
    <d v="2017-02-26T00:00:00"/>
    <d v="2017-02-01T00:00:00"/>
    <d v="2017-02-26T00:00:00"/>
    <s v="Sunday"/>
    <d v="1899-12-30T10:43:55"/>
    <d v="1899-12-30T11:00:00"/>
    <s v="One Way"/>
  </r>
  <r>
    <n v="1382412"/>
    <s v="RFID Card Member"/>
    <s v="Muskego "/>
    <s v="WI"/>
    <n v="53150"/>
    <s v="UNITED STATES"/>
    <s v="Annual Pass"/>
    <n v="11168"/>
    <x v="28"/>
    <n v="43.060250000000003"/>
    <n v="-87.892169999999993"/>
    <x v="3"/>
    <n v="43.058619999999998"/>
    <n v="-87.885319999999993"/>
    <n v="4"/>
    <n v="0"/>
    <n v="0.6"/>
    <n v="0.6"/>
    <n v="24"/>
    <n v="-1"/>
    <d v="2017-02-26T00:00:00"/>
    <d v="2017-02-01T00:00:00"/>
    <d v="2017-02-26T00:00:00"/>
    <s v="Sunday"/>
    <d v="1899-12-30T13:44:48"/>
    <d v="1899-12-30T14:00:00"/>
    <n v="1"/>
    <d v="2017-02-26T00:00:00"/>
    <d v="2017-02-01T00:00:00"/>
    <d v="2017-02-26T00:00:00"/>
    <s v="Sunday"/>
    <d v="1899-12-30T13:48:09"/>
    <d v="1899-12-30T14:00:00"/>
    <s v="One Way"/>
  </r>
  <r>
    <n v="1393921"/>
    <s v="RFID Card Member"/>
    <s v="Milwaukee"/>
    <s v="WI"/>
    <n v="53217"/>
    <s v="UNITED STATES"/>
    <s v="Pay as You Go Pass"/>
    <n v="5569"/>
    <x v="29"/>
    <n v="43.05847"/>
    <n v="-87.898079999999993"/>
    <x v="17"/>
    <n v="43.042490000000001"/>
    <n v="-87.909959999999998"/>
    <n v="11"/>
    <n v="2"/>
    <n v="1.7"/>
    <n v="1.6"/>
    <n v="66"/>
    <n v="-1"/>
    <d v="2017-02-26T00:00:00"/>
    <d v="2017-02-01T00:00:00"/>
    <d v="2017-02-26T00:00:00"/>
    <s v="Sunday"/>
    <d v="1899-12-30T14:52:12"/>
    <d v="1899-12-30T15:00:00"/>
    <n v="1"/>
    <d v="2017-02-26T00:00:00"/>
    <d v="2017-02-01T00:00:00"/>
    <d v="2017-02-26T00:00:00"/>
    <s v="Sunday"/>
    <d v="1899-12-30T15:03:32"/>
    <d v="1899-12-30T15:00:00"/>
    <s v="One Way"/>
  </r>
  <r>
    <n v="1370752"/>
    <s v="RFID Card Member"/>
    <s v="Burlington"/>
    <s v="WI"/>
    <n v="53105"/>
    <s v="UNITED STATES"/>
    <s v="Annual Pass"/>
    <n v="144"/>
    <x v="26"/>
    <n v="43.060786"/>
    <n v="-87.883825999999999"/>
    <x v="32"/>
    <n v="43.058010000000003"/>
    <n v="-87.877300000000005"/>
    <n v="4"/>
    <n v="0"/>
    <n v="0.6"/>
    <n v="0.6"/>
    <n v="24"/>
    <n v="-1"/>
    <d v="2017-02-26T00:00:00"/>
    <d v="2017-02-01T00:00:00"/>
    <d v="2017-02-26T00:00:00"/>
    <s v="Sunday"/>
    <d v="1899-12-30T16:05:55"/>
    <d v="1899-12-30T16:00:00"/>
    <n v="1"/>
    <d v="2017-02-26T00:00:00"/>
    <d v="2017-02-01T00:00:00"/>
    <d v="2017-02-26T00:00:00"/>
    <s v="Sunday"/>
    <d v="1899-12-30T16:09:39"/>
    <d v="1899-12-30T16:00:00"/>
    <s v="One Way"/>
  </r>
  <r>
    <n v="934760"/>
    <s v="RFID Card Member"/>
    <s v="Elk River"/>
    <s v="MN"/>
    <n v="55330"/>
    <s v="UNITED STATES"/>
    <s v="Annual Pass"/>
    <n v="11"/>
    <x v="4"/>
    <n v="43.078530000000001"/>
    <n v="-87.882620000000003"/>
    <x v="3"/>
    <n v="43.058619999999998"/>
    <n v="-87.885319999999993"/>
    <n v="13"/>
    <n v="0"/>
    <n v="2"/>
    <n v="1.9"/>
    <n v="78"/>
    <n v="-1"/>
    <d v="2017-02-26T00:00:00"/>
    <d v="2017-02-01T00:00:00"/>
    <d v="2017-02-26T00:00:00"/>
    <s v="Sunday"/>
    <d v="1899-12-30T17:38:24"/>
    <d v="1899-12-30T18:00:00"/>
    <n v="1"/>
    <d v="2017-02-26T00:00:00"/>
    <d v="2017-02-01T00:00:00"/>
    <d v="2017-02-26T00:00:00"/>
    <s v="Sunday"/>
    <d v="1899-12-30T17:51:34"/>
    <d v="1899-12-30T18:00:00"/>
    <s v="One Way"/>
  </r>
  <r>
    <n v="1407702"/>
    <s v="RFID Card Member"/>
    <s v="Milwaukee"/>
    <s v="WI"/>
    <n v="53202"/>
    <s v="UNITED STATES"/>
    <s v="Annual Pass"/>
    <n v="11113"/>
    <x v="44"/>
    <n v="43.074655999999997"/>
    <n v="-87.889011999999994"/>
    <x v="26"/>
    <n v="43.077359999999999"/>
    <n v="-87.880769999999998"/>
    <n v="4"/>
    <n v="0"/>
    <n v="0.6"/>
    <n v="0.6"/>
    <n v="24"/>
    <n v="-1"/>
    <d v="2017-02-26T00:00:00"/>
    <d v="2017-02-01T00:00:00"/>
    <d v="2017-02-26T00:00:00"/>
    <s v="Sunday"/>
    <d v="1899-12-30T18:59:03"/>
    <d v="1899-12-30T19:00:00"/>
    <n v="1"/>
    <d v="2017-02-26T00:00:00"/>
    <d v="2017-02-01T00:00:00"/>
    <d v="2017-02-26T00:00:00"/>
    <s v="Sunday"/>
    <d v="1899-12-30T19:03:30"/>
    <d v="1899-12-30T19:00:00"/>
    <s v="One Way"/>
  </r>
  <r>
    <n v="1344495"/>
    <s v="RFID Card Member"/>
    <s v="Kenosha"/>
    <s v="WI"/>
    <n v="53144"/>
    <s v="UNITED STATES"/>
    <s v="Annual Pass"/>
    <n v="354"/>
    <x v="33"/>
    <n v="43.063749000000001"/>
    <n v="-87.887962999999999"/>
    <x v="31"/>
    <n v="43.060250000000003"/>
    <n v="-87.892169999999993"/>
    <n v="3"/>
    <n v="0"/>
    <n v="0.5"/>
    <n v="0.4"/>
    <n v="18"/>
    <n v="-1"/>
    <d v="2017-02-26T00:00:00"/>
    <d v="2017-02-01T00:00:00"/>
    <d v="2017-02-26T00:00:00"/>
    <s v="Sunday"/>
    <d v="1899-12-30T22:05:38"/>
    <d v="1899-12-30T22:00:00"/>
    <n v="1"/>
    <d v="2017-02-26T00:00:00"/>
    <d v="2017-02-01T00:00:00"/>
    <d v="2017-02-26T00:00:00"/>
    <s v="Sunday"/>
    <d v="1899-12-30T22:08:37"/>
    <d v="1899-12-30T22:00:00"/>
    <s v="One Way"/>
  </r>
  <r>
    <n v="1201980"/>
    <s v="RFID Card Member"/>
    <s v="Elkhorn"/>
    <s v="WI"/>
    <n v="53121"/>
    <s v="UNITED STATES"/>
    <s v="Annual Pass"/>
    <n v="5489"/>
    <x v="19"/>
    <n v="43.069021999999997"/>
    <n v="-87.887940999999998"/>
    <x v="38"/>
    <n v="43.074890000000003"/>
    <n v="-87.882810000000006"/>
    <n v="7"/>
    <n v="0"/>
    <n v="1.1000000000000001"/>
    <n v="1"/>
    <n v="42"/>
    <n v="-1"/>
    <d v="2017-02-27T00:00:00"/>
    <d v="2017-02-01T00:00:00"/>
    <d v="2017-02-27T00:00:00"/>
    <s v="Monday"/>
    <d v="1899-12-30T13:08:34"/>
    <d v="1899-12-30T13:00:00"/>
    <n v="1"/>
    <d v="2017-02-27T00:00:00"/>
    <d v="2017-02-01T00:00:00"/>
    <d v="2017-02-27T00:00:00"/>
    <s v="Monday"/>
    <d v="1899-12-30T13:15:37"/>
    <d v="1899-12-30T13:00:00"/>
    <s v="One Way"/>
  </r>
  <r>
    <n v="1328721"/>
    <s v="RFID Card Member"/>
    <s v="Milwaukee"/>
    <s v="WI"/>
    <n v="53207"/>
    <s v="UNITED STATES"/>
    <s v="Annual Pass"/>
    <n v="11158"/>
    <x v="16"/>
    <n v="43.03913"/>
    <n v="-87.916150000000002"/>
    <x v="40"/>
    <n v="43.041646999999998"/>
    <n v="-87.927257999999995"/>
    <n v="4"/>
    <n v="0"/>
    <n v="0.6"/>
    <n v="0.6"/>
    <n v="24"/>
    <n v="-1"/>
    <d v="2017-02-27T00:00:00"/>
    <d v="2017-02-01T00:00:00"/>
    <d v="2017-02-27T00:00:00"/>
    <s v="Monday"/>
    <d v="1899-12-30T14:56:06"/>
    <d v="1899-12-30T15:00:00"/>
    <n v="1"/>
    <d v="2017-02-27T00:00:00"/>
    <d v="2017-02-01T00:00:00"/>
    <d v="2017-02-27T00:00:00"/>
    <s v="Monday"/>
    <d v="1899-12-30T15:00:52"/>
    <d v="1899-12-30T15:00:00"/>
    <s v="One Way"/>
  </r>
  <r>
    <n v="1442430"/>
    <s v="RFID Card Member"/>
    <s v="Milwaukee"/>
    <s v="WI"/>
    <n v="53211"/>
    <s v="UNITED STATES"/>
    <s v="Annual Pass"/>
    <n v="11113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27T00:00:00"/>
    <d v="2017-02-01T00:00:00"/>
    <d v="2017-02-27T00:00:00"/>
    <s v="Monday"/>
    <d v="1899-12-30T15:44:05"/>
    <d v="1899-12-30T16:00:00"/>
    <n v="1"/>
    <d v="2017-02-27T00:00:00"/>
    <d v="2017-02-01T00:00:00"/>
    <d v="2017-02-27T00:00:00"/>
    <s v="Monday"/>
    <d v="1899-12-30T15:46:16"/>
    <d v="1899-12-30T16:00:00"/>
    <s v="One Way"/>
  </r>
  <r>
    <n v="1251108"/>
    <s v="RFID Card Member"/>
    <s v="Appleton"/>
    <s v="WI"/>
    <n v="54913"/>
    <s v="UNITED STATES"/>
    <s v="Bublr for Organizations"/>
    <n v="228"/>
    <x v="28"/>
    <n v="43.060250000000003"/>
    <n v="-87.892169999999993"/>
    <x v="37"/>
    <n v="43.069021999999997"/>
    <n v="-87.887940999999998"/>
    <n v="7"/>
    <n v="0"/>
    <n v="1.1000000000000001"/>
    <n v="1"/>
    <n v="42"/>
    <n v="-1"/>
    <d v="2017-02-27T00:00:00"/>
    <d v="2017-02-01T00:00:00"/>
    <d v="2017-02-27T00:00:00"/>
    <s v="Monday"/>
    <d v="1899-12-30T16:42:14"/>
    <d v="1899-12-30T17:00:00"/>
    <n v="1"/>
    <d v="2017-02-27T00:00:00"/>
    <d v="2017-02-01T00:00:00"/>
    <d v="2017-02-27T00:00:00"/>
    <s v="Monday"/>
    <d v="1899-12-30T16:49:52"/>
    <d v="1899-12-30T17:00:00"/>
    <s v="One Way"/>
  </r>
  <r>
    <n v="1154367"/>
    <s v="RFID Card Member"/>
    <s v="Milwaukee"/>
    <s v="WI"/>
    <n v="53202"/>
    <s v="UNITED STATES"/>
    <s v="Annual Pass"/>
    <n v="5428"/>
    <x v="1"/>
    <n v="43.048200000000001"/>
    <n v="-87.900859999999994"/>
    <x v="18"/>
    <n v="43.045712999999999"/>
    <n v="-87.899756999999994"/>
    <n v="3"/>
    <n v="0"/>
    <n v="0.5"/>
    <n v="0.4"/>
    <n v="18"/>
    <n v="-1"/>
    <d v="2017-02-27T00:00:00"/>
    <d v="2017-02-01T00:00:00"/>
    <d v="2017-02-27T00:00:00"/>
    <s v="Monday"/>
    <d v="1899-12-30T16:53:12"/>
    <d v="1899-12-30T17:00:00"/>
    <n v="1"/>
    <d v="2017-02-27T00:00:00"/>
    <d v="2017-02-01T00:00:00"/>
    <d v="2017-02-27T00:00:00"/>
    <s v="Monday"/>
    <d v="1899-12-30T16:56:01"/>
    <d v="1899-12-30T17:00:00"/>
    <s v="One Way"/>
  </r>
  <r>
    <n v="1251108"/>
    <s v="RFID Card Member"/>
    <s v="Appleton"/>
    <s v="WI"/>
    <n v="54913"/>
    <s v="UNITED STATES"/>
    <s v="Bublr for Organizations"/>
    <n v="228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7T00:00:00"/>
    <d v="2017-02-01T00:00:00"/>
    <d v="2017-02-27T00:00:00"/>
    <s v="Monday"/>
    <d v="1899-12-30T17:04:02"/>
    <d v="1899-12-30T17:00:00"/>
    <n v="1"/>
    <d v="2017-02-27T00:00:00"/>
    <d v="2017-02-01T00:00:00"/>
    <d v="2017-02-27T00:00:00"/>
    <s v="Monday"/>
    <d v="1899-12-30T17:10:19"/>
    <d v="1899-12-30T17:00:00"/>
    <s v="One Way"/>
  </r>
  <r>
    <n v="1201980"/>
    <s v="RFID Card Member"/>
    <s v="Elkhorn"/>
    <s v="WI"/>
    <n v="53121"/>
    <s v="UNITED STATES"/>
    <s v="Annual Pass"/>
    <n v="5489"/>
    <x v="7"/>
    <n v="43.074890000000003"/>
    <n v="-87.882810000000006"/>
    <x v="37"/>
    <n v="43.069021999999997"/>
    <n v="-87.887940999999998"/>
    <n v="7"/>
    <n v="0"/>
    <n v="1.1000000000000001"/>
    <n v="1"/>
    <n v="42"/>
    <n v="-1"/>
    <d v="2017-02-27T00:00:00"/>
    <d v="2017-02-01T00:00:00"/>
    <d v="2017-02-27T00:00:00"/>
    <s v="Monday"/>
    <d v="1899-12-30T18:09:51"/>
    <d v="1899-12-30T18:00:00"/>
    <n v="1"/>
    <d v="2017-02-27T00:00:00"/>
    <d v="2017-02-01T00:00:00"/>
    <d v="2017-02-27T00:00:00"/>
    <s v="Monday"/>
    <d v="1899-12-30T18:16:14"/>
    <d v="1899-12-30T18:00:00"/>
    <s v="One Way"/>
  </r>
  <r>
    <n v="1253042"/>
    <s v="RFID Card Member"/>
    <s v="Marinette"/>
    <s v="WI"/>
    <n v="54143"/>
    <s v="UNITED STATES"/>
    <s v="Bublr for Organizations"/>
    <n v="5430"/>
    <x v="8"/>
    <n v="43.04804"/>
    <n v="-87.896720000000002"/>
    <x v="3"/>
    <n v="43.058619999999998"/>
    <n v="-87.885319999999993"/>
    <n v="7"/>
    <n v="0"/>
    <n v="1.1000000000000001"/>
    <n v="1"/>
    <n v="42"/>
    <n v="-1"/>
    <d v="2017-02-27T00:00:00"/>
    <d v="2017-02-01T00:00:00"/>
    <d v="2017-02-27T00:00:00"/>
    <s v="Monday"/>
    <d v="1899-12-30T18:21:07"/>
    <d v="1899-12-30T18:00:00"/>
    <n v="1"/>
    <d v="2017-02-27T00:00:00"/>
    <d v="2017-02-01T00:00:00"/>
    <d v="2017-02-27T00:00:00"/>
    <s v="Monday"/>
    <d v="1899-12-30T18:28:34"/>
    <d v="1899-12-30T18:00:00"/>
    <s v="One Way"/>
  </r>
  <r>
    <n v="1408049"/>
    <s v="RFID Card Member"/>
    <s v="Milwaukee"/>
    <s v="WI"/>
    <n v="53202"/>
    <s v="UNITED STATES"/>
    <s v="Annual Pass"/>
    <n v="19"/>
    <x v="20"/>
    <n v="43.034619999999997"/>
    <n v="-87.917500000000004"/>
    <x v="5"/>
    <n v="43.031480000000002"/>
    <n v="-87.908169999999998"/>
    <n v="7"/>
    <n v="0"/>
    <n v="1.1000000000000001"/>
    <n v="1"/>
    <n v="42"/>
    <n v="-1"/>
    <d v="2017-02-27T00:00:00"/>
    <d v="2017-02-01T00:00:00"/>
    <d v="2017-02-27T00:00:00"/>
    <s v="Monday"/>
    <d v="1899-12-30T20:37:40"/>
    <d v="1899-12-30T21:00:00"/>
    <n v="1"/>
    <d v="2017-02-27T00:00:00"/>
    <d v="2017-02-01T00:00:00"/>
    <d v="2017-02-27T00:00:00"/>
    <s v="Monday"/>
    <d v="1899-12-30T20:44:50"/>
    <d v="1899-12-30T21:00:00"/>
    <s v="One Way"/>
  </r>
  <r>
    <n v="1357250"/>
    <s v="RFID Card Member"/>
    <s v="Milwaukee"/>
    <s v="WI"/>
    <n v="53202"/>
    <s v="UNITED STATES"/>
    <s v="Annual Pass"/>
    <n v="317"/>
    <x v="0"/>
    <n v="43.03886"/>
    <n v="-87.902720000000002"/>
    <x v="0"/>
    <n v="43.048200000000001"/>
    <n v="-87.900859999999994"/>
    <n v="6"/>
    <n v="0"/>
    <n v="0.9"/>
    <n v="0.9"/>
    <n v="36"/>
    <n v="-1"/>
    <d v="2017-02-27T00:00:00"/>
    <d v="2017-02-01T00:00:00"/>
    <d v="2017-02-27T00:00:00"/>
    <s v="Monday"/>
    <d v="1899-12-30T21:27:29"/>
    <d v="1899-12-30T21:00:00"/>
    <n v="1"/>
    <d v="2017-02-27T00:00:00"/>
    <d v="2017-02-01T00:00:00"/>
    <d v="2017-02-27T00:00:00"/>
    <s v="Monday"/>
    <d v="1899-12-30T21:33:01"/>
    <d v="1899-12-30T22:00:00"/>
    <s v="One Way"/>
  </r>
  <r>
    <n v="1017964"/>
    <s v="RFID Card Member"/>
    <s v="Milwaukee"/>
    <s v="WI"/>
    <n v="53202"/>
    <s v="UNITED STATES"/>
    <s v="Annual Pass"/>
    <n v="243"/>
    <x v="13"/>
    <n v="43.058619999999998"/>
    <n v="-87.885319999999993"/>
    <x v="1"/>
    <n v="43.03886"/>
    <n v="-87.902720000000002"/>
    <n v="11"/>
    <n v="0"/>
    <n v="1.7"/>
    <n v="1.6"/>
    <n v="66"/>
    <n v="-1"/>
    <d v="2017-02-28T00:00:00"/>
    <d v="2017-02-01T00:00:00"/>
    <d v="2017-02-28T00:00:00"/>
    <s v="Tuesday"/>
    <d v="1899-12-30T08:13:04"/>
    <d v="1899-12-30T08:00:00"/>
    <n v="1"/>
    <d v="2017-02-28T00:00:00"/>
    <d v="2017-02-01T00:00:00"/>
    <d v="2017-02-28T00:00:00"/>
    <s v="Tuesday"/>
    <d v="1899-12-30T08:24:29"/>
    <d v="1899-12-30T08:00:00"/>
    <s v="One Way"/>
  </r>
  <r>
    <n v="1257700"/>
    <s v="RFID Card Member"/>
    <s v="Milwaukee"/>
    <s v="WI"/>
    <n v="53202"/>
    <s v="UNITED STATES"/>
    <s v="Annual Pass"/>
    <n v="11078"/>
    <x v="30"/>
    <n v="43.031480000000002"/>
    <n v="-87.908169999999998"/>
    <x v="14"/>
    <n v="43.020020000000002"/>
    <n v="-87.912540000000007"/>
    <n v="11"/>
    <n v="0"/>
    <n v="1.7"/>
    <n v="1.6"/>
    <n v="66"/>
    <n v="-1"/>
    <d v="2017-02-28T00:00:00"/>
    <d v="2017-02-01T00:00:00"/>
    <d v="2017-02-28T00:00:00"/>
    <s v="Tuesday"/>
    <d v="1899-12-30T13:07:11"/>
    <d v="1899-12-30T13:00:00"/>
    <n v="1"/>
    <d v="2017-02-28T00:00:00"/>
    <d v="2017-02-01T00:00:00"/>
    <d v="2017-02-28T00:00:00"/>
    <s v="Tuesday"/>
    <d v="1899-12-30T13:18:34"/>
    <d v="1899-12-30T13:00:00"/>
    <s v="One Way"/>
  </r>
  <r>
    <n v="1468078"/>
    <s v="RFID Card Member"/>
    <s v="Milwaukee "/>
    <s v="WI"/>
    <n v="53209"/>
    <s v="UNITED STATES"/>
    <s v="Annual Pass"/>
    <n v="11166"/>
    <x v="7"/>
    <n v="43.074890000000003"/>
    <n v="-87.882810000000006"/>
    <x v="3"/>
    <n v="43.058619999999998"/>
    <n v="-87.885319999999993"/>
    <n v="11"/>
    <n v="0"/>
    <n v="1.7"/>
    <n v="1.6"/>
    <n v="66"/>
    <n v="-1"/>
    <d v="2017-02-28T00:00:00"/>
    <d v="2017-02-01T00:00:00"/>
    <d v="2017-02-28T00:00:00"/>
    <s v="Tuesday"/>
    <d v="1899-12-30T14:52:20"/>
    <d v="1899-12-30T15:00:00"/>
    <n v="1"/>
    <d v="2017-02-28T00:00:00"/>
    <d v="2017-02-01T00:00:00"/>
    <d v="2017-02-28T00:00:00"/>
    <s v="Tuesday"/>
    <d v="1899-12-30T15:03:09"/>
    <d v="1899-12-30T15:00:00"/>
    <s v="One Way"/>
  </r>
  <r>
    <n v="1489319"/>
    <s v="RFID Card Member"/>
    <s v="Brookfield"/>
    <s v="WI"/>
    <n v="53045"/>
    <s v="UNITED STATES"/>
    <s v="Annual Pass"/>
    <n v="11063"/>
    <x v="7"/>
    <n v="43.074890000000003"/>
    <n v="-87.882810000000006"/>
    <x v="11"/>
    <n v="43.060786"/>
    <n v="-87.883825999999999"/>
    <n v="6"/>
    <n v="0"/>
    <n v="0.9"/>
    <n v="0.9"/>
    <n v="36"/>
    <n v="-1"/>
    <d v="2017-02-28T00:00:00"/>
    <d v="2017-02-01T00:00:00"/>
    <d v="2017-02-28T00:00:00"/>
    <s v="Tuesday"/>
    <d v="1899-12-30T15:07:29"/>
    <d v="1899-12-30T15:00:00"/>
    <n v="1"/>
    <d v="2017-02-28T00:00:00"/>
    <d v="2017-02-01T00:00:00"/>
    <d v="2017-02-28T00:00:00"/>
    <s v="Tuesday"/>
    <d v="1899-12-30T15:13:41"/>
    <d v="1899-12-30T15:00:00"/>
    <s v="One Way"/>
  </r>
  <r>
    <n v="1437939"/>
    <s v="RFID Card Member"/>
    <s v="Milwaukee"/>
    <s v="WI"/>
    <n v="53211"/>
    <s v="UNITED STATES"/>
    <s v="Annual Pass"/>
    <n v="11108"/>
    <x v="44"/>
    <n v="43.074655999999997"/>
    <n v="-87.889011999999994"/>
    <x v="38"/>
    <n v="43.074890000000003"/>
    <n v="-87.882810000000006"/>
    <n v="17"/>
    <n v="0"/>
    <n v="2.6"/>
    <n v="2.4"/>
    <n v="102"/>
    <n v="-1"/>
    <d v="2017-02-28T00:00:00"/>
    <d v="2017-02-01T00:00:00"/>
    <d v="2017-02-28T00:00:00"/>
    <s v="Tuesday"/>
    <d v="1899-12-30T15:08:17"/>
    <d v="1899-12-30T15:00:00"/>
    <n v="1"/>
    <d v="2017-02-28T00:00:00"/>
    <d v="2017-02-01T00:00:00"/>
    <d v="2017-02-28T00:00:00"/>
    <s v="Tuesday"/>
    <d v="1899-12-30T15:25:50"/>
    <d v="1899-12-30T15:00:00"/>
    <s v="One Way"/>
  </r>
  <r>
    <n v="558783"/>
    <s v="RFID Card Member"/>
    <s v="Oconomowoc"/>
    <s v="WI"/>
    <n v="53066"/>
    <s v="UNITED STATES"/>
    <s v="Annual Pass"/>
    <n v="17"/>
    <x v="0"/>
    <n v="43.03886"/>
    <n v="-87.902720000000002"/>
    <x v="8"/>
    <n v="43.038580000000003"/>
    <n v="-87.90934"/>
    <n v="11"/>
    <n v="0"/>
    <n v="1.7"/>
    <n v="1.6"/>
    <n v="66"/>
    <n v="-1"/>
    <d v="2017-02-28T00:00:00"/>
    <d v="2017-02-01T00:00:00"/>
    <d v="2017-02-28T00:00:00"/>
    <s v="Tuesday"/>
    <d v="1899-12-30T16:26:45"/>
    <d v="1899-12-30T16:00:00"/>
    <n v="1"/>
    <d v="2017-02-28T00:00:00"/>
    <d v="2017-02-01T00:00:00"/>
    <d v="2017-02-28T00:00:00"/>
    <s v="Tuesday"/>
    <d v="1899-12-30T16:37:03"/>
    <d v="1899-12-30T17:00:00"/>
    <s v="One Way"/>
  </r>
  <r>
    <n v="1494109"/>
    <s v="RFID Card Member"/>
    <s v="Milwaukee"/>
    <s v="WI"/>
    <n v="53233"/>
    <s v="UNITED STATES"/>
    <s v="Annual Pass"/>
    <n v="11055"/>
    <x v="0"/>
    <n v="43.03886"/>
    <n v="-87.902720000000002"/>
    <x v="19"/>
    <n v="43.040349999999997"/>
    <n v="-87.920760000000001"/>
    <n v="10"/>
    <n v="0"/>
    <n v="1.5"/>
    <n v="1.4"/>
    <n v="60"/>
    <n v="-1"/>
    <d v="2017-02-28T00:00:00"/>
    <d v="2017-02-01T00:00:00"/>
    <d v="2017-02-28T00:00:00"/>
    <s v="Tuesday"/>
    <d v="1899-12-30T17:04:55"/>
    <d v="1899-12-30T17:00:00"/>
    <n v="1"/>
    <d v="2017-02-28T00:00:00"/>
    <d v="2017-02-01T00:00:00"/>
    <d v="2017-02-28T00:00:00"/>
    <s v="Tuesday"/>
    <d v="1899-12-30T17:14:08"/>
    <d v="1899-12-30T17:00:00"/>
    <s v="One Way"/>
  </r>
  <r>
    <n v="783916"/>
    <s v="RFID Card Member"/>
    <s v="Chicago"/>
    <s v="IL"/>
    <n v="60618"/>
    <s v="UNITED STATES"/>
    <s v="Annual Pass"/>
    <n v="961"/>
    <x v="0"/>
    <n v="43.03886"/>
    <n v="-87.902720000000002"/>
    <x v="1"/>
    <n v="43.03886"/>
    <n v="-87.902720000000002"/>
    <n v="22"/>
    <n v="0"/>
    <n v="3.3"/>
    <n v="3.1"/>
    <n v="132"/>
    <n v="-1"/>
    <d v="2017-02-28T00:00:00"/>
    <d v="2017-02-01T00:00:00"/>
    <d v="2017-02-28T00:00:00"/>
    <s v="Tuesday"/>
    <d v="1899-12-30T18:09:07"/>
    <d v="1899-12-30T18:00:00"/>
    <n v="1"/>
    <d v="2017-02-28T00:00:00"/>
    <d v="2017-02-01T00:00:00"/>
    <d v="2017-02-28T00:00:00"/>
    <s v="Tuesday"/>
    <d v="1899-12-30T18:31:31"/>
    <d v="1899-12-30T19:00:00"/>
    <s v="Round Trip"/>
  </r>
  <r>
    <n v="1449580"/>
    <s v="RFID Card Member"/>
    <s v="Hibbing"/>
    <s v="MN"/>
    <n v="55746"/>
    <s v="UNITED STATES"/>
    <s v="Annual Pass"/>
    <n v="11106"/>
    <x v="25"/>
    <n v="43.036900000000003"/>
    <n v="-87.89667"/>
    <x v="11"/>
    <n v="43.060786"/>
    <n v="-87.883825999999999"/>
    <n v="16"/>
    <n v="0"/>
    <n v="2.4"/>
    <n v="2.2999999999999998"/>
    <n v="96"/>
    <n v="-1"/>
    <d v="2017-02-28T00:00:00"/>
    <d v="2017-02-01T00:00:00"/>
    <d v="2017-02-28T00:00:00"/>
    <s v="Tuesday"/>
    <d v="1899-12-30T20:24:21"/>
    <d v="1899-12-30T20:00:00"/>
    <n v="1"/>
    <d v="2017-02-28T00:00:00"/>
    <d v="2017-02-01T00:00:00"/>
    <d v="2017-02-28T00:00:00"/>
    <s v="Tuesday"/>
    <d v="1899-12-30T20:40:43"/>
    <d v="1899-12-30T21:00:00"/>
    <s v="One Way"/>
  </r>
  <r>
    <n v="1511877"/>
    <s v="RFID Card Member"/>
    <s v="Houston"/>
    <s v="TX"/>
    <n v="77049"/>
    <s v="UNITED STATES"/>
    <s v="Pay as You Go Pass"/>
    <n v="11131"/>
    <x v="27"/>
    <n v="43.038580000000003"/>
    <n v="-87.90934"/>
    <x v="8"/>
    <n v="43.038580000000003"/>
    <n v="-87.90934"/>
    <n v="20"/>
    <n v="0"/>
    <n v="3"/>
    <n v="2.9"/>
    <n v="120"/>
    <n v="-1"/>
    <d v="2017-02-18T00:00:00"/>
    <d v="2017-02-01T00:00:00"/>
    <d v="2017-02-18T00:00:00"/>
    <s v="Saturday"/>
    <d v="1899-12-30T15:14:11"/>
    <d v="1899-12-30T15:00:00"/>
    <n v="1"/>
    <d v="2017-02-18T00:00:00"/>
    <d v="2017-02-01T00:00:00"/>
    <d v="2017-02-18T00:00:00"/>
    <s v="Saturday"/>
    <d v="1899-12-30T15:34:30"/>
    <d v="1899-12-30T16:00:00"/>
    <s v="Round Tri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0EBBD-6F46-4F16-8D7D-5501575F94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I11" firstHeaderRow="1" firstDataRow="2" firstDataCol="1"/>
  <pivotFields count="34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8">
        <item h="1" x="12"/>
        <item h="1" x="39"/>
        <item h="1" x="18"/>
        <item h="1" x="45"/>
        <item h="1" x="14"/>
        <item h="1" x="37"/>
        <item h="1" x="31"/>
        <item h="1" x="22"/>
        <item h="1" x="10"/>
        <item h="1" x="51"/>
        <item h="1" x="8"/>
        <item h="1" x="15"/>
        <item h="1" x="56"/>
        <item h="1" x="55"/>
        <item h="1" x="25"/>
        <item h="1" x="9"/>
        <item x="32"/>
        <item h="1" x="34"/>
        <item h="1" x="29"/>
        <item h="1" x="20"/>
        <item h="1" x="5"/>
        <item x="13"/>
        <item h="1" x="43"/>
        <item h="1" x="42"/>
        <item h="1" x="35"/>
        <item h="1" x="30"/>
        <item h="1" x="17"/>
        <item h="1" x="54"/>
        <item x="28"/>
        <item h="1" x="46"/>
        <item h="1" x="33"/>
        <item h="1" x="44"/>
        <item h="1" x="11"/>
        <item h="1" x="1"/>
        <item h="1" x="53"/>
        <item h="1" x="26"/>
        <item h="1" x="2"/>
        <item h="1" x="23"/>
        <item h="1" x="3"/>
        <item h="1" x="19"/>
        <item x="21"/>
        <item h="1" x="36"/>
        <item h="1" x="50"/>
        <item h="1" x="49"/>
        <item x="4"/>
        <item h="1" x="6"/>
        <item h="1" x="0"/>
        <item x="7"/>
        <item h="1" x="40"/>
        <item h="1" x="38"/>
        <item h="1" x="48"/>
        <item h="1" x="47"/>
        <item h="1" x="52"/>
        <item h="1" x="24"/>
        <item h="1" x="27"/>
        <item h="1" x="16"/>
        <item h="1" x="41"/>
        <item t="default"/>
      </items>
    </pivotField>
    <pivotField subtotalTop="0" showAll="0"/>
    <pivotField subtotalTop="0" showAll="0"/>
    <pivotField axis="axisCol" subtotalTop="0">
      <items count="60">
        <item x="12"/>
        <item x="44"/>
        <item x="23"/>
        <item x="52"/>
        <item x="18"/>
        <item x="40"/>
        <item x="32"/>
        <item x="29"/>
        <item x="10"/>
        <item x="54"/>
        <item x="39"/>
        <item x="20"/>
        <item x="56"/>
        <item x="58"/>
        <item x="24"/>
        <item x="25"/>
        <item x="51"/>
        <item x="27"/>
        <item x="26"/>
        <item x="35"/>
        <item x="28"/>
        <item x="16"/>
        <item x="6"/>
        <item x="3"/>
        <item x="47"/>
        <item x="46"/>
        <item x="21"/>
        <item x="5"/>
        <item x="55"/>
        <item x="50"/>
        <item x="31"/>
        <item x="33"/>
        <item x="34"/>
        <item x="9"/>
        <item x="13"/>
        <item x="0"/>
        <item x="36"/>
        <item x="11"/>
        <item x="2"/>
        <item x="19"/>
        <item x="17"/>
        <item x="37"/>
        <item x="15"/>
        <item x="22"/>
        <item x="42"/>
        <item x="14"/>
        <item x="41"/>
        <item x="7"/>
        <item x="1"/>
        <item x="38"/>
        <item x="43"/>
        <item x="57"/>
        <item x="49"/>
        <item x="53"/>
        <item x="45"/>
        <item x="30"/>
        <item x="8"/>
        <item x="4"/>
        <item x="48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64" subtotalTop="0" showAll="0"/>
    <pivotField numFmtId="165" subtotalTop="0" showAll="0"/>
    <pivotField subtotalTop="0" showAll="0"/>
    <pivotField numFmtId="21" subtotalTop="0" showAll="0"/>
    <pivotField numFmtId="21" subtotalTop="0" showAll="0"/>
    <pivotField dataField="1" subtotalTop="0" showAll="0"/>
    <pivotField numFmtId="14" subtotalTop="0" showAll="0"/>
    <pivotField numFmtId="164" subtotalTop="0" showAll="0"/>
    <pivotField numFmtId="165" subtotalTop="0" showAll="0"/>
    <pivotField subtotalTop="0" showAll="0"/>
    <pivotField numFmtId="21" subtotalTop="0" showAll="0"/>
    <pivotField numFmtId="21" subtotalTop="0" showAll="0"/>
    <pivotField subtotalTop="0" showAll="0"/>
  </pivotFields>
  <rowFields count="1">
    <field x="8"/>
  </rowFields>
  <rowItems count="7">
    <i>
      <x v="16"/>
    </i>
    <i>
      <x v="21"/>
    </i>
    <i>
      <x v="28"/>
    </i>
    <i>
      <x v="40"/>
    </i>
    <i>
      <x v="44"/>
    </i>
    <i>
      <x v="47"/>
    </i>
    <i t="grand">
      <x/>
    </i>
  </rowItems>
  <colFields count="1">
    <field x="11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Sum of Return Count" fld="26" baseField="0" baseItem="0"/>
  </dataFields>
  <formats count="3">
    <format dxfId="26">
      <pivotArea collapsedLevelsAreSubtotals="1" fieldPosition="0">
        <references count="1">
          <reference field="8" count="8">
            <x v="13"/>
            <x v="23"/>
            <x v="32"/>
            <x v="48"/>
            <x v="49"/>
            <x v="50"/>
            <x v="51"/>
            <x v="52"/>
          </reference>
        </references>
      </pivotArea>
    </format>
    <format dxfId="25">
      <pivotArea collapsedLevelsAreSubtotals="1" fieldPosition="0">
        <references count="1">
          <reference field="8" count="0"/>
        </references>
      </pivotArea>
    </format>
    <format dxfId="24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3940" totalsRowCount="1">
  <autoFilter ref="A1:AH3939" xr:uid="{00000000-0009-0000-0100-000001000000}"/>
  <tableColumns count="34">
    <tableColumn id="1" xr3:uid="{00000000-0010-0000-0000-000001000000}" name="UserId"/>
    <tableColumn id="2" xr3:uid="{00000000-0010-0000-0000-000002000000}" name="UserRole"/>
    <tableColumn id="3" xr3:uid="{00000000-0010-0000-0000-000003000000}" name="UserCity"/>
    <tableColumn id="4" xr3:uid="{00000000-0010-0000-0000-000004000000}" name="UserState"/>
    <tableColumn id="5" xr3:uid="{00000000-0010-0000-0000-000005000000}" name="UserZip"/>
    <tableColumn id="6" xr3:uid="{00000000-0010-0000-0000-000006000000}" name="UserCountry"/>
    <tableColumn id="7" xr3:uid="{00000000-0010-0000-0000-000007000000}" name="MembershipType"/>
    <tableColumn id="8" xr3:uid="{00000000-0010-0000-0000-000008000000}" name="Bike"/>
    <tableColumn id="9" xr3:uid="{00000000-0010-0000-0000-000009000000}" name="CheckoutKioskName"/>
    <tableColumn id="10" xr3:uid="{00000000-0010-0000-0000-00000A000000}" name="CO Lat">
      <calculatedColumnFormula>VLOOKUP(I2,[1]Key!$A$1:$C$72,2,FALSE)</calculatedColumnFormula>
    </tableColumn>
    <tableColumn id="11" xr3:uid="{00000000-0010-0000-0000-00000B000000}" name="CO Long">
      <calculatedColumnFormula>VLOOKUP(I2,[1]Key!$A$1:$C$72,3,FALSE)</calculatedColumnFormula>
    </tableColumn>
    <tableColumn id="12" xr3:uid="{00000000-0010-0000-0000-00000C000000}" name="ReturnKioskName"/>
    <tableColumn id="13" xr3:uid="{00000000-0010-0000-0000-00000D000000}" name="R Lat">
      <calculatedColumnFormula>VLOOKUP(L2,[1]Key!$A$1:$C$72,2,FALSE)</calculatedColumnFormula>
    </tableColumn>
    <tableColumn id="14" xr3:uid="{00000000-0010-0000-0000-00000E000000}" name="R Long">
      <calculatedColumnFormula>VLOOKUP(L2,[1]Key!$A$1:$C$72,3,FALSE)</calculatedColumnFormula>
    </tableColumn>
    <tableColumn id="15" xr3:uid="{00000000-0010-0000-0000-00000F000000}" name="DurationMins" totalsRowFunction="custom">
      <totalsRowFormula>AVERAGE(O2:O3939)</totalsRowFormula>
    </tableColumn>
    <tableColumn id="16" xr3:uid="{00000000-0010-0000-0000-000010000000}" name="UsageFee"/>
    <tableColumn id="17" xr3:uid="{00000000-0010-0000-0000-000011000000}" name="Distance" totalsRowFunction="custom">
      <totalsRowFormula>SUM(Q2:Q3939)</totalsRowFormula>
    </tableColumn>
    <tableColumn id="18" xr3:uid="{00000000-0010-0000-0000-000012000000}" name="EstimatedCarbonOffset"/>
    <tableColumn id="19" xr3:uid="{00000000-0010-0000-0000-000013000000}" name="EstimatedCaloriesBurned"/>
    <tableColumn id="20" xr3:uid="{00000000-0010-0000-0000-000014000000}" name="CO Count">
      <calculatedColumnFormula>-1</calculatedColumnFormula>
    </tableColumn>
    <tableColumn id="21" xr3:uid="{00000000-0010-0000-0000-000015000000}" name="CheckoutDateLocal" dataDxfId="23" totalsRowDxfId="11"/>
    <tableColumn id="22" xr3:uid="{00000000-0010-0000-0000-000016000000}" name="Checkout Month" dataDxfId="22" totalsRowDxfId="10">
      <calculatedColumnFormula>DATE(YEAR(U2), MONTH(U2), 1)</calculatedColumnFormula>
    </tableColumn>
    <tableColumn id="23" xr3:uid="{00000000-0010-0000-0000-000017000000}" name="CO DoW (data)" dataDxfId="21" totalsRowDxfId="9">
      <calculatedColumnFormula>U2</calculatedColumnFormula>
    </tableColumn>
    <tableColumn id="24" xr3:uid="{00000000-0010-0000-0000-000018000000}" name="CO DoW" dataDxfId="20" totalsRowDxfId="8">
      <calculatedColumnFormula>TEXT(W2,"dddd")</calculatedColumnFormula>
    </tableColumn>
    <tableColumn id="25" xr3:uid="{00000000-0010-0000-0000-000019000000}" name="CheckoutTimeLocal" dataDxfId="19" totalsRowDxfId="7"/>
    <tableColumn id="26" xr3:uid="{00000000-0010-0000-0000-00001A000000}" name="CO Time (nearest hr)" dataDxfId="18" totalsRowDxfId="6">
      <calculatedColumnFormula>MROUND(Y2, "1:00")</calculatedColumnFormula>
    </tableColumn>
    <tableColumn id="27" xr3:uid="{00000000-0010-0000-0000-00001B000000}" name="Return Count">
      <calculatedColumnFormula>1</calculatedColumnFormula>
    </tableColumn>
    <tableColumn id="28" xr3:uid="{00000000-0010-0000-0000-00001C000000}" name="ReturnDateLocal" dataDxfId="17" totalsRowDxfId="5"/>
    <tableColumn id="29" xr3:uid="{00000000-0010-0000-0000-00001D000000}" name="Return Month" dataDxfId="16" totalsRowDxfId="4">
      <calculatedColumnFormula>DATE(YEAR(AB2), MONTH(AB2), 1)</calculatedColumnFormula>
    </tableColumn>
    <tableColumn id="30" xr3:uid="{00000000-0010-0000-0000-00001E000000}" name="R DoW (data)" dataDxfId="15" totalsRowDxfId="3">
      <calculatedColumnFormula>AB2</calculatedColumnFormula>
    </tableColumn>
    <tableColumn id="31" xr3:uid="{00000000-0010-0000-0000-00001F000000}" name="R DoW" dataDxfId="14" totalsRowDxfId="2">
      <calculatedColumnFormula>TEXT(AD2,"dddd")</calculatedColumnFormula>
    </tableColumn>
    <tableColumn id="32" xr3:uid="{00000000-0010-0000-0000-000020000000}" name="ReturnTimeLocal" dataDxfId="13" totalsRowDxfId="1"/>
    <tableColumn id="33" xr3:uid="{00000000-0010-0000-0000-000021000000}" name="Return Time (nearest hr)" dataDxfId="12" totalsRowDxfId="0">
      <calculatedColumnFormula>MROUND(AF2, "1:00")</calculatedColumnFormula>
    </tableColumn>
    <tableColumn id="34" xr3:uid="{00000000-0010-0000-0000-000022000000}" name="TripRoute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FED1F-DB96-4748-AA02-CC25AC1482B1}">
  <dimension ref="A3:BI11"/>
  <sheetViews>
    <sheetView workbookViewId="0">
      <selection activeCell="B4" sqref="B4:BH10"/>
    </sheetView>
  </sheetViews>
  <sheetFormatPr baseColWidth="10" defaultColWidth="8.83203125" defaultRowHeight="15" x14ac:dyDescent="0.2"/>
  <cols>
    <col min="1" max="1" width="19.6640625" bestFit="1" customWidth="1"/>
    <col min="2" max="2" width="18.33203125" bestFit="1" customWidth="1"/>
    <col min="3" max="3" width="12.33203125" bestFit="1" customWidth="1"/>
    <col min="4" max="4" width="13.6640625" bestFit="1" customWidth="1"/>
    <col min="5" max="5" width="11.5" bestFit="1" customWidth="1"/>
    <col min="6" max="6" width="12.83203125" bestFit="1" customWidth="1"/>
    <col min="7" max="7" width="7" bestFit="1" customWidth="1"/>
    <col min="8" max="8" width="14.5" bestFit="1" customWidth="1"/>
    <col min="9" max="9" width="15.83203125" bestFit="1" customWidth="1"/>
    <col min="10" max="10" width="15.1640625" bestFit="1" customWidth="1"/>
    <col min="11" max="11" width="16.33203125" bestFit="1" customWidth="1"/>
    <col min="12" max="12" width="15.5" bestFit="1" customWidth="1"/>
    <col min="13" max="13" width="14" bestFit="1" customWidth="1"/>
    <col min="14" max="14" width="18" bestFit="1" customWidth="1"/>
    <col min="15" max="15" width="8.33203125" bestFit="1" customWidth="1"/>
    <col min="16" max="16" width="15.6640625" bestFit="1" customWidth="1"/>
    <col min="17" max="17" width="18.1640625" bestFit="1" customWidth="1"/>
    <col min="18" max="18" width="12.83203125" bestFit="1" customWidth="1"/>
    <col min="19" max="19" width="8.5" bestFit="1" customWidth="1"/>
    <col min="20" max="20" width="17.6640625" bestFit="1" customWidth="1"/>
    <col min="21" max="21" width="14.83203125" bestFit="1" customWidth="1"/>
    <col min="22" max="22" width="20.5" bestFit="1" customWidth="1"/>
    <col min="23" max="23" width="17.83203125" bestFit="1" customWidth="1"/>
    <col min="24" max="24" width="22.1640625" bestFit="1" customWidth="1"/>
    <col min="25" max="25" width="17.6640625" bestFit="1" customWidth="1"/>
    <col min="26" max="26" width="17.5" bestFit="1" customWidth="1"/>
    <col min="27" max="27" width="17.6640625" bestFit="1" customWidth="1"/>
    <col min="28" max="28" width="34.33203125" bestFit="1" customWidth="1"/>
    <col min="29" max="29" width="6" bestFit="1" customWidth="1"/>
    <col min="30" max="30" width="11.5" bestFit="1" customWidth="1"/>
    <col min="31" max="31" width="10.83203125" bestFit="1" customWidth="1"/>
    <col min="32" max="32" width="16.6640625" bestFit="1" customWidth="1"/>
    <col min="33" max="33" width="11" bestFit="1" customWidth="1"/>
    <col min="34" max="34" width="17" bestFit="1" customWidth="1"/>
    <col min="35" max="35" width="17.83203125" bestFit="1" customWidth="1"/>
    <col min="36" max="36" width="14.5" bestFit="1" customWidth="1"/>
    <col min="37" max="37" width="15.5" bestFit="1" customWidth="1"/>
    <col min="38" max="38" width="19.33203125" bestFit="1" customWidth="1"/>
    <col min="39" max="39" width="15.33203125" bestFit="1" customWidth="1"/>
    <col min="40" max="40" width="13.5" bestFit="1" customWidth="1"/>
    <col min="41" max="41" width="15.33203125" bestFit="1" customWidth="1"/>
    <col min="42" max="42" width="14.6640625" bestFit="1" customWidth="1"/>
    <col min="43" max="43" width="13.6640625" bestFit="1" customWidth="1"/>
    <col min="44" max="44" width="9.83203125" bestFit="1" customWidth="1"/>
    <col min="45" max="45" width="17.83203125" bestFit="1" customWidth="1"/>
    <col min="46" max="46" width="14.1640625" bestFit="1" customWidth="1"/>
    <col min="47" max="47" width="18.1640625" bestFit="1" customWidth="1"/>
    <col min="48" max="48" width="13.33203125" bestFit="1" customWidth="1"/>
    <col min="49" max="49" width="11" bestFit="1" customWidth="1"/>
    <col min="50" max="50" width="14.6640625" bestFit="1" customWidth="1"/>
    <col min="51" max="51" width="20.33203125" bestFit="1" customWidth="1"/>
    <col min="52" max="52" width="12.6640625" bestFit="1" customWidth="1"/>
    <col min="53" max="53" width="26.5" bestFit="1" customWidth="1"/>
    <col min="54" max="54" width="27" bestFit="1" customWidth="1"/>
    <col min="55" max="55" width="26.5" bestFit="1" customWidth="1"/>
    <col min="56" max="56" width="28.5" bestFit="1" customWidth="1"/>
    <col min="57" max="57" width="15.5" bestFit="1" customWidth="1"/>
    <col min="58" max="59" width="16.6640625" bestFit="1" customWidth="1"/>
    <col min="60" max="60" width="11.83203125" bestFit="1" customWidth="1"/>
    <col min="61" max="61" width="11.33203125" bestFit="1" customWidth="1"/>
  </cols>
  <sheetData>
    <row r="3" spans="1:61" x14ac:dyDescent="0.2">
      <c r="A3" s="15" t="s">
        <v>234</v>
      </c>
      <c r="B3" s="15" t="s">
        <v>233</v>
      </c>
    </row>
    <row r="4" spans="1:61" x14ac:dyDescent="0.2">
      <c r="A4" s="15" t="s">
        <v>231</v>
      </c>
      <c r="B4" t="s">
        <v>32</v>
      </c>
      <c r="C4" t="s">
        <v>84</v>
      </c>
      <c r="D4" t="s">
        <v>86</v>
      </c>
      <c r="E4" t="s">
        <v>52</v>
      </c>
      <c r="F4" t="s">
        <v>44</v>
      </c>
      <c r="G4" t="s">
        <v>85</v>
      </c>
      <c r="H4" t="s">
        <v>62</v>
      </c>
      <c r="I4" t="s">
        <v>70</v>
      </c>
      <c r="J4" t="s">
        <v>80</v>
      </c>
      <c r="K4" t="s">
        <v>54</v>
      </c>
      <c r="L4" t="s">
        <v>68</v>
      </c>
      <c r="M4" t="s">
        <v>79</v>
      </c>
      <c r="N4" t="s">
        <v>83</v>
      </c>
      <c r="O4" t="s">
        <v>56</v>
      </c>
      <c r="P4" t="s">
        <v>34</v>
      </c>
      <c r="Q4" t="s">
        <v>60</v>
      </c>
      <c r="R4" t="s">
        <v>144</v>
      </c>
      <c r="S4" t="s">
        <v>64</v>
      </c>
      <c r="T4" t="s">
        <v>87</v>
      </c>
      <c r="U4" t="s">
        <v>94</v>
      </c>
      <c r="V4" t="s">
        <v>30</v>
      </c>
      <c r="W4" t="s">
        <v>33</v>
      </c>
      <c r="X4" t="s">
        <v>37</v>
      </c>
      <c r="Y4" t="s">
        <v>61</v>
      </c>
      <c r="Z4" t="s">
        <v>51</v>
      </c>
      <c r="AA4" t="s">
        <v>58</v>
      </c>
      <c r="AB4" t="s">
        <v>74</v>
      </c>
      <c r="AC4" t="s">
        <v>40</v>
      </c>
      <c r="AD4" t="s">
        <v>75</v>
      </c>
      <c r="AE4" t="s">
        <v>71</v>
      </c>
      <c r="AF4" t="s">
        <v>78</v>
      </c>
      <c r="AG4" t="s">
        <v>66</v>
      </c>
      <c r="AH4" t="s">
        <v>76</v>
      </c>
      <c r="AI4" t="s">
        <v>77</v>
      </c>
      <c r="AJ4" t="s">
        <v>41</v>
      </c>
      <c r="AK4" t="s">
        <v>69</v>
      </c>
      <c r="AL4" t="s">
        <v>50</v>
      </c>
      <c r="AM4" t="s">
        <v>65</v>
      </c>
      <c r="AN4" t="s">
        <v>31</v>
      </c>
      <c r="AO4" t="s">
        <v>73</v>
      </c>
      <c r="AP4" t="s">
        <v>29</v>
      </c>
      <c r="AQ4" t="s">
        <v>93</v>
      </c>
      <c r="AR4" t="s">
        <v>81</v>
      </c>
      <c r="AS4" t="s">
        <v>72</v>
      </c>
      <c r="AT4" t="s">
        <v>82</v>
      </c>
      <c r="AU4" t="s">
        <v>105</v>
      </c>
      <c r="AV4" t="s">
        <v>63</v>
      </c>
      <c r="AW4" t="s">
        <v>47</v>
      </c>
      <c r="AX4" t="s">
        <v>43</v>
      </c>
      <c r="AY4" t="s">
        <v>67</v>
      </c>
      <c r="AZ4" t="s">
        <v>57</v>
      </c>
      <c r="BA4" t="s">
        <v>59</v>
      </c>
      <c r="BB4" t="s">
        <v>55</v>
      </c>
      <c r="BC4" t="s">
        <v>25</v>
      </c>
      <c r="BD4" t="s">
        <v>26</v>
      </c>
      <c r="BE4" t="s">
        <v>48</v>
      </c>
      <c r="BF4" t="s">
        <v>36</v>
      </c>
      <c r="BG4" t="s">
        <v>39</v>
      </c>
      <c r="BH4" t="s">
        <v>38</v>
      </c>
      <c r="BI4" t="s">
        <v>232</v>
      </c>
    </row>
    <row r="5" spans="1:61" s="9" customFormat="1" x14ac:dyDescent="0.2">
      <c r="A5" s="19" t="s">
        <v>87</v>
      </c>
      <c r="B5" s="18"/>
      <c r="C5" s="18"/>
      <c r="D5" s="18"/>
      <c r="E5" s="18"/>
      <c r="F5" s="18"/>
      <c r="G5" s="18"/>
      <c r="H5" s="18">
        <v>5</v>
      </c>
      <c r="I5" s="18"/>
      <c r="J5" s="18"/>
      <c r="K5" s="18"/>
      <c r="L5" s="18">
        <v>1</v>
      </c>
      <c r="M5" s="18"/>
      <c r="N5" s="18"/>
      <c r="O5" s="18"/>
      <c r="P5" s="18"/>
      <c r="Q5" s="18">
        <v>13</v>
      </c>
      <c r="R5" s="18"/>
      <c r="S5" s="18"/>
      <c r="T5" s="18">
        <v>15</v>
      </c>
      <c r="U5" s="18"/>
      <c r="V5" s="18"/>
      <c r="W5" s="18"/>
      <c r="X5" s="18">
        <v>2</v>
      </c>
      <c r="Y5" s="18">
        <v>9</v>
      </c>
      <c r="Z5" s="18"/>
      <c r="AA5" s="18"/>
      <c r="AB5" s="18"/>
      <c r="AC5" s="18">
        <v>5</v>
      </c>
      <c r="AD5" s="18"/>
      <c r="AE5" s="18"/>
      <c r="AF5" s="18">
        <v>4</v>
      </c>
      <c r="AG5" s="18">
        <v>1</v>
      </c>
      <c r="AH5" s="18">
        <v>1</v>
      </c>
      <c r="AI5" s="18">
        <v>2</v>
      </c>
      <c r="AJ5" s="18">
        <v>1</v>
      </c>
      <c r="AK5" s="18"/>
      <c r="AL5" s="18">
        <v>10</v>
      </c>
      <c r="AM5" s="18">
        <v>4</v>
      </c>
      <c r="AN5" s="18"/>
      <c r="AO5" s="18"/>
      <c r="AP5" s="18">
        <v>1</v>
      </c>
      <c r="AQ5" s="18">
        <v>1</v>
      </c>
      <c r="AR5" s="18">
        <v>1</v>
      </c>
      <c r="AS5" s="18"/>
      <c r="AT5" s="18"/>
      <c r="AU5" s="18"/>
      <c r="AV5" s="18">
        <v>10</v>
      </c>
      <c r="AW5" s="18"/>
      <c r="AX5" s="18"/>
      <c r="AY5" s="18">
        <v>13</v>
      </c>
      <c r="AZ5" s="18"/>
      <c r="BA5" s="18"/>
      <c r="BB5" s="18"/>
      <c r="BC5" s="18"/>
      <c r="BD5" s="18"/>
      <c r="BE5" s="18"/>
      <c r="BF5" s="18"/>
      <c r="BG5" s="18"/>
      <c r="BH5" s="18"/>
      <c r="BI5" s="18">
        <v>99</v>
      </c>
    </row>
    <row r="6" spans="1:61" s="9" customFormat="1" x14ac:dyDescent="0.2">
      <c r="A6" s="19" t="s">
        <v>61</v>
      </c>
      <c r="B6" s="18"/>
      <c r="C6" s="18"/>
      <c r="D6" s="18"/>
      <c r="E6" s="18"/>
      <c r="F6" s="18">
        <v>6</v>
      </c>
      <c r="G6" s="18">
        <v>1</v>
      </c>
      <c r="H6" s="18">
        <v>5</v>
      </c>
      <c r="I6" s="18">
        <v>5</v>
      </c>
      <c r="J6" s="18">
        <v>17</v>
      </c>
      <c r="K6" s="18">
        <v>5</v>
      </c>
      <c r="L6" s="18">
        <v>4</v>
      </c>
      <c r="M6" s="18"/>
      <c r="N6" s="18"/>
      <c r="O6" s="18"/>
      <c r="P6" s="18">
        <v>4</v>
      </c>
      <c r="Q6" s="18">
        <v>3</v>
      </c>
      <c r="R6" s="18"/>
      <c r="S6" s="18"/>
      <c r="T6" s="18">
        <v>4</v>
      </c>
      <c r="U6" s="18"/>
      <c r="V6" s="18">
        <v>3</v>
      </c>
      <c r="W6" s="18"/>
      <c r="X6" s="18"/>
      <c r="Y6" s="18">
        <v>17</v>
      </c>
      <c r="Z6" s="18"/>
      <c r="AA6" s="18"/>
      <c r="AB6" s="18">
        <v>2</v>
      </c>
      <c r="AC6" s="18">
        <v>1</v>
      </c>
      <c r="AD6" s="18"/>
      <c r="AE6" s="18"/>
      <c r="AF6" s="18">
        <v>3</v>
      </c>
      <c r="AG6" s="18">
        <v>3</v>
      </c>
      <c r="AH6" s="18"/>
      <c r="AI6" s="18">
        <v>1</v>
      </c>
      <c r="AJ6" s="18">
        <v>2</v>
      </c>
      <c r="AK6" s="18">
        <v>2</v>
      </c>
      <c r="AL6" s="18"/>
      <c r="AM6" s="18">
        <v>2</v>
      </c>
      <c r="AN6" s="18">
        <v>7</v>
      </c>
      <c r="AO6" s="18">
        <v>3</v>
      </c>
      <c r="AP6" s="18"/>
      <c r="AQ6" s="18">
        <v>1</v>
      </c>
      <c r="AR6" s="18">
        <v>7</v>
      </c>
      <c r="AS6" s="18">
        <v>2</v>
      </c>
      <c r="AT6" s="18"/>
      <c r="AU6" s="18"/>
      <c r="AV6" s="18">
        <v>2</v>
      </c>
      <c r="AW6" s="18"/>
      <c r="AX6" s="18">
        <v>12</v>
      </c>
      <c r="AY6" s="18">
        <v>6</v>
      </c>
      <c r="AZ6" s="18"/>
      <c r="BA6" s="18"/>
      <c r="BB6" s="18"/>
      <c r="BC6" s="18"/>
      <c r="BD6" s="18"/>
      <c r="BE6" s="18">
        <v>1</v>
      </c>
      <c r="BF6" s="18"/>
      <c r="BG6" s="18">
        <v>3</v>
      </c>
      <c r="BH6" s="18"/>
      <c r="BI6" s="18">
        <v>134</v>
      </c>
    </row>
    <row r="7" spans="1:61" s="9" customFormat="1" x14ac:dyDescent="0.2">
      <c r="A7" s="19" t="s">
        <v>78</v>
      </c>
      <c r="B7" s="18"/>
      <c r="C7" s="18"/>
      <c r="D7" s="18"/>
      <c r="E7" s="18"/>
      <c r="F7" s="18"/>
      <c r="G7" s="18"/>
      <c r="H7" s="18">
        <v>9</v>
      </c>
      <c r="I7" s="18">
        <v>3</v>
      </c>
      <c r="J7" s="18">
        <v>2</v>
      </c>
      <c r="K7" s="18"/>
      <c r="L7" s="18"/>
      <c r="M7" s="18"/>
      <c r="N7" s="18"/>
      <c r="O7" s="18"/>
      <c r="P7" s="18">
        <v>1</v>
      </c>
      <c r="Q7" s="18">
        <v>1</v>
      </c>
      <c r="R7" s="18"/>
      <c r="S7" s="18"/>
      <c r="T7" s="18"/>
      <c r="U7" s="18"/>
      <c r="V7" s="18">
        <v>1</v>
      </c>
      <c r="W7" s="18"/>
      <c r="X7" s="18"/>
      <c r="Y7" s="18">
        <v>7</v>
      </c>
      <c r="Z7" s="18"/>
      <c r="AA7" s="18"/>
      <c r="AB7" s="18"/>
      <c r="AC7" s="18"/>
      <c r="AD7" s="18"/>
      <c r="AE7" s="18"/>
      <c r="AF7" s="18">
        <v>16</v>
      </c>
      <c r="AG7" s="18">
        <v>2</v>
      </c>
      <c r="AH7" s="18">
        <v>2</v>
      </c>
      <c r="AI7" s="18">
        <v>1</v>
      </c>
      <c r="AJ7" s="18">
        <v>2</v>
      </c>
      <c r="AK7" s="18"/>
      <c r="AL7" s="18"/>
      <c r="AM7" s="18">
        <v>6</v>
      </c>
      <c r="AN7" s="18"/>
      <c r="AO7" s="18"/>
      <c r="AP7" s="18"/>
      <c r="AQ7" s="18">
        <v>8</v>
      </c>
      <c r="AR7" s="18">
        <v>40</v>
      </c>
      <c r="AS7" s="18"/>
      <c r="AT7" s="18"/>
      <c r="AU7" s="18"/>
      <c r="AV7" s="18">
        <v>2</v>
      </c>
      <c r="AW7" s="18"/>
      <c r="AX7" s="18"/>
      <c r="AY7" s="18">
        <v>5</v>
      </c>
      <c r="AZ7" s="18"/>
      <c r="BA7" s="18"/>
      <c r="BB7" s="18"/>
      <c r="BC7" s="18"/>
      <c r="BD7" s="18"/>
      <c r="BE7" s="18"/>
      <c r="BF7" s="18"/>
      <c r="BG7" s="18"/>
      <c r="BH7" s="18"/>
      <c r="BI7" s="18">
        <v>108</v>
      </c>
    </row>
    <row r="8" spans="1:61" s="9" customFormat="1" x14ac:dyDescent="0.2">
      <c r="A8" s="19" t="s">
        <v>81</v>
      </c>
      <c r="B8" s="18"/>
      <c r="C8" s="18"/>
      <c r="D8" s="18"/>
      <c r="E8" s="18"/>
      <c r="F8" s="18">
        <v>1</v>
      </c>
      <c r="G8" s="18"/>
      <c r="H8" s="18">
        <v>4</v>
      </c>
      <c r="I8" s="18">
        <v>2</v>
      </c>
      <c r="J8" s="18"/>
      <c r="K8" s="18"/>
      <c r="L8" s="18"/>
      <c r="M8" s="18"/>
      <c r="N8" s="18"/>
      <c r="O8" s="18"/>
      <c r="P8" s="18">
        <v>2</v>
      </c>
      <c r="Q8" s="18">
        <v>7</v>
      </c>
      <c r="R8" s="18"/>
      <c r="S8" s="18"/>
      <c r="T8" s="18">
        <v>1</v>
      </c>
      <c r="U8" s="18"/>
      <c r="V8" s="18">
        <v>2</v>
      </c>
      <c r="W8" s="18">
        <v>1</v>
      </c>
      <c r="X8" s="18"/>
      <c r="Y8" s="18">
        <v>6</v>
      </c>
      <c r="Z8" s="18">
        <v>2</v>
      </c>
      <c r="AA8" s="18"/>
      <c r="AB8" s="18"/>
      <c r="AC8" s="18"/>
      <c r="AD8" s="18"/>
      <c r="AE8" s="18"/>
      <c r="AF8" s="18">
        <v>50</v>
      </c>
      <c r="AG8" s="18">
        <v>2</v>
      </c>
      <c r="AH8" s="18">
        <v>7</v>
      </c>
      <c r="AI8" s="18"/>
      <c r="AJ8" s="18"/>
      <c r="AK8" s="18"/>
      <c r="AL8" s="18"/>
      <c r="AM8" s="18">
        <v>5</v>
      </c>
      <c r="AN8" s="18"/>
      <c r="AO8" s="18"/>
      <c r="AP8" s="18">
        <v>1</v>
      </c>
      <c r="AQ8" s="18">
        <v>3</v>
      </c>
      <c r="AR8" s="18">
        <v>26</v>
      </c>
      <c r="AS8" s="18"/>
      <c r="AT8" s="18"/>
      <c r="AU8" s="18"/>
      <c r="AV8" s="18"/>
      <c r="AW8" s="18"/>
      <c r="AX8" s="18"/>
      <c r="AY8" s="18">
        <v>4</v>
      </c>
      <c r="AZ8" s="18"/>
      <c r="BA8" s="18"/>
      <c r="BB8" s="18"/>
      <c r="BC8" s="18"/>
      <c r="BD8" s="18"/>
      <c r="BE8" s="18">
        <v>1</v>
      </c>
      <c r="BF8" s="18"/>
      <c r="BG8" s="18">
        <v>13</v>
      </c>
      <c r="BH8" s="18"/>
      <c r="BI8" s="18">
        <v>140</v>
      </c>
    </row>
    <row r="9" spans="1:61" s="9" customFormat="1" x14ac:dyDescent="0.2">
      <c r="A9" s="19" t="s">
        <v>63</v>
      </c>
      <c r="B9" s="18"/>
      <c r="C9" s="18"/>
      <c r="D9" s="18"/>
      <c r="E9" s="18"/>
      <c r="F9" s="18"/>
      <c r="G9" s="18"/>
      <c r="H9" s="18">
        <v>6</v>
      </c>
      <c r="I9" s="18">
        <v>1</v>
      </c>
      <c r="J9" s="18"/>
      <c r="K9" s="18"/>
      <c r="L9" s="18"/>
      <c r="M9" s="18"/>
      <c r="N9" s="18"/>
      <c r="O9" s="18"/>
      <c r="P9" s="18">
        <v>4</v>
      </c>
      <c r="Q9" s="18">
        <v>6</v>
      </c>
      <c r="R9" s="18"/>
      <c r="S9" s="18"/>
      <c r="T9" s="18">
        <v>10</v>
      </c>
      <c r="U9" s="18"/>
      <c r="V9" s="18"/>
      <c r="W9" s="18"/>
      <c r="X9" s="18"/>
      <c r="Y9" s="18">
        <v>11</v>
      </c>
      <c r="Z9" s="18"/>
      <c r="AA9" s="18"/>
      <c r="AB9" s="18"/>
      <c r="AC9" s="18">
        <v>1</v>
      </c>
      <c r="AD9" s="18"/>
      <c r="AE9" s="18"/>
      <c r="AF9" s="18">
        <v>7</v>
      </c>
      <c r="AG9" s="18">
        <v>3</v>
      </c>
      <c r="AH9" s="18"/>
      <c r="AI9" s="18">
        <v>10</v>
      </c>
      <c r="AJ9" s="18"/>
      <c r="AK9" s="18"/>
      <c r="AL9" s="18"/>
      <c r="AM9" s="18">
        <v>9</v>
      </c>
      <c r="AN9" s="18">
        <v>1</v>
      </c>
      <c r="AO9" s="18"/>
      <c r="AP9" s="18"/>
      <c r="AQ9" s="18">
        <v>7</v>
      </c>
      <c r="AR9" s="18">
        <v>3</v>
      </c>
      <c r="AS9" s="18">
        <v>1</v>
      </c>
      <c r="AT9" s="18"/>
      <c r="AU9" s="18"/>
      <c r="AV9" s="18">
        <v>48</v>
      </c>
      <c r="AW9" s="18"/>
      <c r="AX9" s="18"/>
      <c r="AY9" s="18">
        <v>20</v>
      </c>
      <c r="AZ9" s="18"/>
      <c r="BA9" s="18"/>
      <c r="BB9" s="18"/>
      <c r="BC9" s="18"/>
      <c r="BD9" s="18"/>
      <c r="BE9" s="18"/>
      <c r="BF9" s="18"/>
      <c r="BG9" s="18">
        <v>1</v>
      </c>
      <c r="BH9" s="18"/>
      <c r="BI9" s="18">
        <v>149</v>
      </c>
    </row>
    <row r="10" spans="1:61" s="9" customFormat="1" x14ac:dyDescent="0.2">
      <c r="A10" s="19" t="s">
        <v>67</v>
      </c>
      <c r="B10" s="18"/>
      <c r="C10" s="18"/>
      <c r="D10" s="18"/>
      <c r="E10" s="18"/>
      <c r="F10" s="18">
        <v>1</v>
      </c>
      <c r="G10" s="18"/>
      <c r="H10" s="18">
        <v>4</v>
      </c>
      <c r="I10" s="18">
        <v>1</v>
      </c>
      <c r="J10" s="18">
        <v>2</v>
      </c>
      <c r="K10" s="18"/>
      <c r="L10" s="18">
        <v>1</v>
      </c>
      <c r="M10" s="18"/>
      <c r="N10" s="18"/>
      <c r="O10" s="18"/>
      <c r="P10" s="18"/>
      <c r="Q10" s="18">
        <v>26</v>
      </c>
      <c r="R10" s="18"/>
      <c r="S10" s="18"/>
      <c r="T10" s="18">
        <v>9</v>
      </c>
      <c r="U10" s="18"/>
      <c r="V10" s="18"/>
      <c r="W10" s="18"/>
      <c r="X10" s="18"/>
      <c r="Y10" s="18">
        <v>18</v>
      </c>
      <c r="Z10" s="18"/>
      <c r="AA10" s="18"/>
      <c r="AB10" s="18"/>
      <c r="AC10" s="18">
        <v>1</v>
      </c>
      <c r="AD10" s="18"/>
      <c r="AE10" s="18"/>
      <c r="AF10" s="18">
        <v>8</v>
      </c>
      <c r="AG10" s="18">
        <v>2</v>
      </c>
      <c r="AH10" s="18">
        <v>2</v>
      </c>
      <c r="AI10" s="18">
        <v>30</v>
      </c>
      <c r="AJ10" s="18"/>
      <c r="AK10" s="18">
        <v>8</v>
      </c>
      <c r="AL10" s="18"/>
      <c r="AM10" s="18">
        <v>9</v>
      </c>
      <c r="AN10" s="18">
        <v>1</v>
      </c>
      <c r="AO10" s="18"/>
      <c r="AP10" s="18">
        <v>3</v>
      </c>
      <c r="AQ10" s="18">
        <v>29</v>
      </c>
      <c r="AR10" s="18">
        <v>4</v>
      </c>
      <c r="AS10" s="18"/>
      <c r="AT10" s="18"/>
      <c r="AU10" s="18"/>
      <c r="AV10" s="18">
        <v>14</v>
      </c>
      <c r="AW10" s="18"/>
      <c r="AX10" s="18"/>
      <c r="AY10" s="18">
        <v>34</v>
      </c>
      <c r="AZ10" s="18"/>
      <c r="BA10" s="18"/>
      <c r="BB10" s="18"/>
      <c r="BC10" s="18"/>
      <c r="BD10" s="18"/>
      <c r="BE10" s="18"/>
      <c r="BF10" s="18">
        <v>1</v>
      </c>
      <c r="BG10" s="18">
        <v>1</v>
      </c>
      <c r="BH10" s="18"/>
      <c r="BI10" s="18">
        <v>209</v>
      </c>
    </row>
    <row r="11" spans="1:61" x14ac:dyDescent="0.2">
      <c r="A11" s="16" t="s">
        <v>232</v>
      </c>
      <c r="B11" s="17"/>
      <c r="C11" s="17"/>
      <c r="D11" s="17"/>
      <c r="E11" s="17"/>
      <c r="F11" s="17">
        <v>8</v>
      </c>
      <c r="G11" s="17">
        <v>1</v>
      </c>
      <c r="H11" s="17">
        <v>33</v>
      </c>
      <c r="I11" s="17">
        <v>12</v>
      </c>
      <c r="J11" s="17">
        <v>21</v>
      </c>
      <c r="K11" s="17">
        <v>5</v>
      </c>
      <c r="L11" s="17">
        <v>6</v>
      </c>
      <c r="M11" s="17"/>
      <c r="N11" s="17"/>
      <c r="O11" s="17"/>
      <c r="P11" s="17">
        <v>11</v>
      </c>
      <c r="Q11" s="17">
        <v>56</v>
      </c>
      <c r="R11" s="17"/>
      <c r="S11" s="17"/>
      <c r="T11" s="17">
        <v>39</v>
      </c>
      <c r="U11" s="17"/>
      <c r="V11" s="17">
        <v>6</v>
      </c>
      <c r="W11" s="17">
        <v>1</v>
      </c>
      <c r="X11" s="17">
        <v>2</v>
      </c>
      <c r="Y11" s="17">
        <v>68</v>
      </c>
      <c r="Z11" s="17">
        <v>2</v>
      </c>
      <c r="AA11" s="17"/>
      <c r="AB11" s="17">
        <v>2</v>
      </c>
      <c r="AC11" s="17">
        <v>8</v>
      </c>
      <c r="AD11" s="17"/>
      <c r="AE11" s="17"/>
      <c r="AF11" s="17">
        <v>88</v>
      </c>
      <c r="AG11" s="17">
        <v>13</v>
      </c>
      <c r="AH11" s="17">
        <v>12</v>
      </c>
      <c r="AI11" s="17">
        <v>44</v>
      </c>
      <c r="AJ11" s="17">
        <v>5</v>
      </c>
      <c r="AK11" s="17">
        <v>10</v>
      </c>
      <c r="AL11" s="17">
        <v>10</v>
      </c>
      <c r="AM11" s="17">
        <v>35</v>
      </c>
      <c r="AN11" s="17">
        <v>9</v>
      </c>
      <c r="AO11" s="17">
        <v>3</v>
      </c>
      <c r="AP11" s="17">
        <v>5</v>
      </c>
      <c r="AQ11" s="17">
        <v>49</v>
      </c>
      <c r="AR11" s="17">
        <v>81</v>
      </c>
      <c r="AS11" s="17">
        <v>3</v>
      </c>
      <c r="AT11" s="17"/>
      <c r="AU11" s="17"/>
      <c r="AV11" s="17">
        <v>76</v>
      </c>
      <c r="AW11" s="17"/>
      <c r="AX11" s="17">
        <v>12</v>
      </c>
      <c r="AY11" s="17">
        <v>82</v>
      </c>
      <c r="AZ11" s="17"/>
      <c r="BA11" s="17"/>
      <c r="BB11" s="17"/>
      <c r="BC11" s="17"/>
      <c r="BD11" s="17"/>
      <c r="BE11" s="17">
        <v>2</v>
      </c>
      <c r="BF11" s="17">
        <v>1</v>
      </c>
      <c r="BG11" s="17">
        <v>18</v>
      </c>
      <c r="BH11" s="17"/>
      <c r="BI11" s="17">
        <v>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940"/>
  <sheetViews>
    <sheetView tabSelected="1" workbookViewId="0">
      <pane ySplit="1" topLeftCell="A74" activePane="bottomLeft" state="frozen"/>
      <selection pane="bottomLeft" activeCell="I81" sqref="I81"/>
    </sheetView>
  </sheetViews>
  <sheetFormatPr baseColWidth="10" defaultColWidth="8.83203125" defaultRowHeight="15" x14ac:dyDescent="0.2"/>
  <cols>
    <col min="1" max="1" width="9" customWidth="1"/>
    <col min="2" max="2" width="22.33203125" bestFit="1" customWidth="1"/>
    <col min="3" max="3" width="16.5" bestFit="1" customWidth="1"/>
    <col min="4" max="4" width="11.83203125" customWidth="1"/>
    <col min="5" max="5" width="10" customWidth="1"/>
    <col min="6" max="6" width="14.5" bestFit="1" customWidth="1"/>
    <col min="7" max="7" width="21.6640625" bestFit="1" customWidth="1"/>
    <col min="8" max="8" width="12.83203125" bestFit="1" customWidth="1"/>
    <col min="9" max="9" width="33.83203125" bestFit="1" customWidth="1"/>
    <col min="10" max="10" width="10" bestFit="1" customWidth="1"/>
    <col min="11" max="11" width="10.6640625" bestFit="1" customWidth="1"/>
    <col min="12" max="12" width="33.83203125" bestFit="1" customWidth="1"/>
    <col min="13" max="13" width="10" bestFit="1" customWidth="1"/>
    <col min="14" max="14" width="10.6640625" bestFit="1" customWidth="1"/>
    <col min="15" max="15" width="15.33203125" customWidth="1"/>
    <col min="16" max="16" width="11.83203125" customWidth="1"/>
    <col min="17" max="17" width="10.6640625" customWidth="1"/>
    <col min="18" max="18" width="23.83203125" customWidth="1"/>
    <col min="19" max="19" width="25.5" customWidth="1"/>
    <col min="20" max="20" width="11.5" customWidth="1"/>
    <col min="21" max="21" width="20" customWidth="1"/>
    <col min="22" max="22" width="17.83203125" customWidth="1"/>
    <col min="23" max="23" width="16.33203125" customWidth="1"/>
    <col min="24" max="24" width="11.5" bestFit="1" customWidth="1"/>
    <col min="25" max="25" width="20.33203125" customWidth="1"/>
    <col min="26" max="26" width="21.5" customWidth="1"/>
    <col min="27" max="27" width="14.83203125" customWidth="1"/>
    <col min="28" max="28" width="17.6640625" customWidth="1"/>
    <col min="29" max="29" width="15.5" customWidth="1"/>
    <col min="30" max="30" width="14.83203125" customWidth="1"/>
    <col min="31" max="31" width="11.5" bestFit="1" customWidth="1"/>
    <col min="32" max="32" width="18" customWidth="1"/>
    <col min="33" max="33" width="24.83203125" customWidth="1"/>
    <col min="34" max="34" width="19.664062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215</v>
      </c>
      <c r="K1" t="s">
        <v>216</v>
      </c>
      <c r="L1" t="s">
        <v>9</v>
      </c>
      <c r="M1" t="s">
        <v>217</v>
      </c>
      <c r="N1" t="s">
        <v>218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219</v>
      </c>
      <c r="U1" t="s">
        <v>15</v>
      </c>
      <c r="V1" t="s">
        <v>220</v>
      </c>
      <c r="W1" t="s">
        <v>221</v>
      </c>
      <c r="X1" t="s">
        <v>222</v>
      </c>
      <c r="Y1" t="s">
        <v>17</v>
      </c>
      <c r="Z1" t="s">
        <v>229</v>
      </c>
      <c r="AA1" t="s">
        <v>224</v>
      </c>
      <c r="AB1" t="s">
        <v>16</v>
      </c>
      <c r="AC1" t="s">
        <v>225</v>
      </c>
      <c r="AD1" t="s">
        <v>226</v>
      </c>
      <c r="AE1" t="s">
        <v>227</v>
      </c>
      <c r="AF1" t="s">
        <v>18</v>
      </c>
      <c r="AG1" t="s">
        <v>230</v>
      </c>
      <c r="AH1" t="s">
        <v>19</v>
      </c>
    </row>
    <row r="2" spans="1:34" x14ac:dyDescent="0.2">
      <c r="A2">
        <v>1095886</v>
      </c>
      <c r="B2" t="s">
        <v>98</v>
      </c>
      <c r="F2" t="s">
        <v>23</v>
      </c>
      <c r="H2">
        <v>5419</v>
      </c>
      <c r="I2" t="s">
        <v>43</v>
      </c>
      <c r="J2">
        <f>VLOOKUP(I2,[1]Key!$A$1:$C$72,2,FALSE)</f>
        <v>43.03886</v>
      </c>
      <c r="K2">
        <f>VLOOKUP(I2,[1]Key!$A$1:$C$72,3,FALSE)</f>
        <v>-87.902720000000002</v>
      </c>
      <c r="L2" t="s">
        <v>69</v>
      </c>
      <c r="M2">
        <f>VLOOKUP(L2,[1]Key!$A$1:$C$72,2,FALSE)</f>
        <v>43.048200000000001</v>
      </c>
      <c r="N2">
        <f>VLOOKUP(L2,[1]Key!$A$1:$C$72,3,FALSE)</f>
        <v>-87.900859999999994</v>
      </c>
      <c r="O2">
        <v>6</v>
      </c>
      <c r="P2">
        <v>0</v>
      </c>
      <c r="Q2">
        <v>0.9</v>
      </c>
      <c r="R2">
        <v>0.9</v>
      </c>
      <c r="S2">
        <v>36</v>
      </c>
      <c r="T2">
        <f t="shared" ref="T2:T65" si="0">-1</f>
        <v>-1</v>
      </c>
      <c r="U2" s="1">
        <v>42789</v>
      </c>
      <c r="V2" s="13">
        <f t="shared" ref="V2:V65" si="1">DATE(YEAR(U2), MONTH(U2), 1)</f>
        <v>42767</v>
      </c>
      <c r="W2" s="14">
        <f t="shared" ref="W2:W65" si="2">U2</f>
        <v>42789</v>
      </c>
      <c r="X2" s="1" t="str">
        <f t="shared" ref="X2:X65" si="3">TEXT(W2,"dddd")</f>
        <v>Thursday</v>
      </c>
      <c r="Y2" s="2">
        <v>0.70343750000000005</v>
      </c>
      <c r="Z2" s="2">
        <f t="shared" ref="Z2:Z65" si="4">MROUND(Y2, "1:00")</f>
        <v>0.70833333333333326</v>
      </c>
      <c r="AA2">
        <f>1</f>
        <v>1</v>
      </c>
      <c r="AB2" s="1">
        <v>42789</v>
      </c>
      <c r="AC2" s="13">
        <f t="shared" ref="AC2:AC65" si="5">DATE(YEAR(AB2), MONTH(AB2), 1)</f>
        <v>42767</v>
      </c>
      <c r="AD2" s="14">
        <f t="shared" ref="AD2:AD65" si="6">AB2</f>
        <v>42789</v>
      </c>
      <c r="AE2" s="1" t="str">
        <f t="shared" ref="AE2:AE65" si="7">TEXT(AD2,"dddd")</f>
        <v>Thursday</v>
      </c>
      <c r="AF2" s="2">
        <v>0.70715277777777785</v>
      </c>
      <c r="AG2" s="2">
        <f t="shared" ref="AG2:AG65" si="8">MROUND(AF2, "1:00")</f>
        <v>0.70833333333333326</v>
      </c>
      <c r="AH2" t="s">
        <v>27</v>
      </c>
    </row>
    <row r="3" spans="1:34" x14ac:dyDescent="0.2">
      <c r="A3">
        <v>1095886</v>
      </c>
      <c r="B3" t="s">
        <v>98</v>
      </c>
      <c r="F3" t="s">
        <v>23</v>
      </c>
      <c r="H3">
        <v>5583</v>
      </c>
      <c r="I3" t="s">
        <v>69</v>
      </c>
      <c r="J3">
        <f>VLOOKUP(I3,[1]Key!$A$1:$C$72,2,FALSE)</f>
        <v>43.048200000000001</v>
      </c>
      <c r="K3">
        <f>VLOOKUP(I3,[1]Key!$A$1:$C$72,3,FALSE)</f>
        <v>-87.900859999999994</v>
      </c>
      <c r="L3" t="s">
        <v>43</v>
      </c>
      <c r="M3">
        <f>VLOOKUP(L3,[1]Key!$A$1:$C$72,2,FALSE)</f>
        <v>43.03886</v>
      </c>
      <c r="N3">
        <f>VLOOKUP(L3,[1]Key!$A$1:$C$72,3,FALSE)</f>
        <v>-87.902720000000002</v>
      </c>
      <c r="O3">
        <v>5</v>
      </c>
      <c r="P3">
        <v>0</v>
      </c>
      <c r="Q3">
        <v>0.8</v>
      </c>
      <c r="R3">
        <v>0.7</v>
      </c>
      <c r="S3">
        <v>30</v>
      </c>
      <c r="T3">
        <f t="shared" si="0"/>
        <v>-1</v>
      </c>
      <c r="U3" s="1">
        <v>42789</v>
      </c>
      <c r="V3" s="13">
        <f t="shared" si="1"/>
        <v>42767</v>
      </c>
      <c r="W3" s="14">
        <f t="shared" si="2"/>
        <v>42789</v>
      </c>
      <c r="X3" s="1" t="str">
        <f t="shared" si="3"/>
        <v>Thursday</v>
      </c>
      <c r="Y3" s="2">
        <v>0.56361111111111117</v>
      </c>
      <c r="Z3" s="2">
        <f t="shared" si="4"/>
        <v>0.58333333333333326</v>
      </c>
      <c r="AA3">
        <f>1</f>
        <v>1</v>
      </c>
      <c r="AB3" s="1">
        <v>42789</v>
      </c>
      <c r="AC3" s="13">
        <f t="shared" si="5"/>
        <v>42767</v>
      </c>
      <c r="AD3" s="14">
        <f t="shared" si="6"/>
        <v>42789</v>
      </c>
      <c r="AE3" s="1" t="str">
        <f t="shared" si="7"/>
        <v>Thursday</v>
      </c>
      <c r="AF3" s="2">
        <v>0.56725694444444441</v>
      </c>
      <c r="AG3" s="2">
        <f t="shared" si="8"/>
        <v>0.58333333333333326</v>
      </c>
      <c r="AH3" t="s">
        <v>27</v>
      </c>
    </row>
    <row r="4" spans="1:34" x14ac:dyDescent="0.2">
      <c r="A4">
        <v>1095886</v>
      </c>
      <c r="B4" t="s">
        <v>98</v>
      </c>
      <c r="F4" t="s">
        <v>23</v>
      </c>
      <c r="H4">
        <v>11125</v>
      </c>
      <c r="I4" t="s">
        <v>43</v>
      </c>
      <c r="J4">
        <f>VLOOKUP(I4,[1]Key!$A$1:$C$72,2,FALSE)</f>
        <v>43.03886</v>
      </c>
      <c r="K4">
        <f>VLOOKUP(I4,[1]Key!$A$1:$C$72,3,FALSE)</f>
        <v>-87.902720000000002</v>
      </c>
      <c r="L4" t="s">
        <v>31</v>
      </c>
      <c r="M4">
        <f>VLOOKUP(L4,[1]Key!$A$1:$C$72,2,FALSE)</f>
        <v>43.03519</v>
      </c>
      <c r="N4">
        <f>VLOOKUP(L4,[1]Key!$A$1:$C$72,3,FALSE)</f>
        <v>-87.907390000000007</v>
      </c>
      <c r="O4">
        <v>28</v>
      </c>
      <c r="P4">
        <v>0</v>
      </c>
      <c r="Q4">
        <v>4.2</v>
      </c>
      <c r="R4">
        <v>4</v>
      </c>
      <c r="S4">
        <v>168</v>
      </c>
      <c r="T4">
        <f t="shared" si="0"/>
        <v>-1</v>
      </c>
      <c r="U4" s="1">
        <v>42773</v>
      </c>
      <c r="V4" s="13">
        <f t="shared" si="1"/>
        <v>42767</v>
      </c>
      <c r="W4" s="14">
        <f t="shared" si="2"/>
        <v>42773</v>
      </c>
      <c r="X4" s="1" t="str">
        <f t="shared" si="3"/>
        <v>Tuesday</v>
      </c>
      <c r="Y4" s="2">
        <v>0.55887731481481484</v>
      </c>
      <c r="Z4" s="2">
        <f t="shared" si="4"/>
        <v>0.54166666666666663</v>
      </c>
      <c r="AA4">
        <f>1</f>
        <v>1</v>
      </c>
      <c r="AB4" s="1">
        <v>42773</v>
      </c>
      <c r="AC4" s="13">
        <f t="shared" si="5"/>
        <v>42767</v>
      </c>
      <c r="AD4" s="14">
        <f t="shared" si="6"/>
        <v>42773</v>
      </c>
      <c r="AE4" s="1" t="str">
        <f t="shared" si="7"/>
        <v>Tuesday</v>
      </c>
      <c r="AF4" s="2">
        <v>0.5778240740740741</v>
      </c>
      <c r="AG4" s="2">
        <f t="shared" si="8"/>
        <v>0.58333333333333326</v>
      </c>
      <c r="AH4" t="s">
        <v>27</v>
      </c>
    </row>
    <row r="5" spans="1:34" x14ac:dyDescent="0.2">
      <c r="A5">
        <v>1095886</v>
      </c>
      <c r="B5" t="s">
        <v>98</v>
      </c>
      <c r="F5" t="s">
        <v>23</v>
      </c>
      <c r="H5">
        <v>5526</v>
      </c>
      <c r="I5" t="s">
        <v>69</v>
      </c>
      <c r="J5">
        <f>VLOOKUP(I5,[1]Key!$A$1:$C$72,2,FALSE)</f>
        <v>43.048200000000001</v>
      </c>
      <c r="K5">
        <f>VLOOKUP(I5,[1]Key!$A$1:$C$72,3,FALSE)</f>
        <v>-87.900859999999994</v>
      </c>
      <c r="L5" t="s">
        <v>43</v>
      </c>
      <c r="M5">
        <f>VLOOKUP(L5,[1]Key!$A$1:$C$72,2,FALSE)</f>
        <v>43.03886</v>
      </c>
      <c r="N5">
        <f>VLOOKUP(L5,[1]Key!$A$1:$C$72,3,FALSE)</f>
        <v>-87.902720000000002</v>
      </c>
      <c r="O5">
        <v>5</v>
      </c>
      <c r="P5">
        <v>0</v>
      </c>
      <c r="Q5">
        <v>0.8</v>
      </c>
      <c r="R5">
        <v>0.7</v>
      </c>
      <c r="S5">
        <v>30</v>
      </c>
      <c r="T5">
        <f t="shared" si="0"/>
        <v>-1</v>
      </c>
      <c r="U5" s="1">
        <v>42782</v>
      </c>
      <c r="V5" s="13">
        <f t="shared" si="1"/>
        <v>42767</v>
      </c>
      <c r="W5" s="14">
        <f t="shared" si="2"/>
        <v>42782</v>
      </c>
      <c r="X5" s="1" t="str">
        <f t="shared" si="3"/>
        <v>Thursday</v>
      </c>
      <c r="Y5" s="2">
        <v>0.43618055555555557</v>
      </c>
      <c r="Z5" s="2">
        <f t="shared" si="4"/>
        <v>0.41666666666666663</v>
      </c>
      <c r="AA5">
        <f>1</f>
        <v>1</v>
      </c>
      <c r="AB5" s="1">
        <v>42782</v>
      </c>
      <c r="AC5" s="13">
        <f t="shared" si="5"/>
        <v>42767</v>
      </c>
      <c r="AD5" s="14">
        <f t="shared" si="6"/>
        <v>42782</v>
      </c>
      <c r="AE5" s="1" t="str">
        <f t="shared" si="7"/>
        <v>Thursday</v>
      </c>
      <c r="AF5" s="2">
        <v>0.43967592592592591</v>
      </c>
      <c r="AG5" s="2">
        <f t="shared" si="8"/>
        <v>0.45833333333333331</v>
      </c>
      <c r="AH5" t="s">
        <v>27</v>
      </c>
    </row>
    <row r="6" spans="1:34" x14ac:dyDescent="0.2">
      <c r="A6">
        <v>1095886</v>
      </c>
      <c r="B6" t="s">
        <v>98</v>
      </c>
      <c r="F6" t="s">
        <v>23</v>
      </c>
      <c r="H6">
        <v>11149</v>
      </c>
      <c r="I6" t="s">
        <v>43</v>
      </c>
      <c r="J6">
        <f>VLOOKUP(I6,[1]Key!$A$1:$C$72,2,FALSE)</f>
        <v>43.03886</v>
      </c>
      <c r="K6">
        <f>VLOOKUP(I6,[1]Key!$A$1:$C$72,3,FALSE)</f>
        <v>-87.902720000000002</v>
      </c>
      <c r="L6" t="s">
        <v>69</v>
      </c>
      <c r="M6">
        <f>VLOOKUP(L6,[1]Key!$A$1:$C$72,2,FALSE)</f>
        <v>43.048200000000001</v>
      </c>
      <c r="N6">
        <f>VLOOKUP(L6,[1]Key!$A$1:$C$72,3,FALSE)</f>
        <v>-87.900859999999994</v>
      </c>
      <c r="O6">
        <v>6</v>
      </c>
      <c r="P6">
        <v>0</v>
      </c>
      <c r="Q6">
        <v>0.9</v>
      </c>
      <c r="R6">
        <v>0.9</v>
      </c>
      <c r="S6">
        <v>36</v>
      </c>
      <c r="T6">
        <f t="shared" si="0"/>
        <v>-1</v>
      </c>
      <c r="U6" s="1">
        <v>42782</v>
      </c>
      <c r="V6" s="13">
        <f t="shared" si="1"/>
        <v>42767</v>
      </c>
      <c r="W6" s="14">
        <f t="shared" si="2"/>
        <v>42782</v>
      </c>
      <c r="X6" s="1" t="str">
        <f t="shared" si="3"/>
        <v>Thursday</v>
      </c>
      <c r="Y6" s="2">
        <v>0.69459490740740737</v>
      </c>
      <c r="Z6" s="2">
        <f t="shared" si="4"/>
        <v>0.70833333333333326</v>
      </c>
      <c r="AA6">
        <f>1</f>
        <v>1</v>
      </c>
      <c r="AB6" s="1">
        <v>42782</v>
      </c>
      <c r="AC6" s="13">
        <f t="shared" si="5"/>
        <v>42767</v>
      </c>
      <c r="AD6" s="14">
        <f t="shared" si="6"/>
        <v>42782</v>
      </c>
      <c r="AE6" s="1" t="str">
        <f t="shared" si="7"/>
        <v>Thursday</v>
      </c>
      <c r="AF6" s="2">
        <v>0.69862268518518522</v>
      </c>
      <c r="AG6" s="2">
        <f t="shared" si="8"/>
        <v>0.70833333333333326</v>
      </c>
      <c r="AH6" t="s">
        <v>27</v>
      </c>
    </row>
    <row r="7" spans="1:34" x14ac:dyDescent="0.2">
      <c r="A7">
        <v>1095886</v>
      </c>
      <c r="B7" t="s">
        <v>98</v>
      </c>
      <c r="F7" t="s">
        <v>23</v>
      </c>
      <c r="H7">
        <v>5544</v>
      </c>
      <c r="I7" t="s">
        <v>69</v>
      </c>
      <c r="J7">
        <f>VLOOKUP(I7,[1]Key!$A$1:$C$72,2,FALSE)</f>
        <v>43.048200000000001</v>
      </c>
      <c r="K7">
        <f>VLOOKUP(I7,[1]Key!$A$1:$C$72,3,FALSE)</f>
        <v>-87.900859999999994</v>
      </c>
      <c r="L7" t="s">
        <v>43</v>
      </c>
      <c r="M7">
        <f>VLOOKUP(L7,[1]Key!$A$1:$C$72,2,FALSE)</f>
        <v>43.03886</v>
      </c>
      <c r="N7">
        <f>VLOOKUP(L7,[1]Key!$A$1:$C$72,3,FALSE)</f>
        <v>-87.902720000000002</v>
      </c>
      <c r="O7">
        <v>5</v>
      </c>
      <c r="P7">
        <v>0</v>
      </c>
      <c r="Q7">
        <v>0.8</v>
      </c>
      <c r="R7">
        <v>0.7</v>
      </c>
      <c r="S7">
        <v>30</v>
      </c>
      <c r="T7">
        <f t="shared" si="0"/>
        <v>-1</v>
      </c>
      <c r="U7" s="1">
        <v>42794</v>
      </c>
      <c r="V7" s="13">
        <f t="shared" si="1"/>
        <v>42767</v>
      </c>
      <c r="W7" s="14">
        <f t="shared" si="2"/>
        <v>42794</v>
      </c>
      <c r="X7" s="1" t="str">
        <f t="shared" si="3"/>
        <v>Tuesday</v>
      </c>
      <c r="Y7" s="2">
        <v>0.48545138888888889</v>
      </c>
      <c r="Z7" s="2">
        <f t="shared" si="4"/>
        <v>0.5</v>
      </c>
      <c r="AA7">
        <f>1</f>
        <v>1</v>
      </c>
      <c r="AB7" s="1">
        <v>42794</v>
      </c>
      <c r="AC7" s="13">
        <f t="shared" si="5"/>
        <v>42767</v>
      </c>
      <c r="AD7" s="14">
        <f t="shared" si="6"/>
        <v>42794</v>
      </c>
      <c r="AE7" s="1" t="str">
        <f t="shared" si="7"/>
        <v>Tuesday</v>
      </c>
      <c r="AF7" s="2">
        <v>0.4890856481481482</v>
      </c>
      <c r="AG7" s="2">
        <f t="shared" si="8"/>
        <v>0.5</v>
      </c>
      <c r="AH7" t="s">
        <v>27</v>
      </c>
    </row>
    <row r="8" spans="1:34" x14ac:dyDescent="0.2">
      <c r="A8">
        <v>1095890</v>
      </c>
      <c r="B8" t="s">
        <v>98</v>
      </c>
      <c r="F8" t="s">
        <v>23</v>
      </c>
      <c r="H8">
        <v>5545</v>
      </c>
      <c r="I8" t="s">
        <v>31</v>
      </c>
      <c r="J8">
        <f>VLOOKUP(I8,[1]Key!$A$1:$C$72,2,FALSE)</f>
        <v>43.03519</v>
      </c>
      <c r="K8">
        <f>VLOOKUP(I8,[1]Key!$A$1:$C$72,3,FALSE)</f>
        <v>-87.907390000000007</v>
      </c>
      <c r="L8" t="s">
        <v>31</v>
      </c>
      <c r="M8">
        <f>VLOOKUP(L8,[1]Key!$A$1:$C$72,2,FALSE)</f>
        <v>43.03519</v>
      </c>
      <c r="N8">
        <f>VLOOKUP(L8,[1]Key!$A$1:$C$72,3,FALSE)</f>
        <v>-87.907390000000007</v>
      </c>
      <c r="O8">
        <v>1</v>
      </c>
      <c r="P8">
        <v>0</v>
      </c>
      <c r="Q8">
        <v>0.2</v>
      </c>
      <c r="R8">
        <v>0.1</v>
      </c>
      <c r="S8">
        <v>6</v>
      </c>
      <c r="T8">
        <f t="shared" si="0"/>
        <v>-1</v>
      </c>
      <c r="U8" s="1">
        <v>42787</v>
      </c>
      <c r="V8" s="13">
        <f t="shared" si="1"/>
        <v>42767</v>
      </c>
      <c r="W8" s="14">
        <f t="shared" si="2"/>
        <v>42787</v>
      </c>
      <c r="X8" s="1" t="str">
        <f t="shared" si="3"/>
        <v>Tuesday</v>
      </c>
      <c r="Y8" s="2">
        <v>0.75142361111111111</v>
      </c>
      <c r="Z8" s="2">
        <f t="shared" si="4"/>
        <v>0.75</v>
      </c>
      <c r="AA8">
        <f>1</f>
        <v>1</v>
      </c>
      <c r="AB8" s="1">
        <v>42787</v>
      </c>
      <c r="AC8" s="13">
        <f t="shared" si="5"/>
        <v>42767</v>
      </c>
      <c r="AD8" s="14">
        <f t="shared" si="6"/>
        <v>42787</v>
      </c>
      <c r="AE8" s="1" t="str">
        <f t="shared" si="7"/>
        <v>Tuesday</v>
      </c>
      <c r="AF8" s="2">
        <v>0.75229166666666669</v>
      </c>
      <c r="AG8" s="2">
        <f t="shared" si="8"/>
        <v>0.75</v>
      </c>
      <c r="AH8" t="s">
        <v>35</v>
      </c>
    </row>
    <row r="9" spans="1:34" x14ac:dyDescent="0.2">
      <c r="A9">
        <v>1095890</v>
      </c>
      <c r="B9" t="s">
        <v>98</v>
      </c>
      <c r="F9" t="s">
        <v>23</v>
      </c>
      <c r="H9">
        <v>5573</v>
      </c>
      <c r="I9" t="s">
        <v>31</v>
      </c>
      <c r="J9">
        <f>VLOOKUP(I9,[1]Key!$A$1:$C$72,2,FALSE)</f>
        <v>43.03519</v>
      </c>
      <c r="K9">
        <f>VLOOKUP(I9,[1]Key!$A$1:$C$72,3,FALSE)</f>
        <v>-87.907390000000007</v>
      </c>
      <c r="L9" t="s">
        <v>43</v>
      </c>
      <c r="M9">
        <f>VLOOKUP(L9,[1]Key!$A$1:$C$72,2,FALSE)</f>
        <v>43.03886</v>
      </c>
      <c r="N9">
        <f>VLOOKUP(L9,[1]Key!$A$1:$C$72,3,FALSE)</f>
        <v>-87.902720000000002</v>
      </c>
      <c r="O9">
        <v>4</v>
      </c>
      <c r="P9">
        <v>0</v>
      </c>
      <c r="Q9">
        <v>0.6</v>
      </c>
      <c r="R9">
        <v>0.6</v>
      </c>
      <c r="S9">
        <v>24</v>
      </c>
      <c r="T9">
        <f t="shared" si="0"/>
        <v>-1</v>
      </c>
      <c r="U9" s="1">
        <v>42787</v>
      </c>
      <c r="V9" s="13">
        <f t="shared" si="1"/>
        <v>42767</v>
      </c>
      <c r="W9" s="14">
        <f t="shared" si="2"/>
        <v>42787</v>
      </c>
      <c r="X9" s="1" t="str">
        <f t="shared" si="3"/>
        <v>Tuesday</v>
      </c>
      <c r="Y9" s="2">
        <v>0.75246527777777772</v>
      </c>
      <c r="Z9" s="2">
        <f t="shared" si="4"/>
        <v>0.75</v>
      </c>
      <c r="AA9">
        <f>1</f>
        <v>1</v>
      </c>
      <c r="AB9" s="1">
        <v>42787</v>
      </c>
      <c r="AC9" s="13">
        <f t="shared" si="5"/>
        <v>42767</v>
      </c>
      <c r="AD9" s="14">
        <f t="shared" si="6"/>
        <v>42787</v>
      </c>
      <c r="AE9" s="1" t="str">
        <f t="shared" si="7"/>
        <v>Tuesday</v>
      </c>
      <c r="AF9" s="2">
        <v>0.75548611111111119</v>
      </c>
      <c r="AG9" s="2">
        <f t="shared" si="8"/>
        <v>0.75</v>
      </c>
      <c r="AH9" t="s">
        <v>27</v>
      </c>
    </row>
    <row r="10" spans="1:34" x14ac:dyDescent="0.2">
      <c r="A10">
        <v>1095890</v>
      </c>
      <c r="B10" t="s">
        <v>98</v>
      </c>
      <c r="F10" t="s">
        <v>23</v>
      </c>
      <c r="H10">
        <v>5422</v>
      </c>
      <c r="I10" t="s">
        <v>43</v>
      </c>
      <c r="J10">
        <f>VLOOKUP(I10,[1]Key!$A$1:$C$72,2,FALSE)</f>
        <v>43.03886</v>
      </c>
      <c r="K10">
        <f>VLOOKUP(I10,[1]Key!$A$1:$C$72,3,FALSE)</f>
        <v>-87.902720000000002</v>
      </c>
      <c r="L10" t="s">
        <v>61</v>
      </c>
      <c r="M10">
        <f>VLOOKUP(L10,[1]Key!$A$1:$C$72,2,FALSE)</f>
        <v>43.058619999999998</v>
      </c>
      <c r="N10">
        <f>VLOOKUP(L10,[1]Key!$A$1:$C$72,3,FALSE)</f>
        <v>-87.885319999999993</v>
      </c>
      <c r="O10">
        <v>10</v>
      </c>
      <c r="P10">
        <v>0</v>
      </c>
      <c r="Q10">
        <v>1.5</v>
      </c>
      <c r="R10">
        <v>1.4</v>
      </c>
      <c r="S10">
        <v>60</v>
      </c>
      <c r="T10">
        <f t="shared" si="0"/>
        <v>-1</v>
      </c>
      <c r="U10" s="1">
        <v>42787</v>
      </c>
      <c r="V10" s="13">
        <f t="shared" si="1"/>
        <v>42767</v>
      </c>
      <c r="W10" s="14">
        <f t="shared" si="2"/>
        <v>42787</v>
      </c>
      <c r="X10" s="1" t="str">
        <f t="shared" si="3"/>
        <v>Tuesday</v>
      </c>
      <c r="Y10" s="2">
        <v>0.75593749999999993</v>
      </c>
      <c r="Z10" s="2">
        <f t="shared" si="4"/>
        <v>0.75</v>
      </c>
      <c r="AA10">
        <f>1</f>
        <v>1</v>
      </c>
      <c r="AB10" s="1">
        <v>42787</v>
      </c>
      <c r="AC10" s="13">
        <f t="shared" si="5"/>
        <v>42767</v>
      </c>
      <c r="AD10" s="14">
        <f t="shared" si="6"/>
        <v>42787</v>
      </c>
      <c r="AE10" s="1" t="str">
        <f t="shared" si="7"/>
        <v>Tuesday</v>
      </c>
      <c r="AF10" s="2">
        <v>0.76287037037037031</v>
      </c>
      <c r="AG10" s="2">
        <f t="shared" si="8"/>
        <v>0.75</v>
      </c>
      <c r="AH10" t="s">
        <v>27</v>
      </c>
    </row>
    <row r="11" spans="1:34" x14ac:dyDescent="0.2">
      <c r="A11">
        <v>1095898</v>
      </c>
      <c r="B11" t="s">
        <v>98</v>
      </c>
      <c r="F11" t="s">
        <v>23</v>
      </c>
      <c r="H11">
        <v>5470</v>
      </c>
      <c r="I11" t="s">
        <v>29</v>
      </c>
      <c r="J11">
        <f>VLOOKUP(I11,[1]Key!$A$1:$C$72,2,FALSE)</f>
        <v>43.042490000000001</v>
      </c>
      <c r="K11">
        <f>VLOOKUP(I11,[1]Key!$A$1:$C$72,3,FALSE)</f>
        <v>-87.909959999999998</v>
      </c>
      <c r="L11" t="s">
        <v>39</v>
      </c>
      <c r="M11">
        <f>VLOOKUP(L11,[1]Key!$A$1:$C$72,2,FALSE)</f>
        <v>43.03913</v>
      </c>
      <c r="N11">
        <f>VLOOKUP(L11,[1]Key!$A$1:$C$72,3,FALSE)</f>
        <v>-87.916150000000002</v>
      </c>
      <c r="O11">
        <v>5</v>
      </c>
      <c r="P11">
        <v>0</v>
      </c>
      <c r="Q11">
        <v>0.8</v>
      </c>
      <c r="R11">
        <v>0.7</v>
      </c>
      <c r="S11">
        <v>30</v>
      </c>
      <c r="T11">
        <f t="shared" si="0"/>
        <v>-1</v>
      </c>
      <c r="U11" s="1">
        <v>42787</v>
      </c>
      <c r="V11" s="13">
        <f t="shared" si="1"/>
        <v>42767</v>
      </c>
      <c r="W11" s="14">
        <f t="shared" si="2"/>
        <v>42787</v>
      </c>
      <c r="X11" s="1" t="str">
        <f t="shared" si="3"/>
        <v>Tuesday</v>
      </c>
      <c r="Y11" s="2">
        <v>0.50186342592592592</v>
      </c>
      <c r="Z11" s="2">
        <f t="shared" si="4"/>
        <v>0.5</v>
      </c>
      <c r="AA11">
        <f>1</f>
        <v>1</v>
      </c>
      <c r="AB11" s="1">
        <v>42787</v>
      </c>
      <c r="AC11" s="13">
        <f t="shared" si="5"/>
        <v>42767</v>
      </c>
      <c r="AD11" s="14">
        <f t="shared" si="6"/>
        <v>42787</v>
      </c>
      <c r="AE11" s="1" t="str">
        <f t="shared" si="7"/>
        <v>Tuesday</v>
      </c>
      <c r="AF11" s="2">
        <v>0.50525462962962964</v>
      </c>
      <c r="AG11" s="2">
        <f t="shared" si="8"/>
        <v>0.5</v>
      </c>
      <c r="AH11" t="s">
        <v>27</v>
      </c>
    </row>
    <row r="12" spans="1:34" x14ac:dyDescent="0.2">
      <c r="A12">
        <v>1120943</v>
      </c>
      <c r="B12" t="s">
        <v>98</v>
      </c>
      <c r="F12" t="s">
        <v>23</v>
      </c>
      <c r="H12">
        <v>11074</v>
      </c>
      <c r="I12" t="s">
        <v>63</v>
      </c>
      <c r="J12">
        <f>VLOOKUP(I12,[1]Key!$A$1:$C$72,2,FALSE)</f>
        <v>43.078530000000001</v>
      </c>
      <c r="K12">
        <f>VLOOKUP(I12,[1]Key!$A$1:$C$72,3,FALSE)</f>
        <v>-87.882620000000003</v>
      </c>
      <c r="L12" t="s">
        <v>40</v>
      </c>
      <c r="M12">
        <f>VLOOKUP(L12,[1]Key!$A$1:$C$72,2,FALSE)</f>
        <v>43.031480000000002</v>
      </c>
      <c r="N12">
        <f>VLOOKUP(L12,[1]Key!$A$1:$C$72,3,FALSE)</f>
        <v>-87.908169999999998</v>
      </c>
      <c r="O12">
        <v>65</v>
      </c>
      <c r="P12">
        <v>0</v>
      </c>
      <c r="Q12">
        <v>9.8000000000000007</v>
      </c>
      <c r="R12">
        <v>9.3000000000000007</v>
      </c>
      <c r="S12">
        <v>390</v>
      </c>
      <c r="T12">
        <f t="shared" si="0"/>
        <v>-1</v>
      </c>
      <c r="U12" s="1">
        <v>42784</v>
      </c>
      <c r="V12" s="13">
        <f t="shared" si="1"/>
        <v>42767</v>
      </c>
      <c r="W12" s="14">
        <f t="shared" si="2"/>
        <v>42784</v>
      </c>
      <c r="X12" s="1" t="str">
        <f t="shared" si="3"/>
        <v>Saturday</v>
      </c>
      <c r="Y12" s="2">
        <v>0.64212962962962961</v>
      </c>
      <c r="Z12" s="2">
        <f t="shared" si="4"/>
        <v>0.625</v>
      </c>
      <c r="AA12">
        <f>1</f>
        <v>1</v>
      </c>
      <c r="AB12" s="1">
        <v>42784</v>
      </c>
      <c r="AC12" s="13">
        <f t="shared" si="5"/>
        <v>42767</v>
      </c>
      <c r="AD12" s="14">
        <f t="shared" si="6"/>
        <v>42784</v>
      </c>
      <c r="AE12" s="1" t="str">
        <f t="shared" si="7"/>
        <v>Saturday</v>
      </c>
      <c r="AF12" s="2">
        <v>0.6868171296296296</v>
      </c>
      <c r="AG12" s="2">
        <f t="shared" si="8"/>
        <v>0.66666666666666663</v>
      </c>
      <c r="AH12" t="s">
        <v>27</v>
      </c>
    </row>
    <row r="13" spans="1:34" x14ac:dyDescent="0.2">
      <c r="A13">
        <v>1144239</v>
      </c>
      <c r="B13" t="s">
        <v>98</v>
      </c>
      <c r="F13" t="s">
        <v>23</v>
      </c>
      <c r="H13">
        <v>319</v>
      </c>
      <c r="I13" t="s">
        <v>37</v>
      </c>
      <c r="J13">
        <f>VLOOKUP(I13,[1]Key!$A$1:$C$72,2,FALSE)</f>
        <v>43.031320000000001</v>
      </c>
      <c r="K13">
        <f>VLOOKUP(I13,[1]Key!$A$1:$C$72,3,FALSE)</f>
        <v>-87.904259999999994</v>
      </c>
      <c r="L13" t="s">
        <v>37</v>
      </c>
      <c r="M13">
        <f>VLOOKUP(L13,[1]Key!$A$1:$C$72,2,FALSE)</f>
        <v>43.031320000000001</v>
      </c>
      <c r="N13">
        <f>VLOOKUP(L13,[1]Key!$A$1:$C$72,3,FALSE)</f>
        <v>-87.904259999999994</v>
      </c>
      <c r="O13">
        <v>21</v>
      </c>
      <c r="P13">
        <v>0</v>
      </c>
      <c r="Q13">
        <v>3.2</v>
      </c>
      <c r="R13">
        <v>3</v>
      </c>
      <c r="S13">
        <v>126</v>
      </c>
      <c r="T13">
        <f t="shared" si="0"/>
        <v>-1</v>
      </c>
      <c r="U13" s="1">
        <v>42779</v>
      </c>
      <c r="V13" s="13">
        <f t="shared" si="1"/>
        <v>42767</v>
      </c>
      <c r="W13" s="14">
        <f t="shared" si="2"/>
        <v>42779</v>
      </c>
      <c r="X13" s="1" t="str">
        <f t="shared" si="3"/>
        <v>Monday</v>
      </c>
      <c r="Y13" s="2">
        <v>0.60192129629629632</v>
      </c>
      <c r="Z13" s="2">
        <f t="shared" si="4"/>
        <v>0.58333333333333326</v>
      </c>
      <c r="AA13">
        <f>1</f>
        <v>1</v>
      </c>
      <c r="AB13" s="1">
        <v>42779</v>
      </c>
      <c r="AC13" s="13">
        <f t="shared" si="5"/>
        <v>42767</v>
      </c>
      <c r="AD13" s="14">
        <f t="shared" si="6"/>
        <v>42779</v>
      </c>
      <c r="AE13" s="1" t="str">
        <f t="shared" si="7"/>
        <v>Monday</v>
      </c>
      <c r="AF13" s="2">
        <v>0.61623842592592593</v>
      </c>
      <c r="AG13" s="2">
        <f t="shared" si="8"/>
        <v>0.625</v>
      </c>
      <c r="AH13" t="s">
        <v>35</v>
      </c>
    </row>
    <row r="14" spans="1:34" x14ac:dyDescent="0.2">
      <c r="A14">
        <v>1144239</v>
      </c>
      <c r="B14" t="s">
        <v>98</v>
      </c>
      <c r="F14" t="s">
        <v>23</v>
      </c>
      <c r="H14">
        <v>5476</v>
      </c>
      <c r="I14" t="s">
        <v>37</v>
      </c>
      <c r="J14">
        <f>VLOOKUP(I14,[1]Key!$A$1:$C$72,2,FALSE)</f>
        <v>43.031320000000001</v>
      </c>
      <c r="K14">
        <f>VLOOKUP(I14,[1]Key!$A$1:$C$72,3,FALSE)</f>
        <v>-87.904259999999994</v>
      </c>
      <c r="L14" t="s">
        <v>37</v>
      </c>
      <c r="M14">
        <f>VLOOKUP(L14,[1]Key!$A$1:$C$72,2,FALSE)</f>
        <v>43.031320000000001</v>
      </c>
      <c r="N14">
        <f>VLOOKUP(L14,[1]Key!$A$1:$C$72,3,FALSE)</f>
        <v>-87.904259999999994</v>
      </c>
      <c r="O14">
        <v>62</v>
      </c>
      <c r="P14">
        <v>0</v>
      </c>
      <c r="Q14">
        <v>9.3000000000000007</v>
      </c>
      <c r="R14">
        <v>8.8000000000000007</v>
      </c>
      <c r="S14">
        <v>372</v>
      </c>
      <c r="T14">
        <f t="shared" si="0"/>
        <v>-1</v>
      </c>
      <c r="U14" s="1">
        <v>42783</v>
      </c>
      <c r="V14" s="13">
        <f t="shared" si="1"/>
        <v>42767</v>
      </c>
      <c r="W14" s="14">
        <f t="shared" si="2"/>
        <v>42783</v>
      </c>
      <c r="X14" s="1" t="str">
        <f t="shared" si="3"/>
        <v>Friday</v>
      </c>
      <c r="Y14" s="2">
        <v>0.52959490740740744</v>
      </c>
      <c r="Z14" s="2">
        <f t="shared" si="4"/>
        <v>0.54166666666666663</v>
      </c>
      <c r="AA14">
        <f>1</f>
        <v>1</v>
      </c>
      <c r="AB14" s="1">
        <v>42783</v>
      </c>
      <c r="AC14" s="13">
        <f t="shared" si="5"/>
        <v>42767</v>
      </c>
      <c r="AD14" s="14">
        <f t="shared" si="6"/>
        <v>42783</v>
      </c>
      <c r="AE14" s="1" t="str">
        <f t="shared" si="7"/>
        <v>Friday</v>
      </c>
      <c r="AF14" s="2">
        <v>0.5725231481481482</v>
      </c>
      <c r="AG14" s="2">
        <f t="shared" si="8"/>
        <v>0.58333333333333326</v>
      </c>
      <c r="AH14" t="s">
        <v>35</v>
      </c>
    </row>
    <row r="15" spans="1:34" x14ac:dyDescent="0.2">
      <c r="A15">
        <v>1171974</v>
      </c>
      <c r="B15" t="s">
        <v>98</v>
      </c>
      <c r="F15" t="s">
        <v>23</v>
      </c>
      <c r="H15">
        <v>5589</v>
      </c>
      <c r="I15" t="s">
        <v>29</v>
      </c>
      <c r="J15">
        <f>VLOOKUP(I15,[1]Key!$A$1:$C$72,2,FALSE)</f>
        <v>43.042490000000001</v>
      </c>
      <c r="K15">
        <f>VLOOKUP(I15,[1]Key!$A$1:$C$72,3,FALSE)</f>
        <v>-87.909959999999998</v>
      </c>
      <c r="L15" t="s">
        <v>47</v>
      </c>
      <c r="M15">
        <f>VLOOKUP(L15,[1]Key!$A$1:$C$72,2,FALSE)</f>
        <v>43.049230000000001</v>
      </c>
      <c r="N15">
        <f>VLOOKUP(L15,[1]Key!$A$1:$C$72,3,FALSE)</f>
        <v>-87.911940000000001</v>
      </c>
      <c r="O15">
        <v>3</v>
      </c>
      <c r="P15">
        <v>0</v>
      </c>
      <c r="Q15">
        <v>0.5</v>
      </c>
      <c r="R15">
        <v>0.4</v>
      </c>
      <c r="S15">
        <v>18</v>
      </c>
      <c r="T15">
        <f t="shared" si="0"/>
        <v>-1</v>
      </c>
      <c r="U15" s="1">
        <v>42787</v>
      </c>
      <c r="V15" s="13">
        <f t="shared" si="1"/>
        <v>42767</v>
      </c>
      <c r="W15" s="14">
        <f t="shared" si="2"/>
        <v>42787</v>
      </c>
      <c r="X15" s="1" t="str">
        <f t="shared" si="3"/>
        <v>Tuesday</v>
      </c>
      <c r="Y15" s="2">
        <v>0.41255787037037034</v>
      </c>
      <c r="Z15" s="2">
        <f t="shared" si="4"/>
        <v>0.41666666666666663</v>
      </c>
      <c r="AA15">
        <f>1</f>
        <v>1</v>
      </c>
      <c r="AB15" s="1">
        <v>42787</v>
      </c>
      <c r="AC15" s="13">
        <f t="shared" si="5"/>
        <v>42767</v>
      </c>
      <c r="AD15" s="14">
        <f t="shared" si="6"/>
        <v>42787</v>
      </c>
      <c r="AE15" s="1" t="str">
        <f t="shared" si="7"/>
        <v>Tuesday</v>
      </c>
      <c r="AF15" s="2">
        <v>0.41476851851851854</v>
      </c>
      <c r="AG15" s="2">
        <f t="shared" si="8"/>
        <v>0.41666666666666663</v>
      </c>
      <c r="AH15" t="s">
        <v>27</v>
      </c>
    </row>
    <row r="16" spans="1:34" x14ac:dyDescent="0.2">
      <c r="A16">
        <v>1197976</v>
      </c>
      <c r="B16" t="s">
        <v>98</v>
      </c>
      <c r="F16" t="s">
        <v>23</v>
      </c>
      <c r="H16">
        <v>11110</v>
      </c>
      <c r="I16" t="s">
        <v>47</v>
      </c>
      <c r="J16">
        <f>VLOOKUP(I16,[1]Key!$A$1:$C$72,2,FALSE)</f>
        <v>43.049230000000001</v>
      </c>
      <c r="K16">
        <f>VLOOKUP(I16,[1]Key!$A$1:$C$72,3,FALSE)</f>
        <v>-87.911940000000001</v>
      </c>
      <c r="L16" t="s">
        <v>36</v>
      </c>
      <c r="M16">
        <f>VLOOKUP(L16,[1]Key!$A$1:$C$72,2,FALSE)</f>
        <v>43.038580000000003</v>
      </c>
      <c r="N16">
        <f>VLOOKUP(L16,[1]Key!$A$1:$C$72,3,FALSE)</f>
        <v>-87.90934</v>
      </c>
      <c r="O16">
        <v>7</v>
      </c>
      <c r="P16">
        <v>0</v>
      </c>
      <c r="Q16">
        <v>1.1000000000000001</v>
      </c>
      <c r="R16">
        <v>1</v>
      </c>
      <c r="S16">
        <v>42</v>
      </c>
      <c r="T16">
        <f t="shared" si="0"/>
        <v>-1</v>
      </c>
      <c r="U16" s="1">
        <v>42768</v>
      </c>
      <c r="V16" s="13">
        <f t="shared" si="1"/>
        <v>42767</v>
      </c>
      <c r="W16" s="14">
        <f t="shared" si="2"/>
        <v>42768</v>
      </c>
      <c r="X16" s="1" t="str">
        <f t="shared" si="3"/>
        <v>Thursday</v>
      </c>
      <c r="Y16" s="2">
        <v>0.5536226851851852</v>
      </c>
      <c r="Z16" s="2">
        <f t="shared" si="4"/>
        <v>0.54166666666666663</v>
      </c>
      <c r="AA16">
        <f>1</f>
        <v>1</v>
      </c>
      <c r="AB16" s="1">
        <v>42768</v>
      </c>
      <c r="AC16" s="13">
        <f t="shared" si="5"/>
        <v>42767</v>
      </c>
      <c r="AD16" s="14">
        <f t="shared" si="6"/>
        <v>42768</v>
      </c>
      <c r="AE16" s="1" t="str">
        <f t="shared" si="7"/>
        <v>Thursday</v>
      </c>
      <c r="AF16" s="2">
        <v>0.5588657407407408</v>
      </c>
      <c r="AG16" s="2">
        <f t="shared" si="8"/>
        <v>0.54166666666666663</v>
      </c>
      <c r="AH16" t="s">
        <v>27</v>
      </c>
    </row>
    <row r="17" spans="1:34" x14ac:dyDescent="0.2">
      <c r="A17">
        <v>1197977</v>
      </c>
      <c r="B17" t="s">
        <v>98</v>
      </c>
      <c r="F17" t="s">
        <v>23</v>
      </c>
      <c r="H17">
        <v>27</v>
      </c>
      <c r="I17" t="s">
        <v>67</v>
      </c>
      <c r="J17">
        <f>VLOOKUP(I17,[1]Key!$A$1:$C$72,2,FALSE)</f>
        <v>43.074890000000003</v>
      </c>
      <c r="K17">
        <f>VLOOKUP(I17,[1]Key!$A$1:$C$72,3,FALSE)</f>
        <v>-87.882810000000006</v>
      </c>
      <c r="L17" t="s">
        <v>77</v>
      </c>
      <c r="M17">
        <f>VLOOKUP(L17,[1]Key!$A$1:$C$72,2,FALSE)</f>
        <v>43.074655999999997</v>
      </c>
      <c r="N17">
        <f>VLOOKUP(L17,[1]Key!$A$1:$C$72,3,FALSE)</f>
        <v>-87.889011999999994</v>
      </c>
      <c r="O17">
        <v>2</v>
      </c>
      <c r="P17">
        <v>0</v>
      </c>
      <c r="Q17">
        <v>0.3</v>
      </c>
      <c r="R17">
        <v>0.3</v>
      </c>
      <c r="S17">
        <v>12</v>
      </c>
      <c r="T17">
        <f t="shared" si="0"/>
        <v>-1</v>
      </c>
      <c r="U17" s="1">
        <v>42779</v>
      </c>
      <c r="V17" s="13">
        <f t="shared" si="1"/>
        <v>42767</v>
      </c>
      <c r="W17" s="14">
        <f t="shared" si="2"/>
        <v>42779</v>
      </c>
      <c r="X17" s="1" t="str">
        <f t="shared" si="3"/>
        <v>Monday</v>
      </c>
      <c r="Y17" s="2">
        <v>0.62246527777777783</v>
      </c>
      <c r="Z17" s="2">
        <f t="shared" si="4"/>
        <v>0.625</v>
      </c>
      <c r="AA17">
        <f>1</f>
        <v>1</v>
      </c>
      <c r="AB17" s="1">
        <v>42779</v>
      </c>
      <c r="AC17" s="13">
        <f t="shared" si="5"/>
        <v>42767</v>
      </c>
      <c r="AD17" s="14">
        <f t="shared" si="6"/>
        <v>42779</v>
      </c>
      <c r="AE17" s="1" t="str">
        <f t="shared" si="7"/>
        <v>Monday</v>
      </c>
      <c r="AF17" s="2">
        <v>0.62415509259259261</v>
      </c>
      <c r="AG17" s="2">
        <f t="shared" si="8"/>
        <v>0.625</v>
      </c>
      <c r="AH17" t="s">
        <v>27</v>
      </c>
    </row>
    <row r="18" spans="1:34" x14ac:dyDescent="0.2">
      <c r="A18">
        <v>1198388</v>
      </c>
      <c r="B18" t="s">
        <v>98</v>
      </c>
      <c r="F18" t="s">
        <v>23</v>
      </c>
      <c r="H18">
        <v>11119</v>
      </c>
      <c r="I18" t="s">
        <v>68</v>
      </c>
      <c r="J18">
        <f>VLOOKUP(I18,[1]Key!$A$1:$C$72,2,FALSE)</f>
        <v>43.04804</v>
      </c>
      <c r="K18">
        <f>VLOOKUP(I18,[1]Key!$A$1:$C$72,3,FALSE)</f>
        <v>-87.896720000000002</v>
      </c>
      <c r="L18" t="s">
        <v>36</v>
      </c>
      <c r="M18">
        <f>VLOOKUP(L18,[1]Key!$A$1:$C$72,2,FALSE)</f>
        <v>43.038580000000003</v>
      </c>
      <c r="N18">
        <f>VLOOKUP(L18,[1]Key!$A$1:$C$72,3,FALSE)</f>
        <v>-87.90934</v>
      </c>
      <c r="O18">
        <v>12</v>
      </c>
      <c r="P18">
        <v>0</v>
      </c>
      <c r="Q18">
        <v>1.8</v>
      </c>
      <c r="R18">
        <v>1.7</v>
      </c>
      <c r="S18">
        <v>72</v>
      </c>
      <c r="T18">
        <f t="shared" si="0"/>
        <v>-1</v>
      </c>
      <c r="U18" s="1">
        <v>42770</v>
      </c>
      <c r="V18" s="13">
        <f t="shared" si="1"/>
        <v>42767</v>
      </c>
      <c r="W18" s="14">
        <f t="shared" si="2"/>
        <v>42770</v>
      </c>
      <c r="X18" s="1" t="str">
        <f t="shared" si="3"/>
        <v>Saturday</v>
      </c>
      <c r="Y18" s="2">
        <v>0.82280092592592602</v>
      </c>
      <c r="Z18" s="2">
        <f t="shared" si="4"/>
        <v>0.83333333333333326</v>
      </c>
      <c r="AA18">
        <f>1</f>
        <v>1</v>
      </c>
      <c r="AB18" s="1">
        <v>42770</v>
      </c>
      <c r="AC18" s="13">
        <f t="shared" si="5"/>
        <v>42767</v>
      </c>
      <c r="AD18" s="14">
        <f t="shared" si="6"/>
        <v>42770</v>
      </c>
      <c r="AE18" s="1" t="str">
        <f t="shared" si="7"/>
        <v>Saturday</v>
      </c>
      <c r="AF18" s="2">
        <v>0.83083333333333342</v>
      </c>
      <c r="AG18" s="2">
        <f t="shared" si="8"/>
        <v>0.83333333333333326</v>
      </c>
      <c r="AH18" t="s">
        <v>27</v>
      </c>
    </row>
    <row r="19" spans="1:34" x14ac:dyDescent="0.2">
      <c r="A19">
        <v>1198388</v>
      </c>
      <c r="B19" t="s">
        <v>98</v>
      </c>
      <c r="F19" t="s">
        <v>23</v>
      </c>
      <c r="H19">
        <v>11049</v>
      </c>
      <c r="I19" t="s">
        <v>68</v>
      </c>
      <c r="J19">
        <f>VLOOKUP(I19,[1]Key!$A$1:$C$72,2,FALSE)</f>
        <v>43.04804</v>
      </c>
      <c r="K19">
        <f>VLOOKUP(I19,[1]Key!$A$1:$C$72,3,FALSE)</f>
        <v>-87.896720000000002</v>
      </c>
      <c r="L19" t="s">
        <v>61</v>
      </c>
      <c r="M19">
        <f>VLOOKUP(L19,[1]Key!$A$1:$C$72,2,FALSE)</f>
        <v>43.058619999999998</v>
      </c>
      <c r="N19">
        <f>VLOOKUP(L19,[1]Key!$A$1:$C$72,3,FALSE)</f>
        <v>-87.885319999999993</v>
      </c>
      <c r="O19">
        <v>6</v>
      </c>
      <c r="P19">
        <v>0</v>
      </c>
      <c r="Q19">
        <v>0.9</v>
      </c>
      <c r="R19">
        <v>0.9</v>
      </c>
      <c r="S19">
        <v>36</v>
      </c>
      <c r="T19">
        <f t="shared" si="0"/>
        <v>-1</v>
      </c>
      <c r="U19" s="1">
        <v>42777</v>
      </c>
      <c r="V19" s="13">
        <f t="shared" si="1"/>
        <v>42767</v>
      </c>
      <c r="W19" s="14">
        <f t="shared" si="2"/>
        <v>42777</v>
      </c>
      <c r="X19" s="1" t="str">
        <f t="shared" si="3"/>
        <v>Saturday</v>
      </c>
      <c r="Y19" s="2">
        <v>0.65083333333333326</v>
      </c>
      <c r="Z19" s="2">
        <f t="shared" si="4"/>
        <v>0.66666666666666663</v>
      </c>
      <c r="AA19">
        <f>1</f>
        <v>1</v>
      </c>
      <c r="AB19" s="1">
        <v>42777</v>
      </c>
      <c r="AC19" s="13">
        <f t="shared" si="5"/>
        <v>42767</v>
      </c>
      <c r="AD19" s="14">
        <f t="shared" si="6"/>
        <v>42777</v>
      </c>
      <c r="AE19" s="1" t="str">
        <f t="shared" si="7"/>
        <v>Saturday</v>
      </c>
      <c r="AF19" s="2">
        <v>0.65491898148148142</v>
      </c>
      <c r="AG19" s="2">
        <f t="shared" si="8"/>
        <v>0.66666666666666663</v>
      </c>
      <c r="AH19" t="s">
        <v>27</v>
      </c>
    </row>
    <row r="20" spans="1:34" x14ac:dyDescent="0.2">
      <c r="A20">
        <v>1200585</v>
      </c>
      <c r="B20" t="s">
        <v>98</v>
      </c>
      <c r="F20" t="s">
        <v>23</v>
      </c>
      <c r="H20">
        <v>5437</v>
      </c>
      <c r="I20" t="s">
        <v>60</v>
      </c>
      <c r="J20">
        <f>VLOOKUP(I20,[1]Key!$A$1:$C$72,2,FALSE)</f>
        <v>43.066893999999998</v>
      </c>
      <c r="K20">
        <f>VLOOKUP(I20,[1]Key!$A$1:$C$72,3,FALSE)</f>
        <v>-87.877936000000005</v>
      </c>
      <c r="L20" t="s">
        <v>80</v>
      </c>
      <c r="M20">
        <f>VLOOKUP(L20,[1]Key!$A$1:$C$72,2,FALSE)</f>
        <v>43.052460000000004</v>
      </c>
      <c r="N20">
        <f>VLOOKUP(L20,[1]Key!$A$1:$C$72,3,FALSE)</f>
        <v>-87.891000000000005</v>
      </c>
      <c r="O20">
        <v>9</v>
      </c>
      <c r="P20">
        <v>0</v>
      </c>
      <c r="Q20">
        <v>1.4</v>
      </c>
      <c r="R20">
        <v>1.3</v>
      </c>
      <c r="S20">
        <v>54</v>
      </c>
      <c r="T20">
        <f t="shared" si="0"/>
        <v>-1</v>
      </c>
      <c r="U20" s="1">
        <v>42786</v>
      </c>
      <c r="V20" s="13">
        <f t="shared" si="1"/>
        <v>42767</v>
      </c>
      <c r="W20" s="14">
        <f t="shared" si="2"/>
        <v>42786</v>
      </c>
      <c r="X20" s="1" t="str">
        <f t="shared" si="3"/>
        <v>Monday</v>
      </c>
      <c r="Y20" s="2">
        <v>0.63432870370370364</v>
      </c>
      <c r="Z20" s="2">
        <f t="shared" si="4"/>
        <v>0.625</v>
      </c>
      <c r="AA20">
        <f>1</f>
        <v>1</v>
      </c>
      <c r="AB20" s="1">
        <v>42786</v>
      </c>
      <c r="AC20" s="13">
        <f t="shared" si="5"/>
        <v>42767</v>
      </c>
      <c r="AD20" s="14">
        <f t="shared" si="6"/>
        <v>42786</v>
      </c>
      <c r="AE20" s="1" t="str">
        <f t="shared" si="7"/>
        <v>Monday</v>
      </c>
      <c r="AF20" s="2">
        <v>0.64053240740740736</v>
      </c>
      <c r="AG20" s="2">
        <f t="shared" si="8"/>
        <v>0.625</v>
      </c>
      <c r="AH20" t="s">
        <v>27</v>
      </c>
    </row>
    <row r="21" spans="1:34" x14ac:dyDescent="0.2">
      <c r="A21">
        <v>1200585</v>
      </c>
      <c r="B21" t="s">
        <v>98</v>
      </c>
      <c r="F21" t="s">
        <v>23</v>
      </c>
      <c r="H21">
        <v>186</v>
      </c>
      <c r="I21" t="s">
        <v>80</v>
      </c>
      <c r="J21">
        <f>VLOOKUP(I21,[1]Key!$A$1:$C$72,2,FALSE)</f>
        <v>43.052460000000004</v>
      </c>
      <c r="K21">
        <f>VLOOKUP(I21,[1]Key!$A$1:$C$72,3,FALSE)</f>
        <v>-87.891000000000005</v>
      </c>
      <c r="L21" t="s">
        <v>65</v>
      </c>
      <c r="M21">
        <f>VLOOKUP(L21,[1]Key!$A$1:$C$72,2,FALSE)</f>
        <v>43.060786</v>
      </c>
      <c r="N21">
        <f>VLOOKUP(L21,[1]Key!$A$1:$C$72,3,FALSE)</f>
        <v>-87.883825999999999</v>
      </c>
      <c r="O21">
        <v>5</v>
      </c>
      <c r="P21">
        <v>0</v>
      </c>
      <c r="Q21">
        <v>0.8</v>
      </c>
      <c r="R21">
        <v>0.7</v>
      </c>
      <c r="S21">
        <v>30</v>
      </c>
      <c r="T21">
        <f t="shared" si="0"/>
        <v>-1</v>
      </c>
      <c r="U21" s="1">
        <v>42787</v>
      </c>
      <c r="V21" s="13">
        <f t="shared" si="1"/>
        <v>42767</v>
      </c>
      <c r="W21" s="14">
        <f t="shared" si="2"/>
        <v>42787</v>
      </c>
      <c r="X21" s="1" t="str">
        <f t="shared" si="3"/>
        <v>Tuesday</v>
      </c>
      <c r="Y21" s="2">
        <v>0.54447916666666674</v>
      </c>
      <c r="Z21" s="2">
        <f t="shared" si="4"/>
        <v>0.54166666666666663</v>
      </c>
      <c r="AA21">
        <f>1</f>
        <v>1</v>
      </c>
      <c r="AB21" s="1">
        <v>42787</v>
      </c>
      <c r="AC21" s="13">
        <f t="shared" si="5"/>
        <v>42767</v>
      </c>
      <c r="AD21" s="14">
        <f t="shared" si="6"/>
        <v>42787</v>
      </c>
      <c r="AE21" s="1" t="str">
        <f t="shared" si="7"/>
        <v>Tuesday</v>
      </c>
      <c r="AF21" s="2">
        <v>0.54827546296296303</v>
      </c>
      <c r="AG21" s="2">
        <f t="shared" si="8"/>
        <v>0.54166666666666663</v>
      </c>
      <c r="AH21" t="s">
        <v>27</v>
      </c>
    </row>
    <row r="22" spans="1:34" x14ac:dyDescent="0.2">
      <c r="A22">
        <v>1200585</v>
      </c>
      <c r="B22" t="s">
        <v>98</v>
      </c>
      <c r="F22" t="s">
        <v>23</v>
      </c>
      <c r="H22">
        <v>5447</v>
      </c>
      <c r="I22" t="s">
        <v>80</v>
      </c>
      <c r="J22">
        <f>VLOOKUP(I22,[1]Key!$A$1:$C$72,2,FALSE)</f>
        <v>43.052460000000004</v>
      </c>
      <c r="K22">
        <f>VLOOKUP(I22,[1]Key!$A$1:$C$72,3,FALSE)</f>
        <v>-87.891000000000005</v>
      </c>
      <c r="L22" t="s">
        <v>32</v>
      </c>
      <c r="M22">
        <f>VLOOKUP(L22,[1]Key!$A$1:$C$72,2,FALSE)</f>
        <v>43.038719999999998</v>
      </c>
      <c r="N22">
        <f>VLOOKUP(L22,[1]Key!$A$1:$C$72,3,FALSE)</f>
        <v>-87.905339999999995</v>
      </c>
      <c r="O22">
        <v>8</v>
      </c>
      <c r="P22">
        <v>0</v>
      </c>
      <c r="Q22">
        <v>1.2</v>
      </c>
      <c r="R22">
        <v>1.1000000000000001</v>
      </c>
      <c r="S22">
        <v>48</v>
      </c>
      <c r="T22">
        <f t="shared" si="0"/>
        <v>-1</v>
      </c>
      <c r="U22" s="1">
        <v>42789</v>
      </c>
      <c r="V22" s="13">
        <f t="shared" si="1"/>
        <v>42767</v>
      </c>
      <c r="W22" s="14">
        <f t="shared" si="2"/>
        <v>42789</v>
      </c>
      <c r="X22" s="1" t="str">
        <f t="shared" si="3"/>
        <v>Thursday</v>
      </c>
      <c r="Y22" s="2">
        <v>0.48656250000000001</v>
      </c>
      <c r="Z22" s="2">
        <f t="shared" si="4"/>
        <v>0.5</v>
      </c>
      <c r="AA22">
        <f>1</f>
        <v>1</v>
      </c>
      <c r="AB22" s="1">
        <v>42789</v>
      </c>
      <c r="AC22" s="13">
        <f t="shared" si="5"/>
        <v>42767</v>
      </c>
      <c r="AD22" s="14">
        <f t="shared" si="6"/>
        <v>42789</v>
      </c>
      <c r="AE22" s="1" t="str">
        <f t="shared" si="7"/>
        <v>Thursday</v>
      </c>
      <c r="AF22" s="2">
        <v>0.49201388888888892</v>
      </c>
      <c r="AG22" s="2">
        <f t="shared" si="8"/>
        <v>0.5</v>
      </c>
      <c r="AH22" t="s">
        <v>27</v>
      </c>
    </row>
    <row r="23" spans="1:34" x14ac:dyDescent="0.2">
      <c r="A23">
        <v>1200585</v>
      </c>
      <c r="B23" t="s">
        <v>98</v>
      </c>
      <c r="F23" t="s">
        <v>23</v>
      </c>
      <c r="H23">
        <v>5514</v>
      </c>
      <c r="I23" t="s">
        <v>80</v>
      </c>
      <c r="J23">
        <f>VLOOKUP(I23,[1]Key!$A$1:$C$72,2,FALSE)</f>
        <v>43.052460000000004</v>
      </c>
      <c r="K23">
        <f>VLOOKUP(I23,[1]Key!$A$1:$C$72,3,FALSE)</f>
        <v>-87.891000000000005</v>
      </c>
      <c r="L23" t="s">
        <v>47</v>
      </c>
      <c r="M23">
        <f>VLOOKUP(L23,[1]Key!$A$1:$C$72,2,FALSE)</f>
        <v>43.049230000000001</v>
      </c>
      <c r="N23">
        <f>VLOOKUP(L23,[1]Key!$A$1:$C$72,3,FALSE)</f>
        <v>-87.911940000000001</v>
      </c>
      <c r="O23">
        <v>8</v>
      </c>
      <c r="P23">
        <v>0</v>
      </c>
      <c r="Q23">
        <v>1.2</v>
      </c>
      <c r="R23">
        <v>1.1000000000000001</v>
      </c>
      <c r="S23">
        <v>48</v>
      </c>
      <c r="T23">
        <f t="shared" si="0"/>
        <v>-1</v>
      </c>
      <c r="U23" s="1">
        <v>42790</v>
      </c>
      <c r="V23" s="13">
        <f t="shared" si="1"/>
        <v>42767</v>
      </c>
      <c r="W23" s="14">
        <f t="shared" si="2"/>
        <v>42790</v>
      </c>
      <c r="X23" s="1" t="str">
        <f t="shared" si="3"/>
        <v>Friday</v>
      </c>
      <c r="Y23" s="2">
        <v>0.40877314814814819</v>
      </c>
      <c r="Z23" s="2">
        <f t="shared" si="4"/>
        <v>0.41666666666666663</v>
      </c>
      <c r="AA23">
        <f>1</f>
        <v>1</v>
      </c>
      <c r="AB23" s="1">
        <v>42790</v>
      </c>
      <c r="AC23" s="13">
        <f t="shared" si="5"/>
        <v>42767</v>
      </c>
      <c r="AD23" s="14">
        <f t="shared" si="6"/>
        <v>42790</v>
      </c>
      <c r="AE23" s="1" t="str">
        <f t="shared" si="7"/>
        <v>Friday</v>
      </c>
      <c r="AF23" s="2">
        <v>0.41452546296296294</v>
      </c>
      <c r="AG23" s="2">
        <f t="shared" si="8"/>
        <v>0.41666666666666663</v>
      </c>
      <c r="AH23" t="s">
        <v>27</v>
      </c>
    </row>
    <row r="24" spans="1:34" x14ac:dyDescent="0.2">
      <c r="A24">
        <v>1200585</v>
      </c>
      <c r="B24" t="s">
        <v>98</v>
      </c>
      <c r="F24" t="s">
        <v>23</v>
      </c>
      <c r="H24">
        <v>216</v>
      </c>
      <c r="I24" t="s">
        <v>80</v>
      </c>
      <c r="J24">
        <f>VLOOKUP(I24,[1]Key!$A$1:$C$72,2,FALSE)</f>
        <v>43.052460000000004</v>
      </c>
      <c r="K24">
        <f>VLOOKUP(I24,[1]Key!$A$1:$C$72,3,FALSE)</f>
        <v>-87.891000000000005</v>
      </c>
      <c r="L24" t="s">
        <v>65</v>
      </c>
      <c r="M24">
        <f>VLOOKUP(L24,[1]Key!$A$1:$C$72,2,FALSE)</f>
        <v>43.060786</v>
      </c>
      <c r="N24">
        <f>VLOOKUP(L24,[1]Key!$A$1:$C$72,3,FALSE)</f>
        <v>-87.883825999999999</v>
      </c>
      <c r="O24">
        <v>6</v>
      </c>
      <c r="P24">
        <v>0</v>
      </c>
      <c r="Q24">
        <v>0.9</v>
      </c>
      <c r="R24">
        <v>0.9</v>
      </c>
      <c r="S24">
        <v>36</v>
      </c>
      <c r="T24">
        <f t="shared" si="0"/>
        <v>-1</v>
      </c>
      <c r="U24" s="1">
        <v>42793</v>
      </c>
      <c r="V24" s="13">
        <f t="shared" si="1"/>
        <v>42767</v>
      </c>
      <c r="W24" s="14">
        <f t="shared" si="2"/>
        <v>42793</v>
      </c>
      <c r="X24" s="1" t="str">
        <f t="shared" si="3"/>
        <v>Monday</v>
      </c>
      <c r="Y24" s="2">
        <v>0.76226851851851851</v>
      </c>
      <c r="Z24" s="2">
        <f t="shared" si="4"/>
        <v>0.75</v>
      </c>
      <c r="AA24">
        <f>1</f>
        <v>1</v>
      </c>
      <c r="AB24" s="1">
        <v>42793</v>
      </c>
      <c r="AC24" s="13">
        <f t="shared" si="5"/>
        <v>42767</v>
      </c>
      <c r="AD24" s="14">
        <f t="shared" si="6"/>
        <v>42793</v>
      </c>
      <c r="AE24" s="1" t="str">
        <f t="shared" si="7"/>
        <v>Monday</v>
      </c>
      <c r="AF24" s="2">
        <v>0.76599537037037047</v>
      </c>
      <c r="AG24" s="2">
        <f t="shared" si="8"/>
        <v>0.75</v>
      </c>
      <c r="AH24" t="s">
        <v>27</v>
      </c>
    </row>
    <row r="25" spans="1:34" x14ac:dyDescent="0.2">
      <c r="A25">
        <v>1200585</v>
      </c>
      <c r="B25" t="s">
        <v>98</v>
      </c>
      <c r="F25" t="s">
        <v>23</v>
      </c>
      <c r="H25">
        <v>5422</v>
      </c>
      <c r="I25" t="s">
        <v>80</v>
      </c>
      <c r="J25">
        <f>VLOOKUP(I25,[1]Key!$A$1:$C$72,2,FALSE)</f>
        <v>43.052460000000004</v>
      </c>
      <c r="K25">
        <f>VLOOKUP(I25,[1]Key!$A$1:$C$72,3,FALSE)</f>
        <v>-87.891000000000005</v>
      </c>
      <c r="L25" t="s">
        <v>65</v>
      </c>
      <c r="M25">
        <f>VLOOKUP(L25,[1]Key!$A$1:$C$72,2,FALSE)</f>
        <v>43.060786</v>
      </c>
      <c r="N25">
        <f>VLOOKUP(L25,[1]Key!$A$1:$C$72,3,FALSE)</f>
        <v>-87.883825999999999</v>
      </c>
      <c r="O25">
        <v>5</v>
      </c>
      <c r="P25">
        <v>0</v>
      </c>
      <c r="Q25">
        <v>0.8</v>
      </c>
      <c r="R25">
        <v>0.7</v>
      </c>
      <c r="S25">
        <v>30</v>
      </c>
      <c r="T25">
        <f t="shared" si="0"/>
        <v>-1</v>
      </c>
      <c r="U25" s="1">
        <v>42792</v>
      </c>
      <c r="V25" s="13">
        <f t="shared" si="1"/>
        <v>42767</v>
      </c>
      <c r="W25" s="14">
        <f t="shared" si="2"/>
        <v>42792</v>
      </c>
      <c r="X25" s="1" t="str">
        <f t="shared" si="3"/>
        <v>Sunday</v>
      </c>
      <c r="Y25" s="2">
        <v>0.74831018518518511</v>
      </c>
      <c r="Z25" s="2">
        <f t="shared" si="4"/>
        <v>0.75</v>
      </c>
      <c r="AA25">
        <f>1</f>
        <v>1</v>
      </c>
      <c r="AB25" s="1">
        <v>42792</v>
      </c>
      <c r="AC25" s="13">
        <f t="shared" si="5"/>
        <v>42767</v>
      </c>
      <c r="AD25" s="14">
        <f t="shared" si="6"/>
        <v>42792</v>
      </c>
      <c r="AE25" s="1" t="str">
        <f t="shared" si="7"/>
        <v>Sunday</v>
      </c>
      <c r="AF25" s="2">
        <v>0.75203703703703706</v>
      </c>
      <c r="AG25" s="2">
        <f t="shared" si="8"/>
        <v>0.75</v>
      </c>
      <c r="AH25" t="s">
        <v>27</v>
      </c>
    </row>
    <row r="26" spans="1:34" x14ac:dyDescent="0.2">
      <c r="A26">
        <v>1200585</v>
      </c>
      <c r="B26" t="s">
        <v>98</v>
      </c>
      <c r="F26" t="s">
        <v>23</v>
      </c>
      <c r="H26">
        <v>5524</v>
      </c>
      <c r="I26" t="s">
        <v>80</v>
      </c>
      <c r="J26">
        <f>VLOOKUP(I26,[1]Key!$A$1:$C$72,2,FALSE)</f>
        <v>43.052460000000004</v>
      </c>
      <c r="K26">
        <f>VLOOKUP(I26,[1]Key!$A$1:$C$72,3,FALSE)</f>
        <v>-87.891000000000005</v>
      </c>
      <c r="L26" t="s">
        <v>32</v>
      </c>
      <c r="M26">
        <f>VLOOKUP(L26,[1]Key!$A$1:$C$72,2,FALSE)</f>
        <v>43.038719999999998</v>
      </c>
      <c r="N26">
        <f>VLOOKUP(L26,[1]Key!$A$1:$C$72,3,FALSE)</f>
        <v>-87.905339999999995</v>
      </c>
      <c r="O26">
        <v>12</v>
      </c>
      <c r="P26">
        <v>0</v>
      </c>
      <c r="Q26">
        <v>1.8</v>
      </c>
      <c r="R26">
        <v>1.7</v>
      </c>
      <c r="S26">
        <v>72</v>
      </c>
      <c r="T26">
        <f t="shared" si="0"/>
        <v>-1</v>
      </c>
      <c r="U26" s="1">
        <v>42791</v>
      </c>
      <c r="V26" s="13">
        <f t="shared" si="1"/>
        <v>42767</v>
      </c>
      <c r="W26" s="14">
        <f t="shared" si="2"/>
        <v>42791</v>
      </c>
      <c r="X26" s="1" t="str">
        <f t="shared" si="3"/>
        <v>Saturday</v>
      </c>
      <c r="Y26" s="2">
        <v>0.45185185185185189</v>
      </c>
      <c r="Z26" s="2">
        <f t="shared" si="4"/>
        <v>0.45833333333333331</v>
      </c>
      <c r="AA26">
        <f>1</f>
        <v>1</v>
      </c>
      <c r="AB26" s="1">
        <v>42791</v>
      </c>
      <c r="AC26" s="13">
        <f t="shared" si="5"/>
        <v>42767</v>
      </c>
      <c r="AD26" s="14">
        <f t="shared" si="6"/>
        <v>42791</v>
      </c>
      <c r="AE26" s="1" t="str">
        <f t="shared" si="7"/>
        <v>Saturday</v>
      </c>
      <c r="AF26" s="2">
        <v>0.46035879629629628</v>
      </c>
      <c r="AG26" s="2">
        <f t="shared" si="8"/>
        <v>0.45833333333333331</v>
      </c>
      <c r="AH26" t="s">
        <v>27</v>
      </c>
    </row>
    <row r="27" spans="1:34" x14ac:dyDescent="0.2">
      <c r="A27">
        <v>1200585</v>
      </c>
      <c r="B27" t="s">
        <v>98</v>
      </c>
      <c r="F27" t="s">
        <v>23</v>
      </c>
      <c r="H27">
        <v>127</v>
      </c>
      <c r="I27" t="s">
        <v>41</v>
      </c>
      <c r="J27">
        <f>VLOOKUP(I27,[1]Key!$A$1:$C$72,2,FALSE)</f>
        <v>43.04824</v>
      </c>
      <c r="K27">
        <f>VLOOKUP(I27,[1]Key!$A$1:$C$72,3,FALSE)</f>
        <v>-87.904970000000006</v>
      </c>
      <c r="L27" t="s">
        <v>80</v>
      </c>
      <c r="M27">
        <f>VLOOKUP(L27,[1]Key!$A$1:$C$72,2,FALSE)</f>
        <v>43.052460000000004</v>
      </c>
      <c r="N27">
        <f>VLOOKUP(L27,[1]Key!$A$1:$C$72,3,FALSE)</f>
        <v>-87.891000000000005</v>
      </c>
      <c r="O27">
        <v>7</v>
      </c>
      <c r="P27">
        <v>0</v>
      </c>
      <c r="Q27">
        <v>1.1000000000000001</v>
      </c>
      <c r="R27">
        <v>1</v>
      </c>
      <c r="S27">
        <v>42</v>
      </c>
      <c r="T27">
        <f t="shared" si="0"/>
        <v>-1</v>
      </c>
      <c r="U27" s="1">
        <v>42788</v>
      </c>
      <c r="V27" s="13">
        <f t="shared" si="1"/>
        <v>42767</v>
      </c>
      <c r="W27" s="14">
        <f t="shared" si="2"/>
        <v>42788</v>
      </c>
      <c r="X27" s="1" t="str">
        <f t="shared" si="3"/>
        <v>Wednesday</v>
      </c>
      <c r="Y27" s="2">
        <v>0.70363425925925915</v>
      </c>
      <c r="Z27" s="2">
        <f t="shared" si="4"/>
        <v>0.70833333333333326</v>
      </c>
      <c r="AA27">
        <f>1</f>
        <v>1</v>
      </c>
      <c r="AB27" s="1">
        <v>42788</v>
      </c>
      <c r="AC27" s="13">
        <f t="shared" si="5"/>
        <v>42767</v>
      </c>
      <c r="AD27" s="14">
        <f t="shared" si="6"/>
        <v>42788</v>
      </c>
      <c r="AE27" s="1" t="str">
        <f t="shared" si="7"/>
        <v>Wednesday</v>
      </c>
      <c r="AF27" s="2">
        <v>0.70871527777777776</v>
      </c>
      <c r="AG27" s="2">
        <f t="shared" si="8"/>
        <v>0.70833333333333326</v>
      </c>
      <c r="AH27" t="s">
        <v>27</v>
      </c>
    </row>
    <row r="28" spans="1:34" x14ac:dyDescent="0.2">
      <c r="A28">
        <v>1200585</v>
      </c>
      <c r="B28" t="s">
        <v>98</v>
      </c>
      <c r="F28" t="s">
        <v>23</v>
      </c>
      <c r="H28">
        <v>5438</v>
      </c>
      <c r="I28" t="s">
        <v>80</v>
      </c>
      <c r="J28">
        <f>VLOOKUP(I28,[1]Key!$A$1:$C$72,2,FALSE)</f>
        <v>43.052460000000004</v>
      </c>
      <c r="K28">
        <f>VLOOKUP(I28,[1]Key!$A$1:$C$72,3,FALSE)</f>
        <v>-87.891000000000005</v>
      </c>
      <c r="L28" t="s">
        <v>32</v>
      </c>
      <c r="M28">
        <f>VLOOKUP(L28,[1]Key!$A$1:$C$72,2,FALSE)</f>
        <v>43.038719999999998</v>
      </c>
      <c r="N28">
        <f>VLOOKUP(L28,[1]Key!$A$1:$C$72,3,FALSE)</f>
        <v>-87.905339999999995</v>
      </c>
      <c r="O28">
        <v>9</v>
      </c>
      <c r="P28">
        <v>0</v>
      </c>
      <c r="Q28">
        <v>1.4</v>
      </c>
      <c r="R28">
        <v>1.3</v>
      </c>
      <c r="S28">
        <v>54</v>
      </c>
      <c r="T28">
        <f t="shared" si="0"/>
        <v>-1</v>
      </c>
      <c r="U28" s="1">
        <v>42777</v>
      </c>
      <c r="V28" s="13">
        <f t="shared" si="1"/>
        <v>42767</v>
      </c>
      <c r="W28" s="14">
        <f t="shared" si="2"/>
        <v>42777</v>
      </c>
      <c r="X28" s="1" t="str">
        <f t="shared" si="3"/>
        <v>Saturday</v>
      </c>
      <c r="Y28" s="2">
        <v>0.46214120370370365</v>
      </c>
      <c r="Z28" s="2">
        <f t="shared" si="4"/>
        <v>0.45833333333333331</v>
      </c>
      <c r="AA28">
        <f>1</f>
        <v>1</v>
      </c>
      <c r="AB28" s="1">
        <v>42777</v>
      </c>
      <c r="AC28" s="13">
        <f t="shared" si="5"/>
        <v>42767</v>
      </c>
      <c r="AD28" s="14">
        <f t="shared" si="6"/>
        <v>42777</v>
      </c>
      <c r="AE28" s="1" t="str">
        <f t="shared" si="7"/>
        <v>Saturday</v>
      </c>
      <c r="AF28" s="2">
        <v>0.4685185185185185</v>
      </c>
      <c r="AG28" s="2">
        <f t="shared" si="8"/>
        <v>0.45833333333333331</v>
      </c>
      <c r="AH28" t="s">
        <v>27</v>
      </c>
    </row>
    <row r="29" spans="1:34" x14ac:dyDescent="0.2">
      <c r="A29">
        <v>1200585</v>
      </c>
      <c r="B29" t="s">
        <v>98</v>
      </c>
      <c r="F29" t="s">
        <v>23</v>
      </c>
      <c r="H29">
        <v>11114</v>
      </c>
      <c r="I29" t="s">
        <v>80</v>
      </c>
      <c r="J29">
        <f>VLOOKUP(I29,[1]Key!$A$1:$C$72,2,FALSE)</f>
        <v>43.052460000000004</v>
      </c>
      <c r="K29">
        <f>VLOOKUP(I29,[1]Key!$A$1:$C$72,3,FALSE)</f>
        <v>-87.891000000000005</v>
      </c>
      <c r="L29" t="s">
        <v>32</v>
      </c>
      <c r="M29">
        <f>VLOOKUP(L29,[1]Key!$A$1:$C$72,2,FALSE)</f>
        <v>43.038719999999998</v>
      </c>
      <c r="N29">
        <f>VLOOKUP(L29,[1]Key!$A$1:$C$72,3,FALSE)</f>
        <v>-87.905339999999995</v>
      </c>
      <c r="O29">
        <v>11</v>
      </c>
      <c r="P29">
        <v>0</v>
      </c>
      <c r="Q29">
        <v>1.7</v>
      </c>
      <c r="R29">
        <v>1.6</v>
      </c>
      <c r="S29">
        <v>66</v>
      </c>
      <c r="T29">
        <f t="shared" si="0"/>
        <v>-1</v>
      </c>
      <c r="U29" s="1">
        <v>42776</v>
      </c>
      <c r="V29" s="13">
        <f t="shared" si="1"/>
        <v>42767</v>
      </c>
      <c r="W29" s="14">
        <f t="shared" si="2"/>
        <v>42776</v>
      </c>
      <c r="X29" s="1" t="str">
        <f t="shared" si="3"/>
        <v>Friday</v>
      </c>
      <c r="Y29" s="2">
        <v>0.46604166666666669</v>
      </c>
      <c r="Z29" s="2">
        <f t="shared" si="4"/>
        <v>0.45833333333333331</v>
      </c>
      <c r="AA29">
        <f>1</f>
        <v>1</v>
      </c>
      <c r="AB29" s="1">
        <v>42776</v>
      </c>
      <c r="AC29" s="13">
        <f t="shared" si="5"/>
        <v>42767</v>
      </c>
      <c r="AD29" s="14">
        <f t="shared" si="6"/>
        <v>42776</v>
      </c>
      <c r="AE29" s="1" t="str">
        <f t="shared" si="7"/>
        <v>Friday</v>
      </c>
      <c r="AF29" s="2">
        <v>0.47403935185185181</v>
      </c>
      <c r="AG29" s="2">
        <f t="shared" si="8"/>
        <v>0.45833333333333331</v>
      </c>
      <c r="AH29" t="s">
        <v>27</v>
      </c>
    </row>
    <row r="30" spans="1:34" x14ac:dyDescent="0.2">
      <c r="A30">
        <v>1200585</v>
      </c>
      <c r="B30" t="s">
        <v>98</v>
      </c>
      <c r="F30" t="s">
        <v>23</v>
      </c>
      <c r="H30">
        <v>199</v>
      </c>
      <c r="I30" t="s">
        <v>32</v>
      </c>
      <c r="J30">
        <f>VLOOKUP(I30,[1]Key!$A$1:$C$72,2,FALSE)</f>
        <v>43.038719999999998</v>
      </c>
      <c r="K30">
        <f>VLOOKUP(I30,[1]Key!$A$1:$C$72,3,FALSE)</f>
        <v>-87.905339999999995</v>
      </c>
      <c r="L30" t="s">
        <v>41</v>
      </c>
      <c r="M30">
        <f>VLOOKUP(L30,[1]Key!$A$1:$C$72,2,FALSE)</f>
        <v>43.04824</v>
      </c>
      <c r="N30">
        <f>VLOOKUP(L30,[1]Key!$A$1:$C$72,3,FALSE)</f>
        <v>-87.904970000000006</v>
      </c>
      <c r="O30">
        <v>7</v>
      </c>
      <c r="P30">
        <v>0</v>
      </c>
      <c r="Q30">
        <v>1.1000000000000001</v>
      </c>
      <c r="R30">
        <v>1</v>
      </c>
      <c r="S30">
        <v>42</v>
      </c>
      <c r="T30">
        <f t="shared" si="0"/>
        <v>-1</v>
      </c>
      <c r="U30" s="1">
        <v>42774</v>
      </c>
      <c r="V30" s="13">
        <f t="shared" si="1"/>
        <v>42767</v>
      </c>
      <c r="W30" s="14">
        <f t="shared" si="2"/>
        <v>42774</v>
      </c>
      <c r="X30" s="1" t="str">
        <f t="shared" si="3"/>
        <v>Wednesday</v>
      </c>
      <c r="Y30" s="2">
        <v>0.56942129629629623</v>
      </c>
      <c r="Z30" s="2">
        <f t="shared" si="4"/>
        <v>0.58333333333333326</v>
      </c>
      <c r="AA30">
        <f>1</f>
        <v>1</v>
      </c>
      <c r="AB30" s="1">
        <v>42774</v>
      </c>
      <c r="AC30" s="13">
        <f t="shared" si="5"/>
        <v>42767</v>
      </c>
      <c r="AD30" s="14">
        <f t="shared" si="6"/>
        <v>42774</v>
      </c>
      <c r="AE30" s="1" t="str">
        <f t="shared" si="7"/>
        <v>Wednesday</v>
      </c>
      <c r="AF30" s="2">
        <v>0.57407407407407407</v>
      </c>
      <c r="AG30" s="2">
        <f t="shared" si="8"/>
        <v>0.58333333333333326</v>
      </c>
      <c r="AH30" t="s">
        <v>27</v>
      </c>
    </row>
    <row r="31" spans="1:34" x14ac:dyDescent="0.2">
      <c r="A31">
        <v>1200585</v>
      </c>
      <c r="B31" t="s">
        <v>98</v>
      </c>
      <c r="F31" t="s">
        <v>23</v>
      </c>
      <c r="H31">
        <v>47</v>
      </c>
      <c r="I31" t="s">
        <v>80</v>
      </c>
      <c r="J31">
        <f>VLOOKUP(I31,[1]Key!$A$1:$C$72,2,FALSE)</f>
        <v>43.052460000000004</v>
      </c>
      <c r="K31">
        <f>VLOOKUP(I31,[1]Key!$A$1:$C$72,3,FALSE)</f>
        <v>-87.891000000000005</v>
      </c>
      <c r="L31" t="s">
        <v>41</v>
      </c>
      <c r="M31">
        <f>VLOOKUP(L31,[1]Key!$A$1:$C$72,2,FALSE)</f>
        <v>43.04824</v>
      </c>
      <c r="N31">
        <f>VLOOKUP(L31,[1]Key!$A$1:$C$72,3,FALSE)</f>
        <v>-87.904970000000006</v>
      </c>
      <c r="O31">
        <v>424</v>
      </c>
      <c r="P31">
        <v>0</v>
      </c>
      <c r="Q31">
        <v>18</v>
      </c>
      <c r="R31">
        <v>17.100000000000001</v>
      </c>
      <c r="S31">
        <v>720</v>
      </c>
      <c r="T31">
        <f t="shared" si="0"/>
        <v>-1</v>
      </c>
      <c r="U31" s="1">
        <v>42775</v>
      </c>
      <c r="V31" s="13">
        <f t="shared" si="1"/>
        <v>42767</v>
      </c>
      <c r="W31" s="14">
        <f t="shared" si="2"/>
        <v>42775</v>
      </c>
      <c r="X31" s="1" t="str">
        <f t="shared" si="3"/>
        <v>Thursday</v>
      </c>
      <c r="Y31" s="2">
        <v>0.4916550925925926</v>
      </c>
      <c r="Z31" s="2">
        <f t="shared" si="4"/>
        <v>0.5</v>
      </c>
      <c r="AA31">
        <f>1</f>
        <v>1</v>
      </c>
      <c r="AB31" s="1">
        <v>42775</v>
      </c>
      <c r="AC31" s="13">
        <f t="shared" si="5"/>
        <v>42767</v>
      </c>
      <c r="AD31" s="14">
        <f t="shared" si="6"/>
        <v>42775</v>
      </c>
      <c r="AE31" s="1" t="str">
        <f t="shared" si="7"/>
        <v>Thursday</v>
      </c>
      <c r="AF31" s="2">
        <v>0.78608796296296291</v>
      </c>
      <c r="AG31" s="2">
        <f t="shared" si="8"/>
        <v>0.79166666666666663</v>
      </c>
      <c r="AH31" t="s">
        <v>27</v>
      </c>
    </row>
    <row r="32" spans="1:34" x14ac:dyDescent="0.2">
      <c r="A32">
        <v>1200585</v>
      </c>
      <c r="B32" t="s">
        <v>98</v>
      </c>
      <c r="F32" t="s">
        <v>23</v>
      </c>
      <c r="H32">
        <v>1</v>
      </c>
      <c r="I32" t="s">
        <v>41</v>
      </c>
      <c r="J32">
        <f>VLOOKUP(I32,[1]Key!$A$1:$C$72,2,FALSE)</f>
        <v>43.04824</v>
      </c>
      <c r="K32">
        <f>VLOOKUP(I32,[1]Key!$A$1:$C$72,3,FALSE)</f>
        <v>-87.904970000000006</v>
      </c>
      <c r="L32" t="s">
        <v>80</v>
      </c>
      <c r="M32">
        <f>VLOOKUP(L32,[1]Key!$A$1:$C$72,2,FALSE)</f>
        <v>43.052460000000004</v>
      </c>
      <c r="N32">
        <f>VLOOKUP(L32,[1]Key!$A$1:$C$72,3,FALSE)</f>
        <v>-87.891000000000005</v>
      </c>
      <c r="O32">
        <v>8</v>
      </c>
      <c r="P32">
        <v>0</v>
      </c>
      <c r="Q32">
        <v>1.2</v>
      </c>
      <c r="R32">
        <v>1.1000000000000001</v>
      </c>
      <c r="S32">
        <v>48</v>
      </c>
      <c r="T32">
        <f t="shared" si="0"/>
        <v>-1</v>
      </c>
      <c r="U32" s="1">
        <v>42770</v>
      </c>
      <c r="V32" s="13">
        <f t="shared" si="1"/>
        <v>42767</v>
      </c>
      <c r="W32" s="14">
        <f t="shared" si="2"/>
        <v>42770</v>
      </c>
      <c r="X32" s="1" t="str">
        <f t="shared" si="3"/>
        <v>Saturday</v>
      </c>
      <c r="Y32" s="2">
        <v>0.69858796296296299</v>
      </c>
      <c r="Z32" s="2">
        <f t="shared" si="4"/>
        <v>0.70833333333333326</v>
      </c>
      <c r="AA32">
        <f>1</f>
        <v>1</v>
      </c>
      <c r="AB32" s="1">
        <v>42770</v>
      </c>
      <c r="AC32" s="13">
        <f t="shared" si="5"/>
        <v>42767</v>
      </c>
      <c r="AD32" s="14">
        <f t="shared" si="6"/>
        <v>42770</v>
      </c>
      <c r="AE32" s="1" t="str">
        <f t="shared" si="7"/>
        <v>Saturday</v>
      </c>
      <c r="AF32" s="2">
        <v>0.70374999999999999</v>
      </c>
      <c r="AG32" s="2">
        <f t="shared" si="8"/>
        <v>0.70833333333333326</v>
      </c>
      <c r="AH32" t="s">
        <v>27</v>
      </c>
    </row>
    <row r="33" spans="1:34" x14ac:dyDescent="0.2">
      <c r="A33">
        <v>1200585</v>
      </c>
      <c r="B33" t="s">
        <v>98</v>
      </c>
      <c r="F33" t="s">
        <v>23</v>
      </c>
      <c r="H33">
        <v>47</v>
      </c>
      <c r="I33" t="s">
        <v>80</v>
      </c>
      <c r="J33">
        <f>VLOOKUP(I33,[1]Key!$A$1:$C$72,2,FALSE)</f>
        <v>43.052460000000004</v>
      </c>
      <c r="K33">
        <f>VLOOKUP(I33,[1]Key!$A$1:$C$72,3,FALSE)</f>
        <v>-87.891000000000005</v>
      </c>
      <c r="L33" t="s">
        <v>32</v>
      </c>
      <c r="M33">
        <f>VLOOKUP(L33,[1]Key!$A$1:$C$72,2,FALSE)</f>
        <v>43.038719999999998</v>
      </c>
      <c r="N33">
        <f>VLOOKUP(L33,[1]Key!$A$1:$C$72,3,FALSE)</f>
        <v>-87.905339999999995</v>
      </c>
      <c r="O33">
        <v>12</v>
      </c>
      <c r="P33">
        <v>0</v>
      </c>
      <c r="Q33">
        <v>1.8</v>
      </c>
      <c r="R33">
        <v>1.7</v>
      </c>
      <c r="S33">
        <v>72</v>
      </c>
      <c r="T33">
        <f t="shared" si="0"/>
        <v>-1</v>
      </c>
      <c r="U33" s="1">
        <v>42772</v>
      </c>
      <c r="V33" s="13">
        <f t="shared" si="1"/>
        <v>42767</v>
      </c>
      <c r="W33" s="14">
        <f t="shared" si="2"/>
        <v>42772</v>
      </c>
      <c r="X33" s="1" t="str">
        <f t="shared" si="3"/>
        <v>Monday</v>
      </c>
      <c r="Y33" s="2">
        <v>0.48982638888888891</v>
      </c>
      <c r="Z33" s="2">
        <f t="shared" si="4"/>
        <v>0.5</v>
      </c>
      <c r="AA33">
        <f>1</f>
        <v>1</v>
      </c>
      <c r="AB33" s="1">
        <v>42772</v>
      </c>
      <c r="AC33" s="13">
        <f t="shared" si="5"/>
        <v>42767</v>
      </c>
      <c r="AD33" s="14">
        <f t="shared" si="6"/>
        <v>42772</v>
      </c>
      <c r="AE33" s="1" t="str">
        <f t="shared" si="7"/>
        <v>Monday</v>
      </c>
      <c r="AF33" s="2">
        <v>0.49810185185185185</v>
      </c>
      <c r="AG33" s="2">
        <f t="shared" si="8"/>
        <v>0.5</v>
      </c>
      <c r="AH33" t="s">
        <v>27</v>
      </c>
    </row>
    <row r="34" spans="1:34" x14ac:dyDescent="0.2">
      <c r="A34">
        <v>1200585</v>
      </c>
      <c r="B34" t="s">
        <v>98</v>
      </c>
      <c r="F34" t="s">
        <v>23</v>
      </c>
      <c r="H34">
        <v>46</v>
      </c>
      <c r="I34" t="s">
        <v>32</v>
      </c>
      <c r="J34">
        <f>VLOOKUP(I34,[1]Key!$A$1:$C$72,2,FALSE)</f>
        <v>43.038719999999998</v>
      </c>
      <c r="K34">
        <f>VLOOKUP(I34,[1]Key!$A$1:$C$72,3,FALSE)</f>
        <v>-87.905339999999995</v>
      </c>
      <c r="L34" t="s">
        <v>105</v>
      </c>
      <c r="M34">
        <f>VLOOKUP(L34,[1]Key!$A$1:$C$72,2,FALSE)</f>
        <v>43.020020000000002</v>
      </c>
      <c r="N34">
        <f>VLOOKUP(L34,[1]Key!$A$1:$C$72,3,FALSE)</f>
        <v>-87.912540000000007</v>
      </c>
      <c r="O34">
        <v>12</v>
      </c>
      <c r="P34">
        <v>0</v>
      </c>
      <c r="Q34">
        <v>1.8</v>
      </c>
      <c r="R34">
        <v>1.7</v>
      </c>
      <c r="S34">
        <v>72</v>
      </c>
      <c r="T34">
        <f t="shared" si="0"/>
        <v>-1</v>
      </c>
      <c r="U34" s="1">
        <v>42768</v>
      </c>
      <c r="V34" s="13">
        <f t="shared" si="1"/>
        <v>42767</v>
      </c>
      <c r="W34" s="14">
        <f t="shared" si="2"/>
        <v>42768</v>
      </c>
      <c r="X34" s="1" t="str">
        <f t="shared" si="3"/>
        <v>Thursday</v>
      </c>
      <c r="Y34" s="2">
        <v>0.70369212962962957</v>
      </c>
      <c r="Z34" s="2">
        <f t="shared" si="4"/>
        <v>0.70833333333333326</v>
      </c>
      <c r="AA34">
        <f>1</f>
        <v>1</v>
      </c>
      <c r="AB34" s="1">
        <v>42768</v>
      </c>
      <c r="AC34" s="13">
        <f t="shared" si="5"/>
        <v>42767</v>
      </c>
      <c r="AD34" s="14">
        <f t="shared" si="6"/>
        <v>42768</v>
      </c>
      <c r="AE34" s="1" t="str">
        <f t="shared" si="7"/>
        <v>Thursday</v>
      </c>
      <c r="AF34" s="2">
        <v>0.71180555555555547</v>
      </c>
      <c r="AG34" s="2">
        <f t="shared" si="8"/>
        <v>0.70833333333333326</v>
      </c>
      <c r="AH34" t="s">
        <v>27</v>
      </c>
    </row>
    <row r="35" spans="1:34" x14ac:dyDescent="0.2">
      <c r="A35">
        <v>1200585</v>
      </c>
      <c r="B35" t="s">
        <v>98</v>
      </c>
      <c r="F35" t="s">
        <v>23</v>
      </c>
      <c r="H35">
        <v>247</v>
      </c>
      <c r="I35" t="s">
        <v>80</v>
      </c>
      <c r="J35">
        <f>VLOOKUP(I35,[1]Key!$A$1:$C$72,2,FALSE)</f>
        <v>43.052460000000004</v>
      </c>
      <c r="K35">
        <f>VLOOKUP(I35,[1]Key!$A$1:$C$72,3,FALSE)</f>
        <v>-87.891000000000005</v>
      </c>
      <c r="L35" t="s">
        <v>31</v>
      </c>
      <c r="M35">
        <f>VLOOKUP(L35,[1]Key!$A$1:$C$72,2,FALSE)</f>
        <v>43.03519</v>
      </c>
      <c r="N35">
        <f>VLOOKUP(L35,[1]Key!$A$1:$C$72,3,FALSE)</f>
        <v>-87.907390000000007</v>
      </c>
      <c r="O35">
        <v>12</v>
      </c>
      <c r="P35">
        <v>0</v>
      </c>
      <c r="Q35">
        <v>1.8</v>
      </c>
      <c r="R35">
        <v>1.7</v>
      </c>
      <c r="S35">
        <v>72</v>
      </c>
      <c r="T35">
        <f t="shared" si="0"/>
        <v>-1</v>
      </c>
      <c r="U35" s="1">
        <v>42769</v>
      </c>
      <c r="V35" s="13">
        <f t="shared" si="1"/>
        <v>42767</v>
      </c>
      <c r="W35" s="14">
        <f t="shared" si="2"/>
        <v>42769</v>
      </c>
      <c r="X35" s="1" t="str">
        <f t="shared" si="3"/>
        <v>Friday</v>
      </c>
      <c r="Y35" s="2">
        <v>0.34892361111111114</v>
      </c>
      <c r="Z35" s="2">
        <f t="shared" si="4"/>
        <v>0.33333333333333331</v>
      </c>
      <c r="AA35">
        <f>1</f>
        <v>1</v>
      </c>
      <c r="AB35" s="1">
        <v>42769</v>
      </c>
      <c r="AC35" s="13">
        <f t="shared" si="5"/>
        <v>42767</v>
      </c>
      <c r="AD35" s="14">
        <f t="shared" si="6"/>
        <v>42769</v>
      </c>
      <c r="AE35" s="1" t="str">
        <f t="shared" si="7"/>
        <v>Friday</v>
      </c>
      <c r="AF35" s="2">
        <v>0.35759259259259263</v>
      </c>
      <c r="AG35" s="2">
        <f t="shared" si="8"/>
        <v>0.375</v>
      </c>
      <c r="AH35" t="s">
        <v>27</v>
      </c>
    </row>
    <row r="36" spans="1:34" x14ac:dyDescent="0.2">
      <c r="A36">
        <v>1200585</v>
      </c>
      <c r="B36" t="s">
        <v>98</v>
      </c>
      <c r="F36" t="s">
        <v>23</v>
      </c>
      <c r="H36">
        <v>46</v>
      </c>
      <c r="I36" t="s">
        <v>80</v>
      </c>
      <c r="J36">
        <f>VLOOKUP(I36,[1]Key!$A$1:$C$72,2,FALSE)</f>
        <v>43.052460000000004</v>
      </c>
      <c r="K36">
        <f>VLOOKUP(I36,[1]Key!$A$1:$C$72,3,FALSE)</f>
        <v>-87.891000000000005</v>
      </c>
      <c r="L36" t="s">
        <v>32</v>
      </c>
      <c r="M36">
        <f>VLOOKUP(L36,[1]Key!$A$1:$C$72,2,FALSE)</f>
        <v>43.038719999999998</v>
      </c>
      <c r="N36">
        <f>VLOOKUP(L36,[1]Key!$A$1:$C$72,3,FALSE)</f>
        <v>-87.905339999999995</v>
      </c>
      <c r="O36">
        <v>9</v>
      </c>
      <c r="P36">
        <v>0</v>
      </c>
      <c r="Q36">
        <v>1.4</v>
      </c>
      <c r="R36">
        <v>1.3</v>
      </c>
      <c r="S36">
        <v>54</v>
      </c>
      <c r="T36">
        <f t="shared" si="0"/>
        <v>-1</v>
      </c>
      <c r="U36" s="1">
        <v>42767</v>
      </c>
      <c r="V36" s="13">
        <f t="shared" si="1"/>
        <v>42767</v>
      </c>
      <c r="W36" s="14">
        <f t="shared" si="2"/>
        <v>42767</v>
      </c>
      <c r="X36" s="1" t="str">
        <f t="shared" si="3"/>
        <v>Wednesday</v>
      </c>
      <c r="Y36" s="2">
        <v>0.37148148148148147</v>
      </c>
      <c r="Z36" s="2">
        <f t="shared" si="4"/>
        <v>0.375</v>
      </c>
      <c r="AA36">
        <f>1</f>
        <v>1</v>
      </c>
      <c r="AB36" s="1">
        <v>42767</v>
      </c>
      <c r="AC36" s="13">
        <f t="shared" si="5"/>
        <v>42767</v>
      </c>
      <c r="AD36" s="14">
        <f t="shared" si="6"/>
        <v>42767</v>
      </c>
      <c r="AE36" s="1" t="str">
        <f t="shared" si="7"/>
        <v>Wednesday</v>
      </c>
      <c r="AF36" s="2">
        <v>0.3775810185185185</v>
      </c>
      <c r="AG36" s="2">
        <f t="shared" si="8"/>
        <v>0.375</v>
      </c>
      <c r="AH36" t="s">
        <v>27</v>
      </c>
    </row>
    <row r="37" spans="1:34" x14ac:dyDescent="0.2">
      <c r="A37">
        <v>1200585</v>
      </c>
      <c r="B37" t="s">
        <v>98</v>
      </c>
      <c r="F37" t="s">
        <v>23</v>
      </c>
      <c r="H37">
        <v>5494</v>
      </c>
      <c r="I37" t="s">
        <v>61</v>
      </c>
      <c r="J37">
        <f>VLOOKUP(I37,[1]Key!$A$1:$C$72,2,FALSE)</f>
        <v>43.058619999999998</v>
      </c>
      <c r="K37">
        <f>VLOOKUP(I37,[1]Key!$A$1:$C$72,3,FALSE)</f>
        <v>-87.885319999999993</v>
      </c>
      <c r="L37" t="s">
        <v>81</v>
      </c>
      <c r="M37">
        <f>VLOOKUP(L37,[1]Key!$A$1:$C$72,2,FALSE)</f>
        <v>43.06033</v>
      </c>
      <c r="N37">
        <f>VLOOKUP(L37,[1]Key!$A$1:$C$72,3,FALSE)</f>
        <v>-87.89546</v>
      </c>
      <c r="O37">
        <v>6</v>
      </c>
      <c r="P37">
        <v>0</v>
      </c>
      <c r="Q37">
        <v>0.9</v>
      </c>
      <c r="R37">
        <v>0.9</v>
      </c>
      <c r="S37">
        <v>36</v>
      </c>
      <c r="T37">
        <f t="shared" si="0"/>
        <v>-1</v>
      </c>
      <c r="U37" s="1">
        <v>42783</v>
      </c>
      <c r="V37" s="13">
        <f t="shared" si="1"/>
        <v>42767</v>
      </c>
      <c r="W37" s="14">
        <f t="shared" si="2"/>
        <v>42783</v>
      </c>
      <c r="X37" s="1" t="str">
        <f t="shared" si="3"/>
        <v>Friday</v>
      </c>
      <c r="Y37" s="2">
        <v>0.78297453703703701</v>
      </c>
      <c r="Z37" s="2">
        <f t="shared" si="4"/>
        <v>0.79166666666666663</v>
      </c>
      <c r="AA37">
        <f>1</f>
        <v>1</v>
      </c>
      <c r="AB37" s="1">
        <v>42783</v>
      </c>
      <c r="AC37" s="13">
        <f t="shared" si="5"/>
        <v>42767</v>
      </c>
      <c r="AD37" s="14">
        <f t="shared" si="6"/>
        <v>42783</v>
      </c>
      <c r="AE37" s="1" t="str">
        <f t="shared" si="7"/>
        <v>Friday</v>
      </c>
      <c r="AF37" s="2">
        <v>0.7868518518518518</v>
      </c>
      <c r="AG37" s="2">
        <f t="shared" si="8"/>
        <v>0.79166666666666663</v>
      </c>
      <c r="AH37" t="s">
        <v>27</v>
      </c>
    </row>
    <row r="38" spans="1:34" x14ac:dyDescent="0.2">
      <c r="A38">
        <v>1200585</v>
      </c>
      <c r="B38" t="s">
        <v>98</v>
      </c>
      <c r="F38" t="s">
        <v>23</v>
      </c>
      <c r="H38">
        <v>11146</v>
      </c>
      <c r="I38" t="s">
        <v>44</v>
      </c>
      <c r="J38">
        <f>VLOOKUP(I38,[1]Key!$A$1:$C$72,2,FALSE)</f>
        <v>43.045712999999999</v>
      </c>
      <c r="K38">
        <f>VLOOKUP(I38,[1]Key!$A$1:$C$72,3,FALSE)</f>
        <v>-87.899756999999994</v>
      </c>
      <c r="L38" t="s">
        <v>80</v>
      </c>
      <c r="M38">
        <f>VLOOKUP(L38,[1]Key!$A$1:$C$72,2,FALSE)</f>
        <v>43.052460000000004</v>
      </c>
      <c r="N38">
        <f>VLOOKUP(L38,[1]Key!$A$1:$C$72,3,FALSE)</f>
        <v>-87.891000000000005</v>
      </c>
      <c r="O38">
        <v>5</v>
      </c>
      <c r="P38">
        <v>0</v>
      </c>
      <c r="Q38">
        <v>0.8</v>
      </c>
      <c r="R38">
        <v>0.7</v>
      </c>
      <c r="S38">
        <v>30</v>
      </c>
      <c r="T38">
        <f t="shared" si="0"/>
        <v>-1</v>
      </c>
      <c r="U38" s="1">
        <v>42780</v>
      </c>
      <c r="V38" s="13">
        <f t="shared" si="1"/>
        <v>42767</v>
      </c>
      <c r="W38" s="14">
        <f t="shared" si="2"/>
        <v>42780</v>
      </c>
      <c r="X38" s="1" t="str">
        <f t="shared" si="3"/>
        <v>Tuesday</v>
      </c>
      <c r="Y38" s="2">
        <v>0.71402777777777782</v>
      </c>
      <c r="Z38" s="2">
        <f t="shared" si="4"/>
        <v>0.70833333333333326</v>
      </c>
      <c r="AA38">
        <f>1</f>
        <v>1</v>
      </c>
      <c r="AB38" s="1">
        <v>42780</v>
      </c>
      <c r="AC38" s="13">
        <f t="shared" si="5"/>
        <v>42767</v>
      </c>
      <c r="AD38" s="14">
        <f t="shared" si="6"/>
        <v>42780</v>
      </c>
      <c r="AE38" s="1" t="str">
        <f t="shared" si="7"/>
        <v>Tuesday</v>
      </c>
      <c r="AF38" s="2">
        <v>0.71777777777777774</v>
      </c>
      <c r="AG38" s="2">
        <f t="shared" si="8"/>
        <v>0.70833333333333326</v>
      </c>
      <c r="AH38" t="s">
        <v>27</v>
      </c>
    </row>
    <row r="39" spans="1:34" x14ac:dyDescent="0.2">
      <c r="A39">
        <v>1200585</v>
      </c>
      <c r="B39" t="s">
        <v>98</v>
      </c>
      <c r="F39" t="s">
        <v>23</v>
      </c>
      <c r="H39">
        <v>5513</v>
      </c>
      <c r="I39" t="s">
        <v>32</v>
      </c>
      <c r="J39">
        <f>VLOOKUP(I39,[1]Key!$A$1:$C$72,2,FALSE)</f>
        <v>43.038719999999998</v>
      </c>
      <c r="K39">
        <f>VLOOKUP(I39,[1]Key!$A$1:$C$72,3,FALSE)</f>
        <v>-87.905339999999995</v>
      </c>
      <c r="L39" t="s">
        <v>33</v>
      </c>
      <c r="M39">
        <f>VLOOKUP(L39,[1]Key!$A$1:$C$72,2,FALSE)</f>
        <v>43.034619999999997</v>
      </c>
      <c r="N39">
        <f>VLOOKUP(L39,[1]Key!$A$1:$C$72,3,FALSE)</f>
        <v>-87.917500000000004</v>
      </c>
      <c r="O39">
        <v>10</v>
      </c>
      <c r="P39">
        <v>0</v>
      </c>
      <c r="Q39">
        <v>1.5</v>
      </c>
      <c r="R39">
        <v>1.4</v>
      </c>
      <c r="S39">
        <v>60</v>
      </c>
      <c r="T39">
        <f t="shared" si="0"/>
        <v>-1</v>
      </c>
      <c r="U39" s="1">
        <v>42780</v>
      </c>
      <c r="V39" s="13">
        <f t="shared" si="1"/>
        <v>42767</v>
      </c>
      <c r="W39" s="14">
        <f t="shared" si="2"/>
        <v>42780</v>
      </c>
      <c r="X39" s="1" t="str">
        <f t="shared" si="3"/>
        <v>Tuesday</v>
      </c>
      <c r="Y39" s="2">
        <v>0.40718750000000004</v>
      </c>
      <c r="Z39" s="2">
        <f t="shared" si="4"/>
        <v>0.41666666666666663</v>
      </c>
      <c r="AA39">
        <f>1</f>
        <v>1</v>
      </c>
      <c r="AB39" s="1">
        <v>42780</v>
      </c>
      <c r="AC39" s="13">
        <f t="shared" si="5"/>
        <v>42767</v>
      </c>
      <c r="AD39" s="14">
        <f t="shared" si="6"/>
        <v>42780</v>
      </c>
      <c r="AE39" s="1" t="str">
        <f t="shared" si="7"/>
        <v>Tuesday</v>
      </c>
      <c r="AF39" s="2">
        <v>0.41400462962962964</v>
      </c>
      <c r="AG39" s="2">
        <f t="shared" si="8"/>
        <v>0.41666666666666663</v>
      </c>
      <c r="AH39" t="s">
        <v>27</v>
      </c>
    </row>
    <row r="40" spans="1:34" x14ac:dyDescent="0.2">
      <c r="A40">
        <v>1200585</v>
      </c>
      <c r="B40" t="s">
        <v>98</v>
      </c>
      <c r="F40" t="s">
        <v>23</v>
      </c>
      <c r="H40">
        <v>5436</v>
      </c>
      <c r="I40" t="s">
        <v>80</v>
      </c>
      <c r="J40">
        <f>VLOOKUP(I40,[1]Key!$A$1:$C$72,2,FALSE)</f>
        <v>43.052460000000004</v>
      </c>
      <c r="K40">
        <f>VLOOKUP(I40,[1]Key!$A$1:$C$72,3,FALSE)</f>
        <v>-87.891000000000005</v>
      </c>
      <c r="L40" t="s">
        <v>29</v>
      </c>
      <c r="M40">
        <f>VLOOKUP(L40,[1]Key!$A$1:$C$72,2,FALSE)</f>
        <v>43.042490000000001</v>
      </c>
      <c r="N40">
        <f>VLOOKUP(L40,[1]Key!$A$1:$C$72,3,FALSE)</f>
        <v>-87.909959999999998</v>
      </c>
      <c r="O40">
        <v>9</v>
      </c>
      <c r="P40">
        <v>0</v>
      </c>
      <c r="Q40">
        <v>1.4</v>
      </c>
      <c r="R40">
        <v>1.3</v>
      </c>
      <c r="S40">
        <v>54</v>
      </c>
      <c r="T40">
        <f t="shared" si="0"/>
        <v>-1</v>
      </c>
      <c r="U40" s="1">
        <v>42783</v>
      </c>
      <c r="V40" s="13">
        <f t="shared" si="1"/>
        <v>42767</v>
      </c>
      <c r="W40" s="14">
        <f t="shared" si="2"/>
        <v>42783</v>
      </c>
      <c r="X40" s="1" t="str">
        <f t="shared" si="3"/>
        <v>Friday</v>
      </c>
      <c r="Y40" s="2">
        <v>0.37252314814814813</v>
      </c>
      <c r="Z40" s="2">
        <f t="shared" si="4"/>
        <v>0.375</v>
      </c>
      <c r="AA40">
        <f>1</f>
        <v>1</v>
      </c>
      <c r="AB40" s="1">
        <v>42783</v>
      </c>
      <c r="AC40" s="13">
        <f t="shared" si="5"/>
        <v>42767</v>
      </c>
      <c r="AD40" s="14">
        <f t="shared" si="6"/>
        <v>42783</v>
      </c>
      <c r="AE40" s="1" t="str">
        <f t="shared" si="7"/>
        <v>Friday</v>
      </c>
      <c r="AF40" s="2">
        <v>0.37885416666666666</v>
      </c>
      <c r="AG40" s="2">
        <f t="shared" si="8"/>
        <v>0.375</v>
      </c>
      <c r="AH40" t="s">
        <v>27</v>
      </c>
    </row>
    <row r="41" spans="1:34" x14ac:dyDescent="0.2">
      <c r="A41">
        <v>1200585</v>
      </c>
      <c r="B41" t="s">
        <v>98</v>
      </c>
      <c r="F41" t="s">
        <v>23</v>
      </c>
      <c r="H41">
        <v>5569</v>
      </c>
      <c r="I41" t="s">
        <v>80</v>
      </c>
      <c r="J41">
        <f>VLOOKUP(I41,[1]Key!$A$1:$C$72,2,FALSE)</f>
        <v>43.052460000000004</v>
      </c>
      <c r="K41">
        <f>VLOOKUP(I41,[1]Key!$A$1:$C$72,3,FALSE)</f>
        <v>-87.891000000000005</v>
      </c>
      <c r="L41" t="s">
        <v>41</v>
      </c>
      <c r="M41">
        <f>VLOOKUP(L41,[1]Key!$A$1:$C$72,2,FALSE)</f>
        <v>43.04824</v>
      </c>
      <c r="N41">
        <f>VLOOKUP(L41,[1]Key!$A$1:$C$72,3,FALSE)</f>
        <v>-87.904970000000006</v>
      </c>
      <c r="O41">
        <v>12</v>
      </c>
      <c r="P41">
        <v>0</v>
      </c>
      <c r="Q41">
        <v>1.8</v>
      </c>
      <c r="R41">
        <v>1.7</v>
      </c>
      <c r="S41">
        <v>72</v>
      </c>
      <c r="T41">
        <f t="shared" si="0"/>
        <v>-1</v>
      </c>
      <c r="U41" s="1">
        <v>42782</v>
      </c>
      <c r="V41" s="13">
        <f t="shared" si="1"/>
        <v>42767</v>
      </c>
      <c r="W41" s="14">
        <f t="shared" si="2"/>
        <v>42782</v>
      </c>
      <c r="X41" s="1" t="str">
        <f t="shared" si="3"/>
        <v>Thursday</v>
      </c>
      <c r="Y41" s="2">
        <v>0.41916666666666669</v>
      </c>
      <c r="Z41" s="2">
        <f t="shared" si="4"/>
        <v>0.41666666666666663</v>
      </c>
      <c r="AA41">
        <f>1</f>
        <v>1</v>
      </c>
      <c r="AB41" s="1">
        <v>42782</v>
      </c>
      <c r="AC41" s="13">
        <f t="shared" si="5"/>
        <v>42767</v>
      </c>
      <c r="AD41" s="14">
        <f t="shared" si="6"/>
        <v>42782</v>
      </c>
      <c r="AE41" s="1" t="str">
        <f t="shared" si="7"/>
        <v>Thursday</v>
      </c>
      <c r="AF41" s="2">
        <v>0.42738425925925921</v>
      </c>
      <c r="AG41" s="2">
        <f t="shared" si="8"/>
        <v>0.41666666666666663</v>
      </c>
      <c r="AH41" t="s">
        <v>27</v>
      </c>
    </row>
    <row r="42" spans="1:34" x14ac:dyDescent="0.2">
      <c r="A42">
        <v>1200585</v>
      </c>
      <c r="B42" t="s">
        <v>98</v>
      </c>
      <c r="F42" t="s">
        <v>23</v>
      </c>
      <c r="H42">
        <v>5712</v>
      </c>
      <c r="I42" t="s">
        <v>32</v>
      </c>
      <c r="J42">
        <f>VLOOKUP(I42,[1]Key!$A$1:$C$72,2,FALSE)</f>
        <v>43.038719999999998</v>
      </c>
      <c r="K42">
        <f>VLOOKUP(I42,[1]Key!$A$1:$C$72,3,FALSE)</f>
        <v>-87.905339999999995</v>
      </c>
      <c r="L42" t="s">
        <v>80</v>
      </c>
      <c r="M42">
        <f>VLOOKUP(L42,[1]Key!$A$1:$C$72,2,FALSE)</f>
        <v>43.052460000000004</v>
      </c>
      <c r="N42">
        <f>VLOOKUP(L42,[1]Key!$A$1:$C$72,3,FALSE)</f>
        <v>-87.891000000000005</v>
      </c>
      <c r="O42">
        <v>9</v>
      </c>
      <c r="P42">
        <v>0</v>
      </c>
      <c r="Q42">
        <v>1.4</v>
      </c>
      <c r="R42">
        <v>1.3</v>
      </c>
      <c r="S42">
        <v>54</v>
      </c>
      <c r="T42">
        <f t="shared" si="0"/>
        <v>-1</v>
      </c>
      <c r="U42" s="1">
        <v>42794</v>
      </c>
      <c r="V42" s="13">
        <f t="shared" si="1"/>
        <v>42767</v>
      </c>
      <c r="W42" s="14">
        <f t="shared" si="2"/>
        <v>42794</v>
      </c>
      <c r="X42" s="1" t="str">
        <f t="shared" si="3"/>
        <v>Tuesday</v>
      </c>
      <c r="Y42" s="2">
        <v>0.75069444444444444</v>
      </c>
      <c r="Z42" s="2">
        <f t="shared" si="4"/>
        <v>0.75</v>
      </c>
      <c r="AA42">
        <f>1</f>
        <v>1</v>
      </c>
      <c r="AB42" s="1">
        <v>42794</v>
      </c>
      <c r="AC42" s="13">
        <f t="shared" si="5"/>
        <v>42767</v>
      </c>
      <c r="AD42" s="14">
        <f t="shared" si="6"/>
        <v>42794</v>
      </c>
      <c r="AE42" s="1" t="str">
        <f t="shared" si="7"/>
        <v>Tuesday</v>
      </c>
      <c r="AF42" s="2">
        <v>0.75723379629629628</v>
      </c>
      <c r="AG42" s="2">
        <f t="shared" si="8"/>
        <v>0.75</v>
      </c>
      <c r="AH42" t="s">
        <v>27</v>
      </c>
    </row>
    <row r="43" spans="1:34" x14ac:dyDescent="0.2">
      <c r="A43">
        <v>1200594</v>
      </c>
      <c r="B43" t="s">
        <v>98</v>
      </c>
      <c r="F43" t="s">
        <v>23</v>
      </c>
      <c r="H43">
        <v>5</v>
      </c>
      <c r="I43" t="s">
        <v>44</v>
      </c>
      <c r="J43">
        <f>VLOOKUP(I43,[1]Key!$A$1:$C$72,2,FALSE)</f>
        <v>43.045712999999999</v>
      </c>
      <c r="K43">
        <f>VLOOKUP(I43,[1]Key!$A$1:$C$72,3,FALSE)</f>
        <v>-87.899756999999994</v>
      </c>
      <c r="L43" t="s">
        <v>44</v>
      </c>
      <c r="M43">
        <f>VLOOKUP(L43,[1]Key!$A$1:$C$72,2,FALSE)</f>
        <v>43.045712999999999</v>
      </c>
      <c r="N43">
        <f>VLOOKUP(L43,[1]Key!$A$1:$C$72,3,FALSE)</f>
        <v>-87.899756999999994</v>
      </c>
      <c r="O43">
        <v>1</v>
      </c>
      <c r="P43">
        <v>0</v>
      </c>
      <c r="Q43">
        <v>0.2</v>
      </c>
      <c r="R43">
        <v>0.1</v>
      </c>
      <c r="S43">
        <v>6</v>
      </c>
      <c r="T43">
        <f t="shared" si="0"/>
        <v>-1</v>
      </c>
      <c r="U43" s="1">
        <v>42780</v>
      </c>
      <c r="V43" s="13">
        <f t="shared" si="1"/>
        <v>42767</v>
      </c>
      <c r="W43" s="14">
        <f t="shared" si="2"/>
        <v>42780</v>
      </c>
      <c r="X43" s="1" t="str">
        <f t="shared" si="3"/>
        <v>Tuesday</v>
      </c>
      <c r="Y43" s="2">
        <v>0.71361111111111108</v>
      </c>
      <c r="Z43" s="2">
        <f t="shared" si="4"/>
        <v>0.70833333333333326</v>
      </c>
      <c r="AA43">
        <f>1</f>
        <v>1</v>
      </c>
      <c r="AB43" s="1">
        <v>42780</v>
      </c>
      <c r="AC43" s="13">
        <f t="shared" si="5"/>
        <v>42767</v>
      </c>
      <c r="AD43" s="14">
        <f t="shared" si="6"/>
        <v>42780</v>
      </c>
      <c r="AE43" s="1" t="str">
        <f t="shared" si="7"/>
        <v>Tuesday</v>
      </c>
      <c r="AF43" s="2">
        <v>0.71400462962962974</v>
      </c>
      <c r="AG43" s="2">
        <f t="shared" si="8"/>
        <v>0.70833333333333326</v>
      </c>
      <c r="AH43" t="s">
        <v>35</v>
      </c>
    </row>
    <row r="44" spans="1:34" x14ac:dyDescent="0.2">
      <c r="A44">
        <v>1200594</v>
      </c>
      <c r="B44" t="s">
        <v>98</v>
      </c>
      <c r="F44" t="s">
        <v>23</v>
      </c>
      <c r="H44">
        <v>11057</v>
      </c>
      <c r="I44" t="s">
        <v>44</v>
      </c>
      <c r="J44">
        <f>VLOOKUP(I44,[1]Key!$A$1:$C$72,2,FALSE)</f>
        <v>43.045712999999999</v>
      </c>
      <c r="K44">
        <f>VLOOKUP(I44,[1]Key!$A$1:$C$72,3,FALSE)</f>
        <v>-87.899756999999994</v>
      </c>
      <c r="L44" t="s">
        <v>80</v>
      </c>
      <c r="M44">
        <f>VLOOKUP(L44,[1]Key!$A$1:$C$72,2,FALSE)</f>
        <v>43.052460000000004</v>
      </c>
      <c r="N44">
        <f>VLOOKUP(L44,[1]Key!$A$1:$C$72,3,FALSE)</f>
        <v>-87.891000000000005</v>
      </c>
      <c r="O44">
        <v>5</v>
      </c>
      <c r="P44">
        <v>0</v>
      </c>
      <c r="Q44">
        <v>0.8</v>
      </c>
      <c r="R44">
        <v>0.7</v>
      </c>
      <c r="S44">
        <v>30</v>
      </c>
      <c r="T44">
        <f t="shared" si="0"/>
        <v>-1</v>
      </c>
      <c r="U44" s="1">
        <v>42780</v>
      </c>
      <c r="V44" s="13">
        <f t="shared" si="1"/>
        <v>42767</v>
      </c>
      <c r="W44" s="14">
        <f t="shared" si="2"/>
        <v>42780</v>
      </c>
      <c r="X44" s="1" t="str">
        <f t="shared" si="3"/>
        <v>Tuesday</v>
      </c>
      <c r="Y44" s="2">
        <v>0.71398148148148144</v>
      </c>
      <c r="Z44" s="2">
        <f t="shared" si="4"/>
        <v>0.70833333333333326</v>
      </c>
      <c r="AA44">
        <f>1</f>
        <v>1</v>
      </c>
      <c r="AB44" s="1">
        <v>42780</v>
      </c>
      <c r="AC44" s="13">
        <f t="shared" si="5"/>
        <v>42767</v>
      </c>
      <c r="AD44" s="14">
        <f t="shared" si="6"/>
        <v>42780</v>
      </c>
      <c r="AE44" s="1" t="str">
        <f t="shared" si="7"/>
        <v>Tuesday</v>
      </c>
      <c r="AF44" s="2">
        <v>0.71781249999999996</v>
      </c>
      <c r="AG44" s="2">
        <f t="shared" si="8"/>
        <v>0.70833333333333326</v>
      </c>
      <c r="AH44" t="s">
        <v>27</v>
      </c>
    </row>
    <row r="45" spans="1:34" x14ac:dyDescent="0.2">
      <c r="A45">
        <v>1200594</v>
      </c>
      <c r="B45" t="s">
        <v>98</v>
      </c>
      <c r="F45" t="s">
        <v>23</v>
      </c>
      <c r="H45">
        <v>5502</v>
      </c>
      <c r="I45" t="s">
        <v>68</v>
      </c>
      <c r="J45">
        <f>VLOOKUP(I45,[1]Key!$A$1:$C$72,2,FALSE)</f>
        <v>43.04804</v>
      </c>
      <c r="K45">
        <f>VLOOKUP(I45,[1]Key!$A$1:$C$72,3,FALSE)</f>
        <v>-87.896720000000002</v>
      </c>
      <c r="L45" t="s">
        <v>80</v>
      </c>
      <c r="M45">
        <f>VLOOKUP(L45,[1]Key!$A$1:$C$72,2,FALSE)</f>
        <v>43.052460000000004</v>
      </c>
      <c r="N45">
        <f>VLOOKUP(L45,[1]Key!$A$1:$C$72,3,FALSE)</f>
        <v>-87.891000000000005</v>
      </c>
      <c r="O45">
        <v>13</v>
      </c>
      <c r="P45">
        <v>0</v>
      </c>
      <c r="Q45">
        <v>2</v>
      </c>
      <c r="R45">
        <v>1.9</v>
      </c>
      <c r="S45">
        <v>78</v>
      </c>
      <c r="T45">
        <f t="shared" si="0"/>
        <v>-1</v>
      </c>
      <c r="U45" s="1">
        <v>42771</v>
      </c>
      <c r="V45" s="13">
        <f t="shared" si="1"/>
        <v>42767</v>
      </c>
      <c r="W45" s="14">
        <f t="shared" si="2"/>
        <v>42771</v>
      </c>
      <c r="X45" s="1" t="str">
        <f t="shared" si="3"/>
        <v>Sunday</v>
      </c>
      <c r="Y45" s="2">
        <v>0.67743055555555554</v>
      </c>
      <c r="Z45" s="2">
        <f t="shared" si="4"/>
        <v>0.66666666666666663</v>
      </c>
      <c r="AA45">
        <f>1</f>
        <v>1</v>
      </c>
      <c r="AB45" s="1">
        <v>42771</v>
      </c>
      <c r="AC45" s="13">
        <f t="shared" si="5"/>
        <v>42767</v>
      </c>
      <c r="AD45" s="14">
        <f t="shared" si="6"/>
        <v>42771</v>
      </c>
      <c r="AE45" s="1" t="str">
        <f t="shared" si="7"/>
        <v>Sunday</v>
      </c>
      <c r="AF45" s="2">
        <v>0.68633101851851841</v>
      </c>
      <c r="AG45" s="2">
        <f t="shared" si="8"/>
        <v>0.66666666666666663</v>
      </c>
      <c r="AH45" t="s">
        <v>27</v>
      </c>
    </row>
    <row r="46" spans="1:34" x14ac:dyDescent="0.2">
      <c r="A46">
        <v>1200594</v>
      </c>
      <c r="B46" t="s">
        <v>98</v>
      </c>
      <c r="F46" t="s">
        <v>23</v>
      </c>
      <c r="H46">
        <v>5428</v>
      </c>
      <c r="I46" t="s">
        <v>80</v>
      </c>
      <c r="J46">
        <f>VLOOKUP(I46,[1]Key!$A$1:$C$72,2,FALSE)</f>
        <v>43.052460000000004</v>
      </c>
      <c r="K46">
        <f>VLOOKUP(I46,[1]Key!$A$1:$C$72,3,FALSE)</f>
        <v>-87.891000000000005</v>
      </c>
      <c r="L46" t="s">
        <v>33</v>
      </c>
      <c r="M46">
        <f>VLOOKUP(L46,[1]Key!$A$1:$C$72,2,FALSE)</f>
        <v>43.034619999999997</v>
      </c>
      <c r="N46">
        <f>VLOOKUP(L46,[1]Key!$A$1:$C$72,3,FALSE)</f>
        <v>-87.917500000000004</v>
      </c>
      <c r="O46">
        <v>20</v>
      </c>
      <c r="P46">
        <v>0</v>
      </c>
      <c r="Q46">
        <v>3</v>
      </c>
      <c r="R46">
        <v>2.9</v>
      </c>
      <c r="S46">
        <v>120</v>
      </c>
      <c r="T46">
        <f t="shared" si="0"/>
        <v>-1</v>
      </c>
      <c r="U46" s="1">
        <v>42785</v>
      </c>
      <c r="V46" s="13">
        <f t="shared" si="1"/>
        <v>42767</v>
      </c>
      <c r="W46" s="14">
        <f t="shared" si="2"/>
        <v>42785</v>
      </c>
      <c r="X46" s="1" t="str">
        <f t="shared" si="3"/>
        <v>Sunday</v>
      </c>
      <c r="Y46" s="2">
        <v>0.30964120370370368</v>
      </c>
      <c r="Z46" s="2">
        <f t="shared" si="4"/>
        <v>0.29166666666666663</v>
      </c>
      <c r="AA46">
        <f>1</f>
        <v>1</v>
      </c>
      <c r="AB46" s="1">
        <v>42785</v>
      </c>
      <c r="AC46" s="13">
        <f t="shared" si="5"/>
        <v>42767</v>
      </c>
      <c r="AD46" s="14">
        <f t="shared" si="6"/>
        <v>42785</v>
      </c>
      <c r="AE46" s="1" t="str">
        <f t="shared" si="7"/>
        <v>Sunday</v>
      </c>
      <c r="AF46" s="2">
        <v>0.32337962962962963</v>
      </c>
      <c r="AG46" s="2">
        <f t="shared" si="8"/>
        <v>0.33333333333333331</v>
      </c>
      <c r="AH46" t="s">
        <v>27</v>
      </c>
    </row>
    <row r="47" spans="1:34" x14ac:dyDescent="0.2">
      <c r="A47">
        <v>1257611</v>
      </c>
      <c r="B47" t="s">
        <v>98</v>
      </c>
      <c r="F47" t="s">
        <v>23</v>
      </c>
      <c r="H47">
        <v>11105</v>
      </c>
      <c r="I47" t="s">
        <v>79</v>
      </c>
      <c r="J47">
        <f>VLOOKUP(I47,[1]Key!$A$1:$C$72,2,FALSE)</f>
        <v>43.038649999999997</v>
      </c>
      <c r="K47">
        <f>VLOOKUP(I47,[1]Key!$A$1:$C$72,3,FALSE)</f>
        <v>-87.921930000000003</v>
      </c>
      <c r="L47" t="s">
        <v>29</v>
      </c>
      <c r="M47">
        <f>VLOOKUP(L47,[1]Key!$A$1:$C$72,2,FALSE)</f>
        <v>43.042490000000001</v>
      </c>
      <c r="N47">
        <f>VLOOKUP(L47,[1]Key!$A$1:$C$72,3,FALSE)</f>
        <v>-87.909959999999998</v>
      </c>
      <c r="O47">
        <v>7</v>
      </c>
      <c r="P47">
        <v>0</v>
      </c>
      <c r="Q47">
        <v>1.1000000000000001</v>
      </c>
      <c r="R47">
        <v>1</v>
      </c>
      <c r="S47">
        <v>42</v>
      </c>
      <c r="T47">
        <f t="shared" si="0"/>
        <v>-1</v>
      </c>
      <c r="U47" s="1">
        <v>42774</v>
      </c>
      <c r="V47" s="13">
        <f t="shared" si="1"/>
        <v>42767</v>
      </c>
      <c r="W47" s="14">
        <f t="shared" si="2"/>
        <v>42774</v>
      </c>
      <c r="X47" s="1" t="str">
        <f t="shared" si="3"/>
        <v>Wednesday</v>
      </c>
      <c r="Y47" s="2">
        <v>0.30034722222222221</v>
      </c>
      <c r="Z47" s="2">
        <f t="shared" si="4"/>
        <v>0.29166666666666663</v>
      </c>
      <c r="AA47">
        <f>1</f>
        <v>1</v>
      </c>
      <c r="AB47" s="1">
        <v>42774</v>
      </c>
      <c r="AC47" s="13">
        <f t="shared" si="5"/>
        <v>42767</v>
      </c>
      <c r="AD47" s="14">
        <f t="shared" si="6"/>
        <v>42774</v>
      </c>
      <c r="AE47" s="1" t="str">
        <f t="shared" si="7"/>
        <v>Wednesday</v>
      </c>
      <c r="AF47" s="2">
        <v>0.30498842592592595</v>
      </c>
      <c r="AG47" s="2">
        <f t="shared" si="8"/>
        <v>0.29166666666666663</v>
      </c>
      <c r="AH47" t="s">
        <v>27</v>
      </c>
    </row>
    <row r="48" spans="1:34" x14ac:dyDescent="0.2">
      <c r="A48">
        <v>1257611</v>
      </c>
      <c r="B48" t="s">
        <v>98</v>
      </c>
      <c r="F48" t="s">
        <v>23</v>
      </c>
      <c r="H48">
        <v>11142</v>
      </c>
      <c r="I48" t="s">
        <v>29</v>
      </c>
      <c r="J48">
        <f>VLOOKUP(I48,[1]Key!$A$1:$C$72,2,FALSE)</f>
        <v>43.042490000000001</v>
      </c>
      <c r="K48">
        <f>VLOOKUP(I48,[1]Key!$A$1:$C$72,3,FALSE)</f>
        <v>-87.909959999999998</v>
      </c>
      <c r="L48" t="s">
        <v>73</v>
      </c>
      <c r="M48">
        <f>VLOOKUP(L48,[1]Key!$A$1:$C$72,2,FALSE)</f>
        <v>43.040349999999997</v>
      </c>
      <c r="N48">
        <f>VLOOKUP(L48,[1]Key!$A$1:$C$72,3,FALSE)</f>
        <v>-87.920760000000001</v>
      </c>
      <c r="O48">
        <v>8</v>
      </c>
      <c r="P48">
        <v>0</v>
      </c>
      <c r="Q48">
        <v>1.2</v>
      </c>
      <c r="R48">
        <v>1.1000000000000001</v>
      </c>
      <c r="S48">
        <v>48</v>
      </c>
      <c r="T48">
        <f t="shared" si="0"/>
        <v>-1</v>
      </c>
      <c r="U48" s="1">
        <v>42769</v>
      </c>
      <c r="V48" s="13">
        <f t="shared" si="1"/>
        <v>42767</v>
      </c>
      <c r="W48" s="14">
        <f t="shared" si="2"/>
        <v>42769</v>
      </c>
      <c r="X48" s="1" t="str">
        <f t="shared" si="3"/>
        <v>Friday</v>
      </c>
      <c r="Y48" s="2">
        <v>0.71369212962962969</v>
      </c>
      <c r="Z48" s="2">
        <f t="shared" si="4"/>
        <v>0.70833333333333326</v>
      </c>
      <c r="AA48">
        <f>1</f>
        <v>1</v>
      </c>
      <c r="AB48" s="1">
        <v>42769</v>
      </c>
      <c r="AC48" s="13">
        <f t="shared" si="5"/>
        <v>42767</v>
      </c>
      <c r="AD48" s="14">
        <f t="shared" si="6"/>
        <v>42769</v>
      </c>
      <c r="AE48" s="1" t="str">
        <f t="shared" si="7"/>
        <v>Friday</v>
      </c>
      <c r="AF48" s="2">
        <v>0.71875</v>
      </c>
      <c r="AG48" s="2">
        <f t="shared" si="8"/>
        <v>0.70833333333333326</v>
      </c>
      <c r="AH48" t="s">
        <v>27</v>
      </c>
    </row>
    <row r="49" spans="1:34" x14ac:dyDescent="0.2">
      <c r="A49">
        <v>1257611</v>
      </c>
      <c r="B49" t="s">
        <v>98</v>
      </c>
      <c r="F49" t="s">
        <v>23</v>
      </c>
      <c r="H49">
        <v>5479</v>
      </c>
      <c r="I49" t="s">
        <v>79</v>
      </c>
      <c r="J49">
        <f>VLOOKUP(I49,[1]Key!$A$1:$C$72,2,FALSE)</f>
        <v>43.038649999999997</v>
      </c>
      <c r="K49">
        <f>VLOOKUP(I49,[1]Key!$A$1:$C$72,3,FALSE)</f>
        <v>-87.921930000000003</v>
      </c>
      <c r="L49" t="s">
        <v>29</v>
      </c>
      <c r="M49">
        <f>VLOOKUP(L49,[1]Key!$A$1:$C$72,2,FALSE)</f>
        <v>43.042490000000001</v>
      </c>
      <c r="N49">
        <f>VLOOKUP(L49,[1]Key!$A$1:$C$72,3,FALSE)</f>
        <v>-87.909959999999998</v>
      </c>
      <c r="O49">
        <v>8</v>
      </c>
      <c r="P49">
        <v>0</v>
      </c>
      <c r="Q49">
        <v>1.2</v>
      </c>
      <c r="R49">
        <v>1.1000000000000001</v>
      </c>
      <c r="S49">
        <v>48</v>
      </c>
      <c r="T49">
        <f t="shared" si="0"/>
        <v>-1</v>
      </c>
      <c r="U49" s="1">
        <v>42769</v>
      </c>
      <c r="V49" s="13">
        <f t="shared" si="1"/>
        <v>42767</v>
      </c>
      <c r="W49" s="14">
        <f t="shared" si="2"/>
        <v>42769</v>
      </c>
      <c r="X49" s="1" t="str">
        <f t="shared" si="3"/>
        <v>Friday</v>
      </c>
      <c r="Y49" s="2">
        <v>0.31891203703703702</v>
      </c>
      <c r="Z49" s="2">
        <f t="shared" si="4"/>
        <v>0.33333333333333331</v>
      </c>
      <c r="AA49">
        <f>1</f>
        <v>1</v>
      </c>
      <c r="AB49" s="1">
        <v>42769</v>
      </c>
      <c r="AC49" s="13">
        <f t="shared" si="5"/>
        <v>42767</v>
      </c>
      <c r="AD49" s="14">
        <f t="shared" si="6"/>
        <v>42769</v>
      </c>
      <c r="AE49" s="1" t="str">
        <f t="shared" si="7"/>
        <v>Friday</v>
      </c>
      <c r="AF49" s="2">
        <v>0.32472222222222219</v>
      </c>
      <c r="AG49" s="2">
        <f t="shared" si="8"/>
        <v>0.33333333333333331</v>
      </c>
      <c r="AH49" t="s">
        <v>27</v>
      </c>
    </row>
    <row r="50" spans="1:34" x14ac:dyDescent="0.2">
      <c r="A50">
        <v>1257611</v>
      </c>
      <c r="B50" t="s">
        <v>98</v>
      </c>
      <c r="F50" t="s">
        <v>23</v>
      </c>
      <c r="H50">
        <v>5479</v>
      </c>
      <c r="I50" t="s">
        <v>29</v>
      </c>
      <c r="J50">
        <f>VLOOKUP(I50,[1]Key!$A$1:$C$72,2,FALSE)</f>
        <v>43.042490000000001</v>
      </c>
      <c r="K50">
        <f>VLOOKUP(I50,[1]Key!$A$1:$C$72,3,FALSE)</f>
        <v>-87.909959999999998</v>
      </c>
      <c r="L50" t="s">
        <v>79</v>
      </c>
      <c r="M50">
        <f>VLOOKUP(L50,[1]Key!$A$1:$C$72,2,FALSE)</f>
        <v>43.038649999999997</v>
      </c>
      <c r="N50">
        <f>VLOOKUP(L50,[1]Key!$A$1:$C$72,3,FALSE)</f>
        <v>-87.921930000000003</v>
      </c>
      <c r="O50">
        <v>8</v>
      </c>
      <c r="P50">
        <v>0</v>
      </c>
      <c r="Q50">
        <v>1.2</v>
      </c>
      <c r="R50">
        <v>1.1000000000000001</v>
      </c>
      <c r="S50">
        <v>48</v>
      </c>
      <c r="T50">
        <f t="shared" si="0"/>
        <v>-1</v>
      </c>
      <c r="U50" s="1">
        <v>42768</v>
      </c>
      <c r="V50" s="13">
        <f t="shared" si="1"/>
        <v>42767</v>
      </c>
      <c r="W50" s="14">
        <f t="shared" si="2"/>
        <v>42768</v>
      </c>
      <c r="X50" s="1" t="str">
        <f t="shared" si="3"/>
        <v>Thursday</v>
      </c>
      <c r="Y50" s="2">
        <v>0.7247569444444445</v>
      </c>
      <c r="Z50" s="2">
        <f t="shared" si="4"/>
        <v>0.70833333333333326</v>
      </c>
      <c r="AA50">
        <f>1</f>
        <v>1</v>
      </c>
      <c r="AB50" s="1">
        <v>42768</v>
      </c>
      <c r="AC50" s="13">
        <f t="shared" si="5"/>
        <v>42767</v>
      </c>
      <c r="AD50" s="14">
        <f t="shared" si="6"/>
        <v>42768</v>
      </c>
      <c r="AE50" s="1" t="str">
        <f t="shared" si="7"/>
        <v>Thursday</v>
      </c>
      <c r="AF50" s="2">
        <v>0.73004629629629625</v>
      </c>
      <c r="AG50" s="2">
        <f t="shared" si="8"/>
        <v>0.75</v>
      </c>
      <c r="AH50" t="s">
        <v>27</v>
      </c>
    </row>
    <row r="51" spans="1:34" x14ac:dyDescent="0.2">
      <c r="A51">
        <v>1257611</v>
      </c>
      <c r="B51" t="s">
        <v>98</v>
      </c>
      <c r="F51" t="s">
        <v>23</v>
      </c>
      <c r="H51">
        <v>11142</v>
      </c>
      <c r="I51" t="s">
        <v>29</v>
      </c>
      <c r="J51">
        <f>VLOOKUP(I51,[1]Key!$A$1:$C$72,2,FALSE)</f>
        <v>43.042490000000001</v>
      </c>
      <c r="K51">
        <f>VLOOKUP(I51,[1]Key!$A$1:$C$72,3,FALSE)</f>
        <v>-87.909959999999998</v>
      </c>
      <c r="L51" t="s">
        <v>79</v>
      </c>
      <c r="M51">
        <f>VLOOKUP(L51,[1]Key!$A$1:$C$72,2,FALSE)</f>
        <v>43.038649999999997</v>
      </c>
      <c r="N51">
        <f>VLOOKUP(L51,[1]Key!$A$1:$C$72,3,FALSE)</f>
        <v>-87.921930000000003</v>
      </c>
      <c r="O51">
        <v>9</v>
      </c>
      <c r="P51">
        <v>0</v>
      </c>
      <c r="Q51">
        <v>1.4</v>
      </c>
      <c r="R51">
        <v>1.3</v>
      </c>
      <c r="S51">
        <v>54</v>
      </c>
      <c r="T51">
        <f t="shared" si="0"/>
        <v>-1</v>
      </c>
      <c r="U51" s="1">
        <v>42768</v>
      </c>
      <c r="V51" s="13">
        <f t="shared" si="1"/>
        <v>42767</v>
      </c>
      <c r="W51" s="14">
        <f t="shared" si="2"/>
        <v>42768</v>
      </c>
      <c r="X51" s="1" t="str">
        <f t="shared" si="3"/>
        <v>Thursday</v>
      </c>
      <c r="Y51" s="2">
        <v>0.45807870370370374</v>
      </c>
      <c r="Z51" s="2">
        <f t="shared" si="4"/>
        <v>0.45833333333333331</v>
      </c>
      <c r="AA51">
        <f>1</f>
        <v>1</v>
      </c>
      <c r="AB51" s="1">
        <v>42768</v>
      </c>
      <c r="AC51" s="13">
        <f t="shared" si="5"/>
        <v>42767</v>
      </c>
      <c r="AD51" s="14">
        <f t="shared" si="6"/>
        <v>42768</v>
      </c>
      <c r="AE51" s="1" t="str">
        <f t="shared" si="7"/>
        <v>Thursday</v>
      </c>
      <c r="AF51" s="2">
        <v>0.46422453703703703</v>
      </c>
      <c r="AG51" s="2">
        <f t="shared" si="8"/>
        <v>0.45833333333333331</v>
      </c>
      <c r="AH51" t="s">
        <v>27</v>
      </c>
    </row>
    <row r="52" spans="1:34" x14ac:dyDescent="0.2">
      <c r="A52">
        <v>1257611</v>
      </c>
      <c r="B52" t="s">
        <v>98</v>
      </c>
      <c r="F52" t="s">
        <v>23</v>
      </c>
      <c r="H52">
        <v>11142</v>
      </c>
      <c r="I52" t="s">
        <v>79</v>
      </c>
      <c r="J52">
        <f>VLOOKUP(I52,[1]Key!$A$1:$C$72,2,FALSE)</f>
        <v>43.038649999999997</v>
      </c>
      <c r="K52">
        <f>VLOOKUP(I52,[1]Key!$A$1:$C$72,3,FALSE)</f>
        <v>-87.921930000000003</v>
      </c>
      <c r="L52" t="s">
        <v>29</v>
      </c>
      <c r="M52">
        <f>VLOOKUP(L52,[1]Key!$A$1:$C$72,2,FALSE)</f>
        <v>43.042490000000001</v>
      </c>
      <c r="N52">
        <f>VLOOKUP(L52,[1]Key!$A$1:$C$72,3,FALSE)</f>
        <v>-87.909959999999998</v>
      </c>
      <c r="O52">
        <v>8</v>
      </c>
      <c r="P52">
        <v>0</v>
      </c>
      <c r="Q52">
        <v>1.2</v>
      </c>
      <c r="R52">
        <v>1.1000000000000001</v>
      </c>
      <c r="S52">
        <v>48</v>
      </c>
      <c r="T52">
        <f t="shared" si="0"/>
        <v>-1</v>
      </c>
      <c r="U52" s="1">
        <v>42768</v>
      </c>
      <c r="V52" s="13">
        <f t="shared" si="1"/>
        <v>42767</v>
      </c>
      <c r="W52" s="14">
        <f t="shared" si="2"/>
        <v>42768</v>
      </c>
      <c r="X52" s="1" t="str">
        <f t="shared" si="3"/>
        <v>Thursday</v>
      </c>
      <c r="Y52" s="2">
        <v>0.54663194444444441</v>
      </c>
      <c r="Z52" s="2">
        <f t="shared" si="4"/>
        <v>0.54166666666666663</v>
      </c>
      <c r="AA52">
        <f>1</f>
        <v>1</v>
      </c>
      <c r="AB52" s="1">
        <v>42768</v>
      </c>
      <c r="AC52" s="13">
        <f t="shared" si="5"/>
        <v>42767</v>
      </c>
      <c r="AD52" s="14">
        <f t="shared" si="6"/>
        <v>42768</v>
      </c>
      <c r="AE52" s="1" t="str">
        <f t="shared" si="7"/>
        <v>Thursday</v>
      </c>
      <c r="AF52" s="2">
        <v>0.55211805555555549</v>
      </c>
      <c r="AG52" s="2">
        <f t="shared" si="8"/>
        <v>0.54166666666666663</v>
      </c>
      <c r="AH52" t="s">
        <v>27</v>
      </c>
    </row>
    <row r="53" spans="1:34" x14ac:dyDescent="0.2">
      <c r="A53">
        <v>1257611</v>
      </c>
      <c r="B53" t="s">
        <v>98</v>
      </c>
      <c r="F53" t="s">
        <v>23</v>
      </c>
      <c r="H53">
        <v>11142</v>
      </c>
      <c r="I53" t="s">
        <v>29</v>
      </c>
      <c r="J53">
        <f>VLOOKUP(I53,[1]Key!$A$1:$C$72,2,FALSE)</f>
        <v>43.042490000000001</v>
      </c>
      <c r="K53">
        <f>VLOOKUP(I53,[1]Key!$A$1:$C$72,3,FALSE)</f>
        <v>-87.909959999999998</v>
      </c>
      <c r="L53" t="s">
        <v>79</v>
      </c>
      <c r="M53">
        <f>VLOOKUP(L53,[1]Key!$A$1:$C$72,2,FALSE)</f>
        <v>43.038649999999997</v>
      </c>
      <c r="N53">
        <f>VLOOKUP(L53,[1]Key!$A$1:$C$72,3,FALSE)</f>
        <v>-87.921930000000003</v>
      </c>
      <c r="O53">
        <v>8</v>
      </c>
      <c r="P53">
        <v>0</v>
      </c>
      <c r="Q53">
        <v>1.2</v>
      </c>
      <c r="R53">
        <v>1.1000000000000001</v>
      </c>
      <c r="S53">
        <v>48</v>
      </c>
      <c r="T53">
        <f t="shared" si="0"/>
        <v>-1</v>
      </c>
      <c r="U53" s="1">
        <v>42767</v>
      </c>
      <c r="V53" s="13">
        <f t="shared" si="1"/>
        <v>42767</v>
      </c>
      <c r="W53" s="14">
        <f t="shared" si="2"/>
        <v>42767</v>
      </c>
      <c r="X53" s="1" t="str">
        <f t="shared" si="3"/>
        <v>Wednesday</v>
      </c>
      <c r="Y53" s="2">
        <v>0.71302083333333333</v>
      </c>
      <c r="Z53" s="2">
        <f t="shared" si="4"/>
        <v>0.70833333333333326</v>
      </c>
      <c r="AA53">
        <f>1</f>
        <v>1</v>
      </c>
      <c r="AB53" s="1">
        <v>42767</v>
      </c>
      <c r="AC53" s="13">
        <f t="shared" si="5"/>
        <v>42767</v>
      </c>
      <c r="AD53" s="14">
        <f t="shared" si="6"/>
        <v>42767</v>
      </c>
      <c r="AE53" s="1" t="str">
        <f t="shared" si="7"/>
        <v>Wednesday</v>
      </c>
      <c r="AF53" s="2">
        <v>0.71850694444444452</v>
      </c>
      <c r="AG53" s="2">
        <f t="shared" si="8"/>
        <v>0.70833333333333326</v>
      </c>
      <c r="AH53" t="s">
        <v>27</v>
      </c>
    </row>
    <row r="54" spans="1:34" x14ac:dyDescent="0.2">
      <c r="A54">
        <v>1257611</v>
      </c>
      <c r="B54" t="s">
        <v>98</v>
      </c>
      <c r="F54" t="s">
        <v>23</v>
      </c>
      <c r="H54">
        <v>5479</v>
      </c>
      <c r="I54" t="s">
        <v>79</v>
      </c>
      <c r="J54">
        <f>VLOOKUP(I54,[1]Key!$A$1:$C$72,2,FALSE)</f>
        <v>43.038649999999997</v>
      </c>
      <c r="K54">
        <f>VLOOKUP(I54,[1]Key!$A$1:$C$72,3,FALSE)</f>
        <v>-87.921930000000003</v>
      </c>
      <c r="L54" t="s">
        <v>29</v>
      </c>
      <c r="M54">
        <f>VLOOKUP(L54,[1]Key!$A$1:$C$72,2,FALSE)</f>
        <v>43.042490000000001</v>
      </c>
      <c r="N54">
        <f>VLOOKUP(L54,[1]Key!$A$1:$C$72,3,FALSE)</f>
        <v>-87.909959999999998</v>
      </c>
      <c r="O54">
        <v>6</v>
      </c>
      <c r="P54">
        <v>0</v>
      </c>
      <c r="Q54">
        <v>0.9</v>
      </c>
      <c r="R54">
        <v>0.9</v>
      </c>
      <c r="S54">
        <v>36</v>
      </c>
      <c r="T54">
        <f t="shared" si="0"/>
        <v>-1</v>
      </c>
      <c r="U54" s="1">
        <v>42779</v>
      </c>
      <c r="V54" s="13">
        <f t="shared" si="1"/>
        <v>42767</v>
      </c>
      <c r="W54" s="14">
        <f t="shared" si="2"/>
        <v>42779</v>
      </c>
      <c r="X54" s="1" t="str">
        <f t="shared" si="3"/>
        <v>Monday</v>
      </c>
      <c r="Y54" s="2">
        <v>0.30849537037037039</v>
      </c>
      <c r="Z54" s="2">
        <f t="shared" si="4"/>
        <v>0.29166666666666663</v>
      </c>
      <c r="AA54">
        <f>1</f>
        <v>1</v>
      </c>
      <c r="AB54" s="1">
        <v>42779</v>
      </c>
      <c r="AC54" s="13">
        <f t="shared" si="5"/>
        <v>42767</v>
      </c>
      <c r="AD54" s="14">
        <f t="shared" si="6"/>
        <v>42779</v>
      </c>
      <c r="AE54" s="1" t="str">
        <f t="shared" si="7"/>
        <v>Monday</v>
      </c>
      <c r="AF54" s="2">
        <v>0.31293981481481481</v>
      </c>
      <c r="AG54" s="2">
        <f t="shared" si="8"/>
        <v>0.33333333333333331</v>
      </c>
      <c r="AH54" t="s">
        <v>27</v>
      </c>
    </row>
    <row r="55" spans="1:34" x14ac:dyDescent="0.2">
      <c r="A55">
        <v>1257611</v>
      </c>
      <c r="B55" t="s">
        <v>98</v>
      </c>
      <c r="F55" t="s">
        <v>23</v>
      </c>
      <c r="H55">
        <v>11113</v>
      </c>
      <c r="I55" t="s">
        <v>79</v>
      </c>
      <c r="J55">
        <f>VLOOKUP(I55,[1]Key!$A$1:$C$72,2,FALSE)</f>
        <v>43.038649999999997</v>
      </c>
      <c r="K55">
        <f>VLOOKUP(I55,[1]Key!$A$1:$C$72,3,FALSE)</f>
        <v>-87.921930000000003</v>
      </c>
      <c r="L55" t="s">
        <v>39</v>
      </c>
      <c r="M55">
        <f>VLOOKUP(L55,[1]Key!$A$1:$C$72,2,FALSE)</f>
        <v>43.03913</v>
      </c>
      <c r="N55">
        <f>VLOOKUP(L55,[1]Key!$A$1:$C$72,3,FALSE)</f>
        <v>-87.916150000000002</v>
      </c>
      <c r="O55">
        <v>23</v>
      </c>
      <c r="P55">
        <v>0</v>
      </c>
      <c r="Q55">
        <v>3.5</v>
      </c>
      <c r="R55">
        <v>3.3</v>
      </c>
      <c r="S55">
        <v>138</v>
      </c>
      <c r="T55">
        <f t="shared" si="0"/>
        <v>-1</v>
      </c>
      <c r="U55" s="1">
        <v>42778</v>
      </c>
      <c r="V55" s="13">
        <f t="shared" si="1"/>
        <v>42767</v>
      </c>
      <c r="W55" s="14">
        <f t="shared" si="2"/>
        <v>42778</v>
      </c>
      <c r="X55" s="1" t="str">
        <f t="shared" si="3"/>
        <v>Sunday</v>
      </c>
      <c r="Y55" s="2">
        <v>0.4148958333333333</v>
      </c>
      <c r="Z55" s="2">
        <f t="shared" si="4"/>
        <v>0.41666666666666663</v>
      </c>
      <c r="AA55">
        <f>1</f>
        <v>1</v>
      </c>
      <c r="AB55" s="1">
        <v>42778</v>
      </c>
      <c r="AC55" s="13">
        <f t="shared" si="5"/>
        <v>42767</v>
      </c>
      <c r="AD55" s="14">
        <f t="shared" si="6"/>
        <v>42778</v>
      </c>
      <c r="AE55" s="1" t="str">
        <f t="shared" si="7"/>
        <v>Sunday</v>
      </c>
      <c r="AF55" s="2">
        <v>0.43069444444444444</v>
      </c>
      <c r="AG55" s="2">
        <f t="shared" si="8"/>
        <v>0.41666666666666663</v>
      </c>
      <c r="AH55" t="s">
        <v>27</v>
      </c>
    </row>
    <row r="56" spans="1:34" x14ac:dyDescent="0.2">
      <c r="A56">
        <v>1257611</v>
      </c>
      <c r="B56" t="s">
        <v>98</v>
      </c>
      <c r="F56" t="s">
        <v>23</v>
      </c>
      <c r="H56">
        <v>11108</v>
      </c>
      <c r="I56" t="s">
        <v>39</v>
      </c>
      <c r="J56">
        <f>VLOOKUP(I56,[1]Key!$A$1:$C$72,2,FALSE)</f>
        <v>43.03913</v>
      </c>
      <c r="K56">
        <f>VLOOKUP(I56,[1]Key!$A$1:$C$72,3,FALSE)</f>
        <v>-87.916150000000002</v>
      </c>
      <c r="L56" t="s">
        <v>39</v>
      </c>
      <c r="M56">
        <f>VLOOKUP(L56,[1]Key!$A$1:$C$72,2,FALSE)</f>
        <v>43.03913</v>
      </c>
      <c r="N56">
        <f>VLOOKUP(L56,[1]Key!$A$1:$C$72,3,FALSE)</f>
        <v>-87.916150000000002</v>
      </c>
      <c r="O56">
        <v>2</v>
      </c>
      <c r="P56">
        <v>0</v>
      </c>
      <c r="Q56">
        <v>0.3</v>
      </c>
      <c r="R56">
        <v>0.3</v>
      </c>
      <c r="S56">
        <v>12</v>
      </c>
      <c r="T56">
        <f t="shared" si="0"/>
        <v>-1</v>
      </c>
      <c r="U56" s="1">
        <v>42778</v>
      </c>
      <c r="V56" s="13">
        <f t="shared" si="1"/>
        <v>42767</v>
      </c>
      <c r="W56" s="14">
        <f t="shared" si="2"/>
        <v>42778</v>
      </c>
      <c r="X56" s="1" t="str">
        <f t="shared" si="3"/>
        <v>Sunday</v>
      </c>
      <c r="Y56" s="2">
        <v>0.4309837962962963</v>
      </c>
      <c r="Z56" s="2">
        <f t="shared" si="4"/>
        <v>0.41666666666666663</v>
      </c>
      <c r="AA56">
        <f>1</f>
        <v>1</v>
      </c>
      <c r="AB56" s="1">
        <v>42778</v>
      </c>
      <c r="AC56" s="13">
        <f t="shared" si="5"/>
        <v>42767</v>
      </c>
      <c r="AD56" s="14">
        <f t="shared" si="6"/>
        <v>42778</v>
      </c>
      <c r="AE56" s="1" t="str">
        <f t="shared" si="7"/>
        <v>Sunday</v>
      </c>
      <c r="AF56" s="2">
        <v>0.43210648148148145</v>
      </c>
      <c r="AG56" s="2">
        <f t="shared" si="8"/>
        <v>0.41666666666666663</v>
      </c>
      <c r="AH56" t="s">
        <v>35</v>
      </c>
    </row>
    <row r="57" spans="1:34" x14ac:dyDescent="0.2">
      <c r="A57">
        <v>1257611</v>
      </c>
      <c r="B57" t="s">
        <v>98</v>
      </c>
      <c r="F57" t="s">
        <v>23</v>
      </c>
      <c r="H57">
        <v>5479</v>
      </c>
      <c r="I57" t="s">
        <v>29</v>
      </c>
      <c r="J57">
        <f>VLOOKUP(I57,[1]Key!$A$1:$C$72,2,FALSE)</f>
        <v>43.042490000000001</v>
      </c>
      <c r="K57">
        <f>VLOOKUP(I57,[1]Key!$A$1:$C$72,3,FALSE)</f>
        <v>-87.909959999999998</v>
      </c>
      <c r="L57" t="s">
        <v>79</v>
      </c>
      <c r="M57">
        <f>VLOOKUP(L57,[1]Key!$A$1:$C$72,2,FALSE)</f>
        <v>43.038649999999997</v>
      </c>
      <c r="N57">
        <f>VLOOKUP(L57,[1]Key!$A$1:$C$72,3,FALSE)</f>
        <v>-87.921930000000003</v>
      </c>
      <c r="O57">
        <v>9</v>
      </c>
      <c r="P57">
        <v>0</v>
      </c>
      <c r="Q57">
        <v>1.4</v>
      </c>
      <c r="R57">
        <v>1.3</v>
      </c>
      <c r="S57">
        <v>54</v>
      </c>
      <c r="T57">
        <f t="shared" si="0"/>
        <v>-1</v>
      </c>
      <c r="U57" s="1">
        <v>42775</v>
      </c>
      <c r="V57" s="13">
        <f t="shared" si="1"/>
        <v>42767</v>
      </c>
      <c r="W57" s="14">
        <f t="shared" si="2"/>
        <v>42775</v>
      </c>
      <c r="X57" s="1" t="str">
        <f t="shared" si="3"/>
        <v>Thursday</v>
      </c>
      <c r="Y57" s="2">
        <v>0.70821759259259265</v>
      </c>
      <c r="Z57" s="2">
        <f t="shared" si="4"/>
        <v>0.70833333333333326</v>
      </c>
      <c r="AA57">
        <f>1</f>
        <v>1</v>
      </c>
      <c r="AB57" s="1">
        <v>42775</v>
      </c>
      <c r="AC57" s="13">
        <f t="shared" si="5"/>
        <v>42767</v>
      </c>
      <c r="AD57" s="14">
        <f t="shared" si="6"/>
        <v>42775</v>
      </c>
      <c r="AE57" s="1" t="str">
        <f t="shared" si="7"/>
        <v>Thursday</v>
      </c>
      <c r="AF57" s="2">
        <v>0.71429398148148149</v>
      </c>
      <c r="AG57" s="2">
        <f t="shared" si="8"/>
        <v>0.70833333333333326</v>
      </c>
      <c r="AH57" t="s">
        <v>27</v>
      </c>
    </row>
    <row r="58" spans="1:34" x14ac:dyDescent="0.2">
      <c r="A58">
        <v>1257611</v>
      </c>
      <c r="B58" t="s">
        <v>98</v>
      </c>
      <c r="F58" t="s">
        <v>23</v>
      </c>
      <c r="H58">
        <v>5474</v>
      </c>
      <c r="I58" t="s">
        <v>79</v>
      </c>
      <c r="J58">
        <f>VLOOKUP(I58,[1]Key!$A$1:$C$72,2,FALSE)</f>
        <v>43.038649999999997</v>
      </c>
      <c r="K58">
        <f>VLOOKUP(I58,[1]Key!$A$1:$C$72,3,FALSE)</f>
        <v>-87.921930000000003</v>
      </c>
      <c r="L58" t="s">
        <v>39</v>
      </c>
      <c r="M58">
        <f>VLOOKUP(L58,[1]Key!$A$1:$C$72,2,FALSE)</f>
        <v>43.03913</v>
      </c>
      <c r="N58">
        <f>VLOOKUP(L58,[1]Key!$A$1:$C$72,3,FALSE)</f>
        <v>-87.916150000000002</v>
      </c>
      <c r="O58">
        <v>3</v>
      </c>
      <c r="P58">
        <v>0</v>
      </c>
      <c r="Q58">
        <v>0.5</v>
      </c>
      <c r="R58">
        <v>0.4</v>
      </c>
      <c r="S58">
        <v>18</v>
      </c>
      <c r="T58">
        <f t="shared" si="0"/>
        <v>-1</v>
      </c>
      <c r="U58" s="1">
        <v>42775</v>
      </c>
      <c r="V58" s="13">
        <f t="shared" si="1"/>
        <v>42767</v>
      </c>
      <c r="W58" s="14">
        <f t="shared" si="2"/>
        <v>42775</v>
      </c>
      <c r="X58" s="1" t="str">
        <f t="shared" si="3"/>
        <v>Thursday</v>
      </c>
      <c r="Y58" s="2">
        <v>0.51449074074074075</v>
      </c>
      <c r="Z58" s="2">
        <f t="shared" si="4"/>
        <v>0.5</v>
      </c>
      <c r="AA58">
        <f>1</f>
        <v>1</v>
      </c>
      <c r="AB58" s="1">
        <v>42775</v>
      </c>
      <c r="AC58" s="13">
        <f t="shared" si="5"/>
        <v>42767</v>
      </c>
      <c r="AD58" s="14">
        <f t="shared" si="6"/>
        <v>42775</v>
      </c>
      <c r="AE58" s="1" t="str">
        <f t="shared" si="7"/>
        <v>Thursday</v>
      </c>
      <c r="AF58" s="2">
        <v>0.51636574074074071</v>
      </c>
      <c r="AG58" s="2">
        <f t="shared" si="8"/>
        <v>0.5</v>
      </c>
      <c r="AH58" t="s">
        <v>27</v>
      </c>
    </row>
    <row r="59" spans="1:34" x14ac:dyDescent="0.2">
      <c r="A59">
        <v>1257611</v>
      </c>
      <c r="B59" t="s">
        <v>98</v>
      </c>
      <c r="F59" t="s">
        <v>23</v>
      </c>
      <c r="H59">
        <v>5474</v>
      </c>
      <c r="I59" t="s">
        <v>29</v>
      </c>
      <c r="J59">
        <f>VLOOKUP(I59,[1]Key!$A$1:$C$72,2,FALSE)</f>
        <v>43.042490000000001</v>
      </c>
      <c r="K59">
        <f>VLOOKUP(I59,[1]Key!$A$1:$C$72,3,FALSE)</f>
        <v>-87.909959999999998</v>
      </c>
      <c r="L59" t="s">
        <v>79</v>
      </c>
      <c r="M59">
        <f>VLOOKUP(L59,[1]Key!$A$1:$C$72,2,FALSE)</f>
        <v>43.038649999999997</v>
      </c>
      <c r="N59">
        <f>VLOOKUP(L59,[1]Key!$A$1:$C$72,3,FALSE)</f>
        <v>-87.921930000000003</v>
      </c>
      <c r="O59">
        <v>9</v>
      </c>
      <c r="P59">
        <v>0</v>
      </c>
      <c r="Q59">
        <v>1.4</v>
      </c>
      <c r="R59">
        <v>1.3</v>
      </c>
      <c r="S59">
        <v>54</v>
      </c>
      <c r="T59">
        <f t="shared" si="0"/>
        <v>-1</v>
      </c>
      <c r="U59" s="1">
        <v>42774</v>
      </c>
      <c r="V59" s="13">
        <f t="shared" si="1"/>
        <v>42767</v>
      </c>
      <c r="W59" s="14">
        <f t="shared" si="2"/>
        <v>42774</v>
      </c>
      <c r="X59" s="1" t="str">
        <f t="shared" si="3"/>
        <v>Wednesday</v>
      </c>
      <c r="Y59" s="2">
        <v>0.70128472222222227</v>
      </c>
      <c r="Z59" s="2">
        <f t="shared" si="4"/>
        <v>0.70833333333333326</v>
      </c>
      <c r="AA59">
        <f>1</f>
        <v>1</v>
      </c>
      <c r="AB59" s="1">
        <v>42774</v>
      </c>
      <c r="AC59" s="13">
        <f t="shared" si="5"/>
        <v>42767</v>
      </c>
      <c r="AD59" s="14">
        <f t="shared" si="6"/>
        <v>42774</v>
      </c>
      <c r="AE59" s="1" t="str">
        <f t="shared" si="7"/>
        <v>Wednesday</v>
      </c>
      <c r="AF59" s="2">
        <v>0.7072222222222222</v>
      </c>
      <c r="AG59" s="2">
        <f t="shared" si="8"/>
        <v>0.70833333333333326</v>
      </c>
      <c r="AH59" t="s">
        <v>27</v>
      </c>
    </row>
    <row r="60" spans="1:34" x14ac:dyDescent="0.2">
      <c r="A60">
        <v>1257611</v>
      </c>
      <c r="B60" t="s">
        <v>98</v>
      </c>
      <c r="F60" t="s">
        <v>23</v>
      </c>
      <c r="H60">
        <v>5479</v>
      </c>
      <c r="I60" t="s">
        <v>29</v>
      </c>
      <c r="J60">
        <f>VLOOKUP(I60,[1]Key!$A$1:$C$72,2,FALSE)</f>
        <v>43.042490000000001</v>
      </c>
      <c r="K60">
        <f>VLOOKUP(I60,[1]Key!$A$1:$C$72,3,FALSE)</f>
        <v>-87.909959999999998</v>
      </c>
      <c r="L60" t="s">
        <v>79</v>
      </c>
      <c r="M60">
        <f>VLOOKUP(L60,[1]Key!$A$1:$C$72,2,FALSE)</f>
        <v>43.038649999999997</v>
      </c>
      <c r="N60">
        <f>VLOOKUP(L60,[1]Key!$A$1:$C$72,3,FALSE)</f>
        <v>-87.921930000000003</v>
      </c>
      <c r="O60">
        <v>8</v>
      </c>
      <c r="P60">
        <v>0</v>
      </c>
      <c r="Q60">
        <v>1.2</v>
      </c>
      <c r="R60">
        <v>1.1000000000000001</v>
      </c>
      <c r="S60">
        <v>48</v>
      </c>
      <c r="T60">
        <f t="shared" si="0"/>
        <v>-1</v>
      </c>
      <c r="U60" s="1">
        <v>42776</v>
      </c>
      <c r="V60" s="13">
        <f t="shared" si="1"/>
        <v>42767</v>
      </c>
      <c r="W60" s="14">
        <f t="shared" si="2"/>
        <v>42776</v>
      </c>
      <c r="X60" s="1" t="str">
        <f t="shared" si="3"/>
        <v>Friday</v>
      </c>
      <c r="Y60" s="2">
        <v>0.70601851851851849</v>
      </c>
      <c r="Z60" s="2">
        <f t="shared" si="4"/>
        <v>0.70833333333333326</v>
      </c>
      <c r="AA60">
        <f>1</f>
        <v>1</v>
      </c>
      <c r="AB60" s="1">
        <v>42776</v>
      </c>
      <c r="AC60" s="13">
        <f t="shared" si="5"/>
        <v>42767</v>
      </c>
      <c r="AD60" s="14">
        <f t="shared" si="6"/>
        <v>42776</v>
      </c>
      <c r="AE60" s="1" t="str">
        <f t="shared" si="7"/>
        <v>Friday</v>
      </c>
      <c r="AF60" s="2">
        <v>0.71116898148148155</v>
      </c>
      <c r="AG60" s="2">
        <f t="shared" si="8"/>
        <v>0.70833333333333326</v>
      </c>
      <c r="AH60" t="s">
        <v>27</v>
      </c>
    </row>
    <row r="61" spans="1:34" x14ac:dyDescent="0.2">
      <c r="A61">
        <v>1257611</v>
      </c>
      <c r="B61" t="s">
        <v>98</v>
      </c>
      <c r="F61" t="s">
        <v>23</v>
      </c>
      <c r="H61">
        <v>5479</v>
      </c>
      <c r="I61" t="s">
        <v>79</v>
      </c>
      <c r="J61">
        <f>VLOOKUP(I61,[1]Key!$A$1:$C$72,2,FALSE)</f>
        <v>43.038649999999997</v>
      </c>
      <c r="K61">
        <f>VLOOKUP(I61,[1]Key!$A$1:$C$72,3,FALSE)</f>
        <v>-87.921930000000003</v>
      </c>
      <c r="L61" t="s">
        <v>29</v>
      </c>
      <c r="M61">
        <f>VLOOKUP(L61,[1]Key!$A$1:$C$72,2,FALSE)</f>
        <v>43.042490000000001</v>
      </c>
      <c r="N61">
        <f>VLOOKUP(L61,[1]Key!$A$1:$C$72,3,FALSE)</f>
        <v>-87.909959999999998</v>
      </c>
      <c r="O61">
        <v>8</v>
      </c>
      <c r="P61">
        <v>0</v>
      </c>
      <c r="Q61">
        <v>1.2</v>
      </c>
      <c r="R61">
        <v>1.1000000000000001</v>
      </c>
      <c r="S61">
        <v>48</v>
      </c>
      <c r="T61">
        <f t="shared" si="0"/>
        <v>-1</v>
      </c>
      <c r="U61" s="1">
        <v>42776</v>
      </c>
      <c r="V61" s="13">
        <f t="shared" si="1"/>
        <v>42767</v>
      </c>
      <c r="W61" s="14">
        <f t="shared" si="2"/>
        <v>42776</v>
      </c>
      <c r="X61" s="1" t="str">
        <f t="shared" si="3"/>
        <v>Friday</v>
      </c>
      <c r="Y61" s="2">
        <v>0.3243287037037037</v>
      </c>
      <c r="Z61" s="2">
        <f t="shared" si="4"/>
        <v>0.33333333333333331</v>
      </c>
      <c r="AA61">
        <f>1</f>
        <v>1</v>
      </c>
      <c r="AB61" s="1">
        <v>42776</v>
      </c>
      <c r="AC61" s="13">
        <f t="shared" si="5"/>
        <v>42767</v>
      </c>
      <c r="AD61" s="14">
        <f t="shared" si="6"/>
        <v>42776</v>
      </c>
      <c r="AE61" s="1" t="str">
        <f t="shared" si="7"/>
        <v>Friday</v>
      </c>
      <c r="AF61" s="2">
        <v>0.3298726851851852</v>
      </c>
      <c r="AG61" s="2">
        <f t="shared" si="8"/>
        <v>0.33333333333333331</v>
      </c>
      <c r="AH61" t="s">
        <v>27</v>
      </c>
    </row>
    <row r="62" spans="1:34" x14ac:dyDescent="0.2">
      <c r="A62">
        <v>1257611</v>
      </c>
      <c r="B62" t="s">
        <v>98</v>
      </c>
      <c r="F62" t="s">
        <v>23</v>
      </c>
      <c r="H62">
        <v>11130</v>
      </c>
      <c r="I62" t="s">
        <v>79</v>
      </c>
      <c r="J62">
        <f>VLOOKUP(I62,[1]Key!$A$1:$C$72,2,FALSE)</f>
        <v>43.038649999999997</v>
      </c>
      <c r="K62">
        <f>VLOOKUP(I62,[1]Key!$A$1:$C$72,3,FALSE)</f>
        <v>-87.921930000000003</v>
      </c>
      <c r="L62" t="s">
        <v>74</v>
      </c>
      <c r="M62">
        <f>VLOOKUP(L62,[1]Key!$A$1:$C$72,2,FALSE)</f>
        <v>43.040154000000001</v>
      </c>
      <c r="N62">
        <f>VLOOKUP(L62,[1]Key!$A$1:$C$72,3,FALSE)</f>
        <v>-87.932113000000001</v>
      </c>
      <c r="O62">
        <v>6</v>
      </c>
      <c r="P62">
        <v>0</v>
      </c>
      <c r="Q62">
        <v>0.9</v>
      </c>
      <c r="R62">
        <v>0.9</v>
      </c>
      <c r="S62">
        <v>36</v>
      </c>
      <c r="T62">
        <f t="shared" si="0"/>
        <v>-1</v>
      </c>
      <c r="U62" s="1">
        <v>42779</v>
      </c>
      <c r="V62" s="13">
        <f t="shared" si="1"/>
        <v>42767</v>
      </c>
      <c r="W62" s="14">
        <f t="shared" si="2"/>
        <v>42779</v>
      </c>
      <c r="X62" s="1" t="str">
        <f t="shared" si="3"/>
        <v>Monday</v>
      </c>
      <c r="Y62" s="2">
        <v>0.77518518518518509</v>
      </c>
      <c r="Z62" s="2">
        <f t="shared" si="4"/>
        <v>0.79166666666666663</v>
      </c>
      <c r="AA62">
        <f>1</f>
        <v>1</v>
      </c>
      <c r="AB62" s="1">
        <v>42779</v>
      </c>
      <c r="AC62" s="13">
        <f t="shared" si="5"/>
        <v>42767</v>
      </c>
      <c r="AD62" s="14">
        <f t="shared" si="6"/>
        <v>42779</v>
      </c>
      <c r="AE62" s="1" t="str">
        <f t="shared" si="7"/>
        <v>Monday</v>
      </c>
      <c r="AF62" s="2">
        <v>0.77960648148148148</v>
      </c>
      <c r="AG62" s="2">
        <f t="shared" si="8"/>
        <v>0.79166666666666663</v>
      </c>
      <c r="AH62" t="s">
        <v>27</v>
      </c>
    </row>
    <row r="63" spans="1:34" x14ac:dyDescent="0.2">
      <c r="A63">
        <v>1257611</v>
      </c>
      <c r="B63" t="s">
        <v>98</v>
      </c>
      <c r="F63" t="s">
        <v>23</v>
      </c>
      <c r="H63">
        <v>5479</v>
      </c>
      <c r="I63" t="s">
        <v>29</v>
      </c>
      <c r="J63">
        <f>VLOOKUP(I63,[1]Key!$A$1:$C$72,2,FALSE)</f>
        <v>43.042490000000001</v>
      </c>
      <c r="K63">
        <f>VLOOKUP(I63,[1]Key!$A$1:$C$72,3,FALSE)</f>
        <v>-87.909959999999998</v>
      </c>
      <c r="L63" t="s">
        <v>72</v>
      </c>
      <c r="M63">
        <f>VLOOKUP(L63,[1]Key!$A$1:$C$72,2,FALSE)</f>
        <v>43.02948</v>
      </c>
      <c r="N63">
        <f>VLOOKUP(L63,[1]Key!$A$1:$C$72,3,FALSE)</f>
        <v>-87.912819999999996</v>
      </c>
      <c r="O63">
        <v>8</v>
      </c>
      <c r="P63">
        <v>0</v>
      </c>
      <c r="Q63">
        <v>1.2</v>
      </c>
      <c r="R63">
        <v>1.1000000000000001</v>
      </c>
      <c r="S63">
        <v>48</v>
      </c>
      <c r="T63">
        <f t="shared" si="0"/>
        <v>-1</v>
      </c>
      <c r="U63" s="1">
        <v>42780</v>
      </c>
      <c r="V63" s="13">
        <f t="shared" si="1"/>
        <v>42767</v>
      </c>
      <c r="W63" s="14">
        <f t="shared" si="2"/>
        <v>42780</v>
      </c>
      <c r="X63" s="1" t="str">
        <f t="shared" si="3"/>
        <v>Tuesday</v>
      </c>
      <c r="Y63" s="2">
        <v>0.7091087962962962</v>
      </c>
      <c r="Z63" s="2">
        <f t="shared" si="4"/>
        <v>0.70833333333333326</v>
      </c>
      <c r="AA63">
        <f>1</f>
        <v>1</v>
      </c>
      <c r="AB63" s="1">
        <v>42780</v>
      </c>
      <c r="AC63" s="13">
        <f t="shared" si="5"/>
        <v>42767</v>
      </c>
      <c r="AD63" s="14">
        <f t="shared" si="6"/>
        <v>42780</v>
      </c>
      <c r="AE63" s="1" t="str">
        <f t="shared" si="7"/>
        <v>Tuesday</v>
      </c>
      <c r="AF63" s="2">
        <v>0.71496527777777785</v>
      </c>
      <c r="AG63" s="2">
        <f t="shared" si="8"/>
        <v>0.70833333333333326</v>
      </c>
      <c r="AH63" t="s">
        <v>27</v>
      </c>
    </row>
    <row r="64" spans="1:34" x14ac:dyDescent="0.2">
      <c r="A64">
        <v>1261333</v>
      </c>
      <c r="B64" t="s">
        <v>98</v>
      </c>
      <c r="F64" t="s">
        <v>23</v>
      </c>
      <c r="H64">
        <v>333</v>
      </c>
      <c r="I64" t="s">
        <v>75</v>
      </c>
      <c r="J64">
        <f>VLOOKUP(I64,[1]Key!$A$1:$C$72,2,FALSE)</f>
        <v>43.056539999999998</v>
      </c>
      <c r="K64">
        <f>VLOOKUP(I64,[1]Key!$A$1:$C$72,3,FALSE)</f>
        <v>-87.914370000000005</v>
      </c>
      <c r="L64" t="s">
        <v>86</v>
      </c>
      <c r="M64">
        <f>VLOOKUP(L64,[1]Key!$A$1:$C$72,2,FALSE)</f>
        <v>43.054830000000003</v>
      </c>
      <c r="N64">
        <f>VLOOKUP(L64,[1]Key!$A$1:$C$72,3,FALSE)</f>
        <v>-87.91874</v>
      </c>
      <c r="O64">
        <v>4</v>
      </c>
      <c r="P64">
        <v>0</v>
      </c>
      <c r="Q64">
        <v>0.6</v>
      </c>
      <c r="R64">
        <v>0.6</v>
      </c>
      <c r="S64">
        <v>24</v>
      </c>
      <c r="T64">
        <f t="shared" si="0"/>
        <v>-1</v>
      </c>
      <c r="U64" s="1">
        <v>42787</v>
      </c>
      <c r="V64" s="13">
        <f t="shared" si="1"/>
        <v>42767</v>
      </c>
      <c r="W64" s="14">
        <f t="shared" si="2"/>
        <v>42787</v>
      </c>
      <c r="X64" s="1" t="str">
        <f t="shared" si="3"/>
        <v>Tuesday</v>
      </c>
      <c r="Y64" s="2">
        <v>0.57355324074074077</v>
      </c>
      <c r="Z64" s="2">
        <f t="shared" si="4"/>
        <v>0.58333333333333326</v>
      </c>
      <c r="AA64">
        <f>1</f>
        <v>1</v>
      </c>
      <c r="AB64" s="1">
        <v>42787</v>
      </c>
      <c r="AC64" s="13">
        <f t="shared" si="5"/>
        <v>42767</v>
      </c>
      <c r="AD64" s="14">
        <f t="shared" si="6"/>
        <v>42787</v>
      </c>
      <c r="AE64" s="1" t="str">
        <f t="shared" si="7"/>
        <v>Tuesday</v>
      </c>
      <c r="AF64" s="2">
        <v>0.5759953703703703</v>
      </c>
      <c r="AG64" s="2">
        <f t="shared" si="8"/>
        <v>0.58333333333333326</v>
      </c>
      <c r="AH64" t="s">
        <v>27</v>
      </c>
    </row>
    <row r="65" spans="1:34" x14ac:dyDescent="0.2">
      <c r="A65">
        <v>1261333</v>
      </c>
      <c r="B65" t="s">
        <v>98</v>
      </c>
      <c r="F65" t="s">
        <v>23</v>
      </c>
      <c r="H65">
        <v>333</v>
      </c>
      <c r="I65" t="s">
        <v>86</v>
      </c>
      <c r="J65">
        <f>VLOOKUP(I65,[1]Key!$A$1:$C$72,2,FALSE)</f>
        <v>43.054830000000003</v>
      </c>
      <c r="K65">
        <f>VLOOKUP(I65,[1]Key!$A$1:$C$72,3,FALSE)</f>
        <v>-87.91874</v>
      </c>
      <c r="L65" t="s">
        <v>86</v>
      </c>
      <c r="M65">
        <f>VLOOKUP(L65,[1]Key!$A$1:$C$72,2,FALSE)</f>
        <v>43.054830000000003</v>
      </c>
      <c r="N65">
        <f>VLOOKUP(L65,[1]Key!$A$1:$C$72,3,FALSE)</f>
        <v>-87.91874</v>
      </c>
      <c r="O65">
        <v>40</v>
      </c>
      <c r="P65">
        <v>0</v>
      </c>
      <c r="Q65">
        <v>6</v>
      </c>
      <c r="R65">
        <v>5.7</v>
      </c>
      <c r="S65">
        <v>240</v>
      </c>
      <c r="T65">
        <f t="shared" si="0"/>
        <v>-1</v>
      </c>
      <c r="U65" s="1">
        <v>42788</v>
      </c>
      <c r="V65" s="13">
        <f t="shared" si="1"/>
        <v>42767</v>
      </c>
      <c r="W65" s="14">
        <f t="shared" si="2"/>
        <v>42788</v>
      </c>
      <c r="X65" s="1" t="str">
        <f t="shared" si="3"/>
        <v>Wednesday</v>
      </c>
      <c r="Y65" s="2">
        <v>0.76958333333333329</v>
      </c>
      <c r="Z65" s="2">
        <f t="shared" si="4"/>
        <v>0.75</v>
      </c>
      <c r="AA65">
        <f>1</f>
        <v>1</v>
      </c>
      <c r="AB65" s="1">
        <v>42788</v>
      </c>
      <c r="AC65" s="13">
        <f t="shared" si="5"/>
        <v>42767</v>
      </c>
      <c r="AD65" s="14">
        <f t="shared" si="6"/>
        <v>42788</v>
      </c>
      <c r="AE65" s="1" t="str">
        <f t="shared" si="7"/>
        <v>Wednesday</v>
      </c>
      <c r="AF65" s="2">
        <v>0.79749999999999999</v>
      </c>
      <c r="AG65" s="2">
        <f t="shared" si="8"/>
        <v>0.79166666666666663</v>
      </c>
      <c r="AH65" t="s">
        <v>35</v>
      </c>
    </row>
    <row r="66" spans="1:34" x14ac:dyDescent="0.2">
      <c r="A66">
        <v>1265200</v>
      </c>
      <c r="B66" t="s">
        <v>98</v>
      </c>
      <c r="F66" t="s">
        <v>23</v>
      </c>
      <c r="H66">
        <v>11081</v>
      </c>
      <c r="I66" t="s">
        <v>47</v>
      </c>
      <c r="J66">
        <f>VLOOKUP(I66,[1]Key!$A$1:$C$72,2,FALSE)</f>
        <v>43.049230000000001</v>
      </c>
      <c r="K66">
        <f>VLOOKUP(I66,[1]Key!$A$1:$C$72,3,FALSE)</f>
        <v>-87.911940000000001</v>
      </c>
      <c r="L66" t="s">
        <v>39</v>
      </c>
      <c r="M66">
        <f>VLOOKUP(L66,[1]Key!$A$1:$C$72,2,FALSE)</f>
        <v>43.03913</v>
      </c>
      <c r="N66">
        <f>VLOOKUP(L66,[1]Key!$A$1:$C$72,3,FALSE)</f>
        <v>-87.916150000000002</v>
      </c>
      <c r="O66">
        <v>7</v>
      </c>
      <c r="P66">
        <v>0</v>
      </c>
      <c r="Q66">
        <v>1.1000000000000001</v>
      </c>
      <c r="R66">
        <v>1</v>
      </c>
      <c r="S66">
        <v>42</v>
      </c>
      <c r="T66">
        <f t="shared" ref="T66:T129" si="9">-1</f>
        <v>-1</v>
      </c>
      <c r="U66" s="1">
        <v>42776</v>
      </c>
      <c r="V66" s="13">
        <f t="shared" ref="V66:V129" si="10">DATE(YEAR(U66), MONTH(U66), 1)</f>
        <v>42767</v>
      </c>
      <c r="W66" s="14">
        <f t="shared" ref="W66:W129" si="11">U66</f>
        <v>42776</v>
      </c>
      <c r="X66" s="1" t="str">
        <f t="shared" ref="X66:X129" si="12">TEXT(W66,"dddd")</f>
        <v>Friday</v>
      </c>
      <c r="Y66" s="2">
        <v>0.62219907407407404</v>
      </c>
      <c r="Z66" s="2">
        <f t="shared" ref="Z66:Z129" si="13">MROUND(Y66, "1:00")</f>
        <v>0.625</v>
      </c>
      <c r="AA66">
        <f>1</f>
        <v>1</v>
      </c>
      <c r="AB66" s="1">
        <v>42776</v>
      </c>
      <c r="AC66" s="13">
        <f t="shared" ref="AC66:AC129" si="14">DATE(YEAR(AB66), MONTH(AB66), 1)</f>
        <v>42767</v>
      </c>
      <c r="AD66" s="14">
        <f t="shared" ref="AD66:AD129" si="15">AB66</f>
        <v>42776</v>
      </c>
      <c r="AE66" s="1" t="str">
        <f t="shared" ref="AE66:AE129" si="16">TEXT(AD66,"dddd")</f>
        <v>Friday</v>
      </c>
      <c r="AF66" s="2">
        <v>0.62689814814814815</v>
      </c>
      <c r="AG66" s="2">
        <f t="shared" ref="AG66:AG129" si="17">MROUND(AF66, "1:00")</f>
        <v>0.625</v>
      </c>
      <c r="AH66" t="s">
        <v>27</v>
      </c>
    </row>
    <row r="67" spans="1:34" x14ac:dyDescent="0.2">
      <c r="A67">
        <v>1265200</v>
      </c>
      <c r="B67" t="s">
        <v>98</v>
      </c>
      <c r="F67" t="s">
        <v>23</v>
      </c>
      <c r="H67">
        <v>11090</v>
      </c>
      <c r="I67" t="s">
        <v>47</v>
      </c>
      <c r="J67">
        <f>VLOOKUP(I67,[1]Key!$A$1:$C$72,2,FALSE)</f>
        <v>43.049230000000001</v>
      </c>
      <c r="K67">
        <f>VLOOKUP(I67,[1]Key!$A$1:$C$72,3,FALSE)</f>
        <v>-87.911940000000001</v>
      </c>
      <c r="L67" t="s">
        <v>39</v>
      </c>
      <c r="M67">
        <f>VLOOKUP(L67,[1]Key!$A$1:$C$72,2,FALSE)</f>
        <v>43.03913</v>
      </c>
      <c r="N67">
        <f>VLOOKUP(L67,[1]Key!$A$1:$C$72,3,FALSE)</f>
        <v>-87.916150000000002</v>
      </c>
      <c r="O67">
        <v>9</v>
      </c>
      <c r="P67">
        <v>0</v>
      </c>
      <c r="Q67">
        <v>1.4</v>
      </c>
      <c r="R67">
        <v>1.3</v>
      </c>
      <c r="S67">
        <v>54</v>
      </c>
      <c r="T67">
        <f t="shared" si="9"/>
        <v>-1</v>
      </c>
      <c r="U67" s="1">
        <v>42767</v>
      </c>
      <c r="V67" s="13">
        <f t="shared" si="10"/>
        <v>42767</v>
      </c>
      <c r="W67" s="14">
        <f t="shared" si="11"/>
        <v>42767</v>
      </c>
      <c r="X67" s="1" t="str">
        <f t="shared" si="12"/>
        <v>Wednesday</v>
      </c>
      <c r="Y67" s="2">
        <v>0.6661921296296297</v>
      </c>
      <c r="Z67" s="2">
        <f t="shared" si="13"/>
        <v>0.66666666666666663</v>
      </c>
      <c r="AA67">
        <f>1</f>
        <v>1</v>
      </c>
      <c r="AB67" s="1">
        <v>42767</v>
      </c>
      <c r="AC67" s="13">
        <f t="shared" si="14"/>
        <v>42767</v>
      </c>
      <c r="AD67" s="14">
        <f t="shared" si="15"/>
        <v>42767</v>
      </c>
      <c r="AE67" s="1" t="str">
        <f t="shared" si="16"/>
        <v>Wednesday</v>
      </c>
      <c r="AF67" s="2">
        <v>0.67225694444444439</v>
      </c>
      <c r="AG67" s="2">
        <f t="shared" si="17"/>
        <v>0.66666666666666663</v>
      </c>
      <c r="AH67" t="s">
        <v>27</v>
      </c>
    </row>
    <row r="68" spans="1:34" x14ac:dyDescent="0.2">
      <c r="A68">
        <v>1265200</v>
      </c>
      <c r="B68" t="s">
        <v>98</v>
      </c>
      <c r="F68" t="s">
        <v>23</v>
      </c>
      <c r="H68">
        <v>5453</v>
      </c>
      <c r="I68" t="s">
        <v>39</v>
      </c>
      <c r="J68">
        <f>VLOOKUP(I68,[1]Key!$A$1:$C$72,2,FALSE)</f>
        <v>43.03913</v>
      </c>
      <c r="K68">
        <f>VLOOKUP(I68,[1]Key!$A$1:$C$72,3,FALSE)</f>
        <v>-87.916150000000002</v>
      </c>
      <c r="L68" t="s">
        <v>47</v>
      </c>
      <c r="M68">
        <f>VLOOKUP(L68,[1]Key!$A$1:$C$72,2,FALSE)</f>
        <v>43.049230000000001</v>
      </c>
      <c r="N68">
        <f>VLOOKUP(L68,[1]Key!$A$1:$C$72,3,FALSE)</f>
        <v>-87.911940000000001</v>
      </c>
      <c r="O68">
        <v>8</v>
      </c>
      <c r="P68">
        <v>0</v>
      </c>
      <c r="Q68">
        <v>1.2</v>
      </c>
      <c r="R68">
        <v>1.1000000000000001</v>
      </c>
      <c r="S68">
        <v>48</v>
      </c>
      <c r="T68">
        <f t="shared" si="9"/>
        <v>-1</v>
      </c>
      <c r="U68" s="1">
        <v>42773</v>
      </c>
      <c r="V68" s="13">
        <f t="shared" si="10"/>
        <v>42767</v>
      </c>
      <c r="W68" s="14">
        <f t="shared" si="11"/>
        <v>42773</v>
      </c>
      <c r="X68" s="1" t="str">
        <f t="shared" si="12"/>
        <v>Tuesday</v>
      </c>
      <c r="Y68" s="2">
        <v>0.80002314814814823</v>
      </c>
      <c r="Z68" s="2">
        <f t="shared" si="13"/>
        <v>0.79166666666666663</v>
      </c>
      <c r="AA68">
        <f>1</f>
        <v>1</v>
      </c>
      <c r="AB68" s="1">
        <v>42773</v>
      </c>
      <c r="AC68" s="13">
        <f t="shared" si="14"/>
        <v>42767</v>
      </c>
      <c r="AD68" s="14">
        <f t="shared" si="15"/>
        <v>42773</v>
      </c>
      <c r="AE68" s="1" t="str">
        <f t="shared" si="16"/>
        <v>Tuesday</v>
      </c>
      <c r="AF68" s="2">
        <v>0.80612268518518515</v>
      </c>
      <c r="AG68" s="2">
        <f t="shared" si="17"/>
        <v>0.79166666666666663</v>
      </c>
      <c r="AH68" t="s">
        <v>27</v>
      </c>
    </row>
    <row r="69" spans="1:34" x14ac:dyDescent="0.2">
      <c r="A69">
        <v>1265200</v>
      </c>
      <c r="B69" t="s">
        <v>98</v>
      </c>
      <c r="F69" t="s">
        <v>23</v>
      </c>
      <c r="H69">
        <v>11050</v>
      </c>
      <c r="I69" t="s">
        <v>47</v>
      </c>
      <c r="J69">
        <f>VLOOKUP(I69,[1]Key!$A$1:$C$72,2,FALSE)</f>
        <v>43.049230000000001</v>
      </c>
      <c r="K69">
        <f>VLOOKUP(I69,[1]Key!$A$1:$C$72,3,FALSE)</f>
        <v>-87.911940000000001</v>
      </c>
      <c r="L69" t="s">
        <v>39</v>
      </c>
      <c r="M69">
        <f>VLOOKUP(L69,[1]Key!$A$1:$C$72,2,FALSE)</f>
        <v>43.03913</v>
      </c>
      <c r="N69">
        <f>VLOOKUP(L69,[1]Key!$A$1:$C$72,3,FALSE)</f>
        <v>-87.916150000000002</v>
      </c>
      <c r="O69">
        <v>8</v>
      </c>
      <c r="P69">
        <v>0</v>
      </c>
      <c r="Q69">
        <v>1.2</v>
      </c>
      <c r="R69">
        <v>1.1000000000000001</v>
      </c>
      <c r="S69">
        <v>48</v>
      </c>
      <c r="T69">
        <f t="shared" si="9"/>
        <v>-1</v>
      </c>
      <c r="U69" s="1">
        <v>42773</v>
      </c>
      <c r="V69" s="13">
        <f t="shared" si="10"/>
        <v>42767</v>
      </c>
      <c r="W69" s="14">
        <f t="shared" si="11"/>
        <v>42773</v>
      </c>
      <c r="X69" s="1" t="str">
        <f t="shared" si="12"/>
        <v>Tuesday</v>
      </c>
      <c r="Y69" s="2">
        <v>0.62151620370370375</v>
      </c>
      <c r="Z69" s="2">
        <f t="shared" si="13"/>
        <v>0.625</v>
      </c>
      <c r="AA69">
        <f>1</f>
        <v>1</v>
      </c>
      <c r="AB69" s="1">
        <v>42773</v>
      </c>
      <c r="AC69" s="13">
        <f t="shared" si="14"/>
        <v>42767</v>
      </c>
      <c r="AD69" s="14">
        <f t="shared" si="15"/>
        <v>42773</v>
      </c>
      <c r="AE69" s="1" t="str">
        <f t="shared" si="16"/>
        <v>Tuesday</v>
      </c>
      <c r="AF69" s="2">
        <v>0.62671296296296297</v>
      </c>
      <c r="AG69" s="2">
        <f t="shared" si="17"/>
        <v>0.625</v>
      </c>
      <c r="AH69" t="s">
        <v>27</v>
      </c>
    </row>
    <row r="70" spans="1:34" x14ac:dyDescent="0.2">
      <c r="A70">
        <v>1265200</v>
      </c>
      <c r="B70" t="s">
        <v>98</v>
      </c>
      <c r="F70" t="s">
        <v>23</v>
      </c>
      <c r="H70">
        <v>255</v>
      </c>
      <c r="I70" t="s">
        <v>47</v>
      </c>
      <c r="J70">
        <f>VLOOKUP(I70,[1]Key!$A$1:$C$72,2,FALSE)</f>
        <v>43.049230000000001</v>
      </c>
      <c r="K70">
        <f>VLOOKUP(I70,[1]Key!$A$1:$C$72,3,FALSE)</f>
        <v>-87.911940000000001</v>
      </c>
      <c r="L70" t="s">
        <v>39</v>
      </c>
      <c r="M70">
        <f>VLOOKUP(L70,[1]Key!$A$1:$C$72,2,FALSE)</f>
        <v>43.03913</v>
      </c>
      <c r="N70">
        <f>VLOOKUP(L70,[1]Key!$A$1:$C$72,3,FALSE)</f>
        <v>-87.916150000000002</v>
      </c>
      <c r="O70">
        <v>8</v>
      </c>
      <c r="P70">
        <v>0</v>
      </c>
      <c r="Q70">
        <v>1.2</v>
      </c>
      <c r="R70">
        <v>1.1000000000000001</v>
      </c>
      <c r="S70">
        <v>48</v>
      </c>
      <c r="T70">
        <f t="shared" si="9"/>
        <v>-1</v>
      </c>
      <c r="U70" s="1">
        <v>42783</v>
      </c>
      <c r="V70" s="13">
        <f t="shared" si="10"/>
        <v>42767</v>
      </c>
      <c r="W70" s="14">
        <f t="shared" si="11"/>
        <v>42783</v>
      </c>
      <c r="X70" s="1" t="str">
        <f t="shared" si="12"/>
        <v>Friday</v>
      </c>
      <c r="Y70" s="2">
        <v>0.6208217592592592</v>
      </c>
      <c r="Z70" s="2">
        <f t="shared" si="13"/>
        <v>0.625</v>
      </c>
      <c r="AA70">
        <f>1</f>
        <v>1</v>
      </c>
      <c r="AB70" s="1">
        <v>42783</v>
      </c>
      <c r="AC70" s="13">
        <f t="shared" si="14"/>
        <v>42767</v>
      </c>
      <c r="AD70" s="14">
        <f t="shared" si="15"/>
        <v>42783</v>
      </c>
      <c r="AE70" s="1" t="str">
        <f t="shared" si="16"/>
        <v>Friday</v>
      </c>
      <c r="AF70" s="2">
        <v>0.62590277777777781</v>
      </c>
      <c r="AG70" s="2">
        <f t="shared" si="17"/>
        <v>0.625</v>
      </c>
      <c r="AH70" t="s">
        <v>27</v>
      </c>
    </row>
    <row r="71" spans="1:34" x14ac:dyDescent="0.2">
      <c r="A71">
        <v>1265200</v>
      </c>
      <c r="B71" t="s">
        <v>98</v>
      </c>
      <c r="F71" t="s">
        <v>23</v>
      </c>
      <c r="H71">
        <v>5438</v>
      </c>
      <c r="I71" t="s">
        <v>39</v>
      </c>
      <c r="J71">
        <f>VLOOKUP(I71,[1]Key!$A$1:$C$72,2,FALSE)</f>
        <v>43.03913</v>
      </c>
      <c r="K71">
        <f>VLOOKUP(I71,[1]Key!$A$1:$C$72,3,FALSE)</f>
        <v>-87.916150000000002</v>
      </c>
      <c r="L71" t="s">
        <v>47</v>
      </c>
      <c r="M71">
        <f>VLOOKUP(L71,[1]Key!$A$1:$C$72,2,FALSE)</f>
        <v>43.049230000000001</v>
      </c>
      <c r="N71">
        <f>VLOOKUP(L71,[1]Key!$A$1:$C$72,3,FALSE)</f>
        <v>-87.911940000000001</v>
      </c>
      <c r="O71">
        <v>7</v>
      </c>
      <c r="P71">
        <v>0</v>
      </c>
      <c r="Q71">
        <v>1.1000000000000001</v>
      </c>
      <c r="R71">
        <v>1</v>
      </c>
      <c r="S71">
        <v>42</v>
      </c>
      <c r="T71">
        <f t="shared" si="9"/>
        <v>-1</v>
      </c>
      <c r="U71" s="1">
        <v>42786</v>
      </c>
      <c r="V71" s="13">
        <f t="shared" si="10"/>
        <v>42767</v>
      </c>
      <c r="W71" s="14">
        <f t="shared" si="11"/>
        <v>42786</v>
      </c>
      <c r="X71" s="1" t="str">
        <f t="shared" si="12"/>
        <v>Monday</v>
      </c>
      <c r="Y71" s="2">
        <v>0.77300925925925934</v>
      </c>
      <c r="Z71" s="2">
        <f t="shared" si="13"/>
        <v>0.79166666666666663</v>
      </c>
      <c r="AA71">
        <f>1</f>
        <v>1</v>
      </c>
      <c r="AB71" s="1">
        <v>42786</v>
      </c>
      <c r="AC71" s="13">
        <f t="shared" si="14"/>
        <v>42767</v>
      </c>
      <c r="AD71" s="14">
        <f t="shared" si="15"/>
        <v>42786</v>
      </c>
      <c r="AE71" s="1" t="str">
        <f t="shared" si="16"/>
        <v>Monday</v>
      </c>
      <c r="AF71" s="2">
        <v>0.77837962962962959</v>
      </c>
      <c r="AG71" s="2">
        <f t="shared" si="17"/>
        <v>0.79166666666666663</v>
      </c>
      <c r="AH71" t="s">
        <v>27</v>
      </c>
    </row>
    <row r="72" spans="1:34" x14ac:dyDescent="0.2">
      <c r="A72">
        <v>1265200</v>
      </c>
      <c r="B72" t="s">
        <v>98</v>
      </c>
      <c r="F72" t="s">
        <v>23</v>
      </c>
      <c r="H72">
        <v>5516</v>
      </c>
      <c r="I72" t="s">
        <v>47</v>
      </c>
      <c r="J72">
        <f>VLOOKUP(I72,[1]Key!$A$1:$C$72,2,FALSE)</f>
        <v>43.049230000000001</v>
      </c>
      <c r="K72">
        <f>VLOOKUP(I72,[1]Key!$A$1:$C$72,3,FALSE)</f>
        <v>-87.911940000000001</v>
      </c>
      <c r="L72" t="s">
        <v>39</v>
      </c>
      <c r="M72">
        <f>VLOOKUP(L72,[1]Key!$A$1:$C$72,2,FALSE)</f>
        <v>43.03913</v>
      </c>
      <c r="N72">
        <f>VLOOKUP(L72,[1]Key!$A$1:$C$72,3,FALSE)</f>
        <v>-87.916150000000002</v>
      </c>
      <c r="O72">
        <v>6</v>
      </c>
      <c r="P72">
        <v>0</v>
      </c>
      <c r="Q72">
        <v>0.9</v>
      </c>
      <c r="R72">
        <v>0.9</v>
      </c>
      <c r="S72">
        <v>36</v>
      </c>
      <c r="T72">
        <f t="shared" si="9"/>
        <v>-1</v>
      </c>
      <c r="U72" s="1">
        <v>42787</v>
      </c>
      <c r="V72" s="13">
        <f t="shared" si="10"/>
        <v>42767</v>
      </c>
      <c r="W72" s="14">
        <f t="shared" si="11"/>
        <v>42787</v>
      </c>
      <c r="X72" s="1" t="str">
        <f t="shared" si="12"/>
        <v>Tuesday</v>
      </c>
      <c r="Y72" s="2">
        <v>0.62153935185185183</v>
      </c>
      <c r="Z72" s="2">
        <f t="shared" si="13"/>
        <v>0.625</v>
      </c>
      <c r="AA72">
        <f>1</f>
        <v>1</v>
      </c>
      <c r="AB72" s="1">
        <v>42787</v>
      </c>
      <c r="AC72" s="13">
        <f t="shared" si="14"/>
        <v>42767</v>
      </c>
      <c r="AD72" s="14">
        <f t="shared" si="15"/>
        <v>42787</v>
      </c>
      <c r="AE72" s="1" t="str">
        <f t="shared" si="16"/>
        <v>Tuesday</v>
      </c>
      <c r="AF72" s="2">
        <v>0.62626157407407412</v>
      </c>
      <c r="AG72" s="2">
        <f t="shared" si="17"/>
        <v>0.625</v>
      </c>
      <c r="AH72" t="s">
        <v>27</v>
      </c>
    </row>
    <row r="73" spans="1:34" x14ac:dyDescent="0.2">
      <c r="A73">
        <v>1265200</v>
      </c>
      <c r="B73" t="s">
        <v>98</v>
      </c>
      <c r="F73" t="s">
        <v>23</v>
      </c>
      <c r="H73">
        <v>5587</v>
      </c>
      <c r="I73" t="s">
        <v>39</v>
      </c>
      <c r="J73">
        <f>VLOOKUP(I73,[1]Key!$A$1:$C$72,2,FALSE)</f>
        <v>43.03913</v>
      </c>
      <c r="K73">
        <f>VLOOKUP(I73,[1]Key!$A$1:$C$72,3,FALSE)</f>
        <v>-87.916150000000002</v>
      </c>
      <c r="L73" t="s">
        <v>47</v>
      </c>
      <c r="M73">
        <f>VLOOKUP(L73,[1]Key!$A$1:$C$72,2,FALSE)</f>
        <v>43.049230000000001</v>
      </c>
      <c r="N73">
        <f>VLOOKUP(L73,[1]Key!$A$1:$C$72,3,FALSE)</f>
        <v>-87.911940000000001</v>
      </c>
      <c r="O73">
        <v>7</v>
      </c>
      <c r="P73">
        <v>0</v>
      </c>
      <c r="Q73">
        <v>1.1000000000000001</v>
      </c>
      <c r="R73">
        <v>1</v>
      </c>
      <c r="S73">
        <v>42</v>
      </c>
      <c r="T73">
        <f t="shared" si="9"/>
        <v>-1</v>
      </c>
      <c r="U73" s="1">
        <v>42787</v>
      </c>
      <c r="V73" s="13">
        <f t="shared" si="10"/>
        <v>42767</v>
      </c>
      <c r="W73" s="14">
        <f t="shared" si="11"/>
        <v>42787</v>
      </c>
      <c r="X73" s="1" t="str">
        <f t="shared" si="12"/>
        <v>Tuesday</v>
      </c>
      <c r="Y73" s="2">
        <v>0.76037037037037036</v>
      </c>
      <c r="Z73" s="2">
        <f t="shared" si="13"/>
        <v>0.75</v>
      </c>
      <c r="AA73">
        <f>1</f>
        <v>1</v>
      </c>
      <c r="AB73" s="1">
        <v>42787</v>
      </c>
      <c r="AC73" s="13">
        <f t="shared" si="14"/>
        <v>42767</v>
      </c>
      <c r="AD73" s="14">
        <f t="shared" si="15"/>
        <v>42787</v>
      </c>
      <c r="AE73" s="1" t="str">
        <f t="shared" si="16"/>
        <v>Tuesday</v>
      </c>
      <c r="AF73" s="2">
        <v>0.76500000000000001</v>
      </c>
      <c r="AG73" s="2">
        <f t="shared" si="17"/>
        <v>0.75</v>
      </c>
      <c r="AH73" t="s">
        <v>27</v>
      </c>
    </row>
    <row r="74" spans="1:34" x14ac:dyDescent="0.2">
      <c r="A74">
        <v>1272850</v>
      </c>
      <c r="B74" t="s">
        <v>98</v>
      </c>
      <c r="F74" t="s">
        <v>23</v>
      </c>
      <c r="H74">
        <v>5453</v>
      </c>
      <c r="I74" t="s">
        <v>29</v>
      </c>
      <c r="J74">
        <f>VLOOKUP(I74,[1]Key!$A$1:$C$72,2,FALSE)</f>
        <v>43.042490000000001</v>
      </c>
      <c r="K74">
        <f>VLOOKUP(I74,[1]Key!$A$1:$C$72,3,FALSE)</f>
        <v>-87.909959999999998</v>
      </c>
      <c r="L74" t="s">
        <v>39</v>
      </c>
      <c r="M74">
        <f>VLOOKUP(L74,[1]Key!$A$1:$C$72,2,FALSE)</f>
        <v>43.03913</v>
      </c>
      <c r="N74">
        <f>VLOOKUP(L74,[1]Key!$A$1:$C$72,3,FALSE)</f>
        <v>-87.916150000000002</v>
      </c>
      <c r="O74">
        <v>4</v>
      </c>
      <c r="P74">
        <v>0</v>
      </c>
      <c r="Q74">
        <v>0.6</v>
      </c>
      <c r="R74">
        <v>0.6</v>
      </c>
      <c r="S74">
        <v>24</v>
      </c>
      <c r="T74">
        <f t="shared" si="9"/>
        <v>-1</v>
      </c>
      <c r="U74" s="1">
        <v>42772</v>
      </c>
      <c r="V74" s="13">
        <f t="shared" si="10"/>
        <v>42767</v>
      </c>
      <c r="W74" s="14">
        <f t="shared" si="11"/>
        <v>42772</v>
      </c>
      <c r="X74" s="1" t="str">
        <f t="shared" si="12"/>
        <v>Monday</v>
      </c>
      <c r="Y74" s="2">
        <v>0.52701388888888889</v>
      </c>
      <c r="Z74" s="2">
        <f t="shared" si="13"/>
        <v>0.54166666666666663</v>
      </c>
      <c r="AA74">
        <f>1</f>
        <v>1</v>
      </c>
      <c r="AB74" s="1">
        <v>42772</v>
      </c>
      <c r="AC74" s="13">
        <f t="shared" si="14"/>
        <v>42767</v>
      </c>
      <c r="AD74" s="14">
        <f t="shared" si="15"/>
        <v>42772</v>
      </c>
      <c r="AE74" s="1" t="str">
        <f t="shared" si="16"/>
        <v>Monday</v>
      </c>
      <c r="AF74" s="2">
        <v>0.5294444444444445</v>
      </c>
      <c r="AG74" s="2">
        <f t="shared" si="17"/>
        <v>0.54166666666666663</v>
      </c>
      <c r="AH74" t="s">
        <v>27</v>
      </c>
    </row>
    <row r="75" spans="1:34" x14ac:dyDescent="0.2">
      <c r="A75">
        <v>1273080</v>
      </c>
      <c r="B75" t="s">
        <v>98</v>
      </c>
      <c r="F75" t="s">
        <v>23</v>
      </c>
      <c r="H75">
        <v>5508</v>
      </c>
      <c r="I75" t="s">
        <v>80</v>
      </c>
      <c r="J75">
        <f>VLOOKUP(I75,[1]Key!$A$1:$C$72,2,FALSE)</f>
        <v>43.052460000000004</v>
      </c>
      <c r="K75">
        <f>VLOOKUP(I75,[1]Key!$A$1:$C$72,3,FALSE)</f>
        <v>-87.891000000000005</v>
      </c>
      <c r="L75" t="s">
        <v>34</v>
      </c>
      <c r="M75">
        <f>VLOOKUP(L75,[1]Key!$A$1:$C$72,2,FALSE)</f>
        <v>43.036900000000003</v>
      </c>
      <c r="N75">
        <f>VLOOKUP(L75,[1]Key!$A$1:$C$72,3,FALSE)</f>
        <v>-87.89667</v>
      </c>
      <c r="O75">
        <v>10</v>
      </c>
      <c r="P75">
        <v>0</v>
      </c>
      <c r="Q75">
        <v>1.5</v>
      </c>
      <c r="R75">
        <v>1.4</v>
      </c>
      <c r="S75">
        <v>60</v>
      </c>
      <c r="T75">
        <f t="shared" si="9"/>
        <v>-1</v>
      </c>
      <c r="U75" s="1">
        <v>42784</v>
      </c>
      <c r="V75" s="13">
        <f t="shared" si="10"/>
        <v>42767</v>
      </c>
      <c r="W75" s="14">
        <f t="shared" si="11"/>
        <v>42784</v>
      </c>
      <c r="X75" s="1" t="str">
        <f t="shared" si="12"/>
        <v>Saturday</v>
      </c>
      <c r="Y75" s="2">
        <v>0.44645833333333335</v>
      </c>
      <c r="Z75" s="2">
        <f t="shared" si="13"/>
        <v>0.45833333333333331</v>
      </c>
      <c r="AA75">
        <f>1</f>
        <v>1</v>
      </c>
      <c r="AB75" s="1">
        <v>42784</v>
      </c>
      <c r="AC75" s="13">
        <f t="shared" si="14"/>
        <v>42767</v>
      </c>
      <c r="AD75" s="14">
        <f t="shared" si="15"/>
        <v>42784</v>
      </c>
      <c r="AE75" s="1" t="str">
        <f t="shared" si="16"/>
        <v>Saturday</v>
      </c>
      <c r="AF75" s="2">
        <v>0.45311342592592596</v>
      </c>
      <c r="AG75" s="2">
        <f t="shared" si="17"/>
        <v>0.45833333333333331</v>
      </c>
      <c r="AH75" t="s">
        <v>27</v>
      </c>
    </row>
    <row r="76" spans="1:34" x14ac:dyDescent="0.2">
      <c r="A76">
        <v>1273085</v>
      </c>
      <c r="B76" t="s">
        <v>98</v>
      </c>
      <c r="F76" t="s">
        <v>23</v>
      </c>
      <c r="H76">
        <v>5512</v>
      </c>
      <c r="I76" t="s">
        <v>93</v>
      </c>
      <c r="J76">
        <f>VLOOKUP(I76,[1]Key!$A$1:$C$72,2,FALSE)</f>
        <v>43.069021999999997</v>
      </c>
      <c r="K76">
        <f>VLOOKUP(I76,[1]Key!$A$1:$C$72,3,FALSE)</f>
        <v>-87.887940999999998</v>
      </c>
      <c r="L76" t="s">
        <v>60</v>
      </c>
      <c r="M76">
        <f>VLOOKUP(L76,[1]Key!$A$1:$C$72,2,FALSE)</f>
        <v>43.066893999999998</v>
      </c>
      <c r="N76">
        <f>VLOOKUP(L76,[1]Key!$A$1:$C$72,3,FALSE)</f>
        <v>-87.877936000000005</v>
      </c>
      <c r="O76">
        <v>10</v>
      </c>
      <c r="P76">
        <v>0</v>
      </c>
      <c r="Q76">
        <v>1.5</v>
      </c>
      <c r="R76">
        <v>1.4</v>
      </c>
      <c r="S76">
        <v>60</v>
      </c>
      <c r="T76">
        <f t="shared" si="9"/>
        <v>-1</v>
      </c>
      <c r="U76" s="1">
        <v>42784</v>
      </c>
      <c r="V76" s="13">
        <f t="shared" si="10"/>
        <v>42767</v>
      </c>
      <c r="W76" s="14">
        <f t="shared" si="11"/>
        <v>42784</v>
      </c>
      <c r="X76" s="1" t="str">
        <f t="shared" si="12"/>
        <v>Saturday</v>
      </c>
      <c r="Y76" s="2">
        <v>0.39484953703703707</v>
      </c>
      <c r="Z76" s="2">
        <f t="shared" si="13"/>
        <v>0.375</v>
      </c>
      <c r="AA76">
        <f>1</f>
        <v>1</v>
      </c>
      <c r="AB76" s="1">
        <v>42784</v>
      </c>
      <c r="AC76" s="13">
        <f t="shared" si="14"/>
        <v>42767</v>
      </c>
      <c r="AD76" s="14">
        <f t="shared" si="15"/>
        <v>42784</v>
      </c>
      <c r="AE76" s="1" t="str">
        <f t="shared" si="16"/>
        <v>Saturday</v>
      </c>
      <c r="AF76" s="2">
        <v>0.40162037037037041</v>
      </c>
      <c r="AG76" s="2">
        <f t="shared" si="17"/>
        <v>0.41666666666666663</v>
      </c>
      <c r="AH76" t="s">
        <v>27</v>
      </c>
    </row>
    <row r="77" spans="1:34" x14ac:dyDescent="0.2">
      <c r="A77">
        <v>1279123</v>
      </c>
      <c r="B77" t="s">
        <v>98</v>
      </c>
      <c r="F77" t="s">
        <v>23</v>
      </c>
      <c r="H77">
        <v>199</v>
      </c>
      <c r="I77" t="s">
        <v>43</v>
      </c>
      <c r="J77">
        <f>VLOOKUP(I77,[1]Key!$A$1:$C$72,2,FALSE)</f>
        <v>43.03886</v>
      </c>
      <c r="K77">
        <f>VLOOKUP(I77,[1]Key!$A$1:$C$72,3,FALSE)</f>
        <v>-87.902720000000002</v>
      </c>
      <c r="L77" t="s">
        <v>31</v>
      </c>
      <c r="M77">
        <f>VLOOKUP(L77,[1]Key!$A$1:$C$72,2,FALSE)</f>
        <v>43.03519</v>
      </c>
      <c r="N77">
        <f>VLOOKUP(L77,[1]Key!$A$1:$C$72,3,FALSE)</f>
        <v>-87.907390000000007</v>
      </c>
      <c r="O77">
        <v>3</v>
      </c>
      <c r="P77">
        <v>0</v>
      </c>
      <c r="Q77">
        <v>0.5</v>
      </c>
      <c r="R77">
        <v>0.4</v>
      </c>
      <c r="S77">
        <v>18</v>
      </c>
      <c r="T77">
        <f t="shared" si="9"/>
        <v>-1</v>
      </c>
      <c r="U77" s="1">
        <v>42769</v>
      </c>
      <c r="V77" s="13">
        <f t="shared" si="10"/>
        <v>42767</v>
      </c>
      <c r="W77" s="14">
        <f t="shared" si="11"/>
        <v>42769</v>
      </c>
      <c r="X77" s="1" t="str">
        <f t="shared" si="12"/>
        <v>Friday</v>
      </c>
      <c r="Y77" s="2">
        <v>0.42534722222222227</v>
      </c>
      <c r="Z77" s="2">
        <f t="shared" si="13"/>
        <v>0.41666666666666663</v>
      </c>
      <c r="AA77">
        <f>1</f>
        <v>1</v>
      </c>
      <c r="AB77" s="1">
        <v>42769</v>
      </c>
      <c r="AC77" s="13">
        <f t="shared" si="14"/>
        <v>42767</v>
      </c>
      <c r="AD77" s="14">
        <f t="shared" si="15"/>
        <v>42769</v>
      </c>
      <c r="AE77" s="1" t="str">
        <f t="shared" si="16"/>
        <v>Friday</v>
      </c>
      <c r="AF77" s="2">
        <v>0.42759259259259258</v>
      </c>
      <c r="AG77" s="2">
        <f t="shared" si="17"/>
        <v>0.41666666666666663</v>
      </c>
      <c r="AH77" t="s">
        <v>27</v>
      </c>
    </row>
    <row r="78" spans="1:34" x14ac:dyDescent="0.2">
      <c r="A78">
        <v>1279123</v>
      </c>
      <c r="B78" t="s">
        <v>98</v>
      </c>
      <c r="F78" t="s">
        <v>23</v>
      </c>
      <c r="H78">
        <v>5543</v>
      </c>
      <c r="I78" t="s">
        <v>31</v>
      </c>
      <c r="J78">
        <f>VLOOKUP(I78,[1]Key!$A$1:$C$72,2,FALSE)</f>
        <v>43.03519</v>
      </c>
      <c r="K78">
        <f>VLOOKUP(I78,[1]Key!$A$1:$C$72,3,FALSE)</f>
        <v>-87.907390000000007</v>
      </c>
      <c r="L78" t="s">
        <v>43</v>
      </c>
      <c r="M78">
        <f>VLOOKUP(L78,[1]Key!$A$1:$C$72,2,FALSE)</f>
        <v>43.03886</v>
      </c>
      <c r="N78">
        <f>VLOOKUP(L78,[1]Key!$A$1:$C$72,3,FALSE)</f>
        <v>-87.902720000000002</v>
      </c>
      <c r="O78">
        <v>3</v>
      </c>
      <c r="P78">
        <v>0</v>
      </c>
      <c r="Q78">
        <v>0.5</v>
      </c>
      <c r="R78">
        <v>0.4</v>
      </c>
      <c r="S78">
        <v>18</v>
      </c>
      <c r="T78">
        <f t="shared" si="9"/>
        <v>-1</v>
      </c>
      <c r="U78" s="1">
        <v>42769</v>
      </c>
      <c r="V78" s="13">
        <f t="shared" si="10"/>
        <v>42767</v>
      </c>
      <c r="W78" s="14">
        <f t="shared" si="11"/>
        <v>42769</v>
      </c>
      <c r="X78" s="1" t="str">
        <f t="shared" si="12"/>
        <v>Friday</v>
      </c>
      <c r="Y78" s="2">
        <v>0.45627314814814812</v>
      </c>
      <c r="Z78" s="2">
        <f t="shared" si="13"/>
        <v>0.45833333333333331</v>
      </c>
      <c r="AA78">
        <f>1</f>
        <v>1</v>
      </c>
      <c r="AB78" s="1">
        <v>42769</v>
      </c>
      <c r="AC78" s="13">
        <f t="shared" si="14"/>
        <v>42767</v>
      </c>
      <c r="AD78" s="14">
        <f t="shared" si="15"/>
        <v>42769</v>
      </c>
      <c r="AE78" s="1" t="str">
        <f t="shared" si="16"/>
        <v>Friday</v>
      </c>
      <c r="AF78" s="2">
        <v>0.4588888888888889</v>
      </c>
      <c r="AG78" s="2">
        <f t="shared" si="17"/>
        <v>0.45833333333333331</v>
      </c>
      <c r="AH78" t="s">
        <v>27</v>
      </c>
    </row>
    <row r="79" spans="1:34" x14ac:dyDescent="0.2">
      <c r="A79">
        <v>1290458</v>
      </c>
      <c r="B79" t="s">
        <v>98</v>
      </c>
      <c r="F79" t="s">
        <v>23</v>
      </c>
      <c r="H79">
        <v>5470</v>
      </c>
      <c r="I79" t="s">
        <v>60</v>
      </c>
      <c r="J79">
        <f>VLOOKUP(I79,[1]Key!$A$1:$C$72,2,FALSE)</f>
        <v>43.066893999999998</v>
      </c>
      <c r="K79">
        <f>VLOOKUP(I79,[1]Key!$A$1:$C$72,3,FALSE)</f>
        <v>-87.877936000000005</v>
      </c>
      <c r="L79" t="s">
        <v>87</v>
      </c>
      <c r="M79">
        <f>VLOOKUP(L79,[1]Key!$A$1:$C$72,2,FALSE)</f>
        <v>43.077359999999999</v>
      </c>
      <c r="N79">
        <f>VLOOKUP(L79,[1]Key!$A$1:$C$72,3,FALSE)</f>
        <v>-87.880769999999998</v>
      </c>
      <c r="O79">
        <v>6</v>
      </c>
      <c r="P79">
        <v>0</v>
      </c>
      <c r="Q79">
        <v>0.9</v>
      </c>
      <c r="R79">
        <v>0.9</v>
      </c>
      <c r="S79">
        <v>36</v>
      </c>
      <c r="T79">
        <f t="shared" si="9"/>
        <v>-1</v>
      </c>
      <c r="U79" s="1">
        <v>42781</v>
      </c>
      <c r="V79" s="13">
        <f t="shared" si="10"/>
        <v>42767</v>
      </c>
      <c r="W79" s="14">
        <f t="shared" si="11"/>
        <v>42781</v>
      </c>
      <c r="X79" s="1" t="str">
        <f t="shared" si="12"/>
        <v>Wednesday</v>
      </c>
      <c r="Y79" s="2">
        <v>0.8916087962962963</v>
      </c>
      <c r="Z79" s="2">
        <f t="shared" si="13"/>
        <v>0.875</v>
      </c>
      <c r="AA79">
        <f>1</f>
        <v>1</v>
      </c>
      <c r="AB79" s="1">
        <v>42781</v>
      </c>
      <c r="AC79" s="13">
        <f t="shared" si="14"/>
        <v>42767</v>
      </c>
      <c r="AD79" s="14">
        <f t="shared" si="15"/>
        <v>42781</v>
      </c>
      <c r="AE79" s="1" t="str">
        <f t="shared" si="16"/>
        <v>Wednesday</v>
      </c>
      <c r="AF79" s="2">
        <v>0.89541666666666664</v>
      </c>
      <c r="AG79" s="2">
        <f t="shared" si="17"/>
        <v>0.875</v>
      </c>
      <c r="AH79" t="s">
        <v>27</v>
      </c>
    </row>
    <row r="80" spans="1:34" x14ac:dyDescent="0.2">
      <c r="A80">
        <v>1290637</v>
      </c>
      <c r="B80" t="s">
        <v>98</v>
      </c>
      <c r="F80" t="s">
        <v>23</v>
      </c>
      <c r="H80">
        <v>255</v>
      </c>
      <c r="I80" t="s">
        <v>39</v>
      </c>
      <c r="J80">
        <f>VLOOKUP(I80,[1]Key!$A$1:$C$72,2,FALSE)</f>
        <v>43.03913</v>
      </c>
      <c r="K80">
        <f>VLOOKUP(I80,[1]Key!$A$1:$C$72,3,FALSE)</f>
        <v>-87.916150000000002</v>
      </c>
      <c r="L80" t="s">
        <v>33</v>
      </c>
      <c r="M80">
        <f>VLOOKUP(L80,[1]Key!$A$1:$C$72,2,FALSE)</f>
        <v>43.034619999999997</v>
      </c>
      <c r="N80">
        <f>VLOOKUP(L80,[1]Key!$A$1:$C$72,3,FALSE)</f>
        <v>-87.917500000000004</v>
      </c>
      <c r="O80">
        <v>9</v>
      </c>
      <c r="P80">
        <v>0</v>
      </c>
      <c r="Q80">
        <v>1.4</v>
      </c>
      <c r="R80">
        <v>1.3</v>
      </c>
      <c r="S80">
        <v>54</v>
      </c>
      <c r="T80">
        <f t="shared" si="9"/>
        <v>-1</v>
      </c>
      <c r="U80" s="1">
        <v>42783</v>
      </c>
      <c r="V80" s="13">
        <f t="shared" si="10"/>
        <v>42767</v>
      </c>
      <c r="W80" s="14">
        <f t="shared" si="11"/>
        <v>42783</v>
      </c>
      <c r="X80" s="1" t="str">
        <f t="shared" si="12"/>
        <v>Friday</v>
      </c>
      <c r="Y80" s="2">
        <v>0.91412037037037042</v>
      </c>
      <c r="Z80" s="2">
        <f t="shared" si="13"/>
        <v>0.91666666666666663</v>
      </c>
      <c r="AA80">
        <f>1</f>
        <v>1</v>
      </c>
      <c r="AB80" s="1">
        <v>42783</v>
      </c>
      <c r="AC80" s="13">
        <f t="shared" si="14"/>
        <v>42767</v>
      </c>
      <c r="AD80" s="14">
        <f t="shared" si="15"/>
        <v>42783</v>
      </c>
      <c r="AE80" s="1" t="str">
        <f t="shared" si="16"/>
        <v>Friday</v>
      </c>
      <c r="AF80" s="2">
        <v>0.92061342592592599</v>
      </c>
      <c r="AG80" s="2">
        <f t="shared" si="17"/>
        <v>0.91666666666666663</v>
      </c>
      <c r="AH80" t="s">
        <v>27</v>
      </c>
    </row>
    <row r="81" spans="1:34" x14ac:dyDescent="0.2">
      <c r="A81">
        <v>1290637</v>
      </c>
      <c r="B81" t="s">
        <v>98</v>
      </c>
      <c r="F81" t="s">
        <v>23</v>
      </c>
      <c r="H81">
        <v>315</v>
      </c>
      <c r="I81" t="s">
        <v>33</v>
      </c>
      <c r="J81">
        <f>VLOOKUP(I81,[1]Key!$A$1:$C$72,2,FALSE)</f>
        <v>43.034619999999997</v>
      </c>
      <c r="K81">
        <f>VLOOKUP(I81,[1]Key!$A$1:$C$72,3,FALSE)</f>
        <v>-87.917500000000004</v>
      </c>
      <c r="L81" t="s">
        <v>64</v>
      </c>
      <c r="M81">
        <f>VLOOKUP(L81,[1]Key!$A$1:$C$72,2,FALSE)</f>
        <v>43.049909999999997</v>
      </c>
      <c r="N81">
        <f>VLOOKUP(L81,[1]Key!$A$1:$C$72,3,FALSE)</f>
        <v>-87.914237</v>
      </c>
      <c r="O81">
        <v>6</v>
      </c>
      <c r="P81">
        <v>0</v>
      </c>
      <c r="Q81">
        <v>0.9</v>
      </c>
      <c r="R81">
        <v>0.9</v>
      </c>
      <c r="S81">
        <v>36</v>
      </c>
      <c r="T81">
        <f t="shared" si="9"/>
        <v>-1</v>
      </c>
      <c r="U81" s="1">
        <v>42768</v>
      </c>
      <c r="V81" s="13">
        <f t="shared" si="10"/>
        <v>42767</v>
      </c>
      <c r="W81" s="14">
        <f t="shared" si="11"/>
        <v>42768</v>
      </c>
      <c r="X81" s="1" t="str">
        <f t="shared" si="12"/>
        <v>Thursday</v>
      </c>
      <c r="Y81" s="2">
        <v>0.40695601851851854</v>
      </c>
      <c r="Z81" s="2">
        <f t="shared" si="13"/>
        <v>0.41666666666666663</v>
      </c>
      <c r="AA81">
        <f>1</f>
        <v>1</v>
      </c>
      <c r="AB81" s="1">
        <v>42768</v>
      </c>
      <c r="AC81" s="13">
        <f t="shared" si="14"/>
        <v>42767</v>
      </c>
      <c r="AD81" s="14">
        <f t="shared" si="15"/>
        <v>42768</v>
      </c>
      <c r="AE81" s="1" t="str">
        <f t="shared" si="16"/>
        <v>Thursday</v>
      </c>
      <c r="AF81" s="2">
        <v>0.41170138888888891</v>
      </c>
      <c r="AG81" s="2">
        <f t="shared" si="17"/>
        <v>0.41666666666666663</v>
      </c>
      <c r="AH81" t="s">
        <v>27</v>
      </c>
    </row>
    <row r="82" spans="1:34" x14ac:dyDescent="0.2">
      <c r="A82">
        <v>1290637</v>
      </c>
      <c r="B82" t="s">
        <v>98</v>
      </c>
      <c r="F82" t="s">
        <v>23</v>
      </c>
      <c r="H82">
        <v>11075</v>
      </c>
      <c r="I82" t="s">
        <v>33</v>
      </c>
      <c r="J82">
        <f>VLOOKUP(I82,[1]Key!$A$1:$C$72,2,FALSE)</f>
        <v>43.034619999999997</v>
      </c>
      <c r="K82">
        <f>VLOOKUP(I82,[1]Key!$A$1:$C$72,3,FALSE)</f>
        <v>-87.917500000000004</v>
      </c>
      <c r="L82" t="s">
        <v>64</v>
      </c>
      <c r="M82">
        <f>VLOOKUP(L82,[1]Key!$A$1:$C$72,2,FALSE)</f>
        <v>43.049909999999997</v>
      </c>
      <c r="N82">
        <f>VLOOKUP(L82,[1]Key!$A$1:$C$72,3,FALSE)</f>
        <v>-87.914237</v>
      </c>
      <c r="O82">
        <v>8</v>
      </c>
      <c r="P82">
        <v>0</v>
      </c>
      <c r="Q82">
        <v>1.2</v>
      </c>
      <c r="R82">
        <v>1.1000000000000001</v>
      </c>
      <c r="S82">
        <v>48</v>
      </c>
      <c r="T82">
        <f t="shared" si="9"/>
        <v>-1</v>
      </c>
      <c r="U82" s="1">
        <v>42767</v>
      </c>
      <c r="V82" s="13">
        <f t="shared" si="10"/>
        <v>42767</v>
      </c>
      <c r="W82" s="14">
        <f t="shared" si="11"/>
        <v>42767</v>
      </c>
      <c r="X82" s="1" t="str">
        <f t="shared" si="12"/>
        <v>Wednesday</v>
      </c>
      <c r="Y82" s="2">
        <v>0.39827546296296296</v>
      </c>
      <c r="Z82" s="2">
        <f t="shared" si="13"/>
        <v>0.41666666666666663</v>
      </c>
      <c r="AA82">
        <f>1</f>
        <v>1</v>
      </c>
      <c r="AB82" s="1">
        <v>42767</v>
      </c>
      <c r="AC82" s="13">
        <f t="shared" si="14"/>
        <v>42767</v>
      </c>
      <c r="AD82" s="14">
        <f t="shared" si="15"/>
        <v>42767</v>
      </c>
      <c r="AE82" s="1" t="str">
        <f t="shared" si="16"/>
        <v>Wednesday</v>
      </c>
      <c r="AF82" s="2">
        <v>0.40413194444444445</v>
      </c>
      <c r="AG82" s="2">
        <f t="shared" si="17"/>
        <v>0.41666666666666663</v>
      </c>
      <c r="AH82" t="s">
        <v>27</v>
      </c>
    </row>
    <row r="83" spans="1:34" x14ac:dyDescent="0.2">
      <c r="A83">
        <v>1290637</v>
      </c>
      <c r="B83" t="s">
        <v>98</v>
      </c>
      <c r="F83" t="s">
        <v>23</v>
      </c>
      <c r="H83">
        <v>362</v>
      </c>
      <c r="I83" t="s">
        <v>33</v>
      </c>
      <c r="J83">
        <f>VLOOKUP(I83,[1]Key!$A$1:$C$72,2,FALSE)</f>
        <v>43.034619999999997</v>
      </c>
      <c r="K83">
        <f>VLOOKUP(I83,[1]Key!$A$1:$C$72,3,FALSE)</f>
        <v>-87.917500000000004</v>
      </c>
      <c r="L83" t="s">
        <v>64</v>
      </c>
      <c r="M83">
        <f>VLOOKUP(L83,[1]Key!$A$1:$C$72,2,FALSE)</f>
        <v>43.049909999999997</v>
      </c>
      <c r="N83">
        <f>VLOOKUP(L83,[1]Key!$A$1:$C$72,3,FALSE)</f>
        <v>-87.914237</v>
      </c>
      <c r="O83">
        <v>33</v>
      </c>
      <c r="P83">
        <v>0</v>
      </c>
      <c r="Q83">
        <v>5</v>
      </c>
      <c r="R83">
        <v>4.7</v>
      </c>
      <c r="S83">
        <v>198</v>
      </c>
      <c r="T83">
        <f t="shared" si="9"/>
        <v>-1</v>
      </c>
      <c r="U83" s="1">
        <v>42789</v>
      </c>
      <c r="V83" s="13">
        <f t="shared" si="10"/>
        <v>42767</v>
      </c>
      <c r="W83" s="14">
        <f t="shared" si="11"/>
        <v>42789</v>
      </c>
      <c r="X83" s="1" t="str">
        <f t="shared" si="12"/>
        <v>Thursday</v>
      </c>
      <c r="Y83" s="2">
        <v>0.35758101851851848</v>
      </c>
      <c r="Z83" s="2">
        <f t="shared" si="13"/>
        <v>0.375</v>
      </c>
      <c r="AA83">
        <f>1</f>
        <v>1</v>
      </c>
      <c r="AB83" s="1">
        <v>42789</v>
      </c>
      <c r="AC83" s="13">
        <f t="shared" si="14"/>
        <v>42767</v>
      </c>
      <c r="AD83" s="14">
        <f t="shared" si="15"/>
        <v>42789</v>
      </c>
      <c r="AE83" s="1" t="str">
        <f t="shared" si="16"/>
        <v>Thursday</v>
      </c>
      <c r="AF83" s="2">
        <v>0.37994212962962964</v>
      </c>
      <c r="AG83" s="2">
        <f t="shared" si="17"/>
        <v>0.375</v>
      </c>
      <c r="AH83" t="s">
        <v>27</v>
      </c>
    </row>
    <row r="84" spans="1:34" x14ac:dyDescent="0.2">
      <c r="A84">
        <v>1290637</v>
      </c>
      <c r="B84" t="s">
        <v>98</v>
      </c>
      <c r="F84" t="s">
        <v>23</v>
      </c>
      <c r="H84">
        <v>5474</v>
      </c>
      <c r="I84" t="s">
        <v>33</v>
      </c>
      <c r="J84">
        <f>VLOOKUP(I84,[1]Key!$A$1:$C$72,2,FALSE)</f>
        <v>43.034619999999997</v>
      </c>
      <c r="K84">
        <f>VLOOKUP(I84,[1]Key!$A$1:$C$72,3,FALSE)</f>
        <v>-87.917500000000004</v>
      </c>
      <c r="L84" t="s">
        <v>64</v>
      </c>
      <c r="M84">
        <f>VLOOKUP(L84,[1]Key!$A$1:$C$72,2,FALSE)</f>
        <v>43.049909999999997</v>
      </c>
      <c r="N84">
        <f>VLOOKUP(L84,[1]Key!$A$1:$C$72,3,FALSE)</f>
        <v>-87.914237</v>
      </c>
      <c r="O84">
        <v>200</v>
      </c>
      <c r="P84">
        <v>0</v>
      </c>
      <c r="Q84">
        <v>18</v>
      </c>
      <c r="R84">
        <v>17.100000000000001</v>
      </c>
      <c r="S84">
        <v>720</v>
      </c>
      <c r="T84">
        <f t="shared" si="9"/>
        <v>-1</v>
      </c>
      <c r="U84" s="1">
        <v>42788</v>
      </c>
      <c r="V84" s="13">
        <f t="shared" si="10"/>
        <v>42767</v>
      </c>
      <c r="W84" s="14">
        <f t="shared" si="11"/>
        <v>42788</v>
      </c>
      <c r="X84" s="1" t="str">
        <f t="shared" si="12"/>
        <v>Wednesday</v>
      </c>
      <c r="Y84" s="2">
        <v>0.36435185185185182</v>
      </c>
      <c r="Z84" s="2">
        <f t="shared" si="13"/>
        <v>0.375</v>
      </c>
      <c r="AA84">
        <f>1</f>
        <v>1</v>
      </c>
      <c r="AB84" s="1">
        <v>42788</v>
      </c>
      <c r="AC84" s="13">
        <f t="shared" si="14"/>
        <v>42767</v>
      </c>
      <c r="AD84" s="14">
        <f t="shared" si="15"/>
        <v>42788</v>
      </c>
      <c r="AE84" s="1" t="str">
        <f t="shared" si="16"/>
        <v>Wednesday</v>
      </c>
      <c r="AF84" s="2">
        <v>0.50336805555555553</v>
      </c>
      <c r="AG84" s="2">
        <f t="shared" si="17"/>
        <v>0.5</v>
      </c>
      <c r="AH84" t="s">
        <v>27</v>
      </c>
    </row>
    <row r="85" spans="1:34" x14ac:dyDescent="0.2">
      <c r="A85">
        <v>1290637</v>
      </c>
      <c r="B85" t="s">
        <v>98</v>
      </c>
      <c r="F85" t="s">
        <v>23</v>
      </c>
      <c r="H85">
        <v>11139</v>
      </c>
      <c r="I85" t="s">
        <v>39</v>
      </c>
      <c r="J85">
        <f>VLOOKUP(I85,[1]Key!$A$1:$C$72,2,FALSE)</f>
        <v>43.03913</v>
      </c>
      <c r="K85">
        <f>VLOOKUP(I85,[1]Key!$A$1:$C$72,3,FALSE)</f>
        <v>-87.916150000000002</v>
      </c>
      <c r="L85" t="s">
        <v>33</v>
      </c>
      <c r="M85">
        <f>VLOOKUP(L85,[1]Key!$A$1:$C$72,2,FALSE)</f>
        <v>43.034619999999997</v>
      </c>
      <c r="N85">
        <f>VLOOKUP(L85,[1]Key!$A$1:$C$72,3,FALSE)</f>
        <v>-87.917500000000004</v>
      </c>
      <c r="O85">
        <v>7</v>
      </c>
      <c r="P85">
        <v>0</v>
      </c>
      <c r="Q85">
        <v>1.1000000000000001</v>
      </c>
      <c r="R85">
        <v>1</v>
      </c>
      <c r="S85">
        <v>42</v>
      </c>
      <c r="T85">
        <f t="shared" si="9"/>
        <v>-1</v>
      </c>
      <c r="U85" s="1">
        <v>42788</v>
      </c>
      <c r="V85" s="13">
        <f t="shared" si="10"/>
        <v>42767</v>
      </c>
      <c r="W85" s="14">
        <f t="shared" si="11"/>
        <v>42788</v>
      </c>
      <c r="X85" s="1" t="str">
        <f t="shared" si="12"/>
        <v>Wednesday</v>
      </c>
      <c r="Y85" s="2">
        <v>0.6607291666666667</v>
      </c>
      <c r="Z85" s="2">
        <f t="shared" si="13"/>
        <v>0.66666666666666663</v>
      </c>
      <c r="AA85">
        <f>1</f>
        <v>1</v>
      </c>
      <c r="AB85" s="1">
        <v>42788</v>
      </c>
      <c r="AC85" s="13">
        <f t="shared" si="14"/>
        <v>42767</v>
      </c>
      <c r="AD85" s="14">
        <f t="shared" si="15"/>
        <v>42788</v>
      </c>
      <c r="AE85" s="1" t="str">
        <f t="shared" si="16"/>
        <v>Wednesday</v>
      </c>
      <c r="AF85" s="2">
        <v>0.66530092592592593</v>
      </c>
      <c r="AG85" s="2">
        <f t="shared" si="17"/>
        <v>0.66666666666666663</v>
      </c>
      <c r="AH85" t="s">
        <v>27</v>
      </c>
    </row>
    <row r="86" spans="1:34" x14ac:dyDescent="0.2">
      <c r="A86">
        <v>1290637</v>
      </c>
      <c r="B86" t="s">
        <v>98</v>
      </c>
      <c r="F86" t="s">
        <v>23</v>
      </c>
      <c r="H86">
        <v>11147</v>
      </c>
      <c r="I86" t="s">
        <v>81</v>
      </c>
      <c r="J86">
        <f>VLOOKUP(I86,[1]Key!$A$1:$C$72,2,FALSE)</f>
        <v>43.06033</v>
      </c>
      <c r="K86">
        <f>VLOOKUP(I86,[1]Key!$A$1:$C$72,3,FALSE)</f>
        <v>-87.89546</v>
      </c>
      <c r="L86" t="s">
        <v>33</v>
      </c>
      <c r="M86">
        <f>VLOOKUP(L86,[1]Key!$A$1:$C$72,2,FALSE)</f>
        <v>43.034619999999997</v>
      </c>
      <c r="N86">
        <f>VLOOKUP(L86,[1]Key!$A$1:$C$72,3,FALSE)</f>
        <v>-87.917500000000004</v>
      </c>
      <c r="O86">
        <v>22</v>
      </c>
      <c r="P86">
        <v>0</v>
      </c>
      <c r="Q86">
        <v>3.3</v>
      </c>
      <c r="R86">
        <v>3.1</v>
      </c>
      <c r="S86">
        <v>132</v>
      </c>
      <c r="T86">
        <f t="shared" si="9"/>
        <v>-1</v>
      </c>
      <c r="U86" s="1">
        <v>42794</v>
      </c>
      <c r="V86" s="13">
        <f t="shared" si="10"/>
        <v>42767</v>
      </c>
      <c r="W86" s="14">
        <f t="shared" si="11"/>
        <v>42794</v>
      </c>
      <c r="X86" s="1" t="str">
        <f t="shared" si="12"/>
        <v>Tuesday</v>
      </c>
      <c r="Y86" s="2">
        <v>0.78577546296296286</v>
      </c>
      <c r="Z86" s="2">
        <f t="shared" si="13"/>
        <v>0.79166666666666663</v>
      </c>
      <c r="AA86">
        <f>1</f>
        <v>1</v>
      </c>
      <c r="AB86" s="1">
        <v>42794</v>
      </c>
      <c r="AC86" s="13">
        <f t="shared" si="14"/>
        <v>42767</v>
      </c>
      <c r="AD86" s="14">
        <f t="shared" si="15"/>
        <v>42794</v>
      </c>
      <c r="AE86" s="1" t="str">
        <f t="shared" si="16"/>
        <v>Tuesday</v>
      </c>
      <c r="AF86" s="2">
        <v>0.80090277777777785</v>
      </c>
      <c r="AG86" s="2">
        <f t="shared" si="17"/>
        <v>0.79166666666666663</v>
      </c>
      <c r="AH86" t="s">
        <v>27</v>
      </c>
    </row>
    <row r="87" spans="1:34" x14ac:dyDescent="0.2">
      <c r="A87">
        <v>1318595</v>
      </c>
      <c r="B87" t="s">
        <v>98</v>
      </c>
      <c r="F87" t="s">
        <v>23</v>
      </c>
      <c r="H87">
        <v>11143</v>
      </c>
      <c r="I87" t="s">
        <v>86</v>
      </c>
      <c r="J87">
        <f>VLOOKUP(I87,[1]Key!$A$1:$C$72,2,FALSE)</f>
        <v>43.054830000000003</v>
      </c>
      <c r="K87">
        <f>VLOOKUP(I87,[1]Key!$A$1:$C$72,3,FALSE)</f>
        <v>-87.91874</v>
      </c>
      <c r="L87" t="s">
        <v>29</v>
      </c>
      <c r="M87">
        <f>VLOOKUP(L87,[1]Key!$A$1:$C$72,2,FALSE)</f>
        <v>43.042490000000001</v>
      </c>
      <c r="N87">
        <f>VLOOKUP(L87,[1]Key!$A$1:$C$72,3,FALSE)</f>
        <v>-87.909959999999998</v>
      </c>
      <c r="O87">
        <v>14</v>
      </c>
      <c r="P87">
        <v>0</v>
      </c>
      <c r="Q87">
        <v>2.1</v>
      </c>
      <c r="R87">
        <v>2</v>
      </c>
      <c r="S87">
        <v>84</v>
      </c>
      <c r="T87">
        <f t="shared" si="9"/>
        <v>-1</v>
      </c>
      <c r="U87" s="1">
        <v>42788</v>
      </c>
      <c r="V87" s="13">
        <f t="shared" si="10"/>
        <v>42767</v>
      </c>
      <c r="W87" s="14">
        <f t="shared" si="11"/>
        <v>42788</v>
      </c>
      <c r="X87" s="1" t="str">
        <f t="shared" si="12"/>
        <v>Wednesday</v>
      </c>
      <c r="Y87" s="2">
        <v>0.35866898148148146</v>
      </c>
      <c r="Z87" s="2">
        <f t="shared" si="13"/>
        <v>0.375</v>
      </c>
      <c r="AA87">
        <f>1</f>
        <v>1</v>
      </c>
      <c r="AB87" s="1">
        <v>42788</v>
      </c>
      <c r="AC87" s="13">
        <f t="shared" si="14"/>
        <v>42767</v>
      </c>
      <c r="AD87" s="14">
        <f t="shared" si="15"/>
        <v>42788</v>
      </c>
      <c r="AE87" s="1" t="str">
        <f t="shared" si="16"/>
        <v>Wednesday</v>
      </c>
      <c r="AF87" s="2">
        <v>0.36856481481481485</v>
      </c>
      <c r="AG87" s="2">
        <f t="shared" si="17"/>
        <v>0.375</v>
      </c>
      <c r="AH87" t="s">
        <v>27</v>
      </c>
    </row>
    <row r="88" spans="1:34" x14ac:dyDescent="0.2">
      <c r="A88">
        <v>1318595</v>
      </c>
      <c r="B88" t="s">
        <v>98</v>
      </c>
      <c r="F88" t="s">
        <v>23</v>
      </c>
      <c r="H88">
        <v>5568</v>
      </c>
      <c r="I88" t="s">
        <v>86</v>
      </c>
      <c r="J88">
        <f>VLOOKUP(I88,[1]Key!$A$1:$C$72,2,FALSE)</f>
        <v>43.054830000000003</v>
      </c>
      <c r="K88">
        <f>VLOOKUP(I88,[1]Key!$A$1:$C$72,3,FALSE)</f>
        <v>-87.91874</v>
      </c>
      <c r="L88" t="s">
        <v>86</v>
      </c>
      <c r="M88">
        <f>VLOOKUP(L88,[1]Key!$A$1:$C$72,2,FALSE)</f>
        <v>43.054830000000003</v>
      </c>
      <c r="N88">
        <f>VLOOKUP(L88,[1]Key!$A$1:$C$72,3,FALSE)</f>
        <v>-87.91874</v>
      </c>
      <c r="O88">
        <v>99</v>
      </c>
      <c r="P88">
        <v>0</v>
      </c>
      <c r="Q88">
        <v>14.9</v>
      </c>
      <c r="R88">
        <v>14.1</v>
      </c>
      <c r="S88">
        <v>594</v>
      </c>
      <c r="T88">
        <f t="shared" si="9"/>
        <v>-1</v>
      </c>
      <c r="U88" s="1">
        <v>42784</v>
      </c>
      <c r="V88" s="13">
        <f t="shared" si="10"/>
        <v>42767</v>
      </c>
      <c r="W88" s="14">
        <f t="shared" si="11"/>
        <v>42784</v>
      </c>
      <c r="X88" s="1" t="str">
        <f t="shared" si="12"/>
        <v>Saturday</v>
      </c>
      <c r="Y88" s="2">
        <v>0.50839120370370372</v>
      </c>
      <c r="Z88" s="2">
        <f t="shared" si="13"/>
        <v>0.5</v>
      </c>
      <c r="AA88">
        <f>1</f>
        <v>1</v>
      </c>
      <c r="AB88" s="1">
        <v>42784</v>
      </c>
      <c r="AC88" s="13">
        <f t="shared" si="14"/>
        <v>42767</v>
      </c>
      <c r="AD88" s="14">
        <f t="shared" si="15"/>
        <v>42784</v>
      </c>
      <c r="AE88" s="1" t="str">
        <f t="shared" si="16"/>
        <v>Saturday</v>
      </c>
      <c r="AF88" s="2">
        <v>0.57761574074074074</v>
      </c>
      <c r="AG88" s="2">
        <f t="shared" si="17"/>
        <v>0.58333333333333326</v>
      </c>
      <c r="AH88" t="s">
        <v>35</v>
      </c>
    </row>
    <row r="89" spans="1:34" x14ac:dyDescent="0.2">
      <c r="A89">
        <v>1331191</v>
      </c>
      <c r="B89" t="s">
        <v>98</v>
      </c>
      <c r="F89" t="s">
        <v>23</v>
      </c>
      <c r="H89">
        <v>11058</v>
      </c>
      <c r="I89" t="s">
        <v>67</v>
      </c>
      <c r="J89">
        <f>VLOOKUP(I89,[1]Key!$A$1:$C$72,2,FALSE)</f>
        <v>43.074890000000003</v>
      </c>
      <c r="K89">
        <f>VLOOKUP(I89,[1]Key!$A$1:$C$72,3,FALSE)</f>
        <v>-87.882810000000006</v>
      </c>
      <c r="L89" t="s">
        <v>87</v>
      </c>
      <c r="M89">
        <f>VLOOKUP(L89,[1]Key!$A$1:$C$72,2,FALSE)</f>
        <v>43.077359999999999</v>
      </c>
      <c r="N89">
        <f>VLOOKUP(L89,[1]Key!$A$1:$C$72,3,FALSE)</f>
        <v>-87.880769999999998</v>
      </c>
      <c r="O89">
        <v>7</v>
      </c>
      <c r="P89">
        <v>0</v>
      </c>
      <c r="Q89">
        <v>1.1000000000000001</v>
      </c>
      <c r="R89">
        <v>1</v>
      </c>
      <c r="S89">
        <v>42</v>
      </c>
      <c r="T89">
        <f t="shared" si="9"/>
        <v>-1</v>
      </c>
      <c r="U89" s="1">
        <v>42787</v>
      </c>
      <c r="V89" s="13">
        <f t="shared" si="10"/>
        <v>42767</v>
      </c>
      <c r="W89" s="14">
        <f t="shared" si="11"/>
        <v>42787</v>
      </c>
      <c r="X89" s="1" t="str">
        <f t="shared" si="12"/>
        <v>Tuesday</v>
      </c>
      <c r="Y89" s="2">
        <v>0.7139699074074074</v>
      </c>
      <c r="Z89" s="2">
        <f t="shared" si="13"/>
        <v>0.70833333333333326</v>
      </c>
      <c r="AA89">
        <f>1</f>
        <v>1</v>
      </c>
      <c r="AB89" s="1">
        <v>42787</v>
      </c>
      <c r="AC89" s="13">
        <f t="shared" si="14"/>
        <v>42767</v>
      </c>
      <c r="AD89" s="14">
        <f t="shared" si="15"/>
        <v>42787</v>
      </c>
      <c r="AE89" s="1" t="str">
        <f t="shared" si="16"/>
        <v>Tuesday</v>
      </c>
      <c r="AF89" s="2">
        <v>0.71940972222222221</v>
      </c>
      <c r="AG89" s="2">
        <f t="shared" si="17"/>
        <v>0.70833333333333326</v>
      </c>
      <c r="AH89" t="s">
        <v>27</v>
      </c>
    </row>
    <row r="90" spans="1:34" x14ac:dyDescent="0.2">
      <c r="A90">
        <v>1386813</v>
      </c>
      <c r="B90" t="s">
        <v>98</v>
      </c>
      <c r="F90" t="s">
        <v>23</v>
      </c>
      <c r="H90">
        <v>11053</v>
      </c>
      <c r="I90" t="s">
        <v>70</v>
      </c>
      <c r="J90">
        <f>VLOOKUP(I90,[1]Key!$A$1:$C$72,2,FALSE)</f>
        <v>43.053040000000003</v>
      </c>
      <c r="K90">
        <f>VLOOKUP(I90,[1]Key!$A$1:$C$72,3,FALSE)</f>
        <v>-87.897660000000002</v>
      </c>
      <c r="L90" t="s">
        <v>73</v>
      </c>
      <c r="M90">
        <f>VLOOKUP(L90,[1]Key!$A$1:$C$72,2,FALSE)</f>
        <v>43.040349999999997</v>
      </c>
      <c r="N90">
        <f>VLOOKUP(L90,[1]Key!$A$1:$C$72,3,FALSE)</f>
        <v>-87.920760000000001</v>
      </c>
      <c r="O90">
        <v>18</v>
      </c>
      <c r="P90">
        <v>0</v>
      </c>
      <c r="Q90">
        <v>2.7</v>
      </c>
      <c r="R90">
        <v>2.6</v>
      </c>
      <c r="S90">
        <v>108</v>
      </c>
      <c r="T90">
        <f t="shared" si="9"/>
        <v>-1</v>
      </c>
      <c r="U90" s="1">
        <v>42776</v>
      </c>
      <c r="V90" s="13">
        <f t="shared" si="10"/>
        <v>42767</v>
      </c>
      <c r="W90" s="14">
        <f t="shared" si="11"/>
        <v>42776</v>
      </c>
      <c r="X90" s="1" t="str">
        <f t="shared" si="12"/>
        <v>Friday</v>
      </c>
      <c r="Y90" s="2">
        <v>0.32493055555555556</v>
      </c>
      <c r="Z90" s="2">
        <f t="shared" si="13"/>
        <v>0.33333333333333331</v>
      </c>
      <c r="AA90">
        <f>1</f>
        <v>1</v>
      </c>
      <c r="AB90" s="1">
        <v>42776</v>
      </c>
      <c r="AC90" s="13">
        <f t="shared" si="14"/>
        <v>42767</v>
      </c>
      <c r="AD90" s="14">
        <f t="shared" si="15"/>
        <v>42776</v>
      </c>
      <c r="AE90" s="1" t="str">
        <f t="shared" si="16"/>
        <v>Friday</v>
      </c>
      <c r="AF90" s="2">
        <v>0.33730324074074075</v>
      </c>
      <c r="AG90" s="2">
        <f t="shared" si="17"/>
        <v>0.33333333333333331</v>
      </c>
      <c r="AH90" t="s">
        <v>27</v>
      </c>
    </row>
    <row r="91" spans="1:34" x14ac:dyDescent="0.2">
      <c r="A91">
        <v>1386813</v>
      </c>
      <c r="B91" t="s">
        <v>98</v>
      </c>
      <c r="F91" t="s">
        <v>23</v>
      </c>
      <c r="H91">
        <v>5541</v>
      </c>
      <c r="I91" t="s">
        <v>70</v>
      </c>
      <c r="J91">
        <f>VLOOKUP(I91,[1]Key!$A$1:$C$72,2,FALSE)</f>
        <v>43.053040000000003</v>
      </c>
      <c r="K91">
        <f>VLOOKUP(I91,[1]Key!$A$1:$C$72,3,FALSE)</f>
        <v>-87.897660000000002</v>
      </c>
      <c r="L91" t="s">
        <v>30</v>
      </c>
      <c r="M91">
        <f>VLOOKUP(L91,[1]Key!$A$1:$C$72,2,FALSE)</f>
        <v>43.05847</v>
      </c>
      <c r="N91">
        <f>VLOOKUP(L91,[1]Key!$A$1:$C$72,3,FALSE)</f>
        <v>-87.898079999999993</v>
      </c>
      <c r="O91">
        <v>3</v>
      </c>
      <c r="P91">
        <v>0</v>
      </c>
      <c r="Q91">
        <v>0.5</v>
      </c>
      <c r="R91">
        <v>0.4</v>
      </c>
      <c r="S91">
        <v>18</v>
      </c>
      <c r="T91">
        <f t="shared" si="9"/>
        <v>-1</v>
      </c>
      <c r="U91" s="1">
        <v>42776</v>
      </c>
      <c r="V91" s="13">
        <f t="shared" si="10"/>
        <v>42767</v>
      </c>
      <c r="W91" s="14">
        <f t="shared" si="11"/>
        <v>42776</v>
      </c>
      <c r="X91" s="1" t="str">
        <f t="shared" si="12"/>
        <v>Friday</v>
      </c>
      <c r="Y91" s="2">
        <v>0.58746527777777779</v>
      </c>
      <c r="Z91" s="2">
        <f t="shared" si="13"/>
        <v>0.58333333333333326</v>
      </c>
      <c r="AA91">
        <f>1</f>
        <v>1</v>
      </c>
      <c r="AB91" s="1">
        <v>42776</v>
      </c>
      <c r="AC91" s="13">
        <f t="shared" si="14"/>
        <v>42767</v>
      </c>
      <c r="AD91" s="14">
        <f t="shared" si="15"/>
        <v>42776</v>
      </c>
      <c r="AE91" s="1" t="str">
        <f t="shared" si="16"/>
        <v>Friday</v>
      </c>
      <c r="AF91" s="2">
        <v>0.58921296296296299</v>
      </c>
      <c r="AG91" s="2">
        <f t="shared" si="17"/>
        <v>0.58333333333333326</v>
      </c>
      <c r="AH91" t="s">
        <v>27</v>
      </c>
    </row>
    <row r="92" spans="1:34" x14ac:dyDescent="0.2">
      <c r="A92">
        <v>1386813</v>
      </c>
      <c r="B92" t="s">
        <v>98</v>
      </c>
      <c r="F92" t="s">
        <v>23</v>
      </c>
      <c r="H92">
        <v>6</v>
      </c>
      <c r="I92" t="s">
        <v>73</v>
      </c>
      <c r="J92">
        <f>VLOOKUP(I92,[1]Key!$A$1:$C$72,2,FALSE)</f>
        <v>43.040349999999997</v>
      </c>
      <c r="K92">
        <f>VLOOKUP(I92,[1]Key!$A$1:$C$72,3,FALSE)</f>
        <v>-87.920760000000001</v>
      </c>
      <c r="L92" t="s">
        <v>79</v>
      </c>
      <c r="M92">
        <f>VLOOKUP(L92,[1]Key!$A$1:$C$72,2,FALSE)</f>
        <v>43.038649999999997</v>
      </c>
      <c r="N92">
        <f>VLOOKUP(L92,[1]Key!$A$1:$C$72,3,FALSE)</f>
        <v>-87.921930000000003</v>
      </c>
      <c r="O92">
        <v>2</v>
      </c>
      <c r="P92">
        <v>0</v>
      </c>
      <c r="Q92">
        <v>0.3</v>
      </c>
      <c r="R92">
        <v>0.3</v>
      </c>
      <c r="S92">
        <v>12</v>
      </c>
      <c r="T92">
        <f t="shared" si="9"/>
        <v>-1</v>
      </c>
      <c r="U92" s="1">
        <v>42776</v>
      </c>
      <c r="V92" s="13">
        <f t="shared" si="10"/>
        <v>42767</v>
      </c>
      <c r="W92" s="14">
        <f t="shared" si="11"/>
        <v>42776</v>
      </c>
      <c r="X92" s="1" t="str">
        <f t="shared" si="12"/>
        <v>Friday</v>
      </c>
      <c r="Y92" s="2">
        <v>0.53545138888888888</v>
      </c>
      <c r="Z92" s="2">
        <f t="shared" si="13"/>
        <v>0.54166666666666663</v>
      </c>
      <c r="AA92">
        <f>1</f>
        <v>1</v>
      </c>
      <c r="AB92" s="1">
        <v>42776</v>
      </c>
      <c r="AC92" s="13">
        <f t="shared" si="14"/>
        <v>42767</v>
      </c>
      <c r="AD92" s="14">
        <f t="shared" si="15"/>
        <v>42776</v>
      </c>
      <c r="AE92" s="1" t="str">
        <f t="shared" si="16"/>
        <v>Friday</v>
      </c>
      <c r="AF92" s="2">
        <v>0.53715277777777781</v>
      </c>
      <c r="AG92" s="2">
        <f t="shared" si="17"/>
        <v>0.54166666666666663</v>
      </c>
      <c r="AH92" t="s">
        <v>27</v>
      </c>
    </row>
    <row r="93" spans="1:34" x14ac:dyDescent="0.2">
      <c r="A93">
        <v>1386813</v>
      </c>
      <c r="B93" t="s">
        <v>98</v>
      </c>
      <c r="F93" t="s">
        <v>23</v>
      </c>
      <c r="H93">
        <v>5458</v>
      </c>
      <c r="I93" t="s">
        <v>73</v>
      </c>
      <c r="J93">
        <f>VLOOKUP(I93,[1]Key!$A$1:$C$72,2,FALSE)</f>
        <v>43.040349999999997</v>
      </c>
      <c r="K93">
        <f>VLOOKUP(I93,[1]Key!$A$1:$C$72,3,FALSE)</f>
        <v>-87.920760000000001</v>
      </c>
      <c r="L93" t="s">
        <v>79</v>
      </c>
      <c r="M93">
        <f>VLOOKUP(L93,[1]Key!$A$1:$C$72,2,FALSE)</f>
        <v>43.038649999999997</v>
      </c>
      <c r="N93">
        <f>VLOOKUP(L93,[1]Key!$A$1:$C$72,3,FALSE)</f>
        <v>-87.921930000000003</v>
      </c>
      <c r="O93">
        <v>3</v>
      </c>
      <c r="P93">
        <v>0</v>
      </c>
      <c r="Q93">
        <v>0.5</v>
      </c>
      <c r="R93">
        <v>0.4</v>
      </c>
      <c r="S93">
        <v>18</v>
      </c>
      <c r="T93">
        <f t="shared" si="9"/>
        <v>-1</v>
      </c>
      <c r="U93" s="1">
        <v>42774</v>
      </c>
      <c r="V93" s="13">
        <f t="shared" si="10"/>
        <v>42767</v>
      </c>
      <c r="W93" s="14">
        <f t="shared" si="11"/>
        <v>42774</v>
      </c>
      <c r="X93" s="1" t="str">
        <f t="shared" si="12"/>
        <v>Wednesday</v>
      </c>
      <c r="Y93" s="2">
        <v>0.54895833333333333</v>
      </c>
      <c r="Z93" s="2">
        <f t="shared" si="13"/>
        <v>0.54166666666666663</v>
      </c>
      <c r="AA93">
        <f>1</f>
        <v>1</v>
      </c>
      <c r="AB93" s="1">
        <v>42774</v>
      </c>
      <c r="AC93" s="13">
        <f t="shared" si="14"/>
        <v>42767</v>
      </c>
      <c r="AD93" s="14">
        <f t="shared" si="15"/>
        <v>42774</v>
      </c>
      <c r="AE93" s="1" t="str">
        <f t="shared" si="16"/>
        <v>Wednesday</v>
      </c>
      <c r="AF93" s="2">
        <v>0.55070601851851853</v>
      </c>
      <c r="AG93" s="2">
        <f t="shared" si="17"/>
        <v>0.54166666666666663</v>
      </c>
      <c r="AH93" t="s">
        <v>27</v>
      </c>
    </row>
    <row r="94" spans="1:34" x14ac:dyDescent="0.2">
      <c r="A94">
        <v>1386813</v>
      </c>
      <c r="B94" t="s">
        <v>98</v>
      </c>
      <c r="F94" t="s">
        <v>23</v>
      </c>
      <c r="H94">
        <v>172</v>
      </c>
      <c r="I94" t="s">
        <v>48</v>
      </c>
      <c r="J94">
        <f>VLOOKUP(I94,[1]Key!$A$1:$C$72,2,FALSE)</f>
        <v>43.05097</v>
      </c>
      <c r="K94">
        <f>VLOOKUP(I94,[1]Key!$A$1:$C$72,3,FALSE)</f>
        <v>-87.906440000000003</v>
      </c>
      <c r="L94" t="s">
        <v>70</v>
      </c>
      <c r="M94">
        <f>VLOOKUP(L94,[1]Key!$A$1:$C$72,2,FALSE)</f>
        <v>43.053040000000003</v>
      </c>
      <c r="N94">
        <f>VLOOKUP(L94,[1]Key!$A$1:$C$72,3,FALSE)</f>
        <v>-87.897660000000002</v>
      </c>
      <c r="O94">
        <v>8</v>
      </c>
      <c r="P94">
        <v>0</v>
      </c>
      <c r="Q94">
        <v>1.2</v>
      </c>
      <c r="R94">
        <v>1.1000000000000001</v>
      </c>
      <c r="S94">
        <v>48</v>
      </c>
      <c r="T94">
        <f t="shared" si="9"/>
        <v>-1</v>
      </c>
      <c r="U94" s="1">
        <v>42774</v>
      </c>
      <c r="V94" s="13">
        <f t="shared" si="10"/>
        <v>42767</v>
      </c>
      <c r="W94" s="14">
        <f t="shared" si="11"/>
        <v>42774</v>
      </c>
      <c r="X94" s="1" t="str">
        <f t="shared" si="12"/>
        <v>Wednesday</v>
      </c>
      <c r="Y94" s="2">
        <v>0.64732638888888883</v>
      </c>
      <c r="Z94" s="2">
        <f t="shared" si="13"/>
        <v>0.66666666666666663</v>
      </c>
      <c r="AA94">
        <f>1</f>
        <v>1</v>
      </c>
      <c r="AB94" s="1">
        <v>42774</v>
      </c>
      <c r="AC94" s="13">
        <f t="shared" si="14"/>
        <v>42767</v>
      </c>
      <c r="AD94" s="14">
        <f t="shared" si="15"/>
        <v>42774</v>
      </c>
      <c r="AE94" s="1" t="str">
        <f t="shared" si="16"/>
        <v>Wednesday</v>
      </c>
      <c r="AF94" s="2">
        <v>0.65290509259259266</v>
      </c>
      <c r="AG94" s="2">
        <f t="shared" si="17"/>
        <v>0.66666666666666663</v>
      </c>
      <c r="AH94" t="s">
        <v>27</v>
      </c>
    </row>
    <row r="95" spans="1:34" x14ac:dyDescent="0.2">
      <c r="A95">
        <v>1386813</v>
      </c>
      <c r="B95" t="s">
        <v>98</v>
      </c>
      <c r="F95" t="s">
        <v>23</v>
      </c>
      <c r="H95">
        <v>19</v>
      </c>
      <c r="I95" t="s">
        <v>70</v>
      </c>
      <c r="J95">
        <f>VLOOKUP(I95,[1]Key!$A$1:$C$72,2,FALSE)</f>
        <v>43.053040000000003</v>
      </c>
      <c r="K95">
        <f>VLOOKUP(I95,[1]Key!$A$1:$C$72,3,FALSE)</f>
        <v>-87.897660000000002</v>
      </c>
      <c r="L95" t="s">
        <v>70</v>
      </c>
      <c r="M95">
        <f>VLOOKUP(L95,[1]Key!$A$1:$C$72,2,FALSE)</f>
        <v>43.053040000000003</v>
      </c>
      <c r="N95">
        <f>VLOOKUP(L95,[1]Key!$A$1:$C$72,3,FALSE)</f>
        <v>-87.897660000000002</v>
      </c>
      <c r="O95">
        <v>26</v>
      </c>
      <c r="P95">
        <v>0</v>
      </c>
      <c r="Q95">
        <v>3.9</v>
      </c>
      <c r="R95">
        <v>3.7</v>
      </c>
      <c r="S95">
        <v>156</v>
      </c>
      <c r="T95">
        <f t="shared" si="9"/>
        <v>-1</v>
      </c>
      <c r="U95" s="1">
        <v>42774</v>
      </c>
      <c r="V95" s="13">
        <f t="shared" si="10"/>
        <v>42767</v>
      </c>
      <c r="W95" s="14">
        <f t="shared" si="11"/>
        <v>42774</v>
      </c>
      <c r="X95" s="1" t="str">
        <f t="shared" si="12"/>
        <v>Wednesday</v>
      </c>
      <c r="Y95" s="2">
        <v>0.65319444444444441</v>
      </c>
      <c r="Z95" s="2">
        <f t="shared" si="13"/>
        <v>0.66666666666666663</v>
      </c>
      <c r="AA95">
        <f>1</f>
        <v>1</v>
      </c>
      <c r="AB95" s="1">
        <v>42774</v>
      </c>
      <c r="AC95" s="13">
        <f t="shared" si="14"/>
        <v>42767</v>
      </c>
      <c r="AD95" s="14">
        <f t="shared" si="15"/>
        <v>42774</v>
      </c>
      <c r="AE95" s="1" t="str">
        <f t="shared" si="16"/>
        <v>Wednesday</v>
      </c>
      <c r="AF95" s="2">
        <v>0.67121527777777779</v>
      </c>
      <c r="AG95" s="2">
        <f t="shared" si="17"/>
        <v>0.66666666666666663</v>
      </c>
      <c r="AH95" t="s">
        <v>35</v>
      </c>
    </row>
    <row r="96" spans="1:34" x14ac:dyDescent="0.2">
      <c r="A96">
        <v>1386813</v>
      </c>
      <c r="B96" t="s">
        <v>98</v>
      </c>
      <c r="F96" t="s">
        <v>23</v>
      </c>
      <c r="H96">
        <v>19</v>
      </c>
      <c r="I96" t="s">
        <v>70</v>
      </c>
      <c r="J96">
        <f>VLOOKUP(I96,[1]Key!$A$1:$C$72,2,FALSE)</f>
        <v>43.053040000000003</v>
      </c>
      <c r="K96">
        <f>VLOOKUP(I96,[1]Key!$A$1:$C$72,3,FALSE)</f>
        <v>-87.897660000000002</v>
      </c>
      <c r="L96" t="s">
        <v>73</v>
      </c>
      <c r="M96">
        <f>VLOOKUP(L96,[1]Key!$A$1:$C$72,2,FALSE)</f>
        <v>43.040349999999997</v>
      </c>
      <c r="N96">
        <f>VLOOKUP(L96,[1]Key!$A$1:$C$72,3,FALSE)</f>
        <v>-87.920760000000001</v>
      </c>
      <c r="O96">
        <v>14</v>
      </c>
      <c r="P96">
        <v>0</v>
      </c>
      <c r="Q96">
        <v>2.1</v>
      </c>
      <c r="R96">
        <v>2</v>
      </c>
      <c r="S96">
        <v>84</v>
      </c>
      <c r="T96">
        <f t="shared" si="9"/>
        <v>-1</v>
      </c>
      <c r="U96" s="1">
        <v>42775</v>
      </c>
      <c r="V96" s="13">
        <f t="shared" si="10"/>
        <v>42767</v>
      </c>
      <c r="W96" s="14">
        <f t="shared" si="11"/>
        <v>42775</v>
      </c>
      <c r="X96" s="1" t="str">
        <f t="shared" si="12"/>
        <v>Thursday</v>
      </c>
      <c r="Y96" s="2">
        <v>0.3094675925925926</v>
      </c>
      <c r="Z96" s="2">
        <f t="shared" si="13"/>
        <v>0.29166666666666663</v>
      </c>
      <c r="AA96">
        <f>1</f>
        <v>1</v>
      </c>
      <c r="AB96" s="1">
        <v>42775</v>
      </c>
      <c r="AC96" s="13">
        <f t="shared" si="14"/>
        <v>42767</v>
      </c>
      <c r="AD96" s="14">
        <f t="shared" si="15"/>
        <v>42775</v>
      </c>
      <c r="AE96" s="1" t="str">
        <f t="shared" si="16"/>
        <v>Thursday</v>
      </c>
      <c r="AF96" s="2">
        <v>0.3192592592592593</v>
      </c>
      <c r="AG96" s="2">
        <f t="shared" si="17"/>
        <v>0.33333333333333331</v>
      </c>
      <c r="AH96" t="s">
        <v>27</v>
      </c>
    </row>
    <row r="97" spans="1:34" x14ac:dyDescent="0.2">
      <c r="A97">
        <v>1386813</v>
      </c>
      <c r="B97" t="s">
        <v>98</v>
      </c>
      <c r="F97" t="s">
        <v>23</v>
      </c>
      <c r="H97">
        <v>19</v>
      </c>
      <c r="I97" t="s">
        <v>73</v>
      </c>
      <c r="J97">
        <f>VLOOKUP(I97,[1]Key!$A$1:$C$72,2,FALSE)</f>
        <v>43.040349999999997</v>
      </c>
      <c r="K97">
        <f>VLOOKUP(I97,[1]Key!$A$1:$C$72,3,FALSE)</f>
        <v>-87.920760000000001</v>
      </c>
      <c r="L97" t="s">
        <v>41</v>
      </c>
      <c r="M97">
        <f>VLOOKUP(L97,[1]Key!$A$1:$C$72,2,FALSE)</f>
        <v>43.04824</v>
      </c>
      <c r="N97">
        <f>VLOOKUP(L97,[1]Key!$A$1:$C$72,3,FALSE)</f>
        <v>-87.904970000000006</v>
      </c>
      <c r="O97">
        <v>11</v>
      </c>
      <c r="P97">
        <v>0</v>
      </c>
      <c r="Q97">
        <v>1.7</v>
      </c>
      <c r="R97">
        <v>1.6</v>
      </c>
      <c r="S97">
        <v>66</v>
      </c>
      <c r="T97">
        <f t="shared" si="9"/>
        <v>-1</v>
      </c>
      <c r="U97" s="1">
        <v>42775</v>
      </c>
      <c r="V97" s="13">
        <f t="shared" si="10"/>
        <v>42767</v>
      </c>
      <c r="W97" s="14">
        <f t="shared" si="11"/>
        <v>42775</v>
      </c>
      <c r="X97" s="1" t="str">
        <f t="shared" si="12"/>
        <v>Thursday</v>
      </c>
      <c r="Y97" s="2">
        <v>0.53490740740740739</v>
      </c>
      <c r="Z97" s="2">
        <f t="shared" si="13"/>
        <v>0.54166666666666663</v>
      </c>
      <c r="AA97">
        <f>1</f>
        <v>1</v>
      </c>
      <c r="AB97" s="1">
        <v>42775</v>
      </c>
      <c r="AC97" s="13">
        <f t="shared" si="14"/>
        <v>42767</v>
      </c>
      <c r="AD97" s="14">
        <f t="shared" si="15"/>
        <v>42775</v>
      </c>
      <c r="AE97" s="1" t="str">
        <f t="shared" si="16"/>
        <v>Thursday</v>
      </c>
      <c r="AF97" s="2">
        <v>0.54249999999999998</v>
      </c>
      <c r="AG97" s="2">
        <f t="shared" si="17"/>
        <v>0.54166666666666663</v>
      </c>
      <c r="AH97" t="s">
        <v>27</v>
      </c>
    </row>
    <row r="98" spans="1:34" x14ac:dyDescent="0.2">
      <c r="A98">
        <v>1386813</v>
      </c>
      <c r="B98" t="s">
        <v>98</v>
      </c>
      <c r="F98" t="s">
        <v>23</v>
      </c>
      <c r="H98">
        <v>199</v>
      </c>
      <c r="I98" t="s">
        <v>41</v>
      </c>
      <c r="J98">
        <f>VLOOKUP(I98,[1]Key!$A$1:$C$72,2,FALSE)</f>
        <v>43.04824</v>
      </c>
      <c r="K98">
        <f>VLOOKUP(I98,[1]Key!$A$1:$C$72,3,FALSE)</f>
        <v>-87.904970000000006</v>
      </c>
      <c r="L98" t="s">
        <v>70</v>
      </c>
      <c r="M98">
        <f>VLOOKUP(L98,[1]Key!$A$1:$C$72,2,FALSE)</f>
        <v>43.053040000000003</v>
      </c>
      <c r="N98">
        <f>VLOOKUP(L98,[1]Key!$A$1:$C$72,3,FALSE)</f>
        <v>-87.897660000000002</v>
      </c>
      <c r="O98">
        <v>20</v>
      </c>
      <c r="P98">
        <v>0</v>
      </c>
      <c r="Q98">
        <v>3</v>
      </c>
      <c r="R98">
        <v>2.9</v>
      </c>
      <c r="S98">
        <v>120</v>
      </c>
      <c r="T98">
        <f t="shared" si="9"/>
        <v>-1</v>
      </c>
      <c r="U98" s="1">
        <v>42775</v>
      </c>
      <c r="V98" s="13">
        <f t="shared" si="10"/>
        <v>42767</v>
      </c>
      <c r="W98" s="14">
        <f t="shared" si="11"/>
        <v>42775</v>
      </c>
      <c r="X98" s="1" t="str">
        <f t="shared" si="12"/>
        <v>Thursday</v>
      </c>
      <c r="Y98" s="2">
        <v>0.5433217592592593</v>
      </c>
      <c r="Z98" s="2">
        <f t="shared" si="13"/>
        <v>0.54166666666666663</v>
      </c>
      <c r="AA98">
        <f>1</f>
        <v>1</v>
      </c>
      <c r="AB98" s="1">
        <v>42775</v>
      </c>
      <c r="AC98" s="13">
        <f t="shared" si="14"/>
        <v>42767</v>
      </c>
      <c r="AD98" s="14">
        <f t="shared" si="15"/>
        <v>42775</v>
      </c>
      <c r="AE98" s="1" t="str">
        <f t="shared" si="16"/>
        <v>Thursday</v>
      </c>
      <c r="AF98" s="2">
        <v>0.55739583333333331</v>
      </c>
      <c r="AG98" s="2">
        <f t="shared" si="17"/>
        <v>0.54166666666666663</v>
      </c>
      <c r="AH98" t="s">
        <v>27</v>
      </c>
    </row>
    <row r="99" spans="1:34" x14ac:dyDescent="0.2">
      <c r="A99">
        <v>1386813</v>
      </c>
      <c r="B99" t="s">
        <v>98</v>
      </c>
      <c r="F99" t="s">
        <v>23</v>
      </c>
      <c r="H99">
        <v>6</v>
      </c>
      <c r="I99" t="s">
        <v>73</v>
      </c>
      <c r="J99">
        <f>VLOOKUP(I99,[1]Key!$A$1:$C$72,2,FALSE)</f>
        <v>43.040349999999997</v>
      </c>
      <c r="K99">
        <f>VLOOKUP(I99,[1]Key!$A$1:$C$72,3,FALSE)</f>
        <v>-87.920760000000001</v>
      </c>
      <c r="L99" t="s">
        <v>70</v>
      </c>
      <c r="M99">
        <f>VLOOKUP(L99,[1]Key!$A$1:$C$72,2,FALSE)</f>
        <v>43.053040000000003</v>
      </c>
      <c r="N99">
        <f>VLOOKUP(L99,[1]Key!$A$1:$C$72,3,FALSE)</f>
        <v>-87.897660000000002</v>
      </c>
      <c r="O99">
        <v>14</v>
      </c>
      <c r="P99">
        <v>0</v>
      </c>
      <c r="Q99">
        <v>2.1</v>
      </c>
      <c r="R99">
        <v>2</v>
      </c>
      <c r="S99">
        <v>84</v>
      </c>
      <c r="T99">
        <f t="shared" si="9"/>
        <v>-1</v>
      </c>
      <c r="U99" s="1">
        <v>42777</v>
      </c>
      <c r="V99" s="13">
        <f t="shared" si="10"/>
        <v>42767</v>
      </c>
      <c r="W99" s="14">
        <f t="shared" si="11"/>
        <v>42777</v>
      </c>
      <c r="X99" s="1" t="str">
        <f t="shared" si="12"/>
        <v>Saturday</v>
      </c>
      <c r="Y99" s="2">
        <v>0.66744212962962957</v>
      </c>
      <c r="Z99" s="2">
        <f t="shared" si="13"/>
        <v>0.66666666666666663</v>
      </c>
      <c r="AA99">
        <f>1</f>
        <v>1</v>
      </c>
      <c r="AB99" s="1">
        <v>42777</v>
      </c>
      <c r="AC99" s="13">
        <f t="shared" si="14"/>
        <v>42767</v>
      </c>
      <c r="AD99" s="14">
        <f t="shared" si="15"/>
        <v>42777</v>
      </c>
      <c r="AE99" s="1" t="str">
        <f t="shared" si="16"/>
        <v>Saturday</v>
      </c>
      <c r="AF99" s="2">
        <v>0.67760416666666667</v>
      </c>
      <c r="AG99" s="2">
        <f t="shared" si="17"/>
        <v>0.66666666666666663</v>
      </c>
      <c r="AH99" t="s">
        <v>27</v>
      </c>
    </row>
    <row r="100" spans="1:34" x14ac:dyDescent="0.2">
      <c r="A100">
        <v>1386813</v>
      </c>
      <c r="B100" t="s">
        <v>98</v>
      </c>
      <c r="F100" t="s">
        <v>23</v>
      </c>
      <c r="H100">
        <v>11162</v>
      </c>
      <c r="I100" t="s">
        <v>70</v>
      </c>
      <c r="J100">
        <f>VLOOKUP(I100,[1]Key!$A$1:$C$72,2,FALSE)</f>
        <v>43.053040000000003</v>
      </c>
      <c r="K100">
        <f>VLOOKUP(I100,[1]Key!$A$1:$C$72,3,FALSE)</f>
        <v>-87.897660000000002</v>
      </c>
      <c r="L100" t="s">
        <v>79</v>
      </c>
      <c r="M100">
        <f>VLOOKUP(L100,[1]Key!$A$1:$C$72,2,FALSE)</f>
        <v>43.038649999999997</v>
      </c>
      <c r="N100">
        <f>VLOOKUP(L100,[1]Key!$A$1:$C$72,3,FALSE)</f>
        <v>-87.921930000000003</v>
      </c>
      <c r="O100">
        <v>38</v>
      </c>
      <c r="P100">
        <v>0</v>
      </c>
      <c r="Q100">
        <v>5.7</v>
      </c>
      <c r="R100">
        <v>5.4</v>
      </c>
      <c r="S100">
        <v>228</v>
      </c>
      <c r="T100">
        <f t="shared" si="9"/>
        <v>-1</v>
      </c>
      <c r="U100" s="1">
        <v>42777</v>
      </c>
      <c r="V100" s="13">
        <f t="shared" si="10"/>
        <v>42767</v>
      </c>
      <c r="W100" s="14">
        <f t="shared" si="11"/>
        <v>42777</v>
      </c>
      <c r="X100" s="1" t="str">
        <f t="shared" si="12"/>
        <v>Saturday</v>
      </c>
      <c r="Y100" s="2">
        <v>0.33158564814814812</v>
      </c>
      <c r="Z100" s="2">
        <f t="shared" si="13"/>
        <v>0.33333333333333331</v>
      </c>
      <c r="AA100">
        <f>1</f>
        <v>1</v>
      </c>
      <c r="AB100" s="1">
        <v>42777</v>
      </c>
      <c r="AC100" s="13">
        <f t="shared" si="14"/>
        <v>42767</v>
      </c>
      <c r="AD100" s="14">
        <f t="shared" si="15"/>
        <v>42777</v>
      </c>
      <c r="AE100" s="1" t="str">
        <f t="shared" si="16"/>
        <v>Saturday</v>
      </c>
      <c r="AF100" s="2">
        <v>0.3578587962962963</v>
      </c>
      <c r="AG100" s="2">
        <f t="shared" si="17"/>
        <v>0.375</v>
      </c>
      <c r="AH100" t="s">
        <v>27</v>
      </c>
    </row>
    <row r="101" spans="1:34" x14ac:dyDescent="0.2">
      <c r="A101">
        <v>1386813</v>
      </c>
      <c r="B101" t="s">
        <v>98</v>
      </c>
      <c r="F101" t="s">
        <v>23</v>
      </c>
      <c r="H101">
        <v>13</v>
      </c>
      <c r="I101" t="s">
        <v>34</v>
      </c>
      <c r="J101">
        <f>VLOOKUP(I101,[1]Key!$A$1:$C$72,2,FALSE)</f>
        <v>43.036900000000003</v>
      </c>
      <c r="K101">
        <f>VLOOKUP(I101,[1]Key!$A$1:$C$72,3,FALSE)</f>
        <v>-87.89667</v>
      </c>
      <c r="L101" t="s">
        <v>48</v>
      </c>
      <c r="M101">
        <f>VLOOKUP(L101,[1]Key!$A$1:$C$72,2,FALSE)</f>
        <v>43.05097</v>
      </c>
      <c r="N101">
        <f>VLOOKUP(L101,[1]Key!$A$1:$C$72,3,FALSE)</f>
        <v>-87.906440000000003</v>
      </c>
      <c r="O101">
        <v>24</v>
      </c>
      <c r="P101">
        <v>0</v>
      </c>
      <c r="Q101">
        <v>3.6</v>
      </c>
      <c r="R101">
        <v>3.4</v>
      </c>
      <c r="S101">
        <v>144</v>
      </c>
      <c r="T101">
        <f t="shared" si="9"/>
        <v>-1</v>
      </c>
      <c r="U101" s="1">
        <v>42778</v>
      </c>
      <c r="V101" s="13">
        <f t="shared" si="10"/>
        <v>42767</v>
      </c>
      <c r="W101" s="14">
        <f t="shared" si="11"/>
        <v>42778</v>
      </c>
      <c r="X101" s="1" t="str">
        <f t="shared" si="12"/>
        <v>Sunday</v>
      </c>
      <c r="Y101" s="2">
        <v>0.73074074074074069</v>
      </c>
      <c r="Z101" s="2">
        <f t="shared" si="13"/>
        <v>0.75</v>
      </c>
      <c r="AA101">
        <f>1</f>
        <v>1</v>
      </c>
      <c r="AB101" s="1">
        <v>42778</v>
      </c>
      <c r="AC101" s="13">
        <f t="shared" si="14"/>
        <v>42767</v>
      </c>
      <c r="AD101" s="14">
        <f t="shared" si="15"/>
        <v>42778</v>
      </c>
      <c r="AE101" s="1" t="str">
        <f t="shared" si="16"/>
        <v>Sunday</v>
      </c>
      <c r="AF101" s="2">
        <v>0.74744212962962964</v>
      </c>
      <c r="AG101" s="2">
        <f t="shared" si="17"/>
        <v>0.75</v>
      </c>
      <c r="AH101" t="s">
        <v>27</v>
      </c>
    </row>
    <row r="102" spans="1:34" x14ac:dyDescent="0.2">
      <c r="A102">
        <v>1386813</v>
      </c>
      <c r="B102" t="s">
        <v>98</v>
      </c>
      <c r="F102" t="s">
        <v>23</v>
      </c>
      <c r="H102">
        <v>5469</v>
      </c>
      <c r="I102" t="s">
        <v>80</v>
      </c>
      <c r="J102">
        <f>VLOOKUP(I102,[1]Key!$A$1:$C$72,2,FALSE)</f>
        <v>43.052460000000004</v>
      </c>
      <c r="K102">
        <f>VLOOKUP(I102,[1]Key!$A$1:$C$72,3,FALSE)</f>
        <v>-87.891000000000005</v>
      </c>
      <c r="L102" t="s">
        <v>34</v>
      </c>
      <c r="M102">
        <f>VLOOKUP(L102,[1]Key!$A$1:$C$72,2,FALSE)</f>
        <v>43.036900000000003</v>
      </c>
      <c r="N102">
        <f>VLOOKUP(L102,[1]Key!$A$1:$C$72,3,FALSE)</f>
        <v>-87.89667</v>
      </c>
      <c r="O102">
        <v>37</v>
      </c>
      <c r="P102">
        <v>0</v>
      </c>
      <c r="Q102">
        <v>5.6</v>
      </c>
      <c r="R102">
        <v>5.3</v>
      </c>
      <c r="S102">
        <v>222</v>
      </c>
      <c r="T102">
        <f t="shared" si="9"/>
        <v>-1</v>
      </c>
      <c r="U102" s="1">
        <v>42778</v>
      </c>
      <c r="V102" s="13">
        <f t="shared" si="10"/>
        <v>42767</v>
      </c>
      <c r="W102" s="14">
        <f t="shared" si="11"/>
        <v>42778</v>
      </c>
      <c r="X102" s="1" t="str">
        <f t="shared" si="12"/>
        <v>Sunday</v>
      </c>
      <c r="Y102" s="2">
        <v>0.70469907407407406</v>
      </c>
      <c r="Z102" s="2">
        <f t="shared" si="13"/>
        <v>0.70833333333333326</v>
      </c>
      <c r="AA102">
        <f>1</f>
        <v>1</v>
      </c>
      <c r="AB102" s="1">
        <v>42778</v>
      </c>
      <c r="AC102" s="13">
        <f t="shared" si="14"/>
        <v>42767</v>
      </c>
      <c r="AD102" s="14">
        <f t="shared" si="15"/>
        <v>42778</v>
      </c>
      <c r="AE102" s="1" t="str">
        <f t="shared" si="16"/>
        <v>Sunday</v>
      </c>
      <c r="AF102" s="2">
        <v>0.73048611111111106</v>
      </c>
      <c r="AG102" s="2">
        <f t="shared" si="17"/>
        <v>0.75</v>
      </c>
      <c r="AH102" t="s">
        <v>27</v>
      </c>
    </row>
    <row r="103" spans="1:34" x14ac:dyDescent="0.2">
      <c r="A103">
        <v>1386813</v>
      </c>
      <c r="B103" t="s">
        <v>98</v>
      </c>
      <c r="F103" t="s">
        <v>23</v>
      </c>
      <c r="H103">
        <v>19</v>
      </c>
      <c r="I103" t="s">
        <v>65</v>
      </c>
      <c r="J103">
        <f>VLOOKUP(I103,[1]Key!$A$1:$C$72,2,FALSE)</f>
        <v>43.060786</v>
      </c>
      <c r="K103">
        <f>VLOOKUP(I103,[1]Key!$A$1:$C$72,3,FALSE)</f>
        <v>-87.883825999999999</v>
      </c>
      <c r="L103" t="s">
        <v>30</v>
      </c>
      <c r="M103">
        <f>VLOOKUP(L103,[1]Key!$A$1:$C$72,2,FALSE)</f>
        <v>43.05847</v>
      </c>
      <c r="N103">
        <f>VLOOKUP(L103,[1]Key!$A$1:$C$72,3,FALSE)</f>
        <v>-87.898079999999993</v>
      </c>
      <c r="O103">
        <v>33</v>
      </c>
      <c r="P103">
        <v>0</v>
      </c>
      <c r="Q103">
        <v>5</v>
      </c>
      <c r="R103">
        <v>4.7</v>
      </c>
      <c r="S103">
        <v>198</v>
      </c>
      <c r="T103">
        <f t="shared" si="9"/>
        <v>-1</v>
      </c>
      <c r="U103" s="1">
        <v>42769</v>
      </c>
      <c r="V103" s="13">
        <f t="shared" si="10"/>
        <v>42767</v>
      </c>
      <c r="W103" s="14">
        <f t="shared" si="11"/>
        <v>42769</v>
      </c>
      <c r="X103" s="1" t="str">
        <f t="shared" si="12"/>
        <v>Friday</v>
      </c>
      <c r="Y103" s="2">
        <v>0.47405092592592596</v>
      </c>
      <c r="Z103" s="2">
        <f t="shared" si="13"/>
        <v>0.45833333333333331</v>
      </c>
      <c r="AA103">
        <f>1</f>
        <v>1</v>
      </c>
      <c r="AB103" s="1">
        <v>42769</v>
      </c>
      <c r="AC103" s="13">
        <f t="shared" si="14"/>
        <v>42767</v>
      </c>
      <c r="AD103" s="14">
        <f t="shared" si="15"/>
        <v>42769</v>
      </c>
      <c r="AE103" s="1" t="str">
        <f t="shared" si="16"/>
        <v>Friday</v>
      </c>
      <c r="AF103" s="2">
        <v>0.49687500000000001</v>
      </c>
      <c r="AG103" s="2">
        <f t="shared" si="17"/>
        <v>0.5</v>
      </c>
      <c r="AH103" t="s">
        <v>27</v>
      </c>
    </row>
    <row r="104" spans="1:34" x14ac:dyDescent="0.2">
      <c r="A104">
        <v>1386813</v>
      </c>
      <c r="B104" t="s">
        <v>98</v>
      </c>
      <c r="F104" t="s">
        <v>23</v>
      </c>
      <c r="H104">
        <v>11060</v>
      </c>
      <c r="I104" t="s">
        <v>70</v>
      </c>
      <c r="J104">
        <f>VLOOKUP(I104,[1]Key!$A$1:$C$72,2,FALSE)</f>
        <v>43.053040000000003</v>
      </c>
      <c r="K104">
        <f>VLOOKUP(I104,[1]Key!$A$1:$C$72,3,FALSE)</f>
        <v>-87.897660000000002</v>
      </c>
      <c r="L104" t="s">
        <v>79</v>
      </c>
      <c r="M104">
        <f>VLOOKUP(L104,[1]Key!$A$1:$C$72,2,FALSE)</f>
        <v>43.038649999999997</v>
      </c>
      <c r="N104">
        <f>VLOOKUP(L104,[1]Key!$A$1:$C$72,3,FALSE)</f>
        <v>-87.921930000000003</v>
      </c>
      <c r="O104">
        <v>49</v>
      </c>
      <c r="P104">
        <v>0</v>
      </c>
      <c r="Q104">
        <v>7.4</v>
      </c>
      <c r="R104">
        <v>7</v>
      </c>
      <c r="S104">
        <v>294</v>
      </c>
      <c r="T104">
        <f t="shared" si="9"/>
        <v>-1</v>
      </c>
      <c r="U104" s="1">
        <v>42769</v>
      </c>
      <c r="V104" s="13">
        <f t="shared" si="10"/>
        <v>42767</v>
      </c>
      <c r="W104" s="14">
        <f t="shared" si="11"/>
        <v>42769</v>
      </c>
      <c r="X104" s="1" t="str">
        <f t="shared" si="12"/>
        <v>Friday</v>
      </c>
      <c r="Y104" s="2">
        <v>0.32648148148148148</v>
      </c>
      <c r="Z104" s="2">
        <f t="shared" si="13"/>
        <v>0.33333333333333331</v>
      </c>
      <c r="AA104">
        <f>1</f>
        <v>1</v>
      </c>
      <c r="AB104" s="1">
        <v>42769</v>
      </c>
      <c r="AC104" s="13">
        <f t="shared" si="14"/>
        <v>42767</v>
      </c>
      <c r="AD104" s="14">
        <f t="shared" si="15"/>
        <v>42769</v>
      </c>
      <c r="AE104" s="1" t="str">
        <f t="shared" si="16"/>
        <v>Friday</v>
      </c>
      <c r="AF104" s="2">
        <v>0.36062499999999997</v>
      </c>
      <c r="AG104" s="2">
        <f t="shared" si="17"/>
        <v>0.375</v>
      </c>
      <c r="AH104" t="s">
        <v>27</v>
      </c>
    </row>
    <row r="105" spans="1:34" x14ac:dyDescent="0.2">
      <c r="A105">
        <v>1386813</v>
      </c>
      <c r="B105" t="s">
        <v>98</v>
      </c>
      <c r="F105" t="s">
        <v>23</v>
      </c>
      <c r="H105">
        <v>997</v>
      </c>
      <c r="I105" t="s">
        <v>36</v>
      </c>
      <c r="J105">
        <f>VLOOKUP(I105,[1]Key!$A$1:$C$72,2,FALSE)</f>
        <v>43.038580000000003</v>
      </c>
      <c r="K105">
        <f>VLOOKUP(I105,[1]Key!$A$1:$C$72,3,FALSE)</f>
        <v>-87.90934</v>
      </c>
      <c r="L105" t="s">
        <v>73</v>
      </c>
      <c r="M105">
        <f>VLOOKUP(L105,[1]Key!$A$1:$C$72,2,FALSE)</f>
        <v>43.040349999999997</v>
      </c>
      <c r="N105">
        <f>VLOOKUP(L105,[1]Key!$A$1:$C$72,3,FALSE)</f>
        <v>-87.920760000000001</v>
      </c>
      <c r="O105">
        <v>8</v>
      </c>
      <c r="P105">
        <v>0</v>
      </c>
      <c r="Q105">
        <v>1.2</v>
      </c>
      <c r="R105">
        <v>1.1000000000000001</v>
      </c>
      <c r="S105">
        <v>48</v>
      </c>
      <c r="T105">
        <f t="shared" si="9"/>
        <v>-1</v>
      </c>
      <c r="U105" s="1">
        <v>42768</v>
      </c>
      <c r="V105" s="13">
        <f t="shared" si="10"/>
        <v>42767</v>
      </c>
      <c r="W105" s="14">
        <f t="shared" si="11"/>
        <v>42768</v>
      </c>
      <c r="X105" s="1" t="str">
        <f t="shared" si="12"/>
        <v>Thursday</v>
      </c>
      <c r="Y105" s="2">
        <v>0.39293981481481483</v>
      </c>
      <c r="Z105" s="2">
        <f t="shared" si="13"/>
        <v>0.375</v>
      </c>
      <c r="AA105">
        <f>1</f>
        <v>1</v>
      </c>
      <c r="AB105" s="1">
        <v>42768</v>
      </c>
      <c r="AC105" s="13">
        <f t="shared" si="14"/>
        <v>42767</v>
      </c>
      <c r="AD105" s="14">
        <f t="shared" si="15"/>
        <v>42768</v>
      </c>
      <c r="AE105" s="1" t="str">
        <f t="shared" si="16"/>
        <v>Thursday</v>
      </c>
      <c r="AF105" s="2">
        <v>0.3979861111111111</v>
      </c>
      <c r="AG105" s="2">
        <f t="shared" si="17"/>
        <v>0.41666666666666663</v>
      </c>
      <c r="AH105" t="s">
        <v>27</v>
      </c>
    </row>
    <row r="106" spans="1:34" x14ac:dyDescent="0.2">
      <c r="A106">
        <v>1386813</v>
      </c>
      <c r="B106" t="s">
        <v>98</v>
      </c>
      <c r="F106" t="s">
        <v>23</v>
      </c>
      <c r="H106">
        <v>104</v>
      </c>
      <c r="I106" t="s">
        <v>70</v>
      </c>
      <c r="J106">
        <f>VLOOKUP(I106,[1]Key!$A$1:$C$72,2,FALSE)</f>
        <v>43.053040000000003</v>
      </c>
      <c r="K106">
        <f>VLOOKUP(I106,[1]Key!$A$1:$C$72,3,FALSE)</f>
        <v>-87.897660000000002</v>
      </c>
      <c r="L106" t="s">
        <v>36</v>
      </c>
      <c r="M106">
        <f>VLOOKUP(L106,[1]Key!$A$1:$C$72,2,FALSE)</f>
        <v>43.038580000000003</v>
      </c>
      <c r="N106">
        <f>VLOOKUP(L106,[1]Key!$A$1:$C$72,3,FALSE)</f>
        <v>-87.90934</v>
      </c>
      <c r="O106">
        <v>13</v>
      </c>
      <c r="P106">
        <v>0</v>
      </c>
      <c r="Q106">
        <v>2</v>
      </c>
      <c r="R106">
        <v>1.9</v>
      </c>
      <c r="S106">
        <v>78</v>
      </c>
      <c r="T106">
        <f t="shared" si="9"/>
        <v>-1</v>
      </c>
      <c r="U106" s="1">
        <v>42768</v>
      </c>
      <c r="V106" s="13">
        <f t="shared" si="10"/>
        <v>42767</v>
      </c>
      <c r="W106" s="14">
        <f t="shared" si="11"/>
        <v>42768</v>
      </c>
      <c r="X106" s="1" t="str">
        <f t="shared" si="12"/>
        <v>Thursday</v>
      </c>
      <c r="Y106" s="2">
        <v>0.37504629629629632</v>
      </c>
      <c r="Z106" s="2">
        <f t="shared" si="13"/>
        <v>0.375</v>
      </c>
      <c r="AA106">
        <f>1</f>
        <v>1</v>
      </c>
      <c r="AB106" s="1">
        <v>42768</v>
      </c>
      <c r="AC106" s="13">
        <f t="shared" si="14"/>
        <v>42767</v>
      </c>
      <c r="AD106" s="14">
        <f t="shared" si="15"/>
        <v>42768</v>
      </c>
      <c r="AE106" s="1" t="str">
        <f t="shared" si="16"/>
        <v>Thursday</v>
      </c>
      <c r="AF106" s="2">
        <v>0.38416666666666671</v>
      </c>
      <c r="AG106" s="2">
        <f t="shared" si="17"/>
        <v>0.375</v>
      </c>
      <c r="AH106" t="s">
        <v>27</v>
      </c>
    </row>
    <row r="107" spans="1:34" x14ac:dyDescent="0.2">
      <c r="A107">
        <v>1386813</v>
      </c>
      <c r="B107" t="s">
        <v>98</v>
      </c>
      <c r="F107" t="s">
        <v>23</v>
      </c>
      <c r="H107">
        <v>172</v>
      </c>
      <c r="I107" t="s">
        <v>73</v>
      </c>
      <c r="J107">
        <f>VLOOKUP(I107,[1]Key!$A$1:$C$72,2,FALSE)</f>
        <v>43.040349999999997</v>
      </c>
      <c r="K107">
        <f>VLOOKUP(I107,[1]Key!$A$1:$C$72,3,FALSE)</f>
        <v>-87.920760000000001</v>
      </c>
      <c r="L107" t="s">
        <v>48</v>
      </c>
      <c r="M107">
        <f>VLOOKUP(L107,[1]Key!$A$1:$C$72,2,FALSE)</f>
        <v>43.05097</v>
      </c>
      <c r="N107">
        <f>VLOOKUP(L107,[1]Key!$A$1:$C$72,3,FALSE)</f>
        <v>-87.906440000000003</v>
      </c>
      <c r="O107">
        <v>13</v>
      </c>
      <c r="P107">
        <v>0</v>
      </c>
      <c r="Q107">
        <v>2</v>
      </c>
      <c r="R107">
        <v>1.9</v>
      </c>
      <c r="S107">
        <v>78</v>
      </c>
      <c r="T107">
        <f t="shared" si="9"/>
        <v>-1</v>
      </c>
      <c r="U107" s="1">
        <v>42767</v>
      </c>
      <c r="V107" s="13">
        <f t="shared" si="10"/>
        <v>42767</v>
      </c>
      <c r="W107" s="14">
        <f t="shared" si="11"/>
        <v>42767</v>
      </c>
      <c r="X107" s="1" t="str">
        <f t="shared" si="12"/>
        <v>Wednesday</v>
      </c>
      <c r="Y107" s="2">
        <v>0.69399305555555557</v>
      </c>
      <c r="Z107" s="2">
        <f t="shared" si="13"/>
        <v>0.70833333333333326</v>
      </c>
      <c r="AA107">
        <f>1</f>
        <v>1</v>
      </c>
      <c r="AB107" s="1">
        <v>42767</v>
      </c>
      <c r="AC107" s="13">
        <f t="shared" si="14"/>
        <v>42767</v>
      </c>
      <c r="AD107" s="14">
        <f t="shared" si="15"/>
        <v>42767</v>
      </c>
      <c r="AE107" s="1" t="str">
        <f t="shared" si="16"/>
        <v>Wednesday</v>
      </c>
      <c r="AF107" s="2">
        <v>0.70298611111111109</v>
      </c>
      <c r="AG107" s="2">
        <f t="shared" si="17"/>
        <v>0.70833333333333326</v>
      </c>
      <c r="AH107" t="s">
        <v>27</v>
      </c>
    </row>
    <row r="108" spans="1:34" x14ac:dyDescent="0.2">
      <c r="A108">
        <v>1386813</v>
      </c>
      <c r="B108" t="s">
        <v>98</v>
      </c>
      <c r="F108" t="s">
        <v>23</v>
      </c>
      <c r="H108">
        <v>172</v>
      </c>
      <c r="I108" t="s">
        <v>48</v>
      </c>
      <c r="J108">
        <f>VLOOKUP(I108,[1]Key!$A$1:$C$72,2,FALSE)</f>
        <v>43.05097</v>
      </c>
      <c r="K108">
        <f>VLOOKUP(I108,[1]Key!$A$1:$C$72,3,FALSE)</f>
        <v>-87.906440000000003</v>
      </c>
      <c r="L108" t="s">
        <v>30</v>
      </c>
      <c r="M108">
        <f>VLOOKUP(L108,[1]Key!$A$1:$C$72,2,FALSE)</f>
        <v>43.05847</v>
      </c>
      <c r="N108">
        <f>VLOOKUP(L108,[1]Key!$A$1:$C$72,3,FALSE)</f>
        <v>-87.898079999999993</v>
      </c>
      <c r="O108">
        <v>7</v>
      </c>
      <c r="P108">
        <v>0</v>
      </c>
      <c r="Q108">
        <v>1.1000000000000001</v>
      </c>
      <c r="R108">
        <v>1</v>
      </c>
      <c r="S108">
        <v>42</v>
      </c>
      <c r="T108">
        <f t="shared" si="9"/>
        <v>-1</v>
      </c>
      <c r="U108" s="1">
        <v>42767</v>
      </c>
      <c r="V108" s="13">
        <f t="shared" si="10"/>
        <v>42767</v>
      </c>
      <c r="W108" s="14">
        <f t="shared" si="11"/>
        <v>42767</v>
      </c>
      <c r="X108" s="1" t="str">
        <f t="shared" si="12"/>
        <v>Wednesday</v>
      </c>
      <c r="Y108" s="2">
        <v>0.708125</v>
      </c>
      <c r="Z108" s="2">
        <f t="shared" si="13"/>
        <v>0.70833333333333326</v>
      </c>
      <c r="AA108">
        <f>1</f>
        <v>1</v>
      </c>
      <c r="AB108" s="1">
        <v>42767</v>
      </c>
      <c r="AC108" s="13">
        <f t="shared" si="14"/>
        <v>42767</v>
      </c>
      <c r="AD108" s="14">
        <f t="shared" si="15"/>
        <v>42767</v>
      </c>
      <c r="AE108" s="1" t="str">
        <f t="shared" si="16"/>
        <v>Wednesday</v>
      </c>
      <c r="AF108" s="2">
        <v>0.71253472222222225</v>
      </c>
      <c r="AG108" s="2">
        <f t="shared" si="17"/>
        <v>0.70833333333333326</v>
      </c>
      <c r="AH108" t="s">
        <v>27</v>
      </c>
    </row>
    <row r="109" spans="1:34" x14ac:dyDescent="0.2">
      <c r="A109">
        <v>1386813</v>
      </c>
      <c r="B109" t="s">
        <v>98</v>
      </c>
      <c r="F109" t="s">
        <v>23</v>
      </c>
      <c r="H109">
        <v>19</v>
      </c>
      <c r="I109" t="s">
        <v>70</v>
      </c>
      <c r="J109">
        <f>VLOOKUP(I109,[1]Key!$A$1:$C$72,2,FALSE)</f>
        <v>43.053040000000003</v>
      </c>
      <c r="K109">
        <f>VLOOKUP(I109,[1]Key!$A$1:$C$72,3,FALSE)</f>
        <v>-87.897660000000002</v>
      </c>
      <c r="L109" t="s">
        <v>73</v>
      </c>
      <c r="M109">
        <f>VLOOKUP(L109,[1]Key!$A$1:$C$72,2,FALSE)</f>
        <v>43.040349999999997</v>
      </c>
      <c r="N109">
        <f>VLOOKUP(L109,[1]Key!$A$1:$C$72,3,FALSE)</f>
        <v>-87.920760000000001</v>
      </c>
      <c r="O109">
        <v>12</v>
      </c>
      <c r="P109">
        <v>0</v>
      </c>
      <c r="Q109">
        <v>1.8</v>
      </c>
      <c r="R109">
        <v>1.7</v>
      </c>
      <c r="S109">
        <v>72</v>
      </c>
      <c r="T109">
        <f t="shared" si="9"/>
        <v>-1</v>
      </c>
      <c r="U109" s="1">
        <v>42773</v>
      </c>
      <c r="V109" s="13">
        <f t="shared" si="10"/>
        <v>42767</v>
      </c>
      <c r="W109" s="14">
        <f t="shared" si="11"/>
        <v>42773</v>
      </c>
      <c r="X109" s="1" t="str">
        <f t="shared" si="12"/>
        <v>Tuesday</v>
      </c>
      <c r="Y109" s="2">
        <v>0.37880787037037034</v>
      </c>
      <c r="Z109" s="2">
        <f t="shared" si="13"/>
        <v>0.375</v>
      </c>
      <c r="AA109">
        <f>1</f>
        <v>1</v>
      </c>
      <c r="AB109" s="1">
        <v>42773</v>
      </c>
      <c r="AC109" s="13">
        <f t="shared" si="14"/>
        <v>42767</v>
      </c>
      <c r="AD109" s="14">
        <f t="shared" si="15"/>
        <v>42773</v>
      </c>
      <c r="AE109" s="1" t="str">
        <f t="shared" si="16"/>
        <v>Tuesday</v>
      </c>
      <c r="AF109" s="2">
        <v>0.38707175925925924</v>
      </c>
      <c r="AG109" s="2">
        <f t="shared" si="17"/>
        <v>0.375</v>
      </c>
      <c r="AH109" t="s">
        <v>27</v>
      </c>
    </row>
    <row r="110" spans="1:34" x14ac:dyDescent="0.2">
      <c r="A110">
        <v>1386813</v>
      </c>
      <c r="B110" t="s">
        <v>98</v>
      </c>
      <c r="F110" t="s">
        <v>23</v>
      </c>
      <c r="H110">
        <v>19</v>
      </c>
      <c r="I110" t="s">
        <v>48</v>
      </c>
      <c r="J110">
        <f>VLOOKUP(I110,[1]Key!$A$1:$C$72,2,FALSE)</f>
        <v>43.05097</v>
      </c>
      <c r="K110">
        <f>VLOOKUP(I110,[1]Key!$A$1:$C$72,3,FALSE)</f>
        <v>-87.906440000000003</v>
      </c>
      <c r="L110" t="s">
        <v>70</v>
      </c>
      <c r="M110">
        <f>VLOOKUP(L110,[1]Key!$A$1:$C$72,2,FALSE)</f>
        <v>43.053040000000003</v>
      </c>
      <c r="N110">
        <f>VLOOKUP(L110,[1]Key!$A$1:$C$72,3,FALSE)</f>
        <v>-87.897660000000002</v>
      </c>
      <c r="O110">
        <v>6</v>
      </c>
      <c r="P110">
        <v>0</v>
      </c>
      <c r="Q110">
        <v>0.9</v>
      </c>
      <c r="R110">
        <v>0.9</v>
      </c>
      <c r="S110">
        <v>36</v>
      </c>
      <c r="T110">
        <f t="shared" si="9"/>
        <v>-1</v>
      </c>
      <c r="U110" s="1">
        <v>42773</v>
      </c>
      <c r="V110" s="13">
        <f t="shared" si="10"/>
        <v>42767</v>
      </c>
      <c r="W110" s="14">
        <f t="shared" si="11"/>
        <v>42773</v>
      </c>
      <c r="X110" s="1" t="str">
        <f t="shared" si="12"/>
        <v>Tuesday</v>
      </c>
      <c r="Y110" s="2">
        <v>0.66510416666666672</v>
      </c>
      <c r="Z110" s="2">
        <f t="shared" si="13"/>
        <v>0.66666666666666663</v>
      </c>
      <c r="AA110">
        <f>1</f>
        <v>1</v>
      </c>
      <c r="AB110" s="1">
        <v>42773</v>
      </c>
      <c r="AC110" s="13">
        <f t="shared" si="14"/>
        <v>42767</v>
      </c>
      <c r="AD110" s="14">
        <f t="shared" si="15"/>
        <v>42773</v>
      </c>
      <c r="AE110" s="1" t="str">
        <f t="shared" si="16"/>
        <v>Tuesday</v>
      </c>
      <c r="AF110" s="2">
        <v>0.66930555555555549</v>
      </c>
      <c r="AG110" s="2">
        <f t="shared" si="17"/>
        <v>0.66666666666666663</v>
      </c>
      <c r="AH110" t="s">
        <v>27</v>
      </c>
    </row>
    <row r="111" spans="1:34" x14ac:dyDescent="0.2">
      <c r="A111">
        <v>1386813</v>
      </c>
      <c r="B111" t="s">
        <v>98</v>
      </c>
      <c r="F111" t="s">
        <v>23</v>
      </c>
      <c r="H111">
        <v>997</v>
      </c>
      <c r="I111" t="s">
        <v>70</v>
      </c>
      <c r="J111">
        <f>VLOOKUP(I111,[1]Key!$A$1:$C$72,2,FALSE)</f>
        <v>43.053040000000003</v>
      </c>
      <c r="K111">
        <f>VLOOKUP(I111,[1]Key!$A$1:$C$72,3,FALSE)</f>
        <v>-87.897660000000002</v>
      </c>
      <c r="L111" t="s">
        <v>73</v>
      </c>
      <c r="M111">
        <f>VLOOKUP(L111,[1]Key!$A$1:$C$72,2,FALSE)</f>
        <v>43.040349999999997</v>
      </c>
      <c r="N111">
        <f>VLOOKUP(L111,[1]Key!$A$1:$C$72,3,FALSE)</f>
        <v>-87.920760000000001</v>
      </c>
      <c r="O111">
        <v>13</v>
      </c>
      <c r="P111">
        <v>0</v>
      </c>
      <c r="Q111">
        <v>2</v>
      </c>
      <c r="R111">
        <v>1.9</v>
      </c>
      <c r="S111">
        <v>78</v>
      </c>
      <c r="T111">
        <f t="shared" si="9"/>
        <v>-1</v>
      </c>
      <c r="U111" s="1">
        <v>42774</v>
      </c>
      <c r="V111" s="13">
        <f t="shared" si="10"/>
        <v>42767</v>
      </c>
      <c r="W111" s="14">
        <f t="shared" si="11"/>
        <v>42774</v>
      </c>
      <c r="X111" s="1" t="str">
        <f t="shared" si="12"/>
        <v>Wednesday</v>
      </c>
      <c r="Y111" s="2">
        <v>0.28206018518518516</v>
      </c>
      <c r="Z111" s="2">
        <f t="shared" si="13"/>
        <v>0.29166666666666663</v>
      </c>
      <c r="AA111">
        <f>1</f>
        <v>1</v>
      </c>
      <c r="AB111" s="1">
        <v>42774</v>
      </c>
      <c r="AC111" s="13">
        <f t="shared" si="14"/>
        <v>42767</v>
      </c>
      <c r="AD111" s="14">
        <f t="shared" si="15"/>
        <v>42774</v>
      </c>
      <c r="AE111" s="1" t="str">
        <f t="shared" si="16"/>
        <v>Wednesday</v>
      </c>
      <c r="AF111" s="2">
        <v>0.29157407407407404</v>
      </c>
      <c r="AG111" s="2">
        <f t="shared" si="17"/>
        <v>0.29166666666666663</v>
      </c>
      <c r="AH111" t="s">
        <v>27</v>
      </c>
    </row>
    <row r="112" spans="1:34" x14ac:dyDescent="0.2">
      <c r="A112">
        <v>1386813</v>
      </c>
      <c r="B112" t="s">
        <v>98</v>
      </c>
      <c r="F112" t="s">
        <v>23</v>
      </c>
      <c r="H112">
        <v>3</v>
      </c>
      <c r="I112" t="s">
        <v>73</v>
      </c>
      <c r="J112">
        <f>VLOOKUP(I112,[1]Key!$A$1:$C$72,2,FALSE)</f>
        <v>43.040349999999997</v>
      </c>
      <c r="K112">
        <f>VLOOKUP(I112,[1]Key!$A$1:$C$72,3,FALSE)</f>
        <v>-87.920760000000001</v>
      </c>
      <c r="L112" t="s">
        <v>80</v>
      </c>
      <c r="M112">
        <f>VLOOKUP(L112,[1]Key!$A$1:$C$72,2,FALSE)</f>
        <v>43.052460000000004</v>
      </c>
      <c r="N112">
        <f>VLOOKUP(L112,[1]Key!$A$1:$C$72,3,FALSE)</f>
        <v>-87.891000000000005</v>
      </c>
      <c r="O112">
        <v>51</v>
      </c>
      <c r="P112">
        <v>0</v>
      </c>
      <c r="Q112">
        <v>7.7</v>
      </c>
      <c r="R112">
        <v>7.3</v>
      </c>
      <c r="S112">
        <v>306</v>
      </c>
      <c r="T112">
        <f t="shared" si="9"/>
        <v>-1</v>
      </c>
      <c r="U112" s="1">
        <v>42772</v>
      </c>
      <c r="V112" s="13">
        <f t="shared" si="10"/>
        <v>42767</v>
      </c>
      <c r="W112" s="14">
        <f t="shared" si="11"/>
        <v>42772</v>
      </c>
      <c r="X112" s="1" t="str">
        <f t="shared" si="12"/>
        <v>Monday</v>
      </c>
      <c r="Y112" s="2">
        <v>0.61574074074074081</v>
      </c>
      <c r="Z112" s="2">
        <f t="shared" si="13"/>
        <v>0.625</v>
      </c>
      <c r="AA112">
        <f>1</f>
        <v>1</v>
      </c>
      <c r="AB112" s="1">
        <v>42772</v>
      </c>
      <c r="AC112" s="13">
        <f t="shared" si="14"/>
        <v>42767</v>
      </c>
      <c r="AD112" s="14">
        <f t="shared" si="15"/>
        <v>42772</v>
      </c>
      <c r="AE112" s="1" t="str">
        <f t="shared" si="16"/>
        <v>Monday</v>
      </c>
      <c r="AF112" s="2">
        <v>0.65103009259259259</v>
      </c>
      <c r="AG112" s="2">
        <f t="shared" si="17"/>
        <v>0.66666666666666663</v>
      </c>
      <c r="AH112" t="s">
        <v>27</v>
      </c>
    </row>
    <row r="113" spans="1:34" x14ac:dyDescent="0.2">
      <c r="A113">
        <v>1386813</v>
      </c>
      <c r="B113" t="s">
        <v>98</v>
      </c>
      <c r="F113" t="s">
        <v>23</v>
      </c>
      <c r="H113">
        <v>5468</v>
      </c>
      <c r="I113" t="s">
        <v>78</v>
      </c>
      <c r="J113">
        <f>VLOOKUP(I113,[1]Key!$A$1:$C$72,2,FALSE)</f>
        <v>43.060250000000003</v>
      </c>
      <c r="K113">
        <f>VLOOKUP(I113,[1]Key!$A$1:$C$72,3,FALSE)</f>
        <v>-87.892169999999993</v>
      </c>
      <c r="L113" t="s">
        <v>78</v>
      </c>
      <c r="M113">
        <f>VLOOKUP(L113,[1]Key!$A$1:$C$72,2,FALSE)</f>
        <v>43.060250000000003</v>
      </c>
      <c r="N113">
        <f>VLOOKUP(L113,[1]Key!$A$1:$C$72,3,FALSE)</f>
        <v>-87.892169999999993</v>
      </c>
      <c r="O113">
        <v>8</v>
      </c>
      <c r="P113">
        <v>0</v>
      </c>
      <c r="Q113">
        <v>1.2</v>
      </c>
      <c r="R113">
        <v>1.1000000000000001</v>
      </c>
      <c r="S113">
        <v>48</v>
      </c>
      <c r="T113">
        <f t="shared" si="9"/>
        <v>-1</v>
      </c>
      <c r="U113" s="1">
        <v>42773</v>
      </c>
      <c r="V113" s="13">
        <f t="shared" si="10"/>
        <v>42767</v>
      </c>
      <c r="W113" s="14">
        <f t="shared" si="11"/>
        <v>42773</v>
      </c>
      <c r="X113" s="1" t="str">
        <f t="shared" si="12"/>
        <v>Tuesday</v>
      </c>
      <c r="Y113" s="2">
        <v>0.28023148148148147</v>
      </c>
      <c r="Z113" s="2">
        <f t="shared" si="13"/>
        <v>0.29166666666666663</v>
      </c>
      <c r="AA113">
        <f>1</f>
        <v>1</v>
      </c>
      <c r="AB113" s="1">
        <v>42773</v>
      </c>
      <c r="AC113" s="13">
        <f t="shared" si="14"/>
        <v>42767</v>
      </c>
      <c r="AD113" s="14">
        <f t="shared" si="15"/>
        <v>42773</v>
      </c>
      <c r="AE113" s="1" t="str">
        <f t="shared" si="16"/>
        <v>Tuesday</v>
      </c>
      <c r="AF113" s="2">
        <v>0.28589120370370369</v>
      </c>
      <c r="AG113" s="2">
        <f t="shared" si="17"/>
        <v>0.29166666666666663</v>
      </c>
      <c r="AH113" t="s">
        <v>35</v>
      </c>
    </row>
    <row r="114" spans="1:34" x14ac:dyDescent="0.2">
      <c r="A114">
        <v>1386813</v>
      </c>
      <c r="B114" t="s">
        <v>98</v>
      </c>
      <c r="F114" t="s">
        <v>23</v>
      </c>
      <c r="H114">
        <v>19</v>
      </c>
      <c r="I114" t="s">
        <v>30</v>
      </c>
      <c r="J114">
        <f>VLOOKUP(I114,[1]Key!$A$1:$C$72,2,FALSE)</f>
        <v>43.05847</v>
      </c>
      <c r="K114">
        <f>VLOOKUP(I114,[1]Key!$A$1:$C$72,3,FALSE)</f>
        <v>-87.898079999999993</v>
      </c>
      <c r="L114" t="s">
        <v>48</v>
      </c>
      <c r="M114">
        <f>VLOOKUP(L114,[1]Key!$A$1:$C$72,2,FALSE)</f>
        <v>43.05097</v>
      </c>
      <c r="N114">
        <f>VLOOKUP(L114,[1]Key!$A$1:$C$72,3,FALSE)</f>
        <v>-87.906440000000003</v>
      </c>
      <c r="O114">
        <v>5</v>
      </c>
      <c r="P114">
        <v>0</v>
      </c>
      <c r="Q114">
        <v>0.8</v>
      </c>
      <c r="R114">
        <v>0.7</v>
      </c>
      <c r="S114">
        <v>30</v>
      </c>
      <c r="T114">
        <f t="shared" si="9"/>
        <v>-1</v>
      </c>
      <c r="U114" s="1">
        <v>42771</v>
      </c>
      <c r="V114" s="13">
        <f t="shared" si="10"/>
        <v>42767</v>
      </c>
      <c r="W114" s="14">
        <f t="shared" si="11"/>
        <v>42771</v>
      </c>
      <c r="X114" s="1" t="str">
        <f t="shared" si="12"/>
        <v>Sunday</v>
      </c>
      <c r="Y114" s="2">
        <v>0.31975694444444441</v>
      </c>
      <c r="Z114" s="2">
        <f t="shared" si="13"/>
        <v>0.33333333333333331</v>
      </c>
      <c r="AA114">
        <f>1</f>
        <v>1</v>
      </c>
      <c r="AB114" s="1">
        <v>42771</v>
      </c>
      <c r="AC114" s="13">
        <f t="shared" si="14"/>
        <v>42767</v>
      </c>
      <c r="AD114" s="14">
        <f t="shared" si="15"/>
        <v>42771</v>
      </c>
      <c r="AE114" s="1" t="str">
        <f t="shared" si="16"/>
        <v>Sunday</v>
      </c>
      <c r="AF114" s="2">
        <v>0.32326388888888885</v>
      </c>
      <c r="AG114" s="2">
        <f t="shared" si="17"/>
        <v>0.33333333333333331</v>
      </c>
      <c r="AH114" t="s">
        <v>27</v>
      </c>
    </row>
    <row r="115" spans="1:34" x14ac:dyDescent="0.2">
      <c r="A115">
        <v>1386813</v>
      </c>
      <c r="B115" t="s">
        <v>98</v>
      </c>
      <c r="F115" t="s">
        <v>23</v>
      </c>
      <c r="H115">
        <v>19</v>
      </c>
      <c r="I115" t="s">
        <v>48</v>
      </c>
      <c r="J115">
        <f>VLOOKUP(I115,[1]Key!$A$1:$C$72,2,FALSE)</f>
        <v>43.05097</v>
      </c>
      <c r="K115">
        <f>VLOOKUP(I115,[1]Key!$A$1:$C$72,3,FALSE)</f>
        <v>-87.906440000000003</v>
      </c>
      <c r="L115" t="s">
        <v>70</v>
      </c>
      <c r="M115">
        <f>VLOOKUP(L115,[1]Key!$A$1:$C$72,2,FALSE)</f>
        <v>43.053040000000003</v>
      </c>
      <c r="N115">
        <f>VLOOKUP(L115,[1]Key!$A$1:$C$72,3,FALSE)</f>
        <v>-87.897660000000002</v>
      </c>
      <c r="O115">
        <v>5</v>
      </c>
      <c r="P115">
        <v>0</v>
      </c>
      <c r="Q115">
        <v>0.8</v>
      </c>
      <c r="R115">
        <v>0.7</v>
      </c>
      <c r="S115">
        <v>30</v>
      </c>
      <c r="T115">
        <f t="shared" si="9"/>
        <v>-1</v>
      </c>
      <c r="U115" s="1">
        <v>42771</v>
      </c>
      <c r="V115" s="13">
        <f t="shared" si="10"/>
        <v>42767</v>
      </c>
      <c r="W115" s="14">
        <f t="shared" si="11"/>
        <v>42771</v>
      </c>
      <c r="X115" s="1" t="str">
        <f t="shared" si="12"/>
        <v>Sunday</v>
      </c>
      <c r="Y115" s="2">
        <v>0.32972222222222219</v>
      </c>
      <c r="Z115" s="2">
        <f t="shared" si="13"/>
        <v>0.33333333333333331</v>
      </c>
      <c r="AA115">
        <f>1</f>
        <v>1</v>
      </c>
      <c r="AB115" s="1">
        <v>42771</v>
      </c>
      <c r="AC115" s="13">
        <f t="shared" si="14"/>
        <v>42767</v>
      </c>
      <c r="AD115" s="14">
        <f t="shared" si="15"/>
        <v>42771</v>
      </c>
      <c r="AE115" s="1" t="str">
        <f t="shared" si="16"/>
        <v>Sunday</v>
      </c>
      <c r="AF115" s="2">
        <v>0.33332175925925928</v>
      </c>
      <c r="AG115" s="2">
        <f t="shared" si="17"/>
        <v>0.33333333333333331</v>
      </c>
      <c r="AH115" t="s">
        <v>27</v>
      </c>
    </row>
    <row r="116" spans="1:34" x14ac:dyDescent="0.2">
      <c r="A116">
        <v>1386813</v>
      </c>
      <c r="B116" t="s">
        <v>98</v>
      </c>
      <c r="F116" t="s">
        <v>23</v>
      </c>
      <c r="H116">
        <v>173</v>
      </c>
      <c r="I116" t="s">
        <v>78</v>
      </c>
      <c r="J116">
        <f>VLOOKUP(I116,[1]Key!$A$1:$C$72,2,FALSE)</f>
        <v>43.060250000000003</v>
      </c>
      <c r="K116">
        <f>VLOOKUP(I116,[1]Key!$A$1:$C$72,3,FALSE)</f>
        <v>-87.892169999999993</v>
      </c>
      <c r="L116" t="s">
        <v>30</v>
      </c>
      <c r="M116">
        <f>VLOOKUP(L116,[1]Key!$A$1:$C$72,2,FALSE)</f>
        <v>43.05847</v>
      </c>
      <c r="N116">
        <f>VLOOKUP(L116,[1]Key!$A$1:$C$72,3,FALSE)</f>
        <v>-87.898079999999993</v>
      </c>
      <c r="O116">
        <v>41</v>
      </c>
      <c r="P116">
        <v>0</v>
      </c>
      <c r="Q116">
        <v>6.2</v>
      </c>
      <c r="R116">
        <v>5.8</v>
      </c>
      <c r="S116">
        <v>246</v>
      </c>
      <c r="T116">
        <f t="shared" si="9"/>
        <v>-1</v>
      </c>
      <c r="U116" s="1">
        <v>42771</v>
      </c>
      <c r="V116" s="13">
        <f t="shared" si="10"/>
        <v>42767</v>
      </c>
      <c r="W116" s="14">
        <f t="shared" si="11"/>
        <v>42771</v>
      </c>
      <c r="X116" s="1" t="str">
        <f t="shared" si="12"/>
        <v>Sunday</v>
      </c>
      <c r="Y116" s="2">
        <v>0.29157407407407404</v>
      </c>
      <c r="Z116" s="2">
        <f t="shared" si="13"/>
        <v>0.29166666666666663</v>
      </c>
      <c r="AA116">
        <f>1</f>
        <v>1</v>
      </c>
      <c r="AB116" s="1">
        <v>42771</v>
      </c>
      <c r="AC116" s="13">
        <f t="shared" si="14"/>
        <v>42767</v>
      </c>
      <c r="AD116" s="14">
        <f t="shared" si="15"/>
        <v>42771</v>
      </c>
      <c r="AE116" s="1" t="str">
        <f t="shared" si="16"/>
        <v>Sunday</v>
      </c>
      <c r="AF116" s="2">
        <v>0.3195601851851852</v>
      </c>
      <c r="AG116" s="2">
        <f t="shared" si="17"/>
        <v>0.33333333333333331</v>
      </c>
      <c r="AH116" t="s">
        <v>27</v>
      </c>
    </row>
    <row r="117" spans="1:34" x14ac:dyDescent="0.2">
      <c r="A117">
        <v>1386813</v>
      </c>
      <c r="B117" t="s">
        <v>98</v>
      </c>
      <c r="F117" t="s">
        <v>23</v>
      </c>
      <c r="H117">
        <v>997</v>
      </c>
      <c r="I117" t="s">
        <v>86</v>
      </c>
      <c r="J117">
        <f>VLOOKUP(I117,[1]Key!$A$1:$C$72,2,FALSE)</f>
        <v>43.054830000000003</v>
      </c>
      <c r="K117">
        <f>VLOOKUP(I117,[1]Key!$A$1:$C$72,3,FALSE)</f>
        <v>-87.91874</v>
      </c>
      <c r="L117" t="s">
        <v>30</v>
      </c>
      <c r="M117">
        <f>VLOOKUP(L117,[1]Key!$A$1:$C$72,2,FALSE)</f>
        <v>43.05847</v>
      </c>
      <c r="N117">
        <f>VLOOKUP(L117,[1]Key!$A$1:$C$72,3,FALSE)</f>
        <v>-87.898079999999993</v>
      </c>
      <c r="O117">
        <v>23</v>
      </c>
      <c r="P117">
        <v>0</v>
      </c>
      <c r="Q117">
        <v>3.5</v>
      </c>
      <c r="R117">
        <v>3.3</v>
      </c>
      <c r="S117">
        <v>138</v>
      </c>
      <c r="T117">
        <f t="shared" si="9"/>
        <v>-1</v>
      </c>
      <c r="U117" s="1">
        <v>42770</v>
      </c>
      <c r="V117" s="13">
        <f t="shared" si="10"/>
        <v>42767</v>
      </c>
      <c r="W117" s="14">
        <f t="shared" si="11"/>
        <v>42770</v>
      </c>
      <c r="X117" s="1" t="str">
        <f t="shared" si="12"/>
        <v>Saturday</v>
      </c>
      <c r="Y117" s="2">
        <v>0.77628472222222233</v>
      </c>
      <c r="Z117" s="2">
        <f t="shared" si="13"/>
        <v>0.79166666666666663</v>
      </c>
      <c r="AA117">
        <f>1</f>
        <v>1</v>
      </c>
      <c r="AB117" s="1">
        <v>42770</v>
      </c>
      <c r="AC117" s="13">
        <f t="shared" si="14"/>
        <v>42767</v>
      </c>
      <c r="AD117" s="14">
        <f t="shared" si="15"/>
        <v>42770</v>
      </c>
      <c r="AE117" s="1" t="str">
        <f t="shared" si="16"/>
        <v>Saturday</v>
      </c>
      <c r="AF117" s="2">
        <v>0.79170138888888886</v>
      </c>
      <c r="AG117" s="2">
        <f t="shared" si="17"/>
        <v>0.79166666666666663</v>
      </c>
      <c r="AH117" t="s">
        <v>27</v>
      </c>
    </row>
    <row r="118" spans="1:34" x14ac:dyDescent="0.2">
      <c r="A118">
        <v>1386813</v>
      </c>
      <c r="B118" t="s">
        <v>98</v>
      </c>
      <c r="F118" t="s">
        <v>23</v>
      </c>
      <c r="H118">
        <v>3</v>
      </c>
      <c r="I118" t="s">
        <v>70</v>
      </c>
      <c r="J118">
        <f>VLOOKUP(I118,[1]Key!$A$1:$C$72,2,FALSE)</f>
        <v>43.053040000000003</v>
      </c>
      <c r="K118">
        <f>VLOOKUP(I118,[1]Key!$A$1:$C$72,3,FALSE)</f>
        <v>-87.897660000000002</v>
      </c>
      <c r="L118" t="s">
        <v>73</v>
      </c>
      <c r="M118">
        <f>VLOOKUP(L118,[1]Key!$A$1:$C$72,2,FALSE)</f>
        <v>43.040349999999997</v>
      </c>
      <c r="N118">
        <f>VLOOKUP(L118,[1]Key!$A$1:$C$72,3,FALSE)</f>
        <v>-87.920760000000001</v>
      </c>
      <c r="O118">
        <v>17</v>
      </c>
      <c r="P118">
        <v>0</v>
      </c>
      <c r="Q118">
        <v>2.6</v>
      </c>
      <c r="R118">
        <v>2.4</v>
      </c>
      <c r="S118">
        <v>102</v>
      </c>
      <c r="T118">
        <f t="shared" si="9"/>
        <v>-1</v>
      </c>
      <c r="U118" s="1">
        <v>42770</v>
      </c>
      <c r="V118" s="13">
        <f t="shared" si="10"/>
        <v>42767</v>
      </c>
      <c r="W118" s="14">
        <f t="shared" si="11"/>
        <v>42770</v>
      </c>
      <c r="X118" s="1" t="str">
        <f t="shared" si="12"/>
        <v>Saturday</v>
      </c>
      <c r="Y118" s="2">
        <v>0.32861111111111113</v>
      </c>
      <c r="Z118" s="2">
        <f t="shared" si="13"/>
        <v>0.33333333333333331</v>
      </c>
      <c r="AA118">
        <f>1</f>
        <v>1</v>
      </c>
      <c r="AB118" s="1">
        <v>42770</v>
      </c>
      <c r="AC118" s="13">
        <f t="shared" si="14"/>
        <v>42767</v>
      </c>
      <c r="AD118" s="14">
        <f t="shared" si="15"/>
        <v>42770</v>
      </c>
      <c r="AE118" s="1" t="str">
        <f t="shared" si="16"/>
        <v>Saturday</v>
      </c>
      <c r="AF118" s="2">
        <v>0.34028935185185188</v>
      </c>
      <c r="AG118" s="2">
        <f t="shared" si="17"/>
        <v>0.33333333333333331</v>
      </c>
      <c r="AH118" t="s">
        <v>27</v>
      </c>
    </row>
    <row r="119" spans="1:34" x14ac:dyDescent="0.2">
      <c r="A119">
        <v>1386813</v>
      </c>
      <c r="B119" t="s">
        <v>98</v>
      </c>
      <c r="F119" t="s">
        <v>23</v>
      </c>
      <c r="H119">
        <v>43</v>
      </c>
      <c r="I119" t="s">
        <v>79</v>
      </c>
      <c r="J119">
        <f>VLOOKUP(I119,[1]Key!$A$1:$C$72,2,FALSE)</f>
        <v>43.038649999999997</v>
      </c>
      <c r="K119">
        <f>VLOOKUP(I119,[1]Key!$A$1:$C$72,3,FALSE)</f>
        <v>-87.921930000000003</v>
      </c>
      <c r="L119" t="s">
        <v>70</v>
      </c>
      <c r="M119">
        <f>VLOOKUP(L119,[1]Key!$A$1:$C$72,2,FALSE)</f>
        <v>43.053040000000003</v>
      </c>
      <c r="N119">
        <f>VLOOKUP(L119,[1]Key!$A$1:$C$72,3,FALSE)</f>
        <v>-87.897660000000002</v>
      </c>
      <c r="O119">
        <v>45</v>
      </c>
      <c r="P119">
        <v>0</v>
      </c>
      <c r="Q119">
        <v>6.8</v>
      </c>
      <c r="R119">
        <v>6.4</v>
      </c>
      <c r="S119">
        <v>270</v>
      </c>
      <c r="T119">
        <f t="shared" si="9"/>
        <v>-1</v>
      </c>
      <c r="U119" s="1">
        <v>42779</v>
      </c>
      <c r="V119" s="13">
        <f t="shared" si="10"/>
        <v>42767</v>
      </c>
      <c r="W119" s="14">
        <f t="shared" si="11"/>
        <v>42779</v>
      </c>
      <c r="X119" s="1" t="str">
        <f t="shared" si="12"/>
        <v>Monday</v>
      </c>
      <c r="Y119" s="2">
        <v>0.65589120370370368</v>
      </c>
      <c r="Z119" s="2">
        <f t="shared" si="13"/>
        <v>0.66666666666666663</v>
      </c>
      <c r="AA119">
        <f>1</f>
        <v>1</v>
      </c>
      <c r="AB119" s="1">
        <v>42779</v>
      </c>
      <c r="AC119" s="13">
        <f t="shared" si="14"/>
        <v>42767</v>
      </c>
      <c r="AD119" s="14">
        <f t="shared" si="15"/>
        <v>42779</v>
      </c>
      <c r="AE119" s="1" t="str">
        <f t="shared" si="16"/>
        <v>Monday</v>
      </c>
      <c r="AF119" s="2">
        <v>0.68736111111111109</v>
      </c>
      <c r="AG119" s="2">
        <f t="shared" si="17"/>
        <v>0.66666666666666663</v>
      </c>
      <c r="AH119" t="s">
        <v>27</v>
      </c>
    </row>
    <row r="120" spans="1:34" x14ac:dyDescent="0.2">
      <c r="A120">
        <v>1386813</v>
      </c>
      <c r="B120" t="s">
        <v>98</v>
      </c>
      <c r="F120" t="s">
        <v>23</v>
      </c>
      <c r="H120">
        <v>11072</v>
      </c>
      <c r="I120" t="s">
        <v>78</v>
      </c>
      <c r="J120">
        <f>VLOOKUP(I120,[1]Key!$A$1:$C$72,2,FALSE)</f>
        <v>43.060250000000003</v>
      </c>
      <c r="K120">
        <f>VLOOKUP(I120,[1]Key!$A$1:$C$72,3,FALSE)</f>
        <v>-87.892169999999993</v>
      </c>
      <c r="L120" t="s">
        <v>34</v>
      </c>
      <c r="M120">
        <f>VLOOKUP(L120,[1]Key!$A$1:$C$72,2,FALSE)</f>
        <v>43.036900000000003</v>
      </c>
      <c r="N120">
        <f>VLOOKUP(L120,[1]Key!$A$1:$C$72,3,FALSE)</f>
        <v>-87.89667</v>
      </c>
      <c r="O120">
        <v>52</v>
      </c>
      <c r="P120">
        <v>0</v>
      </c>
      <c r="Q120">
        <v>7.8</v>
      </c>
      <c r="R120">
        <v>7.4</v>
      </c>
      <c r="S120">
        <v>312</v>
      </c>
      <c r="T120">
        <f t="shared" si="9"/>
        <v>-1</v>
      </c>
      <c r="U120" s="1">
        <v>42780</v>
      </c>
      <c r="V120" s="13">
        <f t="shared" si="10"/>
        <v>42767</v>
      </c>
      <c r="W120" s="14">
        <f t="shared" si="11"/>
        <v>42780</v>
      </c>
      <c r="X120" s="1" t="str">
        <f t="shared" si="12"/>
        <v>Tuesday</v>
      </c>
      <c r="Y120" s="2">
        <v>0.29591435185185183</v>
      </c>
      <c r="Z120" s="2">
        <f t="shared" si="13"/>
        <v>0.29166666666666663</v>
      </c>
      <c r="AA120">
        <f>1</f>
        <v>1</v>
      </c>
      <c r="AB120" s="1">
        <v>42780</v>
      </c>
      <c r="AC120" s="13">
        <f t="shared" si="14"/>
        <v>42767</v>
      </c>
      <c r="AD120" s="14">
        <f t="shared" si="15"/>
        <v>42780</v>
      </c>
      <c r="AE120" s="1" t="str">
        <f t="shared" si="16"/>
        <v>Tuesday</v>
      </c>
      <c r="AF120" s="2">
        <v>0.33204861111111111</v>
      </c>
      <c r="AG120" s="2">
        <f t="shared" si="17"/>
        <v>0.33333333333333331</v>
      </c>
      <c r="AH120" t="s">
        <v>27</v>
      </c>
    </row>
    <row r="121" spans="1:34" x14ac:dyDescent="0.2">
      <c r="A121">
        <v>1386813</v>
      </c>
      <c r="B121" t="s">
        <v>98</v>
      </c>
      <c r="F121" t="s">
        <v>23</v>
      </c>
      <c r="H121">
        <v>5469</v>
      </c>
      <c r="I121" t="s">
        <v>34</v>
      </c>
      <c r="J121">
        <f>VLOOKUP(I121,[1]Key!$A$1:$C$72,2,FALSE)</f>
        <v>43.036900000000003</v>
      </c>
      <c r="K121">
        <f>VLOOKUP(I121,[1]Key!$A$1:$C$72,3,FALSE)</f>
        <v>-87.89667</v>
      </c>
      <c r="L121" t="s">
        <v>40</v>
      </c>
      <c r="M121">
        <f>VLOOKUP(L121,[1]Key!$A$1:$C$72,2,FALSE)</f>
        <v>43.031480000000002</v>
      </c>
      <c r="N121">
        <f>VLOOKUP(L121,[1]Key!$A$1:$C$72,3,FALSE)</f>
        <v>-87.908169999999998</v>
      </c>
      <c r="O121">
        <v>17</v>
      </c>
      <c r="P121">
        <v>0</v>
      </c>
      <c r="Q121">
        <v>2.6</v>
      </c>
      <c r="R121">
        <v>2.4</v>
      </c>
      <c r="S121">
        <v>102</v>
      </c>
      <c r="T121">
        <f t="shared" si="9"/>
        <v>-1</v>
      </c>
      <c r="U121" s="1">
        <v>42780</v>
      </c>
      <c r="V121" s="13">
        <f t="shared" si="10"/>
        <v>42767</v>
      </c>
      <c r="W121" s="14">
        <f t="shared" si="11"/>
        <v>42780</v>
      </c>
      <c r="X121" s="1" t="str">
        <f t="shared" si="12"/>
        <v>Tuesday</v>
      </c>
      <c r="Y121" s="2">
        <v>0.33218750000000002</v>
      </c>
      <c r="Z121" s="2">
        <f t="shared" si="13"/>
        <v>0.33333333333333331</v>
      </c>
      <c r="AA121">
        <f>1</f>
        <v>1</v>
      </c>
      <c r="AB121" s="1">
        <v>42780</v>
      </c>
      <c r="AC121" s="13">
        <f t="shared" si="14"/>
        <v>42767</v>
      </c>
      <c r="AD121" s="14">
        <f t="shared" si="15"/>
        <v>42780</v>
      </c>
      <c r="AE121" s="1" t="str">
        <f t="shared" si="16"/>
        <v>Tuesday</v>
      </c>
      <c r="AF121" s="2">
        <v>0.34432870370370372</v>
      </c>
      <c r="AG121" s="2">
        <f t="shared" si="17"/>
        <v>0.33333333333333331</v>
      </c>
      <c r="AH121" t="s">
        <v>27</v>
      </c>
    </row>
    <row r="122" spans="1:34" x14ac:dyDescent="0.2">
      <c r="A122">
        <v>1386813</v>
      </c>
      <c r="B122" t="s">
        <v>98</v>
      </c>
      <c r="F122" t="s">
        <v>23</v>
      </c>
      <c r="H122">
        <v>5585</v>
      </c>
      <c r="I122" t="s">
        <v>78</v>
      </c>
      <c r="J122">
        <f>VLOOKUP(I122,[1]Key!$A$1:$C$72,2,FALSE)</f>
        <v>43.060250000000003</v>
      </c>
      <c r="K122">
        <f>VLOOKUP(I122,[1]Key!$A$1:$C$72,3,FALSE)</f>
        <v>-87.892169999999993</v>
      </c>
      <c r="L122" t="s">
        <v>70</v>
      </c>
      <c r="M122">
        <f>VLOOKUP(L122,[1]Key!$A$1:$C$72,2,FALSE)</f>
        <v>43.053040000000003</v>
      </c>
      <c r="N122">
        <f>VLOOKUP(L122,[1]Key!$A$1:$C$72,3,FALSE)</f>
        <v>-87.897660000000002</v>
      </c>
      <c r="O122">
        <v>69</v>
      </c>
      <c r="P122">
        <v>0</v>
      </c>
      <c r="Q122">
        <v>10.4</v>
      </c>
      <c r="R122">
        <v>9.8000000000000007</v>
      </c>
      <c r="S122">
        <v>414</v>
      </c>
      <c r="T122">
        <f t="shared" si="9"/>
        <v>-1</v>
      </c>
      <c r="U122" s="1">
        <v>42780</v>
      </c>
      <c r="V122" s="13">
        <f t="shared" si="10"/>
        <v>42767</v>
      </c>
      <c r="W122" s="14">
        <f t="shared" si="11"/>
        <v>42780</v>
      </c>
      <c r="X122" s="1" t="str">
        <f t="shared" si="12"/>
        <v>Tuesday</v>
      </c>
      <c r="Y122" s="2">
        <v>0.5646296296296297</v>
      </c>
      <c r="Z122" s="2">
        <f t="shared" si="13"/>
        <v>0.58333333333333326</v>
      </c>
      <c r="AA122">
        <f>1</f>
        <v>1</v>
      </c>
      <c r="AB122" s="1">
        <v>42780</v>
      </c>
      <c r="AC122" s="13">
        <f t="shared" si="14"/>
        <v>42767</v>
      </c>
      <c r="AD122" s="14">
        <f t="shared" si="15"/>
        <v>42780</v>
      </c>
      <c r="AE122" s="1" t="str">
        <f t="shared" si="16"/>
        <v>Tuesday</v>
      </c>
      <c r="AF122" s="2">
        <v>0.61268518518518522</v>
      </c>
      <c r="AG122" s="2">
        <f t="shared" si="17"/>
        <v>0.625</v>
      </c>
      <c r="AH122" t="s">
        <v>27</v>
      </c>
    </row>
    <row r="123" spans="1:34" x14ac:dyDescent="0.2">
      <c r="A123">
        <v>1386813</v>
      </c>
      <c r="B123" t="s">
        <v>98</v>
      </c>
      <c r="F123" t="s">
        <v>23</v>
      </c>
      <c r="H123">
        <v>19</v>
      </c>
      <c r="I123" t="s">
        <v>40</v>
      </c>
      <c r="J123">
        <f>VLOOKUP(I123,[1]Key!$A$1:$C$72,2,FALSE)</f>
        <v>43.031480000000002</v>
      </c>
      <c r="K123">
        <f>VLOOKUP(I123,[1]Key!$A$1:$C$72,3,FALSE)</f>
        <v>-87.908169999999998</v>
      </c>
      <c r="L123" t="s">
        <v>70</v>
      </c>
      <c r="M123">
        <f>VLOOKUP(L123,[1]Key!$A$1:$C$72,2,FALSE)</f>
        <v>43.053040000000003</v>
      </c>
      <c r="N123">
        <f>VLOOKUP(L123,[1]Key!$A$1:$C$72,3,FALSE)</f>
        <v>-87.897660000000002</v>
      </c>
      <c r="O123">
        <v>20</v>
      </c>
      <c r="P123">
        <v>0</v>
      </c>
      <c r="Q123">
        <v>3</v>
      </c>
      <c r="R123">
        <v>2.9</v>
      </c>
      <c r="S123">
        <v>120</v>
      </c>
      <c r="T123">
        <f t="shared" si="9"/>
        <v>-1</v>
      </c>
      <c r="U123" s="1">
        <v>42780</v>
      </c>
      <c r="V123" s="13">
        <f t="shared" si="10"/>
        <v>42767</v>
      </c>
      <c r="W123" s="14">
        <f t="shared" si="11"/>
        <v>42780</v>
      </c>
      <c r="X123" s="1" t="str">
        <f t="shared" si="12"/>
        <v>Tuesday</v>
      </c>
      <c r="Y123" s="2">
        <v>0.34495370370370365</v>
      </c>
      <c r="Z123" s="2">
        <f t="shared" si="13"/>
        <v>0.33333333333333331</v>
      </c>
      <c r="AA123">
        <f>1</f>
        <v>1</v>
      </c>
      <c r="AB123" s="1">
        <v>42780</v>
      </c>
      <c r="AC123" s="13">
        <f t="shared" si="14"/>
        <v>42767</v>
      </c>
      <c r="AD123" s="14">
        <f t="shared" si="15"/>
        <v>42780</v>
      </c>
      <c r="AE123" s="1" t="str">
        <f t="shared" si="16"/>
        <v>Tuesday</v>
      </c>
      <c r="AF123" s="2">
        <v>0.3586805555555555</v>
      </c>
      <c r="AG123" s="2">
        <f t="shared" si="17"/>
        <v>0.375</v>
      </c>
      <c r="AH123" t="s">
        <v>27</v>
      </c>
    </row>
    <row r="124" spans="1:34" x14ac:dyDescent="0.2">
      <c r="A124">
        <v>1386813</v>
      </c>
      <c r="B124" t="s">
        <v>98</v>
      </c>
      <c r="F124" t="s">
        <v>23</v>
      </c>
      <c r="H124">
        <v>11147</v>
      </c>
      <c r="I124" t="s">
        <v>78</v>
      </c>
      <c r="J124">
        <f>VLOOKUP(I124,[1]Key!$A$1:$C$72,2,FALSE)</f>
        <v>43.060250000000003</v>
      </c>
      <c r="K124">
        <f>VLOOKUP(I124,[1]Key!$A$1:$C$72,3,FALSE)</f>
        <v>-87.892169999999993</v>
      </c>
      <c r="L124" t="s">
        <v>65</v>
      </c>
      <c r="M124">
        <f>VLOOKUP(L124,[1]Key!$A$1:$C$72,2,FALSE)</f>
        <v>43.060786</v>
      </c>
      <c r="N124">
        <f>VLOOKUP(L124,[1]Key!$A$1:$C$72,3,FALSE)</f>
        <v>-87.883825999999999</v>
      </c>
      <c r="O124">
        <v>313</v>
      </c>
      <c r="P124">
        <v>0</v>
      </c>
      <c r="Q124">
        <v>18</v>
      </c>
      <c r="R124">
        <v>17.100000000000001</v>
      </c>
      <c r="S124">
        <v>720</v>
      </c>
      <c r="T124">
        <f t="shared" si="9"/>
        <v>-1</v>
      </c>
      <c r="U124" s="1">
        <v>42781</v>
      </c>
      <c r="V124" s="13">
        <f t="shared" si="10"/>
        <v>42767</v>
      </c>
      <c r="W124" s="14">
        <f t="shared" si="11"/>
        <v>42781</v>
      </c>
      <c r="X124" s="1" t="str">
        <f t="shared" si="12"/>
        <v>Wednesday</v>
      </c>
      <c r="Y124" s="2">
        <v>0.16299768518518518</v>
      </c>
      <c r="Z124" s="2">
        <f t="shared" si="13"/>
        <v>0.16666666666666666</v>
      </c>
      <c r="AA124">
        <f>1</f>
        <v>1</v>
      </c>
      <c r="AB124" s="1">
        <v>42781</v>
      </c>
      <c r="AC124" s="13">
        <f t="shared" si="14"/>
        <v>42767</v>
      </c>
      <c r="AD124" s="14">
        <f t="shared" si="15"/>
        <v>42781</v>
      </c>
      <c r="AE124" s="1" t="str">
        <f t="shared" si="16"/>
        <v>Wednesday</v>
      </c>
      <c r="AF124" s="2">
        <v>0.37987268518518519</v>
      </c>
      <c r="AG124" s="2">
        <f t="shared" si="17"/>
        <v>0.375</v>
      </c>
      <c r="AH124" t="s">
        <v>27</v>
      </c>
    </row>
    <row r="125" spans="1:34" x14ac:dyDescent="0.2">
      <c r="A125">
        <v>1468435</v>
      </c>
      <c r="B125" t="s">
        <v>98</v>
      </c>
      <c r="F125" t="s">
        <v>23</v>
      </c>
      <c r="H125">
        <v>5574</v>
      </c>
      <c r="I125" t="s">
        <v>60</v>
      </c>
      <c r="J125">
        <f>VLOOKUP(I125,[1]Key!$A$1:$C$72,2,FALSE)</f>
        <v>43.066893999999998</v>
      </c>
      <c r="K125">
        <f>VLOOKUP(I125,[1]Key!$A$1:$C$72,3,FALSE)</f>
        <v>-87.877936000000005</v>
      </c>
      <c r="L125" t="s">
        <v>87</v>
      </c>
      <c r="M125">
        <f>VLOOKUP(L125,[1]Key!$A$1:$C$72,2,FALSE)</f>
        <v>43.077359999999999</v>
      </c>
      <c r="N125">
        <f>VLOOKUP(L125,[1]Key!$A$1:$C$72,3,FALSE)</f>
        <v>-87.880769999999998</v>
      </c>
      <c r="O125">
        <v>9</v>
      </c>
      <c r="P125">
        <v>0</v>
      </c>
      <c r="Q125">
        <v>1.4</v>
      </c>
      <c r="R125">
        <v>1.3</v>
      </c>
      <c r="S125">
        <v>54</v>
      </c>
      <c r="T125">
        <f t="shared" si="9"/>
        <v>-1</v>
      </c>
      <c r="U125" s="1">
        <v>42788</v>
      </c>
      <c r="V125" s="13">
        <f t="shared" si="10"/>
        <v>42767</v>
      </c>
      <c r="W125" s="14">
        <f t="shared" si="11"/>
        <v>42788</v>
      </c>
      <c r="X125" s="1" t="str">
        <f t="shared" si="12"/>
        <v>Wednesday</v>
      </c>
      <c r="Y125" s="2">
        <v>0.62024305555555559</v>
      </c>
      <c r="Z125" s="2">
        <f t="shared" si="13"/>
        <v>0.625</v>
      </c>
      <c r="AA125">
        <f>1</f>
        <v>1</v>
      </c>
      <c r="AB125" s="1">
        <v>42788</v>
      </c>
      <c r="AC125" s="13">
        <f t="shared" si="14"/>
        <v>42767</v>
      </c>
      <c r="AD125" s="14">
        <f t="shared" si="15"/>
        <v>42788</v>
      </c>
      <c r="AE125" s="1" t="str">
        <f t="shared" si="16"/>
        <v>Wednesday</v>
      </c>
      <c r="AF125" s="2">
        <v>0.62685185185185188</v>
      </c>
      <c r="AG125" s="2">
        <f t="shared" si="17"/>
        <v>0.625</v>
      </c>
      <c r="AH125" t="s">
        <v>27</v>
      </c>
    </row>
    <row r="126" spans="1:34" x14ac:dyDescent="0.2">
      <c r="A126">
        <v>1468435</v>
      </c>
      <c r="B126" t="s">
        <v>98</v>
      </c>
      <c r="F126" t="s">
        <v>23</v>
      </c>
      <c r="H126">
        <v>11087</v>
      </c>
      <c r="I126" t="s">
        <v>70</v>
      </c>
      <c r="J126">
        <f>VLOOKUP(I126,[1]Key!$A$1:$C$72,2,FALSE)</f>
        <v>43.053040000000003</v>
      </c>
      <c r="K126">
        <f>VLOOKUP(I126,[1]Key!$A$1:$C$72,3,FALSE)</f>
        <v>-87.897660000000002</v>
      </c>
      <c r="L126" t="s">
        <v>70</v>
      </c>
      <c r="M126">
        <f>VLOOKUP(L126,[1]Key!$A$1:$C$72,2,FALSE)</f>
        <v>43.053040000000003</v>
      </c>
      <c r="N126">
        <f>VLOOKUP(L126,[1]Key!$A$1:$C$72,3,FALSE)</f>
        <v>-87.897660000000002</v>
      </c>
      <c r="O126">
        <v>23</v>
      </c>
      <c r="P126">
        <v>0</v>
      </c>
      <c r="Q126">
        <v>3.5</v>
      </c>
      <c r="R126">
        <v>3.3</v>
      </c>
      <c r="S126">
        <v>138</v>
      </c>
      <c r="T126">
        <f t="shared" si="9"/>
        <v>-1</v>
      </c>
      <c r="U126" s="1">
        <v>42787</v>
      </c>
      <c r="V126" s="13">
        <f t="shared" si="10"/>
        <v>42767</v>
      </c>
      <c r="W126" s="14">
        <f t="shared" si="11"/>
        <v>42787</v>
      </c>
      <c r="X126" s="1" t="str">
        <f t="shared" si="12"/>
        <v>Tuesday</v>
      </c>
      <c r="Y126" s="2">
        <v>0.58787037037037038</v>
      </c>
      <c r="Z126" s="2">
        <f t="shared" si="13"/>
        <v>0.58333333333333326</v>
      </c>
      <c r="AA126">
        <f>1</f>
        <v>1</v>
      </c>
      <c r="AB126" s="1">
        <v>42787</v>
      </c>
      <c r="AC126" s="13">
        <f t="shared" si="14"/>
        <v>42767</v>
      </c>
      <c r="AD126" s="14">
        <f t="shared" si="15"/>
        <v>42787</v>
      </c>
      <c r="AE126" s="1" t="str">
        <f t="shared" si="16"/>
        <v>Tuesday</v>
      </c>
      <c r="AF126" s="2">
        <v>0.60347222222222219</v>
      </c>
      <c r="AG126" s="2">
        <f t="shared" si="17"/>
        <v>0.58333333333333326</v>
      </c>
      <c r="AH126" t="s">
        <v>35</v>
      </c>
    </row>
    <row r="127" spans="1:34" x14ac:dyDescent="0.2">
      <c r="A127">
        <v>1468435</v>
      </c>
      <c r="B127" t="s">
        <v>98</v>
      </c>
      <c r="F127" t="s">
        <v>23</v>
      </c>
      <c r="H127">
        <v>5541</v>
      </c>
      <c r="I127" t="s">
        <v>78</v>
      </c>
      <c r="J127">
        <f>VLOOKUP(I127,[1]Key!$A$1:$C$72,2,FALSE)</f>
        <v>43.060250000000003</v>
      </c>
      <c r="K127">
        <f>VLOOKUP(I127,[1]Key!$A$1:$C$72,3,FALSE)</f>
        <v>-87.892169999999993</v>
      </c>
      <c r="L127" t="s">
        <v>65</v>
      </c>
      <c r="M127">
        <f>VLOOKUP(L127,[1]Key!$A$1:$C$72,2,FALSE)</f>
        <v>43.060786</v>
      </c>
      <c r="N127">
        <f>VLOOKUP(L127,[1]Key!$A$1:$C$72,3,FALSE)</f>
        <v>-87.883825999999999</v>
      </c>
      <c r="O127">
        <v>5</v>
      </c>
      <c r="P127">
        <v>0</v>
      </c>
      <c r="Q127">
        <v>0.8</v>
      </c>
      <c r="R127">
        <v>0.7</v>
      </c>
      <c r="S127">
        <v>30</v>
      </c>
      <c r="T127">
        <f t="shared" si="9"/>
        <v>-1</v>
      </c>
      <c r="U127" s="1">
        <v>42785</v>
      </c>
      <c r="V127" s="13">
        <f t="shared" si="10"/>
        <v>42767</v>
      </c>
      <c r="W127" s="14">
        <f t="shared" si="11"/>
        <v>42785</v>
      </c>
      <c r="X127" s="1" t="str">
        <f t="shared" si="12"/>
        <v>Sunday</v>
      </c>
      <c r="Y127" s="2">
        <v>0.46711805555555558</v>
      </c>
      <c r="Z127" s="2">
        <f t="shared" si="13"/>
        <v>0.45833333333333331</v>
      </c>
      <c r="AA127">
        <f>1</f>
        <v>1</v>
      </c>
      <c r="AB127" s="1">
        <v>42785</v>
      </c>
      <c r="AC127" s="13">
        <f t="shared" si="14"/>
        <v>42767</v>
      </c>
      <c r="AD127" s="14">
        <f t="shared" si="15"/>
        <v>42785</v>
      </c>
      <c r="AE127" s="1" t="str">
        <f t="shared" si="16"/>
        <v>Sunday</v>
      </c>
      <c r="AF127" s="2">
        <v>0.47082175925925923</v>
      </c>
      <c r="AG127" s="2">
        <f t="shared" si="17"/>
        <v>0.45833333333333331</v>
      </c>
      <c r="AH127" t="s">
        <v>27</v>
      </c>
    </row>
    <row r="128" spans="1:34" x14ac:dyDescent="0.2">
      <c r="A128">
        <v>1468435</v>
      </c>
      <c r="B128" t="s">
        <v>98</v>
      </c>
      <c r="F128" t="s">
        <v>23</v>
      </c>
      <c r="H128">
        <v>5541</v>
      </c>
      <c r="I128" t="s">
        <v>34</v>
      </c>
      <c r="J128">
        <f>VLOOKUP(I128,[1]Key!$A$1:$C$72,2,FALSE)</f>
        <v>43.036900000000003</v>
      </c>
      <c r="K128">
        <f>VLOOKUP(I128,[1]Key!$A$1:$C$72,3,FALSE)</f>
        <v>-87.89667</v>
      </c>
      <c r="L128" t="s">
        <v>34</v>
      </c>
      <c r="M128">
        <f>VLOOKUP(L128,[1]Key!$A$1:$C$72,2,FALSE)</f>
        <v>43.036900000000003</v>
      </c>
      <c r="N128">
        <f>VLOOKUP(L128,[1]Key!$A$1:$C$72,3,FALSE)</f>
        <v>-87.89667</v>
      </c>
      <c r="O128">
        <v>29</v>
      </c>
      <c r="P128">
        <v>0</v>
      </c>
      <c r="Q128">
        <v>4.4000000000000004</v>
      </c>
      <c r="R128">
        <v>4.0999999999999996</v>
      </c>
      <c r="S128">
        <v>174</v>
      </c>
      <c r="T128">
        <f t="shared" si="9"/>
        <v>-1</v>
      </c>
      <c r="U128" s="1">
        <v>42785</v>
      </c>
      <c r="V128" s="13">
        <f t="shared" si="10"/>
        <v>42767</v>
      </c>
      <c r="W128" s="14">
        <f t="shared" si="11"/>
        <v>42785</v>
      </c>
      <c r="X128" s="1" t="str">
        <f t="shared" si="12"/>
        <v>Sunday</v>
      </c>
      <c r="Y128" s="2">
        <v>0.50989583333333333</v>
      </c>
      <c r="Z128" s="2">
        <f t="shared" si="13"/>
        <v>0.5</v>
      </c>
      <c r="AA128">
        <f>1</f>
        <v>1</v>
      </c>
      <c r="AB128" s="1">
        <v>42785</v>
      </c>
      <c r="AC128" s="13">
        <f t="shared" si="14"/>
        <v>42767</v>
      </c>
      <c r="AD128" s="14">
        <f t="shared" si="15"/>
        <v>42785</v>
      </c>
      <c r="AE128" s="1" t="str">
        <f t="shared" si="16"/>
        <v>Sunday</v>
      </c>
      <c r="AF128" s="2">
        <v>0.53030092592592593</v>
      </c>
      <c r="AG128" s="2">
        <f t="shared" si="17"/>
        <v>0.54166666666666663</v>
      </c>
      <c r="AH128" t="s">
        <v>35</v>
      </c>
    </row>
    <row r="129" spans="1:34" x14ac:dyDescent="0.2">
      <c r="A129">
        <v>1468435</v>
      </c>
      <c r="B129" t="s">
        <v>98</v>
      </c>
      <c r="F129" t="s">
        <v>23</v>
      </c>
      <c r="H129">
        <v>5541</v>
      </c>
      <c r="I129" t="s">
        <v>62</v>
      </c>
      <c r="J129">
        <f>VLOOKUP(I129,[1]Key!$A$1:$C$72,2,FALSE)</f>
        <v>43.058010000000003</v>
      </c>
      <c r="K129">
        <f>VLOOKUP(I129,[1]Key!$A$1:$C$72,3,FALSE)</f>
        <v>-87.877300000000005</v>
      </c>
      <c r="L129" t="s">
        <v>34</v>
      </c>
      <c r="M129">
        <f>VLOOKUP(L129,[1]Key!$A$1:$C$72,2,FALSE)</f>
        <v>43.036900000000003</v>
      </c>
      <c r="N129">
        <f>VLOOKUP(L129,[1]Key!$A$1:$C$72,3,FALSE)</f>
        <v>-87.89667</v>
      </c>
      <c r="O129">
        <v>26</v>
      </c>
      <c r="P129">
        <v>0</v>
      </c>
      <c r="Q129">
        <v>3.9</v>
      </c>
      <c r="R129">
        <v>3.7</v>
      </c>
      <c r="S129">
        <v>156</v>
      </c>
      <c r="T129">
        <f t="shared" si="9"/>
        <v>-1</v>
      </c>
      <c r="U129" s="1">
        <v>42785</v>
      </c>
      <c r="V129" s="13">
        <f t="shared" si="10"/>
        <v>42767</v>
      </c>
      <c r="W129" s="14">
        <f t="shared" si="11"/>
        <v>42785</v>
      </c>
      <c r="X129" s="1" t="str">
        <f t="shared" si="12"/>
        <v>Sunday</v>
      </c>
      <c r="Y129" s="2">
        <v>0.49230324074074078</v>
      </c>
      <c r="Z129" s="2">
        <f t="shared" si="13"/>
        <v>0.5</v>
      </c>
      <c r="AA129">
        <f>1</f>
        <v>1</v>
      </c>
      <c r="AB129" s="1">
        <v>42785</v>
      </c>
      <c r="AC129" s="13">
        <f t="shared" si="14"/>
        <v>42767</v>
      </c>
      <c r="AD129" s="14">
        <f t="shared" si="15"/>
        <v>42785</v>
      </c>
      <c r="AE129" s="1" t="str">
        <f t="shared" si="16"/>
        <v>Sunday</v>
      </c>
      <c r="AF129" s="2">
        <v>0.50972222222222219</v>
      </c>
      <c r="AG129" s="2">
        <f t="shared" si="17"/>
        <v>0.5</v>
      </c>
      <c r="AH129" t="s">
        <v>27</v>
      </c>
    </row>
    <row r="130" spans="1:34" x14ac:dyDescent="0.2">
      <c r="A130">
        <v>1468435</v>
      </c>
      <c r="B130" t="s">
        <v>98</v>
      </c>
      <c r="F130" t="s">
        <v>23</v>
      </c>
      <c r="H130">
        <v>5541</v>
      </c>
      <c r="I130" t="s">
        <v>34</v>
      </c>
      <c r="J130">
        <f>VLOOKUP(I130,[1]Key!$A$1:$C$72,2,FALSE)</f>
        <v>43.036900000000003</v>
      </c>
      <c r="K130">
        <f>VLOOKUP(I130,[1]Key!$A$1:$C$72,3,FALSE)</f>
        <v>-87.89667</v>
      </c>
      <c r="L130" t="s">
        <v>62</v>
      </c>
      <c r="M130">
        <f>VLOOKUP(L130,[1]Key!$A$1:$C$72,2,FALSE)</f>
        <v>43.058010000000003</v>
      </c>
      <c r="N130">
        <f>VLOOKUP(L130,[1]Key!$A$1:$C$72,3,FALSE)</f>
        <v>-87.877300000000005</v>
      </c>
      <c r="O130">
        <v>30</v>
      </c>
      <c r="P130">
        <v>0</v>
      </c>
      <c r="Q130">
        <v>4.5</v>
      </c>
      <c r="R130">
        <v>4.3</v>
      </c>
      <c r="S130">
        <v>180</v>
      </c>
      <c r="T130">
        <f t="shared" ref="T130:T193" si="18">-1</f>
        <v>-1</v>
      </c>
      <c r="U130" s="1">
        <v>42785</v>
      </c>
      <c r="V130" s="13">
        <f t="shared" ref="V130:V193" si="19">DATE(YEAR(U130), MONTH(U130), 1)</f>
        <v>42767</v>
      </c>
      <c r="W130" s="14">
        <f t="shared" ref="W130:W193" si="20">U130</f>
        <v>42785</v>
      </c>
      <c r="X130" s="1" t="str">
        <f t="shared" ref="X130:X193" si="21">TEXT(W130,"dddd")</f>
        <v>Sunday</v>
      </c>
      <c r="Y130" s="2">
        <v>0.53424768518518517</v>
      </c>
      <c r="Z130" s="2">
        <f t="shared" ref="Z130:Z193" si="22">MROUND(Y130, "1:00")</f>
        <v>0.54166666666666663</v>
      </c>
      <c r="AA130">
        <f>1</f>
        <v>1</v>
      </c>
      <c r="AB130" s="1">
        <v>42785</v>
      </c>
      <c r="AC130" s="13">
        <f t="shared" ref="AC130:AC193" si="23">DATE(YEAR(AB130), MONTH(AB130), 1)</f>
        <v>42767</v>
      </c>
      <c r="AD130" s="14">
        <f t="shared" ref="AD130:AD193" si="24">AB130</f>
        <v>42785</v>
      </c>
      <c r="AE130" s="1" t="str">
        <f t="shared" ref="AE130:AE193" si="25">TEXT(AD130,"dddd")</f>
        <v>Sunday</v>
      </c>
      <c r="AF130" s="2">
        <v>0.55516203703703704</v>
      </c>
      <c r="AG130" s="2">
        <f t="shared" ref="AG130:AG193" si="26">MROUND(AF130, "1:00")</f>
        <v>0.54166666666666663</v>
      </c>
      <c r="AH130" t="s">
        <v>27</v>
      </c>
    </row>
    <row r="131" spans="1:34" x14ac:dyDescent="0.2">
      <c r="A131">
        <v>1468435</v>
      </c>
      <c r="B131" t="s">
        <v>98</v>
      </c>
      <c r="F131" t="s">
        <v>23</v>
      </c>
      <c r="H131">
        <v>157</v>
      </c>
      <c r="I131" t="s">
        <v>81</v>
      </c>
      <c r="J131">
        <f>VLOOKUP(I131,[1]Key!$A$1:$C$72,2,FALSE)</f>
        <v>43.06033</v>
      </c>
      <c r="K131">
        <f>VLOOKUP(I131,[1]Key!$A$1:$C$72,3,FALSE)</f>
        <v>-87.89546</v>
      </c>
      <c r="L131" t="s">
        <v>81</v>
      </c>
      <c r="M131">
        <f>VLOOKUP(L131,[1]Key!$A$1:$C$72,2,FALSE)</f>
        <v>43.06033</v>
      </c>
      <c r="N131">
        <f>VLOOKUP(L131,[1]Key!$A$1:$C$72,3,FALSE)</f>
        <v>-87.89546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si="18"/>
        <v>-1</v>
      </c>
      <c r="U131" s="1">
        <v>42780</v>
      </c>
      <c r="V131" s="13">
        <f t="shared" si="19"/>
        <v>42767</v>
      </c>
      <c r="W131" s="14">
        <f t="shared" si="20"/>
        <v>42780</v>
      </c>
      <c r="X131" s="1" t="str">
        <f t="shared" si="21"/>
        <v>Tuesday</v>
      </c>
      <c r="Y131" s="2">
        <v>0.48652777777777773</v>
      </c>
      <c r="Z131" s="2">
        <f t="shared" si="22"/>
        <v>0.5</v>
      </c>
      <c r="AA131">
        <f>1</f>
        <v>1</v>
      </c>
      <c r="AB131" s="1">
        <v>42780</v>
      </c>
      <c r="AC131" s="13">
        <f t="shared" si="23"/>
        <v>42767</v>
      </c>
      <c r="AD131" s="14">
        <f t="shared" si="24"/>
        <v>42780</v>
      </c>
      <c r="AE131" s="1" t="str">
        <f t="shared" si="25"/>
        <v>Tuesday</v>
      </c>
      <c r="AF131" s="2">
        <v>0.48679398148148145</v>
      </c>
      <c r="AG131" s="2">
        <f t="shared" si="26"/>
        <v>0.5</v>
      </c>
      <c r="AH131" t="s">
        <v>35</v>
      </c>
    </row>
    <row r="132" spans="1:34" x14ac:dyDescent="0.2">
      <c r="A132">
        <v>1468435</v>
      </c>
      <c r="B132" t="s">
        <v>98</v>
      </c>
      <c r="F132" t="s">
        <v>23</v>
      </c>
      <c r="H132">
        <v>91</v>
      </c>
      <c r="I132" t="s">
        <v>81</v>
      </c>
      <c r="J132">
        <f>VLOOKUP(I132,[1]Key!$A$1:$C$72,2,FALSE)</f>
        <v>43.06033</v>
      </c>
      <c r="K132">
        <f>VLOOKUP(I132,[1]Key!$A$1:$C$72,3,FALSE)</f>
        <v>-87.89546</v>
      </c>
      <c r="L132" t="s">
        <v>81</v>
      </c>
      <c r="M132">
        <f>VLOOKUP(L132,[1]Key!$A$1:$C$72,2,FALSE)</f>
        <v>43.06033</v>
      </c>
      <c r="N132">
        <f>VLOOKUP(L132,[1]Key!$A$1:$C$72,3,FALSE)</f>
        <v>-87.89546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18"/>
        <v>-1</v>
      </c>
      <c r="U132" s="1">
        <v>42780</v>
      </c>
      <c r="V132" s="13">
        <f t="shared" si="19"/>
        <v>42767</v>
      </c>
      <c r="W132" s="14">
        <f t="shared" si="20"/>
        <v>42780</v>
      </c>
      <c r="X132" s="1" t="str">
        <f t="shared" si="21"/>
        <v>Tuesday</v>
      </c>
      <c r="Y132" s="2">
        <v>0.48680555555555555</v>
      </c>
      <c r="Z132" s="2">
        <f t="shared" si="22"/>
        <v>0.5</v>
      </c>
      <c r="AA132">
        <f>1</f>
        <v>1</v>
      </c>
      <c r="AB132" s="1">
        <v>42780</v>
      </c>
      <c r="AC132" s="13">
        <f t="shared" si="23"/>
        <v>42767</v>
      </c>
      <c r="AD132" s="14">
        <f t="shared" si="24"/>
        <v>42780</v>
      </c>
      <c r="AE132" s="1" t="str">
        <f t="shared" si="25"/>
        <v>Tuesday</v>
      </c>
      <c r="AF132" s="2">
        <v>0.48709490740740741</v>
      </c>
      <c r="AG132" s="2">
        <f t="shared" si="26"/>
        <v>0.5</v>
      </c>
      <c r="AH132" t="s">
        <v>35</v>
      </c>
    </row>
    <row r="133" spans="1:34" x14ac:dyDescent="0.2">
      <c r="A133">
        <v>1468435</v>
      </c>
      <c r="B133" t="s">
        <v>98</v>
      </c>
      <c r="F133" t="s">
        <v>23</v>
      </c>
      <c r="H133">
        <v>91</v>
      </c>
      <c r="I133" t="s">
        <v>60</v>
      </c>
      <c r="J133">
        <f>VLOOKUP(I133,[1]Key!$A$1:$C$72,2,FALSE)</f>
        <v>43.066893999999998</v>
      </c>
      <c r="K133">
        <f>VLOOKUP(I133,[1]Key!$A$1:$C$72,3,FALSE)</f>
        <v>-87.877936000000005</v>
      </c>
      <c r="L133" t="s">
        <v>87</v>
      </c>
      <c r="M133">
        <f>VLOOKUP(L133,[1]Key!$A$1:$C$72,2,FALSE)</f>
        <v>43.077359999999999</v>
      </c>
      <c r="N133">
        <f>VLOOKUP(L133,[1]Key!$A$1:$C$72,3,FALSE)</f>
        <v>-87.880769999999998</v>
      </c>
      <c r="O133">
        <v>9</v>
      </c>
      <c r="P133">
        <v>0</v>
      </c>
      <c r="Q133">
        <v>1.4</v>
      </c>
      <c r="R133">
        <v>1.3</v>
      </c>
      <c r="S133">
        <v>54</v>
      </c>
      <c r="T133">
        <f t="shared" si="18"/>
        <v>-1</v>
      </c>
      <c r="U133" s="1">
        <v>42782</v>
      </c>
      <c r="V133" s="13">
        <f t="shared" si="19"/>
        <v>42767</v>
      </c>
      <c r="W133" s="14">
        <f t="shared" si="20"/>
        <v>42782</v>
      </c>
      <c r="X133" s="1" t="str">
        <f t="shared" si="21"/>
        <v>Thursday</v>
      </c>
      <c r="Y133" s="2">
        <v>0.53462962962962968</v>
      </c>
      <c r="Z133" s="2">
        <f t="shared" si="22"/>
        <v>0.54166666666666663</v>
      </c>
      <c r="AA133">
        <f>1</f>
        <v>1</v>
      </c>
      <c r="AB133" s="1">
        <v>42782</v>
      </c>
      <c r="AC133" s="13">
        <f t="shared" si="23"/>
        <v>42767</v>
      </c>
      <c r="AD133" s="14">
        <f t="shared" si="24"/>
        <v>42782</v>
      </c>
      <c r="AE133" s="1" t="str">
        <f t="shared" si="25"/>
        <v>Thursday</v>
      </c>
      <c r="AF133" s="2">
        <v>0.54077546296296297</v>
      </c>
      <c r="AG133" s="2">
        <f t="shared" si="26"/>
        <v>0.54166666666666663</v>
      </c>
      <c r="AH133" t="s">
        <v>27</v>
      </c>
    </row>
    <row r="134" spans="1:34" x14ac:dyDescent="0.2">
      <c r="A134">
        <v>1468435</v>
      </c>
      <c r="B134" t="s">
        <v>98</v>
      </c>
      <c r="F134" t="s">
        <v>23</v>
      </c>
      <c r="H134">
        <v>5470</v>
      </c>
      <c r="I134" t="s">
        <v>87</v>
      </c>
      <c r="J134">
        <f>VLOOKUP(I134,[1]Key!$A$1:$C$72,2,FALSE)</f>
        <v>43.077359999999999</v>
      </c>
      <c r="K134">
        <f>VLOOKUP(I134,[1]Key!$A$1:$C$72,3,FALSE)</f>
        <v>-87.880769999999998</v>
      </c>
      <c r="L134" t="s">
        <v>87</v>
      </c>
      <c r="M134">
        <f>VLOOKUP(L134,[1]Key!$A$1:$C$72,2,FALSE)</f>
        <v>43.077359999999999</v>
      </c>
      <c r="N134">
        <f>VLOOKUP(L134,[1]Key!$A$1:$C$72,3,FALSE)</f>
        <v>-87.880769999999998</v>
      </c>
      <c r="O134">
        <v>47</v>
      </c>
      <c r="P134">
        <v>0</v>
      </c>
      <c r="Q134">
        <v>7.1</v>
      </c>
      <c r="R134">
        <v>6.7</v>
      </c>
      <c r="S134">
        <v>282</v>
      </c>
      <c r="T134">
        <f t="shared" si="18"/>
        <v>-1</v>
      </c>
      <c r="U134" s="1">
        <v>42782</v>
      </c>
      <c r="V134" s="13">
        <f t="shared" si="19"/>
        <v>42767</v>
      </c>
      <c r="W134" s="14">
        <f t="shared" si="20"/>
        <v>42782</v>
      </c>
      <c r="X134" s="1" t="str">
        <f t="shared" si="21"/>
        <v>Thursday</v>
      </c>
      <c r="Y134" s="2">
        <v>0.55583333333333329</v>
      </c>
      <c r="Z134" s="2">
        <f t="shared" si="22"/>
        <v>0.54166666666666663</v>
      </c>
      <c r="AA134">
        <f>1</f>
        <v>1</v>
      </c>
      <c r="AB134" s="1">
        <v>42782</v>
      </c>
      <c r="AC134" s="13">
        <f t="shared" si="23"/>
        <v>42767</v>
      </c>
      <c r="AD134" s="14">
        <f t="shared" si="24"/>
        <v>42782</v>
      </c>
      <c r="AE134" s="1" t="str">
        <f t="shared" si="25"/>
        <v>Thursday</v>
      </c>
      <c r="AF134" s="2">
        <v>0.58832175925925922</v>
      </c>
      <c r="AG134" s="2">
        <f t="shared" si="26"/>
        <v>0.58333333333333326</v>
      </c>
      <c r="AH134" t="s">
        <v>35</v>
      </c>
    </row>
    <row r="135" spans="1:34" x14ac:dyDescent="0.2">
      <c r="A135">
        <v>1468435</v>
      </c>
      <c r="B135" t="s">
        <v>98</v>
      </c>
      <c r="F135" t="s">
        <v>23</v>
      </c>
      <c r="H135">
        <v>11161</v>
      </c>
      <c r="I135" t="s">
        <v>60</v>
      </c>
      <c r="J135">
        <f>VLOOKUP(I135,[1]Key!$A$1:$C$72,2,FALSE)</f>
        <v>43.066893999999998</v>
      </c>
      <c r="K135">
        <f>VLOOKUP(I135,[1]Key!$A$1:$C$72,3,FALSE)</f>
        <v>-87.877936000000005</v>
      </c>
      <c r="L135" t="s">
        <v>66</v>
      </c>
      <c r="M135">
        <f>VLOOKUP(L135,[1]Key!$A$1:$C$72,2,FALSE)</f>
        <v>43.060155999999999</v>
      </c>
      <c r="N135">
        <f>VLOOKUP(L135,[1]Key!$A$1:$C$72,3,FALSE)</f>
        <v>-87.881258000000003</v>
      </c>
      <c r="O135">
        <v>6</v>
      </c>
      <c r="P135">
        <v>0</v>
      </c>
      <c r="Q135">
        <v>0.9</v>
      </c>
      <c r="R135">
        <v>0.9</v>
      </c>
      <c r="S135">
        <v>36</v>
      </c>
      <c r="T135">
        <f t="shared" si="18"/>
        <v>-1</v>
      </c>
      <c r="U135" s="1">
        <v>42783</v>
      </c>
      <c r="V135" s="13">
        <f t="shared" si="19"/>
        <v>42767</v>
      </c>
      <c r="W135" s="14">
        <f t="shared" si="20"/>
        <v>42783</v>
      </c>
      <c r="X135" s="1" t="str">
        <f t="shared" si="21"/>
        <v>Friday</v>
      </c>
      <c r="Y135" s="2">
        <v>0.63046296296296289</v>
      </c>
      <c r="Z135" s="2">
        <f t="shared" si="22"/>
        <v>0.625</v>
      </c>
      <c r="AA135">
        <f>1</f>
        <v>1</v>
      </c>
      <c r="AB135" s="1">
        <v>42783</v>
      </c>
      <c r="AC135" s="13">
        <f t="shared" si="23"/>
        <v>42767</v>
      </c>
      <c r="AD135" s="14">
        <f t="shared" si="24"/>
        <v>42783</v>
      </c>
      <c r="AE135" s="1" t="str">
        <f t="shared" si="25"/>
        <v>Friday</v>
      </c>
      <c r="AF135" s="2">
        <v>0.63469907407407411</v>
      </c>
      <c r="AG135" s="2">
        <f t="shared" si="26"/>
        <v>0.625</v>
      </c>
      <c r="AH135" t="s">
        <v>27</v>
      </c>
    </row>
    <row r="136" spans="1:34" x14ac:dyDescent="0.2">
      <c r="A136">
        <v>1468435</v>
      </c>
      <c r="B136" t="s">
        <v>98</v>
      </c>
      <c r="F136" t="s">
        <v>23</v>
      </c>
      <c r="H136">
        <v>11161</v>
      </c>
      <c r="I136" t="s">
        <v>87</v>
      </c>
      <c r="J136">
        <f>VLOOKUP(I136,[1]Key!$A$1:$C$72,2,FALSE)</f>
        <v>43.077359999999999</v>
      </c>
      <c r="K136">
        <f>VLOOKUP(I136,[1]Key!$A$1:$C$72,3,FALSE)</f>
        <v>-87.880769999999998</v>
      </c>
      <c r="L136" t="s">
        <v>60</v>
      </c>
      <c r="M136">
        <f>VLOOKUP(L136,[1]Key!$A$1:$C$72,2,FALSE)</f>
        <v>43.066893999999998</v>
      </c>
      <c r="N136">
        <f>VLOOKUP(L136,[1]Key!$A$1:$C$72,3,FALSE)</f>
        <v>-87.877936000000005</v>
      </c>
      <c r="O136">
        <v>9</v>
      </c>
      <c r="P136">
        <v>0</v>
      </c>
      <c r="Q136">
        <v>1.4</v>
      </c>
      <c r="R136">
        <v>1.3</v>
      </c>
      <c r="S136">
        <v>54</v>
      </c>
      <c r="T136">
        <f t="shared" si="18"/>
        <v>-1</v>
      </c>
      <c r="U136" s="1">
        <v>42783</v>
      </c>
      <c r="V136" s="13">
        <f t="shared" si="19"/>
        <v>42767</v>
      </c>
      <c r="W136" s="14">
        <f t="shared" si="20"/>
        <v>42783</v>
      </c>
      <c r="X136" s="1" t="str">
        <f t="shared" si="21"/>
        <v>Friday</v>
      </c>
      <c r="Y136" s="2">
        <v>0.62083333333333335</v>
      </c>
      <c r="Z136" s="2">
        <f t="shared" si="22"/>
        <v>0.625</v>
      </c>
      <c r="AA136">
        <f>1</f>
        <v>1</v>
      </c>
      <c r="AB136" s="1">
        <v>42783</v>
      </c>
      <c r="AC136" s="13">
        <f t="shared" si="23"/>
        <v>42767</v>
      </c>
      <c r="AD136" s="14">
        <f t="shared" si="24"/>
        <v>42783</v>
      </c>
      <c r="AE136" s="1" t="str">
        <f t="shared" si="25"/>
        <v>Friday</v>
      </c>
      <c r="AF136" s="2">
        <v>0.62763888888888886</v>
      </c>
      <c r="AG136" s="2">
        <f t="shared" si="26"/>
        <v>0.625</v>
      </c>
      <c r="AH136" t="s">
        <v>27</v>
      </c>
    </row>
    <row r="137" spans="1:34" x14ac:dyDescent="0.2">
      <c r="A137">
        <v>1468435</v>
      </c>
      <c r="B137" t="s">
        <v>98</v>
      </c>
      <c r="F137" t="s">
        <v>23</v>
      </c>
      <c r="H137">
        <v>11057</v>
      </c>
      <c r="I137" t="s">
        <v>78</v>
      </c>
      <c r="J137">
        <f>VLOOKUP(I137,[1]Key!$A$1:$C$72,2,FALSE)</f>
        <v>43.060250000000003</v>
      </c>
      <c r="K137">
        <f>VLOOKUP(I137,[1]Key!$A$1:$C$72,3,FALSE)</f>
        <v>-87.892169999999993</v>
      </c>
      <c r="L137" t="s">
        <v>62</v>
      </c>
      <c r="M137">
        <f>VLOOKUP(L137,[1]Key!$A$1:$C$72,2,FALSE)</f>
        <v>43.058010000000003</v>
      </c>
      <c r="N137">
        <f>VLOOKUP(L137,[1]Key!$A$1:$C$72,3,FALSE)</f>
        <v>-87.877300000000005</v>
      </c>
      <c r="O137">
        <v>32</v>
      </c>
      <c r="P137">
        <v>0</v>
      </c>
      <c r="Q137">
        <v>4.8</v>
      </c>
      <c r="R137">
        <v>4.5999999999999996</v>
      </c>
      <c r="S137">
        <v>192</v>
      </c>
      <c r="T137">
        <f t="shared" si="18"/>
        <v>-1</v>
      </c>
      <c r="U137" s="1">
        <v>42784</v>
      </c>
      <c r="V137" s="13">
        <f t="shared" si="19"/>
        <v>42767</v>
      </c>
      <c r="W137" s="14">
        <f t="shared" si="20"/>
        <v>42784</v>
      </c>
      <c r="X137" s="1" t="str">
        <f t="shared" si="21"/>
        <v>Saturday</v>
      </c>
      <c r="Y137" s="2">
        <v>0.43528935185185186</v>
      </c>
      <c r="Z137" s="2">
        <f t="shared" si="22"/>
        <v>0.41666666666666663</v>
      </c>
      <c r="AA137">
        <f>1</f>
        <v>1</v>
      </c>
      <c r="AB137" s="1">
        <v>42784</v>
      </c>
      <c r="AC137" s="13">
        <f t="shared" si="23"/>
        <v>42767</v>
      </c>
      <c r="AD137" s="14">
        <f t="shared" si="24"/>
        <v>42784</v>
      </c>
      <c r="AE137" s="1" t="str">
        <f t="shared" si="25"/>
        <v>Saturday</v>
      </c>
      <c r="AF137" s="2">
        <v>0.45752314814814815</v>
      </c>
      <c r="AG137" s="2">
        <f t="shared" si="26"/>
        <v>0.45833333333333331</v>
      </c>
      <c r="AH137" t="s">
        <v>27</v>
      </c>
    </row>
    <row r="138" spans="1:34" x14ac:dyDescent="0.2">
      <c r="A138">
        <v>1469429</v>
      </c>
      <c r="B138" t="s">
        <v>98</v>
      </c>
      <c r="F138" t="s">
        <v>23</v>
      </c>
      <c r="H138">
        <v>5451</v>
      </c>
      <c r="I138" t="s">
        <v>76</v>
      </c>
      <c r="J138">
        <f>VLOOKUP(I138,[1]Key!$A$1:$C$72,2,FALSE)</f>
        <v>43.063749000000001</v>
      </c>
      <c r="K138">
        <f>VLOOKUP(I138,[1]Key!$A$1:$C$72,3,FALSE)</f>
        <v>-87.887962999999999</v>
      </c>
      <c r="L138" t="s">
        <v>76</v>
      </c>
      <c r="M138">
        <f>VLOOKUP(L138,[1]Key!$A$1:$C$72,2,FALSE)</f>
        <v>43.063749000000001</v>
      </c>
      <c r="N138">
        <f>VLOOKUP(L138,[1]Key!$A$1:$C$72,3,FALSE)</f>
        <v>-87.887962999999999</v>
      </c>
      <c r="O138">
        <v>1</v>
      </c>
      <c r="P138">
        <v>0</v>
      </c>
      <c r="Q138">
        <v>0.2</v>
      </c>
      <c r="R138">
        <v>0.1</v>
      </c>
      <c r="S138">
        <v>6</v>
      </c>
      <c r="T138">
        <f t="shared" si="18"/>
        <v>-1</v>
      </c>
      <c r="U138" s="1">
        <v>42772</v>
      </c>
      <c r="V138" s="13">
        <f t="shared" si="19"/>
        <v>42767</v>
      </c>
      <c r="W138" s="14">
        <f t="shared" si="20"/>
        <v>42772</v>
      </c>
      <c r="X138" s="1" t="str">
        <f t="shared" si="21"/>
        <v>Monday</v>
      </c>
      <c r="Y138" s="2">
        <v>0.34017361111111111</v>
      </c>
      <c r="Z138" s="2">
        <f t="shared" si="22"/>
        <v>0.33333333333333331</v>
      </c>
      <c r="AA138">
        <f>1</f>
        <v>1</v>
      </c>
      <c r="AB138" s="1">
        <v>42772</v>
      </c>
      <c r="AC138" s="13">
        <f t="shared" si="23"/>
        <v>42767</v>
      </c>
      <c r="AD138" s="14">
        <f t="shared" si="24"/>
        <v>42772</v>
      </c>
      <c r="AE138" s="1" t="str">
        <f t="shared" si="25"/>
        <v>Monday</v>
      </c>
      <c r="AF138" s="2">
        <v>0.34049768518518514</v>
      </c>
      <c r="AG138" s="2">
        <f t="shared" si="26"/>
        <v>0.33333333333333331</v>
      </c>
      <c r="AH138" t="s">
        <v>35</v>
      </c>
    </row>
    <row r="139" spans="1:34" x14ac:dyDescent="0.2">
      <c r="A139">
        <v>1475059</v>
      </c>
      <c r="B139" t="s">
        <v>98</v>
      </c>
      <c r="F139" t="s">
        <v>23</v>
      </c>
      <c r="H139">
        <v>5497</v>
      </c>
      <c r="I139" t="s">
        <v>94</v>
      </c>
      <c r="J139">
        <f>VLOOKUP(I139,[1]Key!$A$1:$C$72,2,FALSE)</f>
        <v>43.051119999999997</v>
      </c>
      <c r="K139">
        <f>VLOOKUP(I139,[1]Key!$A$1:$C$72,3,FALSE)</f>
        <v>-87.918819999999997</v>
      </c>
      <c r="L139" t="s">
        <v>94</v>
      </c>
      <c r="M139">
        <f>VLOOKUP(L139,[1]Key!$A$1:$C$72,2,FALSE)</f>
        <v>43.051119999999997</v>
      </c>
      <c r="N139">
        <f>VLOOKUP(L139,[1]Key!$A$1:$C$72,3,FALSE)</f>
        <v>-87.918819999999997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18"/>
        <v>-1</v>
      </c>
      <c r="U139" s="1">
        <v>42787</v>
      </c>
      <c r="V139" s="13">
        <f t="shared" si="19"/>
        <v>42767</v>
      </c>
      <c r="W139" s="14">
        <f t="shared" si="20"/>
        <v>42787</v>
      </c>
      <c r="X139" s="1" t="str">
        <f t="shared" si="21"/>
        <v>Tuesday</v>
      </c>
      <c r="Y139" s="2">
        <v>0.7327662037037036</v>
      </c>
      <c r="Z139" s="2">
        <f t="shared" si="22"/>
        <v>0.75</v>
      </c>
      <c r="AA139">
        <f>1</f>
        <v>1</v>
      </c>
      <c r="AB139" s="1">
        <v>42787</v>
      </c>
      <c r="AC139" s="13">
        <f t="shared" si="23"/>
        <v>42767</v>
      </c>
      <c r="AD139" s="14">
        <f t="shared" si="24"/>
        <v>42787</v>
      </c>
      <c r="AE139" s="1" t="str">
        <f t="shared" si="25"/>
        <v>Tuesday</v>
      </c>
      <c r="AF139" s="2">
        <v>0.73283564814814817</v>
      </c>
      <c r="AG139" s="2">
        <f t="shared" si="26"/>
        <v>0.75</v>
      </c>
      <c r="AH139" t="s">
        <v>35</v>
      </c>
    </row>
    <row r="140" spans="1:34" x14ac:dyDescent="0.2">
      <c r="A140">
        <v>1475059</v>
      </c>
      <c r="B140" t="s">
        <v>98</v>
      </c>
      <c r="F140" t="s">
        <v>23</v>
      </c>
      <c r="H140">
        <v>5433</v>
      </c>
      <c r="I140" t="s">
        <v>39</v>
      </c>
      <c r="J140">
        <f>VLOOKUP(I140,[1]Key!$A$1:$C$72,2,FALSE)</f>
        <v>43.03913</v>
      </c>
      <c r="K140">
        <f>VLOOKUP(I140,[1]Key!$A$1:$C$72,3,FALSE)</f>
        <v>-87.916150000000002</v>
      </c>
      <c r="L140" t="s">
        <v>30</v>
      </c>
      <c r="M140">
        <f>VLOOKUP(L140,[1]Key!$A$1:$C$72,2,FALSE)</f>
        <v>43.05847</v>
      </c>
      <c r="N140">
        <f>VLOOKUP(L140,[1]Key!$A$1:$C$72,3,FALSE)</f>
        <v>-87.898079999999993</v>
      </c>
      <c r="O140">
        <v>16</v>
      </c>
      <c r="P140">
        <v>0</v>
      </c>
      <c r="Q140">
        <v>2.4</v>
      </c>
      <c r="R140">
        <v>2.2999999999999998</v>
      </c>
      <c r="S140">
        <v>96</v>
      </c>
      <c r="T140">
        <f t="shared" si="18"/>
        <v>-1</v>
      </c>
      <c r="U140" s="1">
        <v>42786</v>
      </c>
      <c r="V140" s="13">
        <f t="shared" si="19"/>
        <v>42767</v>
      </c>
      <c r="W140" s="14">
        <f t="shared" si="20"/>
        <v>42786</v>
      </c>
      <c r="X140" s="1" t="str">
        <f t="shared" si="21"/>
        <v>Monday</v>
      </c>
      <c r="Y140" s="2">
        <v>0.77309027777777783</v>
      </c>
      <c r="Z140" s="2">
        <f t="shared" si="22"/>
        <v>0.79166666666666663</v>
      </c>
      <c r="AA140">
        <f>1</f>
        <v>1</v>
      </c>
      <c r="AB140" s="1">
        <v>42786</v>
      </c>
      <c r="AC140" s="13">
        <f t="shared" si="23"/>
        <v>42767</v>
      </c>
      <c r="AD140" s="14">
        <f t="shared" si="24"/>
        <v>42786</v>
      </c>
      <c r="AE140" s="1" t="str">
        <f t="shared" si="25"/>
        <v>Monday</v>
      </c>
      <c r="AF140" s="2">
        <v>0.78422453703703709</v>
      </c>
      <c r="AG140" s="2">
        <f t="shared" si="26"/>
        <v>0.79166666666666663</v>
      </c>
      <c r="AH140" t="s">
        <v>27</v>
      </c>
    </row>
    <row r="141" spans="1:34" x14ac:dyDescent="0.2">
      <c r="A141">
        <v>1475059</v>
      </c>
      <c r="B141" t="s">
        <v>98</v>
      </c>
      <c r="F141" t="s">
        <v>23</v>
      </c>
      <c r="H141">
        <v>361</v>
      </c>
      <c r="I141" t="s">
        <v>43</v>
      </c>
      <c r="J141">
        <f>VLOOKUP(I141,[1]Key!$A$1:$C$72,2,FALSE)</f>
        <v>43.03886</v>
      </c>
      <c r="K141">
        <f>VLOOKUP(I141,[1]Key!$A$1:$C$72,3,FALSE)</f>
        <v>-87.902720000000002</v>
      </c>
      <c r="L141" t="s">
        <v>44</v>
      </c>
      <c r="M141">
        <f>VLOOKUP(L141,[1]Key!$A$1:$C$72,2,FALSE)</f>
        <v>43.045712999999999</v>
      </c>
      <c r="N141">
        <f>VLOOKUP(L141,[1]Key!$A$1:$C$72,3,FALSE)</f>
        <v>-87.899756999999994</v>
      </c>
      <c r="O141">
        <v>6</v>
      </c>
      <c r="P141">
        <v>0</v>
      </c>
      <c r="Q141">
        <v>0.9</v>
      </c>
      <c r="R141">
        <v>0.9</v>
      </c>
      <c r="S141">
        <v>36</v>
      </c>
      <c r="T141">
        <f t="shared" si="18"/>
        <v>-1</v>
      </c>
      <c r="U141" s="1">
        <v>42768</v>
      </c>
      <c r="V141" s="13">
        <f t="shared" si="19"/>
        <v>42767</v>
      </c>
      <c r="W141" s="14">
        <f t="shared" si="20"/>
        <v>42768</v>
      </c>
      <c r="X141" s="1" t="str">
        <f t="shared" si="21"/>
        <v>Thursday</v>
      </c>
      <c r="Y141" s="2">
        <v>0.39024305555555555</v>
      </c>
      <c r="Z141" s="2">
        <f t="shared" si="22"/>
        <v>0.375</v>
      </c>
      <c r="AA141">
        <f>1</f>
        <v>1</v>
      </c>
      <c r="AB141" s="1">
        <v>42768</v>
      </c>
      <c r="AC141" s="13">
        <f t="shared" si="23"/>
        <v>42767</v>
      </c>
      <c r="AD141" s="14">
        <f t="shared" si="24"/>
        <v>42768</v>
      </c>
      <c r="AE141" s="1" t="str">
        <f t="shared" si="25"/>
        <v>Thursday</v>
      </c>
      <c r="AF141" s="2">
        <v>0.39402777777777781</v>
      </c>
      <c r="AG141" s="2">
        <f t="shared" si="26"/>
        <v>0.375</v>
      </c>
      <c r="AH141" t="s">
        <v>27</v>
      </c>
    </row>
    <row r="142" spans="1:34" x14ac:dyDescent="0.2">
      <c r="A142">
        <v>1475059</v>
      </c>
      <c r="B142" t="s">
        <v>98</v>
      </c>
      <c r="F142" t="s">
        <v>23</v>
      </c>
      <c r="H142">
        <v>11120</v>
      </c>
      <c r="I142" t="s">
        <v>70</v>
      </c>
      <c r="J142">
        <f>VLOOKUP(I142,[1]Key!$A$1:$C$72,2,FALSE)</f>
        <v>43.053040000000003</v>
      </c>
      <c r="K142">
        <f>VLOOKUP(I142,[1]Key!$A$1:$C$72,3,FALSE)</f>
        <v>-87.897660000000002</v>
      </c>
      <c r="L142" t="s">
        <v>30</v>
      </c>
      <c r="M142">
        <f>VLOOKUP(L142,[1]Key!$A$1:$C$72,2,FALSE)</f>
        <v>43.05847</v>
      </c>
      <c r="N142">
        <f>VLOOKUP(L142,[1]Key!$A$1:$C$72,3,FALSE)</f>
        <v>-87.898079999999993</v>
      </c>
      <c r="O142">
        <v>3</v>
      </c>
      <c r="P142">
        <v>0</v>
      </c>
      <c r="Q142">
        <v>0.5</v>
      </c>
      <c r="R142">
        <v>0.4</v>
      </c>
      <c r="S142">
        <v>18</v>
      </c>
      <c r="T142">
        <f t="shared" si="18"/>
        <v>-1</v>
      </c>
      <c r="U142" s="1">
        <v>42778</v>
      </c>
      <c r="V142" s="13">
        <f t="shared" si="19"/>
        <v>42767</v>
      </c>
      <c r="W142" s="14">
        <f t="shared" si="20"/>
        <v>42778</v>
      </c>
      <c r="X142" s="1" t="str">
        <f t="shared" si="21"/>
        <v>Sunday</v>
      </c>
      <c r="Y142" s="2">
        <v>0.38092592592592589</v>
      </c>
      <c r="Z142" s="2">
        <f t="shared" si="22"/>
        <v>0.375</v>
      </c>
      <c r="AA142">
        <f>1</f>
        <v>1</v>
      </c>
      <c r="AB142" s="1">
        <v>42778</v>
      </c>
      <c r="AC142" s="13">
        <f t="shared" si="23"/>
        <v>42767</v>
      </c>
      <c r="AD142" s="14">
        <f t="shared" si="24"/>
        <v>42778</v>
      </c>
      <c r="AE142" s="1" t="str">
        <f t="shared" si="25"/>
        <v>Sunday</v>
      </c>
      <c r="AF142" s="2">
        <v>0.38265046296296296</v>
      </c>
      <c r="AG142" s="2">
        <f t="shared" si="26"/>
        <v>0.375</v>
      </c>
      <c r="AH142" t="s">
        <v>27</v>
      </c>
    </row>
    <row r="143" spans="1:34" x14ac:dyDescent="0.2">
      <c r="A143">
        <v>1475059</v>
      </c>
      <c r="B143" t="s">
        <v>98</v>
      </c>
      <c r="F143" t="s">
        <v>23</v>
      </c>
      <c r="H143">
        <v>5555</v>
      </c>
      <c r="I143" t="s">
        <v>39</v>
      </c>
      <c r="J143">
        <f>VLOOKUP(I143,[1]Key!$A$1:$C$72,2,FALSE)</f>
        <v>43.03913</v>
      </c>
      <c r="K143">
        <f>VLOOKUP(I143,[1]Key!$A$1:$C$72,3,FALSE)</f>
        <v>-87.916150000000002</v>
      </c>
      <c r="L143" t="s">
        <v>50</v>
      </c>
      <c r="M143">
        <f>VLOOKUP(L143,[1]Key!$A$1:$C$72,2,FALSE)</f>
        <v>43.052549999999997</v>
      </c>
      <c r="N143">
        <f>VLOOKUP(L143,[1]Key!$A$1:$C$72,3,FALSE)</f>
        <v>-87.909329999999997</v>
      </c>
      <c r="O143">
        <v>8</v>
      </c>
      <c r="P143">
        <v>0</v>
      </c>
      <c r="Q143">
        <v>1.2</v>
      </c>
      <c r="R143">
        <v>1.1000000000000001</v>
      </c>
      <c r="S143">
        <v>48</v>
      </c>
      <c r="T143">
        <f t="shared" si="18"/>
        <v>-1</v>
      </c>
      <c r="U143" s="1">
        <v>42780</v>
      </c>
      <c r="V143" s="13">
        <f t="shared" si="19"/>
        <v>42767</v>
      </c>
      <c r="W143" s="14">
        <f t="shared" si="20"/>
        <v>42780</v>
      </c>
      <c r="X143" s="1" t="str">
        <f t="shared" si="21"/>
        <v>Tuesday</v>
      </c>
      <c r="Y143" s="2">
        <v>0.7214814814814815</v>
      </c>
      <c r="Z143" s="2">
        <f t="shared" si="22"/>
        <v>0.70833333333333326</v>
      </c>
      <c r="AA143">
        <f>1</f>
        <v>1</v>
      </c>
      <c r="AB143" s="1">
        <v>42780</v>
      </c>
      <c r="AC143" s="13">
        <f t="shared" si="23"/>
        <v>42767</v>
      </c>
      <c r="AD143" s="14">
        <f t="shared" si="24"/>
        <v>42780</v>
      </c>
      <c r="AE143" s="1" t="str">
        <f t="shared" si="25"/>
        <v>Tuesday</v>
      </c>
      <c r="AF143" s="2">
        <v>0.72680555555555559</v>
      </c>
      <c r="AG143" s="2">
        <f t="shared" si="26"/>
        <v>0.70833333333333326</v>
      </c>
      <c r="AH143" t="s">
        <v>27</v>
      </c>
    </row>
    <row r="144" spans="1:34" x14ac:dyDescent="0.2">
      <c r="A144">
        <v>1482508</v>
      </c>
      <c r="B144" t="s">
        <v>98</v>
      </c>
      <c r="F144" t="s">
        <v>23</v>
      </c>
      <c r="H144">
        <v>5471</v>
      </c>
      <c r="I144" t="s">
        <v>69</v>
      </c>
      <c r="J144">
        <f>VLOOKUP(I144,[1]Key!$A$1:$C$72,2,FALSE)</f>
        <v>43.048200000000001</v>
      </c>
      <c r="K144">
        <f>VLOOKUP(I144,[1]Key!$A$1:$C$72,3,FALSE)</f>
        <v>-87.900859999999994</v>
      </c>
      <c r="L144" t="s">
        <v>64</v>
      </c>
      <c r="M144">
        <f>VLOOKUP(L144,[1]Key!$A$1:$C$72,2,FALSE)</f>
        <v>43.049909999999997</v>
      </c>
      <c r="N144">
        <f>VLOOKUP(L144,[1]Key!$A$1:$C$72,3,FALSE)</f>
        <v>-87.914237</v>
      </c>
      <c r="O144">
        <v>437</v>
      </c>
      <c r="P144">
        <v>0</v>
      </c>
      <c r="Q144">
        <v>18</v>
      </c>
      <c r="R144">
        <v>17.100000000000001</v>
      </c>
      <c r="S144">
        <v>720</v>
      </c>
      <c r="T144">
        <f t="shared" si="18"/>
        <v>-1</v>
      </c>
      <c r="U144" s="1">
        <v>42784</v>
      </c>
      <c r="V144" s="13">
        <f t="shared" si="19"/>
        <v>42767</v>
      </c>
      <c r="W144" s="14">
        <f t="shared" si="20"/>
        <v>42784</v>
      </c>
      <c r="X144" s="1" t="str">
        <f t="shared" si="21"/>
        <v>Saturday</v>
      </c>
      <c r="Y144" s="2">
        <v>0.52453703703703702</v>
      </c>
      <c r="Z144" s="2">
        <f t="shared" si="22"/>
        <v>0.54166666666666663</v>
      </c>
      <c r="AA144">
        <f>1</f>
        <v>1</v>
      </c>
      <c r="AB144" s="1">
        <v>42784</v>
      </c>
      <c r="AC144" s="13">
        <f t="shared" si="23"/>
        <v>42767</v>
      </c>
      <c r="AD144" s="14">
        <f t="shared" si="24"/>
        <v>42784</v>
      </c>
      <c r="AE144" s="1" t="str">
        <f t="shared" si="25"/>
        <v>Saturday</v>
      </c>
      <c r="AF144" s="2">
        <v>0.82781249999999995</v>
      </c>
      <c r="AG144" s="2">
        <f t="shared" si="26"/>
        <v>0.83333333333333326</v>
      </c>
      <c r="AH144" t="s">
        <v>27</v>
      </c>
    </row>
    <row r="145" spans="1:34" x14ac:dyDescent="0.2">
      <c r="A145">
        <v>1482508</v>
      </c>
      <c r="B145" t="s">
        <v>98</v>
      </c>
      <c r="F145" t="s">
        <v>23</v>
      </c>
      <c r="H145">
        <v>11107</v>
      </c>
      <c r="I145" t="s">
        <v>36</v>
      </c>
      <c r="J145">
        <f>VLOOKUP(I145,[1]Key!$A$1:$C$72,2,FALSE)</f>
        <v>43.038580000000003</v>
      </c>
      <c r="K145">
        <f>VLOOKUP(I145,[1]Key!$A$1:$C$72,3,FALSE)</f>
        <v>-87.90934</v>
      </c>
      <c r="L145" t="s">
        <v>69</v>
      </c>
      <c r="M145">
        <f>VLOOKUP(L145,[1]Key!$A$1:$C$72,2,FALSE)</f>
        <v>43.048200000000001</v>
      </c>
      <c r="N145">
        <f>VLOOKUP(L145,[1]Key!$A$1:$C$72,3,FALSE)</f>
        <v>-87.900859999999994</v>
      </c>
      <c r="O145">
        <v>8</v>
      </c>
      <c r="P145">
        <v>0</v>
      </c>
      <c r="Q145">
        <v>1.2</v>
      </c>
      <c r="R145">
        <v>1.1000000000000001</v>
      </c>
      <c r="S145">
        <v>48</v>
      </c>
      <c r="T145">
        <f t="shared" si="18"/>
        <v>-1</v>
      </c>
      <c r="U145" s="1">
        <v>42788</v>
      </c>
      <c r="V145" s="13">
        <f t="shared" si="19"/>
        <v>42767</v>
      </c>
      <c r="W145" s="14">
        <f t="shared" si="20"/>
        <v>42788</v>
      </c>
      <c r="X145" s="1" t="str">
        <f t="shared" si="21"/>
        <v>Wednesday</v>
      </c>
      <c r="Y145" s="2">
        <v>0.81364583333333329</v>
      </c>
      <c r="Z145" s="2">
        <f t="shared" si="22"/>
        <v>0.83333333333333326</v>
      </c>
      <c r="AA145">
        <f>1</f>
        <v>1</v>
      </c>
      <c r="AB145" s="1">
        <v>42788</v>
      </c>
      <c r="AC145" s="13">
        <f t="shared" si="23"/>
        <v>42767</v>
      </c>
      <c r="AD145" s="14">
        <f t="shared" si="24"/>
        <v>42788</v>
      </c>
      <c r="AE145" s="1" t="str">
        <f t="shared" si="25"/>
        <v>Wednesday</v>
      </c>
      <c r="AF145" s="2">
        <v>0.81884259259259251</v>
      </c>
      <c r="AG145" s="2">
        <f t="shared" si="26"/>
        <v>0.83333333333333326</v>
      </c>
      <c r="AH145" t="s">
        <v>27</v>
      </c>
    </row>
    <row r="146" spans="1:34" x14ac:dyDescent="0.2">
      <c r="A146">
        <v>1482508</v>
      </c>
      <c r="B146" t="s">
        <v>98</v>
      </c>
      <c r="F146" t="s">
        <v>23</v>
      </c>
      <c r="H146">
        <v>11141</v>
      </c>
      <c r="I146" t="s">
        <v>65</v>
      </c>
      <c r="J146">
        <f>VLOOKUP(I146,[1]Key!$A$1:$C$72,2,FALSE)</f>
        <v>43.060786</v>
      </c>
      <c r="K146">
        <f>VLOOKUP(I146,[1]Key!$A$1:$C$72,3,FALSE)</f>
        <v>-87.883825999999999</v>
      </c>
      <c r="L146" t="s">
        <v>93</v>
      </c>
      <c r="M146">
        <f>VLOOKUP(L146,[1]Key!$A$1:$C$72,2,FALSE)</f>
        <v>43.069021999999997</v>
      </c>
      <c r="N146">
        <f>VLOOKUP(L146,[1]Key!$A$1:$C$72,3,FALSE)</f>
        <v>-87.887940999999998</v>
      </c>
      <c r="O146">
        <v>8</v>
      </c>
      <c r="P146">
        <v>0</v>
      </c>
      <c r="Q146">
        <v>1.2</v>
      </c>
      <c r="R146">
        <v>1.1000000000000001</v>
      </c>
      <c r="S146">
        <v>48</v>
      </c>
      <c r="T146">
        <f t="shared" si="18"/>
        <v>-1</v>
      </c>
      <c r="U146" s="1">
        <v>42785</v>
      </c>
      <c r="V146" s="13">
        <f t="shared" si="19"/>
        <v>42767</v>
      </c>
      <c r="W146" s="14">
        <f t="shared" si="20"/>
        <v>42785</v>
      </c>
      <c r="X146" s="1" t="str">
        <f t="shared" si="21"/>
        <v>Sunday</v>
      </c>
      <c r="Y146" s="2">
        <v>2.1412037037037035E-2</v>
      </c>
      <c r="Z146" s="2">
        <f t="shared" si="22"/>
        <v>4.1666666666666664E-2</v>
      </c>
      <c r="AA146">
        <f>1</f>
        <v>1</v>
      </c>
      <c r="AB146" s="1">
        <v>42785</v>
      </c>
      <c r="AC146" s="13">
        <f t="shared" si="23"/>
        <v>42767</v>
      </c>
      <c r="AD146" s="14">
        <f t="shared" si="24"/>
        <v>42785</v>
      </c>
      <c r="AE146" s="1" t="str">
        <f t="shared" si="25"/>
        <v>Sunday</v>
      </c>
      <c r="AF146" s="2">
        <v>2.6469907407407411E-2</v>
      </c>
      <c r="AG146" s="2">
        <f t="shared" si="26"/>
        <v>4.1666666666666664E-2</v>
      </c>
      <c r="AH146" t="s">
        <v>27</v>
      </c>
    </row>
    <row r="147" spans="1:34" x14ac:dyDescent="0.2">
      <c r="A147">
        <v>1509856</v>
      </c>
      <c r="B147" t="s">
        <v>98</v>
      </c>
      <c r="F147" t="s">
        <v>23</v>
      </c>
      <c r="H147">
        <v>5468</v>
      </c>
      <c r="I147" t="s">
        <v>44</v>
      </c>
      <c r="J147">
        <f>VLOOKUP(I147,[1]Key!$A$1:$C$72,2,FALSE)</f>
        <v>43.045712999999999</v>
      </c>
      <c r="K147">
        <f>VLOOKUP(I147,[1]Key!$A$1:$C$72,3,FALSE)</f>
        <v>-87.899756999999994</v>
      </c>
      <c r="L147" t="s">
        <v>33</v>
      </c>
      <c r="M147">
        <f>VLOOKUP(L147,[1]Key!$A$1:$C$72,2,FALSE)</f>
        <v>43.034619999999997</v>
      </c>
      <c r="N147">
        <f>VLOOKUP(L147,[1]Key!$A$1:$C$72,3,FALSE)</f>
        <v>-87.917500000000004</v>
      </c>
      <c r="O147">
        <v>26</v>
      </c>
      <c r="P147">
        <v>0</v>
      </c>
      <c r="Q147">
        <v>3.9</v>
      </c>
      <c r="R147">
        <v>3.7</v>
      </c>
      <c r="S147">
        <v>156</v>
      </c>
      <c r="T147">
        <f t="shared" si="18"/>
        <v>-1</v>
      </c>
      <c r="U147" s="1">
        <v>42785</v>
      </c>
      <c r="V147" s="13">
        <f t="shared" si="19"/>
        <v>42767</v>
      </c>
      <c r="W147" s="14">
        <f t="shared" si="20"/>
        <v>42785</v>
      </c>
      <c r="X147" s="1" t="str">
        <f t="shared" si="21"/>
        <v>Sunday</v>
      </c>
      <c r="Y147" s="2">
        <v>0.49005787037037035</v>
      </c>
      <c r="Z147" s="2">
        <f t="shared" si="22"/>
        <v>0.5</v>
      </c>
      <c r="AA147">
        <f>1</f>
        <v>1</v>
      </c>
      <c r="AB147" s="1">
        <v>42785</v>
      </c>
      <c r="AC147" s="13">
        <f t="shared" si="23"/>
        <v>42767</v>
      </c>
      <c r="AD147" s="14">
        <f t="shared" si="24"/>
        <v>42785</v>
      </c>
      <c r="AE147" s="1" t="str">
        <f t="shared" si="25"/>
        <v>Sunday</v>
      </c>
      <c r="AF147" s="2">
        <v>0.50826388888888896</v>
      </c>
      <c r="AG147" s="2">
        <f t="shared" si="26"/>
        <v>0.5</v>
      </c>
      <c r="AH147" t="s">
        <v>27</v>
      </c>
    </row>
    <row r="148" spans="1:34" x14ac:dyDescent="0.2">
      <c r="A148">
        <v>1509856</v>
      </c>
      <c r="B148" t="s">
        <v>98</v>
      </c>
      <c r="F148" t="s">
        <v>23</v>
      </c>
      <c r="H148">
        <v>5468</v>
      </c>
      <c r="I148" t="s">
        <v>44</v>
      </c>
      <c r="J148">
        <f>VLOOKUP(I148,[1]Key!$A$1:$C$72,2,FALSE)</f>
        <v>43.045712999999999</v>
      </c>
      <c r="K148">
        <f>VLOOKUP(I148,[1]Key!$A$1:$C$72,3,FALSE)</f>
        <v>-87.899756999999994</v>
      </c>
      <c r="L148" t="s">
        <v>44</v>
      </c>
      <c r="M148">
        <f>VLOOKUP(L148,[1]Key!$A$1:$C$72,2,FALSE)</f>
        <v>43.045712999999999</v>
      </c>
      <c r="N148">
        <f>VLOOKUP(L148,[1]Key!$A$1:$C$72,3,FALSE)</f>
        <v>-87.899756999999994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18"/>
        <v>-1</v>
      </c>
      <c r="U148" s="1">
        <v>42785</v>
      </c>
      <c r="V148" s="13">
        <f t="shared" si="19"/>
        <v>42767</v>
      </c>
      <c r="W148" s="14">
        <f t="shared" si="20"/>
        <v>42785</v>
      </c>
      <c r="X148" s="1" t="str">
        <f t="shared" si="21"/>
        <v>Sunday</v>
      </c>
      <c r="Y148" s="2">
        <v>0.46969907407407407</v>
      </c>
      <c r="Z148" s="2">
        <f t="shared" si="22"/>
        <v>0.45833333333333331</v>
      </c>
      <c r="AA148">
        <f>1</f>
        <v>1</v>
      </c>
      <c r="AB148" s="1">
        <v>42785</v>
      </c>
      <c r="AC148" s="13">
        <f t="shared" si="23"/>
        <v>42767</v>
      </c>
      <c r="AD148" s="14">
        <f t="shared" si="24"/>
        <v>42785</v>
      </c>
      <c r="AE148" s="1" t="str">
        <f t="shared" si="25"/>
        <v>Sunday</v>
      </c>
      <c r="AF148" s="2">
        <v>0.46989583333333335</v>
      </c>
      <c r="AG148" s="2">
        <f t="shared" si="26"/>
        <v>0.45833333333333331</v>
      </c>
      <c r="AH148" t="s">
        <v>35</v>
      </c>
    </row>
    <row r="149" spans="1:34" x14ac:dyDescent="0.2">
      <c r="A149">
        <v>1509856</v>
      </c>
      <c r="B149" t="s">
        <v>98</v>
      </c>
      <c r="F149" t="s">
        <v>23</v>
      </c>
      <c r="H149">
        <v>11113</v>
      </c>
      <c r="I149" t="s">
        <v>33</v>
      </c>
      <c r="J149">
        <f>VLOOKUP(I149,[1]Key!$A$1:$C$72,2,FALSE)</f>
        <v>43.034619999999997</v>
      </c>
      <c r="K149">
        <f>VLOOKUP(I149,[1]Key!$A$1:$C$72,3,FALSE)</f>
        <v>-87.917500000000004</v>
      </c>
      <c r="L149" t="s">
        <v>31</v>
      </c>
      <c r="M149">
        <f>VLOOKUP(L149,[1]Key!$A$1:$C$72,2,FALSE)</f>
        <v>43.03519</v>
      </c>
      <c r="N149">
        <f>VLOOKUP(L149,[1]Key!$A$1:$C$72,3,FALSE)</f>
        <v>-87.907390000000007</v>
      </c>
      <c r="O149">
        <v>6</v>
      </c>
      <c r="P149">
        <v>0</v>
      </c>
      <c r="Q149">
        <v>0.9</v>
      </c>
      <c r="R149">
        <v>0.9</v>
      </c>
      <c r="S149">
        <v>36</v>
      </c>
      <c r="T149">
        <f t="shared" si="18"/>
        <v>-1</v>
      </c>
      <c r="U149" s="1">
        <v>42785</v>
      </c>
      <c r="V149" s="13">
        <f t="shared" si="19"/>
        <v>42767</v>
      </c>
      <c r="W149" s="14">
        <f t="shared" si="20"/>
        <v>42785</v>
      </c>
      <c r="X149" s="1" t="str">
        <f t="shared" si="21"/>
        <v>Sunday</v>
      </c>
      <c r="Y149" s="2">
        <v>0.53445601851851854</v>
      </c>
      <c r="Z149" s="2">
        <f t="shared" si="22"/>
        <v>0.54166666666666663</v>
      </c>
      <c r="AA149">
        <f>1</f>
        <v>1</v>
      </c>
      <c r="AB149" s="1">
        <v>42785</v>
      </c>
      <c r="AC149" s="13">
        <f t="shared" si="23"/>
        <v>42767</v>
      </c>
      <c r="AD149" s="14">
        <f t="shared" si="24"/>
        <v>42785</v>
      </c>
      <c r="AE149" s="1" t="str">
        <f t="shared" si="25"/>
        <v>Sunday</v>
      </c>
      <c r="AF149" s="2">
        <v>0.53826388888888888</v>
      </c>
      <c r="AG149" s="2">
        <f t="shared" si="26"/>
        <v>0.54166666666666663</v>
      </c>
      <c r="AH149" t="s">
        <v>27</v>
      </c>
    </row>
    <row r="150" spans="1:34" x14ac:dyDescent="0.2">
      <c r="A150">
        <v>1509856</v>
      </c>
      <c r="B150" t="s">
        <v>98</v>
      </c>
      <c r="F150" t="s">
        <v>23</v>
      </c>
      <c r="H150">
        <v>5556</v>
      </c>
      <c r="I150" t="s">
        <v>44</v>
      </c>
      <c r="J150">
        <f>VLOOKUP(I150,[1]Key!$A$1:$C$72,2,FALSE)</f>
        <v>43.045712999999999</v>
      </c>
      <c r="K150">
        <f>VLOOKUP(I150,[1]Key!$A$1:$C$72,3,FALSE)</f>
        <v>-87.899756999999994</v>
      </c>
      <c r="L150" t="s">
        <v>61</v>
      </c>
      <c r="M150">
        <f>VLOOKUP(L150,[1]Key!$A$1:$C$72,2,FALSE)</f>
        <v>43.058619999999998</v>
      </c>
      <c r="N150">
        <f>VLOOKUP(L150,[1]Key!$A$1:$C$72,3,FALSE)</f>
        <v>-87.885319999999993</v>
      </c>
      <c r="O150">
        <v>9</v>
      </c>
      <c r="P150">
        <v>0</v>
      </c>
      <c r="Q150">
        <v>1.4</v>
      </c>
      <c r="R150">
        <v>1.3</v>
      </c>
      <c r="S150">
        <v>54</v>
      </c>
      <c r="T150">
        <f t="shared" si="18"/>
        <v>-1</v>
      </c>
      <c r="U150" s="1">
        <v>42786</v>
      </c>
      <c r="V150" s="13">
        <f t="shared" si="19"/>
        <v>42767</v>
      </c>
      <c r="W150" s="14">
        <f t="shared" si="20"/>
        <v>42786</v>
      </c>
      <c r="X150" s="1" t="str">
        <f t="shared" si="21"/>
        <v>Monday</v>
      </c>
      <c r="Y150" s="2">
        <v>0.35640046296296296</v>
      </c>
      <c r="Z150" s="2">
        <f t="shared" si="22"/>
        <v>0.375</v>
      </c>
      <c r="AA150">
        <f>1</f>
        <v>1</v>
      </c>
      <c r="AB150" s="1">
        <v>42786</v>
      </c>
      <c r="AC150" s="13">
        <f t="shared" si="23"/>
        <v>42767</v>
      </c>
      <c r="AD150" s="14">
        <f t="shared" si="24"/>
        <v>42786</v>
      </c>
      <c r="AE150" s="1" t="str">
        <f t="shared" si="25"/>
        <v>Monday</v>
      </c>
      <c r="AF150" s="2">
        <v>0.36299768518518521</v>
      </c>
      <c r="AG150" s="2">
        <f t="shared" si="26"/>
        <v>0.375</v>
      </c>
      <c r="AH150" t="s">
        <v>27</v>
      </c>
    </row>
    <row r="151" spans="1:34" x14ac:dyDescent="0.2">
      <c r="A151">
        <v>1509856</v>
      </c>
      <c r="B151" t="s">
        <v>98</v>
      </c>
      <c r="F151" t="s">
        <v>23</v>
      </c>
      <c r="H151">
        <v>5565</v>
      </c>
      <c r="I151" t="s">
        <v>44</v>
      </c>
      <c r="J151">
        <f>VLOOKUP(I151,[1]Key!$A$1:$C$72,2,FALSE)</f>
        <v>43.045712999999999</v>
      </c>
      <c r="K151">
        <f>VLOOKUP(I151,[1]Key!$A$1:$C$72,3,FALSE)</f>
        <v>-87.899756999999994</v>
      </c>
      <c r="L151" t="s">
        <v>80</v>
      </c>
      <c r="M151">
        <f>VLOOKUP(L151,[1]Key!$A$1:$C$72,2,FALSE)</f>
        <v>43.052460000000004</v>
      </c>
      <c r="N151">
        <f>VLOOKUP(L151,[1]Key!$A$1:$C$72,3,FALSE)</f>
        <v>-87.891000000000005</v>
      </c>
      <c r="O151">
        <v>6</v>
      </c>
      <c r="P151">
        <v>0</v>
      </c>
      <c r="Q151">
        <v>0.9</v>
      </c>
      <c r="R151">
        <v>0.9</v>
      </c>
      <c r="S151">
        <v>36</v>
      </c>
      <c r="T151">
        <f t="shared" si="18"/>
        <v>-1</v>
      </c>
      <c r="U151" s="1">
        <v>42785</v>
      </c>
      <c r="V151" s="13">
        <f t="shared" si="19"/>
        <v>42767</v>
      </c>
      <c r="W151" s="14">
        <f t="shared" si="20"/>
        <v>42785</v>
      </c>
      <c r="X151" s="1" t="str">
        <f t="shared" si="21"/>
        <v>Sunday</v>
      </c>
      <c r="Y151" s="2">
        <v>0.61898148148148147</v>
      </c>
      <c r="Z151" s="2">
        <f t="shared" si="22"/>
        <v>0.625</v>
      </c>
      <c r="AA151">
        <f>1</f>
        <v>1</v>
      </c>
      <c r="AB151" s="1">
        <v>42785</v>
      </c>
      <c r="AC151" s="13">
        <f t="shared" si="23"/>
        <v>42767</v>
      </c>
      <c r="AD151" s="14">
        <f t="shared" si="24"/>
        <v>42785</v>
      </c>
      <c r="AE151" s="1" t="str">
        <f t="shared" si="25"/>
        <v>Sunday</v>
      </c>
      <c r="AF151" s="2">
        <v>0.62358796296296293</v>
      </c>
      <c r="AG151" s="2">
        <f t="shared" si="26"/>
        <v>0.625</v>
      </c>
      <c r="AH151" t="s">
        <v>27</v>
      </c>
    </row>
    <row r="152" spans="1:34" x14ac:dyDescent="0.2">
      <c r="A152">
        <v>1509856</v>
      </c>
      <c r="B152" t="s">
        <v>98</v>
      </c>
      <c r="F152" t="s">
        <v>23</v>
      </c>
      <c r="H152">
        <v>5454</v>
      </c>
      <c r="I152" t="s">
        <v>61</v>
      </c>
      <c r="J152">
        <f>VLOOKUP(I152,[1]Key!$A$1:$C$72,2,FALSE)</f>
        <v>43.058619999999998</v>
      </c>
      <c r="K152">
        <f>VLOOKUP(I152,[1]Key!$A$1:$C$72,3,FALSE)</f>
        <v>-87.885319999999993</v>
      </c>
      <c r="L152" t="s">
        <v>67</v>
      </c>
      <c r="M152">
        <f>VLOOKUP(L152,[1]Key!$A$1:$C$72,2,FALSE)</f>
        <v>43.074890000000003</v>
      </c>
      <c r="N152">
        <f>VLOOKUP(L152,[1]Key!$A$1:$C$72,3,FALSE)</f>
        <v>-87.882810000000006</v>
      </c>
      <c r="O152">
        <v>8</v>
      </c>
      <c r="P152">
        <v>0</v>
      </c>
      <c r="Q152">
        <v>1.2</v>
      </c>
      <c r="R152">
        <v>1.1000000000000001</v>
      </c>
      <c r="S152">
        <v>48</v>
      </c>
      <c r="T152">
        <f t="shared" si="18"/>
        <v>-1</v>
      </c>
      <c r="U152" s="1">
        <v>42786</v>
      </c>
      <c r="V152" s="13">
        <f t="shared" si="19"/>
        <v>42767</v>
      </c>
      <c r="W152" s="14">
        <f t="shared" si="20"/>
        <v>42786</v>
      </c>
      <c r="X152" s="1" t="str">
        <f t="shared" si="21"/>
        <v>Monday</v>
      </c>
      <c r="Y152" s="2">
        <v>0.36971064814814819</v>
      </c>
      <c r="Z152" s="2">
        <f t="shared" si="22"/>
        <v>0.375</v>
      </c>
      <c r="AA152">
        <f>1</f>
        <v>1</v>
      </c>
      <c r="AB152" s="1">
        <v>42786</v>
      </c>
      <c r="AC152" s="13">
        <f t="shared" si="23"/>
        <v>42767</v>
      </c>
      <c r="AD152" s="14">
        <f t="shared" si="24"/>
        <v>42786</v>
      </c>
      <c r="AE152" s="1" t="str">
        <f t="shared" si="25"/>
        <v>Monday</v>
      </c>
      <c r="AF152" s="2">
        <v>0.375</v>
      </c>
      <c r="AG152" s="2">
        <f t="shared" si="26"/>
        <v>0.375</v>
      </c>
      <c r="AH152" t="s">
        <v>27</v>
      </c>
    </row>
    <row r="153" spans="1:34" x14ac:dyDescent="0.2">
      <c r="A153">
        <v>1509856</v>
      </c>
      <c r="B153" t="s">
        <v>98</v>
      </c>
      <c r="F153" t="s">
        <v>23</v>
      </c>
      <c r="H153">
        <v>11075</v>
      </c>
      <c r="I153" t="s">
        <v>93</v>
      </c>
      <c r="J153">
        <f>VLOOKUP(I153,[1]Key!$A$1:$C$72,2,FALSE)</f>
        <v>43.069021999999997</v>
      </c>
      <c r="K153">
        <f>VLOOKUP(I153,[1]Key!$A$1:$C$72,3,FALSE)</f>
        <v>-87.887940999999998</v>
      </c>
      <c r="L153" t="s">
        <v>44</v>
      </c>
      <c r="M153">
        <f>VLOOKUP(L153,[1]Key!$A$1:$C$72,2,FALSE)</f>
        <v>43.045712999999999</v>
      </c>
      <c r="N153">
        <f>VLOOKUP(L153,[1]Key!$A$1:$C$72,3,FALSE)</f>
        <v>-87.899756999999994</v>
      </c>
      <c r="O153">
        <v>12</v>
      </c>
      <c r="P153">
        <v>0</v>
      </c>
      <c r="Q153">
        <v>1.8</v>
      </c>
      <c r="R153">
        <v>1.7</v>
      </c>
      <c r="S153">
        <v>72</v>
      </c>
      <c r="T153">
        <f t="shared" si="18"/>
        <v>-1</v>
      </c>
      <c r="U153" s="1">
        <v>42786</v>
      </c>
      <c r="V153" s="13">
        <f t="shared" si="19"/>
        <v>42767</v>
      </c>
      <c r="W153" s="14">
        <f t="shared" si="20"/>
        <v>42786</v>
      </c>
      <c r="X153" s="1" t="str">
        <f t="shared" si="21"/>
        <v>Monday</v>
      </c>
      <c r="Y153" s="2">
        <v>0.8184837962962962</v>
      </c>
      <c r="Z153" s="2">
        <f t="shared" si="22"/>
        <v>0.83333333333333326</v>
      </c>
      <c r="AA153">
        <f>1</f>
        <v>1</v>
      </c>
      <c r="AB153" s="1">
        <v>42786</v>
      </c>
      <c r="AC153" s="13">
        <f t="shared" si="23"/>
        <v>42767</v>
      </c>
      <c r="AD153" s="14">
        <f t="shared" si="24"/>
        <v>42786</v>
      </c>
      <c r="AE153" s="1" t="str">
        <f t="shared" si="25"/>
        <v>Monday</v>
      </c>
      <c r="AF153" s="2">
        <v>0.82692129629629629</v>
      </c>
      <c r="AG153" s="2">
        <f t="shared" si="26"/>
        <v>0.83333333333333326</v>
      </c>
      <c r="AH153" t="s">
        <v>27</v>
      </c>
    </row>
    <row r="154" spans="1:34" x14ac:dyDescent="0.2">
      <c r="A154">
        <v>1509856</v>
      </c>
      <c r="B154" t="s">
        <v>98</v>
      </c>
      <c r="F154" t="s">
        <v>23</v>
      </c>
      <c r="H154">
        <v>11075</v>
      </c>
      <c r="I154" t="s">
        <v>44</v>
      </c>
      <c r="J154">
        <f>VLOOKUP(I154,[1]Key!$A$1:$C$72,2,FALSE)</f>
        <v>43.045712999999999</v>
      </c>
      <c r="K154">
        <f>VLOOKUP(I154,[1]Key!$A$1:$C$72,3,FALSE)</f>
        <v>-87.899756999999994</v>
      </c>
      <c r="L154" t="s">
        <v>61</v>
      </c>
      <c r="M154">
        <f>VLOOKUP(L154,[1]Key!$A$1:$C$72,2,FALSE)</f>
        <v>43.058619999999998</v>
      </c>
      <c r="N154">
        <f>VLOOKUP(L154,[1]Key!$A$1:$C$72,3,FALSE)</f>
        <v>-87.885319999999993</v>
      </c>
      <c r="O154">
        <v>8</v>
      </c>
      <c r="P154">
        <v>0</v>
      </c>
      <c r="Q154">
        <v>1.2</v>
      </c>
      <c r="R154">
        <v>1.1000000000000001</v>
      </c>
      <c r="S154">
        <v>48</v>
      </c>
      <c r="T154">
        <f t="shared" si="18"/>
        <v>-1</v>
      </c>
      <c r="U154" s="1">
        <v>42787</v>
      </c>
      <c r="V154" s="13">
        <f t="shared" si="19"/>
        <v>42767</v>
      </c>
      <c r="W154" s="14">
        <f t="shared" si="20"/>
        <v>42787</v>
      </c>
      <c r="X154" s="1" t="str">
        <f t="shared" si="21"/>
        <v>Tuesday</v>
      </c>
      <c r="Y154" s="2">
        <v>0.36828703703703702</v>
      </c>
      <c r="Z154" s="2">
        <f t="shared" si="22"/>
        <v>0.375</v>
      </c>
      <c r="AA154">
        <f>1</f>
        <v>1</v>
      </c>
      <c r="AB154" s="1">
        <v>42787</v>
      </c>
      <c r="AC154" s="13">
        <f t="shared" si="23"/>
        <v>42767</v>
      </c>
      <c r="AD154" s="14">
        <f t="shared" si="24"/>
        <v>42787</v>
      </c>
      <c r="AE154" s="1" t="str">
        <f t="shared" si="25"/>
        <v>Tuesday</v>
      </c>
      <c r="AF154" s="2">
        <v>0.37386574074074069</v>
      </c>
      <c r="AG154" s="2">
        <f t="shared" si="26"/>
        <v>0.375</v>
      </c>
      <c r="AH154" t="s">
        <v>27</v>
      </c>
    </row>
    <row r="155" spans="1:34" x14ac:dyDescent="0.2">
      <c r="A155">
        <v>1509856</v>
      </c>
      <c r="B155" t="s">
        <v>98</v>
      </c>
      <c r="F155" t="s">
        <v>23</v>
      </c>
      <c r="H155">
        <v>42</v>
      </c>
      <c r="I155" t="s">
        <v>61</v>
      </c>
      <c r="J155">
        <f>VLOOKUP(I155,[1]Key!$A$1:$C$72,2,FALSE)</f>
        <v>43.058619999999998</v>
      </c>
      <c r="K155">
        <f>VLOOKUP(I155,[1]Key!$A$1:$C$72,3,FALSE)</f>
        <v>-87.885319999999993</v>
      </c>
      <c r="L155" t="s">
        <v>61</v>
      </c>
      <c r="M155">
        <f>VLOOKUP(L155,[1]Key!$A$1:$C$72,2,FALSE)</f>
        <v>43.058619999999998</v>
      </c>
      <c r="N155">
        <f>VLOOKUP(L155,[1]Key!$A$1:$C$72,3,FALSE)</f>
        <v>-87.885319999999993</v>
      </c>
      <c r="O155">
        <v>1</v>
      </c>
      <c r="P155">
        <v>0</v>
      </c>
      <c r="Q155">
        <v>0.2</v>
      </c>
      <c r="R155">
        <v>0.1</v>
      </c>
      <c r="S155">
        <v>6</v>
      </c>
      <c r="T155">
        <f t="shared" si="18"/>
        <v>-1</v>
      </c>
      <c r="U155" s="1">
        <v>42787</v>
      </c>
      <c r="V155" s="13">
        <f t="shared" si="19"/>
        <v>42767</v>
      </c>
      <c r="W155" s="14">
        <f t="shared" si="20"/>
        <v>42787</v>
      </c>
      <c r="X155" s="1" t="str">
        <f t="shared" si="21"/>
        <v>Tuesday</v>
      </c>
      <c r="Y155" s="2">
        <v>0.37403935185185189</v>
      </c>
      <c r="Z155" s="2">
        <f t="shared" si="22"/>
        <v>0.375</v>
      </c>
      <c r="AA155">
        <f>1</f>
        <v>1</v>
      </c>
      <c r="AB155" s="1">
        <v>42787</v>
      </c>
      <c r="AC155" s="13">
        <f t="shared" si="23"/>
        <v>42767</v>
      </c>
      <c r="AD155" s="14">
        <f t="shared" si="24"/>
        <v>42787</v>
      </c>
      <c r="AE155" s="1" t="str">
        <f t="shared" si="25"/>
        <v>Tuesday</v>
      </c>
      <c r="AF155" s="2">
        <v>0.37483796296296296</v>
      </c>
      <c r="AG155" s="2">
        <f t="shared" si="26"/>
        <v>0.375</v>
      </c>
      <c r="AH155" t="s">
        <v>35</v>
      </c>
    </row>
    <row r="156" spans="1:34" x14ac:dyDescent="0.2">
      <c r="A156">
        <v>1511624</v>
      </c>
      <c r="B156" t="s">
        <v>98</v>
      </c>
      <c r="F156" t="s">
        <v>23</v>
      </c>
      <c r="H156">
        <v>263</v>
      </c>
      <c r="I156" t="s">
        <v>44</v>
      </c>
      <c r="J156">
        <f>VLOOKUP(I156,[1]Key!$A$1:$C$72,2,FALSE)</f>
        <v>43.045712999999999</v>
      </c>
      <c r="K156">
        <f>VLOOKUP(I156,[1]Key!$A$1:$C$72,3,FALSE)</f>
        <v>-87.899756999999994</v>
      </c>
      <c r="L156" t="s">
        <v>44</v>
      </c>
      <c r="M156">
        <f>VLOOKUP(L156,[1]Key!$A$1:$C$72,2,FALSE)</f>
        <v>43.045712999999999</v>
      </c>
      <c r="N156">
        <f>VLOOKUP(L156,[1]Key!$A$1:$C$72,3,FALSE)</f>
        <v>-87.899756999999994</v>
      </c>
      <c r="O156">
        <v>23</v>
      </c>
      <c r="P156">
        <v>0</v>
      </c>
      <c r="Q156">
        <v>3.5</v>
      </c>
      <c r="R156">
        <v>3.3</v>
      </c>
      <c r="S156">
        <v>138</v>
      </c>
      <c r="T156">
        <f t="shared" si="18"/>
        <v>-1</v>
      </c>
      <c r="U156" s="1">
        <v>42785</v>
      </c>
      <c r="V156" s="13">
        <f t="shared" si="19"/>
        <v>42767</v>
      </c>
      <c r="W156" s="14">
        <f t="shared" si="20"/>
        <v>42785</v>
      </c>
      <c r="X156" s="1" t="str">
        <f t="shared" si="21"/>
        <v>Sunday</v>
      </c>
      <c r="Y156" s="2">
        <v>5.5324074074074074E-2</v>
      </c>
      <c r="Z156" s="2">
        <f t="shared" si="22"/>
        <v>4.1666666666666664E-2</v>
      </c>
      <c r="AA156">
        <f>1</f>
        <v>1</v>
      </c>
      <c r="AB156" s="1">
        <v>42785</v>
      </c>
      <c r="AC156" s="13">
        <f t="shared" si="23"/>
        <v>42767</v>
      </c>
      <c r="AD156" s="14">
        <f t="shared" si="24"/>
        <v>42785</v>
      </c>
      <c r="AE156" s="1" t="str">
        <f t="shared" si="25"/>
        <v>Sunday</v>
      </c>
      <c r="AF156" s="2">
        <v>7.0925925925925934E-2</v>
      </c>
      <c r="AG156" s="2">
        <f t="shared" si="26"/>
        <v>8.3333333333333329E-2</v>
      </c>
      <c r="AH156" t="s">
        <v>35</v>
      </c>
    </row>
    <row r="157" spans="1:34" x14ac:dyDescent="0.2">
      <c r="A157">
        <v>1511624</v>
      </c>
      <c r="B157" t="s">
        <v>98</v>
      </c>
      <c r="F157" t="s">
        <v>23</v>
      </c>
      <c r="H157">
        <v>5505</v>
      </c>
      <c r="I157" t="s">
        <v>44</v>
      </c>
      <c r="J157">
        <f>VLOOKUP(I157,[1]Key!$A$1:$C$72,2,FALSE)</f>
        <v>43.045712999999999</v>
      </c>
      <c r="K157">
        <f>VLOOKUP(I157,[1]Key!$A$1:$C$72,3,FALSE)</f>
        <v>-87.899756999999994</v>
      </c>
      <c r="L157" t="s">
        <v>44</v>
      </c>
      <c r="M157">
        <f>VLOOKUP(L157,[1]Key!$A$1:$C$72,2,FALSE)</f>
        <v>43.045712999999999</v>
      </c>
      <c r="N157">
        <f>VLOOKUP(L157,[1]Key!$A$1:$C$72,3,FALSE)</f>
        <v>-87.899756999999994</v>
      </c>
      <c r="O157">
        <v>21</v>
      </c>
      <c r="P157">
        <v>0</v>
      </c>
      <c r="Q157">
        <v>3.2</v>
      </c>
      <c r="R157">
        <v>3</v>
      </c>
      <c r="S157">
        <v>126</v>
      </c>
      <c r="T157">
        <f t="shared" si="18"/>
        <v>-1</v>
      </c>
      <c r="U157" s="1">
        <v>42785</v>
      </c>
      <c r="V157" s="13">
        <f t="shared" si="19"/>
        <v>42767</v>
      </c>
      <c r="W157" s="14">
        <f t="shared" si="20"/>
        <v>42785</v>
      </c>
      <c r="X157" s="1" t="str">
        <f t="shared" si="21"/>
        <v>Sunday</v>
      </c>
      <c r="Y157" s="2">
        <v>0.86002314814814806</v>
      </c>
      <c r="Z157" s="2">
        <f t="shared" si="22"/>
        <v>0.875</v>
      </c>
      <c r="AA157">
        <f>1</f>
        <v>1</v>
      </c>
      <c r="AB157" s="1">
        <v>42785</v>
      </c>
      <c r="AC157" s="13">
        <f t="shared" si="23"/>
        <v>42767</v>
      </c>
      <c r="AD157" s="14">
        <f t="shared" si="24"/>
        <v>42785</v>
      </c>
      <c r="AE157" s="1" t="str">
        <f t="shared" si="25"/>
        <v>Sunday</v>
      </c>
      <c r="AF157" s="2">
        <v>0.87481481481481482</v>
      </c>
      <c r="AG157" s="2">
        <f t="shared" si="26"/>
        <v>0.875</v>
      </c>
      <c r="AH157" t="s">
        <v>35</v>
      </c>
    </row>
    <row r="158" spans="1:34" x14ac:dyDescent="0.2">
      <c r="A158">
        <v>1511624</v>
      </c>
      <c r="B158" t="s">
        <v>98</v>
      </c>
      <c r="F158" t="s">
        <v>23</v>
      </c>
      <c r="H158">
        <v>5556</v>
      </c>
      <c r="I158" t="s">
        <v>44</v>
      </c>
      <c r="J158">
        <f>VLOOKUP(I158,[1]Key!$A$1:$C$72,2,FALSE)</f>
        <v>43.045712999999999</v>
      </c>
      <c r="K158">
        <f>VLOOKUP(I158,[1]Key!$A$1:$C$72,3,FALSE)</f>
        <v>-87.899756999999994</v>
      </c>
      <c r="L158" t="s">
        <v>44</v>
      </c>
      <c r="M158">
        <f>VLOOKUP(L158,[1]Key!$A$1:$C$72,2,FALSE)</f>
        <v>43.045712999999999</v>
      </c>
      <c r="N158">
        <f>VLOOKUP(L158,[1]Key!$A$1:$C$72,3,FALSE)</f>
        <v>-87.899756999999994</v>
      </c>
      <c r="O158">
        <v>1</v>
      </c>
      <c r="P158">
        <v>0</v>
      </c>
      <c r="Q158">
        <v>0.2</v>
      </c>
      <c r="R158">
        <v>0.1</v>
      </c>
      <c r="S158">
        <v>6</v>
      </c>
      <c r="T158">
        <f t="shared" si="18"/>
        <v>-1</v>
      </c>
      <c r="U158" s="1">
        <v>42785</v>
      </c>
      <c r="V158" s="13">
        <f t="shared" si="19"/>
        <v>42767</v>
      </c>
      <c r="W158" s="14">
        <f t="shared" si="20"/>
        <v>42785</v>
      </c>
      <c r="X158" s="1" t="str">
        <f t="shared" si="21"/>
        <v>Sunday</v>
      </c>
      <c r="Y158" s="2">
        <v>0.71680555555555558</v>
      </c>
      <c r="Z158" s="2">
        <f t="shared" si="22"/>
        <v>0.70833333333333326</v>
      </c>
      <c r="AA158">
        <f>1</f>
        <v>1</v>
      </c>
      <c r="AB158" s="1">
        <v>42785</v>
      </c>
      <c r="AC158" s="13">
        <f t="shared" si="23"/>
        <v>42767</v>
      </c>
      <c r="AD158" s="14">
        <f t="shared" si="24"/>
        <v>42785</v>
      </c>
      <c r="AE158" s="1" t="str">
        <f t="shared" si="25"/>
        <v>Sunday</v>
      </c>
      <c r="AF158" s="2">
        <v>0.71778935185185189</v>
      </c>
      <c r="AG158" s="2">
        <f t="shared" si="26"/>
        <v>0.70833333333333326</v>
      </c>
      <c r="AH158" t="s">
        <v>35</v>
      </c>
    </row>
    <row r="159" spans="1:34" x14ac:dyDescent="0.2">
      <c r="A159">
        <v>1511702</v>
      </c>
      <c r="B159" t="s">
        <v>98</v>
      </c>
      <c r="F159" t="s">
        <v>23</v>
      </c>
      <c r="H159">
        <v>5585</v>
      </c>
      <c r="I159" t="s">
        <v>44</v>
      </c>
      <c r="J159">
        <f>VLOOKUP(I159,[1]Key!$A$1:$C$72,2,FALSE)</f>
        <v>43.045712999999999</v>
      </c>
      <c r="K159">
        <f>VLOOKUP(I159,[1]Key!$A$1:$C$72,3,FALSE)</f>
        <v>-87.899756999999994</v>
      </c>
      <c r="L159" t="s">
        <v>44</v>
      </c>
      <c r="M159">
        <f>VLOOKUP(L159,[1]Key!$A$1:$C$72,2,FALSE)</f>
        <v>43.045712999999999</v>
      </c>
      <c r="N159">
        <f>VLOOKUP(L159,[1]Key!$A$1:$C$72,3,FALSE)</f>
        <v>-87.899756999999994</v>
      </c>
      <c r="O159">
        <v>29</v>
      </c>
      <c r="P159">
        <v>0</v>
      </c>
      <c r="Q159">
        <v>4.4000000000000004</v>
      </c>
      <c r="R159">
        <v>4.0999999999999996</v>
      </c>
      <c r="S159">
        <v>174</v>
      </c>
      <c r="T159">
        <f t="shared" si="18"/>
        <v>-1</v>
      </c>
      <c r="U159" s="1">
        <v>42785</v>
      </c>
      <c r="V159" s="13">
        <f t="shared" si="19"/>
        <v>42767</v>
      </c>
      <c r="W159" s="14">
        <f t="shared" si="20"/>
        <v>42785</v>
      </c>
      <c r="X159" s="1" t="str">
        <f t="shared" si="21"/>
        <v>Sunday</v>
      </c>
      <c r="Y159" s="2">
        <v>0.72028935185185183</v>
      </c>
      <c r="Z159" s="2">
        <f t="shared" si="22"/>
        <v>0.70833333333333326</v>
      </c>
      <c r="AA159">
        <f>1</f>
        <v>1</v>
      </c>
      <c r="AB159" s="1">
        <v>42785</v>
      </c>
      <c r="AC159" s="13">
        <f t="shared" si="23"/>
        <v>42767</v>
      </c>
      <c r="AD159" s="14">
        <f t="shared" si="24"/>
        <v>42785</v>
      </c>
      <c r="AE159" s="1" t="str">
        <f t="shared" si="25"/>
        <v>Sunday</v>
      </c>
      <c r="AF159" s="2">
        <v>0.74086805555555557</v>
      </c>
      <c r="AG159" s="2">
        <f t="shared" si="26"/>
        <v>0.75</v>
      </c>
      <c r="AH159" t="s">
        <v>35</v>
      </c>
    </row>
    <row r="160" spans="1:34" x14ac:dyDescent="0.2">
      <c r="A160">
        <v>1511702</v>
      </c>
      <c r="B160" t="s">
        <v>98</v>
      </c>
      <c r="F160" t="s">
        <v>23</v>
      </c>
      <c r="H160">
        <v>5585</v>
      </c>
      <c r="I160" t="s">
        <v>44</v>
      </c>
      <c r="J160">
        <f>VLOOKUP(I160,[1]Key!$A$1:$C$72,2,FALSE)</f>
        <v>43.045712999999999</v>
      </c>
      <c r="K160">
        <f>VLOOKUP(I160,[1]Key!$A$1:$C$72,3,FALSE)</f>
        <v>-87.899756999999994</v>
      </c>
      <c r="L160" t="s">
        <v>44</v>
      </c>
      <c r="M160">
        <f>VLOOKUP(L160,[1]Key!$A$1:$C$72,2,FALSE)</f>
        <v>43.045712999999999</v>
      </c>
      <c r="N160">
        <f>VLOOKUP(L160,[1]Key!$A$1:$C$72,3,FALSE)</f>
        <v>-87.899756999999994</v>
      </c>
      <c r="O160">
        <v>20</v>
      </c>
      <c r="P160">
        <v>0</v>
      </c>
      <c r="Q160">
        <v>3</v>
      </c>
      <c r="R160">
        <v>2.9</v>
      </c>
      <c r="S160">
        <v>120</v>
      </c>
      <c r="T160">
        <f t="shared" si="18"/>
        <v>-1</v>
      </c>
      <c r="U160" s="1">
        <v>42785</v>
      </c>
      <c r="V160" s="13">
        <f t="shared" si="19"/>
        <v>42767</v>
      </c>
      <c r="W160" s="14">
        <f t="shared" si="20"/>
        <v>42785</v>
      </c>
      <c r="X160" s="1" t="str">
        <f t="shared" si="21"/>
        <v>Sunday</v>
      </c>
      <c r="Y160" s="2">
        <v>0.86068287037037028</v>
      </c>
      <c r="Z160" s="2">
        <f t="shared" si="22"/>
        <v>0.875</v>
      </c>
      <c r="AA160">
        <f>1</f>
        <v>1</v>
      </c>
      <c r="AB160" s="1">
        <v>42785</v>
      </c>
      <c r="AC160" s="13">
        <f t="shared" si="23"/>
        <v>42767</v>
      </c>
      <c r="AD160" s="14">
        <f t="shared" si="24"/>
        <v>42785</v>
      </c>
      <c r="AE160" s="1" t="str">
        <f t="shared" si="25"/>
        <v>Sunday</v>
      </c>
      <c r="AF160" s="2">
        <v>0.87479166666666675</v>
      </c>
      <c r="AG160" s="2">
        <f t="shared" si="26"/>
        <v>0.875</v>
      </c>
      <c r="AH160" t="s">
        <v>35</v>
      </c>
    </row>
    <row r="161" spans="1:34" x14ac:dyDescent="0.2">
      <c r="A161">
        <v>1511702</v>
      </c>
      <c r="B161" t="s">
        <v>98</v>
      </c>
      <c r="F161" t="s">
        <v>23</v>
      </c>
      <c r="H161">
        <v>5503</v>
      </c>
      <c r="I161" t="s">
        <v>44</v>
      </c>
      <c r="J161">
        <f>VLOOKUP(I161,[1]Key!$A$1:$C$72,2,FALSE)</f>
        <v>43.045712999999999</v>
      </c>
      <c r="K161">
        <f>VLOOKUP(I161,[1]Key!$A$1:$C$72,3,FALSE)</f>
        <v>-87.899756999999994</v>
      </c>
      <c r="L161" t="s">
        <v>44</v>
      </c>
      <c r="M161">
        <f>VLOOKUP(L161,[1]Key!$A$1:$C$72,2,FALSE)</f>
        <v>43.045712999999999</v>
      </c>
      <c r="N161">
        <f>VLOOKUP(L161,[1]Key!$A$1:$C$72,3,FALSE)</f>
        <v>-87.899756999999994</v>
      </c>
      <c r="O161">
        <v>33</v>
      </c>
      <c r="P161">
        <v>0</v>
      </c>
      <c r="Q161">
        <v>5</v>
      </c>
      <c r="R161">
        <v>4.7</v>
      </c>
      <c r="S161">
        <v>198</v>
      </c>
      <c r="T161">
        <f t="shared" si="18"/>
        <v>-1</v>
      </c>
      <c r="U161" s="1">
        <v>42786</v>
      </c>
      <c r="V161" s="13">
        <f t="shared" si="19"/>
        <v>42767</v>
      </c>
      <c r="W161" s="14">
        <f t="shared" si="20"/>
        <v>42786</v>
      </c>
      <c r="X161" s="1" t="str">
        <f t="shared" si="21"/>
        <v>Monday</v>
      </c>
      <c r="Y161" s="2">
        <v>0.60857638888888888</v>
      </c>
      <c r="Z161" s="2">
        <f t="shared" si="22"/>
        <v>0.625</v>
      </c>
      <c r="AA161">
        <f>1</f>
        <v>1</v>
      </c>
      <c r="AB161" s="1">
        <v>42786</v>
      </c>
      <c r="AC161" s="13">
        <f t="shared" si="23"/>
        <v>42767</v>
      </c>
      <c r="AD161" s="14">
        <f t="shared" si="24"/>
        <v>42786</v>
      </c>
      <c r="AE161" s="1" t="str">
        <f t="shared" si="25"/>
        <v>Monday</v>
      </c>
      <c r="AF161" s="2">
        <v>0.63142361111111112</v>
      </c>
      <c r="AG161" s="2">
        <f t="shared" si="26"/>
        <v>0.625</v>
      </c>
      <c r="AH161" t="s">
        <v>35</v>
      </c>
    </row>
    <row r="162" spans="1:34" x14ac:dyDescent="0.2">
      <c r="A162">
        <v>1511702</v>
      </c>
      <c r="B162" t="s">
        <v>98</v>
      </c>
      <c r="F162" t="s">
        <v>23</v>
      </c>
      <c r="H162">
        <v>5503</v>
      </c>
      <c r="I162" t="s">
        <v>44</v>
      </c>
      <c r="J162">
        <f>VLOOKUP(I162,[1]Key!$A$1:$C$72,2,FALSE)</f>
        <v>43.045712999999999</v>
      </c>
      <c r="K162">
        <f>VLOOKUP(I162,[1]Key!$A$1:$C$72,3,FALSE)</f>
        <v>-87.899756999999994</v>
      </c>
      <c r="L162" t="s">
        <v>44</v>
      </c>
      <c r="M162">
        <f>VLOOKUP(L162,[1]Key!$A$1:$C$72,2,FALSE)</f>
        <v>43.045712999999999</v>
      </c>
      <c r="N162">
        <f>VLOOKUP(L162,[1]Key!$A$1:$C$72,3,FALSE)</f>
        <v>-87.899756999999994</v>
      </c>
      <c r="O162">
        <v>18</v>
      </c>
      <c r="P162">
        <v>0</v>
      </c>
      <c r="Q162">
        <v>2.7</v>
      </c>
      <c r="R162">
        <v>2.6</v>
      </c>
      <c r="S162">
        <v>108</v>
      </c>
      <c r="T162">
        <f t="shared" si="18"/>
        <v>-1</v>
      </c>
      <c r="U162" s="1">
        <v>42787</v>
      </c>
      <c r="V162" s="13">
        <f t="shared" si="19"/>
        <v>42767</v>
      </c>
      <c r="W162" s="14">
        <f t="shared" si="20"/>
        <v>42787</v>
      </c>
      <c r="X162" s="1" t="str">
        <f t="shared" si="21"/>
        <v>Tuesday</v>
      </c>
      <c r="Y162" s="2">
        <v>0.58193287037037034</v>
      </c>
      <c r="Z162" s="2">
        <f t="shared" si="22"/>
        <v>0.58333333333333326</v>
      </c>
      <c r="AA162">
        <f>1</f>
        <v>1</v>
      </c>
      <c r="AB162" s="1">
        <v>42787</v>
      </c>
      <c r="AC162" s="13">
        <f t="shared" si="23"/>
        <v>42767</v>
      </c>
      <c r="AD162" s="14">
        <f t="shared" si="24"/>
        <v>42787</v>
      </c>
      <c r="AE162" s="1" t="str">
        <f t="shared" si="25"/>
        <v>Tuesday</v>
      </c>
      <c r="AF162" s="2">
        <v>0.59385416666666668</v>
      </c>
      <c r="AG162" s="2">
        <f t="shared" si="26"/>
        <v>0.58333333333333326</v>
      </c>
      <c r="AH162" t="s">
        <v>35</v>
      </c>
    </row>
    <row r="163" spans="1:34" x14ac:dyDescent="0.2">
      <c r="A163">
        <v>1468435</v>
      </c>
      <c r="B163" t="s">
        <v>98</v>
      </c>
      <c r="F163" t="s">
        <v>23</v>
      </c>
      <c r="H163">
        <v>5541</v>
      </c>
      <c r="I163" t="s">
        <v>65</v>
      </c>
      <c r="J163">
        <f>VLOOKUP(I163,[1]Key!$A$1:$C$72,2,FALSE)</f>
        <v>43.060786</v>
      </c>
      <c r="K163">
        <f>VLOOKUP(I163,[1]Key!$A$1:$C$72,3,FALSE)</f>
        <v>-87.883825999999999</v>
      </c>
      <c r="L163" t="s">
        <v>62</v>
      </c>
      <c r="M163">
        <f>VLOOKUP(L163,[1]Key!$A$1:$C$72,2,FALSE)</f>
        <v>43.058010000000003</v>
      </c>
      <c r="N163">
        <f>VLOOKUP(L163,[1]Key!$A$1:$C$72,3,FALSE)</f>
        <v>-87.877300000000005</v>
      </c>
      <c r="O163">
        <v>26</v>
      </c>
      <c r="P163">
        <v>0</v>
      </c>
      <c r="Q163">
        <v>3.9</v>
      </c>
      <c r="R163">
        <v>3.7</v>
      </c>
      <c r="S163">
        <v>156</v>
      </c>
      <c r="T163">
        <f t="shared" si="18"/>
        <v>-1</v>
      </c>
      <c r="U163" s="1">
        <v>42785</v>
      </c>
      <c r="V163" s="13">
        <f t="shared" si="19"/>
        <v>42767</v>
      </c>
      <c r="W163" s="14">
        <f t="shared" si="20"/>
        <v>42785</v>
      </c>
      <c r="X163" s="1" t="str">
        <f t="shared" si="21"/>
        <v>Sunday</v>
      </c>
      <c r="Y163" s="2">
        <v>0.47385416666666669</v>
      </c>
      <c r="Z163" s="2">
        <f t="shared" si="22"/>
        <v>0.45833333333333331</v>
      </c>
      <c r="AA163">
        <f>1</f>
        <v>1</v>
      </c>
      <c r="AB163" s="1">
        <v>42785</v>
      </c>
      <c r="AC163" s="13">
        <f t="shared" si="23"/>
        <v>42767</v>
      </c>
      <c r="AD163" s="14">
        <f t="shared" si="24"/>
        <v>42785</v>
      </c>
      <c r="AE163" s="1" t="str">
        <f t="shared" si="25"/>
        <v>Sunday</v>
      </c>
      <c r="AF163" s="2">
        <v>0.49212962962962964</v>
      </c>
      <c r="AG163" s="2">
        <f t="shared" si="26"/>
        <v>0.5</v>
      </c>
      <c r="AH163" t="s">
        <v>27</v>
      </c>
    </row>
    <row r="164" spans="1:34" x14ac:dyDescent="0.2">
      <c r="A164">
        <v>1511624</v>
      </c>
      <c r="B164" t="s">
        <v>98</v>
      </c>
      <c r="F164" t="s">
        <v>23</v>
      </c>
      <c r="H164">
        <v>5432</v>
      </c>
      <c r="I164" t="s">
        <v>44</v>
      </c>
      <c r="J164">
        <f>VLOOKUP(I164,[1]Key!$A$1:$C$72,2,FALSE)</f>
        <v>43.045712999999999</v>
      </c>
      <c r="K164">
        <f>VLOOKUP(I164,[1]Key!$A$1:$C$72,3,FALSE)</f>
        <v>-87.899756999999994</v>
      </c>
      <c r="L164" t="s">
        <v>44</v>
      </c>
      <c r="M164">
        <f>VLOOKUP(L164,[1]Key!$A$1:$C$72,2,FALSE)</f>
        <v>43.045712999999999</v>
      </c>
      <c r="N164">
        <f>VLOOKUP(L164,[1]Key!$A$1:$C$72,3,FALSE)</f>
        <v>-87.899756999999994</v>
      </c>
      <c r="O164">
        <v>64</v>
      </c>
      <c r="P164">
        <v>0</v>
      </c>
      <c r="Q164">
        <v>9.6</v>
      </c>
      <c r="R164">
        <v>9.1</v>
      </c>
      <c r="S164">
        <v>384</v>
      </c>
      <c r="T164">
        <f t="shared" si="18"/>
        <v>-1</v>
      </c>
      <c r="U164" s="1">
        <v>42793</v>
      </c>
      <c r="V164" s="13">
        <f t="shared" si="19"/>
        <v>42767</v>
      </c>
      <c r="W164" s="14">
        <f t="shared" si="20"/>
        <v>42793</v>
      </c>
      <c r="X164" s="1" t="str">
        <f t="shared" si="21"/>
        <v>Monday</v>
      </c>
      <c r="Y164" s="2">
        <v>0.5088773148148148</v>
      </c>
      <c r="Z164" s="2">
        <f t="shared" si="22"/>
        <v>0.5</v>
      </c>
      <c r="AA164">
        <f>1</f>
        <v>1</v>
      </c>
      <c r="AB164" s="1">
        <v>42793</v>
      </c>
      <c r="AC164" s="13">
        <f t="shared" si="23"/>
        <v>42767</v>
      </c>
      <c r="AD164" s="14">
        <f t="shared" si="24"/>
        <v>42793</v>
      </c>
      <c r="AE164" s="1" t="str">
        <f t="shared" si="25"/>
        <v>Monday</v>
      </c>
      <c r="AF164" s="2">
        <v>0.55290509259259257</v>
      </c>
      <c r="AG164" s="2">
        <f t="shared" si="26"/>
        <v>0.54166666666666663</v>
      </c>
      <c r="AH164" t="s">
        <v>35</v>
      </c>
    </row>
    <row r="165" spans="1:34" x14ac:dyDescent="0.2">
      <c r="A165">
        <v>1468435</v>
      </c>
      <c r="B165" t="s">
        <v>98</v>
      </c>
      <c r="F165" t="s">
        <v>23</v>
      </c>
      <c r="H165">
        <v>11066</v>
      </c>
      <c r="I165" t="s">
        <v>65</v>
      </c>
      <c r="J165">
        <f>VLOOKUP(I165,[1]Key!$A$1:$C$72,2,FALSE)</f>
        <v>43.060786</v>
      </c>
      <c r="K165">
        <f>VLOOKUP(I165,[1]Key!$A$1:$C$72,3,FALSE)</f>
        <v>-87.883825999999999</v>
      </c>
      <c r="L165" t="s">
        <v>62</v>
      </c>
      <c r="M165">
        <f>VLOOKUP(L165,[1]Key!$A$1:$C$72,2,FALSE)</f>
        <v>43.058010000000003</v>
      </c>
      <c r="N165">
        <f>VLOOKUP(L165,[1]Key!$A$1:$C$72,3,FALSE)</f>
        <v>-87.877300000000005</v>
      </c>
      <c r="O165">
        <v>65</v>
      </c>
      <c r="P165">
        <v>0</v>
      </c>
      <c r="Q165">
        <v>9.8000000000000007</v>
      </c>
      <c r="R165">
        <v>9.3000000000000007</v>
      </c>
      <c r="S165">
        <v>390</v>
      </c>
      <c r="T165">
        <f t="shared" si="18"/>
        <v>-1</v>
      </c>
      <c r="U165" s="1">
        <v>42784</v>
      </c>
      <c r="V165" s="13">
        <f t="shared" si="19"/>
        <v>42767</v>
      </c>
      <c r="W165" s="14">
        <f t="shared" si="20"/>
        <v>42784</v>
      </c>
      <c r="X165" s="1" t="str">
        <f t="shared" si="21"/>
        <v>Saturday</v>
      </c>
      <c r="Y165" s="2">
        <v>0.57396990740740739</v>
      </c>
      <c r="Z165" s="2">
        <f t="shared" si="22"/>
        <v>0.58333333333333326</v>
      </c>
      <c r="AA165">
        <f>1</f>
        <v>1</v>
      </c>
      <c r="AB165" s="1">
        <v>42784</v>
      </c>
      <c r="AC165" s="13">
        <f t="shared" si="23"/>
        <v>42767</v>
      </c>
      <c r="AD165" s="14">
        <f t="shared" si="24"/>
        <v>42784</v>
      </c>
      <c r="AE165" s="1" t="str">
        <f t="shared" si="25"/>
        <v>Saturday</v>
      </c>
      <c r="AF165" s="2">
        <v>0.61908564814814815</v>
      </c>
      <c r="AG165" s="2">
        <f t="shared" si="26"/>
        <v>0.625</v>
      </c>
      <c r="AH165" t="s">
        <v>27</v>
      </c>
    </row>
    <row r="166" spans="1:34" x14ac:dyDescent="0.2">
      <c r="A166">
        <v>1171974</v>
      </c>
      <c r="B166" t="s">
        <v>98</v>
      </c>
      <c r="F166" t="s">
        <v>23</v>
      </c>
      <c r="H166">
        <v>5589</v>
      </c>
      <c r="I166" t="s">
        <v>47</v>
      </c>
      <c r="J166">
        <f>VLOOKUP(I166,[1]Key!$A$1:$C$72,2,FALSE)</f>
        <v>43.049230000000001</v>
      </c>
      <c r="K166">
        <f>VLOOKUP(I166,[1]Key!$A$1:$C$72,3,FALSE)</f>
        <v>-87.911940000000001</v>
      </c>
      <c r="L166" t="s">
        <v>29</v>
      </c>
      <c r="M166">
        <f>VLOOKUP(L166,[1]Key!$A$1:$C$72,2,FALSE)</f>
        <v>43.042490000000001</v>
      </c>
      <c r="N166">
        <f>VLOOKUP(L166,[1]Key!$A$1:$C$72,3,FALSE)</f>
        <v>-87.909959999999998</v>
      </c>
      <c r="O166">
        <v>3</v>
      </c>
      <c r="P166">
        <v>0</v>
      </c>
      <c r="Q166">
        <v>0.5</v>
      </c>
      <c r="R166">
        <v>0.4</v>
      </c>
      <c r="S166">
        <v>18</v>
      </c>
      <c r="T166">
        <f t="shared" si="18"/>
        <v>-1</v>
      </c>
      <c r="U166" s="1">
        <v>42787</v>
      </c>
      <c r="V166" s="13">
        <f t="shared" si="19"/>
        <v>42767</v>
      </c>
      <c r="W166" s="14">
        <f t="shared" si="20"/>
        <v>42787</v>
      </c>
      <c r="X166" s="1" t="str">
        <f t="shared" si="21"/>
        <v>Tuesday</v>
      </c>
      <c r="Y166" s="2">
        <v>0.43155092592592598</v>
      </c>
      <c r="Z166" s="2">
        <f t="shared" si="22"/>
        <v>0.41666666666666663</v>
      </c>
      <c r="AA166">
        <f>1</f>
        <v>1</v>
      </c>
      <c r="AB166" s="1">
        <v>42787</v>
      </c>
      <c r="AC166" s="13">
        <f t="shared" si="23"/>
        <v>42767</v>
      </c>
      <c r="AD166" s="14">
        <f t="shared" si="24"/>
        <v>42787</v>
      </c>
      <c r="AE166" s="1" t="str">
        <f t="shared" si="25"/>
        <v>Tuesday</v>
      </c>
      <c r="AF166" s="2">
        <v>0.43365740740740738</v>
      </c>
      <c r="AG166" s="2">
        <f t="shared" si="26"/>
        <v>0.41666666666666663</v>
      </c>
      <c r="AH166" t="s">
        <v>27</v>
      </c>
    </row>
    <row r="167" spans="1:34" x14ac:dyDescent="0.2">
      <c r="A167">
        <v>1198388</v>
      </c>
      <c r="B167" t="s">
        <v>98</v>
      </c>
      <c r="F167" t="s">
        <v>23</v>
      </c>
      <c r="H167">
        <v>11149</v>
      </c>
      <c r="I167" t="s">
        <v>61</v>
      </c>
      <c r="J167">
        <f>VLOOKUP(I167,[1]Key!$A$1:$C$72,2,FALSE)</f>
        <v>43.058619999999998</v>
      </c>
      <c r="K167">
        <f>VLOOKUP(I167,[1]Key!$A$1:$C$72,3,FALSE)</f>
        <v>-87.885319999999993</v>
      </c>
      <c r="L167" t="s">
        <v>68</v>
      </c>
      <c r="M167">
        <f>VLOOKUP(L167,[1]Key!$A$1:$C$72,2,FALSE)</f>
        <v>43.04804</v>
      </c>
      <c r="N167">
        <f>VLOOKUP(L167,[1]Key!$A$1:$C$72,3,FALSE)</f>
        <v>-87.896720000000002</v>
      </c>
      <c r="O167">
        <v>10</v>
      </c>
      <c r="P167">
        <v>0</v>
      </c>
      <c r="Q167">
        <v>1.5</v>
      </c>
      <c r="R167">
        <v>1.4</v>
      </c>
      <c r="S167">
        <v>60</v>
      </c>
      <c r="T167">
        <f t="shared" si="18"/>
        <v>-1</v>
      </c>
      <c r="U167" s="1">
        <v>42777</v>
      </c>
      <c r="V167" s="13">
        <f t="shared" si="19"/>
        <v>42767</v>
      </c>
      <c r="W167" s="14">
        <f t="shared" si="20"/>
        <v>42777</v>
      </c>
      <c r="X167" s="1" t="str">
        <f t="shared" si="21"/>
        <v>Saturday</v>
      </c>
      <c r="Y167" s="2">
        <v>0.99567129629629625</v>
      </c>
      <c r="Z167" s="2">
        <f t="shared" si="22"/>
        <v>1</v>
      </c>
      <c r="AA167">
        <f>1</f>
        <v>1</v>
      </c>
      <c r="AB167" s="1">
        <v>42778</v>
      </c>
      <c r="AC167" s="13">
        <f t="shared" si="23"/>
        <v>42767</v>
      </c>
      <c r="AD167" s="14">
        <f t="shared" si="24"/>
        <v>42778</v>
      </c>
      <c r="AE167" s="1" t="str">
        <f t="shared" si="25"/>
        <v>Sunday</v>
      </c>
      <c r="AF167" s="2">
        <v>2.0949074074074073E-3</v>
      </c>
      <c r="AG167" s="2">
        <f t="shared" si="26"/>
        <v>0</v>
      </c>
      <c r="AH167" t="s">
        <v>27</v>
      </c>
    </row>
    <row r="168" spans="1:34" x14ac:dyDescent="0.2">
      <c r="A168">
        <v>1386813</v>
      </c>
      <c r="B168" t="s">
        <v>98</v>
      </c>
      <c r="F168" t="s">
        <v>23</v>
      </c>
      <c r="H168">
        <v>19</v>
      </c>
      <c r="I168" t="s">
        <v>73</v>
      </c>
      <c r="J168">
        <f>VLOOKUP(I168,[1]Key!$A$1:$C$72,2,FALSE)</f>
        <v>43.040349999999997</v>
      </c>
      <c r="K168">
        <f>VLOOKUP(I168,[1]Key!$A$1:$C$72,3,FALSE)</f>
        <v>-87.920760000000001</v>
      </c>
      <c r="L168" t="s">
        <v>48</v>
      </c>
      <c r="M168">
        <f>VLOOKUP(L168,[1]Key!$A$1:$C$72,2,FALSE)</f>
        <v>43.05097</v>
      </c>
      <c r="N168">
        <f>VLOOKUP(L168,[1]Key!$A$1:$C$72,3,FALSE)</f>
        <v>-87.906440000000003</v>
      </c>
      <c r="O168">
        <v>11</v>
      </c>
      <c r="P168">
        <v>0</v>
      </c>
      <c r="Q168">
        <v>1.7</v>
      </c>
      <c r="R168">
        <v>1.6</v>
      </c>
      <c r="S168">
        <v>66</v>
      </c>
      <c r="T168">
        <f t="shared" si="18"/>
        <v>-1</v>
      </c>
      <c r="U168" s="1">
        <v>42773</v>
      </c>
      <c r="V168" s="13">
        <f t="shared" si="19"/>
        <v>42767</v>
      </c>
      <c r="W168" s="14">
        <f t="shared" si="20"/>
        <v>42773</v>
      </c>
      <c r="X168" s="1" t="str">
        <f t="shared" si="21"/>
        <v>Tuesday</v>
      </c>
      <c r="Y168" s="2">
        <v>0.65006944444444448</v>
      </c>
      <c r="Z168" s="2">
        <f t="shared" si="22"/>
        <v>0.66666666666666663</v>
      </c>
      <c r="AA168">
        <f>1</f>
        <v>1</v>
      </c>
      <c r="AB168" s="1">
        <v>42773</v>
      </c>
      <c r="AC168" s="13">
        <f t="shared" si="23"/>
        <v>42767</v>
      </c>
      <c r="AD168" s="14">
        <f t="shared" si="24"/>
        <v>42773</v>
      </c>
      <c r="AE168" s="1" t="str">
        <f t="shared" si="25"/>
        <v>Tuesday</v>
      </c>
      <c r="AF168" s="2">
        <v>0.65793981481481478</v>
      </c>
      <c r="AG168" s="2">
        <f t="shared" si="26"/>
        <v>0.66666666666666663</v>
      </c>
      <c r="AH168" t="s">
        <v>27</v>
      </c>
    </row>
    <row r="169" spans="1:34" x14ac:dyDescent="0.2">
      <c r="A169">
        <v>1468435</v>
      </c>
      <c r="B169" t="s">
        <v>98</v>
      </c>
      <c r="F169" t="s">
        <v>23</v>
      </c>
      <c r="H169">
        <v>11147</v>
      </c>
      <c r="I169" t="s">
        <v>87</v>
      </c>
      <c r="J169">
        <f>VLOOKUP(I169,[1]Key!$A$1:$C$72,2,FALSE)</f>
        <v>43.077359999999999</v>
      </c>
      <c r="K169">
        <f>VLOOKUP(I169,[1]Key!$A$1:$C$72,3,FALSE)</f>
        <v>-87.880769999999998</v>
      </c>
      <c r="L169" t="s">
        <v>65</v>
      </c>
      <c r="M169">
        <f>VLOOKUP(L169,[1]Key!$A$1:$C$72,2,FALSE)</f>
        <v>43.060786</v>
      </c>
      <c r="N169">
        <f>VLOOKUP(L169,[1]Key!$A$1:$C$72,3,FALSE)</f>
        <v>-87.883825999999999</v>
      </c>
      <c r="O169">
        <v>16</v>
      </c>
      <c r="P169">
        <v>0</v>
      </c>
      <c r="Q169">
        <v>2.4</v>
      </c>
      <c r="R169">
        <v>2.2999999999999998</v>
      </c>
      <c r="S169">
        <v>96</v>
      </c>
      <c r="T169">
        <f t="shared" si="18"/>
        <v>-1</v>
      </c>
      <c r="U169" s="1">
        <v>42782</v>
      </c>
      <c r="V169" s="13">
        <f t="shared" si="19"/>
        <v>42767</v>
      </c>
      <c r="W169" s="14">
        <f t="shared" si="20"/>
        <v>42782</v>
      </c>
      <c r="X169" s="1" t="str">
        <f t="shared" si="21"/>
        <v>Thursday</v>
      </c>
      <c r="Y169" s="2">
        <v>0.49849537037037034</v>
      </c>
      <c r="Z169" s="2">
        <f t="shared" si="22"/>
        <v>0.5</v>
      </c>
      <c r="AA169">
        <f>1</f>
        <v>1</v>
      </c>
      <c r="AB169" s="1">
        <v>42782</v>
      </c>
      <c r="AC169" s="13">
        <f t="shared" si="23"/>
        <v>42767</v>
      </c>
      <c r="AD169" s="14">
        <f t="shared" si="24"/>
        <v>42782</v>
      </c>
      <c r="AE169" s="1" t="str">
        <f t="shared" si="25"/>
        <v>Thursday</v>
      </c>
      <c r="AF169" s="2">
        <v>0.50950231481481478</v>
      </c>
      <c r="AG169" s="2">
        <f t="shared" si="26"/>
        <v>0.5</v>
      </c>
      <c r="AH169" t="s">
        <v>27</v>
      </c>
    </row>
    <row r="170" spans="1:34" x14ac:dyDescent="0.2">
      <c r="A170">
        <v>1257611</v>
      </c>
      <c r="B170" t="s">
        <v>98</v>
      </c>
      <c r="F170" t="s">
        <v>23</v>
      </c>
      <c r="H170">
        <v>11125</v>
      </c>
      <c r="I170" t="s">
        <v>79</v>
      </c>
      <c r="J170">
        <f>VLOOKUP(I170,[1]Key!$A$1:$C$72,2,FALSE)</f>
        <v>43.038649999999997</v>
      </c>
      <c r="K170">
        <f>VLOOKUP(I170,[1]Key!$A$1:$C$72,3,FALSE)</f>
        <v>-87.921930000000003</v>
      </c>
      <c r="L170" t="s">
        <v>29</v>
      </c>
      <c r="M170">
        <f>VLOOKUP(L170,[1]Key!$A$1:$C$72,2,FALSE)</f>
        <v>43.042490000000001</v>
      </c>
      <c r="N170">
        <f>VLOOKUP(L170,[1]Key!$A$1:$C$72,3,FALSE)</f>
        <v>-87.909959999999998</v>
      </c>
      <c r="O170">
        <v>4</v>
      </c>
      <c r="P170">
        <v>0</v>
      </c>
      <c r="Q170">
        <v>0.6</v>
      </c>
      <c r="R170">
        <v>0.6</v>
      </c>
      <c r="S170">
        <v>24</v>
      </c>
      <c r="T170">
        <f t="shared" si="18"/>
        <v>-1</v>
      </c>
      <c r="U170" s="1">
        <v>42780</v>
      </c>
      <c r="V170" s="13">
        <f t="shared" si="19"/>
        <v>42767</v>
      </c>
      <c r="W170" s="14">
        <f t="shared" si="20"/>
        <v>42780</v>
      </c>
      <c r="X170" s="1" t="str">
        <f t="shared" si="21"/>
        <v>Tuesday</v>
      </c>
      <c r="Y170" s="2">
        <v>0.30646990740740737</v>
      </c>
      <c r="Z170" s="2">
        <f t="shared" si="22"/>
        <v>0.29166666666666663</v>
      </c>
      <c r="AA170">
        <f>1</f>
        <v>1</v>
      </c>
      <c r="AB170" s="1">
        <v>42780</v>
      </c>
      <c r="AC170" s="13">
        <f t="shared" si="23"/>
        <v>42767</v>
      </c>
      <c r="AD170" s="14">
        <f t="shared" si="24"/>
        <v>42780</v>
      </c>
      <c r="AE170" s="1" t="str">
        <f t="shared" si="25"/>
        <v>Tuesday</v>
      </c>
      <c r="AF170" s="2">
        <v>0.30966435185185187</v>
      </c>
      <c r="AG170" s="2">
        <f t="shared" si="26"/>
        <v>0.29166666666666663</v>
      </c>
      <c r="AH170" t="s">
        <v>27</v>
      </c>
    </row>
    <row r="171" spans="1:34" x14ac:dyDescent="0.2">
      <c r="A171">
        <v>1482508</v>
      </c>
      <c r="B171" t="s">
        <v>98</v>
      </c>
      <c r="F171" t="s">
        <v>23</v>
      </c>
      <c r="H171">
        <v>11068</v>
      </c>
      <c r="I171" t="s">
        <v>69</v>
      </c>
      <c r="J171">
        <f>VLOOKUP(I171,[1]Key!$A$1:$C$72,2,FALSE)</f>
        <v>43.048200000000001</v>
      </c>
      <c r="K171">
        <f>VLOOKUP(I171,[1]Key!$A$1:$C$72,3,FALSE)</f>
        <v>-87.900859999999994</v>
      </c>
      <c r="L171" t="s">
        <v>64</v>
      </c>
      <c r="M171">
        <f>VLOOKUP(L171,[1]Key!$A$1:$C$72,2,FALSE)</f>
        <v>43.049909999999997</v>
      </c>
      <c r="N171">
        <f>VLOOKUP(L171,[1]Key!$A$1:$C$72,3,FALSE)</f>
        <v>-87.914237</v>
      </c>
      <c r="O171">
        <v>169</v>
      </c>
      <c r="P171">
        <v>0</v>
      </c>
      <c r="Q171">
        <v>18</v>
      </c>
      <c r="R171">
        <v>17.100000000000001</v>
      </c>
      <c r="S171">
        <v>720</v>
      </c>
      <c r="T171">
        <f t="shared" si="18"/>
        <v>-1</v>
      </c>
      <c r="U171" s="1">
        <v>42788</v>
      </c>
      <c r="V171" s="13">
        <f t="shared" si="19"/>
        <v>42767</v>
      </c>
      <c r="W171" s="14">
        <f t="shared" si="20"/>
        <v>42788</v>
      </c>
      <c r="X171" s="1" t="str">
        <f t="shared" si="21"/>
        <v>Wednesday</v>
      </c>
      <c r="Y171" s="2">
        <v>0.68184027777777778</v>
      </c>
      <c r="Z171" s="2">
        <f t="shared" si="22"/>
        <v>0.66666666666666663</v>
      </c>
      <c r="AA171">
        <f>1</f>
        <v>1</v>
      </c>
      <c r="AB171" s="1">
        <v>42788</v>
      </c>
      <c r="AC171" s="13">
        <f t="shared" si="23"/>
        <v>42767</v>
      </c>
      <c r="AD171" s="14">
        <f t="shared" si="24"/>
        <v>42788</v>
      </c>
      <c r="AE171" s="1" t="str">
        <f t="shared" si="25"/>
        <v>Wednesday</v>
      </c>
      <c r="AF171" s="2">
        <v>0.79881944444444442</v>
      </c>
      <c r="AG171" s="2">
        <f t="shared" si="26"/>
        <v>0.79166666666666663</v>
      </c>
      <c r="AH171" t="s">
        <v>27</v>
      </c>
    </row>
    <row r="172" spans="1:34" x14ac:dyDescent="0.2">
      <c r="A172">
        <v>1257611</v>
      </c>
      <c r="B172" t="s">
        <v>98</v>
      </c>
      <c r="F172" t="s">
        <v>23</v>
      </c>
      <c r="H172">
        <v>11142</v>
      </c>
      <c r="I172" t="s">
        <v>79</v>
      </c>
      <c r="J172">
        <f>VLOOKUP(I172,[1]Key!$A$1:$C$72,2,FALSE)</f>
        <v>43.038649999999997</v>
      </c>
      <c r="K172">
        <f>VLOOKUP(I172,[1]Key!$A$1:$C$72,3,FALSE)</f>
        <v>-87.921930000000003</v>
      </c>
      <c r="L172" t="s">
        <v>29</v>
      </c>
      <c r="M172">
        <f>VLOOKUP(L172,[1]Key!$A$1:$C$72,2,FALSE)</f>
        <v>43.042490000000001</v>
      </c>
      <c r="N172">
        <f>VLOOKUP(L172,[1]Key!$A$1:$C$72,3,FALSE)</f>
        <v>-87.909959999999998</v>
      </c>
      <c r="O172">
        <v>8</v>
      </c>
      <c r="P172">
        <v>0</v>
      </c>
      <c r="Q172">
        <v>1.2</v>
      </c>
      <c r="R172">
        <v>1.1000000000000001</v>
      </c>
      <c r="S172">
        <v>48</v>
      </c>
      <c r="T172">
        <f t="shared" si="18"/>
        <v>-1</v>
      </c>
      <c r="U172" s="1">
        <v>42768</v>
      </c>
      <c r="V172" s="13">
        <f t="shared" si="19"/>
        <v>42767</v>
      </c>
      <c r="W172" s="14">
        <f t="shared" si="20"/>
        <v>42768</v>
      </c>
      <c r="X172" s="1" t="str">
        <f t="shared" si="21"/>
        <v>Thursday</v>
      </c>
      <c r="Y172" s="2">
        <v>0.30841435185185184</v>
      </c>
      <c r="Z172" s="2">
        <f t="shared" si="22"/>
        <v>0.29166666666666663</v>
      </c>
      <c r="AA172">
        <f>1</f>
        <v>1</v>
      </c>
      <c r="AB172" s="1">
        <v>42768</v>
      </c>
      <c r="AC172" s="13">
        <f t="shared" si="23"/>
        <v>42767</v>
      </c>
      <c r="AD172" s="14">
        <f t="shared" si="24"/>
        <v>42768</v>
      </c>
      <c r="AE172" s="1" t="str">
        <f t="shared" si="25"/>
        <v>Thursday</v>
      </c>
      <c r="AF172" s="2">
        <v>0.31434027777777779</v>
      </c>
      <c r="AG172" s="2">
        <f t="shared" si="26"/>
        <v>0.33333333333333331</v>
      </c>
      <c r="AH172" t="s">
        <v>27</v>
      </c>
    </row>
    <row r="173" spans="1:34" x14ac:dyDescent="0.2">
      <c r="A173">
        <v>1200585</v>
      </c>
      <c r="B173" t="s">
        <v>98</v>
      </c>
      <c r="F173" t="s">
        <v>23</v>
      </c>
      <c r="H173">
        <v>5473</v>
      </c>
      <c r="I173" t="s">
        <v>80</v>
      </c>
      <c r="J173">
        <f>VLOOKUP(I173,[1]Key!$A$1:$C$72,2,FALSE)</f>
        <v>43.052460000000004</v>
      </c>
      <c r="K173">
        <f>VLOOKUP(I173,[1]Key!$A$1:$C$72,3,FALSE)</f>
        <v>-87.891000000000005</v>
      </c>
      <c r="L173" t="s">
        <v>31</v>
      </c>
      <c r="M173">
        <f>VLOOKUP(L173,[1]Key!$A$1:$C$72,2,FALSE)</f>
        <v>43.03519</v>
      </c>
      <c r="N173">
        <f>VLOOKUP(L173,[1]Key!$A$1:$C$72,3,FALSE)</f>
        <v>-87.907390000000007</v>
      </c>
      <c r="O173">
        <v>10</v>
      </c>
      <c r="P173">
        <v>0</v>
      </c>
      <c r="Q173">
        <v>1.5</v>
      </c>
      <c r="R173">
        <v>1.4</v>
      </c>
      <c r="S173">
        <v>60</v>
      </c>
      <c r="T173">
        <f t="shared" si="18"/>
        <v>-1</v>
      </c>
      <c r="U173" s="1">
        <v>42784</v>
      </c>
      <c r="V173" s="13">
        <f t="shared" si="19"/>
        <v>42767</v>
      </c>
      <c r="W173" s="14">
        <f t="shared" si="20"/>
        <v>42784</v>
      </c>
      <c r="X173" s="1" t="str">
        <f t="shared" si="21"/>
        <v>Saturday</v>
      </c>
      <c r="Y173" s="2">
        <v>0.51045138888888886</v>
      </c>
      <c r="Z173" s="2">
        <f t="shared" si="22"/>
        <v>0.5</v>
      </c>
      <c r="AA173">
        <f>1</f>
        <v>1</v>
      </c>
      <c r="AB173" s="1">
        <v>42784</v>
      </c>
      <c r="AC173" s="13">
        <f t="shared" si="23"/>
        <v>42767</v>
      </c>
      <c r="AD173" s="14">
        <f t="shared" si="24"/>
        <v>42784</v>
      </c>
      <c r="AE173" s="1" t="str">
        <f t="shared" si="25"/>
        <v>Saturday</v>
      </c>
      <c r="AF173" s="2">
        <v>0.51795138888888892</v>
      </c>
      <c r="AG173" s="2">
        <f t="shared" si="26"/>
        <v>0.5</v>
      </c>
      <c r="AH173" t="s">
        <v>27</v>
      </c>
    </row>
    <row r="174" spans="1:34" x14ac:dyDescent="0.2">
      <c r="A174">
        <v>1200594</v>
      </c>
      <c r="B174" t="s">
        <v>98</v>
      </c>
      <c r="F174" t="s">
        <v>23</v>
      </c>
      <c r="H174">
        <v>5496</v>
      </c>
      <c r="I174" t="s">
        <v>61</v>
      </c>
      <c r="J174">
        <f>VLOOKUP(I174,[1]Key!$A$1:$C$72,2,FALSE)</f>
        <v>43.058619999999998</v>
      </c>
      <c r="K174">
        <f>VLOOKUP(I174,[1]Key!$A$1:$C$72,3,FALSE)</f>
        <v>-87.885319999999993</v>
      </c>
      <c r="L174" t="s">
        <v>81</v>
      </c>
      <c r="M174">
        <f>VLOOKUP(L174,[1]Key!$A$1:$C$72,2,FALSE)</f>
        <v>43.06033</v>
      </c>
      <c r="N174">
        <f>VLOOKUP(L174,[1]Key!$A$1:$C$72,3,FALSE)</f>
        <v>-87.89546</v>
      </c>
      <c r="O174">
        <v>6</v>
      </c>
      <c r="P174">
        <v>0</v>
      </c>
      <c r="Q174">
        <v>0.9</v>
      </c>
      <c r="R174">
        <v>0.9</v>
      </c>
      <c r="S174">
        <v>36</v>
      </c>
      <c r="T174">
        <f t="shared" si="18"/>
        <v>-1</v>
      </c>
      <c r="U174" s="1">
        <v>42783</v>
      </c>
      <c r="V174" s="13">
        <f t="shared" si="19"/>
        <v>42767</v>
      </c>
      <c r="W174" s="14">
        <f t="shared" si="20"/>
        <v>42783</v>
      </c>
      <c r="X174" s="1" t="str">
        <f t="shared" si="21"/>
        <v>Friday</v>
      </c>
      <c r="Y174" s="2">
        <v>0.78306712962962965</v>
      </c>
      <c r="Z174" s="2">
        <f t="shared" si="22"/>
        <v>0.79166666666666663</v>
      </c>
      <c r="AA174">
        <f>1</f>
        <v>1</v>
      </c>
      <c r="AB174" s="1">
        <v>42783</v>
      </c>
      <c r="AC174" s="13">
        <f t="shared" si="23"/>
        <v>42767</v>
      </c>
      <c r="AD174" s="14">
        <f t="shared" si="24"/>
        <v>42783</v>
      </c>
      <c r="AE174" s="1" t="str">
        <f t="shared" si="25"/>
        <v>Friday</v>
      </c>
      <c r="AF174" s="2">
        <v>0.78699074074074071</v>
      </c>
      <c r="AG174" s="2">
        <f t="shared" si="26"/>
        <v>0.79166666666666663</v>
      </c>
      <c r="AH174" t="s">
        <v>27</v>
      </c>
    </row>
    <row r="175" spans="1:34" x14ac:dyDescent="0.2">
      <c r="A175">
        <v>1257611</v>
      </c>
      <c r="B175" t="s">
        <v>98</v>
      </c>
      <c r="F175" t="s">
        <v>23</v>
      </c>
      <c r="H175">
        <v>11125</v>
      </c>
      <c r="I175" t="s">
        <v>74</v>
      </c>
      <c r="J175">
        <f>VLOOKUP(I175,[1]Key!$A$1:$C$72,2,FALSE)</f>
        <v>43.040154000000001</v>
      </c>
      <c r="K175">
        <f>VLOOKUP(I175,[1]Key!$A$1:$C$72,3,FALSE)</f>
        <v>-87.932113000000001</v>
      </c>
      <c r="L175" t="s">
        <v>79</v>
      </c>
      <c r="M175">
        <f>VLOOKUP(L175,[1]Key!$A$1:$C$72,2,FALSE)</f>
        <v>43.038649999999997</v>
      </c>
      <c r="N175">
        <f>VLOOKUP(L175,[1]Key!$A$1:$C$72,3,FALSE)</f>
        <v>-87.921930000000003</v>
      </c>
      <c r="O175">
        <v>16</v>
      </c>
      <c r="P175">
        <v>0</v>
      </c>
      <c r="Q175">
        <v>2.4</v>
      </c>
      <c r="R175">
        <v>2.2999999999999998</v>
      </c>
      <c r="S175">
        <v>96</v>
      </c>
      <c r="T175">
        <f t="shared" si="18"/>
        <v>-1</v>
      </c>
      <c r="U175" s="1">
        <v>42779</v>
      </c>
      <c r="V175" s="13">
        <f t="shared" si="19"/>
        <v>42767</v>
      </c>
      <c r="W175" s="14">
        <f t="shared" si="20"/>
        <v>42779</v>
      </c>
      <c r="X175" s="1" t="str">
        <f t="shared" si="21"/>
        <v>Monday</v>
      </c>
      <c r="Y175" s="2">
        <v>0.89388888888888884</v>
      </c>
      <c r="Z175" s="2">
        <f t="shared" si="22"/>
        <v>0.875</v>
      </c>
      <c r="AA175">
        <f>1</f>
        <v>1</v>
      </c>
      <c r="AB175" s="1">
        <v>42779</v>
      </c>
      <c r="AC175" s="13">
        <f t="shared" si="23"/>
        <v>42767</v>
      </c>
      <c r="AD175" s="14">
        <f t="shared" si="24"/>
        <v>42779</v>
      </c>
      <c r="AE175" s="1" t="str">
        <f t="shared" si="25"/>
        <v>Monday</v>
      </c>
      <c r="AF175" s="2">
        <v>0.90543981481481473</v>
      </c>
      <c r="AG175" s="2">
        <f t="shared" si="26"/>
        <v>0.91666666666666663</v>
      </c>
      <c r="AH175" t="s">
        <v>27</v>
      </c>
    </row>
    <row r="176" spans="1:34" x14ac:dyDescent="0.2">
      <c r="A176">
        <v>1511702</v>
      </c>
      <c r="B176" t="s">
        <v>98</v>
      </c>
      <c r="F176" t="s">
        <v>23</v>
      </c>
      <c r="H176">
        <v>5433</v>
      </c>
      <c r="I176" t="s">
        <v>44</v>
      </c>
      <c r="J176">
        <f>VLOOKUP(I176,[1]Key!$A$1:$C$72,2,FALSE)</f>
        <v>43.045712999999999</v>
      </c>
      <c r="K176">
        <f>VLOOKUP(I176,[1]Key!$A$1:$C$72,3,FALSE)</f>
        <v>-87.899756999999994</v>
      </c>
      <c r="L176" t="s">
        <v>44</v>
      </c>
      <c r="M176">
        <f>VLOOKUP(L176,[1]Key!$A$1:$C$72,2,FALSE)</f>
        <v>43.045712999999999</v>
      </c>
      <c r="N176">
        <f>VLOOKUP(L176,[1]Key!$A$1:$C$72,3,FALSE)</f>
        <v>-87.899756999999994</v>
      </c>
      <c r="O176">
        <v>23</v>
      </c>
      <c r="P176">
        <v>0</v>
      </c>
      <c r="Q176">
        <v>3.5</v>
      </c>
      <c r="R176">
        <v>3.3</v>
      </c>
      <c r="S176">
        <v>138</v>
      </c>
      <c r="T176">
        <f t="shared" si="18"/>
        <v>-1</v>
      </c>
      <c r="U176" s="1">
        <v>42785</v>
      </c>
      <c r="V176" s="13">
        <f t="shared" si="19"/>
        <v>42767</v>
      </c>
      <c r="W176" s="14">
        <f t="shared" si="20"/>
        <v>42785</v>
      </c>
      <c r="X176" s="1" t="str">
        <f t="shared" si="21"/>
        <v>Sunday</v>
      </c>
      <c r="Y176" s="2">
        <v>5.3865740740740742E-2</v>
      </c>
      <c r="Z176" s="2">
        <f t="shared" si="22"/>
        <v>4.1666666666666664E-2</v>
      </c>
      <c r="AA176">
        <f>1</f>
        <v>1</v>
      </c>
      <c r="AB176" s="1">
        <v>42785</v>
      </c>
      <c r="AC176" s="13">
        <f t="shared" si="23"/>
        <v>42767</v>
      </c>
      <c r="AD176" s="14">
        <f t="shared" si="24"/>
        <v>42785</v>
      </c>
      <c r="AE176" s="1" t="str">
        <f t="shared" si="25"/>
        <v>Sunday</v>
      </c>
      <c r="AF176" s="2">
        <v>7.0046296296296287E-2</v>
      </c>
      <c r="AG176" s="2">
        <f t="shared" si="26"/>
        <v>8.3333333333333329E-2</v>
      </c>
      <c r="AH176" t="s">
        <v>35</v>
      </c>
    </row>
    <row r="177" spans="1:34" x14ac:dyDescent="0.2">
      <c r="A177">
        <v>1509856</v>
      </c>
      <c r="B177" t="s">
        <v>98</v>
      </c>
      <c r="F177" t="s">
        <v>23</v>
      </c>
      <c r="H177">
        <v>46</v>
      </c>
      <c r="I177" t="s">
        <v>61</v>
      </c>
      <c r="J177">
        <f>VLOOKUP(I177,[1]Key!$A$1:$C$72,2,FALSE)</f>
        <v>43.058619999999998</v>
      </c>
      <c r="K177">
        <f>VLOOKUP(I177,[1]Key!$A$1:$C$72,3,FALSE)</f>
        <v>-87.885319999999993</v>
      </c>
      <c r="L177" t="s">
        <v>44</v>
      </c>
      <c r="M177">
        <f>VLOOKUP(L177,[1]Key!$A$1:$C$72,2,FALSE)</f>
        <v>43.045712999999999</v>
      </c>
      <c r="N177">
        <f>VLOOKUP(L177,[1]Key!$A$1:$C$72,3,FALSE)</f>
        <v>-87.899756999999994</v>
      </c>
      <c r="O177">
        <v>501</v>
      </c>
      <c r="P177">
        <v>0</v>
      </c>
      <c r="Q177">
        <v>18</v>
      </c>
      <c r="R177">
        <v>17.100000000000001</v>
      </c>
      <c r="S177">
        <v>720</v>
      </c>
      <c r="T177">
        <f t="shared" si="18"/>
        <v>-1</v>
      </c>
      <c r="U177" s="1">
        <v>42787</v>
      </c>
      <c r="V177" s="13">
        <f t="shared" si="19"/>
        <v>42767</v>
      </c>
      <c r="W177" s="14">
        <f t="shared" si="20"/>
        <v>42787</v>
      </c>
      <c r="X177" s="1" t="str">
        <f t="shared" si="21"/>
        <v>Tuesday</v>
      </c>
      <c r="Y177" s="2">
        <v>0.37496527777777783</v>
      </c>
      <c r="Z177" s="2">
        <f t="shared" si="22"/>
        <v>0.375</v>
      </c>
      <c r="AA177">
        <f>1</f>
        <v>1</v>
      </c>
      <c r="AB177" s="1">
        <v>42787</v>
      </c>
      <c r="AC177" s="13">
        <f t="shared" si="23"/>
        <v>42767</v>
      </c>
      <c r="AD177" s="14">
        <f t="shared" si="24"/>
        <v>42787</v>
      </c>
      <c r="AE177" s="1" t="str">
        <f t="shared" si="25"/>
        <v>Tuesday</v>
      </c>
      <c r="AF177" s="2">
        <v>0.72225694444444455</v>
      </c>
      <c r="AG177" s="2">
        <f t="shared" si="26"/>
        <v>0.70833333333333326</v>
      </c>
      <c r="AH177" t="s">
        <v>27</v>
      </c>
    </row>
    <row r="178" spans="1:34" x14ac:dyDescent="0.2">
      <c r="A178">
        <v>1200585</v>
      </c>
      <c r="B178" t="s">
        <v>98</v>
      </c>
      <c r="F178" t="s">
        <v>23</v>
      </c>
      <c r="H178">
        <v>11146</v>
      </c>
      <c r="I178" t="s">
        <v>80</v>
      </c>
      <c r="J178">
        <f>VLOOKUP(I178,[1]Key!$A$1:$C$72,2,FALSE)</f>
        <v>43.052460000000004</v>
      </c>
      <c r="K178">
        <f>VLOOKUP(I178,[1]Key!$A$1:$C$72,3,FALSE)</f>
        <v>-87.891000000000005</v>
      </c>
      <c r="L178" t="s">
        <v>32</v>
      </c>
      <c r="M178">
        <f>VLOOKUP(L178,[1]Key!$A$1:$C$72,2,FALSE)</f>
        <v>43.038719999999998</v>
      </c>
      <c r="N178">
        <f>VLOOKUP(L178,[1]Key!$A$1:$C$72,3,FALSE)</f>
        <v>-87.905339999999995</v>
      </c>
      <c r="O178">
        <v>12</v>
      </c>
      <c r="P178">
        <v>0</v>
      </c>
      <c r="Q178">
        <v>1.8</v>
      </c>
      <c r="R178">
        <v>1.7</v>
      </c>
      <c r="S178">
        <v>72</v>
      </c>
      <c r="T178">
        <f t="shared" si="18"/>
        <v>-1</v>
      </c>
      <c r="U178" s="1">
        <v>42781</v>
      </c>
      <c r="V178" s="13">
        <f t="shared" si="19"/>
        <v>42767</v>
      </c>
      <c r="W178" s="14">
        <f t="shared" si="20"/>
        <v>42781</v>
      </c>
      <c r="X178" s="1" t="str">
        <f t="shared" si="21"/>
        <v>Wednesday</v>
      </c>
      <c r="Y178" s="2">
        <v>0.41637731481481483</v>
      </c>
      <c r="Z178" s="2">
        <f t="shared" si="22"/>
        <v>0.41666666666666663</v>
      </c>
      <c r="AA178">
        <f>1</f>
        <v>1</v>
      </c>
      <c r="AB178" s="1">
        <v>42781</v>
      </c>
      <c r="AC178" s="13">
        <f t="shared" si="23"/>
        <v>42767</v>
      </c>
      <c r="AD178" s="14">
        <f t="shared" si="24"/>
        <v>42781</v>
      </c>
      <c r="AE178" s="1" t="str">
        <f t="shared" si="25"/>
        <v>Wednesday</v>
      </c>
      <c r="AF178" s="2">
        <v>0.42471064814814818</v>
      </c>
      <c r="AG178" s="2">
        <f t="shared" si="26"/>
        <v>0.41666666666666663</v>
      </c>
      <c r="AH178" t="s">
        <v>27</v>
      </c>
    </row>
    <row r="179" spans="1:34" x14ac:dyDescent="0.2">
      <c r="A179">
        <v>1386813</v>
      </c>
      <c r="B179" t="s">
        <v>98</v>
      </c>
      <c r="F179" t="s">
        <v>23</v>
      </c>
      <c r="H179">
        <v>11088</v>
      </c>
      <c r="I179" t="s">
        <v>48</v>
      </c>
      <c r="J179">
        <f>VLOOKUP(I179,[1]Key!$A$1:$C$72,2,FALSE)</f>
        <v>43.05097</v>
      </c>
      <c r="K179">
        <f>VLOOKUP(I179,[1]Key!$A$1:$C$72,3,FALSE)</f>
        <v>-87.906440000000003</v>
      </c>
      <c r="L179" t="s">
        <v>48</v>
      </c>
      <c r="M179">
        <f>VLOOKUP(L179,[1]Key!$A$1:$C$72,2,FALSE)</f>
        <v>43.05097</v>
      </c>
      <c r="N179">
        <f>VLOOKUP(L179,[1]Key!$A$1:$C$72,3,FALSE)</f>
        <v>-87.906440000000003</v>
      </c>
      <c r="O179">
        <v>24</v>
      </c>
      <c r="P179">
        <v>0</v>
      </c>
      <c r="Q179">
        <v>3.6</v>
      </c>
      <c r="R179">
        <v>3.4</v>
      </c>
      <c r="S179">
        <v>144</v>
      </c>
      <c r="T179">
        <f t="shared" si="18"/>
        <v>-1</v>
      </c>
      <c r="U179" s="1">
        <v>42774</v>
      </c>
      <c r="V179" s="13">
        <f t="shared" si="19"/>
        <v>42767</v>
      </c>
      <c r="W179" s="14">
        <f t="shared" si="20"/>
        <v>42774</v>
      </c>
      <c r="X179" s="1" t="str">
        <f t="shared" si="21"/>
        <v>Wednesday</v>
      </c>
      <c r="Y179" s="2">
        <v>0.62638888888888888</v>
      </c>
      <c r="Z179" s="2">
        <f t="shared" si="22"/>
        <v>0.625</v>
      </c>
      <c r="AA179">
        <f>1</f>
        <v>1</v>
      </c>
      <c r="AB179" s="1">
        <v>42774</v>
      </c>
      <c r="AC179" s="13">
        <f t="shared" si="23"/>
        <v>42767</v>
      </c>
      <c r="AD179" s="14">
        <f t="shared" si="24"/>
        <v>42774</v>
      </c>
      <c r="AE179" s="1" t="str">
        <f t="shared" si="25"/>
        <v>Wednesday</v>
      </c>
      <c r="AF179" s="2">
        <v>0.64348379629629626</v>
      </c>
      <c r="AG179" s="2">
        <f t="shared" si="26"/>
        <v>0.625</v>
      </c>
      <c r="AH179" t="s">
        <v>35</v>
      </c>
    </row>
    <row r="180" spans="1:34" x14ac:dyDescent="0.2">
      <c r="A180">
        <v>1095886</v>
      </c>
      <c r="B180" t="s">
        <v>98</v>
      </c>
      <c r="F180" t="s">
        <v>23</v>
      </c>
      <c r="H180">
        <v>5544</v>
      </c>
      <c r="I180" t="s">
        <v>43</v>
      </c>
      <c r="J180">
        <f>VLOOKUP(I180,[1]Key!$A$1:$C$72,2,FALSE)</f>
        <v>43.03886</v>
      </c>
      <c r="K180">
        <f>VLOOKUP(I180,[1]Key!$A$1:$C$72,3,FALSE)</f>
        <v>-87.902720000000002</v>
      </c>
      <c r="L180" t="s">
        <v>69</v>
      </c>
      <c r="M180">
        <f>VLOOKUP(L180,[1]Key!$A$1:$C$72,2,FALSE)</f>
        <v>43.048200000000001</v>
      </c>
      <c r="N180">
        <f>VLOOKUP(L180,[1]Key!$A$1:$C$72,3,FALSE)</f>
        <v>-87.900859999999994</v>
      </c>
      <c r="O180">
        <v>6</v>
      </c>
      <c r="P180">
        <v>0</v>
      </c>
      <c r="Q180">
        <v>0.9</v>
      </c>
      <c r="R180">
        <v>0.9</v>
      </c>
      <c r="S180">
        <v>36</v>
      </c>
      <c r="T180">
        <f t="shared" si="18"/>
        <v>-1</v>
      </c>
      <c r="U180" s="1">
        <v>42794</v>
      </c>
      <c r="V180" s="13">
        <f t="shared" si="19"/>
        <v>42767</v>
      </c>
      <c r="W180" s="14">
        <f t="shared" si="20"/>
        <v>42794</v>
      </c>
      <c r="X180" s="1" t="str">
        <f t="shared" si="21"/>
        <v>Tuesday</v>
      </c>
      <c r="Y180" s="2">
        <v>0.72238425925925931</v>
      </c>
      <c r="Z180" s="2">
        <f t="shared" si="22"/>
        <v>0.70833333333333326</v>
      </c>
      <c r="AA180">
        <f>1</f>
        <v>1</v>
      </c>
      <c r="AB180" s="1">
        <v>42794</v>
      </c>
      <c r="AC180" s="13">
        <f t="shared" si="23"/>
        <v>42767</v>
      </c>
      <c r="AD180" s="14">
        <f t="shared" si="24"/>
        <v>42794</v>
      </c>
      <c r="AE180" s="1" t="str">
        <f t="shared" si="25"/>
        <v>Tuesday</v>
      </c>
      <c r="AF180" s="2">
        <v>0.72664351851851849</v>
      </c>
      <c r="AG180" s="2">
        <f t="shared" si="26"/>
        <v>0.70833333333333326</v>
      </c>
      <c r="AH180" t="s">
        <v>27</v>
      </c>
    </row>
    <row r="181" spans="1:34" x14ac:dyDescent="0.2">
      <c r="A181">
        <v>1200585</v>
      </c>
      <c r="B181" t="s">
        <v>98</v>
      </c>
      <c r="F181" t="s">
        <v>23</v>
      </c>
      <c r="H181">
        <v>5516</v>
      </c>
      <c r="I181" t="s">
        <v>80</v>
      </c>
      <c r="J181">
        <f>VLOOKUP(I181,[1]Key!$A$1:$C$72,2,FALSE)</f>
        <v>43.052460000000004</v>
      </c>
      <c r="K181">
        <f>VLOOKUP(I181,[1]Key!$A$1:$C$72,3,FALSE)</f>
        <v>-87.891000000000005</v>
      </c>
      <c r="L181" t="s">
        <v>32</v>
      </c>
      <c r="M181">
        <f>VLOOKUP(L181,[1]Key!$A$1:$C$72,2,FALSE)</f>
        <v>43.038719999999998</v>
      </c>
      <c r="N181">
        <f>VLOOKUP(L181,[1]Key!$A$1:$C$72,3,FALSE)</f>
        <v>-87.905339999999995</v>
      </c>
      <c r="O181">
        <v>9</v>
      </c>
      <c r="P181">
        <v>0</v>
      </c>
      <c r="Q181">
        <v>1.4</v>
      </c>
      <c r="R181">
        <v>1.3</v>
      </c>
      <c r="S181">
        <v>54</v>
      </c>
      <c r="T181">
        <f t="shared" si="18"/>
        <v>-1</v>
      </c>
      <c r="U181" s="1">
        <v>42779</v>
      </c>
      <c r="V181" s="13">
        <f t="shared" si="19"/>
        <v>42767</v>
      </c>
      <c r="W181" s="14">
        <f t="shared" si="20"/>
        <v>42779</v>
      </c>
      <c r="X181" s="1" t="str">
        <f t="shared" si="21"/>
        <v>Monday</v>
      </c>
      <c r="Y181" s="2">
        <v>0.36608796296296298</v>
      </c>
      <c r="Z181" s="2">
        <f t="shared" si="22"/>
        <v>0.375</v>
      </c>
      <c r="AA181">
        <f>1</f>
        <v>1</v>
      </c>
      <c r="AB181" s="1">
        <v>42779</v>
      </c>
      <c r="AC181" s="13">
        <f t="shared" si="23"/>
        <v>42767</v>
      </c>
      <c r="AD181" s="14">
        <f t="shared" si="24"/>
        <v>42779</v>
      </c>
      <c r="AE181" s="1" t="str">
        <f t="shared" si="25"/>
        <v>Monday</v>
      </c>
      <c r="AF181" s="2">
        <v>0.37248842592592596</v>
      </c>
      <c r="AG181" s="2">
        <f t="shared" si="26"/>
        <v>0.375</v>
      </c>
      <c r="AH181" t="s">
        <v>27</v>
      </c>
    </row>
    <row r="182" spans="1:34" x14ac:dyDescent="0.2">
      <c r="A182">
        <v>1386813</v>
      </c>
      <c r="B182" t="s">
        <v>98</v>
      </c>
      <c r="F182" t="s">
        <v>23</v>
      </c>
      <c r="H182">
        <v>6</v>
      </c>
      <c r="I182" t="s">
        <v>79</v>
      </c>
      <c r="J182">
        <f>VLOOKUP(I182,[1]Key!$A$1:$C$72,2,FALSE)</f>
        <v>43.038649999999997</v>
      </c>
      <c r="K182">
        <f>VLOOKUP(I182,[1]Key!$A$1:$C$72,3,FALSE)</f>
        <v>-87.921930000000003</v>
      </c>
      <c r="L182" t="s">
        <v>73</v>
      </c>
      <c r="M182">
        <f>VLOOKUP(L182,[1]Key!$A$1:$C$72,2,FALSE)</f>
        <v>43.040349999999997</v>
      </c>
      <c r="N182">
        <f>VLOOKUP(L182,[1]Key!$A$1:$C$72,3,FALSE)</f>
        <v>-87.920760000000001</v>
      </c>
      <c r="O182">
        <v>2</v>
      </c>
      <c r="P182">
        <v>0</v>
      </c>
      <c r="Q182">
        <v>0.3</v>
      </c>
      <c r="R182">
        <v>0.3</v>
      </c>
      <c r="S182">
        <v>12</v>
      </c>
      <c r="T182">
        <f t="shared" si="18"/>
        <v>-1</v>
      </c>
      <c r="U182" s="1">
        <v>42777</v>
      </c>
      <c r="V182" s="13">
        <f t="shared" si="19"/>
        <v>42767</v>
      </c>
      <c r="W182" s="14">
        <f t="shared" si="20"/>
        <v>42777</v>
      </c>
      <c r="X182" s="1" t="str">
        <f t="shared" si="21"/>
        <v>Saturday</v>
      </c>
      <c r="Y182" s="2">
        <v>0.53521990740740744</v>
      </c>
      <c r="Z182" s="2">
        <f t="shared" si="22"/>
        <v>0.54166666666666663</v>
      </c>
      <c r="AA182">
        <f>1</f>
        <v>1</v>
      </c>
      <c r="AB182" s="1">
        <v>42777</v>
      </c>
      <c r="AC182" s="13">
        <f t="shared" si="23"/>
        <v>42767</v>
      </c>
      <c r="AD182" s="14">
        <f t="shared" si="24"/>
        <v>42777</v>
      </c>
      <c r="AE182" s="1" t="str">
        <f t="shared" si="25"/>
        <v>Saturday</v>
      </c>
      <c r="AF182" s="2">
        <v>0.53652777777777783</v>
      </c>
      <c r="AG182" s="2">
        <f t="shared" si="26"/>
        <v>0.54166666666666663</v>
      </c>
      <c r="AH182" t="s">
        <v>27</v>
      </c>
    </row>
    <row r="183" spans="1:34" x14ac:dyDescent="0.2">
      <c r="A183">
        <v>1265200</v>
      </c>
      <c r="B183" t="s">
        <v>98</v>
      </c>
      <c r="F183" t="s">
        <v>23</v>
      </c>
      <c r="H183">
        <v>11139</v>
      </c>
      <c r="I183" t="s">
        <v>47</v>
      </c>
      <c r="J183">
        <f>VLOOKUP(I183,[1]Key!$A$1:$C$72,2,FALSE)</f>
        <v>43.049230000000001</v>
      </c>
      <c r="K183">
        <f>VLOOKUP(I183,[1]Key!$A$1:$C$72,3,FALSE)</f>
        <v>-87.911940000000001</v>
      </c>
      <c r="L183" t="s">
        <v>39</v>
      </c>
      <c r="M183">
        <f>VLOOKUP(L183,[1]Key!$A$1:$C$72,2,FALSE)</f>
        <v>43.03913</v>
      </c>
      <c r="N183">
        <f>VLOOKUP(L183,[1]Key!$A$1:$C$72,3,FALSE)</f>
        <v>-87.916150000000002</v>
      </c>
      <c r="O183">
        <v>7</v>
      </c>
      <c r="P183">
        <v>0</v>
      </c>
      <c r="Q183">
        <v>1.1000000000000001</v>
      </c>
      <c r="R183">
        <v>1</v>
      </c>
      <c r="S183">
        <v>42</v>
      </c>
      <c r="T183">
        <f t="shared" si="18"/>
        <v>-1</v>
      </c>
      <c r="U183" s="1">
        <v>42793</v>
      </c>
      <c r="V183" s="13">
        <f t="shared" si="19"/>
        <v>42767</v>
      </c>
      <c r="W183" s="14">
        <f t="shared" si="20"/>
        <v>42793</v>
      </c>
      <c r="X183" s="1" t="str">
        <f t="shared" si="21"/>
        <v>Monday</v>
      </c>
      <c r="Y183" s="2">
        <v>0.62094907407407407</v>
      </c>
      <c r="Z183" s="2">
        <f t="shared" si="22"/>
        <v>0.625</v>
      </c>
      <c r="AA183">
        <f>1</f>
        <v>1</v>
      </c>
      <c r="AB183" s="1">
        <v>42793</v>
      </c>
      <c r="AC183" s="13">
        <f t="shared" si="23"/>
        <v>42767</v>
      </c>
      <c r="AD183" s="14">
        <f t="shared" si="24"/>
        <v>42793</v>
      </c>
      <c r="AE183" s="1" t="str">
        <f t="shared" si="25"/>
        <v>Monday</v>
      </c>
      <c r="AF183" s="2">
        <v>0.62583333333333335</v>
      </c>
      <c r="AG183" s="2">
        <f t="shared" si="26"/>
        <v>0.625</v>
      </c>
      <c r="AH183" t="s">
        <v>27</v>
      </c>
    </row>
    <row r="184" spans="1:34" x14ac:dyDescent="0.2">
      <c r="A184">
        <v>1200585</v>
      </c>
      <c r="B184" t="s">
        <v>98</v>
      </c>
      <c r="F184" t="s">
        <v>23</v>
      </c>
      <c r="H184">
        <v>47</v>
      </c>
      <c r="I184" t="s">
        <v>68</v>
      </c>
      <c r="J184">
        <f>VLOOKUP(I184,[1]Key!$A$1:$C$72,2,FALSE)</f>
        <v>43.04804</v>
      </c>
      <c r="K184">
        <f>VLOOKUP(I184,[1]Key!$A$1:$C$72,3,FALSE)</f>
        <v>-87.896720000000002</v>
      </c>
      <c r="L184" t="s">
        <v>80</v>
      </c>
      <c r="M184">
        <f>VLOOKUP(L184,[1]Key!$A$1:$C$72,2,FALSE)</f>
        <v>43.052460000000004</v>
      </c>
      <c r="N184">
        <f>VLOOKUP(L184,[1]Key!$A$1:$C$72,3,FALSE)</f>
        <v>-87.891000000000005</v>
      </c>
      <c r="O184">
        <v>13</v>
      </c>
      <c r="P184">
        <v>0</v>
      </c>
      <c r="Q184">
        <v>2</v>
      </c>
      <c r="R184">
        <v>1.9</v>
      </c>
      <c r="S184">
        <v>78</v>
      </c>
      <c r="T184">
        <f t="shared" si="18"/>
        <v>-1</v>
      </c>
      <c r="U184" s="1">
        <v>42771</v>
      </c>
      <c r="V184" s="13">
        <f t="shared" si="19"/>
        <v>42767</v>
      </c>
      <c r="W184" s="14">
        <f t="shared" si="20"/>
        <v>42771</v>
      </c>
      <c r="X184" s="1" t="str">
        <f t="shared" si="21"/>
        <v>Sunday</v>
      </c>
      <c r="Y184" s="2">
        <v>0.67756944444444445</v>
      </c>
      <c r="Z184" s="2">
        <f t="shared" si="22"/>
        <v>0.66666666666666663</v>
      </c>
      <c r="AA184">
        <f>1</f>
        <v>1</v>
      </c>
      <c r="AB184" s="1">
        <v>42771</v>
      </c>
      <c r="AC184" s="13">
        <f t="shared" si="23"/>
        <v>42767</v>
      </c>
      <c r="AD184" s="14">
        <f t="shared" si="24"/>
        <v>42771</v>
      </c>
      <c r="AE184" s="1" t="str">
        <f t="shared" si="25"/>
        <v>Sunday</v>
      </c>
      <c r="AF184" s="2">
        <v>0.68627314814814822</v>
      </c>
      <c r="AG184" s="2">
        <f t="shared" si="26"/>
        <v>0.66666666666666663</v>
      </c>
      <c r="AH184" t="s">
        <v>27</v>
      </c>
    </row>
    <row r="185" spans="1:34" x14ac:dyDescent="0.2">
      <c r="A185">
        <v>1257611</v>
      </c>
      <c r="B185" t="s">
        <v>98</v>
      </c>
      <c r="F185" t="s">
        <v>23</v>
      </c>
      <c r="H185">
        <v>11142</v>
      </c>
      <c r="I185" t="s">
        <v>79</v>
      </c>
      <c r="J185">
        <f>VLOOKUP(I185,[1]Key!$A$1:$C$72,2,FALSE)</f>
        <v>43.038649999999997</v>
      </c>
      <c r="K185">
        <f>VLOOKUP(I185,[1]Key!$A$1:$C$72,3,FALSE)</f>
        <v>-87.921930000000003</v>
      </c>
      <c r="L185" t="s">
        <v>29</v>
      </c>
      <c r="M185">
        <f>VLOOKUP(L185,[1]Key!$A$1:$C$72,2,FALSE)</f>
        <v>43.042490000000001</v>
      </c>
      <c r="N185">
        <f>VLOOKUP(L185,[1]Key!$A$1:$C$72,3,FALSE)</f>
        <v>-87.909959999999998</v>
      </c>
      <c r="O185">
        <v>8</v>
      </c>
      <c r="P185">
        <v>0</v>
      </c>
      <c r="Q185">
        <v>1.2</v>
      </c>
      <c r="R185">
        <v>1.1000000000000001</v>
      </c>
      <c r="S185">
        <v>48</v>
      </c>
      <c r="T185">
        <f t="shared" si="18"/>
        <v>-1</v>
      </c>
      <c r="U185" s="1">
        <v>42767</v>
      </c>
      <c r="V185" s="13">
        <f t="shared" si="19"/>
        <v>42767</v>
      </c>
      <c r="W185" s="14">
        <f t="shared" si="20"/>
        <v>42767</v>
      </c>
      <c r="X185" s="1" t="str">
        <f t="shared" si="21"/>
        <v>Wednesday</v>
      </c>
      <c r="Y185" s="2">
        <v>0.30483796296296295</v>
      </c>
      <c r="Z185" s="2">
        <f t="shared" si="22"/>
        <v>0.29166666666666663</v>
      </c>
      <c r="AA185">
        <f>1</f>
        <v>1</v>
      </c>
      <c r="AB185" s="1">
        <v>42767</v>
      </c>
      <c r="AC185" s="13">
        <f t="shared" si="23"/>
        <v>42767</v>
      </c>
      <c r="AD185" s="14">
        <f t="shared" si="24"/>
        <v>42767</v>
      </c>
      <c r="AE185" s="1" t="str">
        <f t="shared" si="25"/>
        <v>Wednesday</v>
      </c>
      <c r="AF185" s="2">
        <v>0.31024305555555559</v>
      </c>
      <c r="AG185" s="2">
        <f t="shared" si="26"/>
        <v>0.29166666666666663</v>
      </c>
      <c r="AH185" t="s">
        <v>27</v>
      </c>
    </row>
    <row r="186" spans="1:34" x14ac:dyDescent="0.2">
      <c r="A186">
        <v>1200585</v>
      </c>
      <c r="B186" t="s">
        <v>98</v>
      </c>
      <c r="F186" t="s">
        <v>23</v>
      </c>
      <c r="H186">
        <v>362</v>
      </c>
      <c r="I186" t="s">
        <v>80</v>
      </c>
      <c r="J186">
        <f>VLOOKUP(I186,[1]Key!$A$1:$C$72,2,FALSE)</f>
        <v>43.052460000000004</v>
      </c>
      <c r="K186">
        <f>VLOOKUP(I186,[1]Key!$A$1:$C$72,3,FALSE)</f>
        <v>-87.891000000000005</v>
      </c>
      <c r="L186" t="s">
        <v>33</v>
      </c>
      <c r="M186">
        <f>VLOOKUP(L186,[1]Key!$A$1:$C$72,2,FALSE)</f>
        <v>43.034619999999997</v>
      </c>
      <c r="N186">
        <f>VLOOKUP(L186,[1]Key!$A$1:$C$72,3,FALSE)</f>
        <v>-87.917500000000004</v>
      </c>
      <c r="O186">
        <v>21</v>
      </c>
      <c r="P186">
        <v>0</v>
      </c>
      <c r="Q186">
        <v>3.2</v>
      </c>
      <c r="R186">
        <v>3</v>
      </c>
      <c r="S186">
        <v>126</v>
      </c>
      <c r="T186">
        <f t="shared" si="18"/>
        <v>-1</v>
      </c>
      <c r="U186" s="1">
        <v>42785</v>
      </c>
      <c r="V186" s="13">
        <f t="shared" si="19"/>
        <v>42767</v>
      </c>
      <c r="W186" s="14">
        <f t="shared" si="20"/>
        <v>42785</v>
      </c>
      <c r="X186" s="1" t="str">
        <f t="shared" si="21"/>
        <v>Sunday</v>
      </c>
      <c r="Y186" s="2">
        <v>0.30971064814814814</v>
      </c>
      <c r="Z186" s="2">
        <f t="shared" si="22"/>
        <v>0.29166666666666663</v>
      </c>
      <c r="AA186">
        <f>1</f>
        <v>1</v>
      </c>
      <c r="AB186" s="1">
        <v>42785</v>
      </c>
      <c r="AC186" s="13">
        <f t="shared" si="23"/>
        <v>42767</v>
      </c>
      <c r="AD186" s="14">
        <f t="shared" si="24"/>
        <v>42785</v>
      </c>
      <c r="AE186" s="1" t="str">
        <f t="shared" si="25"/>
        <v>Sunday</v>
      </c>
      <c r="AF186" s="2">
        <v>0.32378472222222221</v>
      </c>
      <c r="AG186" s="2">
        <f t="shared" si="26"/>
        <v>0.33333333333333331</v>
      </c>
      <c r="AH186" t="s">
        <v>27</v>
      </c>
    </row>
    <row r="187" spans="1:34" x14ac:dyDescent="0.2">
      <c r="A187">
        <v>1200585</v>
      </c>
      <c r="B187" t="s">
        <v>98</v>
      </c>
      <c r="F187" t="s">
        <v>23</v>
      </c>
      <c r="H187">
        <v>5435</v>
      </c>
      <c r="I187" t="s">
        <v>80</v>
      </c>
      <c r="J187">
        <f>VLOOKUP(I187,[1]Key!$A$1:$C$72,2,FALSE)</f>
        <v>43.052460000000004</v>
      </c>
      <c r="K187">
        <f>VLOOKUP(I187,[1]Key!$A$1:$C$72,3,FALSE)</f>
        <v>-87.891000000000005</v>
      </c>
      <c r="L187" t="s">
        <v>65</v>
      </c>
      <c r="M187">
        <f>VLOOKUP(L187,[1]Key!$A$1:$C$72,2,FALSE)</f>
        <v>43.060786</v>
      </c>
      <c r="N187">
        <f>VLOOKUP(L187,[1]Key!$A$1:$C$72,3,FALSE)</f>
        <v>-87.883825999999999</v>
      </c>
      <c r="O187">
        <v>6</v>
      </c>
      <c r="P187">
        <v>0</v>
      </c>
      <c r="Q187">
        <v>0.9</v>
      </c>
      <c r="R187">
        <v>0.9</v>
      </c>
      <c r="S187">
        <v>36</v>
      </c>
      <c r="T187">
        <f t="shared" si="18"/>
        <v>-1</v>
      </c>
      <c r="U187" s="1">
        <v>42778</v>
      </c>
      <c r="V187" s="13">
        <f t="shared" si="19"/>
        <v>42767</v>
      </c>
      <c r="W187" s="14">
        <f t="shared" si="20"/>
        <v>42778</v>
      </c>
      <c r="X187" s="1" t="str">
        <f t="shared" si="21"/>
        <v>Sunday</v>
      </c>
      <c r="Y187" s="2">
        <v>0.7299768518518519</v>
      </c>
      <c r="Z187" s="2">
        <f t="shared" si="22"/>
        <v>0.75</v>
      </c>
      <c r="AA187">
        <f>1</f>
        <v>1</v>
      </c>
      <c r="AB187" s="1">
        <v>42778</v>
      </c>
      <c r="AC187" s="13">
        <f t="shared" si="23"/>
        <v>42767</v>
      </c>
      <c r="AD187" s="14">
        <f t="shared" si="24"/>
        <v>42778</v>
      </c>
      <c r="AE187" s="1" t="str">
        <f t="shared" si="25"/>
        <v>Sunday</v>
      </c>
      <c r="AF187" s="2">
        <v>0.73435185185185192</v>
      </c>
      <c r="AG187" s="2">
        <f t="shared" si="26"/>
        <v>0.75</v>
      </c>
      <c r="AH187" t="s">
        <v>27</v>
      </c>
    </row>
    <row r="188" spans="1:34" x14ac:dyDescent="0.2">
      <c r="A188">
        <v>1482508</v>
      </c>
      <c r="B188" t="s">
        <v>98</v>
      </c>
      <c r="F188" t="s">
        <v>23</v>
      </c>
      <c r="H188">
        <v>274</v>
      </c>
      <c r="I188" t="s">
        <v>69</v>
      </c>
      <c r="J188">
        <f>VLOOKUP(I188,[1]Key!$A$1:$C$72,2,FALSE)</f>
        <v>43.048200000000001</v>
      </c>
      <c r="K188">
        <f>VLOOKUP(I188,[1]Key!$A$1:$C$72,3,FALSE)</f>
        <v>-87.900859999999994</v>
      </c>
      <c r="L188" t="s">
        <v>69</v>
      </c>
      <c r="M188">
        <f>VLOOKUP(L188,[1]Key!$A$1:$C$72,2,FALSE)</f>
        <v>43.048200000000001</v>
      </c>
      <c r="N188">
        <f>VLOOKUP(L188,[1]Key!$A$1:$C$72,3,FALSE)</f>
        <v>-87.900859999999994</v>
      </c>
      <c r="O188">
        <v>429</v>
      </c>
      <c r="P188">
        <v>0</v>
      </c>
      <c r="Q188">
        <v>18</v>
      </c>
      <c r="R188">
        <v>17.100000000000001</v>
      </c>
      <c r="S188">
        <v>720</v>
      </c>
      <c r="T188">
        <f t="shared" si="18"/>
        <v>-1</v>
      </c>
      <c r="U188" s="1">
        <v>42785</v>
      </c>
      <c r="V188" s="13">
        <f t="shared" si="19"/>
        <v>42767</v>
      </c>
      <c r="W188" s="14">
        <f t="shared" si="20"/>
        <v>42785</v>
      </c>
      <c r="X188" s="1" t="str">
        <f t="shared" si="21"/>
        <v>Sunday</v>
      </c>
      <c r="Y188" s="2">
        <v>0.45510416666666664</v>
      </c>
      <c r="Z188" s="2">
        <f t="shared" si="22"/>
        <v>0.45833333333333331</v>
      </c>
      <c r="AA188">
        <f>1</f>
        <v>1</v>
      </c>
      <c r="AB188" s="1">
        <v>42785</v>
      </c>
      <c r="AC188" s="13">
        <f t="shared" si="23"/>
        <v>42767</v>
      </c>
      <c r="AD188" s="14">
        <f t="shared" si="24"/>
        <v>42785</v>
      </c>
      <c r="AE188" s="1" t="str">
        <f t="shared" si="25"/>
        <v>Sunday</v>
      </c>
      <c r="AF188" s="2">
        <v>0.75283564814814818</v>
      </c>
      <c r="AG188" s="2">
        <f t="shared" si="26"/>
        <v>0.75</v>
      </c>
      <c r="AH188" t="s">
        <v>35</v>
      </c>
    </row>
    <row r="189" spans="1:34" x14ac:dyDescent="0.2">
      <c r="A189">
        <v>1290637</v>
      </c>
      <c r="B189" t="s">
        <v>98</v>
      </c>
      <c r="F189" t="s">
        <v>23</v>
      </c>
      <c r="H189">
        <v>5486</v>
      </c>
      <c r="I189" t="s">
        <v>33</v>
      </c>
      <c r="J189">
        <f>VLOOKUP(I189,[1]Key!$A$1:$C$72,2,FALSE)</f>
        <v>43.034619999999997</v>
      </c>
      <c r="K189">
        <f>VLOOKUP(I189,[1]Key!$A$1:$C$72,3,FALSE)</f>
        <v>-87.917500000000004</v>
      </c>
      <c r="L189" t="s">
        <v>64</v>
      </c>
      <c r="M189">
        <f>VLOOKUP(L189,[1]Key!$A$1:$C$72,2,FALSE)</f>
        <v>43.049909999999997</v>
      </c>
      <c r="N189">
        <f>VLOOKUP(L189,[1]Key!$A$1:$C$72,3,FALSE)</f>
        <v>-87.914237</v>
      </c>
      <c r="O189">
        <v>1507</v>
      </c>
      <c r="P189">
        <v>0</v>
      </c>
      <c r="Q189">
        <v>18</v>
      </c>
      <c r="R189">
        <v>17.100000000000001</v>
      </c>
      <c r="S189">
        <v>720</v>
      </c>
      <c r="T189">
        <f t="shared" si="18"/>
        <v>-1</v>
      </c>
      <c r="U189" s="1">
        <v>42790</v>
      </c>
      <c r="V189" s="13">
        <f t="shared" si="19"/>
        <v>42767</v>
      </c>
      <c r="W189" s="14">
        <f t="shared" si="20"/>
        <v>42790</v>
      </c>
      <c r="X189" s="1" t="str">
        <f t="shared" si="21"/>
        <v>Friday</v>
      </c>
      <c r="Y189" s="2">
        <v>0.41248842592592588</v>
      </c>
      <c r="Z189" s="2">
        <f t="shared" si="22"/>
        <v>0.41666666666666663</v>
      </c>
      <c r="AA189">
        <f>1</f>
        <v>1</v>
      </c>
      <c r="AB189" s="1">
        <v>42791</v>
      </c>
      <c r="AC189" s="13">
        <f t="shared" si="23"/>
        <v>42767</v>
      </c>
      <c r="AD189" s="14">
        <f t="shared" si="24"/>
        <v>42791</v>
      </c>
      <c r="AE189" s="1" t="str">
        <f t="shared" si="25"/>
        <v>Saturday</v>
      </c>
      <c r="AF189" s="2">
        <v>0.45868055555555554</v>
      </c>
      <c r="AG189" s="2">
        <f t="shared" si="26"/>
        <v>0.45833333333333331</v>
      </c>
      <c r="AH189" t="s">
        <v>27</v>
      </c>
    </row>
    <row r="190" spans="1:34" x14ac:dyDescent="0.2">
      <c r="A190">
        <v>1095886</v>
      </c>
      <c r="B190" t="s">
        <v>98</v>
      </c>
      <c r="F190" t="s">
        <v>23</v>
      </c>
      <c r="H190">
        <v>11105</v>
      </c>
      <c r="I190" t="s">
        <v>29</v>
      </c>
      <c r="J190">
        <f>VLOOKUP(I190,[1]Key!$A$1:$C$72,2,FALSE)</f>
        <v>43.042490000000001</v>
      </c>
      <c r="K190">
        <f>VLOOKUP(I190,[1]Key!$A$1:$C$72,3,FALSE)</f>
        <v>-87.909959999999998</v>
      </c>
      <c r="L190" t="s">
        <v>87</v>
      </c>
      <c r="M190">
        <f>VLOOKUP(L190,[1]Key!$A$1:$C$72,2,FALSE)</f>
        <v>43.077359999999999</v>
      </c>
      <c r="N190">
        <f>VLOOKUP(L190,[1]Key!$A$1:$C$72,3,FALSE)</f>
        <v>-87.880769999999998</v>
      </c>
      <c r="O190">
        <v>24</v>
      </c>
      <c r="P190">
        <v>0</v>
      </c>
      <c r="Q190">
        <v>3.6</v>
      </c>
      <c r="R190">
        <v>3.4</v>
      </c>
      <c r="S190">
        <v>144</v>
      </c>
      <c r="T190">
        <f t="shared" si="18"/>
        <v>-1</v>
      </c>
      <c r="U190" s="1">
        <v>42776</v>
      </c>
      <c r="V190" s="13">
        <f t="shared" si="19"/>
        <v>42767</v>
      </c>
      <c r="W190" s="14">
        <f t="shared" si="20"/>
        <v>42776</v>
      </c>
      <c r="X190" s="1" t="str">
        <f t="shared" si="21"/>
        <v>Friday</v>
      </c>
      <c r="Y190" s="2">
        <v>0.68923611111111116</v>
      </c>
      <c r="Z190" s="2">
        <f t="shared" si="22"/>
        <v>0.70833333333333326</v>
      </c>
      <c r="AA190">
        <f>1</f>
        <v>1</v>
      </c>
      <c r="AB190" s="1">
        <v>42776</v>
      </c>
      <c r="AC190" s="13">
        <f t="shared" si="23"/>
        <v>42767</v>
      </c>
      <c r="AD190" s="14">
        <f t="shared" si="24"/>
        <v>42776</v>
      </c>
      <c r="AE190" s="1" t="str">
        <f t="shared" si="25"/>
        <v>Friday</v>
      </c>
      <c r="AF190" s="2">
        <v>0.70606481481481476</v>
      </c>
      <c r="AG190" s="2">
        <f t="shared" si="26"/>
        <v>0.70833333333333326</v>
      </c>
      <c r="AH190" t="s">
        <v>27</v>
      </c>
    </row>
    <row r="191" spans="1:34" x14ac:dyDescent="0.2">
      <c r="A191">
        <v>1095890</v>
      </c>
      <c r="B191" t="s">
        <v>98</v>
      </c>
      <c r="F191" t="s">
        <v>23</v>
      </c>
      <c r="H191">
        <v>11118</v>
      </c>
      <c r="I191" t="s">
        <v>31</v>
      </c>
      <c r="J191">
        <f>VLOOKUP(I191,[1]Key!$A$1:$C$72,2,FALSE)</f>
        <v>43.03519</v>
      </c>
      <c r="K191">
        <f>VLOOKUP(I191,[1]Key!$A$1:$C$72,3,FALSE)</f>
        <v>-87.907390000000007</v>
      </c>
      <c r="L191" t="s">
        <v>39</v>
      </c>
      <c r="M191">
        <f>VLOOKUP(L191,[1]Key!$A$1:$C$72,2,FALSE)</f>
        <v>43.03913</v>
      </c>
      <c r="N191">
        <f>VLOOKUP(L191,[1]Key!$A$1:$C$72,3,FALSE)</f>
        <v>-87.916150000000002</v>
      </c>
      <c r="O191">
        <v>6</v>
      </c>
      <c r="P191">
        <v>0</v>
      </c>
      <c r="Q191">
        <v>0.9</v>
      </c>
      <c r="R191">
        <v>0.9</v>
      </c>
      <c r="S191">
        <v>36</v>
      </c>
      <c r="T191">
        <f t="shared" si="18"/>
        <v>-1</v>
      </c>
      <c r="U191" s="1">
        <v>42787</v>
      </c>
      <c r="V191" s="13">
        <f t="shared" si="19"/>
        <v>42767</v>
      </c>
      <c r="W191" s="14">
        <f t="shared" si="20"/>
        <v>42787</v>
      </c>
      <c r="X191" s="1" t="str">
        <f t="shared" si="21"/>
        <v>Tuesday</v>
      </c>
      <c r="Y191" s="2">
        <v>0.48427083333333337</v>
      </c>
      <c r="Z191" s="2">
        <f t="shared" si="22"/>
        <v>0.5</v>
      </c>
      <c r="AA191">
        <f>1</f>
        <v>1</v>
      </c>
      <c r="AB191" s="1">
        <v>42787</v>
      </c>
      <c r="AC191" s="13">
        <f t="shared" si="23"/>
        <v>42767</v>
      </c>
      <c r="AD191" s="14">
        <f t="shared" si="24"/>
        <v>42787</v>
      </c>
      <c r="AE191" s="1" t="str">
        <f t="shared" si="25"/>
        <v>Tuesday</v>
      </c>
      <c r="AF191" s="2">
        <v>0.48825231481481479</v>
      </c>
      <c r="AG191" s="2">
        <f t="shared" si="26"/>
        <v>0.5</v>
      </c>
      <c r="AH191" t="s">
        <v>27</v>
      </c>
    </row>
    <row r="192" spans="1:34" x14ac:dyDescent="0.2">
      <c r="A192">
        <v>1200585</v>
      </c>
      <c r="B192" t="s">
        <v>98</v>
      </c>
      <c r="F192" t="s">
        <v>23</v>
      </c>
      <c r="H192">
        <v>47</v>
      </c>
      <c r="I192" t="s">
        <v>32</v>
      </c>
      <c r="J192">
        <f>VLOOKUP(I192,[1]Key!$A$1:$C$72,2,FALSE)</f>
        <v>43.038719999999998</v>
      </c>
      <c r="K192">
        <f>VLOOKUP(I192,[1]Key!$A$1:$C$72,3,FALSE)</f>
        <v>-87.905339999999995</v>
      </c>
      <c r="L192" t="s">
        <v>80</v>
      </c>
      <c r="M192">
        <f>VLOOKUP(L192,[1]Key!$A$1:$C$72,2,FALSE)</f>
        <v>43.052460000000004</v>
      </c>
      <c r="N192">
        <f>VLOOKUP(L192,[1]Key!$A$1:$C$72,3,FALSE)</f>
        <v>-87.891000000000005</v>
      </c>
      <c r="O192">
        <v>10</v>
      </c>
      <c r="P192">
        <v>0</v>
      </c>
      <c r="Q192">
        <v>1.5</v>
      </c>
      <c r="R192">
        <v>1.4</v>
      </c>
      <c r="S192">
        <v>60</v>
      </c>
      <c r="T192">
        <f t="shared" si="18"/>
        <v>-1</v>
      </c>
      <c r="U192" s="1">
        <v>42773</v>
      </c>
      <c r="V192" s="13">
        <f t="shared" si="19"/>
        <v>42767</v>
      </c>
      <c r="W192" s="14">
        <f t="shared" si="20"/>
        <v>42773</v>
      </c>
      <c r="X192" s="1" t="str">
        <f t="shared" si="21"/>
        <v>Tuesday</v>
      </c>
      <c r="Y192" s="2">
        <v>0.76894675925925926</v>
      </c>
      <c r="Z192" s="2">
        <f t="shared" si="22"/>
        <v>0.75</v>
      </c>
      <c r="AA192">
        <f>1</f>
        <v>1</v>
      </c>
      <c r="AB192" s="1">
        <v>42773</v>
      </c>
      <c r="AC192" s="13">
        <f t="shared" si="23"/>
        <v>42767</v>
      </c>
      <c r="AD192" s="14">
        <f t="shared" si="24"/>
        <v>42773</v>
      </c>
      <c r="AE192" s="1" t="str">
        <f t="shared" si="25"/>
        <v>Tuesday</v>
      </c>
      <c r="AF192" s="2">
        <v>0.77596064814814814</v>
      </c>
      <c r="AG192" s="2">
        <f t="shared" si="26"/>
        <v>0.79166666666666663</v>
      </c>
      <c r="AH192" t="s">
        <v>27</v>
      </c>
    </row>
    <row r="193" spans="1:34" x14ac:dyDescent="0.2">
      <c r="A193">
        <v>1197977</v>
      </c>
      <c r="B193" t="s">
        <v>98</v>
      </c>
      <c r="F193" t="s">
        <v>23</v>
      </c>
      <c r="H193">
        <v>78</v>
      </c>
      <c r="I193" t="s">
        <v>33</v>
      </c>
      <c r="J193">
        <f>VLOOKUP(I193,[1]Key!$A$1:$C$72,2,FALSE)</f>
        <v>43.034619999999997</v>
      </c>
      <c r="K193">
        <f>VLOOKUP(I193,[1]Key!$A$1:$C$72,3,FALSE)</f>
        <v>-87.917500000000004</v>
      </c>
      <c r="L193" t="s">
        <v>31</v>
      </c>
      <c r="M193">
        <f>VLOOKUP(L193,[1]Key!$A$1:$C$72,2,FALSE)</f>
        <v>43.03519</v>
      </c>
      <c r="N193">
        <f>VLOOKUP(L193,[1]Key!$A$1:$C$72,3,FALSE)</f>
        <v>-87.907390000000007</v>
      </c>
      <c r="O193">
        <v>7</v>
      </c>
      <c r="P193">
        <v>0</v>
      </c>
      <c r="Q193">
        <v>1.1000000000000001</v>
      </c>
      <c r="R193">
        <v>1</v>
      </c>
      <c r="S193">
        <v>42</v>
      </c>
      <c r="T193">
        <f t="shared" si="18"/>
        <v>-1</v>
      </c>
      <c r="U193" s="1">
        <v>42783</v>
      </c>
      <c r="V193" s="13">
        <f t="shared" si="19"/>
        <v>42767</v>
      </c>
      <c r="W193" s="14">
        <f t="shared" si="20"/>
        <v>42783</v>
      </c>
      <c r="X193" s="1" t="str">
        <f t="shared" si="21"/>
        <v>Friday</v>
      </c>
      <c r="Y193" s="2">
        <v>0.64812499999999995</v>
      </c>
      <c r="Z193" s="2">
        <f t="shared" si="22"/>
        <v>0.66666666666666663</v>
      </c>
      <c r="AA193">
        <f>1</f>
        <v>1</v>
      </c>
      <c r="AB193" s="1">
        <v>42783</v>
      </c>
      <c r="AC193" s="13">
        <f t="shared" si="23"/>
        <v>42767</v>
      </c>
      <c r="AD193" s="14">
        <f t="shared" si="24"/>
        <v>42783</v>
      </c>
      <c r="AE193" s="1" t="str">
        <f t="shared" si="25"/>
        <v>Friday</v>
      </c>
      <c r="AF193" s="2">
        <v>0.65299768518518519</v>
      </c>
      <c r="AG193" s="2">
        <f t="shared" si="26"/>
        <v>0.66666666666666663</v>
      </c>
      <c r="AH193" t="s">
        <v>27</v>
      </c>
    </row>
    <row r="194" spans="1:34" x14ac:dyDescent="0.2">
      <c r="A194">
        <v>1386813</v>
      </c>
      <c r="B194" t="s">
        <v>98</v>
      </c>
      <c r="F194" t="s">
        <v>23</v>
      </c>
      <c r="H194">
        <v>997</v>
      </c>
      <c r="I194" t="s">
        <v>73</v>
      </c>
      <c r="J194">
        <f>VLOOKUP(I194,[1]Key!$A$1:$C$72,2,FALSE)</f>
        <v>43.040349999999997</v>
      </c>
      <c r="K194">
        <f>VLOOKUP(I194,[1]Key!$A$1:$C$72,3,FALSE)</f>
        <v>-87.920760000000001</v>
      </c>
      <c r="L194" t="s">
        <v>86</v>
      </c>
      <c r="M194">
        <f>VLOOKUP(L194,[1]Key!$A$1:$C$72,2,FALSE)</f>
        <v>43.054830000000003</v>
      </c>
      <c r="N194">
        <f>VLOOKUP(L194,[1]Key!$A$1:$C$72,3,FALSE)</f>
        <v>-87.91874</v>
      </c>
      <c r="O194">
        <v>8</v>
      </c>
      <c r="P194">
        <v>0</v>
      </c>
      <c r="Q194">
        <v>1.2</v>
      </c>
      <c r="R194">
        <v>1.1000000000000001</v>
      </c>
      <c r="S194">
        <v>48</v>
      </c>
      <c r="T194">
        <f t="shared" ref="T194:T257" si="27">-1</f>
        <v>-1</v>
      </c>
      <c r="U194" s="1">
        <v>42770</v>
      </c>
      <c r="V194" s="13">
        <f t="shared" ref="V194:V257" si="28">DATE(YEAR(U194), MONTH(U194), 1)</f>
        <v>42767</v>
      </c>
      <c r="W194" s="14">
        <f t="shared" ref="W194:W257" si="29">U194</f>
        <v>42770</v>
      </c>
      <c r="X194" s="1" t="str">
        <f t="shared" ref="X194:X257" si="30">TEXT(W194,"dddd")</f>
        <v>Saturday</v>
      </c>
      <c r="Y194" s="2">
        <v>0.4583564814814815</v>
      </c>
      <c r="Z194" s="2">
        <f t="shared" ref="Z194:Z257" si="31">MROUND(Y194, "1:00")</f>
        <v>0.45833333333333331</v>
      </c>
      <c r="AA194">
        <f>1</f>
        <v>1</v>
      </c>
      <c r="AB194" s="1">
        <v>42770</v>
      </c>
      <c r="AC194" s="13">
        <f t="shared" ref="AC194:AC257" si="32">DATE(YEAR(AB194), MONTH(AB194), 1)</f>
        <v>42767</v>
      </c>
      <c r="AD194" s="14">
        <f t="shared" ref="AD194:AD257" si="33">AB194</f>
        <v>42770</v>
      </c>
      <c r="AE194" s="1" t="str">
        <f t="shared" ref="AE194:AE257" si="34">TEXT(AD194,"dddd")</f>
        <v>Saturday</v>
      </c>
      <c r="AF194" s="2">
        <v>0.46444444444444444</v>
      </c>
      <c r="AG194" s="2">
        <f t="shared" ref="AG194:AG257" si="35">MROUND(AF194, "1:00")</f>
        <v>0.45833333333333331</v>
      </c>
      <c r="AH194" t="s">
        <v>27</v>
      </c>
    </row>
    <row r="195" spans="1:34" x14ac:dyDescent="0.2">
      <c r="A195">
        <v>1290637</v>
      </c>
      <c r="B195" t="s">
        <v>98</v>
      </c>
      <c r="F195" t="s">
        <v>23</v>
      </c>
      <c r="H195">
        <v>11150</v>
      </c>
      <c r="I195" t="s">
        <v>33</v>
      </c>
      <c r="J195">
        <f>VLOOKUP(I195,[1]Key!$A$1:$C$72,2,FALSE)</f>
        <v>43.034619999999997</v>
      </c>
      <c r="K195">
        <f>VLOOKUP(I195,[1]Key!$A$1:$C$72,3,FALSE)</f>
        <v>-87.917500000000004</v>
      </c>
      <c r="L195" t="s">
        <v>33</v>
      </c>
      <c r="M195">
        <f>VLOOKUP(L195,[1]Key!$A$1:$C$72,2,FALSE)</f>
        <v>43.034619999999997</v>
      </c>
      <c r="N195">
        <f>VLOOKUP(L195,[1]Key!$A$1:$C$72,3,FALSE)</f>
        <v>-87.917500000000004</v>
      </c>
      <c r="O195">
        <v>221</v>
      </c>
      <c r="P195">
        <v>0</v>
      </c>
      <c r="Q195">
        <v>18</v>
      </c>
      <c r="R195">
        <v>17.100000000000001</v>
      </c>
      <c r="S195">
        <v>720</v>
      </c>
      <c r="T195">
        <f t="shared" si="27"/>
        <v>-1</v>
      </c>
      <c r="U195" s="1">
        <v>42794</v>
      </c>
      <c r="V195" s="13">
        <f t="shared" si="28"/>
        <v>42767</v>
      </c>
      <c r="W195" s="14">
        <f t="shared" si="29"/>
        <v>42794</v>
      </c>
      <c r="X195" s="1" t="str">
        <f t="shared" si="30"/>
        <v>Tuesday</v>
      </c>
      <c r="Y195" s="2">
        <v>0.41285879629629635</v>
      </c>
      <c r="Z195" s="2">
        <f t="shared" si="31"/>
        <v>0.41666666666666663</v>
      </c>
      <c r="AA195">
        <f>1</f>
        <v>1</v>
      </c>
      <c r="AB195" s="1">
        <v>42794</v>
      </c>
      <c r="AC195" s="13">
        <f t="shared" si="32"/>
        <v>42767</v>
      </c>
      <c r="AD195" s="14">
        <f t="shared" si="33"/>
        <v>42794</v>
      </c>
      <c r="AE195" s="1" t="str">
        <f t="shared" si="34"/>
        <v>Tuesday</v>
      </c>
      <c r="AF195" s="2">
        <v>0.56650462962962966</v>
      </c>
      <c r="AG195" s="2">
        <f t="shared" si="35"/>
        <v>0.58333333333333326</v>
      </c>
      <c r="AH195" t="s">
        <v>35</v>
      </c>
    </row>
    <row r="196" spans="1:34" x14ac:dyDescent="0.2">
      <c r="A196">
        <v>1095890</v>
      </c>
      <c r="B196" t="s">
        <v>98</v>
      </c>
      <c r="F196" t="s">
        <v>23</v>
      </c>
      <c r="H196">
        <v>11118</v>
      </c>
      <c r="I196" t="s">
        <v>39</v>
      </c>
      <c r="J196">
        <f>VLOOKUP(I196,[1]Key!$A$1:$C$72,2,FALSE)</f>
        <v>43.03913</v>
      </c>
      <c r="K196">
        <f>VLOOKUP(I196,[1]Key!$A$1:$C$72,3,FALSE)</f>
        <v>-87.916150000000002</v>
      </c>
      <c r="L196" t="s">
        <v>31</v>
      </c>
      <c r="M196">
        <f>VLOOKUP(L196,[1]Key!$A$1:$C$72,2,FALSE)</f>
        <v>43.03519</v>
      </c>
      <c r="N196">
        <f>VLOOKUP(L196,[1]Key!$A$1:$C$72,3,FALSE)</f>
        <v>-87.907390000000007</v>
      </c>
      <c r="O196">
        <v>7</v>
      </c>
      <c r="P196">
        <v>0</v>
      </c>
      <c r="Q196">
        <v>1.1000000000000001</v>
      </c>
      <c r="R196">
        <v>1</v>
      </c>
      <c r="S196">
        <v>42</v>
      </c>
      <c r="T196">
        <f t="shared" si="27"/>
        <v>-1</v>
      </c>
      <c r="U196" s="1">
        <v>42787</v>
      </c>
      <c r="V196" s="13">
        <f t="shared" si="28"/>
        <v>42767</v>
      </c>
      <c r="W196" s="14">
        <f t="shared" si="29"/>
        <v>42787</v>
      </c>
      <c r="X196" s="1" t="str">
        <f t="shared" si="30"/>
        <v>Tuesday</v>
      </c>
      <c r="Y196" s="2">
        <v>0.55759259259259253</v>
      </c>
      <c r="Z196" s="2">
        <f t="shared" si="31"/>
        <v>0.54166666666666663</v>
      </c>
      <c r="AA196">
        <f>1</f>
        <v>1</v>
      </c>
      <c r="AB196" s="1">
        <v>42787</v>
      </c>
      <c r="AC196" s="13">
        <f t="shared" si="32"/>
        <v>42767</v>
      </c>
      <c r="AD196" s="14">
        <f t="shared" si="33"/>
        <v>42787</v>
      </c>
      <c r="AE196" s="1" t="str">
        <f t="shared" si="34"/>
        <v>Tuesday</v>
      </c>
      <c r="AF196" s="2">
        <v>0.56223379629629633</v>
      </c>
      <c r="AG196" s="2">
        <f t="shared" si="35"/>
        <v>0.54166666666666663</v>
      </c>
      <c r="AH196" t="s">
        <v>27</v>
      </c>
    </row>
    <row r="197" spans="1:34" x14ac:dyDescent="0.2">
      <c r="A197">
        <v>1273080</v>
      </c>
      <c r="B197" t="s">
        <v>98</v>
      </c>
      <c r="F197" t="s">
        <v>23</v>
      </c>
      <c r="H197">
        <v>5472</v>
      </c>
      <c r="I197" t="s">
        <v>80</v>
      </c>
      <c r="J197">
        <f>VLOOKUP(I197,[1]Key!$A$1:$C$72,2,FALSE)</f>
        <v>43.052460000000004</v>
      </c>
      <c r="K197">
        <f>VLOOKUP(I197,[1]Key!$A$1:$C$72,3,FALSE)</f>
        <v>-87.891000000000005</v>
      </c>
      <c r="L197" t="s">
        <v>33</v>
      </c>
      <c r="M197">
        <f>VLOOKUP(L197,[1]Key!$A$1:$C$72,2,FALSE)</f>
        <v>43.034619999999997</v>
      </c>
      <c r="N197">
        <f>VLOOKUP(L197,[1]Key!$A$1:$C$72,3,FALSE)</f>
        <v>-87.917500000000004</v>
      </c>
      <c r="O197">
        <v>17</v>
      </c>
      <c r="P197">
        <v>0</v>
      </c>
      <c r="Q197">
        <v>2.6</v>
      </c>
      <c r="R197">
        <v>2.4</v>
      </c>
      <c r="S197">
        <v>102</v>
      </c>
      <c r="T197">
        <f t="shared" si="27"/>
        <v>-1</v>
      </c>
      <c r="U197" s="1">
        <v>42777</v>
      </c>
      <c r="V197" s="13">
        <f t="shared" si="28"/>
        <v>42767</v>
      </c>
      <c r="W197" s="14">
        <f t="shared" si="29"/>
        <v>42777</v>
      </c>
      <c r="X197" s="1" t="str">
        <f t="shared" si="30"/>
        <v>Saturday</v>
      </c>
      <c r="Y197" s="2">
        <v>0.33055555555555555</v>
      </c>
      <c r="Z197" s="2">
        <f t="shared" si="31"/>
        <v>0.33333333333333331</v>
      </c>
      <c r="AA197">
        <f>1</f>
        <v>1</v>
      </c>
      <c r="AB197" s="1">
        <v>42777</v>
      </c>
      <c r="AC197" s="13">
        <f t="shared" si="32"/>
        <v>42767</v>
      </c>
      <c r="AD197" s="14">
        <f t="shared" si="33"/>
        <v>42777</v>
      </c>
      <c r="AE197" s="1" t="str">
        <f t="shared" si="34"/>
        <v>Saturday</v>
      </c>
      <c r="AF197" s="2">
        <v>0.34252314814814816</v>
      </c>
      <c r="AG197" s="2">
        <f t="shared" si="35"/>
        <v>0.33333333333333331</v>
      </c>
      <c r="AH197" t="s">
        <v>27</v>
      </c>
    </row>
    <row r="198" spans="1:34" x14ac:dyDescent="0.2">
      <c r="A198">
        <v>1200585</v>
      </c>
      <c r="B198" t="s">
        <v>98</v>
      </c>
      <c r="F198" t="s">
        <v>23</v>
      </c>
      <c r="H198">
        <v>5544</v>
      </c>
      <c r="I198" t="s">
        <v>44</v>
      </c>
      <c r="J198">
        <f>VLOOKUP(I198,[1]Key!$A$1:$C$72,2,FALSE)</f>
        <v>43.045712999999999</v>
      </c>
      <c r="K198">
        <f>VLOOKUP(I198,[1]Key!$A$1:$C$72,3,FALSE)</f>
        <v>-87.899756999999994</v>
      </c>
      <c r="L198" t="s">
        <v>80</v>
      </c>
      <c r="M198">
        <f>VLOOKUP(L198,[1]Key!$A$1:$C$72,2,FALSE)</f>
        <v>43.052460000000004</v>
      </c>
      <c r="N198">
        <f>VLOOKUP(L198,[1]Key!$A$1:$C$72,3,FALSE)</f>
        <v>-87.891000000000005</v>
      </c>
      <c r="O198">
        <v>7</v>
      </c>
      <c r="P198">
        <v>0</v>
      </c>
      <c r="Q198">
        <v>1.1000000000000001</v>
      </c>
      <c r="R198">
        <v>1</v>
      </c>
      <c r="S198">
        <v>42</v>
      </c>
      <c r="T198">
        <f t="shared" si="27"/>
        <v>-1</v>
      </c>
      <c r="U198" s="1">
        <v>42781</v>
      </c>
      <c r="V198" s="13">
        <f t="shared" si="28"/>
        <v>42767</v>
      </c>
      <c r="W198" s="14">
        <f t="shared" si="29"/>
        <v>42781</v>
      </c>
      <c r="X198" s="1" t="str">
        <f t="shared" si="30"/>
        <v>Wednesday</v>
      </c>
      <c r="Y198" s="2">
        <v>0.77370370370370367</v>
      </c>
      <c r="Z198" s="2">
        <f t="shared" si="31"/>
        <v>0.79166666666666663</v>
      </c>
      <c r="AA198">
        <f>1</f>
        <v>1</v>
      </c>
      <c r="AB198" s="1">
        <v>42781</v>
      </c>
      <c r="AC198" s="13">
        <f t="shared" si="32"/>
        <v>42767</v>
      </c>
      <c r="AD198" s="14">
        <f t="shared" si="33"/>
        <v>42781</v>
      </c>
      <c r="AE198" s="1" t="str">
        <f t="shared" si="34"/>
        <v>Wednesday</v>
      </c>
      <c r="AF198" s="2">
        <v>0.77853009259259265</v>
      </c>
      <c r="AG198" s="2">
        <f t="shared" si="35"/>
        <v>0.79166666666666663</v>
      </c>
      <c r="AH198" t="s">
        <v>27</v>
      </c>
    </row>
    <row r="199" spans="1:34" x14ac:dyDescent="0.2">
      <c r="A199">
        <v>1482508</v>
      </c>
      <c r="B199" t="s">
        <v>98</v>
      </c>
      <c r="F199" t="s">
        <v>23</v>
      </c>
      <c r="H199">
        <v>5492</v>
      </c>
      <c r="I199" t="s">
        <v>36</v>
      </c>
      <c r="J199">
        <f>VLOOKUP(I199,[1]Key!$A$1:$C$72,2,FALSE)</f>
        <v>43.038580000000003</v>
      </c>
      <c r="K199">
        <f>VLOOKUP(I199,[1]Key!$A$1:$C$72,3,FALSE)</f>
        <v>-87.90934</v>
      </c>
      <c r="L199" t="s">
        <v>69</v>
      </c>
      <c r="M199">
        <f>VLOOKUP(L199,[1]Key!$A$1:$C$72,2,FALSE)</f>
        <v>43.048200000000001</v>
      </c>
      <c r="N199">
        <f>VLOOKUP(L199,[1]Key!$A$1:$C$72,3,FALSE)</f>
        <v>-87.900859999999994</v>
      </c>
      <c r="O199">
        <v>9</v>
      </c>
      <c r="P199">
        <v>0</v>
      </c>
      <c r="Q199">
        <v>1.4</v>
      </c>
      <c r="R199">
        <v>1.3</v>
      </c>
      <c r="S199">
        <v>54</v>
      </c>
      <c r="T199">
        <f t="shared" si="27"/>
        <v>-1</v>
      </c>
      <c r="U199" s="1">
        <v>42783</v>
      </c>
      <c r="V199" s="13">
        <f t="shared" si="28"/>
        <v>42767</v>
      </c>
      <c r="W199" s="14">
        <f t="shared" si="29"/>
        <v>42783</v>
      </c>
      <c r="X199" s="1" t="str">
        <f t="shared" si="30"/>
        <v>Friday</v>
      </c>
      <c r="Y199" s="2">
        <v>0.84813657407407417</v>
      </c>
      <c r="Z199" s="2">
        <f t="shared" si="31"/>
        <v>0.83333333333333326</v>
      </c>
      <c r="AA199">
        <f>1</f>
        <v>1</v>
      </c>
      <c r="AB199" s="1">
        <v>42783</v>
      </c>
      <c r="AC199" s="13">
        <f t="shared" si="32"/>
        <v>42767</v>
      </c>
      <c r="AD199" s="14">
        <f t="shared" si="33"/>
        <v>42783</v>
      </c>
      <c r="AE199" s="1" t="str">
        <f t="shared" si="34"/>
        <v>Friday</v>
      </c>
      <c r="AF199" s="2">
        <v>0.85440972222222233</v>
      </c>
      <c r="AG199" s="2">
        <f t="shared" si="35"/>
        <v>0.875</v>
      </c>
      <c r="AH199" t="s">
        <v>27</v>
      </c>
    </row>
    <row r="200" spans="1:34" x14ac:dyDescent="0.2">
      <c r="A200">
        <v>1386813</v>
      </c>
      <c r="B200" t="s">
        <v>98</v>
      </c>
      <c r="F200" t="s">
        <v>23</v>
      </c>
      <c r="H200">
        <v>13</v>
      </c>
      <c r="I200" t="s">
        <v>48</v>
      </c>
      <c r="J200">
        <f>VLOOKUP(I200,[1]Key!$A$1:$C$72,2,FALSE)</f>
        <v>43.05097</v>
      </c>
      <c r="K200">
        <f>VLOOKUP(I200,[1]Key!$A$1:$C$72,3,FALSE)</f>
        <v>-87.906440000000003</v>
      </c>
      <c r="L200" t="s">
        <v>70</v>
      </c>
      <c r="M200">
        <f>VLOOKUP(L200,[1]Key!$A$1:$C$72,2,FALSE)</f>
        <v>43.053040000000003</v>
      </c>
      <c r="N200">
        <f>VLOOKUP(L200,[1]Key!$A$1:$C$72,3,FALSE)</f>
        <v>-87.897660000000002</v>
      </c>
      <c r="O200">
        <v>5</v>
      </c>
      <c r="P200">
        <v>0</v>
      </c>
      <c r="Q200">
        <v>0.8</v>
      </c>
      <c r="R200">
        <v>0.7</v>
      </c>
      <c r="S200">
        <v>30</v>
      </c>
      <c r="T200">
        <f t="shared" si="27"/>
        <v>-1</v>
      </c>
      <c r="U200" s="1">
        <v>42778</v>
      </c>
      <c r="V200" s="13">
        <f t="shared" si="28"/>
        <v>42767</v>
      </c>
      <c r="W200" s="14">
        <f t="shared" si="29"/>
        <v>42778</v>
      </c>
      <c r="X200" s="1" t="str">
        <f t="shared" si="30"/>
        <v>Sunday</v>
      </c>
      <c r="Y200" s="2">
        <v>0.75645833333333334</v>
      </c>
      <c r="Z200" s="2">
        <f t="shared" si="31"/>
        <v>0.75</v>
      </c>
      <c r="AA200">
        <f>1</f>
        <v>1</v>
      </c>
      <c r="AB200" s="1">
        <v>42778</v>
      </c>
      <c r="AC200" s="13">
        <f t="shared" si="32"/>
        <v>42767</v>
      </c>
      <c r="AD200" s="14">
        <f t="shared" si="33"/>
        <v>42778</v>
      </c>
      <c r="AE200" s="1" t="str">
        <f t="shared" si="34"/>
        <v>Sunday</v>
      </c>
      <c r="AF200" s="2">
        <v>0.76010416666666669</v>
      </c>
      <c r="AG200" s="2">
        <f t="shared" si="35"/>
        <v>0.75</v>
      </c>
      <c r="AH200" t="s">
        <v>27</v>
      </c>
    </row>
    <row r="201" spans="1:34" x14ac:dyDescent="0.2">
      <c r="A201">
        <v>1468435</v>
      </c>
      <c r="B201" t="s">
        <v>98</v>
      </c>
      <c r="F201" t="s">
        <v>23</v>
      </c>
      <c r="H201">
        <v>11141</v>
      </c>
      <c r="I201" t="s">
        <v>62</v>
      </c>
      <c r="J201">
        <f>VLOOKUP(I201,[1]Key!$A$1:$C$72,2,FALSE)</f>
        <v>43.058010000000003</v>
      </c>
      <c r="K201">
        <f>VLOOKUP(I201,[1]Key!$A$1:$C$72,3,FALSE)</f>
        <v>-87.877300000000005</v>
      </c>
      <c r="L201" t="s">
        <v>62</v>
      </c>
      <c r="M201">
        <f>VLOOKUP(L201,[1]Key!$A$1:$C$72,2,FALSE)</f>
        <v>43.058010000000003</v>
      </c>
      <c r="N201">
        <f>VLOOKUP(L201,[1]Key!$A$1:$C$72,3,FALSE)</f>
        <v>-87.877300000000005</v>
      </c>
      <c r="O201">
        <v>82</v>
      </c>
      <c r="P201">
        <v>0</v>
      </c>
      <c r="Q201">
        <v>12.3</v>
      </c>
      <c r="R201">
        <v>11.7</v>
      </c>
      <c r="S201">
        <v>492</v>
      </c>
      <c r="T201">
        <f t="shared" si="27"/>
        <v>-1</v>
      </c>
      <c r="U201" s="1">
        <v>42784</v>
      </c>
      <c r="V201" s="13">
        <f t="shared" si="28"/>
        <v>42767</v>
      </c>
      <c r="W201" s="14">
        <f t="shared" si="29"/>
        <v>42784</v>
      </c>
      <c r="X201" s="1" t="str">
        <f t="shared" si="30"/>
        <v>Saturday</v>
      </c>
      <c r="Y201" s="2">
        <v>0.45781250000000001</v>
      </c>
      <c r="Z201" s="2">
        <f t="shared" si="31"/>
        <v>0.45833333333333331</v>
      </c>
      <c r="AA201">
        <f>1</f>
        <v>1</v>
      </c>
      <c r="AB201" s="1">
        <v>42784</v>
      </c>
      <c r="AC201" s="13">
        <f t="shared" si="32"/>
        <v>42767</v>
      </c>
      <c r="AD201" s="14">
        <f t="shared" si="33"/>
        <v>42784</v>
      </c>
      <c r="AE201" s="1" t="str">
        <f t="shared" si="34"/>
        <v>Saturday</v>
      </c>
      <c r="AF201" s="2">
        <v>0.5146412037037037</v>
      </c>
      <c r="AG201" s="2">
        <f t="shared" si="35"/>
        <v>0.5</v>
      </c>
      <c r="AH201" t="s">
        <v>35</v>
      </c>
    </row>
    <row r="202" spans="1:34" x14ac:dyDescent="0.2">
      <c r="A202">
        <v>1273085</v>
      </c>
      <c r="B202" t="s">
        <v>98</v>
      </c>
      <c r="F202" t="s">
        <v>23</v>
      </c>
      <c r="H202">
        <v>5512</v>
      </c>
      <c r="I202" t="s">
        <v>60</v>
      </c>
      <c r="J202">
        <f>VLOOKUP(I202,[1]Key!$A$1:$C$72,2,FALSE)</f>
        <v>43.066893999999998</v>
      </c>
      <c r="K202">
        <f>VLOOKUP(I202,[1]Key!$A$1:$C$72,3,FALSE)</f>
        <v>-87.877936000000005</v>
      </c>
      <c r="L202" t="s">
        <v>81</v>
      </c>
      <c r="M202">
        <f>VLOOKUP(L202,[1]Key!$A$1:$C$72,2,FALSE)</f>
        <v>43.06033</v>
      </c>
      <c r="N202">
        <f>VLOOKUP(L202,[1]Key!$A$1:$C$72,3,FALSE)</f>
        <v>-87.89546</v>
      </c>
      <c r="O202">
        <v>13</v>
      </c>
      <c r="P202">
        <v>0</v>
      </c>
      <c r="Q202">
        <v>2</v>
      </c>
      <c r="R202">
        <v>1.9</v>
      </c>
      <c r="S202">
        <v>78</v>
      </c>
      <c r="T202">
        <f t="shared" si="27"/>
        <v>-1</v>
      </c>
      <c r="U202" s="1">
        <v>42784</v>
      </c>
      <c r="V202" s="13">
        <f t="shared" si="28"/>
        <v>42767</v>
      </c>
      <c r="W202" s="14">
        <f t="shared" si="29"/>
        <v>42784</v>
      </c>
      <c r="X202" s="1" t="str">
        <f t="shared" si="30"/>
        <v>Saturday</v>
      </c>
      <c r="Y202" s="2">
        <v>0.45425925925925931</v>
      </c>
      <c r="Z202" s="2">
        <f t="shared" si="31"/>
        <v>0.45833333333333331</v>
      </c>
      <c r="AA202">
        <f>1</f>
        <v>1</v>
      </c>
      <c r="AB202" s="1">
        <v>42784</v>
      </c>
      <c r="AC202" s="13">
        <f t="shared" si="32"/>
        <v>42767</v>
      </c>
      <c r="AD202" s="14">
        <f t="shared" si="33"/>
        <v>42784</v>
      </c>
      <c r="AE202" s="1" t="str">
        <f t="shared" si="34"/>
        <v>Saturday</v>
      </c>
      <c r="AF202" s="2">
        <v>0.4637384259259259</v>
      </c>
      <c r="AG202" s="2">
        <f t="shared" si="35"/>
        <v>0.45833333333333331</v>
      </c>
      <c r="AH202" t="s">
        <v>27</v>
      </c>
    </row>
    <row r="203" spans="1:34" x14ac:dyDescent="0.2">
      <c r="A203">
        <v>915224</v>
      </c>
      <c r="B203" t="s">
        <v>88</v>
      </c>
      <c r="E203">
        <v>53204</v>
      </c>
      <c r="F203" t="s">
        <v>23</v>
      </c>
      <c r="G203" t="s">
        <v>89</v>
      </c>
      <c r="H203">
        <v>5486</v>
      </c>
      <c r="I203" t="s">
        <v>72</v>
      </c>
      <c r="J203">
        <f>VLOOKUP(I203,[1]Key!$A$1:$C$72,2,FALSE)</f>
        <v>43.02948</v>
      </c>
      <c r="K203">
        <f>VLOOKUP(I203,[1]Key!$A$1:$C$72,3,FALSE)</f>
        <v>-87.912819999999996</v>
      </c>
      <c r="L203" t="s">
        <v>72</v>
      </c>
      <c r="M203">
        <f>VLOOKUP(L203,[1]Key!$A$1:$C$72,2,FALSE)</f>
        <v>43.02948</v>
      </c>
      <c r="N203">
        <f>VLOOKUP(L203,[1]Key!$A$1:$C$72,3,FALSE)</f>
        <v>-87.912819999999996</v>
      </c>
      <c r="O203">
        <v>40</v>
      </c>
      <c r="P203">
        <v>6</v>
      </c>
      <c r="Q203">
        <v>6</v>
      </c>
      <c r="R203">
        <v>5.7</v>
      </c>
      <c r="S203">
        <v>240</v>
      </c>
      <c r="T203">
        <f t="shared" si="27"/>
        <v>-1</v>
      </c>
      <c r="U203" s="1">
        <v>42788</v>
      </c>
      <c r="V203" s="13">
        <f t="shared" si="28"/>
        <v>42767</v>
      </c>
      <c r="W203" s="14">
        <f t="shared" si="29"/>
        <v>42788</v>
      </c>
      <c r="X203" s="1" t="str">
        <f t="shared" si="30"/>
        <v>Wednesday</v>
      </c>
      <c r="Y203" s="2">
        <v>0.8380439814814814</v>
      </c>
      <c r="Z203" s="2">
        <f t="shared" si="31"/>
        <v>0.83333333333333326</v>
      </c>
      <c r="AA203">
        <f>1</f>
        <v>1</v>
      </c>
      <c r="AB203" s="1">
        <v>42788</v>
      </c>
      <c r="AC203" s="13">
        <f t="shared" si="32"/>
        <v>42767</v>
      </c>
      <c r="AD203" s="14">
        <f t="shared" si="33"/>
        <v>42788</v>
      </c>
      <c r="AE203" s="1" t="str">
        <f t="shared" si="34"/>
        <v>Wednesday</v>
      </c>
      <c r="AF203" s="2">
        <v>0.86564814814814817</v>
      </c>
      <c r="AG203" s="2">
        <f t="shared" si="35"/>
        <v>0.875</v>
      </c>
      <c r="AH203" t="s">
        <v>35</v>
      </c>
    </row>
    <row r="204" spans="1:34" x14ac:dyDescent="0.2">
      <c r="A204">
        <v>928575</v>
      </c>
      <c r="B204" t="s">
        <v>88</v>
      </c>
      <c r="E204">
        <v>53179</v>
      </c>
      <c r="F204" t="s">
        <v>23</v>
      </c>
      <c r="G204" t="s">
        <v>89</v>
      </c>
      <c r="H204">
        <v>344</v>
      </c>
      <c r="I204" t="s">
        <v>40</v>
      </c>
      <c r="J204">
        <f>VLOOKUP(I204,[1]Key!$A$1:$C$72,2,FALSE)</f>
        <v>43.031480000000002</v>
      </c>
      <c r="K204">
        <f>VLOOKUP(I204,[1]Key!$A$1:$C$72,3,FALSE)</f>
        <v>-87.908169999999998</v>
      </c>
      <c r="L204" t="s">
        <v>34</v>
      </c>
      <c r="M204">
        <f>VLOOKUP(L204,[1]Key!$A$1:$C$72,2,FALSE)</f>
        <v>43.036900000000003</v>
      </c>
      <c r="N204">
        <f>VLOOKUP(L204,[1]Key!$A$1:$C$72,3,FALSE)</f>
        <v>-87.89667</v>
      </c>
      <c r="O204">
        <v>21</v>
      </c>
      <c r="P204">
        <v>3</v>
      </c>
      <c r="Q204">
        <v>3.2</v>
      </c>
      <c r="R204">
        <v>3</v>
      </c>
      <c r="S204">
        <v>126</v>
      </c>
      <c r="T204">
        <f t="shared" si="27"/>
        <v>-1</v>
      </c>
      <c r="U204" s="1">
        <v>42787</v>
      </c>
      <c r="V204" s="13">
        <f t="shared" si="28"/>
        <v>42767</v>
      </c>
      <c r="W204" s="14">
        <f t="shared" si="29"/>
        <v>42787</v>
      </c>
      <c r="X204" s="1" t="str">
        <f t="shared" si="30"/>
        <v>Tuesday</v>
      </c>
      <c r="Y204" s="2">
        <v>0.52224537037037033</v>
      </c>
      <c r="Z204" s="2">
        <f t="shared" si="31"/>
        <v>0.54166666666666663</v>
      </c>
      <c r="AA204">
        <f>1</f>
        <v>1</v>
      </c>
      <c r="AB204" s="1">
        <v>42787</v>
      </c>
      <c r="AC204" s="13">
        <f t="shared" si="32"/>
        <v>42767</v>
      </c>
      <c r="AD204" s="14">
        <f t="shared" si="33"/>
        <v>42787</v>
      </c>
      <c r="AE204" s="1" t="str">
        <f t="shared" si="34"/>
        <v>Tuesday</v>
      </c>
      <c r="AF204" s="2">
        <v>0.53721064814814812</v>
      </c>
      <c r="AG204" s="2">
        <f t="shared" si="35"/>
        <v>0.54166666666666663</v>
      </c>
      <c r="AH204" t="s">
        <v>27</v>
      </c>
    </row>
    <row r="205" spans="1:34" x14ac:dyDescent="0.2">
      <c r="A205">
        <v>928575</v>
      </c>
      <c r="B205" t="s">
        <v>88</v>
      </c>
      <c r="E205">
        <v>53179</v>
      </c>
      <c r="F205" t="s">
        <v>23</v>
      </c>
      <c r="G205" t="s">
        <v>89</v>
      </c>
      <c r="H205">
        <v>168</v>
      </c>
      <c r="I205" t="s">
        <v>40</v>
      </c>
      <c r="J205">
        <f>VLOOKUP(I205,[1]Key!$A$1:$C$72,2,FALSE)</f>
        <v>43.031480000000002</v>
      </c>
      <c r="K205">
        <f>VLOOKUP(I205,[1]Key!$A$1:$C$72,3,FALSE)</f>
        <v>-87.908169999999998</v>
      </c>
      <c r="L205" t="s">
        <v>36</v>
      </c>
      <c r="M205">
        <f>VLOOKUP(L205,[1]Key!$A$1:$C$72,2,FALSE)</f>
        <v>43.038580000000003</v>
      </c>
      <c r="N205">
        <f>VLOOKUP(L205,[1]Key!$A$1:$C$72,3,FALSE)</f>
        <v>-87.90934</v>
      </c>
      <c r="O205">
        <v>4</v>
      </c>
      <c r="P205">
        <v>0</v>
      </c>
      <c r="Q205">
        <v>0.6</v>
      </c>
      <c r="R205">
        <v>0.6</v>
      </c>
      <c r="S205">
        <v>24</v>
      </c>
      <c r="T205">
        <f t="shared" si="27"/>
        <v>-1</v>
      </c>
      <c r="U205" s="1">
        <v>42774</v>
      </c>
      <c r="V205" s="13">
        <f t="shared" si="28"/>
        <v>42767</v>
      </c>
      <c r="W205" s="14">
        <f t="shared" si="29"/>
        <v>42774</v>
      </c>
      <c r="X205" s="1" t="str">
        <f t="shared" si="30"/>
        <v>Wednesday</v>
      </c>
      <c r="Y205" s="2">
        <v>0.80981481481481488</v>
      </c>
      <c r="Z205" s="2">
        <f t="shared" si="31"/>
        <v>0.79166666666666663</v>
      </c>
      <c r="AA205">
        <f>1</f>
        <v>1</v>
      </c>
      <c r="AB205" s="1">
        <v>42774</v>
      </c>
      <c r="AC205" s="13">
        <f t="shared" si="32"/>
        <v>42767</v>
      </c>
      <c r="AD205" s="14">
        <f t="shared" si="33"/>
        <v>42774</v>
      </c>
      <c r="AE205" s="1" t="str">
        <f t="shared" si="34"/>
        <v>Wednesday</v>
      </c>
      <c r="AF205" s="2">
        <v>0.81275462962962963</v>
      </c>
      <c r="AG205" s="2">
        <f t="shared" si="35"/>
        <v>0.83333333333333326</v>
      </c>
      <c r="AH205" t="s">
        <v>27</v>
      </c>
    </row>
    <row r="206" spans="1:34" x14ac:dyDescent="0.2">
      <c r="A206">
        <v>1020877</v>
      </c>
      <c r="B206" t="s">
        <v>88</v>
      </c>
      <c r="E206">
        <v>53202</v>
      </c>
      <c r="F206" t="s">
        <v>23</v>
      </c>
      <c r="G206" t="s">
        <v>89</v>
      </c>
      <c r="H206">
        <v>11092</v>
      </c>
      <c r="I206" t="s">
        <v>31</v>
      </c>
      <c r="J206">
        <f>VLOOKUP(I206,[1]Key!$A$1:$C$72,2,FALSE)</f>
        <v>43.03519</v>
      </c>
      <c r="K206">
        <f>VLOOKUP(I206,[1]Key!$A$1:$C$72,3,FALSE)</f>
        <v>-87.907390000000007</v>
      </c>
      <c r="L206" t="s">
        <v>80</v>
      </c>
      <c r="M206">
        <f>VLOOKUP(L206,[1]Key!$A$1:$C$72,2,FALSE)</f>
        <v>43.052460000000004</v>
      </c>
      <c r="N206">
        <f>VLOOKUP(L206,[1]Key!$A$1:$C$72,3,FALSE)</f>
        <v>-87.891000000000005</v>
      </c>
      <c r="O206">
        <v>45</v>
      </c>
      <c r="P206">
        <v>0</v>
      </c>
      <c r="Q206">
        <v>6.8</v>
      </c>
      <c r="R206">
        <v>6.4</v>
      </c>
      <c r="S206">
        <v>270</v>
      </c>
      <c r="T206">
        <f t="shared" si="27"/>
        <v>-1</v>
      </c>
      <c r="U206" s="1">
        <v>42772</v>
      </c>
      <c r="V206" s="13">
        <f t="shared" si="28"/>
        <v>42767</v>
      </c>
      <c r="W206" s="14">
        <f t="shared" si="29"/>
        <v>42772</v>
      </c>
      <c r="X206" s="1" t="str">
        <f t="shared" si="30"/>
        <v>Monday</v>
      </c>
      <c r="Y206" s="2">
        <v>0.58792824074074079</v>
      </c>
      <c r="Z206" s="2">
        <f t="shared" si="31"/>
        <v>0.58333333333333326</v>
      </c>
      <c r="AA206">
        <f>1</f>
        <v>1</v>
      </c>
      <c r="AB206" s="1">
        <v>42772</v>
      </c>
      <c r="AC206" s="13">
        <f t="shared" si="32"/>
        <v>42767</v>
      </c>
      <c r="AD206" s="14">
        <f t="shared" si="33"/>
        <v>42772</v>
      </c>
      <c r="AE206" s="1" t="str">
        <f t="shared" si="34"/>
        <v>Monday</v>
      </c>
      <c r="AF206" s="2">
        <v>0.61888888888888893</v>
      </c>
      <c r="AG206" s="2">
        <f t="shared" si="35"/>
        <v>0.625</v>
      </c>
      <c r="AH206" t="s">
        <v>27</v>
      </c>
    </row>
    <row r="207" spans="1:34" x14ac:dyDescent="0.2">
      <c r="A207">
        <v>1020877</v>
      </c>
      <c r="B207" t="s">
        <v>88</v>
      </c>
      <c r="E207">
        <v>53202</v>
      </c>
      <c r="F207" t="s">
        <v>23</v>
      </c>
      <c r="G207" t="s">
        <v>89</v>
      </c>
      <c r="H207">
        <v>5498</v>
      </c>
      <c r="I207" t="s">
        <v>31</v>
      </c>
      <c r="J207">
        <f>VLOOKUP(I207,[1]Key!$A$1:$C$72,2,FALSE)</f>
        <v>43.03519</v>
      </c>
      <c r="K207">
        <f>VLOOKUP(I207,[1]Key!$A$1:$C$72,3,FALSE)</f>
        <v>-87.907390000000007</v>
      </c>
      <c r="L207" t="s">
        <v>80</v>
      </c>
      <c r="M207">
        <f>VLOOKUP(L207,[1]Key!$A$1:$C$72,2,FALSE)</f>
        <v>43.052460000000004</v>
      </c>
      <c r="N207">
        <f>VLOOKUP(L207,[1]Key!$A$1:$C$72,3,FALSE)</f>
        <v>-87.891000000000005</v>
      </c>
      <c r="O207">
        <v>46</v>
      </c>
      <c r="P207">
        <v>0</v>
      </c>
      <c r="Q207">
        <v>6.9</v>
      </c>
      <c r="R207">
        <v>6.6</v>
      </c>
      <c r="S207">
        <v>276</v>
      </c>
      <c r="T207">
        <f t="shared" si="27"/>
        <v>-1</v>
      </c>
      <c r="U207" s="1">
        <v>42772</v>
      </c>
      <c r="V207" s="13">
        <f t="shared" si="28"/>
        <v>42767</v>
      </c>
      <c r="W207" s="14">
        <f t="shared" si="29"/>
        <v>42772</v>
      </c>
      <c r="X207" s="1" t="str">
        <f t="shared" si="30"/>
        <v>Monday</v>
      </c>
      <c r="Y207" s="2">
        <v>0.5870023148148148</v>
      </c>
      <c r="Z207" s="2">
        <f t="shared" si="31"/>
        <v>0.58333333333333326</v>
      </c>
      <c r="AA207">
        <f>1</f>
        <v>1</v>
      </c>
      <c r="AB207" s="1">
        <v>42772</v>
      </c>
      <c r="AC207" s="13">
        <f t="shared" si="32"/>
        <v>42767</v>
      </c>
      <c r="AD207" s="14">
        <f t="shared" si="33"/>
        <v>42772</v>
      </c>
      <c r="AE207" s="1" t="str">
        <f t="shared" si="34"/>
        <v>Monday</v>
      </c>
      <c r="AF207" s="2">
        <v>0.6189351851851852</v>
      </c>
      <c r="AG207" s="2">
        <f t="shared" si="35"/>
        <v>0.625</v>
      </c>
      <c r="AH207" t="s">
        <v>27</v>
      </c>
    </row>
    <row r="208" spans="1:34" x14ac:dyDescent="0.2">
      <c r="A208">
        <v>1058576</v>
      </c>
      <c r="B208" t="s">
        <v>88</v>
      </c>
      <c r="E208">
        <v>53202</v>
      </c>
      <c r="F208" t="s">
        <v>23</v>
      </c>
      <c r="G208" t="s">
        <v>89</v>
      </c>
      <c r="H208">
        <v>135</v>
      </c>
      <c r="I208" t="s">
        <v>40</v>
      </c>
      <c r="J208">
        <f>VLOOKUP(I208,[1]Key!$A$1:$C$72,2,FALSE)</f>
        <v>43.031480000000002</v>
      </c>
      <c r="K208">
        <f>VLOOKUP(I208,[1]Key!$A$1:$C$72,3,FALSE)</f>
        <v>-87.908169999999998</v>
      </c>
      <c r="L208" t="s">
        <v>34</v>
      </c>
      <c r="M208">
        <f>VLOOKUP(L208,[1]Key!$A$1:$C$72,2,FALSE)</f>
        <v>43.036900000000003</v>
      </c>
      <c r="N208">
        <f>VLOOKUP(L208,[1]Key!$A$1:$C$72,3,FALSE)</f>
        <v>-87.89667</v>
      </c>
      <c r="O208">
        <v>22</v>
      </c>
      <c r="P208">
        <v>0</v>
      </c>
      <c r="Q208">
        <v>3.3</v>
      </c>
      <c r="R208">
        <v>3.1</v>
      </c>
      <c r="S208">
        <v>132</v>
      </c>
      <c r="T208">
        <f t="shared" si="27"/>
        <v>-1</v>
      </c>
      <c r="U208" s="1">
        <v>42787</v>
      </c>
      <c r="V208" s="13">
        <f t="shared" si="28"/>
        <v>42767</v>
      </c>
      <c r="W208" s="14">
        <f t="shared" si="29"/>
        <v>42787</v>
      </c>
      <c r="X208" s="1" t="str">
        <f t="shared" si="30"/>
        <v>Tuesday</v>
      </c>
      <c r="Y208" s="2">
        <v>0.52188657407407402</v>
      </c>
      <c r="Z208" s="2">
        <f t="shared" si="31"/>
        <v>0.54166666666666663</v>
      </c>
      <c r="AA208">
        <f>1</f>
        <v>1</v>
      </c>
      <c r="AB208" s="1">
        <v>42787</v>
      </c>
      <c r="AC208" s="13">
        <f t="shared" si="32"/>
        <v>42767</v>
      </c>
      <c r="AD208" s="14">
        <f t="shared" si="33"/>
        <v>42787</v>
      </c>
      <c r="AE208" s="1" t="str">
        <f t="shared" si="34"/>
        <v>Tuesday</v>
      </c>
      <c r="AF208" s="2">
        <v>0.53719907407407408</v>
      </c>
      <c r="AG208" s="2">
        <f t="shared" si="35"/>
        <v>0.54166666666666663</v>
      </c>
      <c r="AH208" t="s">
        <v>27</v>
      </c>
    </row>
    <row r="209" spans="1:34" x14ac:dyDescent="0.2">
      <c r="A209">
        <v>1101256</v>
      </c>
      <c r="B209" t="s">
        <v>88</v>
      </c>
      <c r="E209">
        <v>53202</v>
      </c>
      <c r="F209" t="s">
        <v>23</v>
      </c>
      <c r="G209" t="s">
        <v>89</v>
      </c>
      <c r="H209">
        <v>11084</v>
      </c>
      <c r="I209" t="s">
        <v>70</v>
      </c>
      <c r="J209">
        <f>VLOOKUP(I209,[1]Key!$A$1:$C$72,2,FALSE)</f>
        <v>43.053040000000003</v>
      </c>
      <c r="K209">
        <f>VLOOKUP(I209,[1]Key!$A$1:$C$72,3,FALSE)</f>
        <v>-87.897660000000002</v>
      </c>
      <c r="L209" t="s">
        <v>31</v>
      </c>
      <c r="M209">
        <f>VLOOKUP(L209,[1]Key!$A$1:$C$72,2,FALSE)</f>
        <v>43.03519</v>
      </c>
      <c r="N209">
        <f>VLOOKUP(L209,[1]Key!$A$1:$C$72,3,FALSE)</f>
        <v>-87.907390000000007</v>
      </c>
      <c r="O209">
        <v>12</v>
      </c>
      <c r="P209">
        <v>3</v>
      </c>
      <c r="Q209">
        <v>1.8</v>
      </c>
      <c r="R209">
        <v>1.7</v>
      </c>
      <c r="S209">
        <v>72</v>
      </c>
      <c r="T209">
        <f t="shared" si="27"/>
        <v>-1</v>
      </c>
      <c r="U209" s="1">
        <v>42789</v>
      </c>
      <c r="V209" s="13">
        <f t="shared" si="28"/>
        <v>42767</v>
      </c>
      <c r="W209" s="14">
        <f t="shared" si="29"/>
        <v>42789</v>
      </c>
      <c r="X209" s="1" t="str">
        <f t="shared" si="30"/>
        <v>Thursday</v>
      </c>
      <c r="Y209" s="2">
        <v>0.42430555555555555</v>
      </c>
      <c r="Z209" s="2">
        <f t="shared" si="31"/>
        <v>0.41666666666666663</v>
      </c>
      <c r="AA209">
        <f>1</f>
        <v>1</v>
      </c>
      <c r="AB209" s="1">
        <v>42789</v>
      </c>
      <c r="AC209" s="13">
        <f t="shared" si="32"/>
        <v>42767</v>
      </c>
      <c r="AD209" s="14">
        <f t="shared" si="33"/>
        <v>42789</v>
      </c>
      <c r="AE209" s="1" t="str">
        <f t="shared" si="34"/>
        <v>Thursday</v>
      </c>
      <c r="AF209" s="2">
        <v>0.43296296296296299</v>
      </c>
      <c r="AG209" s="2">
        <f t="shared" si="35"/>
        <v>0.41666666666666663</v>
      </c>
      <c r="AH209" t="s">
        <v>27</v>
      </c>
    </row>
    <row r="210" spans="1:34" x14ac:dyDescent="0.2">
      <c r="A210">
        <v>1101256</v>
      </c>
      <c r="B210" t="s">
        <v>88</v>
      </c>
      <c r="E210">
        <v>53202</v>
      </c>
      <c r="F210" t="s">
        <v>23</v>
      </c>
      <c r="G210" t="s">
        <v>89</v>
      </c>
      <c r="H210">
        <v>5418</v>
      </c>
      <c r="I210" t="s">
        <v>36</v>
      </c>
      <c r="J210">
        <f>VLOOKUP(I210,[1]Key!$A$1:$C$72,2,FALSE)</f>
        <v>43.038580000000003</v>
      </c>
      <c r="K210">
        <f>VLOOKUP(I210,[1]Key!$A$1:$C$72,3,FALSE)</f>
        <v>-87.90934</v>
      </c>
      <c r="L210" t="s">
        <v>70</v>
      </c>
      <c r="M210">
        <f>VLOOKUP(L210,[1]Key!$A$1:$C$72,2,FALSE)</f>
        <v>43.053040000000003</v>
      </c>
      <c r="N210">
        <f>VLOOKUP(L210,[1]Key!$A$1:$C$72,3,FALSE)</f>
        <v>-87.897660000000002</v>
      </c>
      <c r="O210">
        <v>24</v>
      </c>
      <c r="P210">
        <v>3</v>
      </c>
      <c r="Q210">
        <v>3.6</v>
      </c>
      <c r="R210">
        <v>3.4</v>
      </c>
      <c r="S210">
        <v>144</v>
      </c>
      <c r="T210">
        <f t="shared" si="27"/>
        <v>-1</v>
      </c>
      <c r="U210" s="1">
        <v>42788</v>
      </c>
      <c r="V210" s="13">
        <f t="shared" si="28"/>
        <v>42767</v>
      </c>
      <c r="W210" s="14">
        <f t="shared" si="29"/>
        <v>42788</v>
      </c>
      <c r="X210" s="1" t="str">
        <f t="shared" si="30"/>
        <v>Wednesday</v>
      </c>
      <c r="Y210" s="2">
        <v>0.77603009259259259</v>
      </c>
      <c r="Z210" s="2">
        <f t="shared" si="31"/>
        <v>0.79166666666666663</v>
      </c>
      <c r="AA210">
        <f>1</f>
        <v>1</v>
      </c>
      <c r="AB210" s="1">
        <v>42788</v>
      </c>
      <c r="AC210" s="13">
        <f t="shared" si="32"/>
        <v>42767</v>
      </c>
      <c r="AD210" s="14">
        <f t="shared" si="33"/>
        <v>42788</v>
      </c>
      <c r="AE210" s="1" t="str">
        <f t="shared" si="34"/>
        <v>Wednesday</v>
      </c>
      <c r="AF210" s="2">
        <v>0.79282407407407407</v>
      </c>
      <c r="AG210" s="2">
        <f t="shared" si="35"/>
        <v>0.79166666666666663</v>
      </c>
      <c r="AH210" t="s">
        <v>27</v>
      </c>
    </row>
    <row r="211" spans="1:34" x14ac:dyDescent="0.2">
      <c r="A211">
        <v>1102291</v>
      </c>
      <c r="B211" t="s">
        <v>88</v>
      </c>
      <c r="E211">
        <v>53204</v>
      </c>
      <c r="F211" t="s">
        <v>23</v>
      </c>
      <c r="G211" t="s">
        <v>89</v>
      </c>
      <c r="H211">
        <v>5555</v>
      </c>
      <c r="I211" t="s">
        <v>72</v>
      </c>
      <c r="J211">
        <f>VLOOKUP(I211,[1]Key!$A$1:$C$72,2,FALSE)</f>
        <v>43.02948</v>
      </c>
      <c r="K211">
        <f>VLOOKUP(I211,[1]Key!$A$1:$C$72,3,FALSE)</f>
        <v>-87.912819999999996</v>
      </c>
      <c r="L211" t="s">
        <v>39</v>
      </c>
      <c r="M211">
        <f>VLOOKUP(L211,[1]Key!$A$1:$C$72,2,FALSE)</f>
        <v>43.03913</v>
      </c>
      <c r="N211">
        <f>VLOOKUP(L211,[1]Key!$A$1:$C$72,3,FALSE)</f>
        <v>-87.916150000000002</v>
      </c>
      <c r="O211">
        <v>6</v>
      </c>
      <c r="P211">
        <v>0</v>
      </c>
      <c r="Q211">
        <v>0.9</v>
      </c>
      <c r="R211">
        <v>0.9</v>
      </c>
      <c r="S211">
        <v>36</v>
      </c>
      <c r="T211">
        <f t="shared" si="27"/>
        <v>-1</v>
      </c>
      <c r="U211" s="1">
        <v>42785</v>
      </c>
      <c r="V211" s="13">
        <f t="shared" si="28"/>
        <v>42767</v>
      </c>
      <c r="W211" s="14">
        <f t="shared" si="29"/>
        <v>42785</v>
      </c>
      <c r="X211" s="1" t="str">
        <f t="shared" si="30"/>
        <v>Sunday</v>
      </c>
      <c r="Y211" s="2">
        <v>0.65599537037037037</v>
      </c>
      <c r="Z211" s="2">
        <f t="shared" si="31"/>
        <v>0.66666666666666663</v>
      </c>
      <c r="AA211">
        <f>1</f>
        <v>1</v>
      </c>
      <c r="AB211" s="1">
        <v>42785</v>
      </c>
      <c r="AC211" s="13">
        <f t="shared" si="32"/>
        <v>42767</v>
      </c>
      <c r="AD211" s="14">
        <f t="shared" si="33"/>
        <v>42785</v>
      </c>
      <c r="AE211" s="1" t="str">
        <f t="shared" si="34"/>
        <v>Sunday</v>
      </c>
      <c r="AF211" s="2">
        <v>0.66012731481481479</v>
      </c>
      <c r="AG211" s="2">
        <f t="shared" si="35"/>
        <v>0.66666666666666663</v>
      </c>
      <c r="AH211" t="s">
        <v>27</v>
      </c>
    </row>
    <row r="212" spans="1:34" x14ac:dyDescent="0.2">
      <c r="A212">
        <v>1102363</v>
      </c>
      <c r="B212" t="s">
        <v>88</v>
      </c>
      <c r="E212">
        <v>53204</v>
      </c>
      <c r="F212" t="s">
        <v>23</v>
      </c>
      <c r="G212" t="s">
        <v>89</v>
      </c>
      <c r="H212">
        <v>5458</v>
      </c>
      <c r="I212" t="s">
        <v>48</v>
      </c>
      <c r="J212">
        <f>VLOOKUP(I212,[1]Key!$A$1:$C$72,2,FALSE)</f>
        <v>43.05097</v>
      </c>
      <c r="K212">
        <f>VLOOKUP(I212,[1]Key!$A$1:$C$72,3,FALSE)</f>
        <v>-87.906440000000003</v>
      </c>
      <c r="L212" t="s">
        <v>72</v>
      </c>
      <c r="M212">
        <f>VLOOKUP(L212,[1]Key!$A$1:$C$72,2,FALSE)</f>
        <v>43.02948</v>
      </c>
      <c r="N212">
        <f>VLOOKUP(L212,[1]Key!$A$1:$C$72,3,FALSE)</f>
        <v>-87.912819999999996</v>
      </c>
      <c r="O212">
        <v>12</v>
      </c>
      <c r="P212">
        <v>0</v>
      </c>
      <c r="Q212">
        <v>1.8</v>
      </c>
      <c r="R212">
        <v>1.7</v>
      </c>
      <c r="S212">
        <v>72</v>
      </c>
      <c r="T212">
        <f t="shared" si="27"/>
        <v>-1</v>
      </c>
      <c r="U212" s="1">
        <v>42785</v>
      </c>
      <c r="V212" s="13">
        <f t="shared" si="28"/>
        <v>42767</v>
      </c>
      <c r="W212" s="14">
        <f t="shared" si="29"/>
        <v>42785</v>
      </c>
      <c r="X212" s="1" t="str">
        <f t="shared" si="30"/>
        <v>Sunday</v>
      </c>
      <c r="Y212" s="2">
        <v>0.75974537037037038</v>
      </c>
      <c r="Z212" s="2">
        <f t="shared" si="31"/>
        <v>0.75</v>
      </c>
      <c r="AA212">
        <f>1</f>
        <v>1</v>
      </c>
      <c r="AB212" s="1">
        <v>42785</v>
      </c>
      <c r="AC212" s="13">
        <f t="shared" si="32"/>
        <v>42767</v>
      </c>
      <c r="AD212" s="14">
        <f t="shared" si="33"/>
        <v>42785</v>
      </c>
      <c r="AE212" s="1" t="str">
        <f t="shared" si="34"/>
        <v>Sunday</v>
      </c>
      <c r="AF212" s="2">
        <v>0.7684375</v>
      </c>
      <c r="AG212" s="2">
        <f t="shared" si="35"/>
        <v>0.75</v>
      </c>
      <c r="AH212" t="s">
        <v>27</v>
      </c>
    </row>
    <row r="213" spans="1:34" x14ac:dyDescent="0.2">
      <c r="A213">
        <v>1106532</v>
      </c>
      <c r="B213" t="s">
        <v>88</v>
      </c>
      <c r="E213">
        <v>53233</v>
      </c>
      <c r="F213" t="s">
        <v>23</v>
      </c>
      <c r="G213" t="s">
        <v>89</v>
      </c>
      <c r="H213">
        <v>11071</v>
      </c>
      <c r="I213" t="s">
        <v>74</v>
      </c>
      <c r="J213">
        <f>VLOOKUP(I213,[1]Key!$A$1:$C$72,2,FALSE)</f>
        <v>43.040154000000001</v>
      </c>
      <c r="K213">
        <f>VLOOKUP(I213,[1]Key!$A$1:$C$72,3,FALSE)</f>
        <v>-87.932113000000001</v>
      </c>
      <c r="L213" t="s">
        <v>74</v>
      </c>
      <c r="M213">
        <f>VLOOKUP(L213,[1]Key!$A$1:$C$72,2,FALSE)</f>
        <v>43.040154000000001</v>
      </c>
      <c r="N213">
        <f>VLOOKUP(L213,[1]Key!$A$1:$C$72,3,FALSE)</f>
        <v>-87.932113000000001</v>
      </c>
      <c r="O213">
        <v>91</v>
      </c>
      <c r="P213">
        <v>0</v>
      </c>
      <c r="Q213">
        <v>13.7</v>
      </c>
      <c r="R213">
        <v>13</v>
      </c>
      <c r="S213">
        <v>546</v>
      </c>
      <c r="T213">
        <f t="shared" si="27"/>
        <v>-1</v>
      </c>
      <c r="U213" s="1">
        <v>42783</v>
      </c>
      <c r="V213" s="13">
        <f t="shared" si="28"/>
        <v>42767</v>
      </c>
      <c r="W213" s="14">
        <f t="shared" si="29"/>
        <v>42783</v>
      </c>
      <c r="X213" s="1" t="str">
        <f t="shared" si="30"/>
        <v>Friday</v>
      </c>
      <c r="Y213" s="2">
        <v>0.62096064814814811</v>
      </c>
      <c r="Z213" s="2">
        <f t="shared" si="31"/>
        <v>0.625</v>
      </c>
      <c r="AA213">
        <f>1</f>
        <v>1</v>
      </c>
      <c r="AB213" s="1">
        <v>42783</v>
      </c>
      <c r="AC213" s="13">
        <f t="shared" si="32"/>
        <v>42767</v>
      </c>
      <c r="AD213" s="14">
        <f t="shared" si="33"/>
        <v>42783</v>
      </c>
      <c r="AE213" s="1" t="str">
        <f t="shared" si="34"/>
        <v>Friday</v>
      </c>
      <c r="AF213" s="2">
        <v>0.68438657407407411</v>
      </c>
      <c r="AG213" s="2">
        <f t="shared" si="35"/>
        <v>0.66666666666666663</v>
      </c>
      <c r="AH213" t="s">
        <v>35</v>
      </c>
    </row>
    <row r="214" spans="1:34" x14ac:dyDescent="0.2">
      <c r="A214">
        <v>1118876</v>
      </c>
      <c r="B214" t="s">
        <v>88</v>
      </c>
      <c r="E214">
        <v>53214</v>
      </c>
      <c r="F214" t="s">
        <v>23</v>
      </c>
      <c r="G214" t="s">
        <v>89</v>
      </c>
      <c r="H214">
        <v>5448</v>
      </c>
      <c r="I214" t="s">
        <v>43</v>
      </c>
      <c r="J214">
        <f>VLOOKUP(I214,[1]Key!$A$1:$C$72,2,FALSE)</f>
        <v>43.03886</v>
      </c>
      <c r="K214">
        <f>VLOOKUP(I214,[1]Key!$A$1:$C$72,3,FALSE)</f>
        <v>-87.902720000000002</v>
      </c>
      <c r="L214" t="s">
        <v>43</v>
      </c>
      <c r="M214">
        <f>VLOOKUP(L214,[1]Key!$A$1:$C$72,2,FALSE)</f>
        <v>43.03886</v>
      </c>
      <c r="N214">
        <f>VLOOKUP(L214,[1]Key!$A$1:$C$72,3,FALSE)</f>
        <v>-87.902720000000002</v>
      </c>
      <c r="O214">
        <v>10</v>
      </c>
      <c r="P214">
        <v>3</v>
      </c>
      <c r="Q214">
        <v>1.5</v>
      </c>
      <c r="R214">
        <v>1.4</v>
      </c>
      <c r="S214">
        <v>60</v>
      </c>
      <c r="T214">
        <f t="shared" si="27"/>
        <v>-1</v>
      </c>
      <c r="U214" s="1">
        <v>42781</v>
      </c>
      <c r="V214" s="13">
        <f t="shared" si="28"/>
        <v>42767</v>
      </c>
      <c r="W214" s="14">
        <f t="shared" si="29"/>
        <v>42781</v>
      </c>
      <c r="X214" s="1" t="str">
        <f t="shared" si="30"/>
        <v>Wednesday</v>
      </c>
      <c r="Y214" s="2">
        <v>0.92473379629629626</v>
      </c>
      <c r="Z214" s="2">
        <f t="shared" si="31"/>
        <v>0.91666666666666663</v>
      </c>
      <c r="AA214">
        <f>1</f>
        <v>1</v>
      </c>
      <c r="AB214" s="1">
        <v>42781</v>
      </c>
      <c r="AC214" s="13">
        <f t="shared" si="32"/>
        <v>42767</v>
      </c>
      <c r="AD214" s="14">
        <f t="shared" si="33"/>
        <v>42781</v>
      </c>
      <c r="AE214" s="1" t="str">
        <f t="shared" si="34"/>
        <v>Wednesday</v>
      </c>
      <c r="AF214" s="2">
        <v>0.93171296296296291</v>
      </c>
      <c r="AG214" s="2">
        <f t="shared" si="35"/>
        <v>0.91666666666666663</v>
      </c>
      <c r="AH214" t="s">
        <v>35</v>
      </c>
    </row>
    <row r="215" spans="1:34" x14ac:dyDescent="0.2">
      <c r="A215">
        <v>1137978</v>
      </c>
      <c r="B215" t="s">
        <v>88</v>
      </c>
      <c r="E215">
        <v>60654</v>
      </c>
      <c r="F215" t="s">
        <v>23</v>
      </c>
      <c r="G215" t="s">
        <v>89</v>
      </c>
      <c r="H215">
        <v>5424</v>
      </c>
      <c r="I215" t="s">
        <v>33</v>
      </c>
      <c r="J215">
        <f>VLOOKUP(I215,[1]Key!$A$1:$C$72,2,FALSE)</f>
        <v>43.034619999999997</v>
      </c>
      <c r="K215">
        <f>VLOOKUP(I215,[1]Key!$A$1:$C$72,3,FALSE)</f>
        <v>-87.917500000000004</v>
      </c>
      <c r="L215" t="s">
        <v>43</v>
      </c>
      <c r="M215">
        <f>VLOOKUP(L215,[1]Key!$A$1:$C$72,2,FALSE)</f>
        <v>43.03886</v>
      </c>
      <c r="N215">
        <f>VLOOKUP(L215,[1]Key!$A$1:$C$72,3,FALSE)</f>
        <v>-87.902720000000002</v>
      </c>
      <c r="O215">
        <v>8</v>
      </c>
      <c r="P215">
        <v>3</v>
      </c>
      <c r="Q215">
        <v>1.2</v>
      </c>
      <c r="R215">
        <v>1.1000000000000001</v>
      </c>
      <c r="S215">
        <v>48</v>
      </c>
      <c r="T215">
        <f t="shared" si="27"/>
        <v>-1</v>
      </c>
      <c r="U215" s="1">
        <v>42783</v>
      </c>
      <c r="V215" s="13">
        <f t="shared" si="28"/>
        <v>42767</v>
      </c>
      <c r="W215" s="14">
        <f t="shared" si="29"/>
        <v>42783</v>
      </c>
      <c r="X215" s="1" t="str">
        <f t="shared" si="30"/>
        <v>Friday</v>
      </c>
      <c r="Y215" s="2">
        <v>0.49276620370370372</v>
      </c>
      <c r="Z215" s="2">
        <f t="shared" si="31"/>
        <v>0.5</v>
      </c>
      <c r="AA215">
        <f>1</f>
        <v>1</v>
      </c>
      <c r="AB215" s="1">
        <v>42783</v>
      </c>
      <c r="AC215" s="13">
        <f t="shared" si="32"/>
        <v>42767</v>
      </c>
      <c r="AD215" s="14">
        <f t="shared" si="33"/>
        <v>42783</v>
      </c>
      <c r="AE215" s="1" t="str">
        <f t="shared" si="34"/>
        <v>Friday</v>
      </c>
      <c r="AF215" s="2">
        <v>0.49857638888888894</v>
      </c>
      <c r="AG215" s="2">
        <f t="shared" si="35"/>
        <v>0.5</v>
      </c>
      <c r="AH215" t="s">
        <v>27</v>
      </c>
    </row>
    <row r="216" spans="1:34" x14ac:dyDescent="0.2">
      <c r="A216">
        <v>1146428</v>
      </c>
      <c r="B216" t="s">
        <v>88</v>
      </c>
      <c r="E216">
        <v>53217</v>
      </c>
      <c r="F216" t="s">
        <v>23</v>
      </c>
      <c r="G216" t="s">
        <v>89</v>
      </c>
      <c r="H216">
        <v>263</v>
      </c>
      <c r="I216" t="s">
        <v>70</v>
      </c>
      <c r="J216">
        <f>VLOOKUP(I216,[1]Key!$A$1:$C$72,2,FALSE)</f>
        <v>43.053040000000003</v>
      </c>
      <c r="K216">
        <f>VLOOKUP(I216,[1]Key!$A$1:$C$72,3,FALSE)</f>
        <v>-87.897660000000002</v>
      </c>
      <c r="L216" t="s">
        <v>85</v>
      </c>
      <c r="M216">
        <f>VLOOKUP(L216,[1]Key!$A$1:$C$72,2,FALSE)</f>
        <v>43.041646999999998</v>
      </c>
      <c r="N216">
        <f>VLOOKUP(L216,[1]Key!$A$1:$C$72,3,FALSE)</f>
        <v>-87.927257999999995</v>
      </c>
      <c r="O216">
        <v>16</v>
      </c>
      <c r="P216">
        <v>0</v>
      </c>
      <c r="Q216">
        <v>2.4</v>
      </c>
      <c r="R216">
        <v>2.2999999999999998</v>
      </c>
      <c r="S216">
        <v>96</v>
      </c>
      <c r="T216">
        <f t="shared" si="27"/>
        <v>-1</v>
      </c>
      <c r="U216" s="1">
        <v>42792</v>
      </c>
      <c r="V216" s="13">
        <f t="shared" si="28"/>
        <v>42767</v>
      </c>
      <c r="W216" s="14">
        <f t="shared" si="29"/>
        <v>42792</v>
      </c>
      <c r="X216" s="1" t="str">
        <f t="shared" si="30"/>
        <v>Sunday</v>
      </c>
      <c r="Y216" s="2">
        <v>7.2349537037037046E-2</v>
      </c>
      <c r="Z216" s="2">
        <f t="shared" si="31"/>
        <v>8.3333333333333329E-2</v>
      </c>
      <c r="AA216">
        <f>1</f>
        <v>1</v>
      </c>
      <c r="AB216" s="1">
        <v>42792</v>
      </c>
      <c r="AC216" s="13">
        <f t="shared" si="32"/>
        <v>42767</v>
      </c>
      <c r="AD216" s="14">
        <f t="shared" si="33"/>
        <v>42792</v>
      </c>
      <c r="AE216" s="1" t="str">
        <f t="shared" si="34"/>
        <v>Sunday</v>
      </c>
      <c r="AF216" s="2">
        <v>8.3726851851851858E-2</v>
      </c>
      <c r="AG216" s="2">
        <f t="shared" si="35"/>
        <v>8.3333333333333329E-2</v>
      </c>
      <c r="AH216" t="s">
        <v>27</v>
      </c>
    </row>
    <row r="217" spans="1:34" x14ac:dyDescent="0.2">
      <c r="A217">
        <v>1147177</v>
      </c>
      <c r="B217" t="s">
        <v>88</v>
      </c>
      <c r="E217">
        <v>53212</v>
      </c>
      <c r="F217" t="s">
        <v>23</v>
      </c>
      <c r="G217" t="s">
        <v>89</v>
      </c>
      <c r="H217">
        <v>13</v>
      </c>
      <c r="I217" t="s">
        <v>47</v>
      </c>
      <c r="J217">
        <f>VLOOKUP(I217,[1]Key!$A$1:$C$72,2,FALSE)</f>
        <v>43.049230000000001</v>
      </c>
      <c r="K217">
        <f>VLOOKUP(I217,[1]Key!$A$1:$C$72,3,FALSE)</f>
        <v>-87.911940000000001</v>
      </c>
      <c r="L217" t="s">
        <v>93</v>
      </c>
      <c r="M217">
        <f>VLOOKUP(L217,[1]Key!$A$1:$C$72,2,FALSE)</f>
        <v>43.069021999999997</v>
      </c>
      <c r="N217">
        <f>VLOOKUP(L217,[1]Key!$A$1:$C$72,3,FALSE)</f>
        <v>-87.887940999999998</v>
      </c>
      <c r="O217">
        <v>22</v>
      </c>
      <c r="P217">
        <v>3</v>
      </c>
      <c r="Q217">
        <v>3.3</v>
      </c>
      <c r="R217">
        <v>3.1</v>
      </c>
      <c r="S217">
        <v>132</v>
      </c>
      <c r="T217">
        <f t="shared" si="27"/>
        <v>-1</v>
      </c>
      <c r="U217" s="1">
        <v>42785</v>
      </c>
      <c r="V217" s="13">
        <f t="shared" si="28"/>
        <v>42767</v>
      </c>
      <c r="W217" s="14">
        <f t="shared" si="29"/>
        <v>42785</v>
      </c>
      <c r="X217" s="1" t="str">
        <f t="shared" si="30"/>
        <v>Sunday</v>
      </c>
      <c r="Y217" s="2">
        <v>0.14476851851851852</v>
      </c>
      <c r="Z217" s="2">
        <f t="shared" si="31"/>
        <v>0.125</v>
      </c>
      <c r="AA217">
        <f>1</f>
        <v>1</v>
      </c>
      <c r="AB217" s="1">
        <v>42785</v>
      </c>
      <c r="AC217" s="13">
        <f t="shared" si="32"/>
        <v>42767</v>
      </c>
      <c r="AD217" s="14">
        <f t="shared" si="33"/>
        <v>42785</v>
      </c>
      <c r="AE217" s="1" t="str">
        <f t="shared" si="34"/>
        <v>Sunday</v>
      </c>
      <c r="AF217" s="2">
        <v>0.15983796296296296</v>
      </c>
      <c r="AG217" s="2">
        <f t="shared" si="35"/>
        <v>0.16666666666666666</v>
      </c>
      <c r="AH217" t="s">
        <v>27</v>
      </c>
    </row>
    <row r="218" spans="1:34" x14ac:dyDescent="0.2">
      <c r="A218">
        <v>1148372</v>
      </c>
      <c r="B218" t="s">
        <v>88</v>
      </c>
      <c r="E218">
        <v>60102</v>
      </c>
      <c r="F218" t="s">
        <v>23</v>
      </c>
      <c r="G218" t="s">
        <v>89</v>
      </c>
      <c r="H218">
        <v>13</v>
      </c>
      <c r="I218" t="s">
        <v>74</v>
      </c>
      <c r="J218">
        <f>VLOOKUP(I218,[1]Key!$A$1:$C$72,2,FALSE)</f>
        <v>43.040154000000001</v>
      </c>
      <c r="K218">
        <f>VLOOKUP(I218,[1]Key!$A$1:$C$72,3,FALSE)</f>
        <v>-87.932113000000001</v>
      </c>
      <c r="L218" t="s">
        <v>48</v>
      </c>
      <c r="M218">
        <f>VLOOKUP(L218,[1]Key!$A$1:$C$72,2,FALSE)</f>
        <v>43.05097</v>
      </c>
      <c r="N218">
        <f>VLOOKUP(L218,[1]Key!$A$1:$C$72,3,FALSE)</f>
        <v>-87.906440000000003</v>
      </c>
      <c r="O218">
        <v>22</v>
      </c>
      <c r="P218">
        <v>3</v>
      </c>
      <c r="Q218">
        <v>3.3</v>
      </c>
      <c r="R218">
        <v>3.1</v>
      </c>
      <c r="S218">
        <v>132</v>
      </c>
      <c r="T218">
        <f t="shared" si="27"/>
        <v>-1</v>
      </c>
      <c r="U218" s="1">
        <v>42784</v>
      </c>
      <c r="V218" s="13">
        <f t="shared" si="28"/>
        <v>42767</v>
      </c>
      <c r="W218" s="14">
        <f t="shared" si="29"/>
        <v>42784</v>
      </c>
      <c r="X218" s="1" t="str">
        <f t="shared" si="30"/>
        <v>Saturday</v>
      </c>
      <c r="Y218" s="2">
        <v>0.50388888888888894</v>
      </c>
      <c r="Z218" s="2">
        <f t="shared" si="31"/>
        <v>0.5</v>
      </c>
      <c r="AA218">
        <f>1</f>
        <v>1</v>
      </c>
      <c r="AB218" s="1">
        <v>42784</v>
      </c>
      <c r="AC218" s="13">
        <f t="shared" si="32"/>
        <v>42767</v>
      </c>
      <c r="AD218" s="14">
        <f t="shared" si="33"/>
        <v>42784</v>
      </c>
      <c r="AE218" s="1" t="str">
        <f t="shared" si="34"/>
        <v>Saturday</v>
      </c>
      <c r="AF218" s="2">
        <v>0.5193402777777778</v>
      </c>
      <c r="AG218" s="2">
        <f t="shared" si="35"/>
        <v>0.5</v>
      </c>
      <c r="AH218" t="s">
        <v>27</v>
      </c>
    </row>
    <row r="219" spans="1:34" x14ac:dyDescent="0.2">
      <c r="A219">
        <v>1152143</v>
      </c>
      <c r="B219" t="s">
        <v>88</v>
      </c>
      <c r="E219">
        <v>60056</v>
      </c>
      <c r="F219" t="s">
        <v>23</v>
      </c>
      <c r="G219" t="s">
        <v>89</v>
      </c>
      <c r="H219">
        <v>5534</v>
      </c>
      <c r="I219" t="s">
        <v>61</v>
      </c>
      <c r="J219">
        <f>VLOOKUP(I219,[1]Key!$A$1:$C$72,2,FALSE)</f>
        <v>43.058619999999998</v>
      </c>
      <c r="K219">
        <f>VLOOKUP(I219,[1]Key!$A$1:$C$72,3,FALSE)</f>
        <v>-87.885319999999993</v>
      </c>
      <c r="L219" t="s">
        <v>74</v>
      </c>
      <c r="M219">
        <f>VLOOKUP(L219,[1]Key!$A$1:$C$72,2,FALSE)</f>
        <v>43.040154000000001</v>
      </c>
      <c r="N219">
        <f>VLOOKUP(L219,[1]Key!$A$1:$C$72,3,FALSE)</f>
        <v>-87.932113000000001</v>
      </c>
      <c r="O219">
        <v>45</v>
      </c>
      <c r="P219">
        <v>6</v>
      </c>
      <c r="Q219">
        <v>6.8</v>
      </c>
      <c r="R219">
        <v>6.4</v>
      </c>
      <c r="S219">
        <v>270</v>
      </c>
      <c r="T219">
        <f t="shared" si="27"/>
        <v>-1</v>
      </c>
      <c r="U219" s="1">
        <v>42788</v>
      </c>
      <c r="V219" s="13">
        <f t="shared" si="28"/>
        <v>42767</v>
      </c>
      <c r="W219" s="14">
        <f t="shared" si="29"/>
        <v>42788</v>
      </c>
      <c r="X219" s="1" t="str">
        <f t="shared" si="30"/>
        <v>Wednesday</v>
      </c>
      <c r="Y219" s="2">
        <v>0.54009259259259257</v>
      </c>
      <c r="Z219" s="2">
        <f t="shared" si="31"/>
        <v>0.54166666666666663</v>
      </c>
      <c r="AA219">
        <f>1</f>
        <v>1</v>
      </c>
      <c r="AB219" s="1">
        <v>42788</v>
      </c>
      <c r="AC219" s="13">
        <f t="shared" si="32"/>
        <v>42767</v>
      </c>
      <c r="AD219" s="14">
        <f t="shared" si="33"/>
        <v>42788</v>
      </c>
      <c r="AE219" s="1" t="str">
        <f t="shared" si="34"/>
        <v>Wednesday</v>
      </c>
      <c r="AF219" s="2">
        <v>0.57125000000000004</v>
      </c>
      <c r="AG219" s="2">
        <f t="shared" si="35"/>
        <v>0.58333333333333326</v>
      </c>
      <c r="AH219" t="s">
        <v>27</v>
      </c>
    </row>
    <row r="220" spans="1:34" x14ac:dyDescent="0.2">
      <c r="A220">
        <v>1152160</v>
      </c>
      <c r="B220" t="s">
        <v>88</v>
      </c>
      <c r="E220">
        <v>53233</v>
      </c>
      <c r="F220" t="s">
        <v>23</v>
      </c>
      <c r="G220" t="s">
        <v>89</v>
      </c>
      <c r="H220">
        <v>11104</v>
      </c>
      <c r="I220" t="s">
        <v>85</v>
      </c>
      <c r="J220">
        <f>VLOOKUP(I220,[1]Key!$A$1:$C$72,2,FALSE)</f>
        <v>43.041646999999998</v>
      </c>
      <c r="K220">
        <f>VLOOKUP(I220,[1]Key!$A$1:$C$72,3,FALSE)</f>
        <v>-87.927257999999995</v>
      </c>
      <c r="L220" t="s">
        <v>74</v>
      </c>
      <c r="M220">
        <f>VLOOKUP(L220,[1]Key!$A$1:$C$72,2,FALSE)</f>
        <v>43.040154000000001</v>
      </c>
      <c r="N220">
        <f>VLOOKUP(L220,[1]Key!$A$1:$C$72,3,FALSE)</f>
        <v>-87.932113000000001</v>
      </c>
      <c r="O220">
        <v>62</v>
      </c>
      <c r="P220">
        <v>6</v>
      </c>
      <c r="Q220">
        <v>9.3000000000000007</v>
      </c>
      <c r="R220">
        <v>8.8000000000000007</v>
      </c>
      <c r="S220">
        <v>372</v>
      </c>
      <c r="T220">
        <f t="shared" si="27"/>
        <v>-1</v>
      </c>
      <c r="U220" s="1">
        <v>42783</v>
      </c>
      <c r="V220" s="13">
        <f t="shared" si="28"/>
        <v>42767</v>
      </c>
      <c r="W220" s="14">
        <f t="shared" si="29"/>
        <v>42783</v>
      </c>
      <c r="X220" s="1" t="str">
        <f t="shared" si="30"/>
        <v>Friday</v>
      </c>
      <c r="Y220" s="2">
        <v>0.62015046296296295</v>
      </c>
      <c r="Z220" s="2">
        <f t="shared" si="31"/>
        <v>0.625</v>
      </c>
      <c r="AA220">
        <f>1</f>
        <v>1</v>
      </c>
      <c r="AB220" s="1">
        <v>42783</v>
      </c>
      <c r="AC220" s="13">
        <f t="shared" si="32"/>
        <v>42767</v>
      </c>
      <c r="AD220" s="14">
        <f t="shared" si="33"/>
        <v>42783</v>
      </c>
      <c r="AE220" s="1" t="str">
        <f t="shared" si="34"/>
        <v>Friday</v>
      </c>
      <c r="AF220" s="2">
        <v>0.66378472222222229</v>
      </c>
      <c r="AG220" s="2">
        <f t="shared" si="35"/>
        <v>0.66666666666666663</v>
      </c>
      <c r="AH220" t="s">
        <v>27</v>
      </c>
    </row>
    <row r="221" spans="1:34" x14ac:dyDescent="0.2">
      <c r="A221">
        <v>1152246</v>
      </c>
      <c r="B221" t="s">
        <v>88</v>
      </c>
      <c r="E221">
        <v>54603</v>
      </c>
      <c r="F221" t="s">
        <v>23</v>
      </c>
      <c r="G221" t="s">
        <v>89</v>
      </c>
      <c r="H221">
        <v>2</v>
      </c>
      <c r="I221" t="s">
        <v>63</v>
      </c>
      <c r="J221">
        <f>VLOOKUP(I221,[1]Key!$A$1:$C$72,2,FALSE)</f>
        <v>43.078530000000001</v>
      </c>
      <c r="K221">
        <f>VLOOKUP(I221,[1]Key!$A$1:$C$72,3,FALSE)</f>
        <v>-87.882620000000003</v>
      </c>
      <c r="L221" t="s">
        <v>63</v>
      </c>
      <c r="M221">
        <f>VLOOKUP(L221,[1]Key!$A$1:$C$72,2,FALSE)</f>
        <v>43.078530000000001</v>
      </c>
      <c r="N221">
        <f>VLOOKUP(L221,[1]Key!$A$1:$C$72,3,FALSE)</f>
        <v>-87.882620000000003</v>
      </c>
      <c r="O221">
        <v>47</v>
      </c>
      <c r="P221">
        <v>6</v>
      </c>
      <c r="Q221">
        <v>7.1</v>
      </c>
      <c r="R221">
        <v>6.7</v>
      </c>
      <c r="S221">
        <v>282</v>
      </c>
      <c r="T221">
        <f t="shared" si="27"/>
        <v>-1</v>
      </c>
      <c r="U221" s="1">
        <v>42791</v>
      </c>
      <c r="V221" s="13">
        <f t="shared" si="28"/>
        <v>42767</v>
      </c>
      <c r="W221" s="14">
        <f t="shared" si="29"/>
        <v>42791</v>
      </c>
      <c r="X221" s="1" t="str">
        <f t="shared" si="30"/>
        <v>Saturday</v>
      </c>
      <c r="Y221" s="2">
        <v>0.67732638888888885</v>
      </c>
      <c r="Z221" s="2">
        <f t="shared" si="31"/>
        <v>0.66666666666666663</v>
      </c>
      <c r="AA221">
        <f>1</f>
        <v>1</v>
      </c>
      <c r="AB221" s="1">
        <v>42791</v>
      </c>
      <c r="AC221" s="13">
        <f t="shared" si="32"/>
        <v>42767</v>
      </c>
      <c r="AD221" s="14">
        <f t="shared" si="33"/>
        <v>42791</v>
      </c>
      <c r="AE221" s="1" t="str">
        <f t="shared" si="34"/>
        <v>Saturday</v>
      </c>
      <c r="AF221" s="2">
        <v>0.71031250000000001</v>
      </c>
      <c r="AG221" s="2">
        <f t="shared" si="35"/>
        <v>0.70833333333333326</v>
      </c>
      <c r="AH221" t="s">
        <v>35</v>
      </c>
    </row>
    <row r="222" spans="1:34" x14ac:dyDescent="0.2">
      <c r="A222">
        <v>1177665</v>
      </c>
      <c r="B222" t="s">
        <v>88</v>
      </c>
      <c r="E222">
        <v>10509</v>
      </c>
      <c r="F222" t="s">
        <v>23</v>
      </c>
      <c r="G222" t="s">
        <v>89</v>
      </c>
      <c r="H222">
        <v>243</v>
      </c>
      <c r="I222" t="s">
        <v>85</v>
      </c>
      <c r="J222">
        <f>VLOOKUP(I222,[1]Key!$A$1:$C$72,2,FALSE)</f>
        <v>43.041646999999998</v>
      </c>
      <c r="K222">
        <f>VLOOKUP(I222,[1]Key!$A$1:$C$72,3,FALSE)</f>
        <v>-87.927257999999995</v>
      </c>
      <c r="L222" t="s">
        <v>61</v>
      </c>
      <c r="M222">
        <f>VLOOKUP(L222,[1]Key!$A$1:$C$72,2,FALSE)</f>
        <v>43.058619999999998</v>
      </c>
      <c r="N222">
        <f>VLOOKUP(L222,[1]Key!$A$1:$C$72,3,FALSE)</f>
        <v>-87.885319999999993</v>
      </c>
      <c r="O222">
        <v>24</v>
      </c>
      <c r="P222">
        <v>3</v>
      </c>
      <c r="Q222">
        <v>3.6</v>
      </c>
      <c r="R222">
        <v>3.4</v>
      </c>
      <c r="S222">
        <v>144</v>
      </c>
      <c r="T222">
        <f t="shared" si="27"/>
        <v>-1</v>
      </c>
      <c r="U222" s="1">
        <v>42793</v>
      </c>
      <c r="V222" s="13">
        <f t="shared" si="28"/>
        <v>42767</v>
      </c>
      <c r="W222" s="14">
        <f t="shared" si="29"/>
        <v>42793</v>
      </c>
      <c r="X222" s="1" t="str">
        <f t="shared" si="30"/>
        <v>Monday</v>
      </c>
      <c r="Y222" s="2">
        <v>0.35746527777777781</v>
      </c>
      <c r="Z222" s="2">
        <f t="shared" si="31"/>
        <v>0.375</v>
      </c>
      <c r="AA222">
        <f>1</f>
        <v>1</v>
      </c>
      <c r="AB222" s="1">
        <v>42793</v>
      </c>
      <c r="AC222" s="13">
        <f t="shared" si="32"/>
        <v>42767</v>
      </c>
      <c r="AD222" s="14">
        <f t="shared" si="33"/>
        <v>42793</v>
      </c>
      <c r="AE222" s="1" t="str">
        <f t="shared" si="34"/>
        <v>Monday</v>
      </c>
      <c r="AF222" s="2">
        <v>0.37421296296296297</v>
      </c>
      <c r="AG222" s="2">
        <f t="shared" si="35"/>
        <v>0.375</v>
      </c>
      <c r="AH222" t="s">
        <v>27</v>
      </c>
    </row>
    <row r="223" spans="1:34" x14ac:dyDescent="0.2">
      <c r="A223">
        <v>1190539</v>
      </c>
      <c r="B223" t="s">
        <v>88</v>
      </c>
      <c r="E223">
        <v>53097</v>
      </c>
      <c r="F223" t="s">
        <v>23</v>
      </c>
      <c r="G223" t="s">
        <v>89</v>
      </c>
      <c r="H223">
        <v>993</v>
      </c>
      <c r="I223" t="s">
        <v>79</v>
      </c>
      <c r="J223">
        <f>VLOOKUP(I223,[1]Key!$A$1:$C$72,2,FALSE)</f>
        <v>43.038649999999997</v>
      </c>
      <c r="K223">
        <f>VLOOKUP(I223,[1]Key!$A$1:$C$72,3,FALSE)</f>
        <v>-87.921930000000003</v>
      </c>
      <c r="L223" t="s">
        <v>74</v>
      </c>
      <c r="M223">
        <f>VLOOKUP(L223,[1]Key!$A$1:$C$72,2,FALSE)</f>
        <v>43.040154000000001</v>
      </c>
      <c r="N223">
        <f>VLOOKUP(L223,[1]Key!$A$1:$C$72,3,FALSE)</f>
        <v>-87.932113000000001</v>
      </c>
      <c r="O223">
        <v>97</v>
      </c>
      <c r="P223">
        <v>12</v>
      </c>
      <c r="Q223">
        <v>14.6</v>
      </c>
      <c r="R223">
        <v>13.8</v>
      </c>
      <c r="S223">
        <v>582</v>
      </c>
      <c r="T223">
        <f t="shared" si="27"/>
        <v>-1</v>
      </c>
      <c r="U223" s="1">
        <v>42788</v>
      </c>
      <c r="V223" s="13">
        <f t="shared" si="28"/>
        <v>42767</v>
      </c>
      <c r="W223" s="14">
        <f t="shared" si="29"/>
        <v>42788</v>
      </c>
      <c r="X223" s="1" t="str">
        <f t="shared" si="30"/>
        <v>Wednesday</v>
      </c>
      <c r="Y223" s="2">
        <v>0.60605324074074074</v>
      </c>
      <c r="Z223" s="2">
        <f t="shared" si="31"/>
        <v>0.625</v>
      </c>
      <c r="AA223">
        <f>1</f>
        <v>1</v>
      </c>
      <c r="AB223" s="1">
        <v>42788</v>
      </c>
      <c r="AC223" s="13">
        <f t="shared" si="32"/>
        <v>42767</v>
      </c>
      <c r="AD223" s="14">
        <f t="shared" si="33"/>
        <v>42788</v>
      </c>
      <c r="AE223" s="1" t="str">
        <f t="shared" si="34"/>
        <v>Wednesday</v>
      </c>
      <c r="AF223" s="2">
        <v>0.6734837962962964</v>
      </c>
      <c r="AG223" s="2">
        <f t="shared" si="35"/>
        <v>0.66666666666666663</v>
      </c>
      <c r="AH223" t="s">
        <v>27</v>
      </c>
    </row>
    <row r="224" spans="1:34" x14ac:dyDescent="0.2">
      <c r="A224">
        <v>1198350</v>
      </c>
      <c r="B224" t="s">
        <v>88</v>
      </c>
      <c r="E224">
        <v>33755</v>
      </c>
      <c r="F224" t="s">
        <v>23</v>
      </c>
      <c r="G224" t="s">
        <v>89</v>
      </c>
      <c r="H224">
        <v>11140</v>
      </c>
      <c r="I224" t="s">
        <v>40</v>
      </c>
      <c r="J224">
        <f>VLOOKUP(I224,[1]Key!$A$1:$C$72,2,FALSE)</f>
        <v>43.031480000000002</v>
      </c>
      <c r="K224">
        <f>VLOOKUP(I224,[1]Key!$A$1:$C$72,3,FALSE)</f>
        <v>-87.908169999999998</v>
      </c>
      <c r="L224" t="s">
        <v>40</v>
      </c>
      <c r="M224">
        <f>VLOOKUP(L224,[1]Key!$A$1:$C$72,2,FALSE)</f>
        <v>43.031480000000002</v>
      </c>
      <c r="N224">
        <f>VLOOKUP(L224,[1]Key!$A$1:$C$72,3,FALSE)</f>
        <v>-87.908169999999998</v>
      </c>
      <c r="O224">
        <v>6</v>
      </c>
      <c r="P224">
        <v>0</v>
      </c>
      <c r="Q224">
        <v>0.9</v>
      </c>
      <c r="R224">
        <v>0.9</v>
      </c>
      <c r="S224">
        <v>36</v>
      </c>
      <c r="T224">
        <f t="shared" si="27"/>
        <v>-1</v>
      </c>
      <c r="U224" s="1">
        <v>42793</v>
      </c>
      <c r="V224" s="13">
        <f t="shared" si="28"/>
        <v>42767</v>
      </c>
      <c r="W224" s="14">
        <f t="shared" si="29"/>
        <v>42793</v>
      </c>
      <c r="X224" s="1" t="str">
        <f t="shared" si="30"/>
        <v>Monday</v>
      </c>
      <c r="Y224" s="2">
        <v>0.68445601851851856</v>
      </c>
      <c r="Z224" s="2">
        <f t="shared" si="31"/>
        <v>0.66666666666666663</v>
      </c>
      <c r="AA224">
        <f>1</f>
        <v>1</v>
      </c>
      <c r="AB224" s="1">
        <v>42793</v>
      </c>
      <c r="AC224" s="13">
        <f t="shared" si="32"/>
        <v>42767</v>
      </c>
      <c r="AD224" s="14">
        <f t="shared" si="33"/>
        <v>42793</v>
      </c>
      <c r="AE224" s="1" t="str">
        <f t="shared" si="34"/>
        <v>Monday</v>
      </c>
      <c r="AF224" s="2">
        <v>0.68868055555555552</v>
      </c>
      <c r="AG224" s="2">
        <f t="shared" si="35"/>
        <v>0.70833333333333326</v>
      </c>
      <c r="AH224" t="s">
        <v>35</v>
      </c>
    </row>
    <row r="225" spans="1:34" x14ac:dyDescent="0.2">
      <c r="A225">
        <v>1198458</v>
      </c>
      <c r="B225" t="s">
        <v>88</v>
      </c>
      <c r="E225">
        <v>53207</v>
      </c>
      <c r="F225" t="s">
        <v>23</v>
      </c>
      <c r="G225" t="s">
        <v>89</v>
      </c>
      <c r="H225">
        <v>11145</v>
      </c>
      <c r="I225" t="s">
        <v>94</v>
      </c>
      <c r="J225">
        <f>VLOOKUP(I225,[1]Key!$A$1:$C$72,2,FALSE)</f>
        <v>43.051119999999997</v>
      </c>
      <c r="K225">
        <f>VLOOKUP(I225,[1]Key!$A$1:$C$72,3,FALSE)</f>
        <v>-87.918819999999997</v>
      </c>
      <c r="L225" t="s">
        <v>94</v>
      </c>
      <c r="M225">
        <f>VLOOKUP(L225,[1]Key!$A$1:$C$72,2,FALSE)</f>
        <v>43.051119999999997</v>
      </c>
      <c r="N225">
        <f>VLOOKUP(L225,[1]Key!$A$1:$C$72,3,FALSE)</f>
        <v>-87.918819999999997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27"/>
        <v>-1</v>
      </c>
      <c r="U225" s="1">
        <v>42788</v>
      </c>
      <c r="V225" s="13">
        <f t="shared" si="28"/>
        <v>42767</v>
      </c>
      <c r="W225" s="14">
        <f t="shared" si="29"/>
        <v>42788</v>
      </c>
      <c r="X225" s="1" t="str">
        <f t="shared" si="30"/>
        <v>Wednesday</v>
      </c>
      <c r="Y225" s="2">
        <v>0.58206018518518521</v>
      </c>
      <c r="Z225" s="2">
        <f t="shared" si="31"/>
        <v>0.58333333333333326</v>
      </c>
      <c r="AA225">
        <f>1</f>
        <v>1</v>
      </c>
      <c r="AB225" s="1">
        <v>42788</v>
      </c>
      <c r="AC225" s="13">
        <f t="shared" si="32"/>
        <v>42767</v>
      </c>
      <c r="AD225" s="14">
        <f t="shared" si="33"/>
        <v>42788</v>
      </c>
      <c r="AE225" s="1" t="str">
        <f t="shared" si="34"/>
        <v>Wednesday</v>
      </c>
      <c r="AF225" s="2">
        <v>0.58232638888888888</v>
      </c>
      <c r="AG225" s="2">
        <f t="shared" si="35"/>
        <v>0.58333333333333326</v>
      </c>
      <c r="AH225" t="s">
        <v>35</v>
      </c>
    </row>
    <row r="226" spans="1:34" x14ac:dyDescent="0.2">
      <c r="A226">
        <v>1198458</v>
      </c>
      <c r="B226" t="s">
        <v>88</v>
      </c>
      <c r="E226">
        <v>53207</v>
      </c>
      <c r="F226" t="s">
        <v>23</v>
      </c>
      <c r="G226" t="s">
        <v>89</v>
      </c>
      <c r="H226">
        <v>5576</v>
      </c>
      <c r="I226" t="s">
        <v>94</v>
      </c>
      <c r="J226">
        <f>VLOOKUP(I226,[1]Key!$A$1:$C$72,2,FALSE)</f>
        <v>43.051119999999997</v>
      </c>
      <c r="K226">
        <f>VLOOKUP(I226,[1]Key!$A$1:$C$72,3,FALSE)</f>
        <v>-87.918819999999997</v>
      </c>
      <c r="L226" t="s">
        <v>94</v>
      </c>
      <c r="M226">
        <f>VLOOKUP(L226,[1]Key!$A$1:$C$72,2,FALSE)</f>
        <v>43.051119999999997</v>
      </c>
      <c r="N226">
        <f>VLOOKUP(L226,[1]Key!$A$1:$C$72,3,FALSE)</f>
        <v>-87.918819999999997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27"/>
        <v>-1</v>
      </c>
      <c r="U226" s="1">
        <v>42788</v>
      </c>
      <c r="V226" s="13">
        <f t="shared" si="28"/>
        <v>42767</v>
      </c>
      <c r="W226" s="14">
        <f t="shared" si="29"/>
        <v>42788</v>
      </c>
      <c r="X226" s="1" t="str">
        <f t="shared" si="30"/>
        <v>Wednesday</v>
      </c>
      <c r="Y226" s="2">
        <v>0.54535879629629636</v>
      </c>
      <c r="Z226" s="2">
        <f t="shared" si="31"/>
        <v>0.54166666666666663</v>
      </c>
      <c r="AA226">
        <f>1</f>
        <v>1</v>
      </c>
      <c r="AB226" s="1">
        <v>42788</v>
      </c>
      <c r="AC226" s="13">
        <f t="shared" si="32"/>
        <v>42767</v>
      </c>
      <c r="AD226" s="14">
        <f t="shared" si="33"/>
        <v>42788</v>
      </c>
      <c r="AE226" s="1" t="str">
        <f t="shared" si="34"/>
        <v>Wednesday</v>
      </c>
      <c r="AF226" s="2">
        <v>0.54552083333333334</v>
      </c>
      <c r="AG226" s="2">
        <f t="shared" si="35"/>
        <v>0.54166666666666663</v>
      </c>
      <c r="AH226" t="s">
        <v>35</v>
      </c>
    </row>
    <row r="227" spans="1:34" x14ac:dyDescent="0.2">
      <c r="A227">
        <v>1206997</v>
      </c>
      <c r="B227" t="s">
        <v>88</v>
      </c>
      <c r="E227">
        <v>53204</v>
      </c>
      <c r="F227" t="s">
        <v>23</v>
      </c>
      <c r="G227" t="s">
        <v>89</v>
      </c>
      <c r="H227">
        <v>5468</v>
      </c>
      <c r="I227" t="s">
        <v>33</v>
      </c>
      <c r="J227">
        <f>VLOOKUP(I227,[1]Key!$A$1:$C$72,2,FALSE)</f>
        <v>43.034619999999997</v>
      </c>
      <c r="K227">
        <f>VLOOKUP(I227,[1]Key!$A$1:$C$72,3,FALSE)</f>
        <v>-87.917500000000004</v>
      </c>
      <c r="L227" t="s">
        <v>82</v>
      </c>
      <c r="M227">
        <f>VLOOKUP(L227,[1]Key!$A$1:$C$72,2,FALSE)</f>
        <v>43.026229999999998</v>
      </c>
      <c r="N227">
        <f>VLOOKUP(L227,[1]Key!$A$1:$C$72,3,FALSE)</f>
        <v>-87.912809999999993</v>
      </c>
      <c r="O227">
        <v>7</v>
      </c>
      <c r="P227">
        <v>3</v>
      </c>
      <c r="Q227">
        <v>1.1000000000000001</v>
      </c>
      <c r="R227">
        <v>1</v>
      </c>
      <c r="S227">
        <v>42</v>
      </c>
      <c r="T227">
        <f t="shared" si="27"/>
        <v>-1</v>
      </c>
      <c r="U227" s="1">
        <v>42785</v>
      </c>
      <c r="V227" s="13">
        <f t="shared" si="28"/>
        <v>42767</v>
      </c>
      <c r="W227" s="14">
        <f t="shared" si="29"/>
        <v>42785</v>
      </c>
      <c r="X227" s="1" t="str">
        <f t="shared" si="30"/>
        <v>Sunday</v>
      </c>
      <c r="Y227" s="2">
        <v>0.78032407407407411</v>
      </c>
      <c r="Z227" s="2">
        <f t="shared" si="31"/>
        <v>0.79166666666666663</v>
      </c>
      <c r="AA227">
        <f>1</f>
        <v>1</v>
      </c>
      <c r="AB227" s="1">
        <v>42785</v>
      </c>
      <c r="AC227" s="13">
        <f t="shared" si="32"/>
        <v>42767</v>
      </c>
      <c r="AD227" s="14">
        <f t="shared" si="33"/>
        <v>42785</v>
      </c>
      <c r="AE227" s="1" t="str">
        <f t="shared" si="34"/>
        <v>Sunday</v>
      </c>
      <c r="AF227" s="2">
        <v>0.78482638888888889</v>
      </c>
      <c r="AG227" s="2">
        <f t="shared" si="35"/>
        <v>0.79166666666666663</v>
      </c>
      <c r="AH227" t="s">
        <v>27</v>
      </c>
    </row>
    <row r="228" spans="1:34" x14ac:dyDescent="0.2">
      <c r="A228">
        <v>1206997</v>
      </c>
      <c r="B228" t="s">
        <v>88</v>
      </c>
      <c r="E228">
        <v>53204</v>
      </c>
      <c r="F228" t="s">
        <v>23</v>
      </c>
      <c r="G228" t="s">
        <v>89</v>
      </c>
      <c r="H228">
        <v>5460</v>
      </c>
      <c r="I228" t="s">
        <v>33</v>
      </c>
      <c r="J228">
        <f>VLOOKUP(I228,[1]Key!$A$1:$C$72,2,FALSE)</f>
        <v>43.034619999999997</v>
      </c>
      <c r="K228">
        <f>VLOOKUP(I228,[1]Key!$A$1:$C$72,3,FALSE)</f>
        <v>-87.917500000000004</v>
      </c>
      <c r="L228" t="s">
        <v>82</v>
      </c>
      <c r="M228">
        <f>VLOOKUP(L228,[1]Key!$A$1:$C$72,2,FALSE)</f>
        <v>43.026229999999998</v>
      </c>
      <c r="N228">
        <f>VLOOKUP(L228,[1]Key!$A$1:$C$72,3,FALSE)</f>
        <v>-87.912809999999993</v>
      </c>
      <c r="O228">
        <v>6</v>
      </c>
      <c r="P228">
        <v>3</v>
      </c>
      <c r="Q228">
        <v>0.9</v>
      </c>
      <c r="R228">
        <v>0.9</v>
      </c>
      <c r="S228">
        <v>36</v>
      </c>
      <c r="T228">
        <f t="shared" si="27"/>
        <v>-1</v>
      </c>
      <c r="U228" s="1">
        <v>42785</v>
      </c>
      <c r="V228" s="13">
        <f t="shared" si="28"/>
        <v>42767</v>
      </c>
      <c r="W228" s="14">
        <f t="shared" si="29"/>
        <v>42785</v>
      </c>
      <c r="X228" s="1" t="str">
        <f t="shared" si="30"/>
        <v>Sunday</v>
      </c>
      <c r="Y228" s="2">
        <v>0.78065972222222213</v>
      </c>
      <c r="Z228" s="2">
        <f t="shared" si="31"/>
        <v>0.79166666666666663</v>
      </c>
      <c r="AA228">
        <f>1</f>
        <v>1</v>
      </c>
      <c r="AB228" s="1">
        <v>42785</v>
      </c>
      <c r="AC228" s="13">
        <f t="shared" si="32"/>
        <v>42767</v>
      </c>
      <c r="AD228" s="14">
        <f t="shared" si="33"/>
        <v>42785</v>
      </c>
      <c r="AE228" s="1" t="str">
        <f t="shared" si="34"/>
        <v>Sunday</v>
      </c>
      <c r="AF228" s="2">
        <v>0.78484953703703697</v>
      </c>
      <c r="AG228" s="2">
        <f t="shared" si="35"/>
        <v>0.79166666666666663</v>
      </c>
      <c r="AH228" t="s">
        <v>27</v>
      </c>
    </row>
    <row r="229" spans="1:34" x14ac:dyDescent="0.2">
      <c r="A229">
        <v>1215255</v>
      </c>
      <c r="B229" t="s">
        <v>88</v>
      </c>
      <c r="E229">
        <v>53202</v>
      </c>
      <c r="F229" t="s">
        <v>23</v>
      </c>
      <c r="G229" t="s">
        <v>89</v>
      </c>
      <c r="H229">
        <v>5440</v>
      </c>
      <c r="I229" t="s">
        <v>69</v>
      </c>
      <c r="J229">
        <f>VLOOKUP(I229,[1]Key!$A$1:$C$72,2,FALSE)</f>
        <v>43.048200000000001</v>
      </c>
      <c r="K229">
        <f>VLOOKUP(I229,[1]Key!$A$1:$C$72,3,FALSE)</f>
        <v>-87.900859999999994</v>
      </c>
      <c r="L229" t="s">
        <v>40</v>
      </c>
      <c r="M229">
        <f>VLOOKUP(L229,[1]Key!$A$1:$C$72,2,FALSE)</f>
        <v>43.031480000000002</v>
      </c>
      <c r="N229">
        <f>VLOOKUP(L229,[1]Key!$A$1:$C$72,3,FALSE)</f>
        <v>-87.908169999999998</v>
      </c>
      <c r="O229">
        <v>31</v>
      </c>
      <c r="P229">
        <v>3</v>
      </c>
      <c r="Q229">
        <v>4.7</v>
      </c>
      <c r="R229">
        <v>4.4000000000000004</v>
      </c>
      <c r="S229">
        <v>186</v>
      </c>
      <c r="T229">
        <f t="shared" si="27"/>
        <v>-1</v>
      </c>
      <c r="U229" s="1">
        <v>42787</v>
      </c>
      <c r="V229" s="13">
        <f t="shared" si="28"/>
        <v>42767</v>
      </c>
      <c r="W229" s="14">
        <f t="shared" si="29"/>
        <v>42787</v>
      </c>
      <c r="X229" s="1" t="str">
        <f t="shared" si="30"/>
        <v>Tuesday</v>
      </c>
      <c r="Y229" s="2">
        <v>0.71900462962962963</v>
      </c>
      <c r="Z229" s="2">
        <f t="shared" si="31"/>
        <v>0.70833333333333326</v>
      </c>
      <c r="AA229">
        <f>1</f>
        <v>1</v>
      </c>
      <c r="AB229" s="1">
        <v>42787</v>
      </c>
      <c r="AC229" s="13">
        <f t="shared" si="32"/>
        <v>42767</v>
      </c>
      <c r="AD229" s="14">
        <f t="shared" si="33"/>
        <v>42787</v>
      </c>
      <c r="AE229" s="1" t="str">
        <f t="shared" si="34"/>
        <v>Tuesday</v>
      </c>
      <c r="AF229" s="2">
        <v>0.7402777777777777</v>
      </c>
      <c r="AG229" s="2">
        <f t="shared" si="35"/>
        <v>0.75</v>
      </c>
      <c r="AH229" t="s">
        <v>27</v>
      </c>
    </row>
    <row r="230" spans="1:34" x14ac:dyDescent="0.2">
      <c r="A230">
        <v>1218020</v>
      </c>
      <c r="B230" t="s">
        <v>88</v>
      </c>
      <c r="E230">
        <v>53202</v>
      </c>
      <c r="F230" t="s">
        <v>23</v>
      </c>
      <c r="G230" t="s">
        <v>89</v>
      </c>
      <c r="H230">
        <v>242</v>
      </c>
      <c r="I230" t="s">
        <v>80</v>
      </c>
      <c r="J230">
        <f>VLOOKUP(I230,[1]Key!$A$1:$C$72,2,FALSE)</f>
        <v>43.052460000000004</v>
      </c>
      <c r="K230">
        <f>VLOOKUP(I230,[1]Key!$A$1:$C$72,3,FALSE)</f>
        <v>-87.891000000000005</v>
      </c>
      <c r="L230" t="s">
        <v>29</v>
      </c>
      <c r="M230">
        <f>VLOOKUP(L230,[1]Key!$A$1:$C$72,2,FALSE)</f>
        <v>43.042490000000001</v>
      </c>
      <c r="N230">
        <f>VLOOKUP(L230,[1]Key!$A$1:$C$72,3,FALSE)</f>
        <v>-87.909959999999998</v>
      </c>
      <c r="O230">
        <v>30</v>
      </c>
      <c r="P230">
        <v>3</v>
      </c>
      <c r="Q230">
        <v>4.5</v>
      </c>
      <c r="R230">
        <v>4.3</v>
      </c>
      <c r="S230">
        <v>180</v>
      </c>
      <c r="T230">
        <f t="shared" si="27"/>
        <v>-1</v>
      </c>
      <c r="U230" s="1">
        <v>42784</v>
      </c>
      <c r="V230" s="13">
        <f t="shared" si="28"/>
        <v>42767</v>
      </c>
      <c r="W230" s="14">
        <f t="shared" si="29"/>
        <v>42784</v>
      </c>
      <c r="X230" s="1" t="str">
        <f t="shared" si="30"/>
        <v>Saturday</v>
      </c>
      <c r="Y230" s="2">
        <v>0.78701388888888879</v>
      </c>
      <c r="Z230" s="2">
        <f t="shared" si="31"/>
        <v>0.79166666666666663</v>
      </c>
      <c r="AA230">
        <f>1</f>
        <v>1</v>
      </c>
      <c r="AB230" s="1">
        <v>42784</v>
      </c>
      <c r="AC230" s="13">
        <f t="shared" si="32"/>
        <v>42767</v>
      </c>
      <c r="AD230" s="14">
        <f t="shared" si="33"/>
        <v>42784</v>
      </c>
      <c r="AE230" s="1" t="str">
        <f t="shared" si="34"/>
        <v>Saturday</v>
      </c>
      <c r="AF230" s="2">
        <v>0.80778935185185186</v>
      </c>
      <c r="AG230" s="2">
        <f t="shared" si="35"/>
        <v>0.79166666666666663</v>
      </c>
      <c r="AH230" t="s">
        <v>27</v>
      </c>
    </row>
    <row r="231" spans="1:34" x14ac:dyDescent="0.2">
      <c r="A231">
        <v>1222158</v>
      </c>
      <c r="B231" t="s">
        <v>88</v>
      </c>
      <c r="E231">
        <v>54466</v>
      </c>
      <c r="F231" t="s">
        <v>23</v>
      </c>
      <c r="G231" t="s">
        <v>89</v>
      </c>
      <c r="H231">
        <v>5450</v>
      </c>
      <c r="I231" t="s">
        <v>67</v>
      </c>
      <c r="J231">
        <f>VLOOKUP(I231,[1]Key!$A$1:$C$72,2,FALSE)</f>
        <v>43.074890000000003</v>
      </c>
      <c r="K231">
        <f>VLOOKUP(I231,[1]Key!$A$1:$C$72,3,FALSE)</f>
        <v>-87.882810000000006</v>
      </c>
      <c r="L231" t="s">
        <v>67</v>
      </c>
      <c r="M231">
        <f>VLOOKUP(L231,[1]Key!$A$1:$C$72,2,FALSE)</f>
        <v>43.074890000000003</v>
      </c>
      <c r="N231">
        <f>VLOOKUP(L231,[1]Key!$A$1:$C$72,3,FALSE)</f>
        <v>-87.882810000000006</v>
      </c>
      <c r="O231">
        <v>19</v>
      </c>
      <c r="P231">
        <v>3</v>
      </c>
      <c r="Q231">
        <v>2.9</v>
      </c>
      <c r="R231">
        <v>2.7</v>
      </c>
      <c r="S231">
        <v>114</v>
      </c>
      <c r="T231">
        <f t="shared" si="27"/>
        <v>-1</v>
      </c>
      <c r="U231" s="1">
        <v>42785</v>
      </c>
      <c r="V231" s="13">
        <f t="shared" si="28"/>
        <v>42767</v>
      </c>
      <c r="W231" s="14">
        <f t="shared" si="29"/>
        <v>42785</v>
      </c>
      <c r="X231" s="1" t="str">
        <f t="shared" si="30"/>
        <v>Sunday</v>
      </c>
      <c r="Y231" s="2">
        <v>0.49137731481481484</v>
      </c>
      <c r="Z231" s="2">
        <f t="shared" si="31"/>
        <v>0.5</v>
      </c>
      <c r="AA231">
        <f>1</f>
        <v>1</v>
      </c>
      <c r="AB231" s="1">
        <v>42785</v>
      </c>
      <c r="AC231" s="13">
        <f t="shared" si="32"/>
        <v>42767</v>
      </c>
      <c r="AD231" s="14">
        <f t="shared" si="33"/>
        <v>42785</v>
      </c>
      <c r="AE231" s="1" t="str">
        <f t="shared" si="34"/>
        <v>Sunday</v>
      </c>
      <c r="AF231" s="2">
        <v>0.50442129629629628</v>
      </c>
      <c r="AG231" s="2">
        <f t="shared" si="35"/>
        <v>0.5</v>
      </c>
      <c r="AH231" t="s">
        <v>35</v>
      </c>
    </row>
    <row r="232" spans="1:34" x14ac:dyDescent="0.2">
      <c r="A232">
        <v>1242204</v>
      </c>
      <c r="B232" t="s">
        <v>88</v>
      </c>
      <c r="E232">
        <v>53202</v>
      </c>
      <c r="F232" t="s">
        <v>23</v>
      </c>
      <c r="G232" t="s">
        <v>89</v>
      </c>
      <c r="H232">
        <v>11071</v>
      </c>
      <c r="I232" t="s">
        <v>69</v>
      </c>
      <c r="J232">
        <f>VLOOKUP(I232,[1]Key!$A$1:$C$72,2,FALSE)</f>
        <v>43.048200000000001</v>
      </c>
      <c r="K232">
        <f>VLOOKUP(I232,[1]Key!$A$1:$C$72,3,FALSE)</f>
        <v>-87.900859999999994</v>
      </c>
      <c r="L232" t="s">
        <v>82</v>
      </c>
      <c r="M232">
        <f>VLOOKUP(L232,[1]Key!$A$1:$C$72,2,FALSE)</f>
        <v>43.026229999999998</v>
      </c>
      <c r="N232">
        <f>VLOOKUP(L232,[1]Key!$A$1:$C$72,3,FALSE)</f>
        <v>-87.912809999999993</v>
      </c>
      <c r="O232">
        <v>13</v>
      </c>
      <c r="P232">
        <v>3</v>
      </c>
      <c r="Q232">
        <v>2</v>
      </c>
      <c r="R232">
        <v>1.9</v>
      </c>
      <c r="S232">
        <v>78</v>
      </c>
      <c r="T232">
        <f t="shared" si="27"/>
        <v>-1</v>
      </c>
      <c r="U232" s="1">
        <v>42779</v>
      </c>
      <c r="V232" s="13">
        <f t="shared" si="28"/>
        <v>42767</v>
      </c>
      <c r="W232" s="14">
        <f t="shared" si="29"/>
        <v>42779</v>
      </c>
      <c r="X232" s="1" t="str">
        <f t="shared" si="30"/>
        <v>Monday</v>
      </c>
      <c r="Y232" s="2">
        <v>0.38605324074074071</v>
      </c>
      <c r="Z232" s="2">
        <f t="shared" si="31"/>
        <v>0.375</v>
      </c>
      <c r="AA232">
        <f>1</f>
        <v>1</v>
      </c>
      <c r="AB232" s="1">
        <v>42779</v>
      </c>
      <c r="AC232" s="13">
        <f t="shared" si="32"/>
        <v>42767</v>
      </c>
      <c r="AD232" s="14">
        <f t="shared" si="33"/>
        <v>42779</v>
      </c>
      <c r="AE232" s="1" t="str">
        <f t="shared" si="34"/>
        <v>Monday</v>
      </c>
      <c r="AF232" s="2">
        <v>0.39444444444444443</v>
      </c>
      <c r="AG232" s="2">
        <f t="shared" si="35"/>
        <v>0.375</v>
      </c>
      <c r="AH232" t="s">
        <v>27</v>
      </c>
    </row>
    <row r="233" spans="1:34" x14ac:dyDescent="0.2">
      <c r="A233">
        <v>1242204</v>
      </c>
      <c r="B233" t="s">
        <v>88</v>
      </c>
      <c r="E233">
        <v>53202</v>
      </c>
      <c r="F233" t="s">
        <v>23</v>
      </c>
      <c r="G233" t="s">
        <v>89</v>
      </c>
      <c r="H233">
        <v>5509</v>
      </c>
      <c r="I233" t="s">
        <v>69</v>
      </c>
      <c r="J233">
        <f>VLOOKUP(I233,[1]Key!$A$1:$C$72,2,FALSE)</f>
        <v>43.048200000000001</v>
      </c>
      <c r="K233">
        <f>VLOOKUP(I233,[1]Key!$A$1:$C$72,3,FALSE)</f>
        <v>-87.900859999999994</v>
      </c>
      <c r="L233" t="s">
        <v>82</v>
      </c>
      <c r="M233">
        <f>VLOOKUP(L233,[1]Key!$A$1:$C$72,2,FALSE)</f>
        <v>43.026229999999998</v>
      </c>
      <c r="N233">
        <f>VLOOKUP(L233,[1]Key!$A$1:$C$72,3,FALSE)</f>
        <v>-87.912809999999993</v>
      </c>
      <c r="O233">
        <v>14</v>
      </c>
      <c r="P233">
        <v>3</v>
      </c>
      <c r="Q233">
        <v>2.1</v>
      </c>
      <c r="R233">
        <v>2</v>
      </c>
      <c r="S233">
        <v>84</v>
      </c>
      <c r="T233">
        <f t="shared" si="27"/>
        <v>-1</v>
      </c>
      <c r="U233" s="1">
        <v>42782</v>
      </c>
      <c r="V233" s="13">
        <f t="shared" si="28"/>
        <v>42767</v>
      </c>
      <c r="W233" s="14">
        <f t="shared" si="29"/>
        <v>42782</v>
      </c>
      <c r="X233" s="1" t="str">
        <f t="shared" si="30"/>
        <v>Thursday</v>
      </c>
      <c r="Y233" s="2">
        <v>0.63386574074074076</v>
      </c>
      <c r="Z233" s="2">
        <f t="shared" si="31"/>
        <v>0.625</v>
      </c>
      <c r="AA233">
        <f>1</f>
        <v>1</v>
      </c>
      <c r="AB233" s="1">
        <v>42782</v>
      </c>
      <c r="AC233" s="13">
        <f t="shared" si="32"/>
        <v>42767</v>
      </c>
      <c r="AD233" s="14">
        <f t="shared" si="33"/>
        <v>42782</v>
      </c>
      <c r="AE233" s="1" t="str">
        <f t="shared" si="34"/>
        <v>Thursday</v>
      </c>
      <c r="AF233" s="2">
        <v>0.6430555555555556</v>
      </c>
      <c r="AG233" s="2">
        <f t="shared" si="35"/>
        <v>0.625</v>
      </c>
      <c r="AH233" t="s">
        <v>27</v>
      </c>
    </row>
    <row r="234" spans="1:34" x14ac:dyDescent="0.2">
      <c r="A234">
        <v>1249240</v>
      </c>
      <c r="B234" t="s">
        <v>88</v>
      </c>
      <c r="E234">
        <v>55904</v>
      </c>
      <c r="F234" t="s">
        <v>23</v>
      </c>
      <c r="G234" t="s">
        <v>89</v>
      </c>
      <c r="H234">
        <v>11148</v>
      </c>
      <c r="I234" t="s">
        <v>74</v>
      </c>
      <c r="J234">
        <f>VLOOKUP(I234,[1]Key!$A$1:$C$72,2,FALSE)</f>
        <v>43.040154000000001</v>
      </c>
      <c r="K234">
        <f>VLOOKUP(I234,[1]Key!$A$1:$C$72,3,FALSE)</f>
        <v>-87.932113000000001</v>
      </c>
      <c r="L234" t="s">
        <v>68</v>
      </c>
      <c r="M234">
        <f>VLOOKUP(L234,[1]Key!$A$1:$C$72,2,FALSE)</f>
        <v>43.04804</v>
      </c>
      <c r="N234">
        <f>VLOOKUP(L234,[1]Key!$A$1:$C$72,3,FALSE)</f>
        <v>-87.896720000000002</v>
      </c>
      <c r="O234">
        <v>34</v>
      </c>
      <c r="P234">
        <v>0</v>
      </c>
      <c r="Q234">
        <v>5.0999999999999996</v>
      </c>
      <c r="R234">
        <v>4.8</v>
      </c>
      <c r="S234">
        <v>204</v>
      </c>
      <c r="T234">
        <f t="shared" si="27"/>
        <v>-1</v>
      </c>
      <c r="U234" s="1">
        <v>42785</v>
      </c>
      <c r="V234" s="13">
        <f t="shared" si="28"/>
        <v>42767</v>
      </c>
      <c r="W234" s="14">
        <f t="shared" si="29"/>
        <v>42785</v>
      </c>
      <c r="X234" s="1" t="str">
        <f t="shared" si="30"/>
        <v>Sunday</v>
      </c>
      <c r="Y234" s="2">
        <v>0.55699074074074073</v>
      </c>
      <c r="Z234" s="2">
        <f t="shared" si="31"/>
        <v>0.54166666666666663</v>
      </c>
      <c r="AA234">
        <f>1</f>
        <v>1</v>
      </c>
      <c r="AB234" s="1">
        <v>42785</v>
      </c>
      <c r="AC234" s="13">
        <f t="shared" si="32"/>
        <v>42767</v>
      </c>
      <c r="AD234" s="14">
        <f t="shared" si="33"/>
        <v>42785</v>
      </c>
      <c r="AE234" s="1" t="str">
        <f t="shared" si="34"/>
        <v>Sunday</v>
      </c>
      <c r="AF234" s="2">
        <v>0.58101851851851849</v>
      </c>
      <c r="AG234" s="2">
        <f t="shared" si="35"/>
        <v>0.58333333333333326</v>
      </c>
      <c r="AH234" t="s">
        <v>27</v>
      </c>
    </row>
    <row r="235" spans="1:34" x14ac:dyDescent="0.2">
      <c r="A235">
        <v>1267504</v>
      </c>
      <c r="B235" t="s">
        <v>88</v>
      </c>
      <c r="E235">
        <v>53223</v>
      </c>
      <c r="F235" t="s">
        <v>23</v>
      </c>
      <c r="G235" t="s">
        <v>89</v>
      </c>
      <c r="H235">
        <v>5418</v>
      </c>
      <c r="I235" t="s">
        <v>34</v>
      </c>
      <c r="J235">
        <f>VLOOKUP(I235,[1]Key!$A$1:$C$72,2,FALSE)</f>
        <v>43.036900000000003</v>
      </c>
      <c r="K235">
        <f>VLOOKUP(I235,[1]Key!$A$1:$C$72,3,FALSE)</f>
        <v>-87.89667</v>
      </c>
      <c r="L235" t="s">
        <v>34</v>
      </c>
      <c r="M235">
        <f>VLOOKUP(L235,[1]Key!$A$1:$C$72,2,FALSE)</f>
        <v>43.036900000000003</v>
      </c>
      <c r="N235">
        <f>VLOOKUP(L235,[1]Key!$A$1:$C$72,3,FALSE)</f>
        <v>-87.89667</v>
      </c>
      <c r="O235">
        <v>43</v>
      </c>
      <c r="P235">
        <v>6</v>
      </c>
      <c r="Q235">
        <v>6.5</v>
      </c>
      <c r="R235">
        <v>6.1</v>
      </c>
      <c r="S235">
        <v>258</v>
      </c>
      <c r="T235">
        <f t="shared" si="27"/>
        <v>-1</v>
      </c>
      <c r="U235" s="1">
        <v>42779</v>
      </c>
      <c r="V235" s="13">
        <f t="shared" si="28"/>
        <v>42767</v>
      </c>
      <c r="W235" s="14">
        <f t="shared" si="29"/>
        <v>42779</v>
      </c>
      <c r="X235" s="1" t="str">
        <f t="shared" si="30"/>
        <v>Monday</v>
      </c>
      <c r="Y235" s="2">
        <v>0.55930555555555561</v>
      </c>
      <c r="Z235" s="2">
        <f t="shared" si="31"/>
        <v>0.54166666666666663</v>
      </c>
      <c r="AA235">
        <f>1</f>
        <v>1</v>
      </c>
      <c r="AB235" s="1">
        <v>42779</v>
      </c>
      <c r="AC235" s="13">
        <f t="shared" si="32"/>
        <v>42767</v>
      </c>
      <c r="AD235" s="14">
        <f t="shared" si="33"/>
        <v>42779</v>
      </c>
      <c r="AE235" s="1" t="str">
        <f t="shared" si="34"/>
        <v>Monday</v>
      </c>
      <c r="AF235" s="2">
        <v>0.58909722222222227</v>
      </c>
      <c r="AG235" s="2">
        <f t="shared" si="35"/>
        <v>0.58333333333333326</v>
      </c>
      <c r="AH235" t="s">
        <v>35</v>
      </c>
    </row>
    <row r="236" spans="1:34" x14ac:dyDescent="0.2">
      <c r="A236">
        <v>1269998</v>
      </c>
      <c r="B236" t="s">
        <v>88</v>
      </c>
      <c r="E236">
        <v>53215</v>
      </c>
      <c r="F236" t="s">
        <v>23</v>
      </c>
      <c r="G236" t="s">
        <v>89</v>
      </c>
      <c r="H236">
        <v>5489</v>
      </c>
      <c r="I236" t="s">
        <v>62</v>
      </c>
      <c r="J236">
        <f>VLOOKUP(I236,[1]Key!$A$1:$C$72,2,FALSE)</f>
        <v>43.058010000000003</v>
      </c>
      <c r="K236">
        <f>VLOOKUP(I236,[1]Key!$A$1:$C$72,3,FALSE)</f>
        <v>-87.877300000000005</v>
      </c>
      <c r="L236" t="s">
        <v>62</v>
      </c>
      <c r="M236">
        <f>VLOOKUP(L236,[1]Key!$A$1:$C$72,2,FALSE)</f>
        <v>43.058010000000003</v>
      </c>
      <c r="N236">
        <f>VLOOKUP(L236,[1]Key!$A$1:$C$72,3,FALSE)</f>
        <v>-87.877300000000005</v>
      </c>
      <c r="O236">
        <v>75</v>
      </c>
      <c r="P236">
        <v>9</v>
      </c>
      <c r="Q236">
        <v>11.3</v>
      </c>
      <c r="R236">
        <v>10.7</v>
      </c>
      <c r="S236">
        <v>450</v>
      </c>
      <c r="T236">
        <f t="shared" si="27"/>
        <v>-1</v>
      </c>
      <c r="U236" s="1">
        <v>42784</v>
      </c>
      <c r="V236" s="13">
        <f t="shared" si="28"/>
        <v>42767</v>
      </c>
      <c r="W236" s="14">
        <f t="shared" si="29"/>
        <v>42784</v>
      </c>
      <c r="X236" s="1" t="str">
        <f t="shared" si="30"/>
        <v>Saturday</v>
      </c>
      <c r="Y236" s="2">
        <v>0.9786921296296297</v>
      </c>
      <c r="Z236" s="2">
        <f t="shared" si="31"/>
        <v>0.95833333333333326</v>
      </c>
      <c r="AA236">
        <f>1</f>
        <v>1</v>
      </c>
      <c r="AB236" s="1">
        <v>42785</v>
      </c>
      <c r="AC236" s="13">
        <f t="shared" si="32"/>
        <v>42767</v>
      </c>
      <c r="AD236" s="14">
        <f t="shared" si="33"/>
        <v>42785</v>
      </c>
      <c r="AE236" s="1" t="str">
        <f t="shared" si="34"/>
        <v>Sunday</v>
      </c>
      <c r="AF236" s="2">
        <v>3.0775462962962966E-2</v>
      </c>
      <c r="AG236" s="2">
        <f t="shared" si="35"/>
        <v>4.1666666666666664E-2</v>
      </c>
      <c r="AH236" t="s">
        <v>35</v>
      </c>
    </row>
    <row r="237" spans="1:34" x14ac:dyDescent="0.2">
      <c r="A237">
        <v>1275645</v>
      </c>
      <c r="B237" t="s">
        <v>88</v>
      </c>
      <c r="E237">
        <v>53202</v>
      </c>
      <c r="F237" t="s">
        <v>23</v>
      </c>
      <c r="G237" t="s">
        <v>89</v>
      </c>
      <c r="H237">
        <v>5471</v>
      </c>
      <c r="I237" t="s">
        <v>37</v>
      </c>
      <c r="J237">
        <f>VLOOKUP(I237,[1]Key!$A$1:$C$72,2,FALSE)</f>
        <v>43.031320000000001</v>
      </c>
      <c r="K237">
        <f>VLOOKUP(I237,[1]Key!$A$1:$C$72,3,FALSE)</f>
        <v>-87.904259999999994</v>
      </c>
      <c r="L237" t="s">
        <v>105</v>
      </c>
      <c r="M237">
        <f>VLOOKUP(L237,[1]Key!$A$1:$C$72,2,FALSE)</f>
        <v>43.020020000000002</v>
      </c>
      <c r="N237">
        <f>VLOOKUP(L237,[1]Key!$A$1:$C$72,3,FALSE)</f>
        <v>-87.912540000000007</v>
      </c>
      <c r="O237">
        <v>9</v>
      </c>
      <c r="P237">
        <v>3</v>
      </c>
      <c r="Q237">
        <v>1.4</v>
      </c>
      <c r="R237">
        <v>1.3</v>
      </c>
      <c r="S237">
        <v>54</v>
      </c>
      <c r="T237">
        <f t="shared" si="27"/>
        <v>-1</v>
      </c>
      <c r="U237" s="1">
        <v>42788</v>
      </c>
      <c r="V237" s="13">
        <f t="shared" si="28"/>
        <v>42767</v>
      </c>
      <c r="W237" s="14">
        <f t="shared" si="29"/>
        <v>42788</v>
      </c>
      <c r="X237" s="1" t="str">
        <f t="shared" si="30"/>
        <v>Wednesday</v>
      </c>
      <c r="Y237" s="2">
        <v>0.49814814814814817</v>
      </c>
      <c r="Z237" s="2">
        <f t="shared" si="31"/>
        <v>0.5</v>
      </c>
      <c r="AA237">
        <f>1</f>
        <v>1</v>
      </c>
      <c r="AB237" s="1">
        <v>42788</v>
      </c>
      <c r="AC237" s="13">
        <f t="shared" si="32"/>
        <v>42767</v>
      </c>
      <c r="AD237" s="14">
        <f t="shared" si="33"/>
        <v>42788</v>
      </c>
      <c r="AE237" s="1" t="str">
        <f t="shared" si="34"/>
        <v>Wednesday</v>
      </c>
      <c r="AF237" s="2">
        <v>0.50443287037037032</v>
      </c>
      <c r="AG237" s="2">
        <f t="shared" si="35"/>
        <v>0.5</v>
      </c>
      <c r="AH237" t="s">
        <v>27</v>
      </c>
    </row>
    <row r="238" spans="1:34" x14ac:dyDescent="0.2">
      <c r="A238">
        <v>1282531</v>
      </c>
      <c r="B238" t="s">
        <v>88</v>
      </c>
      <c r="E238">
        <v>53213</v>
      </c>
      <c r="F238" t="s">
        <v>23</v>
      </c>
      <c r="G238" t="s">
        <v>89</v>
      </c>
      <c r="H238">
        <v>5490</v>
      </c>
      <c r="I238" t="s">
        <v>59</v>
      </c>
      <c r="J238">
        <f>VLOOKUP(I238,[1]Key!$A$1:$C$72,2,FALSE)</f>
        <v>43.060580000000002</v>
      </c>
      <c r="K238">
        <f>VLOOKUP(I238,[1]Key!$A$1:$C$72,3,FALSE)</f>
        <v>-87.998589999999993</v>
      </c>
      <c r="L238" t="s">
        <v>57</v>
      </c>
      <c r="M238">
        <f>VLOOKUP(L238,[1]Key!$A$1:$C$72,2,FALSE)</f>
        <v>43.048609999999996</v>
      </c>
      <c r="N238">
        <f>VLOOKUP(L238,[1]Key!$A$1:$C$72,3,FALSE)</f>
        <v>-88.008480000000006</v>
      </c>
      <c r="O238">
        <v>44</v>
      </c>
      <c r="P238">
        <v>6</v>
      </c>
      <c r="Q238">
        <v>6.6</v>
      </c>
      <c r="R238">
        <v>6.3</v>
      </c>
      <c r="S238">
        <v>264</v>
      </c>
      <c r="T238">
        <f t="shared" si="27"/>
        <v>-1</v>
      </c>
      <c r="U238" s="1">
        <v>42784</v>
      </c>
      <c r="V238" s="13">
        <f t="shared" si="28"/>
        <v>42767</v>
      </c>
      <c r="W238" s="14">
        <f t="shared" si="29"/>
        <v>42784</v>
      </c>
      <c r="X238" s="1" t="str">
        <f t="shared" si="30"/>
        <v>Saturday</v>
      </c>
      <c r="Y238" s="2">
        <v>0.59583333333333333</v>
      </c>
      <c r="Z238" s="2">
        <f t="shared" si="31"/>
        <v>0.58333333333333326</v>
      </c>
      <c r="AA238">
        <f>1</f>
        <v>1</v>
      </c>
      <c r="AB238" s="1">
        <v>42784</v>
      </c>
      <c r="AC238" s="13">
        <f t="shared" si="32"/>
        <v>42767</v>
      </c>
      <c r="AD238" s="14">
        <f t="shared" si="33"/>
        <v>42784</v>
      </c>
      <c r="AE238" s="1" t="str">
        <f t="shared" si="34"/>
        <v>Saturday</v>
      </c>
      <c r="AF238" s="2">
        <v>0.62643518518518515</v>
      </c>
      <c r="AG238" s="2">
        <f t="shared" si="35"/>
        <v>0.625</v>
      </c>
      <c r="AH238" t="s">
        <v>27</v>
      </c>
    </row>
    <row r="239" spans="1:34" x14ac:dyDescent="0.2">
      <c r="A239">
        <v>1283451</v>
      </c>
      <c r="B239" t="s">
        <v>88</v>
      </c>
      <c r="E239">
        <v>53204</v>
      </c>
      <c r="F239" t="s">
        <v>23</v>
      </c>
      <c r="G239" t="s">
        <v>89</v>
      </c>
      <c r="H239">
        <v>5427</v>
      </c>
      <c r="I239" t="s">
        <v>84</v>
      </c>
      <c r="J239">
        <f>VLOOKUP(I239,[1]Key!$A$1:$C$72,2,FALSE)</f>
        <v>43.024340000000002</v>
      </c>
      <c r="K239">
        <f>VLOOKUP(I239,[1]Key!$A$1:$C$72,3,FALSE)</f>
        <v>-87.916753</v>
      </c>
      <c r="L239" t="s">
        <v>84</v>
      </c>
      <c r="M239">
        <f>VLOOKUP(L239,[1]Key!$A$1:$C$72,2,FALSE)</f>
        <v>43.024340000000002</v>
      </c>
      <c r="N239">
        <f>VLOOKUP(L239,[1]Key!$A$1:$C$72,3,FALSE)</f>
        <v>-87.916753</v>
      </c>
      <c r="O239">
        <v>62</v>
      </c>
      <c r="P239">
        <v>6</v>
      </c>
      <c r="Q239">
        <v>9.3000000000000007</v>
      </c>
      <c r="R239">
        <v>8.8000000000000007</v>
      </c>
      <c r="S239">
        <v>372</v>
      </c>
      <c r="T239">
        <f t="shared" si="27"/>
        <v>-1</v>
      </c>
      <c r="U239" s="1">
        <v>42780</v>
      </c>
      <c r="V239" s="13">
        <f t="shared" si="28"/>
        <v>42767</v>
      </c>
      <c r="W239" s="14">
        <f t="shared" si="29"/>
        <v>42780</v>
      </c>
      <c r="X239" s="1" t="str">
        <f t="shared" si="30"/>
        <v>Tuesday</v>
      </c>
      <c r="Y239" s="2">
        <v>0.59450231481481486</v>
      </c>
      <c r="Z239" s="2">
        <f t="shared" si="31"/>
        <v>0.58333333333333326</v>
      </c>
      <c r="AA239">
        <f>1</f>
        <v>1</v>
      </c>
      <c r="AB239" s="1">
        <v>42780</v>
      </c>
      <c r="AC239" s="13">
        <f t="shared" si="32"/>
        <v>42767</v>
      </c>
      <c r="AD239" s="14">
        <f t="shared" si="33"/>
        <v>42780</v>
      </c>
      <c r="AE239" s="1" t="str">
        <f t="shared" si="34"/>
        <v>Tuesday</v>
      </c>
      <c r="AF239" s="2">
        <v>0.63785879629629627</v>
      </c>
      <c r="AG239" s="2">
        <f t="shared" si="35"/>
        <v>0.625</v>
      </c>
      <c r="AH239" t="s">
        <v>35</v>
      </c>
    </row>
    <row r="240" spans="1:34" x14ac:dyDescent="0.2">
      <c r="A240">
        <v>1289383</v>
      </c>
      <c r="B240" t="s">
        <v>88</v>
      </c>
      <c r="E240">
        <v>53214</v>
      </c>
      <c r="F240" t="s">
        <v>23</v>
      </c>
      <c r="G240" t="s">
        <v>89</v>
      </c>
      <c r="H240">
        <v>11059</v>
      </c>
      <c r="I240" t="s">
        <v>57</v>
      </c>
      <c r="J240">
        <f>VLOOKUP(I240,[1]Key!$A$1:$C$72,2,FALSE)</f>
        <v>43.048609999999996</v>
      </c>
      <c r="K240">
        <f>VLOOKUP(I240,[1]Key!$A$1:$C$72,3,FALSE)</f>
        <v>-88.008480000000006</v>
      </c>
      <c r="L240" t="s">
        <v>26</v>
      </c>
      <c r="M240">
        <f>VLOOKUP(L240,[1]Key!$A$1:$C$72,2,FALSE)</f>
        <v>43.060079999999999</v>
      </c>
      <c r="N240">
        <f>VLOOKUP(L240,[1]Key!$A$1:$C$72,3,FALSE)</f>
        <v>-88.027349999999998</v>
      </c>
      <c r="O240">
        <v>42</v>
      </c>
      <c r="P240">
        <v>6</v>
      </c>
      <c r="Q240">
        <v>6.3</v>
      </c>
      <c r="R240">
        <v>6</v>
      </c>
      <c r="S240">
        <v>252</v>
      </c>
      <c r="T240">
        <f t="shared" si="27"/>
        <v>-1</v>
      </c>
      <c r="U240" s="1">
        <v>42785</v>
      </c>
      <c r="V240" s="13">
        <f t="shared" si="28"/>
        <v>42767</v>
      </c>
      <c r="W240" s="14">
        <f t="shared" si="29"/>
        <v>42785</v>
      </c>
      <c r="X240" s="1" t="str">
        <f t="shared" si="30"/>
        <v>Sunday</v>
      </c>
      <c r="Y240" s="2">
        <v>0.53334490740740736</v>
      </c>
      <c r="Z240" s="2">
        <f t="shared" si="31"/>
        <v>0.54166666666666663</v>
      </c>
      <c r="AA240">
        <f>1</f>
        <v>1</v>
      </c>
      <c r="AB240" s="1">
        <v>42785</v>
      </c>
      <c r="AC240" s="13">
        <f t="shared" si="32"/>
        <v>42767</v>
      </c>
      <c r="AD240" s="14">
        <f t="shared" si="33"/>
        <v>42785</v>
      </c>
      <c r="AE240" s="1" t="str">
        <f t="shared" si="34"/>
        <v>Sunday</v>
      </c>
      <c r="AF240" s="2">
        <v>0.56254629629629627</v>
      </c>
      <c r="AG240" s="2">
        <f t="shared" si="35"/>
        <v>0.58333333333333326</v>
      </c>
      <c r="AH240" t="s">
        <v>27</v>
      </c>
    </row>
    <row r="241" spans="1:34" x14ac:dyDescent="0.2">
      <c r="A241">
        <v>1289592</v>
      </c>
      <c r="B241" t="s">
        <v>88</v>
      </c>
      <c r="E241">
        <v>53202</v>
      </c>
      <c r="F241" t="s">
        <v>23</v>
      </c>
      <c r="G241" t="s">
        <v>89</v>
      </c>
      <c r="H241">
        <v>11047</v>
      </c>
      <c r="I241" t="s">
        <v>61</v>
      </c>
      <c r="J241">
        <f>VLOOKUP(I241,[1]Key!$A$1:$C$72,2,FALSE)</f>
        <v>43.058619999999998</v>
      </c>
      <c r="K241">
        <f>VLOOKUP(I241,[1]Key!$A$1:$C$72,3,FALSE)</f>
        <v>-87.885319999999993</v>
      </c>
      <c r="L241" t="s">
        <v>63</v>
      </c>
      <c r="M241">
        <f>VLOOKUP(L241,[1]Key!$A$1:$C$72,2,FALSE)</f>
        <v>43.078530000000001</v>
      </c>
      <c r="N241">
        <f>VLOOKUP(L241,[1]Key!$A$1:$C$72,3,FALSE)</f>
        <v>-87.882620000000003</v>
      </c>
      <c r="O241">
        <v>17</v>
      </c>
      <c r="P241">
        <v>3</v>
      </c>
      <c r="Q241">
        <v>2.6</v>
      </c>
      <c r="R241">
        <v>2.4</v>
      </c>
      <c r="S241">
        <v>102</v>
      </c>
      <c r="T241">
        <f t="shared" si="27"/>
        <v>-1</v>
      </c>
      <c r="U241" s="1">
        <v>42784</v>
      </c>
      <c r="V241" s="13">
        <f t="shared" si="28"/>
        <v>42767</v>
      </c>
      <c r="W241" s="14">
        <f t="shared" si="29"/>
        <v>42784</v>
      </c>
      <c r="X241" s="1" t="str">
        <f t="shared" si="30"/>
        <v>Saturday</v>
      </c>
      <c r="Y241" s="2">
        <v>0.60908564814814814</v>
      </c>
      <c r="Z241" s="2">
        <f t="shared" si="31"/>
        <v>0.625</v>
      </c>
      <c r="AA241">
        <f>1</f>
        <v>1</v>
      </c>
      <c r="AB241" s="1">
        <v>42784</v>
      </c>
      <c r="AC241" s="13">
        <f t="shared" si="32"/>
        <v>42767</v>
      </c>
      <c r="AD241" s="14">
        <f t="shared" si="33"/>
        <v>42784</v>
      </c>
      <c r="AE241" s="1" t="str">
        <f t="shared" si="34"/>
        <v>Saturday</v>
      </c>
      <c r="AF241" s="2">
        <v>0.62134259259259261</v>
      </c>
      <c r="AG241" s="2">
        <f t="shared" si="35"/>
        <v>0.625</v>
      </c>
      <c r="AH241" t="s">
        <v>27</v>
      </c>
    </row>
    <row r="242" spans="1:34" x14ac:dyDescent="0.2">
      <c r="A242">
        <v>1306778</v>
      </c>
      <c r="B242" t="s">
        <v>88</v>
      </c>
      <c r="E242">
        <v>53204</v>
      </c>
      <c r="F242" t="s">
        <v>23</v>
      </c>
      <c r="G242" t="s">
        <v>89</v>
      </c>
      <c r="H242">
        <v>5</v>
      </c>
      <c r="I242" t="s">
        <v>38</v>
      </c>
      <c r="J242">
        <f>VLOOKUP(I242,[1]Key!$A$1:$C$72,2,FALSE)</f>
        <v>43.004728999999998</v>
      </c>
      <c r="K242">
        <f>VLOOKUP(I242,[1]Key!$A$1:$C$72,3,FALSE)</f>
        <v>-87.905463999999995</v>
      </c>
      <c r="L242" t="s">
        <v>105</v>
      </c>
      <c r="M242">
        <f>VLOOKUP(L242,[1]Key!$A$1:$C$72,2,FALSE)</f>
        <v>43.020020000000002</v>
      </c>
      <c r="N242">
        <f>VLOOKUP(L242,[1]Key!$A$1:$C$72,3,FALSE)</f>
        <v>-87.912540000000007</v>
      </c>
      <c r="O242">
        <v>10</v>
      </c>
      <c r="P242">
        <v>3</v>
      </c>
      <c r="Q242">
        <v>1.5</v>
      </c>
      <c r="R242">
        <v>1.4</v>
      </c>
      <c r="S242">
        <v>60</v>
      </c>
      <c r="T242">
        <f t="shared" si="27"/>
        <v>-1</v>
      </c>
      <c r="U242" s="1">
        <v>42781</v>
      </c>
      <c r="V242" s="13">
        <f t="shared" si="28"/>
        <v>42767</v>
      </c>
      <c r="W242" s="14">
        <f t="shared" si="29"/>
        <v>42781</v>
      </c>
      <c r="X242" s="1" t="str">
        <f t="shared" si="30"/>
        <v>Wednesday</v>
      </c>
      <c r="Y242" s="2">
        <v>0.65687499999999999</v>
      </c>
      <c r="Z242" s="2">
        <f t="shared" si="31"/>
        <v>0.66666666666666663</v>
      </c>
      <c r="AA242">
        <f>1</f>
        <v>1</v>
      </c>
      <c r="AB242" s="1">
        <v>42781</v>
      </c>
      <c r="AC242" s="13">
        <f t="shared" si="32"/>
        <v>42767</v>
      </c>
      <c r="AD242" s="14">
        <f t="shared" si="33"/>
        <v>42781</v>
      </c>
      <c r="AE242" s="1" t="str">
        <f t="shared" si="34"/>
        <v>Wednesday</v>
      </c>
      <c r="AF242" s="2">
        <v>0.6638425925925926</v>
      </c>
      <c r="AG242" s="2">
        <f t="shared" si="35"/>
        <v>0.66666666666666663</v>
      </c>
      <c r="AH242" t="s">
        <v>27</v>
      </c>
    </row>
    <row r="243" spans="1:34" x14ac:dyDescent="0.2">
      <c r="A243">
        <v>1306778</v>
      </c>
      <c r="B243" t="s">
        <v>88</v>
      </c>
      <c r="E243">
        <v>53204</v>
      </c>
      <c r="F243" t="s">
        <v>23</v>
      </c>
      <c r="G243" t="s">
        <v>89</v>
      </c>
      <c r="H243">
        <v>5713</v>
      </c>
      <c r="I243" t="s">
        <v>38</v>
      </c>
      <c r="J243">
        <f>VLOOKUP(I243,[1]Key!$A$1:$C$72,2,FALSE)</f>
        <v>43.004728999999998</v>
      </c>
      <c r="K243">
        <f>VLOOKUP(I243,[1]Key!$A$1:$C$72,3,FALSE)</f>
        <v>-87.905463999999995</v>
      </c>
      <c r="L243" t="s">
        <v>40</v>
      </c>
      <c r="M243">
        <f>VLOOKUP(L243,[1]Key!$A$1:$C$72,2,FALSE)</f>
        <v>43.031480000000002</v>
      </c>
      <c r="N243">
        <f>VLOOKUP(L243,[1]Key!$A$1:$C$72,3,FALSE)</f>
        <v>-87.908169999999998</v>
      </c>
      <c r="O243">
        <v>15</v>
      </c>
      <c r="P243">
        <v>3</v>
      </c>
      <c r="Q243">
        <v>2.2999999999999998</v>
      </c>
      <c r="R243">
        <v>2.1</v>
      </c>
      <c r="S243">
        <v>90</v>
      </c>
      <c r="T243">
        <f t="shared" si="27"/>
        <v>-1</v>
      </c>
      <c r="U243" s="1">
        <v>42782</v>
      </c>
      <c r="V243" s="13">
        <f t="shared" si="28"/>
        <v>42767</v>
      </c>
      <c r="W243" s="14">
        <f t="shared" si="29"/>
        <v>42782</v>
      </c>
      <c r="X243" s="1" t="str">
        <f t="shared" si="30"/>
        <v>Thursday</v>
      </c>
      <c r="Y243" s="2">
        <v>0.62059027777777775</v>
      </c>
      <c r="Z243" s="2">
        <f t="shared" si="31"/>
        <v>0.625</v>
      </c>
      <c r="AA243">
        <f>1</f>
        <v>1</v>
      </c>
      <c r="AB243" s="1">
        <v>42782</v>
      </c>
      <c r="AC243" s="13">
        <f t="shared" si="32"/>
        <v>42767</v>
      </c>
      <c r="AD243" s="14">
        <f t="shared" si="33"/>
        <v>42782</v>
      </c>
      <c r="AE243" s="1" t="str">
        <f t="shared" si="34"/>
        <v>Thursday</v>
      </c>
      <c r="AF243" s="2">
        <v>0.63123842592592594</v>
      </c>
      <c r="AG243" s="2">
        <f t="shared" si="35"/>
        <v>0.625</v>
      </c>
      <c r="AH243" t="s">
        <v>27</v>
      </c>
    </row>
    <row r="244" spans="1:34" x14ac:dyDescent="0.2">
      <c r="A244">
        <v>1307542</v>
      </c>
      <c r="B244" t="s">
        <v>88</v>
      </c>
      <c r="E244">
        <v>53130</v>
      </c>
      <c r="F244" t="s">
        <v>23</v>
      </c>
      <c r="G244" t="s">
        <v>89</v>
      </c>
      <c r="H244">
        <v>5546</v>
      </c>
      <c r="I244" t="s">
        <v>80</v>
      </c>
      <c r="J244">
        <f>VLOOKUP(I244,[1]Key!$A$1:$C$72,2,FALSE)</f>
        <v>43.052460000000004</v>
      </c>
      <c r="K244">
        <f>VLOOKUP(I244,[1]Key!$A$1:$C$72,3,FALSE)</f>
        <v>-87.891000000000005</v>
      </c>
      <c r="L244" t="s">
        <v>80</v>
      </c>
      <c r="M244">
        <f>VLOOKUP(L244,[1]Key!$A$1:$C$72,2,FALSE)</f>
        <v>43.052460000000004</v>
      </c>
      <c r="N244">
        <f>VLOOKUP(L244,[1]Key!$A$1:$C$72,3,FALSE)</f>
        <v>-87.891000000000005</v>
      </c>
      <c r="O244">
        <v>557</v>
      </c>
      <c r="P244">
        <v>0</v>
      </c>
      <c r="Q244">
        <v>18</v>
      </c>
      <c r="R244">
        <v>17.100000000000001</v>
      </c>
      <c r="S244">
        <v>720</v>
      </c>
      <c r="T244">
        <f t="shared" si="27"/>
        <v>-1</v>
      </c>
      <c r="U244" s="1">
        <v>42768</v>
      </c>
      <c r="V244" s="13">
        <f t="shared" si="28"/>
        <v>42767</v>
      </c>
      <c r="W244" s="14">
        <f t="shared" si="29"/>
        <v>42768</v>
      </c>
      <c r="X244" s="1" t="str">
        <f t="shared" si="30"/>
        <v>Thursday</v>
      </c>
      <c r="Y244" s="2">
        <v>0.13940972222222223</v>
      </c>
      <c r="Z244" s="2">
        <f t="shared" si="31"/>
        <v>0.125</v>
      </c>
      <c r="AA244">
        <f>1</f>
        <v>1</v>
      </c>
      <c r="AB244" s="1">
        <v>42768</v>
      </c>
      <c r="AC244" s="13">
        <f t="shared" si="32"/>
        <v>42767</v>
      </c>
      <c r="AD244" s="14">
        <f t="shared" si="33"/>
        <v>42768</v>
      </c>
      <c r="AE244" s="1" t="str">
        <f t="shared" si="34"/>
        <v>Thursday</v>
      </c>
      <c r="AF244" s="2">
        <v>0.52612268518518512</v>
      </c>
      <c r="AG244" s="2">
        <f t="shared" si="35"/>
        <v>0.54166666666666663</v>
      </c>
      <c r="AH244" t="s">
        <v>35</v>
      </c>
    </row>
    <row r="245" spans="1:34" x14ac:dyDescent="0.2">
      <c r="A245">
        <v>1316667</v>
      </c>
      <c r="B245" t="s">
        <v>88</v>
      </c>
      <c r="E245">
        <v>53005</v>
      </c>
      <c r="F245" t="s">
        <v>23</v>
      </c>
      <c r="G245" t="s">
        <v>89</v>
      </c>
      <c r="H245">
        <v>346</v>
      </c>
      <c r="I245" t="s">
        <v>40</v>
      </c>
      <c r="J245">
        <f>VLOOKUP(I245,[1]Key!$A$1:$C$72,2,FALSE)</f>
        <v>43.031480000000002</v>
      </c>
      <c r="K245">
        <f>VLOOKUP(I245,[1]Key!$A$1:$C$72,3,FALSE)</f>
        <v>-87.908169999999998</v>
      </c>
      <c r="L245" t="s">
        <v>40</v>
      </c>
      <c r="M245">
        <f>VLOOKUP(L245,[1]Key!$A$1:$C$72,2,FALSE)</f>
        <v>43.031480000000002</v>
      </c>
      <c r="N245">
        <f>VLOOKUP(L245,[1]Key!$A$1:$C$72,3,FALSE)</f>
        <v>-87.908169999999998</v>
      </c>
      <c r="O245">
        <v>26</v>
      </c>
      <c r="P245">
        <v>3</v>
      </c>
      <c r="Q245">
        <v>3.9</v>
      </c>
      <c r="R245">
        <v>3.7</v>
      </c>
      <c r="S245">
        <v>156</v>
      </c>
      <c r="T245">
        <f t="shared" si="27"/>
        <v>-1</v>
      </c>
      <c r="U245" s="1">
        <v>42785</v>
      </c>
      <c r="V245" s="13">
        <f t="shared" si="28"/>
        <v>42767</v>
      </c>
      <c r="W245" s="14">
        <f t="shared" si="29"/>
        <v>42785</v>
      </c>
      <c r="X245" s="1" t="str">
        <f t="shared" si="30"/>
        <v>Sunday</v>
      </c>
      <c r="Y245" s="2">
        <v>0.58863425925925927</v>
      </c>
      <c r="Z245" s="2">
        <f t="shared" si="31"/>
        <v>0.58333333333333326</v>
      </c>
      <c r="AA245">
        <f>1</f>
        <v>1</v>
      </c>
      <c r="AB245" s="1">
        <v>42785</v>
      </c>
      <c r="AC245" s="13">
        <f t="shared" si="32"/>
        <v>42767</v>
      </c>
      <c r="AD245" s="14">
        <f t="shared" si="33"/>
        <v>42785</v>
      </c>
      <c r="AE245" s="1" t="str">
        <f t="shared" si="34"/>
        <v>Sunday</v>
      </c>
      <c r="AF245" s="2">
        <v>0.60653935185185182</v>
      </c>
      <c r="AG245" s="2">
        <f t="shared" si="35"/>
        <v>0.625</v>
      </c>
      <c r="AH245" t="s">
        <v>35</v>
      </c>
    </row>
    <row r="246" spans="1:34" x14ac:dyDescent="0.2">
      <c r="A246">
        <v>1330879</v>
      </c>
      <c r="B246" t="s">
        <v>88</v>
      </c>
      <c r="E246">
        <v>45212</v>
      </c>
      <c r="F246" t="s">
        <v>23</v>
      </c>
      <c r="G246" t="s">
        <v>89</v>
      </c>
      <c r="H246">
        <v>11062</v>
      </c>
      <c r="I246" t="s">
        <v>31</v>
      </c>
      <c r="J246">
        <f>VLOOKUP(I246,[1]Key!$A$1:$C$72,2,FALSE)</f>
        <v>43.03519</v>
      </c>
      <c r="K246">
        <f>VLOOKUP(I246,[1]Key!$A$1:$C$72,3,FALSE)</f>
        <v>-87.907390000000007</v>
      </c>
      <c r="L246" t="s">
        <v>80</v>
      </c>
      <c r="M246">
        <f>VLOOKUP(L246,[1]Key!$A$1:$C$72,2,FALSE)</f>
        <v>43.052460000000004</v>
      </c>
      <c r="N246">
        <f>VLOOKUP(L246,[1]Key!$A$1:$C$72,3,FALSE)</f>
        <v>-87.891000000000005</v>
      </c>
      <c r="O246">
        <v>20</v>
      </c>
      <c r="P246">
        <v>3</v>
      </c>
      <c r="Q246">
        <v>3</v>
      </c>
      <c r="R246">
        <v>2.9</v>
      </c>
      <c r="S246">
        <v>120</v>
      </c>
      <c r="T246">
        <f t="shared" si="27"/>
        <v>-1</v>
      </c>
      <c r="U246" s="1">
        <v>42787</v>
      </c>
      <c r="V246" s="13">
        <f t="shared" si="28"/>
        <v>42767</v>
      </c>
      <c r="W246" s="14">
        <f t="shared" si="29"/>
        <v>42787</v>
      </c>
      <c r="X246" s="1" t="str">
        <f t="shared" si="30"/>
        <v>Tuesday</v>
      </c>
      <c r="Y246" s="2">
        <v>0.66973379629629637</v>
      </c>
      <c r="Z246" s="2">
        <f t="shared" si="31"/>
        <v>0.66666666666666663</v>
      </c>
      <c r="AA246">
        <f>1</f>
        <v>1</v>
      </c>
      <c r="AB246" s="1">
        <v>42787</v>
      </c>
      <c r="AC246" s="13">
        <f t="shared" si="32"/>
        <v>42767</v>
      </c>
      <c r="AD246" s="14">
        <f t="shared" si="33"/>
        <v>42787</v>
      </c>
      <c r="AE246" s="1" t="str">
        <f t="shared" si="34"/>
        <v>Tuesday</v>
      </c>
      <c r="AF246" s="2">
        <v>0.68399305555555545</v>
      </c>
      <c r="AG246" s="2">
        <f t="shared" si="35"/>
        <v>0.66666666666666663</v>
      </c>
      <c r="AH246" t="s">
        <v>27</v>
      </c>
    </row>
    <row r="247" spans="1:34" x14ac:dyDescent="0.2">
      <c r="A247">
        <v>1335560</v>
      </c>
      <c r="B247" t="s">
        <v>88</v>
      </c>
      <c r="E247">
        <v>53022</v>
      </c>
      <c r="F247" t="s">
        <v>23</v>
      </c>
      <c r="G247" t="s">
        <v>89</v>
      </c>
      <c r="H247">
        <v>5714</v>
      </c>
      <c r="I247" t="s">
        <v>58</v>
      </c>
      <c r="J247">
        <f>VLOOKUP(I247,[1]Key!$A$1:$C$72,2,FALSE)</f>
        <v>43.052630000000001</v>
      </c>
      <c r="K247">
        <f>VLOOKUP(I247,[1]Key!$A$1:$C$72,3,FALSE)</f>
        <v>-88.016319999999993</v>
      </c>
      <c r="L247" t="s">
        <v>58</v>
      </c>
      <c r="M247">
        <f>VLOOKUP(L247,[1]Key!$A$1:$C$72,2,FALSE)</f>
        <v>43.052630000000001</v>
      </c>
      <c r="N247">
        <f>VLOOKUP(L247,[1]Key!$A$1:$C$72,3,FALSE)</f>
        <v>-88.016319999999993</v>
      </c>
      <c r="O247">
        <v>25</v>
      </c>
      <c r="P247">
        <v>3</v>
      </c>
      <c r="Q247">
        <v>3.8</v>
      </c>
      <c r="R247">
        <v>3.6</v>
      </c>
      <c r="S247">
        <v>150</v>
      </c>
      <c r="T247">
        <f t="shared" si="27"/>
        <v>-1</v>
      </c>
      <c r="U247" s="1">
        <v>42783</v>
      </c>
      <c r="V247" s="13">
        <f t="shared" si="28"/>
        <v>42767</v>
      </c>
      <c r="W247" s="14">
        <f t="shared" si="29"/>
        <v>42783</v>
      </c>
      <c r="X247" s="1" t="str">
        <f t="shared" si="30"/>
        <v>Friday</v>
      </c>
      <c r="Y247" s="2">
        <v>0.89900462962962957</v>
      </c>
      <c r="Z247" s="2">
        <f t="shared" si="31"/>
        <v>0.91666666666666663</v>
      </c>
      <c r="AA247">
        <f>1</f>
        <v>1</v>
      </c>
      <c r="AB247" s="1">
        <v>42783</v>
      </c>
      <c r="AC247" s="13">
        <f t="shared" si="32"/>
        <v>42767</v>
      </c>
      <c r="AD247" s="14">
        <f t="shared" si="33"/>
        <v>42783</v>
      </c>
      <c r="AE247" s="1" t="str">
        <f t="shared" si="34"/>
        <v>Friday</v>
      </c>
      <c r="AF247" s="2">
        <v>0.91599537037037038</v>
      </c>
      <c r="AG247" s="2">
        <f t="shared" si="35"/>
        <v>0.91666666666666663</v>
      </c>
      <c r="AH247" t="s">
        <v>35</v>
      </c>
    </row>
    <row r="248" spans="1:34" x14ac:dyDescent="0.2">
      <c r="A248">
        <v>1335733</v>
      </c>
      <c r="B248" t="s">
        <v>88</v>
      </c>
      <c r="E248">
        <v>53233</v>
      </c>
      <c r="F248" t="s">
        <v>23</v>
      </c>
      <c r="G248" t="s">
        <v>89</v>
      </c>
      <c r="H248">
        <v>11081</v>
      </c>
      <c r="I248" t="s">
        <v>74</v>
      </c>
      <c r="J248">
        <f>VLOOKUP(I248,[1]Key!$A$1:$C$72,2,FALSE)</f>
        <v>43.040154000000001</v>
      </c>
      <c r="K248">
        <f>VLOOKUP(I248,[1]Key!$A$1:$C$72,3,FALSE)</f>
        <v>-87.932113000000001</v>
      </c>
      <c r="L248" t="s">
        <v>68</v>
      </c>
      <c r="M248">
        <f>VLOOKUP(L248,[1]Key!$A$1:$C$72,2,FALSE)</f>
        <v>43.04804</v>
      </c>
      <c r="N248">
        <f>VLOOKUP(L248,[1]Key!$A$1:$C$72,3,FALSE)</f>
        <v>-87.896720000000002</v>
      </c>
      <c r="O248">
        <v>17</v>
      </c>
      <c r="P248">
        <v>3</v>
      </c>
      <c r="Q248">
        <v>2.6</v>
      </c>
      <c r="R248">
        <v>2.4</v>
      </c>
      <c r="S248">
        <v>102</v>
      </c>
      <c r="T248">
        <f t="shared" si="27"/>
        <v>-1</v>
      </c>
      <c r="U248" s="1">
        <v>42792</v>
      </c>
      <c r="V248" s="13">
        <f t="shared" si="28"/>
        <v>42767</v>
      </c>
      <c r="W248" s="14">
        <f t="shared" si="29"/>
        <v>42792</v>
      </c>
      <c r="X248" s="1" t="str">
        <f t="shared" si="30"/>
        <v>Sunday</v>
      </c>
      <c r="Y248" s="2">
        <v>0.41736111111111113</v>
      </c>
      <c r="Z248" s="2">
        <f t="shared" si="31"/>
        <v>0.41666666666666663</v>
      </c>
      <c r="AA248">
        <f>1</f>
        <v>1</v>
      </c>
      <c r="AB248" s="1">
        <v>42792</v>
      </c>
      <c r="AC248" s="13">
        <f t="shared" si="32"/>
        <v>42767</v>
      </c>
      <c r="AD248" s="14">
        <f t="shared" si="33"/>
        <v>42792</v>
      </c>
      <c r="AE248" s="1" t="str">
        <f t="shared" si="34"/>
        <v>Sunday</v>
      </c>
      <c r="AF248" s="2">
        <v>0.42961805555555554</v>
      </c>
      <c r="AG248" s="2">
        <f t="shared" si="35"/>
        <v>0.41666666666666663</v>
      </c>
      <c r="AH248" t="s">
        <v>27</v>
      </c>
    </row>
    <row r="249" spans="1:34" x14ac:dyDescent="0.2">
      <c r="A249">
        <v>1335733</v>
      </c>
      <c r="B249" t="s">
        <v>88</v>
      </c>
      <c r="E249">
        <v>53233</v>
      </c>
      <c r="F249" t="s">
        <v>23</v>
      </c>
      <c r="G249" t="s">
        <v>89</v>
      </c>
      <c r="H249">
        <v>11081</v>
      </c>
      <c r="I249" t="s">
        <v>68</v>
      </c>
      <c r="J249">
        <f>VLOOKUP(I249,[1]Key!$A$1:$C$72,2,FALSE)</f>
        <v>43.04804</v>
      </c>
      <c r="K249">
        <f>VLOOKUP(I249,[1]Key!$A$1:$C$72,3,FALSE)</f>
        <v>-87.896720000000002</v>
      </c>
      <c r="L249" t="s">
        <v>74</v>
      </c>
      <c r="M249">
        <f>VLOOKUP(L249,[1]Key!$A$1:$C$72,2,FALSE)</f>
        <v>43.040154000000001</v>
      </c>
      <c r="N249">
        <f>VLOOKUP(L249,[1]Key!$A$1:$C$72,3,FALSE)</f>
        <v>-87.932113000000001</v>
      </c>
      <c r="O249">
        <v>20</v>
      </c>
      <c r="P249">
        <v>3</v>
      </c>
      <c r="Q249">
        <v>3</v>
      </c>
      <c r="R249">
        <v>2.9</v>
      </c>
      <c r="S249">
        <v>120</v>
      </c>
      <c r="T249">
        <f t="shared" si="27"/>
        <v>-1</v>
      </c>
      <c r="U249" s="1">
        <v>42792</v>
      </c>
      <c r="V249" s="13">
        <f t="shared" si="28"/>
        <v>42767</v>
      </c>
      <c r="W249" s="14">
        <f t="shared" si="29"/>
        <v>42792</v>
      </c>
      <c r="X249" s="1" t="str">
        <f t="shared" si="30"/>
        <v>Sunday</v>
      </c>
      <c r="Y249" s="2">
        <v>0.49538194444444444</v>
      </c>
      <c r="Z249" s="2">
        <f t="shared" si="31"/>
        <v>0.5</v>
      </c>
      <c r="AA249">
        <f>1</f>
        <v>1</v>
      </c>
      <c r="AB249" s="1">
        <v>42792</v>
      </c>
      <c r="AC249" s="13">
        <f t="shared" si="32"/>
        <v>42767</v>
      </c>
      <c r="AD249" s="14">
        <f t="shared" si="33"/>
        <v>42792</v>
      </c>
      <c r="AE249" s="1" t="str">
        <f t="shared" si="34"/>
        <v>Sunday</v>
      </c>
      <c r="AF249" s="2">
        <v>0.50954861111111105</v>
      </c>
      <c r="AG249" s="2">
        <f t="shared" si="35"/>
        <v>0.5</v>
      </c>
      <c r="AH249" t="s">
        <v>27</v>
      </c>
    </row>
    <row r="250" spans="1:34" x14ac:dyDescent="0.2">
      <c r="A250">
        <v>1343600</v>
      </c>
      <c r="B250" t="s">
        <v>88</v>
      </c>
      <c r="E250">
        <v>6877</v>
      </c>
      <c r="F250" t="s">
        <v>23</v>
      </c>
      <c r="G250" t="s">
        <v>89</v>
      </c>
      <c r="H250">
        <v>5569</v>
      </c>
      <c r="I250" t="s">
        <v>62</v>
      </c>
      <c r="J250">
        <f>VLOOKUP(I250,[1]Key!$A$1:$C$72,2,FALSE)</f>
        <v>43.058010000000003</v>
      </c>
      <c r="K250">
        <f>VLOOKUP(I250,[1]Key!$A$1:$C$72,3,FALSE)</f>
        <v>-87.877300000000005</v>
      </c>
      <c r="L250" t="s">
        <v>50</v>
      </c>
      <c r="M250">
        <f>VLOOKUP(L250,[1]Key!$A$1:$C$72,2,FALSE)</f>
        <v>43.052549999999997</v>
      </c>
      <c r="N250">
        <f>VLOOKUP(L250,[1]Key!$A$1:$C$72,3,FALSE)</f>
        <v>-87.909329999999997</v>
      </c>
      <c r="O250">
        <v>25</v>
      </c>
      <c r="P250">
        <v>3</v>
      </c>
      <c r="Q250">
        <v>3.8</v>
      </c>
      <c r="R250">
        <v>3.6</v>
      </c>
      <c r="S250">
        <v>150</v>
      </c>
      <c r="T250">
        <f t="shared" si="27"/>
        <v>-1</v>
      </c>
      <c r="U250" s="1">
        <v>42788</v>
      </c>
      <c r="V250" s="13">
        <f t="shared" si="28"/>
        <v>42767</v>
      </c>
      <c r="W250" s="14">
        <f t="shared" si="29"/>
        <v>42788</v>
      </c>
      <c r="X250" s="1" t="str">
        <f t="shared" si="30"/>
        <v>Wednesday</v>
      </c>
      <c r="Y250" s="2">
        <v>0.48269675925925926</v>
      </c>
      <c r="Z250" s="2">
        <f t="shared" si="31"/>
        <v>0.5</v>
      </c>
      <c r="AA250">
        <f>1</f>
        <v>1</v>
      </c>
      <c r="AB250" s="1">
        <v>42788</v>
      </c>
      <c r="AC250" s="13">
        <f t="shared" si="32"/>
        <v>42767</v>
      </c>
      <c r="AD250" s="14">
        <f t="shared" si="33"/>
        <v>42788</v>
      </c>
      <c r="AE250" s="1" t="str">
        <f t="shared" si="34"/>
        <v>Wednesday</v>
      </c>
      <c r="AF250" s="2">
        <v>0.50012731481481476</v>
      </c>
      <c r="AG250" s="2">
        <f t="shared" si="35"/>
        <v>0.5</v>
      </c>
      <c r="AH250" t="s">
        <v>27</v>
      </c>
    </row>
    <row r="251" spans="1:34" x14ac:dyDescent="0.2">
      <c r="A251">
        <v>1343600</v>
      </c>
      <c r="B251" t="s">
        <v>88</v>
      </c>
      <c r="E251">
        <v>6877</v>
      </c>
      <c r="F251" t="s">
        <v>23</v>
      </c>
      <c r="G251" t="s">
        <v>89</v>
      </c>
      <c r="H251">
        <v>11050</v>
      </c>
      <c r="I251" t="s">
        <v>62</v>
      </c>
      <c r="J251">
        <f>VLOOKUP(I251,[1]Key!$A$1:$C$72,2,FALSE)</f>
        <v>43.058010000000003</v>
      </c>
      <c r="K251">
        <f>VLOOKUP(I251,[1]Key!$A$1:$C$72,3,FALSE)</f>
        <v>-87.877300000000005</v>
      </c>
      <c r="L251" t="s">
        <v>50</v>
      </c>
      <c r="M251">
        <f>VLOOKUP(L251,[1]Key!$A$1:$C$72,2,FALSE)</f>
        <v>43.052549999999997</v>
      </c>
      <c r="N251">
        <f>VLOOKUP(L251,[1]Key!$A$1:$C$72,3,FALSE)</f>
        <v>-87.909329999999997</v>
      </c>
      <c r="O251">
        <v>25</v>
      </c>
      <c r="P251">
        <v>3</v>
      </c>
      <c r="Q251">
        <v>3.8</v>
      </c>
      <c r="R251">
        <v>3.6</v>
      </c>
      <c r="S251">
        <v>150</v>
      </c>
      <c r="T251">
        <f t="shared" si="27"/>
        <v>-1</v>
      </c>
      <c r="U251" s="1">
        <v>42788</v>
      </c>
      <c r="V251" s="13">
        <f t="shared" si="28"/>
        <v>42767</v>
      </c>
      <c r="W251" s="14">
        <f t="shared" si="29"/>
        <v>42788</v>
      </c>
      <c r="X251" s="1" t="str">
        <f t="shared" si="30"/>
        <v>Wednesday</v>
      </c>
      <c r="Y251" s="2">
        <v>0.48325231481481484</v>
      </c>
      <c r="Z251" s="2">
        <f t="shared" si="31"/>
        <v>0.5</v>
      </c>
      <c r="AA251">
        <f>1</f>
        <v>1</v>
      </c>
      <c r="AB251" s="1">
        <v>42788</v>
      </c>
      <c r="AC251" s="13">
        <f t="shared" si="32"/>
        <v>42767</v>
      </c>
      <c r="AD251" s="14">
        <f t="shared" si="33"/>
        <v>42788</v>
      </c>
      <c r="AE251" s="1" t="str">
        <f t="shared" si="34"/>
        <v>Wednesday</v>
      </c>
      <c r="AF251" s="2">
        <v>0.5002199074074074</v>
      </c>
      <c r="AG251" s="2">
        <f t="shared" si="35"/>
        <v>0.5</v>
      </c>
      <c r="AH251" t="s">
        <v>27</v>
      </c>
    </row>
    <row r="252" spans="1:34" x14ac:dyDescent="0.2">
      <c r="A252">
        <v>1354221</v>
      </c>
      <c r="B252" t="s">
        <v>88</v>
      </c>
      <c r="E252">
        <v>33169</v>
      </c>
      <c r="F252" t="s">
        <v>23</v>
      </c>
      <c r="G252" t="s">
        <v>89</v>
      </c>
      <c r="H252">
        <v>5423</v>
      </c>
      <c r="I252" t="s">
        <v>36</v>
      </c>
      <c r="J252">
        <f>VLOOKUP(I252,[1]Key!$A$1:$C$72,2,FALSE)</f>
        <v>43.038580000000003</v>
      </c>
      <c r="K252">
        <f>VLOOKUP(I252,[1]Key!$A$1:$C$72,3,FALSE)</f>
        <v>-87.90934</v>
      </c>
      <c r="L252" t="s">
        <v>36</v>
      </c>
      <c r="M252">
        <f>VLOOKUP(L252,[1]Key!$A$1:$C$72,2,FALSE)</f>
        <v>43.038580000000003</v>
      </c>
      <c r="N252">
        <f>VLOOKUP(L252,[1]Key!$A$1:$C$72,3,FALSE)</f>
        <v>-87.90934</v>
      </c>
      <c r="O252">
        <v>17</v>
      </c>
      <c r="P252">
        <v>3</v>
      </c>
      <c r="Q252">
        <v>2.6</v>
      </c>
      <c r="R252">
        <v>2.4</v>
      </c>
      <c r="S252">
        <v>102</v>
      </c>
      <c r="T252">
        <f t="shared" si="27"/>
        <v>-1</v>
      </c>
      <c r="U252" s="1">
        <v>42784</v>
      </c>
      <c r="V252" s="13">
        <f t="shared" si="28"/>
        <v>42767</v>
      </c>
      <c r="W252" s="14">
        <f t="shared" si="29"/>
        <v>42784</v>
      </c>
      <c r="X252" s="1" t="str">
        <f t="shared" si="30"/>
        <v>Saturday</v>
      </c>
      <c r="Y252" s="2">
        <v>0.67355324074074074</v>
      </c>
      <c r="Z252" s="2">
        <f t="shared" si="31"/>
        <v>0.66666666666666663</v>
      </c>
      <c r="AA252">
        <f>1</f>
        <v>1</v>
      </c>
      <c r="AB252" s="1">
        <v>42784</v>
      </c>
      <c r="AC252" s="13">
        <f t="shared" si="32"/>
        <v>42767</v>
      </c>
      <c r="AD252" s="14">
        <f t="shared" si="33"/>
        <v>42784</v>
      </c>
      <c r="AE252" s="1" t="str">
        <f t="shared" si="34"/>
        <v>Saturday</v>
      </c>
      <c r="AF252" s="2">
        <v>0.68487268518518529</v>
      </c>
      <c r="AG252" s="2">
        <f t="shared" si="35"/>
        <v>0.66666666666666663</v>
      </c>
      <c r="AH252" t="s">
        <v>35</v>
      </c>
    </row>
    <row r="253" spans="1:34" x14ac:dyDescent="0.2">
      <c r="A253">
        <v>1358845</v>
      </c>
      <c r="B253" t="s">
        <v>88</v>
      </c>
      <c r="E253">
        <v>53202</v>
      </c>
      <c r="F253" t="s">
        <v>23</v>
      </c>
      <c r="G253" t="s">
        <v>89</v>
      </c>
      <c r="H253">
        <v>342</v>
      </c>
      <c r="I253" t="s">
        <v>41</v>
      </c>
      <c r="J253">
        <f>VLOOKUP(I253,[1]Key!$A$1:$C$72,2,FALSE)</f>
        <v>43.04824</v>
      </c>
      <c r="K253">
        <f>VLOOKUP(I253,[1]Key!$A$1:$C$72,3,FALSE)</f>
        <v>-87.904970000000006</v>
      </c>
      <c r="L253" t="s">
        <v>43</v>
      </c>
      <c r="M253">
        <f>VLOOKUP(L253,[1]Key!$A$1:$C$72,2,FALSE)</f>
        <v>43.03886</v>
      </c>
      <c r="N253">
        <f>VLOOKUP(L253,[1]Key!$A$1:$C$72,3,FALSE)</f>
        <v>-87.902720000000002</v>
      </c>
      <c r="O253">
        <v>5</v>
      </c>
      <c r="P253">
        <v>3</v>
      </c>
      <c r="Q253">
        <v>0.8</v>
      </c>
      <c r="R253">
        <v>0.7</v>
      </c>
      <c r="S253">
        <v>30</v>
      </c>
      <c r="T253">
        <f t="shared" si="27"/>
        <v>-1</v>
      </c>
      <c r="U253" s="1">
        <v>42783</v>
      </c>
      <c r="V253" s="13">
        <f t="shared" si="28"/>
        <v>42767</v>
      </c>
      <c r="W253" s="14">
        <f t="shared" si="29"/>
        <v>42783</v>
      </c>
      <c r="X253" s="1" t="str">
        <f t="shared" si="30"/>
        <v>Friday</v>
      </c>
      <c r="Y253" s="2">
        <v>0.37452546296296302</v>
      </c>
      <c r="Z253" s="2">
        <f t="shared" si="31"/>
        <v>0.375</v>
      </c>
      <c r="AA253">
        <f>1</f>
        <v>1</v>
      </c>
      <c r="AB253" s="1">
        <v>42783</v>
      </c>
      <c r="AC253" s="13">
        <f t="shared" si="32"/>
        <v>42767</v>
      </c>
      <c r="AD253" s="14">
        <f t="shared" si="33"/>
        <v>42783</v>
      </c>
      <c r="AE253" s="1" t="str">
        <f t="shared" si="34"/>
        <v>Friday</v>
      </c>
      <c r="AF253" s="2">
        <v>0.37798611111111113</v>
      </c>
      <c r="AG253" s="2">
        <f t="shared" si="35"/>
        <v>0.375</v>
      </c>
      <c r="AH253" t="s">
        <v>27</v>
      </c>
    </row>
    <row r="254" spans="1:34" x14ac:dyDescent="0.2">
      <c r="A254">
        <v>1358845</v>
      </c>
      <c r="B254" t="s">
        <v>88</v>
      </c>
      <c r="E254">
        <v>53202</v>
      </c>
      <c r="F254" t="s">
        <v>23</v>
      </c>
      <c r="G254" t="s">
        <v>89</v>
      </c>
      <c r="H254">
        <v>5530</v>
      </c>
      <c r="I254" t="s">
        <v>41</v>
      </c>
      <c r="J254">
        <f>VLOOKUP(I254,[1]Key!$A$1:$C$72,2,FALSE)</f>
        <v>43.04824</v>
      </c>
      <c r="K254">
        <f>VLOOKUP(I254,[1]Key!$A$1:$C$72,3,FALSE)</f>
        <v>-87.904970000000006</v>
      </c>
      <c r="L254" t="s">
        <v>43</v>
      </c>
      <c r="M254">
        <f>VLOOKUP(L254,[1]Key!$A$1:$C$72,2,FALSE)</f>
        <v>43.03886</v>
      </c>
      <c r="N254">
        <f>VLOOKUP(L254,[1]Key!$A$1:$C$72,3,FALSE)</f>
        <v>-87.902720000000002</v>
      </c>
      <c r="O254">
        <v>7</v>
      </c>
      <c r="P254">
        <v>3</v>
      </c>
      <c r="Q254">
        <v>1.1000000000000001</v>
      </c>
      <c r="R254">
        <v>1</v>
      </c>
      <c r="S254">
        <v>42</v>
      </c>
      <c r="T254">
        <f t="shared" si="27"/>
        <v>-1</v>
      </c>
      <c r="U254" s="1">
        <v>42787</v>
      </c>
      <c r="V254" s="13">
        <f t="shared" si="28"/>
        <v>42767</v>
      </c>
      <c r="W254" s="14">
        <f t="shared" si="29"/>
        <v>42787</v>
      </c>
      <c r="X254" s="1" t="str">
        <f t="shared" si="30"/>
        <v>Tuesday</v>
      </c>
      <c r="Y254" s="2">
        <v>0.33686342592592594</v>
      </c>
      <c r="Z254" s="2">
        <f t="shared" si="31"/>
        <v>0.33333333333333331</v>
      </c>
      <c r="AA254">
        <f>1</f>
        <v>1</v>
      </c>
      <c r="AB254" s="1">
        <v>42787</v>
      </c>
      <c r="AC254" s="13">
        <f t="shared" si="32"/>
        <v>42767</v>
      </c>
      <c r="AD254" s="14">
        <f t="shared" si="33"/>
        <v>42787</v>
      </c>
      <c r="AE254" s="1" t="str">
        <f t="shared" si="34"/>
        <v>Tuesday</v>
      </c>
      <c r="AF254" s="2">
        <v>0.34174768518518522</v>
      </c>
      <c r="AG254" s="2">
        <f t="shared" si="35"/>
        <v>0.33333333333333331</v>
      </c>
      <c r="AH254" t="s">
        <v>27</v>
      </c>
    </row>
    <row r="255" spans="1:34" x14ac:dyDescent="0.2">
      <c r="A255">
        <v>1359142</v>
      </c>
      <c r="B255" t="s">
        <v>88</v>
      </c>
      <c r="E255">
        <v>53158</v>
      </c>
      <c r="F255" t="s">
        <v>23</v>
      </c>
      <c r="G255" t="s">
        <v>89</v>
      </c>
      <c r="H255">
        <v>11094</v>
      </c>
      <c r="I255" t="s">
        <v>63</v>
      </c>
      <c r="J255">
        <f>VLOOKUP(I255,[1]Key!$A$1:$C$72,2,FALSE)</f>
        <v>43.078530000000001</v>
      </c>
      <c r="K255">
        <f>VLOOKUP(I255,[1]Key!$A$1:$C$72,3,FALSE)</f>
        <v>-87.882620000000003</v>
      </c>
      <c r="L255" t="s">
        <v>34</v>
      </c>
      <c r="M255">
        <f>VLOOKUP(L255,[1]Key!$A$1:$C$72,2,FALSE)</f>
        <v>43.036900000000003</v>
      </c>
      <c r="N255">
        <f>VLOOKUP(L255,[1]Key!$A$1:$C$72,3,FALSE)</f>
        <v>-87.89667</v>
      </c>
      <c r="O255">
        <v>64</v>
      </c>
      <c r="P255">
        <v>6</v>
      </c>
      <c r="Q255">
        <v>9.6</v>
      </c>
      <c r="R255">
        <v>9.1</v>
      </c>
      <c r="S255">
        <v>384</v>
      </c>
      <c r="T255">
        <f t="shared" si="27"/>
        <v>-1</v>
      </c>
      <c r="U255" s="1">
        <v>42783</v>
      </c>
      <c r="V255" s="13">
        <f t="shared" si="28"/>
        <v>42767</v>
      </c>
      <c r="W255" s="14">
        <f t="shared" si="29"/>
        <v>42783</v>
      </c>
      <c r="X255" s="1" t="str">
        <f t="shared" si="30"/>
        <v>Friday</v>
      </c>
      <c r="Y255" s="2">
        <v>0.54383101851851856</v>
      </c>
      <c r="Z255" s="2">
        <f t="shared" si="31"/>
        <v>0.54166666666666663</v>
      </c>
      <c r="AA255">
        <f>1</f>
        <v>1</v>
      </c>
      <c r="AB255" s="1">
        <v>42783</v>
      </c>
      <c r="AC255" s="13">
        <f t="shared" si="32"/>
        <v>42767</v>
      </c>
      <c r="AD255" s="14">
        <f t="shared" si="33"/>
        <v>42783</v>
      </c>
      <c r="AE255" s="1" t="str">
        <f t="shared" si="34"/>
        <v>Friday</v>
      </c>
      <c r="AF255" s="2">
        <v>0.58821759259259265</v>
      </c>
      <c r="AG255" s="2">
        <f t="shared" si="35"/>
        <v>0.58333333333333326</v>
      </c>
      <c r="AH255" t="s">
        <v>27</v>
      </c>
    </row>
    <row r="256" spans="1:34" x14ac:dyDescent="0.2">
      <c r="A256">
        <v>1359786</v>
      </c>
      <c r="B256" t="s">
        <v>88</v>
      </c>
      <c r="E256">
        <v>53007</v>
      </c>
      <c r="F256" t="s">
        <v>23</v>
      </c>
      <c r="G256" t="s">
        <v>89</v>
      </c>
      <c r="H256">
        <v>11064</v>
      </c>
      <c r="I256" t="s">
        <v>51</v>
      </c>
      <c r="J256">
        <f>VLOOKUP(I256,[1]Key!$A$1:$C$72,2,FALSE)</f>
        <v>43.05536</v>
      </c>
      <c r="K256">
        <f>VLOOKUP(I256,[1]Key!$A$1:$C$72,3,FALSE)</f>
        <v>-87.90504</v>
      </c>
      <c r="L256" t="s">
        <v>51</v>
      </c>
      <c r="M256">
        <f>VLOOKUP(L256,[1]Key!$A$1:$C$72,2,FALSE)</f>
        <v>43.05536</v>
      </c>
      <c r="N256">
        <f>VLOOKUP(L256,[1]Key!$A$1:$C$72,3,FALSE)</f>
        <v>-87.90504</v>
      </c>
      <c r="O256">
        <v>25</v>
      </c>
      <c r="P256">
        <v>3</v>
      </c>
      <c r="Q256">
        <v>3.8</v>
      </c>
      <c r="R256">
        <v>3.6</v>
      </c>
      <c r="S256">
        <v>150</v>
      </c>
      <c r="T256">
        <f t="shared" si="27"/>
        <v>-1</v>
      </c>
      <c r="U256" s="1">
        <v>42784</v>
      </c>
      <c r="V256" s="13">
        <f t="shared" si="28"/>
        <v>42767</v>
      </c>
      <c r="W256" s="14">
        <f t="shared" si="29"/>
        <v>42784</v>
      </c>
      <c r="X256" s="1" t="str">
        <f t="shared" si="30"/>
        <v>Saturday</v>
      </c>
      <c r="Y256" s="2">
        <v>1.0289351851851852E-2</v>
      </c>
      <c r="Z256" s="2">
        <f t="shared" si="31"/>
        <v>0</v>
      </c>
      <c r="AA256">
        <f>1</f>
        <v>1</v>
      </c>
      <c r="AB256" s="1">
        <v>42784</v>
      </c>
      <c r="AC256" s="13">
        <f t="shared" si="32"/>
        <v>42767</v>
      </c>
      <c r="AD256" s="14">
        <f t="shared" si="33"/>
        <v>42784</v>
      </c>
      <c r="AE256" s="1" t="str">
        <f t="shared" si="34"/>
        <v>Saturday</v>
      </c>
      <c r="AF256" s="2">
        <v>2.7511574074074074E-2</v>
      </c>
      <c r="AG256" s="2">
        <f t="shared" si="35"/>
        <v>4.1666666666666664E-2</v>
      </c>
      <c r="AH256" t="s">
        <v>35</v>
      </c>
    </row>
    <row r="257" spans="1:34" x14ac:dyDescent="0.2">
      <c r="A257">
        <v>1364467</v>
      </c>
      <c r="B257" t="s">
        <v>88</v>
      </c>
      <c r="E257">
        <v>94558</v>
      </c>
      <c r="F257" t="s">
        <v>23</v>
      </c>
      <c r="G257" t="s">
        <v>89</v>
      </c>
      <c r="H257">
        <v>250</v>
      </c>
      <c r="I257" t="s">
        <v>40</v>
      </c>
      <c r="J257">
        <f>VLOOKUP(I257,[1]Key!$A$1:$C$72,2,FALSE)</f>
        <v>43.031480000000002</v>
      </c>
      <c r="K257">
        <f>VLOOKUP(I257,[1]Key!$A$1:$C$72,3,FALSE)</f>
        <v>-87.908169999999998</v>
      </c>
      <c r="L257" t="s">
        <v>79</v>
      </c>
      <c r="M257">
        <f>VLOOKUP(L257,[1]Key!$A$1:$C$72,2,FALSE)</f>
        <v>43.038649999999997</v>
      </c>
      <c r="N257">
        <f>VLOOKUP(L257,[1]Key!$A$1:$C$72,3,FALSE)</f>
        <v>-87.921930000000003</v>
      </c>
      <c r="O257">
        <v>24</v>
      </c>
      <c r="P257">
        <v>3</v>
      </c>
      <c r="Q257">
        <v>3.6</v>
      </c>
      <c r="R257">
        <v>3.4</v>
      </c>
      <c r="S257">
        <v>144</v>
      </c>
      <c r="T257">
        <f t="shared" si="27"/>
        <v>-1</v>
      </c>
      <c r="U257" s="1">
        <v>42784</v>
      </c>
      <c r="V257" s="13">
        <f t="shared" si="28"/>
        <v>42767</v>
      </c>
      <c r="W257" s="14">
        <f t="shared" si="29"/>
        <v>42784</v>
      </c>
      <c r="X257" s="1" t="str">
        <f t="shared" si="30"/>
        <v>Saturday</v>
      </c>
      <c r="Y257" s="2">
        <v>0.51246527777777773</v>
      </c>
      <c r="Z257" s="2">
        <f t="shared" si="31"/>
        <v>0.5</v>
      </c>
      <c r="AA257">
        <f>1</f>
        <v>1</v>
      </c>
      <c r="AB257" s="1">
        <v>42784</v>
      </c>
      <c r="AC257" s="13">
        <f t="shared" si="32"/>
        <v>42767</v>
      </c>
      <c r="AD257" s="14">
        <f t="shared" si="33"/>
        <v>42784</v>
      </c>
      <c r="AE257" s="1" t="str">
        <f t="shared" si="34"/>
        <v>Saturday</v>
      </c>
      <c r="AF257" s="2">
        <v>0.52896990740740735</v>
      </c>
      <c r="AG257" s="2">
        <f t="shared" si="35"/>
        <v>0.54166666666666663</v>
      </c>
      <c r="AH257" t="s">
        <v>27</v>
      </c>
    </row>
    <row r="258" spans="1:34" x14ac:dyDescent="0.2">
      <c r="A258">
        <v>1365330</v>
      </c>
      <c r="B258" t="s">
        <v>88</v>
      </c>
      <c r="E258">
        <v>60157</v>
      </c>
      <c r="F258" t="s">
        <v>23</v>
      </c>
      <c r="G258" t="s">
        <v>89</v>
      </c>
      <c r="H258">
        <v>11134</v>
      </c>
      <c r="I258" t="s">
        <v>73</v>
      </c>
      <c r="J258">
        <f>VLOOKUP(I258,[1]Key!$A$1:$C$72,2,FALSE)</f>
        <v>43.040349999999997</v>
      </c>
      <c r="K258">
        <f>VLOOKUP(I258,[1]Key!$A$1:$C$72,3,FALSE)</f>
        <v>-87.920760000000001</v>
      </c>
      <c r="L258" t="s">
        <v>61</v>
      </c>
      <c r="M258">
        <f>VLOOKUP(L258,[1]Key!$A$1:$C$72,2,FALSE)</f>
        <v>43.058619999999998</v>
      </c>
      <c r="N258">
        <f>VLOOKUP(L258,[1]Key!$A$1:$C$72,3,FALSE)</f>
        <v>-87.885319999999993</v>
      </c>
      <c r="O258">
        <v>19</v>
      </c>
      <c r="P258">
        <v>3</v>
      </c>
      <c r="Q258">
        <v>2.9</v>
      </c>
      <c r="R258">
        <v>2.7</v>
      </c>
      <c r="S258">
        <v>114</v>
      </c>
      <c r="T258">
        <f t="shared" ref="T258:T321" si="36">-1</f>
        <v>-1</v>
      </c>
      <c r="U258" s="1">
        <v>42783</v>
      </c>
      <c r="V258" s="13">
        <f t="shared" ref="V258:V321" si="37">DATE(YEAR(U258), MONTH(U258), 1)</f>
        <v>42767</v>
      </c>
      <c r="W258" s="14">
        <f t="shared" ref="W258:W321" si="38">U258</f>
        <v>42783</v>
      </c>
      <c r="X258" s="1" t="str">
        <f t="shared" ref="X258:X321" si="39">TEXT(W258,"dddd")</f>
        <v>Friday</v>
      </c>
      <c r="Y258" s="2">
        <v>0.61152777777777778</v>
      </c>
      <c r="Z258" s="2">
        <f t="shared" ref="Z258:Z321" si="40">MROUND(Y258, "1:00")</f>
        <v>0.625</v>
      </c>
      <c r="AA258">
        <f>1</f>
        <v>1</v>
      </c>
      <c r="AB258" s="1">
        <v>42783</v>
      </c>
      <c r="AC258" s="13">
        <f t="shared" ref="AC258:AC321" si="41">DATE(YEAR(AB258), MONTH(AB258), 1)</f>
        <v>42767</v>
      </c>
      <c r="AD258" s="14">
        <f t="shared" ref="AD258:AD321" si="42">AB258</f>
        <v>42783</v>
      </c>
      <c r="AE258" s="1" t="str">
        <f t="shared" ref="AE258:AE321" si="43">TEXT(AD258,"dddd")</f>
        <v>Friday</v>
      </c>
      <c r="AF258" s="2">
        <v>0.62473379629629633</v>
      </c>
      <c r="AG258" s="2">
        <f t="shared" ref="AG258:AG321" si="44">MROUND(AF258, "1:00")</f>
        <v>0.625</v>
      </c>
      <c r="AH258" t="s">
        <v>27</v>
      </c>
    </row>
    <row r="259" spans="1:34" x14ac:dyDescent="0.2">
      <c r="A259">
        <v>1365684</v>
      </c>
      <c r="B259" t="s">
        <v>88</v>
      </c>
      <c r="E259">
        <v>53129</v>
      </c>
      <c r="F259" t="s">
        <v>23</v>
      </c>
      <c r="G259" t="s">
        <v>89</v>
      </c>
      <c r="H259">
        <v>5481</v>
      </c>
      <c r="I259" t="s">
        <v>78</v>
      </c>
      <c r="J259">
        <f>VLOOKUP(I259,[1]Key!$A$1:$C$72,2,FALSE)</f>
        <v>43.060250000000003</v>
      </c>
      <c r="K259">
        <f>VLOOKUP(I259,[1]Key!$A$1:$C$72,3,FALSE)</f>
        <v>-87.892169999999993</v>
      </c>
      <c r="L259" t="s">
        <v>93</v>
      </c>
      <c r="M259">
        <f>VLOOKUP(L259,[1]Key!$A$1:$C$72,2,FALSE)</f>
        <v>43.069021999999997</v>
      </c>
      <c r="N259">
        <f>VLOOKUP(L259,[1]Key!$A$1:$C$72,3,FALSE)</f>
        <v>-87.887940999999998</v>
      </c>
      <c r="O259">
        <v>7</v>
      </c>
      <c r="P259">
        <v>3</v>
      </c>
      <c r="Q259">
        <v>1.1000000000000001</v>
      </c>
      <c r="R259">
        <v>1</v>
      </c>
      <c r="S259">
        <v>42</v>
      </c>
      <c r="T259">
        <f t="shared" si="36"/>
        <v>-1</v>
      </c>
      <c r="U259" s="1">
        <v>42780</v>
      </c>
      <c r="V259" s="13">
        <f t="shared" si="37"/>
        <v>42767</v>
      </c>
      <c r="W259" s="14">
        <f t="shared" si="38"/>
        <v>42780</v>
      </c>
      <c r="X259" s="1" t="str">
        <f t="shared" si="39"/>
        <v>Tuesday</v>
      </c>
      <c r="Y259" s="2">
        <v>0.67048611111111101</v>
      </c>
      <c r="Z259" s="2">
        <f t="shared" si="40"/>
        <v>0.66666666666666663</v>
      </c>
      <c r="AA259">
        <f>1</f>
        <v>1</v>
      </c>
      <c r="AB259" s="1">
        <v>42780</v>
      </c>
      <c r="AC259" s="13">
        <f t="shared" si="41"/>
        <v>42767</v>
      </c>
      <c r="AD259" s="14">
        <f t="shared" si="42"/>
        <v>42780</v>
      </c>
      <c r="AE259" s="1" t="str">
        <f t="shared" si="43"/>
        <v>Tuesday</v>
      </c>
      <c r="AF259" s="2">
        <v>0.67503472222222216</v>
      </c>
      <c r="AG259" s="2">
        <f t="shared" si="44"/>
        <v>0.66666666666666663</v>
      </c>
      <c r="AH259" t="s">
        <v>27</v>
      </c>
    </row>
    <row r="260" spans="1:34" x14ac:dyDescent="0.2">
      <c r="A260">
        <v>1371904</v>
      </c>
      <c r="B260" t="s">
        <v>88</v>
      </c>
      <c r="E260">
        <v>53212</v>
      </c>
      <c r="F260" t="s">
        <v>23</v>
      </c>
      <c r="G260" t="s">
        <v>89</v>
      </c>
      <c r="H260">
        <v>5491</v>
      </c>
      <c r="I260" t="s">
        <v>70</v>
      </c>
      <c r="J260">
        <f>VLOOKUP(I260,[1]Key!$A$1:$C$72,2,FALSE)</f>
        <v>43.053040000000003</v>
      </c>
      <c r="K260">
        <f>VLOOKUP(I260,[1]Key!$A$1:$C$72,3,FALSE)</f>
        <v>-87.897660000000002</v>
      </c>
      <c r="L260" t="s">
        <v>30</v>
      </c>
      <c r="M260">
        <f>VLOOKUP(L260,[1]Key!$A$1:$C$72,2,FALSE)</f>
        <v>43.05847</v>
      </c>
      <c r="N260">
        <f>VLOOKUP(L260,[1]Key!$A$1:$C$72,3,FALSE)</f>
        <v>-87.898079999999993</v>
      </c>
      <c r="O260">
        <v>18</v>
      </c>
      <c r="P260">
        <v>3</v>
      </c>
      <c r="Q260">
        <v>2.7</v>
      </c>
      <c r="R260">
        <v>2.6</v>
      </c>
      <c r="S260">
        <v>108</v>
      </c>
      <c r="T260">
        <f t="shared" si="36"/>
        <v>-1</v>
      </c>
      <c r="U260" s="1">
        <v>42780</v>
      </c>
      <c r="V260" s="13">
        <f t="shared" si="37"/>
        <v>42767</v>
      </c>
      <c r="W260" s="14">
        <f t="shared" si="38"/>
        <v>42780</v>
      </c>
      <c r="X260" s="1" t="str">
        <f t="shared" si="39"/>
        <v>Tuesday</v>
      </c>
      <c r="Y260" s="2">
        <v>8.5092592592592595E-2</v>
      </c>
      <c r="Z260" s="2">
        <f t="shared" si="40"/>
        <v>8.3333333333333329E-2</v>
      </c>
      <c r="AA260">
        <f>1</f>
        <v>1</v>
      </c>
      <c r="AB260" s="1">
        <v>42780</v>
      </c>
      <c r="AC260" s="13">
        <f t="shared" si="41"/>
        <v>42767</v>
      </c>
      <c r="AD260" s="14">
        <f t="shared" si="42"/>
        <v>42780</v>
      </c>
      <c r="AE260" s="1" t="str">
        <f t="shared" si="43"/>
        <v>Tuesday</v>
      </c>
      <c r="AF260" s="2">
        <v>9.7488425925925923E-2</v>
      </c>
      <c r="AG260" s="2">
        <f t="shared" si="44"/>
        <v>8.3333333333333329E-2</v>
      </c>
      <c r="AH260" t="s">
        <v>27</v>
      </c>
    </row>
    <row r="261" spans="1:34" x14ac:dyDescent="0.2">
      <c r="A261">
        <v>1373118</v>
      </c>
      <c r="B261" t="s">
        <v>88</v>
      </c>
      <c r="E261">
        <v>53207</v>
      </c>
      <c r="F261" t="s">
        <v>23</v>
      </c>
      <c r="G261" t="s">
        <v>89</v>
      </c>
      <c r="H261">
        <v>45</v>
      </c>
      <c r="I261" t="s">
        <v>36</v>
      </c>
      <c r="J261">
        <f>VLOOKUP(I261,[1]Key!$A$1:$C$72,2,FALSE)</f>
        <v>43.038580000000003</v>
      </c>
      <c r="K261">
        <f>VLOOKUP(I261,[1]Key!$A$1:$C$72,3,FALSE)</f>
        <v>-87.90934</v>
      </c>
      <c r="L261" t="s">
        <v>38</v>
      </c>
      <c r="M261">
        <f>VLOOKUP(L261,[1]Key!$A$1:$C$72,2,FALSE)</f>
        <v>43.004728999999998</v>
      </c>
      <c r="N261">
        <f>VLOOKUP(L261,[1]Key!$A$1:$C$72,3,FALSE)</f>
        <v>-87.905463999999995</v>
      </c>
      <c r="O261">
        <v>16</v>
      </c>
      <c r="P261">
        <v>3</v>
      </c>
      <c r="Q261">
        <v>2.4</v>
      </c>
      <c r="R261">
        <v>2.2999999999999998</v>
      </c>
      <c r="S261">
        <v>96</v>
      </c>
      <c r="T261">
        <f t="shared" si="36"/>
        <v>-1</v>
      </c>
      <c r="U261" s="1">
        <v>42781</v>
      </c>
      <c r="V261" s="13">
        <f t="shared" si="37"/>
        <v>42767</v>
      </c>
      <c r="W261" s="14">
        <f t="shared" si="38"/>
        <v>42781</v>
      </c>
      <c r="X261" s="1" t="str">
        <f t="shared" si="39"/>
        <v>Wednesday</v>
      </c>
      <c r="Y261" s="2">
        <v>0.69837962962962974</v>
      </c>
      <c r="Z261" s="2">
        <f t="shared" si="40"/>
        <v>0.70833333333333326</v>
      </c>
      <c r="AA261">
        <f>1</f>
        <v>1</v>
      </c>
      <c r="AB261" s="1">
        <v>42781</v>
      </c>
      <c r="AC261" s="13">
        <f t="shared" si="41"/>
        <v>42767</v>
      </c>
      <c r="AD261" s="14">
        <f t="shared" si="42"/>
        <v>42781</v>
      </c>
      <c r="AE261" s="1" t="str">
        <f t="shared" si="43"/>
        <v>Wednesday</v>
      </c>
      <c r="AF261" s="2">
        <v>0.70953703703703708</v>
      </c>
      <c r="AG261" s="2">
        <f t="shared" si="44"/>
        <v>0.70833333333333326</v>
      </c>
      <c r="AH261" t="s">
        <v>27</v>
      </c>
    </row>
    <row r="262" spans="1:34" x14ac:dyDescent="0.2">
      <c r="A262">
        <v>1373265</v>
      </c>
      <c r="B262" t="s">
        <v>88</v>
      </c>
      <c r="E262">
        <v>52053</v>
      </c>
      <c r="F262" t="s">
        <v>23</v>
      </c>
      <c r="G262" t="s">
        <v>89</v>
      </c>
      <c r="H262">
        <v>5454</v>
      </c>
      <c r="I262" t="s">
        <v>77</v>
      </c>
      <c r="J262">
        <f>VLOOKUP(I262,[1]Key!$A$1:$C$72,2,FALSE)</f>
        <v>43.074655999999997</v>
      </c>
      <c r="K262">
        <f>VLOOKUP(I262,[1]Key!$A$1:$C$72,3,FALSE)</f>
        <v>-87.889011999999994</v>
      </c>
      <c r="L262" t="s">
        <v>78</v>
      </c>
      <c r="M262">
        <f>VLOOKUP(L262,[1]Key!$A$1:$C$72,2,FALSE)</f>
        <v>43.060250000000003</v>
      </c>
      <c r="N262">
        <f>VLOOKUP(L262,[1]Key!$A$1:$C$72,3,FALSE)</f>
        <v>-87.892169999999993</v>
      </c>
      <c r="O262">
        <v>10</v>
      </c>
      <c r="P262">
        <v>3</v>
      </c>
      <c r="Q262">
        <v>1.5</v>
      </c>
      <c r="R262">
        <v>1.4</v>
      </c>
      <c r="S262">
        <v>60</v>
      </c>
      <c r="T262">
        <f t="shared" si="36"/>
        <v>-1</v>
      </c>
      <c r="U262" s="1">
        <v>42770</v>
      </c>
      <c r="V262" s="13">
        <f t="shared" si="37"/>
        <v>42767</v>
      </c>
      <c r="W262" s="14">
        <f t="shared" si="38"/>
        <v>42770</v>
      </c>
      <c r="X262" s="1" t="str">
        <f t="shared" si="39"/>
        <v>Saturday</v>
      </c>
      <c r="Y262" s="2">
        <v>5.4467592592592595E-2</v>
      </c>
      <c r="Z262" s="2">
        <f t="shared" si="40"/>
        <v>4.1666666666666664E-2</v>
      </c>
      <c r="AA262">
        <f>1</f>
        <v>1</v>
      </c>
      <c r="AB262" s="1">
        <v>42770</v>
      </c>
      <c r="AC262" s="13">
        <f t="shared" si="41"/>
        <v>42767</v>
      </c>
      <c r="AD262" s="14">
        <f t="shared" si="42"/>
        <v>42770</v>
      </c>
      <c r="AE262" s="1" t="str">
        <f t="shared" si="43"/>
        <v>Saturday</v>
      </c>
      <c r="AF262" s="2">
        <v>6.1469907407407404E-2</v>
      </c>
      <c r="AG262" s="2">
        <f t="shared" si="44"/>
        <v>4.1666666666666664E-2</v>
      </c>
      <c r="AH262" t="s">
        <v>27</v>
      </c>
    </row>
    <row r="263" spans="1:34" x14ac:dyDescent="0.2">
      <c r="A263">
        <v>1373273</v>
      </c>
      <c r="B263" t="s">
        <v>88</v>
      </c>
      <c r="E263">
        <v>53061</v>
      </c>
      <c r="F263" t="s">
        <v>23</v>
      </c>
      <c r="G263" t="s">
        <v>89</v>
      </c>
      <c r="H263">
        <v>19</v>
      </c>
      <c r="I263" t="s">
        <v>80</v>
      </c>
      <c r="J263">
        <f>VLOOKUP(I263,[1]Key!$A$1:$C$72,2,FALSE)</f>
        <v>43.052460000000004</v>
      </c>
      <c r="K263">
        <f>VLOOKUP(I263,[1]Key!$A$1:$C$72,3,FALSE)</f>
        <v>-87.891000000000005</v>
      </c>
      <c r="L263" t="s">
        <v>34</v>
      </c>
      <c r="M263">
        <f>VLOOKUP(L263,[1]Key!$A$1:$C$72,2,FALSE)</f>
        <v>43.036900000000003</v>
      </c>
      <c r="N263">
        <f>VLOOKUP(L263,[1]Key!$A$1:$C$72,3,FALSE)</f>
        <v>-87.89667</v>
      </c>
      <c r="O263">
        <v>26</v>
      </c>
      <c r="P263">
        <v>3</v>
      </c>
      <c r="Q263">
        <v>3.9</v>
      </c>
      <c r="R263">
        <v>3.7</v>
      </c>
      <c r="S263">
        <v>156</v>
      </c>
      <c r="T263">
        <f t="shared" si="36"/>
        <v>-1</v>
      </c>
      <c r="U263" s="1">
        <v>42787</v>
      </c>
      <c r="V263" s="13">
        <f t="shared" si="37"/>
        <v>42767</v>
      </c>
      <c r="W263" s="14">
        <f t="shared" si="38"/>
        <v>42787</v>
      </c>
      <c r="X263" s="1" t="str">
        <f t="shared" si="39"/>
        <v>Tuesday</v>
      </c>
      <c r="Y263" s="2">
        <v>0.59594907407407405</v>
      </c>
      <c r="Z263" s="2">
        <f t="shared" si="40"/>
        <v>0.58333333333333326</v>
      </c>
      <c r="AA263">
        <f>1</f>
        <v>1</v>
      </c>
      <c r="AB263" s="1">
        <v>42787</v>
      </c>
      <c r="AC263" s="13">
        <f t="shared" si="41"/>
        <v>42767</v>
      </c>
      <c r="AD263" s="14">
        <f t="shared" si="42"/>
        <v>42787</v>
      </c>
      <c r="AE263" s="1" t="str">
        <f t="shared" si="43"/>
        <v>Tuesday</v>
      </c>
      <c r="AF263" s="2">
        <v>0.61398148148148146</v>
      </c>
      <c r="AG263" s="2">
        <f t="shared" si="44"/>
        <v>0.625</v>
      </c>
      <c r="AH263" t="s">
        <v>27</v>
      </c>
    </row>
    <row r="264" spans="1:34" x14ac:dyDescent="0.2">
      <c r="A264">
        <v>1373735</v>
      </c>
      <c r="B264" t="s">
        <v>88</v>
      </c>
      <c r="E264">
        <v>53202</v>
      </c>
      <c r="F264" t="s">
        <v>23</v>
      </c>
      <c r="G264" t="s">
        <v>89</v>
      </c>
      <c r="H264">
        <v>5522</v>
      </c>
      <c r="I264" t="s">
        <v>80</v>
      </c>
      <c r="J264">
        <f>VLOOKUP(I264,[1]Key!$A$1:$C$72,2,FALSE)</f>
        <v>43.052460000000004</v>
      </c>
      <c r="K264">
        <f>VLOOKUP(I264,[1]Key!$A$1:$C$72,3,FALSE)</f>
        <v>-87.891000000000005</v>
      </c>
      <c r="L264" t="s">
        <v>48</v>
      </c>
      <c r="M264">
        <f>VLOOKUP(L264,[1]Key!$A$1:$C$72,2,FALSE)</f>
        <v>43.05097</v>
      </c>
      <c r="N264">
        <f>VLOOKUP(L264,[1]Key!$A$1:$C$72,3,FALSE)</f>
        <v>-87.906440000000003</v>
      </c>
      <c r="O264">
        <v>6</v>
      </c>
      <c r="P264">
        <v>3</v>
      </c>
      <c r="Q264">
        <v>0.9</v>
      </c>
      <c r="R264">
        <v>0.9</v>
      </c>
      <c r="S264">
        <v>36</v>
      </c>
      <c r="T264">
        <f t="shared" si="36"/>
        <v>-1</v>
      </c>
      <c r="U264" s="1">
        <v>42780</v>
      </c>
      <c r="V264" s="13">
        <f t="shared" si="37"/>
        <v>42767</v>
      </c>
      <c r="W264" s="14">
        <f t="shared" si="38"/>
        <v>42780</v>
      </c>
      <c r="X264" s="1" t="str">
        <f t="shared" si="39"/>
        <v>Tuesday</v>
      </c>
      <c r="Y264" s="2">
        <v>0.24550925925925926</v>
      </c>
      <c r="Z264" s="2">
        <f t="shared" si="40"/>
        <v>0.25</v>
      </c>
      <c r="AA264">
        <f>1</f>
        <v>1</v>
      </c>
      <c r="AB264" s="1">
        <v>42780</v>
      </c>
      <c r="AC264" s="13">
        <f t="shared" si="41"/>
        <v>42767</v>
      </c>
      <c r="AD264" s="14">
        <f t="shared" si="42"/>
        <v>42780</v>
      </c>
      <c r="AE264" s="1" t="str">
        <f t="shared" si="43"/>
        <v>Tuesday</v>
      </c>
      <c r="AF264" s="2">
        <v>0.24984953703703705</v>
      </c>
      <c r="AG264" s="2">
        <f t="shared" si="44"/>
        <v>0.25</v>
      </c>
      <c r="AH264" t="s">
        <v>27</v>
      </c>
    </row>
    <row r="265" spans="1:34" x14ac:dyDescent="0.2">
      <c r="A265">
        <v>1373735</v>
      </c>
      <c r="B265" t="s">
        <v>88</v>
      </c>
      <c r="E265">
        <v>53202</v>
      </c>
      <c r="F265" t="s">
        <v>23</v>
      </c>
      <c r="G265" t="s">
        <v>89</v>
      </c>
      <c r="H265">
        <v>13</v>
      </c>
      <c r="I265" t="s">
        <v>70</v>
      </c>
      <c r="J265">
        <f>VLOOKUP(I265,[1]Key!$A$1:$C$72,2,FALSE)</f>
        <v>43.053040000000003</v>
      </c>
      <c r="K265">
        <f>VLOOKUP(I265,[1]Key!$A$1:$C$72,3,FALSE)</f>
        <v>-87.897660000000002</v>
      </c>
      <c r="L265" t="s">
        <v>80</v>
      </c>
      <c r="M265">
        <f>VLOOKUP(L265,[1]Key!$A$1:$C$72,2,FALSE)</f>
        <v>43.052460000000004</v>
      </c>
      <c r="N265">
        <f>VLOOKUP(L265,[1]Key!$A$1:$C$72,3,FALSE)</f>
        <v>-87.891000000000005</v>
      </c>
      <c r="O265">
        <v>3</v>
      </c>
      <c r="P265">
        <v>0</v>
      </c>
      <c r="Q265">
        <v>0.5</v>
      </c>
      <c r="R265">
        <v>0.4</v>
      </c>
      <c r="S265">
        <v>18</v>
      </c>
      <c r="T265">
        <f t="shared" si="36"/>
        <v>-1</v>
      </c>
      <c r="U265" s="1">
        <v>42778</v>
      </c>
      <c r="V265" s="13">
        <f t="shared" si="37"/>
        <v>42767</v>
      </c>
      <c r="W265" s="14">
        <f t="shared" si="38"/>
        <v>42778</v>
      </c>
      <c r="X265" s="1" t="str">
        <f t="shared" si="39"/>
        <v>Sunday</v>
      </c>
      <c r="Y265" s="2">
        <v>0.92618055555555545</v>
      </c>
      <c r="Z265" s="2">
        <f t="shared" si="40"/>
        <v>0.91666666666666663</v>
      </c>
      <c r="AA265">
        <f>1</f>
        <v>1</v>
      </c>
      <c r="AB265" s="1">
        <v>42778</v>
      </c>
      <c r="AC265" s="13">
        <f t="shared" si="41"/>
        <v>42767</v>
      </c>
      <c r="AD265" s="14">
        <f t="shared" si="42"/>
        <v>42778</v>
      </c>
      <c r="AE265" s="1" t="str">
        <f t="shared" si="43"/>
        <v>Sunday</v>
      </c>
      <c r="AF265" s="2">
        <v>0.92824074074074081</v>
      </c>
      <c r="AG265" s="2">
        <f t="shared" si="44"/>
        <v>0.91666666666666663</v>
      </c>
      <c r="AH265" t="s">
        <v>27</v>
      </c>
    </row>
    <row r="266" spans="1:34" x14ac:dyDescent="0.2">
      <c r="A266">
        <v>1373735</v>
      </c>
      <c r="B266" t="s">
        <v>88</v>
      </c>
      <c r="E266">
        <v>53202</v>
      </c>
      <c r="F266" t="s">
        <v>23</v>
      </c>
      <c r="G266" t="s">
        <v>89</v>
      </c>
      <c r="H266">
        <v>5436</v>
      </c>
      <c r="I266" t="s">
        <v>80</v>
      </c>
      <c r="J266">
        <f>VLOOKUP(I266,[1]Key!$A$1:$C$72,2,FALSE)</f>
        <v>43.052460000000004</v>
      </c>
      <c r="K266">
        <f>VLOOKUP(I266,[1]Key!$A$1:$C$72,3,FALSE)</f>
        <v>-87.891000000000005</v>
      </c>
      <c r="L266" t="s">
        <v>48</v>
      </c>
      <c r="M266">
        <f>VLOOKUP(L266,[1]Key!$A$1:$C$72,2,FALSE)</f>
        <v>43.05097</v>
      </c>
      <c r="N266">
        <f>VLOOKUP(L266,[1]Key!$A$1:$C$72,3,FALSE)</f>
        <v>-87.906440000000003</v>
      </c>
      <c r="O266">
        <v>7</v>
      </c>
      <c r="P266">
        <v>3</v>
      </c>
      <c r="Q266">
        <v>1.1000000000000001</v>
      </c>
      <c r="R266">
        <v>1</v>
      </c>
      <c r="S266">
        <v>42</v>
      </c>
      <c r="T266">
        <f t="shared" si="36"/>
        <v>-1</v>
      </c>
      <c r="U266" s="1">
        <v>42786</v>
      </c>
      <c r="V266" s="13">
        <f t="shared" si="37"/>
        <v>42767</v>
      </c>
      <c r="W266" s="14">
        <f t="shared" si="38"/>
        <v>42786</v>
      </c>
      <c r="X266" s="1" t="str">
        <f t="shared" si="39"/>
        <v>Monday</v>
      </c>
      <c r="Y266" s="2">
        <v>0.23539351851851853</v>
      </c>
      <c r="Z266" s="2">
        <f t="shared" si="40"/>
        <v>0.25</v>
      </c>
      <c r="AA266">
        <f>1</f>
        <v>1</v>
      </c>
      <c r="AB266" s="1">
        <v>42786</v>
      </c>
      <c r="AC266" s="13">
        <f t="shared" si="41"/>
        <v>42767</v>
      </c>
      <c r="AD266" s="14">
        <f t="shared" si="42"/>
        <v>42786</v>
      </c>
      <c r="AE266" s="1" t="str">
        <f t="shared" si="43"/>
        <v>Monday</v>
      </c>
      <c r="AF266" s="2">
        <v>0.23976851851851852</v>
      </c>
      <c r="AG266" s="2">
        <f t="shared" si="44"/>
        <v>0.25</v>
      </c>
      <c r="AH266" t="s">
        <v>27</v>
      </c>
    </row>
    <row r="267" spans="1:34" x14ac:dyDescent="0.2">
      <c r="A267">
        <v>1373735</v>
      </c>
      <c r="B267" t="s">
        <v>88</v>
      </c>
      <c r="E267">
        <v>53202</v>
      </c>
      <c r="F267" t="s">
        <v>23</v>
      </c>
      <c r="G267" t="s">
        <v>89</v>
      </c>
      <c r="H267">
        <v>143</v>
      </c>
      <c r="I267" t="s">
        <v>80</v>
      </c>
      <c r="J267">
        <f>VLOOKUP(I267,[1]Key!$A$1:$C$72,2,FALSE)</f>
        <v>43.052460000000004</v>
      </c>
      <c r="K267">
        <f>VLOOKUP(I267,[1]Key!$A$1:$C$72,3,FALSE)</f>
        <v>-87.891000000000005</v>
      </c>
      <c r="L267" t="s">
        <v>48</v>
      </c>
      <c r="M267">
        <f>VLOOKUP(L267,[1]Key!$A$1:$C$72,2,FALSE)</f>
        <v>43.05097</v>
      </c>
      <c r="N267">
        <f>VLOOKUP(L267,[1]Key!$A$1:$C$72,3,FALSE)</f>
        <v>-87.906440000000003</v>
      </c>
      <c r="O267">
        <v>6</v>
      </c>
      <c r="P267">
        <v>3</v>
      </c>
      <c r="Q267">
        <v>0.9</v>
      </c>
      <c r="R267">
        <v>0.9</v>
      </c>
      <c r="S267">
        <v>36</v>
      </c>
      <c r="T267">
        <f t="shared" si="36"/>
        <v>-1</v>
      </c>
      <c r="U267" s="1">
        <v>42788</v>
      </c>
      <c r="V267" s="13">
        <f t="shared" si="37"/>
        <v>42767</v>
      </c>
      <c r="W267" s="14">
        <f t="shared" si="38"/>
        <v>42788</v>
      </c>
      <c r="X267" s="1" t="str">
        <f t="shared" si="39"/>
        <v>Wednesday</v>
      </c>
      <c r="Y267" s="2">
        <v>0.24203703703703705</v>
      </c>
      <c r="Z267" s="2">
        <f t="shared" si="40"/>
        <v>0.25</v>
      </c>
      <c r="AA267">
        <f>1</f>
        <v>1</v>
      </c>
      <c r="AB267" s="1">
        <v>42788</v>
      </c>
      <c r="AC267" s="13">
        <f t="shared" si="41"/>
        <v>42767</v>
      </c>
      <c r="AD267" s="14">
        <f t="shared" si="42"/>
        <v>42788</v>
      </c>
      <c r="AE267" s="1" t="str">
        <f t="shared" si="43"/>
        <v>Wednesday</v>
      </c>
      <c r="AF267" s="2">
        <v>0.24611111111111109</v>
      </c>
      <c r="AG267" s="2">
        <f t="shared" si="44"/>
        <v>0.25</v>
      </c>
      <c r="AH267" t="s">
        <v>27</v>
      </c>
    </row>
    <row r="268" spans="1:34" x14ac:dyDescent="0.2">
      <c r="A268">
        <v>1374578</v>
      </c>
      <c r="B268" t="s">
        <v>88</v>
      </c>
      <c r="E268">
        <v>53216</v>
      </c>
      <c r="F268" t="s">
        <v>23</v>
      </c>
      <c r="G268" t="s">
        <v>89</v>
      </c>
      <c r="H268">
        <v>111</v>
      </c>
      <c r="I268" t="s">
        <v>65</v>
      </c>
      <c r="J268">
        <f>VLOOKUP(I268,[1]Key!$A$1:$C$72,2,FALSE)</f>
        <v>43.060786</v>
      </c>
      <c r="K268">
        <f>VLOOKUP(I268,[1]Key!$A$1:$C$72,3,FALSE)</f>
        <v>-87.883825999999999</v>
      </c>
      <c r="L268" t="s">
        <v>36</v>
      </c>
      <c r="M268">
        <f>VLOOKUP(L268,[1]Key!$A$1:$C$72,2,FALSE)</f>
        <v>43.038580000000003</v>
      </c>
      <c r="N268">
        <f>VLOOKUP(L268,[1]Key!$A$1:$C$72,3,FALSE)</f>
        <v>-87.90934</v>
      </c>
      <c r="O268">
        <v>58</v>
      </c>
      <c r="P268">
        <v>6</v>
      </c>
      <c r="Q268">
        <v>8.6999999999999993</v>
      </c>
      <c r="R268">
        <v>8.3000000000000007</v>
      </c>
      <c r="S268">
        <v>348</v>
      </c>
      <c r="T268">
        <f t="shared" si="36"/>
        <v>-1</v>
      </c>
      <c r="U268" s="1">
        <v>42788</v>
      </c>
      <c r="V268" s="13">
        <f t="shared" si="37"/>
        <v>42767</v>
      </c>
      <c r="W268" s="14">
        <f t="shared" si="38"/>
        <v>42788</v>
      </c>
      <c r="X268" s="1" t="str">
        <f t="shared" si="39"/>
        <v>Wednesday</v>
      </c>
      <c r="Y268" s="2">
        <v>0.77168981481481491</v>
      </c>
      <c r="Z268" s="2">
        <f t="shared" si="40"/>
        <v>0.79166666666666663</v>
      </c>
      <c r="AA268">
        <f>1</f>
        <v>1</v>
      </c>
      <c r="AB268" s="1">
        <v>42788</v>
      </c>
      <c r="AC268" s="13">
        <f t="shared" si="41"/>
        <v>42767</v>
      </c>
      <c r="AD268" s="14">
        <f t="shared" si="42"/>
        <v>42788</v>
      </c>
      <c r="AE268" s="1" t="str">
        <f t="shared" si="43"/>
        <v>Wednesday</v>
      </c>
      <c r="AF268" s="2">
        <v>0.81202546296296296</v>
      </c>
      <c r="AG268" s="2">
        <f t="shared" si="44"/>
        <v>0.79166666666666663</v>
      </c>
      <c r="AH268" t="s">
        <v>27</v>
      </c>
    </row>
    <row r="269" spans="1:34" x14ac:dyDescent="0.2">
      <c r="A269">
        <v>1378005</v>
      </c>
      <c r="B269" t="s">
        <v>88</v>
      </c>
      <c r="E269">
        <v>53012</v>
      </c>
      <c r="F269" t="s">
        <v>23</v>
      </c>
      <c r="G269" t="s">
        <v>89</v>
      </c>
      <c r="H269">
        <v>11075</v>
      </c>
      <c r="I269" t="s">
        <v>62</v>
      </c>
      <c r="J269">
        <f>VLOOKUP(I269,[1]Key!$A$1:$C$72,2,FALSE)</f>
        <v>43.058010000000003</v>
      </c>
      <c r="K269">
        <f>VLOOKUP(I269,[1]Key!$A$1:$C$72,3,FALSE)</f>
        <v>-87.877300000000005</v>
      </c>
      <c r="L269" t="s">
        <v>62</v>
      </c>
      <c r="M269">
        <f>VLOOKUP(L269,[1]Key!$A$1:$C$72,2,FALSE)</f>
        <v>43.058010000000003</v>
      </c>
      <c r="N269">
        <f>VLOOKUP(L269,[1]Key!$A$1:$C$72,3,FALSE)</f>
        <v>-87.877300000000005</v>
      </c>
      <c r="O269">
        <v>60</v>
      </c>
      <c r="P269">
        <v>6</v>
      </c>
      <c r="Q269">
        <v>9</v>
      </c>
      <c r="R269">
        <v>8.6</v>
      </c>
      <c r="S269">
        <v>360</v>
      </c>
      <c r="T269">
        <f t="shared" si="36"/>
        <v>-1</v>
      </c>
      <c r="U269" s="1">
        <v>42785</v>
      </c>
      <c r="V269" s="13">
        <f t="shared" si="37"/>
        <v>42767</v>
      </c>
      <c r="W269" s="14">
        <f t="shared" si="38"/>
        <v>42785</v>
      </c>
      <c r="X269" s="1" t="str">
        <f t="shared" si="39"/>
        <v>Sunday</v>
      </c>
      <c r="Y269" s="2">
        <v>0.54472222222222222</v>
      </c>
      <c r="Z269" s="2">
        <f t="shared" si="40"/>
        <v>0.54166666666666663</v>
      </c>
      <c r="AA269">
        <f>1</f>
        <v>1</v>
      </c>
      <c r="AB269" s="1">
        <v>42785</v>
      </c>
      <c r="AC269" s="13">
        <f t="shared" si="41"/>
        <v>42767</v>
      </c>
      <c r="AD269" s="14">
        <f t="shared" si="42"/>
        <v>42785</v>
      </c>
      <c r="AE269" s="1" t="str">
        <f t="shared" si="43"/>
        <v>Sunday</v>
      </c>
      <c r="AF269" s="2">
        <v>0.58657407407407403</v>
      </c>
      <c r="AG269" s="2">
        <f t="shared" si="44"/>
        <v>0.58333333333333326</v>
      </c>
      <c r="AH269" t="s">
        <v>35</v>
      </c>
    </row>
    <row r="270" spans="1:34" x14ac:dyDescent="0.2">
      <c r="A270">
        <v>1380203</v>
      </c>
      <c r="B270" t="s">
        <v>88</v>
      </c>
      <c r="E270">
        <v>53233</v>
      </c>
      <c r="F270" t="s">
        <v>23</v>
      </c>
      <c r="G270" t="s">
        <v>89</v>
      </c>
      <c r="H270">
        <v>5492</v>
      </c>
      <c r="I270" t="s">
        <v>74</v>
      </c>
      <c r="J270">
        <f>VLOOKUP(I270,[1]Key!$A$1:$C$72,2,FALSE)</f>
        <v>43.040154000000001</v>
      </c>
      <c r="K270">
        <f>VLOOKUP(I270,[1]Key!$A$1:$C$72,3,FALSE)</f>
        <v>-87.932113000000001</v>
      </c>
      <c r="L270" t="s">
        <v>36</v>
      </c>
      <c r="M270">
        <f>VLOOKUP(L270,[1]Key!$A$1:$C$72,2,FALSE)</f>
        <v>43.038580000000003</v>
      </c>
      <c r="N270">
        <f>VLOOKUP(L270,[1]Key!$A$1:$C$72,3,FALSE)</f>
        <v>-87.90934</v>
      </c>
      <c r="O270">
        <v>10</v>
      </c>
      <c r="P270">
        <v>3</v>
      </c>
      <c r="Q270">
        <v>1.5</v>
      </c>
      <c r="R270">
        <v>1.4</v>
      </c>
      <c r="S270">
        <v>60</v>
      </c>
      <c r="T270">
        <f t="shared" si="36"/>
        <v>-1</v>
      </c>
      <c r="U270" s="1">
        <v>42771</v>
      </c>
      <c r="V270" s="13">
        <f t="shared" si="37"/>
        <v>42767</v>
      </c>
      <c r="W270" s="14">
        <f t="shared" si="38"/>
        <v>42771</v>
      </c>
      <c r="X270" s="1" t="str">
        <f t="shared" si="39"/>
        <v>Sunday</v>
      </c>
      <c r="Y270" s="2">
        <v>0.43762731481481482</v>
      </c>
      <c r="Z270" s="2">
        <f t="shared" si="40"/>
        <v>0.45833333333333331</v>
      </c>
      <c r="AA270">
        <f>1</f>
        <v>1</v>
      </c>
      <c r="AB270" s="1">
        <v>42771</v>
      </c>
      <c r="AC270" s="13">
        <f t="shared" si="41"/>
        <v>42767</v>
      </c>
      <c r="AD270" s="14">
        <f t="shared" si="42"/>
        <v>42771</v>
      </c>
      <c r="AE270" s="1" t="str">
        <f t="shared" si="43"/>
        <v>Sunday</v>
      </c>
      <c r="AF270" s="2">
        <v>0.44462962962962965</v>
      </c>
      <c r="AG270" s="2">
        <f t="shared" si="44"/>
        <v>0.45833333333333331</v>
      </c>
      <c r="AH270" t="s">
        <v>27</v>
      </c>
    </row>
    <row r="271" spans="1:34" x14ac:dyDescent="0.2">
      <c r="A271">
        <v>1380578</v>
      </c>
      <c r="B271" t="s">
        <v>88</v>
      </c>
      <c r="E271">
        <v>53154</v>
      </c>
      <c r="F271" t="s">
        <v>23</v>
      </c>
      <c r="G271" t="s">
        <v>89</v>
      </c>
      <c r="H271">
        <v>11075</v>
      </c>
      <c r="I271" t="s">
        <v>80</v>
      </c>
      <c r="J271">
        <f>VLOOKUP(I271,[1]Key!$A$1:$C$72,2,FALSE)</f>
        <v>43.052460000000004</v>
      </c>
      <c r="K271">
        <f>VLOOKUP(I271,[1]Key!$A$1:$C$72,3,FALSE)</f>
        <v>-87.891000000000005</v>
      </c>
      <c r="L271" t="s">
        <v>80</v>
      </c>
      <c r="M271">
        <f>VLOOKUP(L271,[1]Key!$A$1:$C$72,2,FALSE)</f>
        <v>43.052460000000004</v>
      </c>
      <c r="N271">
        <f>VLOOKUP(L271,[1]Key!$A$1:$C$72,3,FALSE)</f>
        <v>-87.891000000000005</v>
      </c>
      <c r="O271">
        <v>27</v>
      </c>
      <c r="P271">
        <v>3</v>
      </c>
      <c r="Q271">
        <v>4.0999999999999996</v>
      </c>
      <c r="R271">
        <v>3.8</v>
      </c>
      <c r="S271">
        <v>162</v>
      </c>
      <c r="T271">
        <f t="shared" si="36"/>
        <v>-1</v>
      </c>
      <c r="U271" s="1">
        <v>42784</v>
      </c>
      <c r="V271" s="13">
        <f t="shared" si="37"/>
        <v>42767</v>
      </c>
      <c r="W271" s="14">
        <f t="shared" si="38"/>
        <v>42784</v>
      </c>
      <c r="X271" s="1" t="str">
        <f t="shared" si="39"/>
        <v>Saturday</v>
      </c>
      <c r="Y271" s="2">
        <v>0.62378472222222225</v>
      </c>
      <c r="Z271" s="2">
        <f t="shared" si="40"/>
        <v>0.625</v>
      </c>
      <c r="AA271">
        <f>1</f>
        <v>1</v>
      </c>
      <c r="AB271" s="1">
        <v>42784</v>
      </c>
      <c r="AC271" s="13">
        <f t="shared" si="41"/>
        <v>42767</v>
      </c>
      <c r="AD271" s="14">
        <f t="shared" si="42"/>
        <v>42784</v>
      </c>
      <c r="AE271" s="1" t="str">
        <f t="shared" si="43"/>
        <v>Saturday</v>
      </c>
      <c r="AF271" s="2">
        <v>0.64282407407407405</v>
      </c>
      <c r="AG271" s="2">
        <f t="shared" si="44"/>
        <v>0.625</v>
      </c>
      <c r="AH271" t="s">
        <v>35</v>
      </c>
    </row>
    <row r="272" spans="1:34" x14ac:dyDescent="0.2">
      <c r="A272">
        <v>1391484</v>
      </c>
      <c r="B272" t="s">
        <v>88</v>
      </c>
      <c r="E272">
        <v>53224</v>
      </c>
      <c r="F272" t="s">
        <v>23</v>
      </c>
      <c r="G272" t="s">
        <v>89</v>
      </c>
      <c r="H272">
        <v>112</v>
      </c>
      <c r="I272" t="s">
        <v>75</v>
      </c>
      <c r="J272">
        <f>VLOOKUP(I272,[1]Key!$A$1:$C$72,2,FALSE)</f>
        <v>43.056539999999998</v>
      </c>
      <c r="K272">
        <f>VLOOKUP(I272,[1]Key!$A$1:$C$72,3,FALSE)</f>
        <v>-87.914370000000005</v>
      </c>
      <c r="L272" t="s">
        <v>73</v>
      </c>
      <c r="M272">
        <f>VLOOKUP(L272,[1]Key!$A$1:$C$72,2,FALSE)</f>
        <v>43.040349999999997</v>
      </c>
      <c r="N272">
        <f>VLOOKUP(L272,[1]Key!$A$1:$C$72,3,FALSE)</f>
        <v>-87.920760000000001</v>
      </c>
      <c r="O272">
        <v>111</v>
      </c>
      <c r="P272">
        <v>3</v>
      </c>
      <c r="Q272">
        <v>16.7</v>
      </c>
      <c r="R272">
        <v>15.8</v>
      </c>
      <c r="S272">
        <v>666</v>
      </c>
      <c r="T272">
        <f t="shared" si="36"/>
        <v>-1</v>
      </c>
      <c r="U272" s="1">
        <v>42774</v>
      </c>
      <c r="V272" s="13">
        <f t="shared" si="37"/>
        <v>42767</v>
      </c>
      <c r="W272" s="14">
        <f t="shared" si="38"/>
        <v>42774</v>
      </c>
      <c r="X272" s="1" t="str">
        <f t="shared" si="39"/>
        <v>Wednesday</v>
      </c>
      <c r="Y272" s="2">
        <v>0.52553240740740736</v>
      </c>
      <c r="Z272" s="2">
        <f t="shared" si="40"/>
        <v>0.54166666666666663</v>
      </c>
      <c r="AA272">
        <f>1</f>
        <v>1</v>
      </c>
      <c r="AB272" s="1">
        <v>42774</v>
      </c>
      <c r="AC272" s="13">
        <f t="shared" si="41"/>
        <v>42767</v>
      </c>
      <c r="AD272" s="14">
        <f t="shared" si="42"/>
        <v>42774</v>
      </c>
      <c r="AE272" s="1" t="str">
        <f t="shared" si="43"/>
        <v>Wednesday</v>
      </c>
      <c r="AF272" s="2">
        <v>0.60245370370370377</v>
      </c>
      <c r="AG272" s="2">
        <f t="shared" si="44"/>
        <v>0.58333333333333326</v>
      </c>
      <c r="AH272" t="s">
        <v>27</v>
      </c>
    </row>
    <row r="273" spans="1:34" x14ac:dyDescent="0.2">
      <c r="A273">
        <v>1392819</v>
      </c>
      <c r="B273" t="s">
        <v>88</v>
      </c>
      <c r="E273">
        <v>53202</v>
      </c>
      <c r="F273" t="s">
        <v>23</v>
      </c>
      <c r="G273" t="s">
        <v>89</v>
      </c>
      <c r="H273">
        <v>11091</v>
      </c>
      <c r="I273" t="s">
        <v>70</v>
      </c>
      <c r="J273">
        <f>VLOOKUP(I273,[1]Key!$A$1:$C$72,2,FALSE)</f>
        <v>43.053040000000003</v>
      </c>
      <c r="K273">
        <f>VLOOKUP(I273,[1]Key!$A$1:$C$72,3,FALSE)</f>
        <v>-87.897660000000002</v>
      </c>
      <c r="L273" t="s">
        <v>65</v>
      </c>
      <c r="M273">
        <f>VLOOKUP(L273,[1]Key!$A$1:$C$72,2,FALSE)</f>
        <v>43.060786</v>
      </c>
      <c r="N273">
        <f>VLOOKUP(L273,[1]Key!$A$1:$C$72,3,FALSE)</f>
        <v>-87.883825999999999</v>
      </c>
      <c r="O273">
        <v>9</v>
      </c>
      <c r="P273">
        <v>3</v>
      </c>
      <c r="Q273">
        <v>1.4</v>
      </c>
      <c r="R273">
        <v>1.3</v>
      </c>
      <c r="S273">
        <v>54</v>
      </c>
      <c r="T273">
        <f t="shared" si="36"/>
        <v>-1</v>
      </c>
      <c r="U273" s="1">
        <v>42793</v>
      </c>
      <c r="V273" s="13">
        <f t="shared" si="37"/>
        <v>42767</v>
      </c>
      <c r="W273" s="14">
        <f t="shared" si="38"/>
        <v>42793</v>
      </c>
      <c r="X273" s="1" t="str">
        <f t="shared" si="39"/>
        <v>Monday</v>
      </c>
      <c r="Y273" s="2">
        <v>0.6710532407407408</v>
      </c>
      <c r="Z273" s="2">
        <f t="shared" si="40"/>
        <v>0.66666666666666663</v>
      </c>
      <c r="AA273">
        <f>1</f>
        <v>1</v>
      </c>
      <c r="AB273" s="1">
        <v>42793</v>
      </c>
      <c r="AC273" s="13">
        <f t="shared" si="41"/>
        <v>42767</v>
      </c>
      <c r="AD273" s="14">
        <f t="shared" si="42"/>
        <v>42793</v>
      </c>
      <c r="AE273" s="1" t="str">
        <f t="shared" si="43"/>
        <v>Monday</v>
      </c>
      <c r="AF273" s="2">
        <v>0.67748842592592595</v>
      </c>
      <c r="AG273" s="2">
        <f t="shared" si="44"/>
        <v>0.66666666666666663</v>
      </c>
      <c r="AH273" t="s">
        <v>27</v>
      </c>
    </row>
    <row r="274" spans="1:34" x14ac:dyDescent="0.2">
      <c r="A274">
        <v>1393565</v>
      </c>
      <c r="B274" t="s">
        <v>88</v>
      </c>
      <c r="E274">
        <v>53150</v>
      </c>
      <c r="F274" t="s">
        <v>23</v>
      </c>
      <c r="G274" t="s">
        <v>89</v>
      </c>
      <c r="H274">
        <v>5524</v>
      </c>
      <c r="I274" t="s">
        <v>34</v>
      </c>
      <c r="J274">
        <f>VLOOKUP(I274,[1]Key!$A$1:$C$72,2,FALSE)</f>
        <v>43.036900000000003</v>
      </c>
      <c r="K274">
        <f>VLOOKUP(I274,[1]Key!$A$1:$C$72,3,FALSE)</f>
        <v>-87.89667</v>
      </c>
      <c r="L274" t="s">
        <v>34</v>
      </c>
      <c r="M274">
        <f>VLOOKUP(L274,[1]Key!$A$1:$C$72,2,FALSE)</f>
        <v>43.036900000000003</v>
      </c>
      <c r="N274">
        <f>VLOOKUP(L274,[1]Key!$A$1:$C$72,3,FALSE)</f>
        <v>-87.89667</v>
      </c>
      <c r="O274">
        <v>75</v>
      </c>
      <c r="P274">
        <v>9</v>
      </c>
      <c r="Q274">
        <v>11.3</v>
      </c>
      <c r="R274">
        <v>10.7</v>
      </c>
      <c r="S274">
        <v>450</v>
      </c>
      <c r="T274">
        <f t="shared" si="36"/>
        <v>-1</v>
      </c>
      <c r="U274" s="1">
        <v>42785</v>
      </c>
      <c r="V274" s="13">
        <f t="shared" si="37"/>
        <v>42767</v>
      </c>
      <c r="W274" s="14">
        <f t="shared" si="38"/>
        <v>42785</v>
      </c>
      <c r="X274" s="1" t="str">
        <f t="shared" si="39"/>
        <v>Sunday</v>
      </c>
      <c r="Y274" s="2">
        <v>0.41325231481481484</v>
      </c>
      <c r="Z274" s="2">
        <f t="shared" si="40"/>
        <v>0.41666666666666663</v>
      </c>
      <c r="AA274">
        <f>1</f>
        <v>1</v>
      </c>
      <c r="AB274" s="1">
        <v>42785</v>
      </c>
      <c r="AC274" s="13">
        <f t="shared" si="41"/>
        <v>42767</v>
      </c>
      <c r="AD274" s="14">
        <f t="shared" si="42"/>
        <v>42785</v>
      </c>
      <c r="AE274" s="1" t="str">
        <f t="shared" si="43"/>
        <v>Sunday</v>
      </c>
      <c r="AF274" s="2">
        <v>0.46584490740740742</v>
      </c>
      <c r="AG274" s="2">
        <f t="shared" si="44"/>
        <v>0.45833333333333331</v>
      </c>
      <c r="AH274" t="s">
        <v>35</v>
      </c>
    </row>
    <row r="275" spans="1:34" x14ac:dyDescent="0.2">
      <c r="A275">
        <v>1394847</v>
      </c>
      <c r="B275" t="s">
        <v>88</v>
      </c>
      <c r="E275">
        <v>92037</v>
      </c>
      <c r="F275" t="s">
        <v>23</v>
      </c>
      <c r="G275" t="s">
        <v>89</v>
      </c>
      <c r="H275">
        <v>11150</v>
      </c>
      <c r="I275" t="s">
        <v>74</v>
      </c>
      <c r="J275">
        <f>VLOOKUP(I275,[1]Key!$A$1:$C$72,2,FALSE)</f>
        <v>43.040154000000001</v>
      </c>
      <c r="K275">
        <f>VLOOKUP(I275,[1]Key!$A$1:$C$72,3,FALSE)</f>
        <v>-87.932113000000001</v>
      </c>
      <c r="L275" t="s">
        <v>31</v>
      </c>
      <c r="M275">
        <f>VLOOKUP(L275,[1]Key!$A$1:$C$72,2,FALSE)</f>
        <v>43.03519</v>
      </c>
      <c r="N275">
        <f>VLOOKUP(L275,[1]Key!$A$1:$C$72,3,FALSE)</f>
        <v>-87.907390000000007</v>
      </c>
      <c r="O275">
        <v>18</v>
      </c>
      <c r="P275">
        <v>3</v>
      </c>
      <c r="Q275">
        <v>2.7</v>
      </c>
      <c r="R275">
        <v>2.6</v>
      </c>
      <c r="S275">
        <v>108</v>
      </c>
      <c r="T275">
        <f t="shared" si="36"/>
        <v>-1</v>
      </c>
      <c r="U275" s="1">
        <v>42788</v>
      </c>
      <c r="V275" s="13">
        <f t="shared" si="37"/>
        <v>42767</v>
      </c>
      <c r="W275" s="14">
        <f t="shared" si="38"/>
        <v>42788</v>
      </c>
      <c r="X275" s="1" t="str">
        <f t="shared" si="39"/>
        <v>Wednesday</v>
      </c>
      <c r="Y275" s="2">
        <v>0.70560185185185187</v>
      </c>
      <c r="Z275" s="2">
        <f t="shared" si="40"/>
        <v>0.70833333333333326</v>
      </c>
      <c r="AA275">
        <f>1</f>
        <v>1</v>
      </c>
      <c r="AB275" s="1">
        <v>42788</v>
      </c>
      <c r="AC275" s="13">
        <f t="shared" si="41"/>
        <v>42767</v>
      </c>
      <c r="AD275" s="14">
        <f t="shared" si="42"/>
        <v>42788</v>
      </c>
      <c r="AE275" s="1" t="str">
        <f t="shared" si="43"/>
        <v>Wednesday</v>
      </c>
      <c r="AF275" s="2">
        <v>0.71815972222222213</v>
      </c>
      <c r="AG275" s="2">
        <f t="shared" si="44"/>
        <v>0.70833333333333326</v>
      </c>
      <c r="AH275" t="s">
        <v>27</v>
      </c>
    </row>
    <row r="276" spans="1:34" x14ac:dyDescent="0.2">
      <c r="A276">
        <v>1400655</v>
      </c>
      <c r="B276" t="s">
        <v>88</v>
      </c>
      <c r="E276">
        <v>53221</v>
      </c>
      <c r="F276" t="s">
        <v>23</v>
      </c>
      <c r="G276" t="s">
        <v>89</v>
      </c>
      <c r="H276">
        <v>983</v>
      </c>
      <c r="I276" t="s">
        <v>47</v>
      </c>
      <c r="J276">
        <f>VLOOKUP(I276,[1]Key!$A$1:$C$72,2,FALSE)</f>
        <v>43.049230000000001</v>
      </c>
      <c r="K276">
        <f>VLOOKUP(I276,[1]Key!$A$1:$C$72,3,FALSE)</f>
        <v>-87.911940000000001</v>
      </c>
      <c r="L276" t="s">
        <v>30</v>
      </c>
      <c r="M276">
        <f>VLOOKUP(L276,[1]Key!$A$1:$C$72,2,FALSE)</f>
        <v>43.05847</v>
      </c>
      <c r="N276">
        <f>VLOOKUP(L276,[1]Key!$A$1:$C$72,3,FALSE)</f>
        <v>-87.898079999999993</v>
      </c>
      <c r="O276">
        <v>8</v>
      </c>
      <c r="P276">
        <v>3</v>
      </c>
      <c r="Q276">
        <v>1.2</v>
      </c>
      <c r="R276">
        <v>1.1000000000000001</v>
      </c>
      <c r="S276">
        <v>48</v>
      </c>
      <c r="T276">
        <f t="shared" si="36"/>
        <v>-1</v>
      </c>
      <c r="U276" s="1">
        <v>42793</v>
      </c>
      <c r="V276" s="13">
        <f t="shared" si="37"/>
        <v>42767</v>
      </c>
      <c r="W276" s="14">
        <f t="shared" si="38"/>
        <v>42793</v>
      </c>
      <c r="X276" s="1" t="str">
        <f t="shared" si="39"/>
        <v>Monday</v>
      </c>
      <c r="Y276" s="2">
        <v>0.32650462962962962</v>
      </c>
      <c r="Z276" s="2">
        <f t="shared" si="40"/>
        <v>0.33333333333333331</v>
      </c>
      <c r="AA276">
        <f>1</f>
        <v>1</v>
      </c>
      <c r="AB276" s="1">
        <v>42793</v>
      </c>
      <c r="AC276" s="13">
        <f t="shared" si="41"/>
        <v>42767</v>
      </c>
      <c r="AD276" s="14">
        <f t="shared" si="42"/>
        <v>42793</v>
      </c>
      <c r="AE276" s="1" t="str">
        <f t="shared" si="43"/>
        <v>Monday</v>
      </c>
      <c r="AF276" s="2">
        <v>0.33253472222222219</v>
      </c>
      <c r="AG276" s="2">
        <f t="shared" si="44"/>
        <v>0.33333333333333331</v>
      </c>
      <c r="AH276" t="s">
        <v>27</v>
      </c>
    </row>
    <row r="277" spans="1:34" x14ac:dyDescent="0.2">
      <c r="A277">
        <v>1406926</v>
      </c>
      <c r="B277" t="s">
        <v>88</v>
      </c>
      <c r="E277">
        <v>44118</v>
      </c>
      <c r="F277" t="s">
        <v>23</v>
      </c>
      <c r="G277" t="s">
        <v>89</v>
      </c>
      <c r="H277">
        <v>993</v>
      </c>
      <c r="I277" t="s">
        <v>36</v>
      </c>
      <c r="J277">
        <f>VLOOKUP(I277,[1]Key!$A$1:$C$72,2,FALSE)</f>
        <v>43.038580000000003</v>
      </c>
      <c r="K277">
        <f>VLOOKUP(I277,[1]Key!$A$1:$C$72,3,FALSE)</f>
        <v>-87.90934</v>
      </c>
      <c r="L277" t="s">
        <v>74</v>
      </c>
      <c r="M277">
        <f>VLOOKUP(L277,[1]Key!$A$1:$C$72,2,FALSE)</f>
        <v>43.040154000000001</v>
      </c>
      <c r="N277">
        <f>VLOOKUP(L277,[1]Key!$A$1:$C$72,3,FALSE)</f>
        <v>-87.932113000000001</v>
      </c>
      <c r="O277">
        <v>32</v>
      </c>
      <c r="P277">
        <v>3</v>
      </c>
      <c r="Q277">
        <v>4.8</v>
      </c>
      <c r="R277">
        <v>4.5999999999999996</v>
      </c>
      <c r="S277">
        <v>192</v>
      </c>
      <c r="T277">
        <f t="shared" si="36"/>
        <v>-1</v>
      </c>
      <c r="U277" s="1">
        <v>42783</v>
      </c>
      <c r="V277" s="13">
        <f t="shared" si="37"/>
        <v>42767</v>
      </c>
      <c r="W277" s="14">
        <f t="shared" si="38"/>
        <v>42783</v>
      </c>
      <c r="X277" s="1" t="str">
        <f t="shared" si="39"/>
        <v>Friday</v>
      </c>
      <c r="Y277" s="2">
        <v>0.68248842592592596</v>
      </c>
      <c r="Z277" s="2">
        <f t="shared" si="40"/>
        <v>0.66666666666666663</v>
      </c>
      <c r="AA277">
        <f>1</f>
        <v>1</v>
      </c>
      <c r="AB277" s="1">
        <v>42783</v>
      </c>
      <c r="AC277" s="13">
        <f t="shared" si="41"/>
        <v>42767</v>
      </c>
      <c r="AD277" s="14">
        <f t="shared" si="42"/>
        <v>42783</v>
      </c>
      <c r="AE277" s="1" t="str">
        <f t="shared" si="43"/>
        <v>Friday</v>
      </c>
      <c r="AF277" s="2">
        <v>0.70424768518518521</v>
      </c>
      <c r="AG277" s="2">
        <f t="shared" si="44"/>
        <v>0.70833333333333326</v>
      </c>
      <c r="AH277" t="s">
        <v>27</v>
      </c>
    </row>
    <row r="278" spans="1:34" x14ac:dyDescent="0.2">
      <c r="A278">
        <v>1408593</v>
      </c>
      <c r="B278" t="s">
        <v>88</v>
      </c>
      <c r="E278">
        <v>54956</v>
      </c>
      <c r="F278" t="s">
        <v>23</v>
      </c>
      <c r="G278" t="s">
        <v>89</v>
      </c>
      <c r="H278">
        <v>11091</v>
      </c>
      <c r="I278" t="s">
        <v>78</v>
      </c>
      <c r="J278">
        <f>VLOOKUP(I278,[1]Key!$A$1:$C$72,2,FALSE)</f>
        <v>43.060250000000003</v>
      </c>
      <c r="K278">
        <f>VLOOKUP(I278,[1]Key!$A$1:$C$72,3,FALSE)</f>
        <v>-87.892169999999993</v>
      </c>
      <c r="L278" t="s">
        <v>78</v>
      </c>
      <c r="M278">
        <f>VLOOKUP(L278,[1]Key!$A$1:$C$72,2,FALSE)</f>
        <v>43.060250000000003</v>
      </c>
      <c r="N278">
        <f>VLOOKUP(L278,[1]Key!$A$1:$C$72,3,FALSE)</f>
        <v>-87.892169999999993</v>
      </c>
      <c r="O278">
        <v>47</v>
      </c>
      <c r="P278">
        <v>6</v>
      </c>
      <c r="Q278">
        <v>7.1</v>
      </c>
      <c r="R278">
        <v>6.7</v>
      </c>
      <c r="S278">
        <v>282</v>
      </c>
      <c r="T278">
        <f t="shared" si="36"/>
        <v>-1</v>
      </c>
      <c r="U278" s="1">
        <v>42787</v>
      </c>
      <c r="V278" s="13">
        <f t="shared" si="37"/>
        <v>42767</v>
      </c>
      <c r="W278" s="14">
        <f t="shared" si="38"/>
        <v>42787</v>
      </c>
      <c r="X278" s="1" t="str">
        <f t="shared" si="39"/>
        <v>Tuesday</v>
      </c>
      <c r="Y278" s="2">
        <v>0.49744212962962964</v>
      </c>
      <c r="Z278" s="2">
        <f t="shared" si="40"/>
        <v>0.5</v>
      </c>
      <c r="AA278">
        <f>1</f>
        <v>1</v>
      </c>
      <c r="AB278" s="1">
        <v>42787</v>
      </c>
      <c r="AC278" s="13">
        <f t="shared" si="41"/>
        <v>42767</v>
      </c>
      <c r="AD278" s="14">
        <f t="shared" si="42"/>
        <v>42787</v>
      </c>
      <c r="AE278" s="1" t="str">
        <f t="shared" si="43"/>
        <v>Tuesday</v>
      </c>
      <c r="AF278" s="2">
        <v>0.52989583333333334</v>
      </c>
      <c r="AG278" s="2">
        <f t="shared" si="44"/>
        <v>0.54166666666666663</v>
      </c>
      <c r="AH278" t="s">
        <v>35</v>
      </c>
    </row>
    <row r="279" spans="1:34" x14ac:dyDescent="0.2">
      <c r="A279">
        <v>1409956</v>
      </c>
      <c r="B279" t="s">
        <v>88</v>
      </c>
      <c r="E279">
        <v>53088</v>
      </c>
      <c r="F279" t="s">
        <v>23</v>
      </c>
      <c r="G279" t="s">
        <v>89</v>
      </c>
      <c r="H279">
        <v>11113</v>
      </c>
      <c r="I279" t="s">
        <v>79</v>
      </c>
      <c r="J279">
        <f>VLOOKUP(I279,[1]Key!$A$1:$C$72,2,FALSE)</f>
        <v>43.038649999999997</v>
      </c>
      <c r="K279">
        <f>VLOOKUP(I279,[1]Key!$A$1:$C$72,3,FALSE)</f>
        <v>-87.921930000000003</v>
      </c>
      <c r="L279" t="s">
        <v>79</v>
      </c>
      <c r="M279">
        <f>VLOOKUP(L279,[1]Key!$A$1:$C$72,2,FALSE)</f>
        <v>43.038649999999997</v>
      </c>
      <c r="N279">
        <f>VLOOKUP(L279,[1]Key!$A$1:$C$72,3,FALSE)</f>
        <v>-87.921930000000003</v>
      </c>
      <c r="O279">
        <v>1</v>
      </c>
      <c r="P279">
        <v>0</v>
      </c>
      <c r="Q279">
        <v>0.2</v>
      </c>
      <c r="R279">
        <v>0.1</v>
      </c>
      <c r="S279">
        <v>6</v>
      </c>
      <c r="T279">
        <f t="shared" si="36"/>
        <v>-1</v>
      </c>
      <c r="U279" s="1">
        <v>42777</v>
      </c>
      <c r="V279" s="13">
        <f t="shared" si="37"/>
        <v>42767</v>
      </c>
      <c r="W279" s="14">
        <f t="shared" si="38"/>
        <v>42777</v>
      </c>
      <c r="X279" s="1" t="str">
        <f t="shared" si="39"/>
        <v>Saturday</v>
      </c>
      <c r="Y279" s="2">
        <v>0.95337962962962963</v>
      </c>
      <c r="Z279" s="2">
        <f t="shared" si="40"/>
        <v>0.95833333333333326</v>
      </c>
      <c r="AA279">
        <f>1</f>
        <v>1</v>
      </c>
      <c r="AB279" s="1">
        <v>42777</v>
      </c>
      <c r="AC279" s="13">
        <f t="shared" si="41"/>
        <v>42767</v>
      </c>
      <c r="AD279" s="14">
        <f t="shared" si="42"/>
        <v>42777</v>
      </c>
      <c r="AE279" s="1" t="str">
        <f t="shared" si="43"/>
        <v>Saturday</v>
      </c>
      <c r="AF279" s="2">
        <v>0.95392361111111112</v>
      </c>
      <c r="AG279" s="2">
        <f t="shared" si="44"/>
        <v>0.95833333333333326</v>
      </c>
      <c r="AH279" t="s">
        <v>35</v>
      </c>
    </row>
    <row r="280" spans="1:34" x14ac:dyDescent="0.2">
      <c r="A280">
        <v>1409956</v>
      </c>
      <c r="B280" t="s">
        <v>88</v>
      </c>
      <c r="E280">
        <v>53088</v>
      </c>
      <c r="F280" t="s">
        <v>23</v>
      </c>
      <c r="G280" t="s">
        <v>89</v>
      </c>
      <c r="H280">
        <v>11077</v>
      </c>
      <c r="I280" t="s">
        <v>79</v>
      </c>
      <c r="J280">
        <f>VLOOKUP(I280,[1]Key!$A$1:$C$72,2,FALSE)</f>
        <v>43.038649999999997</v>
      </c>
      <c r="K280">
        <f>VLOOKUP(I280,[1]Key!$A$1:$C$72,3,FALSE)</f>
        <v>-87.921930000000003</v>
      </c>
      <c r="L280" t="s">
        <v>39</v>
      </c>
      <c r="M280">
        <f>VLOOKUP(L280,[1]Key!$A$1:$C$72,2,FALSE)</f>
        <v>43.03913</v>
      </c>
      <c r="N280">
        <f>VLOOKUP(L280,[1]Key!$A$1:$C$72,3,FALSE)</f>
        <v>-87.916150000000002</v>
      </c>
      <c r="O280">
        <v>78</v>
      </c>
      <c r="P280">
        <v>9</v>
      </c>
      <c r="Q280">
        <v>11.7</v>
      </c>
      <c r="R280">
        <v>11.1</v>
      </c>
      <c r="S280">
        <v>468</v>
      </c>
      <c r="T280">
        <f t="shared" si="36"/>
        <v>-1</v>
      </c>
      <c r="U280" s="1">
        <v>42777</v>
      </c>
      <c r="V280" s="13">
        <f t="shared" si="37"/>
        <v>42767</v>
      </c>
      <c r="W280" s="14">
        <f t="shared" si="38"/>
        <v>42777</v>
      </c>
      <c r="X280" s="1" t="str">
        <f t="shared" si="39"/>
        <v>Saturday</v>
      </c>
      <c r="Y280" s="2">
        <v>0.95439814814814816</v>
      </c>
      <c r="Z280" s="2">
        <f t="shared" si="40"/>
        <v>0.95833333333333326</v>
      </c>
      <c r="AA280">
        <f>1</f>
        <v>1</v>
      </c>
      <c r="AB280" s="1">
        <v>42778</v>
      </c>
      <c r="AC280" s="13">
        <f t="shared" si="41"/>
        <v>42767</v>
      </c>
      <c r="AD280" s="14">
        <f t="shared" si="42"/>
        <v>42778</v>
      </c>
      <c r="AE280" s="1" t="str">
        <f t="shared" si="43"/>
        <v>Sunday</v>
      </c>
      <c r="AF280" s="2">
        <v>8.7152777777777784E-3</v>
      </c>
      <c r="AG280" s="2">
        <f t="shared" si="44"/>
        <v>0</v>
      </c>
      <c r="AH280" t="s">
        <v>27</v>
      </c>
    </row>
    <row r="281" spans="1:34" x14ac:dyDescent="0.2">
      <c r="A281">
        <v>1411711</v>
      </c>
      <c r="B281" t="s">
        <v>88</v>
      </c>
      <c r="E281">
        <v>53005</v>
      </c>
      <c r="F281" t="s">
        <v>23</v>
      </c>
      <c r="G281" t="s">
        <v>89</v>
      </c>
      <c r="H281">
        <v>5446</v>
      </c>
      <c r="I281" t="s">
        <v>31</v>
      </c>
      <c r="J281">
        <f>VLOOKUP(I281,[1]Key!$A$1:$C$72,2,FALSE)</f>
        <v>43.03519</v>
      </c>
      <c r="K281">
        <f>VLOOKUP(I281,[1]Key!$A$1:$C$72,3,FALSE)</f>
        <v>-87.907390000000007</v>
      </c>
      <c r="L281" t="s">
        <v>67</v>
      </c>
      <c r="M281">
        <f>VLOOKUP(L281,[1]Key!$A$1:$C$72,2,FALSE)</f>
        <v>43.074890000000003</v>
      </c>
      <c r="N281">
        <f>VLOOKUP(L281,[1]Key!$A$1:$C$72,3,FALSE)</f>
        <v>-87.882810000000006</v>
      </c>
      <c r="O281">
        <v>40</v>
      </c>
      <c r="P281">
        <v>6</v>
      </c>
      <c r="Q281">
        <v>6</v>
      </c>
      <c r="R281">
        <v>5.7</v>
      </c>
      <c r="S281">
        <v>240</v>
      </c>
      <c r="T281">
        <f t="shared" si="36"/>
        <v>-1</v>
      </c>
      <c r="U281" s="1">
        <v>42780</v>
      </c>
      <c r="V281" s="13">
        <f t="shared" si="37"/>
        <v>42767</v>
      </c>
      <c r="W281" s="14">
        <f t="shared" si="38"/>
        <v>42780</v>
      </c>
      <c r="X281" s="1" t="str">
        <f t="shared" si="39"/>
        <v>Tuesday</v>
      </c>
      <c r="Y281" s="2">
        <v>0.70668981481481474</v>
      </c>
      <c r="Z281" s="2">
        <f t="shared" si="40"/>
        <v>0.70833333333333326</v>
      </c>
      <c r="AA281">
        <f>1</f>
        <v>1</v>
      </c>
      <c r="AB281" s="1">
        <v>42780</v>
      </c>
      <c r="AC281" s="13">
        <f t="shared" si="41"/>
        <v>42767</v>
      </c>
      <c r="AD281" s="14">
        <f t="shared" si="42"/>
        <v>42780</v>
      </c>
      <c r="AE281" s="1" t="str">
        <f t="shared" si="43"/>
        <v>Tuesday</v>
      </c>
      <c r="AF281" s="2">
        <v>0.7346759259259259</v>
      </c>
      <c r="AG281" s="2">
        <f t="shared" si="44"/>
        <v>0.75</v>
      </c>
      <c r="AH281" t="s">
        <v>27</v>
      </c>
    </row>
    <row r="282" spans="1:34" x14ac:dyDescent="0.2">
      <c r="A282">
        <v>1411711</v>
      </c>
      <c r="B282" t="s">
        <v>88</v>
      </c>
      <c r="E282">
        <v>53005</v>
      </c>
      <c r="F282" t="s">
        <v>23</v>
      </c>
      <c r="G282" t="s">
        <v>89</v>
      </c>
      <c r="H282">
        <v>5584</v>
      </c>
      <c r="I282" t="s">
        <v>67</v>
      </c>
      <c r="J282">
        <f>VLOOKUP(I282,[1]Key!$A$1:$C$72,2,FALSE)</f>
        <v>43.074890000000003</v>
      </c>
      <c r="K282">
        <f>VLOOKUP(I282,[1]Key!$A$1:$C$72,3,FALSE)</f>
        <v>-87.882810000000006</v>
      </c>
      <c r="L282" t="s">
        <v>31</v>
      </c>
      <c r="M282">
        <f>VLOOKUP(L282,[1]Key!$A$1:$C$72,2,FALSE)</f>
        <v>43.03519</v>
      </c>
      <c r="N282">
        <f>VLOOKUP(L282,[1]Key!$A$1:$C$72,3,FALSE)</f>
        <v>-87.907390000000007</v>
      </c>
      <c r="O282">
        <v>49</v>
      </c>
      <c r="P282">
        <v>6</v>
      </c>
      <c r="Q282">
        <v>7.4</v>
      </c>
      <c r="R282">
        <v>7</v>
      </c>
      <c r="S282">
        <v>294</v>
      </c>
      <c r="T282">
        <f t="shared" si="36"/>
        <v>-1</v>
      </c>
      <c r="U282" s="1">
        <v>42780</v>
      </c>
      <c r="V282" s="13">
        <f t="shared" si="37"/>
        <v>42767</v>
      </c>
      <c r="W282" s="14">
        <f t="shared" si="38"/>
        <v>42780</v>
      </c>
      <c r="X282" s="1" t="str">
        <f t="shared" si="39"/>
        <v>Tuesday</v>
      </c>
      <c r="Y282" s="2">
        <v>0.63914351851851847</v>
      </c>
      <c r="Z282" s="2">
        <f t="shared" si="40"/>
        <v>0.625</v>
      </c>
      <c r="AA282">
        <f>1</f>
        <v>1</v>
      </c>
      <c r="AB282" s="1">
        <v>42780</v>
      </c>
      <c r="AC282" s="13">
        <f t="shared" si="41"/>
        <v>42767</v>
      </c>
      <c r="AD282" s="14">
        <f t="shared" si="42"/>
        <v>42780</v>
      </c>
      <c r="AE282" s="1" t="str">
        <f t="shared" si="43"/>
        <v>Tuesday</v>
      </c>
      <c r="AF282" s="2">
        <v>0.67300925925925925</v>
      </c>
      <c r="AG282" s="2">
        <f t="shared" si="44"/>
        <v>0.66666666666666663</v>
      </c>
      <c r="AH282" t="s">
        <v>27</v>
      </c>
    </row>
    <row r="283" spans="1:34" x14ac:dyDescent="0.2">
      <c r="A283">
        <v>1418384</v>
      </c>
      <c r="B283" t="s">
        <v>88</v>
      </c>
      <c r="E283">
        <v>53213</v>
      </c>
      <c r="F283" t="s">
        <v>23</v>
      </c>
      <c r="G283" t="s">
        <v>89</v>
      </c>
      <c r="H283">
        <v>265</v>
      </c>
      <c r="I283" t="s">
        <v>58</v>
      </c>
      <c r="J283">
        <f>VLOOKUP(I283,[1]Key!$A$1:$C$72,2,FALSE)</f>
        <v>43.052630000000001</v>
      </c>
      <c r="K283">
        <f>VLOOKUP(I283,[1]Key!$A$1:$C$72,3,FALSE)</f>
        <v>-88.016319999999993</v>
      </c>
      <c r="L283" t="s">
        <v>58</v>
      </c>
      <c r="M283">
        <f>VLOOKUP(L283,[1]Key!$A$1:$C$72,2,FALSE)</f>
        <v>43.052630000000001</v>
      </c>
      <c r="N283">
        <f>VLOOKUP(L283,[1]Key!$A$1:$C$72,3,FALSE)</f>
        <v>-88.016319999999993</v>
      </c>
      <c r="O283">
        <v>50</v>
      </c>
      <c r="P283">
        <v>6</v>
      </c>
      <c r="Q283">
        <v>7.5</v>
      </c>
      <c r="R283">
        <v>7.1</v>
      </c>
      <c r="S283">
        <v>300</v>
      </c>
      <c r="T283">
        <f t="shared" si="36"/>
        <v>-1</v>
      </c>
      <c r="U283" s="1">
        <v>42785</v>
      </c>
      <c r="V283" s="13">
        <f t="shared" si="37"/>
        <v>42767</v>
      </c>
      <c r="W283" s="14">
        <f t="shared" si="38"/>
        <v>42785</v>
      </c>
      <c r="X283" s="1" t="str">
        <f t="shared" si="39"/>
        <v>Sunday</v>
      </c>
      <c r="Y283" s="2">
        <v>0.62767361111111108</v>
      </c>
      <c r="Z283" s="2">
        <f t="shared" si="40"/>
        <v>0.625</v>
      </c>
      <c r="AA283">
        <f>1</f>
        <v>1</v>
      </c>
      <c r="AB283" s="1">
        <v>42785</v>
      </c>
      <c r="AC283" s="13">
        <f t="shared" si="41"/>
        <v>42767</v>
      </c>
      <c r="AD283" s="14">
        <f t="shared" si="42"/>
        <v>42785</v>
      </c>
      <c r="AE283" s="1" t="str">
        <f t="shared" si="43"/>
        <v>Sunday</v>
      </c>
      <c r="AF283" s="2">
        <v>0.66218750000000004</v>
      </c>
      <c r="AG283" s="2">
        <f t="shared" si="44"/>
        <v>0.66666666666666663</v>
      </c>
      <c r="AH283" t="s">
        <v>35</v>
      </c>
    </row>
    <row r="284" spans="1:34" x14ac:dyDescent="0.2">
      <c r="A284">
        <v>1422343</v>
      </c>
      <c r="B284" t="s">
        <v>88</v>
      </c>
      <c r="E284">
        <v>53202</v>
      </c>
      <c r="F284" t="s">
        <v>23</v>
      </c>
      <c r="G284" t="s">
        <v>89</v>
      </c>
      <c r="H284">
        <v>11107</v>
      </c>
      <c r="I284" t="s">
        <v>62</v>
      </c>
      <c r="J284">
        <f>VLOOKUP(I284,[1]Key!$A$1:$C$72,2,FALSE)</f>
        <v>43.058010000000003</v>
      </c>
      <c r="K284">
        <f>VLOOKUP(I284,[1]Key!$A$1:$C$72,3,FALSE)</f>
        <v>-87.877300000000005</v>
      </c>
      <c r="L284" t="s">
        <v>41</v>
      </c>
      <c r="M284">
        <f>VLOOKUP(L284,[1]Key!$A$1:$C$72,2,FALSE)</f>
        <v>43.04824</v>
      </c>
      <c r="N284">
        <f>VLOOKUP(L284,[1]Key!$A$1:$C$72,3,FALSE)</f>
        <v>-87.904970000000006</v>
      </c>
      <c r="O284">
        <v>24</v>
      </c>
      <c r="P284">
        <v>3</v>
      </c>
      <c r="Q284">
        <v>3.6</v>
      </c>
      <c r="R284">
        <v>3.4</v>
      </c>
      <c r="S284">
        <v>144</v>
      </c>
      <c r="T284">
        <f t="shared" si="36"/>
        <v>-1</v>
      </c>
      <c r="U284" s="1">
        <v>42785</v>
      </c>
      <c r="V284" s="13">
        <f t="shared" si="37"/>
        <v>42767</v>
      </c>
      <c r="W284" s="14">
        <f t="shared" si="38"/>
        <v>42785</v>
      </c>
      <c r="X284" s="1" t="str">
        <f t="shared" si="39"/>
        <v>Sunday</v>
      </c>
      <c r="Y284" s="2">
        <v>0.720636574074074</v>
      </c>
      <c r="Z284" s="2">
        <f t="shared" si="40"/>
        <v>0.70833333333333326</v>
      </c>
      <c r="AA284">
        <f>1</f>
        <v>1</v>
      </c>
      <c r="AB284" s="1">
        <v>42785</v>
      </c>
      <c r="AC284" s="13">
        <f t="shared" si="41"/>
        <v>42767</v>
      </c>
      <c r="AD284" s="14">
        <f t="shared" si="42"/>
        <v>42785</v>
      </c>
      <c r="AE284" s="1" t="str">
        <f t="shared" si="43"/>
        <v>Sunday</v>
      </c>
      <c r="AF284" s="2">
        <v>0.73747685185185186</v>
      </c>
      <c r="AG284" s="2">
        <f t="shared" si="44"/>
        <v>0.75</v>
      </c>
      <c r="AH284" t="s">
        <v>27</v>
      </c>
    </row>
    <row r="285" spans="1:34" x14ac:dyDescent="0.2">
      <c r="A285">
        <v>1422680</v>
      </c>
      <c r="B285" t="s">
        <v>88</v>
      </c>
      <c r="E285">
        <v>53716</v>
      </c>
      <c r="F285" t="s">
        <v>23</v>
      </c>
      <c r="G285" t="s">
        <v>89</v>
      </c>
      <c r="H285">
        <v>5450</v>
      </c>
      <c r="I285" t="s">
        <v>60</v>
      </c>
      <c r="J285">
        <f>VLOOKUP(I285,[1]Key!$A$1:$C$72,2,FALSE)</f>
        <v>43.066893999999998</v>
      </c>
      <c r="K285">
        <f>VLOOKUP(I285,[1]Key!$A$1:$C$72,3,FALSE)</f>
        <v>-87.877936000000005</v>
      </c>
      <c r="L285" t="s">
        <v>60</v>
      </c>
      <c r="M285">
        <f>VLOOKUP(L285,[1]Key!$A$1:$C$72,2,FALSE)</f>
        <v>43.066893999999998</v>
      </c>
      <c r="N285">
        <f>VLOOKUP(L285,[1]Key!$A$1:$C$72,3,FALSE)</f>
        <v>-87.877936000000005</v>
      </c>
      <c r="O285">
        <v>54</v>
      </c>
      <c r="P285">
        <v>6</v>
      </c>
      <c r="Q285">
        <v>8.1</v>
      </c>
      <c r="R285">
        <v>7.7</v>
      </c>
      <c r="S285">
        <v>324</v>
      </c>
      <c r="T285">
        <f t="shared" si="36"/>
        <v>-1</v>
      </c>
      <c r="U285" s="1">
        <v>42788</v>
      </c>
      <c r="V285" s="13">
        <f t="shared" si="37"/>
        <v>42767</v>
      </c>
      <c r="W285" s="14">
        <f t="shared" si="38"/>
        <v>42788</v>
      </c>
      <c r="X285" s="1" t="str">
        <f t="shared" si="39"/>
        <v>Wednesday</v>
      </c>
      <c r="Y285" s="2">
        <v>0.7251967592592593</v>
      </c>
      <c r="Z285" s="2">
        <f t="shared" si="40"/>
        <v>0.70833333333333326</v>
      </c>
      <c r="AA285">
        <f>1</f>
        <v>1</v>
      </c>
      <c r="AB285" s="1">
        <v>42788</v>
      </c>
      <c r="AC285" s="13">
        <f t="shared" si="41"/>
        <v>42767</v>
      </c>
      <c r="AD285" s="14">
        <f t="shared" si="42"/>
        <v>42788</v>
      </c>
      <c r="AE285" s="1" t="str">
        <f t="shared" si="43"/>
        <v>Wednesday</v>
      </c>
      <c r="AF285" s="2">
        <v>0.76251157407407411</v>
      </c>
      <c r="AG285" s="2">
        <f t="shared" si="44"/>
        <v>0.75</v>
      </c>
      <c r="AH285" t="s">
        <v>35</v>
      </c>
    </row>
    <row r="286" spans="1:34" x14ac:dyDescent="0.2">
      <c r="A286">
        <v>1424370</v>
      </c>
      <c r="B286" t="s">
        <v>88</v>
      </c>
      <c r="E286">
        <v>53186</v>
      </c>
      <c r="F286" t="s">
        <v>23</v>
      </c>
      <c r="G286" t="s">
        <v>89</v>
      </c>
      <c r="H286">
        <v>44</v>
      </c>
      <c r="I286" t="s">
        <v>87</v>
      </c>
      <c r="J286">
        <f>VLOOKUP(I286,[1]Key!$A$1:$C$72,2,FALSE)</f>
        <v>43.077359999999999</v>
      </c>
      <c r="K286">
        <f>VLOOKUP(I286,[1]Key!$A$1:$C$72,3,FALSE)</f>
        <v>-87.880769999999998</v>
      </c>
      <c r="L286" t="s">
        <v>62</v>
      </c>
      <c r="M286">
        <f>VLOOKUP(L286,[1]Key!$A$1:$C$72,2,FALSE)</f>
        <v>43.058010000000003</v>
      </c>
      <c r="N286">
        <f>VLOOKUP(L286,[1]Key!$A$1:$C$72,3,FALSE)</f>
        <v>-87.877300000000005</v>
      </c>
      <c r="O286">
        <v>19</v>
      </c>
      <c r="P286">
        <v>3</v>
      </c>
      <c r="Q286">
        <v>2.9</v>
      </c>
      <c r="R286">
        <v>2.7</v>
      </c>
      <c r="S286">
        <v>114</v>
      </c>
      <c r="T286">
        <f t="shared" si="36"/>
        <v>-1</v>
      </c>
      <c r="U286" s="1">
        <v>42783</v>
      </c>
      <c r="V286" s="13">
        <f t="shared" si="37"/>
        <v>42767</v>
      </c>
      <c r="W286" s="14">
        <f t="shared" si="38"/>
        <v>42783</v>
      </c>
      <c r="X286" s="1" t="str">
        <f t="shared" si="39"/>
        <v>Friday</v>
      </c>
      <c r="Y286" s="2">
        <v>0.61719907407407404</v>
      </c>
      <c r="Z286" s="2">
        <f t="shared" si="40"/>
        <v>0.625</v>
      </c>
      <c r="AA286">
        <f>1</f>
        <v>1</v>
      </c>
      <c r="AB286" s="1">
        <v>42783</v>
      </c>
      <c r="AC286" s="13">
        <f t="shared" si="41"/>
        <v>42767</v>
      </c>
      <c r="AD286" s="14">
        <f t="shared" si="42"/>
        <v>42783</v>
      </c>
      <c r="AE286" s="1" t="str">
        <f t="shared" si="43"/>
        <v>Friday</v>
      </c>
      <c r="AF286" s="2">
        <v>0.63049768518518523</v>
      </c>
      <c r="AG286" s="2">
        <f t="shared" si="44"/>
        <v>0.625</v>
      </c>
      <c r="AH286" t="s">
        <v>27</v>
      </c>
    </row>
    <row r="287" spans="1:34" x14ac:dyDescent="0.2">
      <c r="A287">
        <v>1424370</v>
      </c>
      <c r="B287" t="s">
        <v>88</v>
      </c>
      <c r="E287">
        <v>53186</v>
      </c>
      <c r="F287" t="s">
        <v>23</v>
      </c>
      <c r="G287" t="s">
        <v>89</v>
      </c>
      <c r="H287">
        <v>5577</v>
      </c>
      <c r="I287" t="s">
        <v>87</v>
      </c>
      <c r="J287">
        <f>VLOOKUP(I287,[1]Key!$A$1:$C$72,2,FALSE)</f>
        <v>43.077359999999999</v>
      </c>
      <c r="K287">
        <f>VLOOKUP(I287,[1]Key!$A$1:$C$72,3,FALSE)</f>
        <v>-87.880769999999998</v>
      </c>
      <c r="L287" t="s">
        <v>87</v>
      </c>
      <c r="M287">
        <f>VLOOKUP(L287,[1]Key!$A$1:$C$72,2,FALSE)</f>
        <v>43.077359999999999</v>
      </c>
      <c r="N287">
        <f>VLOOKUP(L287,[1]Key!$A$1:$C$72,3,FALSE)</f>
        <v>-87.880769999999998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36"/>
        <v>-1</v>
      </c>
      <c r="U287" s="1">
        <v>42787</v>
      </c>
      <c r="V287" s="13">
        <f t="shared" si="37"/>
        <v>42767</v>
      </c>
      <c r="W287" s="14">
        <f t="shared" si="38"/>
        <v>42787</v>
      </c>
      <c r="X287" s="1" t="str">
        <f t="shared" si="39"/>
        <v>Tuesday</v>
      </c>
      <c r="Y287" s="2">
        <v>0.68579861111111118</v>
      </c>
      <c r="Z287" s="2">
        <f t="shared" si="40"/>
        <v>0.66666666666666663</v>
      </c>
      <c r="AA287">
        <f>1</f>
        <v>1</v>
      </c>
      <c r="AB287" s="1">
        <v>42787</v>
      </c>
      <c r="AC287" s="13">
        <f t="shared" si="41"/>
        <v>42767</v>
      </c>
      <c r="AD287" s="14">
        <f t="shared" si="42"/>
        <v>42787</v>
      </c>
      <c r="AE287" s="1" t="str">
        <f t="shared" si="43"/>
        <v>Tuesday</v>
      </c>
      <c r="AF287" s="2">
        <v>0.68603009259259251</v>
      </c>
      <c r="AG287" s="2">
        <f t="shared" si="44"/>
        <v>0.66666666666666663</v>
      </c>
      <c r="AH287" t="s">
        <v>35</v>
      </c>
    </row>
    <row r="288" spans="1:34" x14ac:dyDescent="0.2">
      <c r="A288">
        <v>1425645</v>
      </c>
      <c r="B288" t="s">
        <v>88</v>
      </c>
      <c r="E288">
        <v>54902</v>
      </c>
      <c r="F288" t="s">
        <v>23</v>
      </c>
      <c r="G288" t="s">
        <v>89</v>
      </c>
      <c r="H288">
        <v>319</v>
      </c>
      <c r="I288" t="s">
        <v>80</v>
      </c>
      <c r="J288">
        <f>VLOOKUP(I288,[1]Key!$A$1:$C$72,2,FALSE)</f>
        <v>43.052460000000004</v>
      </c>
      <c r="K288">
        <f>VLOOKUP(I288,[1]Key!$A$1:$C$72,3,FALSE)</f>
        <v>-87.891000000000005</v>
      </c>
      <c r="L288" t="s">
        <v>62</v>
      </c>
      <c r="M288">
        <f>VLOOKUP(L288,[1]Key!$A$1:$C$72,2,FALSE)</f>
        <v>43.058010000000003</v>
      </c>
      <c r="N288">
        <f>VLOOKUP(L288,[1]Key!$A$1:$C$72,3,FALSE)</f>
        <v>-87.877300000000005</v>
      </c>
      <c r="O288">
        <v>31</v>
      </c>
      <c r="P288">
        <v>0</v>
      </c>
      <c r="Q288">
        <v>4.7</v>
      </c>
      <c r="R288">
        <v>4.4000000000000004</v>
      </c>
      <c r="S288">
        <v>186</v>
      </c>
      <c r="T288">
        <f t="shared" si="36"/>
        <v>-1</v>
      </c>
      <c r="U288" s="1">
        <v>42788</v>
      </c>
      <c r="V288" s="13">
        <f t="shared" si="37"/>
        <v>42767</v>
      </c>
      <c r="W288" s="14">
        <f t="shared" si="38"/>
        <v>42788</v>
      </c>
      <c r="X288" s="1" t="str">
        <f t="shared" si="39"/>
        <v>Wednesday</v>
      </c>
      <c r="Y288" s="2">
        <v>0.56871527777777775</v>
      </c>
      <c r="Z288" s="2">
        <f t="shared" si="40"/>
        <v>0.58333333333333326</v>
      </c>
      <c r="AA288">
        <f>1</f>
        <v>1</v>
      </c>
      <c r="AB288" s="1">
        <v>42788</v>
      </c>
      <c r="AC288" s="13">
        <f t="shared" si="41"/>
        <v>42767</v>
      </c>
      <c r="AD288" s="14">
        <f t="shared" si="42"/>
        <v>42788</v>
      </c>
      <c r="AE288" s="1" t="str">
        <f t="shared" si="43"/>
        <v>Wednesday</v>
      </c>
      <c r="AF288" s="2">
        <v>0.58959490740740739</v>
      </c>
      <c r="AG288" s="2">
        <f t="shared" si="44"/>
        <v>0.58333333333333326</v>
      </c>
      <c r="AH288" t="s">
        <v>27</v>
      </c>
    </row>
    <row r="289" spans="1:34" x14ac:dyDescent="0.2">
      <c r="A289">
        <v>1425843</v>
      </c>
      <c r="B289" t="s">
        <v>88</v>
      </c>
      <c r="E289">
        <v>53202</v>
      </c>
      <c r="F289" t="s">
        <v>23</v>
      </c>
      <c r="G289" t="s">
        <v>89</v>
      </c>
      <c r="H289">
        <v>108</v>
      </c>
      <c r="I289" t="s">
        <v>80</v>
      </c>
      <c r="J289">
        <f>VLOOKUP(I289,[1]Key!$A$1:$C$72,2,FALSE)</f>
        <v>43.052460000000004</v>
      </c>
      <c r="K289">
        <f>VLOOKUP(I289,[1]Key!$A$1:$C$72,3,FALSE)</f>
        <v>-87.891000000000005</v>
      </c>
      <c r="L289" t="s">
        <v>62</v>
      </c>
      <c r="M289">
        <f>VLOOKUP(L289,[1]Key!$A$1:$C$72,2,FALSE)</f>
        <v>43.058010000000003</v>
      </c>
      <c r="N289">
        <f>VLOOKUP(L289,[1]Key!$A$1:$C$72,3,FALSE)</f>
        <v>-87.877300000000005</v>
      </c>
      <c r="O289">
        <v>77</v>
      </c>
      <c r="P289">
        <v>9</v>
      </c>
      <c r="Q289">
        <v>11.6</v>
      </c>
      <c r="R289">
        <v>11</v>
      </c>
      <c r="S289">
        <v>462</v>
      </c>
      <c r="T289">
        <f t="shared" si="36"/>
        <v>-1</v>
      </c>
      <c r="U289" s="1">
        <v>42784</v>
      </c>
      <c r="V289" s="13">
        <f t="shared" si="37"/>
        <v>42767</v>
      </c>
      <c r="W289" s="14">
        <f t="shared" si="38"/>
        <v>42784</v>
      </c>
      <c r="X289" s="1" t="str">
        <f t="shared" si="39"/>
        <v>Saturday</v>
      </c>
      <c r="Y289" s="2">
        <v>0.63428240740740738</v>
      </c>
      <c r="Z289" s="2">
        <f t="shared" si="40"/>
        <v>0.625</v>
      </c>
      <c r="AA289">
        <f>1</f>
        <v>1</v>
      </c>
      <c r="AB289" s="1">
        <v>42784</v>
      </c>
      <c r="AC289" s="13">
        <f t="shared" si="41"/>
        <v>42767</v>
      </c>
      <c r="AD289" s="14">
        <f t="shared" si="42"/>
        <v>42784</v>
      </c>
      <c r="AE289" s="1" t="str">
        <f t="shared" si="43"/>
        <v>Saturday</v>
      </c>
      <c r="AF289" s="2">
        <v>0.68753472222222223</v>
      </c>
      <c r="AG289" s="2">
        <f t="shared" si="44"/>
        <v>0.70833333333333326</v>
      </c>
      <c r="AH289" t="s">
        <v>27</v>
      </c>
    </row>
    <row r="290" spans="1:34" x14ac:dyDescent="0.2">
      <c r="A290">
        <v>1428626</v>
      </c>
      <c r="B290" t="s">
        <v>88</v>
      </c>
      <c r="E290">
        <v>53202</v>
      </c>
      <c r="F290" t="s">
        <v>23</v>
      </c>
      <c r="G290" t="s">
        <v>89</v>
      </c>
      <c r="H290">
        <v>5429</v>
      </c>
      <c r="I290" t="s">
        <v>74</v>
      </c>
      <c r="J290">
        <f>VLOOKUP(I290,[1]Key!$A$1:$C$72,2,FALSE)</f>
        <v>43.040154000000001</v>
      </c>
      <c r="K290">
        <f>VLOOKUP(I290,[1]Key!$A$1:$C$72,3,FALSE)</f>
        <v>-87.932113000000001</v>
      </c>
      <c r="L290" t="s">
        <v>80</v>
      </c>
      <c r="M290">
        <f>VLOOKUP(L290,[1]Key!$A$1:$C$72,2,FALSE)</f>
        <v>43.052460000000004</v>
      </c>
      <c r="N290">
        <f>VLOOKUP(L290,[1]Key!$A$1:$C$72,3,FALSE)</f>
        <v>-87.891000000000005</v>
      </c>
      <c r="O290">
        <v>18</v>
      </c>
      <c r="P290">
        <v>3</v>
      </c>
      <c r="Q290">
        <v>2.7</v>
      </c>
      <c r="R290">
        <v>2.6</v>
      </c>
      <c r="S290">
        <v>108</v>
      </c>
      <c r="T290">
        <f t="shared" si="36"/>
        <v>-1</v>
      </c>
      <c r="U290" s="1">
        <v>42788</v>
      </c>
      <c r="V290" s="13">
        <f t="shared" si="37"/>
        <v>42767</v>
      </c>
      <c r="W290" s="14">
        <f t="shared" si="38"/>
        <v>42788</v>
      </c>
      <c r="X290" s="1" t="str">
        <f t="shared" si="39"/>
        <v>Wednesday</v>
      </c>
      <c r="Y290" s="2">
        <v>0.72039351851851852</v>
      </c>
      <c r="Z290" s="2">
        <f t="shared" si="40"/>
        <v>0.70833333333333326</v>
      </c>
      <c r="AA290">
        <f>1</f>
        <v>1</v>
      </c>
      <c r="AB290" s="1">
        <v>42788</v>
      </c>
      <c r="AC290" s="13">
        <f t="shared" si="41"/>
        <v>42767</v>
      </c>
      <c r="AD290" s="14">
        <f t="shared" si="42"/>
        <v>42788</v>
      </c>
      <c r="AE290" s="1" t="str">
        <f t="shared" si="43"/>
        <v>Wednesday</v>
      </c>
      <c r="AF290" s="2">
        <v>0.7333101851851852</v>
      </c>
      <c r="AG290" s="2">
        <f t="shared" si="44"/>
        <v>0.75</v>
      </c>
      <c r="AH290" t="s">
        <v>27</v>
      </c>
    </row>
    <row r="291" spans="1:34" x14ac:dyDescent="0.2">
      <c r="A291">
        <v>1430217</v>
      </c>
      <c r="B291" t="s">
        <v>88</v>
      </c>
      <c r="E291">
        <v>53122</v>
      </c>
      <c r="F291" t="s">
        <v>23</v>
      </c>
      <c r="G291" t="s">
        <v>89</v>
      </c>
      <c r="H291">
        <v>167</v>
      </c>
      <c r="I291" t="s">
        <v>48</v>
      </c>
      <c r="J291">
        <f>VLOOKUP(I291,[1]Key!$A$1:$C$72,2,FALSE)</f>
        <v>43.05097</v>
      </c>
      <c r="K291">
        <f>VLOOKUP(I291,[1]Key!$A$1:$C$72,3,FALSE)</f>
        <v>-87.906440000000003</v>
      </c>
      <c r="L291" t="s">
        <v>93</v>
      </c>
      <c r="M291">
        <f>VLOOKUP(L291,[1]Key!$A$1:$C$72,2,FALSE)</f>
        <v>43.069021999999997</v>
      </c>
      <c r="N291">
        <f>VLOOKUP(L291,[1]Key!$A$1:$C$72,3,FALSE)</f>
        <v>-87.887940999999998</v>
      </c>
      <c r="O291">
        <v>24</v>
      </c>
      <c r="P291">
        <v>3</v>
      </c>
      <c r="Q291">
        <v>3.6</v>
      </c>
      <c r="R291">
        <v>3.4</v>
      </c>
      <c r="S291">
        <v>144</v>
      </c>
      <c r="T291">
        <f t="shared" si="36"/>
        <v>-1</v>
      </c>
      <c r="U291" s="1">
        <v>42784</v>
      </c>
      <c r="V291" s="13">
        <f t="shared" si="37"/>
        <v>42767</v>
      </c>
      <c r="W291" s="14">
        <f t="shared" si="38"/>
        <v>42784</v>
      </c>
      <c r="X291" s="1" t="str">
        <f t="shared" si="39"/>
        <v>Saturday</v>
      </c>
      <c r="Y291" s="2">
        <v>0.67149305555555561</v>
      </c>
      <c r="Z291" s="2">
        <f t="shared" si="40"/>
        <v>0.66666666666666663</v>
      </c>
      <c r="AA291">
        <f>1</f>
        <v>1</v>
      </c>
      <c r="AB291" s="1">
        <v>42784</v>
      </c>
      <c r="AC291" s="13">
        <f t="shared" si="41"/>
        <v>42767</v>
      </c>
      <c r="AD291" s="14">
        <f t="shared" si="42"/>
        <v>42784</v>
      </c>
      <c r="AE291" s="1" t="str">
        <f t="shared" si="43"/>
        <v>Saturday</v>
      </c>
      <c r="AF291" s="2">
        <v>0.68803240740740745</v>
      </c>
      <c r="AG291" s="2">
        <f t="shared" si="44"/>
        <v>0.70833333333333326</v>
      </c>
      <c r="AH291" t="s">
        <v>27</v>
      </c>
    </row>
    <row r="292" spans="1:34" x14ac:dyDescent="0.2">
      <c r="A292">
        <v>1431323</v>
      </c>
      <c r="B292" t="s">
        <v>88</v>
      </c>
      <c r="E292">
        <v>53202</v>
      </c>
      <c r="F292" t="s">
        <v>23</v>
      </c>
      <c r="G292" t="s">
        <v>89</v>
      </c>
      <c r="H292">
        <v>5519</v>
      </c>
      <c r="I292" t="s">
        <v>61</v>
      </c>
      <c r="J292">
        <f>VLOOKUP(I292,[1]Key!$A$1:$C$72,2,FALSE)</f>
        <v>43.058619999999998</v>
      </c>
      <c r="K292">
        <f>VLOOKUP(I292,[1]Key!$A$1:$C$72,3,FALSE)</f>
        <v>-87.885319999999993</v>
      </c>
      <c r="L292" t="s">
        <v>66</v>
      </c>
      <c r="M292">
        <f>VLOOKUP(L292,[1]Key!$A$1:$C$72,2,FALSE)</f>
        <v>43.060155999999999</v>
      </c>
      <c r="N292">
        <f>VLOOKUP(L292,[1]Key!$A$1:$C$72,3,FALSE)</f>
        <v>-87.881258000000003</v>
      </c>
      <c r="O292">
        <v>71</v>
      </c>
      <c r="P292">
        <v>9</v>
      </c>
      <c r="Q292">
        <v>10.7</v>
      </c>
      <c r="R292">
        <v>10.1</v>
      </c>
      <c r="S292">
        <v>426</v>
      </c>
      <c r="T292">
        <f t="shared" si="36"/>
        <v>-1</v>
      </c>
      <c r="U292" s="1">
        <v>42785</v>
      </c>
      <c r="V292" s="13">
        <f t="shared" si="37"/>
        <v>42767</v>
      </c>
      <c r="W292" s="14">
        <f t="shared" si="38"/>
        <v>42785</v>
      </c>
      <c r="X292" s="1" t="str">
        <f t="shared" si="39"/>
        <v>Sunday</v>
      </c>
      <c r="Y292" s="2">
        <v>0.65866898148148145</v>
      </c>
      <c r="Z292" s="2">
        <f t="shared" si="40"/>
        <v>0.66666666666666663</v>
      </c>
      <c r="AA292">
        <f>1</f>
        <v>1</v>
      </c>
      <c r="AB292" s="1">
        <v>42785</v>
      </c>
      <c r="AC292" s="13">
        <f t="shared" si="41"/>
        <v>42767</v>
      </c>
      <c r="AD292" s="14">
        <f t="shared" si="42"/>
        <v>42785</v>
      </c>
      <c r="AE292" s="1" t="str">
        <f t="shared" si="43"/>
        <v>Sunday</v>
      </c>
      <c r="AF292" s="2">
        <v>0.70824074074074073</v>
      </c>
      <c r="AG292" s="2">
        <f t="shared" si="44"/>
        <v>0.70833333333333326</v>
      </c>
      <c r="AH292" t="s">
        <v>27</v>
      </c>
    </row>
    <row r="293" spans="1:34" x14ac:dyDescent="0.2">
      <c r="A293">
        <v>1434954</v>
      </c>
      <c r="B293" t="s">
        <v>88</v>
      </c>
      <c r="E293">
        <v>53221</v>
      </c>
      <c r="F293" t="s">
        <v>23</v>
      </c>
      <c r="G293" t="s">
        <v>89</v>
      </c>
      <c r="H293">
        <v>234</v>
      </c>
      <c r="I293" t="s">
        <v>34</v>
      </c>
      <c r="J293">
        <f>VLOOKUP(I293,[1]Key!$A$1:$C$72,2,FALSE)</f>
        <v>43.036900000000003</v>
      </c>
      <c r="K293">
        <f>VLOOKUP(I293,[1]Key!$A$1:$C$72,3,FALSE)</f>
        <v>-87.89667</v>
      </c>
      <c r="L293" t="s">
        <v>34</v>
      </c>
      <c r="M293">
        <f>VLOOKUP(L293,[1]Key!$A$1:$C$72,2,FALSE)</f>
        <v>43.036900000000003</v>
      </c>
      <c r="N293">
        <f>VLOOKUP(L293,[1]Key!$A$1:$C$72,3,FALSE)</f>
        <v>-87.89667</v>
      </c>
      <c r="O293">
        <v>41</v>
      </c>
      <c r="P293">
        <v>6</v>
      </c>
      <c r="Q293">
        <v>6.2</v>
      </c>
      <c r="R293">
        <v>5.8</v>
      </c>
      <c r="S293">
        <v>246</v>
      </c>
      <c r="T293">
        <f t="shared" si="36"/>
        <v>-1</v>
      </c>
      <c r="U293" s="1">
        <v>42784</v>
      </c>
      <c r="V293" s="13">
        <f t="shared" si="37"/>
        <v>42767</v>
      </c>
      <c r="W293" s="14">
        <f t="shared" si="38"/>
        <v>42784</v>
      </c>
      <c r="X293" s="1" t="str">
        <f t="shared" si="39"/>
        <v>Saturday</v>
      </c>
      <c r="Y293" s="2">
        <v>0.64310185185185187</v>
      </c>
      <c r="Z293" s="2">
        <f t="shared" si="40"/>
        <v>0.625</v>
      </c>
      <c r="AA293">
        <f>1</f>
        <v>1</v>
      </c>
      <c r="AB293" s="1">
        <v>42784</v>
      </c>
      <c r="AC293" s="13">
        <f t="shared" si="41"/>
        <v>42767</v>
      </c>
      <c r="AD293" s="14">
        <f t="shared" si="42"/>
        <v>42784</v>
      </c>
      <c r="AE293" s="1" t="str">
        <f t="shared" si="43"/>
        <v>Saturday</v>
      </c>
      <c r="AF293" s="2">
        <v>0.67178240740740736</v>
      </c>
      <c r="AG293" s="2">
        <f t="shared" si="44"/>
        <v>0.66666666666666663</v>
      </c>
      <c r="AH293" t="s">
        <v>35</v>
      </c>
    </row>
    <row r="294" spans="1:34" x14ac:dyDescent="0.2">
      <c r="A294">
        <v>1440684</v>
      </c>
      <c r="B294" t="s">
        <v>88</v>
      </c>
      <c r="E294">
        <v>10075</v>
      </c>
      <c r="F294" t="s">
        <v>23</v>
      </c>
      <c r="G294" t="s">
        <v>89</v>
      </c>
      <c r="H294">
        <v>5463</v>
      </c>
      <c r="I294" t="s">
        <v>39</v>
      </c>
      <c r="J294">
        <f>VLOOKUP(I294,[1]Key!$A$1:$C$72,2,FALSE)</f>
        <v>43.03913</v>
      </c>
      <c r="K294">
        <f>VLOOKUP(I294,[1]Key!$A$1:$C$72,3,FALSE)</f>
        <v>-87.916150000000002</v>
      </c>
      <c r="L294" t="s">
        <v>34</v>
      </c>
      <c r="M294">
        <f>VLOOKUP(L294,[1]Key!$A$1:$C$72,2,FALSE)</f>
        <v>43.036900000000003</v>
      </c>
      <c r="N294">
        <f>VLOOKUP(L294,[1]Key!$A$1:$C$72,3,FALSE)</f>
        <v>-87.89667</v>
      </c>
      <c r="O294">
        <v>46</v>
      </c>
      <c r="P294">
        <v>6</v>
      </c>
      <c r="Q294">
        <v>6.9</v>
      </c>
      <c r="R294">
        <v>6.6</v>
      </c>
      <c r="S294">
        <v>276</v>
      </c>
      <c r="T294">
        <f t="shared" si="36"/>
        <v>-1</v>
      </c>
      <c r="U294" s="1">
        <v>42788</v>
      </c>
      <c r="V294" s="13">
        <f t="shared" si="37"/>
        <v>42767</v>
      </c>
      <c r="W294" s="14">
        <f t="shared" si="38"/>
        <v>42788</v>
      </c>
      <c r="X294" s="1" t="str">
        <f t="shared" si="39"/>
        <v>Wednesday</v>
      </c>
      <c r="Y294" s="2">
        <v>0.67366898148148147</v>
      </c>
      <c r="Z294" s="2">
        <f t="shared" si="40"/>
        <v>0.66666666666666663</v>
      </c>
      <c r="AA294">
        <f>1</f>
        <v>1</v>
      </c>
      <c r="AB294" s="1">
        <v>42788</v>
      </c>
      <c r="AC294" s="13">
        <f t="shared" si="41"/>
        <v>42767</v>
      </c>
      <c r="AD294" s="14">
        <f t="shared" si="42"/>
        <v>42788</v>
      </c>
      <c r="AE294" s="1" t="str">
        <f t="shared" si="43"/>
        <v>Wednesday</v>
      </c>
      <c r="AF294" s="2">
        <v>0.70597222222222233</v>
      </c>
      <c r="AG294" s="2">
        <f t="shared" si="44"/>
        <v>0.70833333333333326</v>
      </c>
      <c r="AH294" t="s">
        <v>27</v>
      </c>
    </row>
    <row r="295" spans="1:34" x14ac:dyDescent="0.2">
      <c r="A295">
        <v>1442354</v>
      </c>
      <c r="B295" t="s">
        <v>88</v>
      </c>
      <c r="E295">
        <v>53211</v>
      </c>
      <c r="F295" t="s">
        <v>23</v>
      </c>
      <c r="G295" t="s">
        <v>89</v>
      </c>
      <c r="H295">
        <v>5534</v>
      </c>
      <c r="I295" t="s">
        <v>93</v>
      </c>
      <c r="J295">
        <f>VLOOKUP(I295,[1]Key!$A$1:$C$72,2,FALSE)</f>
        <v>43.069021999999997</v>
      </c>
      <c r="K295">
        <f>VLOOKUP(I295,[1]Key!$A$1:$C$72,3,FALSE)</f>
        <v>-87.887940999999998</v>
      </c>
      <c r="L295" t="s">
        <v>93</v>
      </c>
      <c r="M295">
        <f>VLOOKUP(L295,[1]Key!$A$1:$C$72,2,FALSE)</f>
        <v>43.069021999999997</v>
      </c>
      <c r="N295">
        <f>VLOOKUP(L295,[1]Key!$A$1:$C$72,3,FALSE)</f>
        <v>-87.887940999999998</v>
      </c>
      <c r="O295">
        <v>55</v>
      </c>
      <c r="P295">
        <v>6</v>
      </c>
      <c r="Q295">
        <v>8.3000000000000007</v>
      </c>
      <c r="R295">
        <v>7.8</v>
      </c>
      <c r="S295">
        <v>330</v>
      </c>
      <c r="T295">
        <f t="shared" si="36"/>
        <v>-1</v>
      </c>
      <c r="U295" s="1">
        <v>42784</v>
      </c>
      <c r="V295" s="13">
        <f t="shared" si="37"/>
        <v>42767</v>
      </c>
      <c r="W295" s="14">
        <f t="shared" si="38"/>
        <v>42784</v>
      </c>
      <c r="X295" s="1" t="str">
        <f t="shared" si="39"/>
        <v>Saturday</v>
      </c>
      <c r="Y295" s="2">
        <v>0.85864583333333344</v>
      </c>
      <c r="Z295" s="2">
        <f t="shared" si="40"/>
        <v>0.875</v>
      </c>
      <c r="AA295">
        <f>1</f>
        <v>1</v>
      </c>
      <c r="AB295" s="1">
        <v>42784</v>
      </c>
      <c r="AC295" s="13">
        <f t="shared" si="41"/>
        <v>42767</v>
      </c>
      <c r="AD295" s="14">
        <f t="shared" si="42"/>
        <v>42784</v>
      </c>
      <c r="AE295" s="1" t="str">
        <f t="shared" si="43"/>
        <v>Saturday</v>
      </c>
      <c r="AF295" s="2">
        <v>0.89687499999999998</v>
      </c>
      <c r="AG295" s="2">
        <f t="shared" si="44"/>
        <v>0.91666666666666663</v>
      </c>
      <c r="AH295" t="s">
        <v>35</v>
      </c>
    </row>
    <row r="296" spans="1:34" x14ac:dyDescent="0.2">
      <c r="A296">
        <v>1442354</v>
      </c>
      <c r="B296" t="s">
        <v>88</v>
      </c>
      <c r="E296">
        <v>53211</v>
      </c>
      <c r="F296" t="s">
        <v>23</v>
      </c>
      <c r="G296" t="s">
        <v>89</v>
      </c>
      <c r="H296">
        <v>967</v>
      </c>
      <c r="I296" t="s">
        <v>67</v>
      </c>
      <c r="J296">
        <f>VLOOKUP(I296,[1]Key!$A$1:$C$72,2,FALSE)</f>
        <v>43.074890000000003</v>
      </c>
      <c r="K296">
        <f>VLOOKUP(I296,[1]Key!$A$1:$C$72,3,FALSE)</f>
        <v>-87.882810000000006</v>
      </c>
      <c r="L296" t="s">
        <v>93</v>
      </c>
      <c r="M296">
        <f>VLOOKUP(L296,[1]Key!$A$1:$C$72,2,FALSE)</f>
        <v>43.069021999999997</v>
      </c>
      <c r="N296">
        <f>VLOOKUP(L296,[1]Key!$A$1:$C$72,3,FALSE)</f>
        <v>-87.887940999999998</v>
      </c>
      <c r="O296">
        <v>7</v>
      </c>
      <c r="P296">
        <v>3</v>
      </c>
      <c r="Q296">
        <v>1.1000000000000001</v>
      </c>
      <c r="R296">
        <v>1</v>
      </c>
      <c r="S296">
        <v>42</v>
      </c>
      <c r="T296">
        <f t="shared" si="36"/>
        <v>-1</v>
      </c>
      <c r="U296" s="1">
        <v>42788</v>
      </c>
      <c r="V296" s="13">
        <f t="shared" si="37"/>
        <v>42767</v>
      </c>
      <c r="W296" s="14">
        <f t="shared" si="38"/>
        <v>42788</v>
      </c>
      <c r="X296" s="1" t="str">
        <f t="shared" si="39"/>
        <v>Wednesday</v>
      </c>
      <c r="Y296" s="2">
        <v>0.5589467592592593</v>
      </c>
      <c r="Z296" s="2">
        <f t="shared" si="40"/>
        <v>0.54166666666666663</v>
      </c>
      <c r="AA296">
        <f>1</f>
        <v>1</v>
      </c>
      <c r="AB296" s="1">
        <v>42788</v>
      </c>
      <c r="AC296" s="13">
        <f t="shared" si="41"/>
        <v>42767</v>
      </c>
      <c r="AD296" s="14">
        <f t="shared" si="42"/>
        <v>42788</v>
      </c>
      <c r="AE296" s="1" t="str">
        <f t="shared" si="43"/>
        <v>Wednesday</v>
      </c>
      <c r="AF296" s="2">
        <v>0.56350694444444438</v>
      </c>
      <c r="AG296" s="2">
        <f t="shared" si="44"/>
        <v>0.58333333333333326</v>
      </c>
      <c r="AH296" t="s">
        <v>27</v>
      </c>
    </row>
    <row r="297" spans="1:34" x14ac:dyDescent="0.2">
      <c r="A297">
        <v>1443006</v>
      </c>
      <c r="B297" t="s">
        <v>88</v>
      </c>
      <c r="E297">
        <v>54476</v>
      </c>
      <c r="F297" t="s">
        <v>23</v>
      </c>
      <c r="G297" t="s">
        <v>89</v>
      </c>
      <c r="H297">
        <v>5570</v>
      </c>
      <c r="I297" t="s">
        <v>78</v>
      </c>
      <c r="J297">
        <f>VLOOKUP(I297,[1]Key!$A$1:$C$72,2,FALSE)</f>
        <v>43.060250000000003</v>
      </c>
      <c r="K297">
        <f>VLOOKUP(I297,[1]Key!$A$1:$C$72,3,FALSE)</f>
        <v>-87.892169999999993</v>
      </c>
      <c r="L297" t="s">
        <v>77</v>
      </c>
      <c r="M297">
        <f>VLOOKUP(L297,[1]Key!$A$1:$C$72,2,FALSE)</f>
        <v>43.074655999999997</v>
      </c>
      <c r="N297">
        <f>VLOOKUP(L297,[1]Key!$A$1:$C$72,3,FALSE)</f>
        <v>-87.889011999999994</v>
      </c>
      <c r="O297">
        <v>9</v>
      </c>
      <c r="P297">
        <v>3</v>
      </c>
      <c r="Q297">
        <v>1.4</v>
      </c>
      <c r="R297">
        <v>1.3</v>
      </c>
      <c r="S297">
        <v>54</v>
      </c>
      <c r="T297">
        <f t="shared" si="36"/>
        <v>-1</v>
      </c>
      <c r="U297" s="1">
        <v>42785</v>
      </c>
      <c r="V297" s="13">
        <f t="shared" si="37"/>
        <v>42767</v>
      </c>
      <c r="W297" s="14">
        <f t="shared" si="38"/>
        <v>42785</v>
      </c>
      <c r="X297" s="1" t="str">
        <f t="shared" si="39"/>
        <v>Sunday</v>
      </c>
      <c r="Y297" s="2">
        <v>0.71128472222222217</v>
      </c>
      <c r="Z297" s="2">
        <f t="shared" si="40"/>
        <v>0.70833333333333326</v>
      </c>
      <c r="AA297">
        <f>1</f>
        <v>1</v>
      </c>
      <c r="AB297" s="1">
        <v>42785</v>
      </c>
      <c r="AC297" s="13">
        <f t="shared" si="41"/>
        <v>42767</v>
      </c>
      <c r="AD297" s="14">
        <f t="shared" si="42"/>
        <v>42785</v>
      </c>
      <c r="AE297" s="1" t="str">
        <f t="shared" si="43"/>
        <v>Sunday</v>
      </c>
      <c r="AF297" s="2">
        <v>0.71785879629629623</v>
      </c>
      <c r="AG297" s="2">
        <f t="shared" si="44"/>
        <v>0.70833333333333326</v>
      </c>
      <c r="AH297" t="s">
        <v>27</v>
      </c>
    </row>
    <row r="298" spans="1:34" x14ac:dyDescent="0.2">
      <c r="A298">
        <v>1446355</v>
      </c>
      <c r="B298" t="s">
        <v>88</v>
      </c>
      <c r="E298">
        <v>53211</v>
      </c>
      <c r="F298" t="s">
        <v>23</v>
      </c>
      <c r="G298" t="s">
        <v>89</v>
      </c>
      <c r="H298">
        <v>5489</v>
      </c>
      <c r="I298" t="s">
        <v>62</v>
      </c>
      <c r="J298">
        <f>VLOOKUP(I298,[1]Key!$A$1:$C$72,2,FALSE)</f>
        <v>43.058010000000003</v>
      </c>
      <c r="K298">
        <f>VLOOKUP(I298,[1]Key!$A$1:$C$72,3,FALSE)</f>
        <v>-87.877300000000005</v>
      </c>
      <c r="L298" t="s">
        <v>62</v>
      </c>
      <c r="M298">
        <f>VLOOKUP(L298,[1]Key!$A$1:$C$72,2,FALSE)</f>
        <v>43.058010000000003</v>
      </c>
      <c r="N298">
        <f>VLOOKUP(L298,[1]Key!$A$1:$C$72,3,FALSE)</f>
        <v>-87.877300000000005</v>
      </c>
      <c r="O298">
        <v>46</v>
      </c>
      <c r="P298">
        <v>6</v>
      </c>
      <c r="Q298">
        <v>6.9</v>
      </c>
      <c r="R298">
        <v>6.6</v>
      </c>
      <c r="S298">
        <v>276</v>
      </c>
      <c r="T298">
        <f t="shared" si="36"/>
        <v>-1</v>
      </c>
      <c r="U298" s="1">
        <v>42787</v>
      </c>
      <c r="V298" s="13">
        <f t="shared" si="37"/>
        <v>42767</v>
      </c>
      <c r="W298" s="14">
        <f t="shared" si="38"/>
        <v>42787</v>
      </c>
      <c r="X298" s="1" t="str">
        <f t="shared" si="39"/>
        <v>Tuesday</v>
      </c>
      <c r="Y298" s="2">
        <v>0.43200231481481483</v>
      </c>
      <c r="Z298" s="2">
        <f t="shared" si="40"/>
        <v>0.41666666666666663</v>
      </c>
      <c r="AA298">
        <f>1</f>
        <v>1</v>
      </c>
      <c r="AB298" s="1">
        <v>42787</v>
      </c>
      <c r="AC298" s="13">
        <f t="shared" si="41"/>
        <v>42767</v>
      </c>
      <c r="AD298" s="14">
        <f t="shared" si="42"/>
        <v>42787</v>
      </c>
      <c r="AE298" s="1" t="str">
        <f t="shared" si="43"/>
        <v>Tuesday</v>
      </c>
      <c r="AF298" s="2">
        <v>0.46391203703703704</v>
      </c>
      <c r="AG298" s="2">
        <f t="shared" si="44"/>
        <v>0.45833333333333331</v>
      </c>
      <c r="AH298" t="s">
        <v>35</v>
      </c>
    </row>
    <row r="299" spans="1:34" x14ac:dyDescent="0.2">
      <c r="A299">
        <v>1447536</v>
      </c>
      <c r="B299" t="s">
        <v>88</v>
      </c>
      <c r="E299">
        <v>53210</v>
      </c>
      <c r="F299" t="s">
        <v>23</v>
      </c>
      <c r="G299" t="s">
        <v>89</v>
      </c>
      <c r="H299">
        <v>99</v>
      </c>
      <c r="I299" t="s">
        <v>59</v>
      </c>
      <c r="J299">
        <f>VLOOKUP(I299,[1]Key!$A$1:$C$72,2,FALSE)</f>
        <v>43.060580000000002</v>
      </c>
      <c r="K299">
        <f>VLOOKUP(I299,[1]Key!$A$1:$C$72,3,FALSE)</f>
        <v>-87.998589999999993</v>
      </c>
      <c r="L299" t="s">
        <v>55</v>
      </c>
      <c r="M299">
        <f>VLOOKUP(L299,[1]Key!$A$1:$C$72,2,FALSE)</f>
        <v>43.060839999999999</v>
      </c>
      <c r="N299">
        <f>VLOOKUP(L299,[1]Key!$A$1:$C$72,3,FALSE)</f>
        <v>-88.001940000000005</v>
      </c>
      <c r="O299">
        <v>13</v>
      </c>
      <c r="P299">
        <v>3</v>
      </c>
      <c r="Q299">
        <v>2</v>
      </c>
      <c r="R299">
        <v>1.9</v>
      </c>
      <c r="S299">
        <v>78</v>
      </c>
      <c r="T299">
        <f t="shared" si="36"/>
        <v>-1</v>
      </c>
      <c r="U299" s="1">
        <v>42783</v>
      </c>
      <c r="V299" s="13">
        <f t="shared" si="37"/>
        <v>42767</v>
      </c>
      <c r="W299" s="14">
        <f t="shared" si="38"/>
        <v>42783</v>
      </c>
      <c r="X299" s="1" t="str">
        <f t="shared" si="39"/>
        <v>Friday</v>
      </c>
      <c r="Y299" s="2">
        <v>0.55581018518518521</v>
      </c>
      <c r="Z299" s="2">
        <f t="shared" si="40"/>
        <v>0.54166666666666663</v>
      </c>
      <c r="AA299">
        <f>1</f>
        <v>1</v>
      </c>
      <c r="AB299" s="1">
        <v>42783</v>
      </c>
      <c r="AC299" s="13">
        <f t="shared" si="41"/>
        <v>42767</v>
      </c>
      <c r="AD299" s="14">
        <f t="shared" si="42"/>
        <v>42783</v>
      </c>
      <c r="AE299" s="1" t="str">
        <f t="shared" si="43"/>
        <v>Friday</v>
      </c>
      <c r="AF299" s="2">
        <v>0.56500000000000006</v>
      </c>
      <c r="AG299" s="2">
        <f t="shared" si="44"/>
        <v>0.58333333333333326</v>
      </c>
      <c r="AH299" t="s">
        <v>27</v>
      </c>
    </row>
    <row r="300" spans="1:34" x14ac:dyDescent="0.2">
      <c r="A300">
        <v>1448091</v>
      </c>
      <c r="B300" t="s">
        <v>88</v>
      </c>
      <c r="E300">
        <v>60646</v>
      </c>
      <c r="F300" t="s">
        <v>23</v>
      </c>
      <c r="G300" t="s">
        <v>89</v>
      </c>
      <c r="H300">
        <v>5423</v>
      </c>
      <c r="I300" t="s">
        <v>74</v>
      </c>
      <c r="J300">
        <f>VLOOKUP(I300,[1]Key!$A$1:$C$72,2,FALSE)</f>
        <v>43.040154000000001</v>
      </c>
      <c r="K300">
        <f>VLOOKUP(I300,[1]Key!$A$1:$C$72,3,FALSE)</f>
        <v>-87.932113000000001</v>
      </c>
      <c r="L300" t="s">
        <v>34</v>
      </c>
      <c r="M300">
        <f>VLOOKUP(L300,[1]Key!$A$1:$C$72,2,FALSE)</f>
        <v>43.036900000000003</v>
      </c>
      <c r="N300">
        <f>VLOOKUP(L300,[1]Key!$A$1:$C$72,3,FALSE)</f>
        <v>-87.89667</v>
      </c>
      <c r="O300">
        <v>43</v>
      </c>
      <c r="P300">
        <v>6</v>
      </c>
      <c r="Q300">
        <v>6.5</v>
      </c>
      <c r="R300">
        <v>6.1</v>
      </c>
      <c r="S300">
        <v>258</v>
      </c>
      <c r="T300">
        <f t="shared" si="36"/>
        <v>-1</v>
      </c>
      <c r="U300" s="1">
        <v>42787</v>
      </c>
      <c r="V300" s="13">
        <f t="shared" si="37"/>
        <v>42767</v>
      </c>
      <c r="W300" s="14">
        <f t="shared" si="38"/>
        <v>42787</v>
      </c>
      <c r="X300" s="1" t="str">
        <f t="shared" si="39"/>
        <v>Tuesday</v>
      </c>
      <c r="Y300" s="2">
        <v>0.65709490740740739</v>
      </c>
      <c r="Z300" s="2">
        <f t="shared" si="40"/>
        <v>0.66666666666666663</v>
      </c>
      <c r="AA300">
        <f>1</f>
        <v>1</v>
      </c>
      <c r="AB300" s="1">
        <v>42787</v>
      </c>
      <c r="AC300" s="13">
        <f t="shared" si="41"/>
        <v>42767</v>
      </c>
      <c r="AD300" s="14">
        <f t="shared" si="42"/>
        <v>42787</v>
      </c>
      <c r="AE300" s="1" t="str">
        <f t="shared" si="43"/>
        <v>Tuesday</v>
      </c>
      <c r="AF300" s="2">
        <v>0.68714120370370368</v>
      </c>
      <c r="AG300" s="2">
        <f t="shared" si="44"/>
        <v>0.66666666666666663</v>
      </c>
      <c r="AH300" t="s">
        <v>27</v>
      </c>
    </row>
    <row r="301" spans="1:34" x14ac:dyDescent="0.2">
      <c r="A301">
        <v>1448092</v>
      </c>
      <c r="B301" t="s">
        <v>88</v>
      </c>
      <c r="E301">
        <v>60068</v>
      </c>
      <c r="F301" t="s">
        <v>23</v>
      </c>
      <c r="G301" t="s">
        <v>89</v>
      </c>
      <c r="H301">
        <v>5429</v>
      </c>
      <c r="I301" t="s">
        <v>34</v>
      </c>
      <c r="J301">
        <f>VLOOKUP(I301,[1]Key!$A$1:$C$72,2,FALSE)</f>
        <v>43.036900000000003</v>
      </c>
      <c r="K301">
        <f>VLOOKUP(I301,[1]Key!$A$1:$C$72,3,FALSE)</f>
        <v>-87.89667</v>
      </c>
      <c r="L301" t="s">
        <v>74</v>
      </c>
      <c r="M301">
        <f>VLOOKUP(L301,[1]Key!$A$1:$C$72,2,FALSE)</f>
        <v>43.040154000000001</v>
      </c>
      <c r="N301">
        <f>VLOOKUP(L301,[1]Key!$A$1:$C$72,3,FALSE)</f>
        <v>-87.932113000000001</v>
      </c>
      <c r="O301">
        <v>47</v>
      </c>
      <c r="P301">
        <v>6</v>
      </c>
      <c r="Q301">
        <v>7.1</v>
      </c>
      <c r="R301">
        <v>6.7</v>
      </c>
      <c r="S301">
        <v>282</v>
      </c>
      <c r="T301">
        <f t="shared" si="36"/>
        <v>-1</v>
      </c>
      <c r="U301" s="1">
        <v>42787</v>
      </c>
      <c r="V301" s="13">
        <f t="shared" si="37"/>
        <v>42767</v>
      </c>
      <c r="W301" s="14">
        <f t="shared" si="38"/>
        <v>42787</v>
      </c>
      <c r="X301" s="1" t="str">
        <f t="shared" si="39"/>
        <v>Tuesday</v>
      </c>
      <c r="Y301" s="2">
        <v>0.70392361111111112</v>
      </c>
      <c r="Z301" s="2">
        <f t="shared" si="40"/>
        <v>0.70833333333333326</v>
      </c>
      <c r="AA301">
        <f>1</f>
        <v>1</v>
      </c>
      <c r="AB301" s="1">
        <v>42787</v>
      </c>
      <c r="AC301" s="13">
        <f t="shared" si="41"/>
        <v>42767</v>
      </c>
      <c r="AD301" s="14">
        <f t="shared" si="42"/>
        <v>42787</v>
      </c>
      <c r="AE301" s="1" t="str">
        <f t="shared" si="43"/>
        <v>Tuesday</v>
      </c>
      <c r="AF301" s="2">
        <v>0.73672453703703711</v>
      </c>
      <c r="AG301" s="2">
        <f t="shared" si="44"/>
        <v>0.75</v>
      </c>
      <c r="AH301" t="s">
        <v>27</v>
      </c>
    </row>
    <row r="302" spans="1:34" x14ac:dyDescent="0.2">
      <c r="A302">
        <v>1454063</v>
      </c>
      <c r="B302" t="s">
        <v>88</v>
      </c>
      <c r="E302">
        <v>33755</v>
      </c>
      <c r="F302" t="s">
        <v>23</v>
      </c>
      <c r="G302" t="s">
        <v>89</v>
      </c>
      <c r="H302">
        <v>5221</v>
      </c>
      <c r="I302" t="s">
        <v>41</v>
      </c>
      <c r="J302">
        <f>VLOOKUP(I302,[1]Key!$A$1:$C$72,2,FALSE)</f>
        <v>43.04824</v>
      </c>
      <c r="K302">
        <f>VLOOKUP(I302,[1]Key!$A$1:$C$72,3,FALSE)</f>
        <v>-87.904970000000006</v>
      </c>
      <c r="L302" t="s">
        <v>40</v>
      </c>
      <c r="M302">
        <f>VLOOKUP(L302,[1]Key!$A$1:$C$72,2,FALSE)</f>
        <v>43.031480000000002</v>
      </c>
      <c r="N302">
        <f>VLOOKUP(L302,[1]Key!$A$1:$C$72,3,FALSE)</f>
        <v>-87.908169999999998</v>
      </c>
      <c r="O302">
        <v>15</v>
      </c>
      <c r="P302">
        <v>3</v>
      </c>
      <c r="Q302">
        <v>2.2999999999999998</v>
      </c>
      <c r="R302">
        <v>2.1</v>
      </c>
      <c r="S302">
        <v>90</v>
      </c>
      <c r="T302">
        <f t="shared" si="36"/>
        <v>-1</v>
      </c>
      <c r="U302" s="1">
        <v>42784</v>
      </c>
      <c r="V302" s="13">
        <f t="shared" si="37"/>
        <v>42767</v>
      </c>
      <c r="W302" s="14">
        <f t="shared" si="38"/>
        <v>42784</v>
      </c>
      <c r="X302" s="1" t="str">
        <f t="shared" si="39"/>
        <v>Saturday</v>
      </c>
      <c r="Y302" s="2">
        <v>0.7435532407407407</v>
      </c>
      <c r="Z302" s="2">
        <f t="shared" si="40"/>
        <v>0.75</v>
      </c>
      <c r="AA302">
        <f>1</f>
        <v>1</v>
      </c>
      <c r="AB302" s="1">
        <v>42784</v>
      </c>
      <c r="AC302" s="13">
        <f t="shared" si="41"/>
        <v>42767</v>
      </c>
      <c r="AD302" s="14">
        <f t="shared" si="42"/>
        <v>42784</v>
      </c>
      <c r="AE302" s="1" t="str">
        <f t="shared" si="43"/>
        <v>Saturday</v>
      </c>
      <c r="AF302" s="2">
        <v>0.7537152777777778</v>
      </c>
      <c r="AG302" s="2">
        <f t="shared" si="44"/>
        <v>0.75</v>
      </c>
      <c r="AH302" t="s">
        <v>27</v>
      </c>
    </row>
    <row r="303" spans="1:34" x14ac:dyDescent="0.2">
      <c r="A303">
        <v>1454190</v>
      </c>
      <c r="B303" t="s">
        <v>88</v>
      </c>
      <c r="E303">
        <v>53217</v>
      </c>
      <c r="F303" t="s">
        <v>23</v>
      </c>
      <c r="G303" t="s">
        <v>89</v>
      </c>
      <c r="H303">
        <v>11082</v>
      </c>
      <c r="I303" t="s">
        <v>68</v>
      </c>
      <c r="J303">
        <f>VLOOKUP(I303,[1]Key!$A$1:$C$72,2,FALSE)</f>
        <v>43.04804</v>
      </c>
      <c r="K303">
        <f>VLOOKUP(I303,[1]Key!$A$1:$C$72,3,FALSE)</f>
        <v>-87.896720000000002</v>
      </c>
      <c r="L303" t="s">
        <v>73</v>
      </c>
      <c r="M303">
        <f>VLOOKUP(L303,[1]Key!$A$1:$C$72,2,FALSE)</f>
        <v>43.040349999999997</v>
      </c>
      <c r="N303">
        <f>VLOOKUP(L303,[1]Key!$A$1:$C$72,3,FALSE)</f>
        <v>-87.920760000000001</v>
      </c>
      <c r="O303">
        <v>25</v>
      </c>
      <c r="P303">
        <v>3</v>
      </c>
      <c r="Q303">
        <v>3.8</v>
      </c>
      <c r="R303">
        <v>3.6</v>
      </c>
      <c r="S303">
        <v>150</v>
      </c>
      <c r="T303">
        <f t="shared" si="36"/>
        <v>-1</v>
      </c>
      <c r="U303" s="1">
        <v>42785</v>
      </c>
      <c r="V303" s="13">
        <f t="shared" si="37"/>
        <v>42767</v>
      </c>
      <c r="W303" s="14">
        <f t="shared" si="38"/>
        <v>42785</v>
      </c>
      <c r="X303" s="1" t="str">
        <f t="shared" si="39"/>
        <v>Sunday</v>
      </c>
      <c r="Y303" s="2">
        <v>0.65328703703703705</v>
      </c>
      <c r="Z303" s="2">
        <f t="shared" si="40"/>
        <v>0.66666666666666663</v>
      </c>
      <c r="AA303">
        <f>1</f>
        <v>1</v>
      </c>
      <c r="AB303" s="1">
        <v>42785</v>
      </c>
      <c r="AC303" s="13">
        <f t="shared" si="41"/>
        <v>42767</v>
      </c>
      <c r="AD303" s="14">
        <f t="shared" si="42"/>
        <v>42785</v>
      </c>
      <c r="AE303" s="1" t="str">
        <f t="shared" si="43"/>
        <v>Sunday</v>
      </c>
      <c r="AF303" s="2">
        <v>0.67042824074074081</v>
      </c>
      <c r="AG303" s="2">
        <f t="shared" si="44"/>
        <v>0.66666666666666663</v>
      </c>
      <c r="AH303" t="s">
        <v>27</v>
      </c>
    </row>
    <row r="304" spans="1:34" x14ac:dyDescent="0.2">
      <c r="A304">
        <v>1454202</v>
      </c>
      <c r="B304" t="s">
        <v>88</v>
      </c>
      <c r="E304">
        <v>91950</v>
      </c>
      <c r="F304" t="s">
        <v>23</v>
      </c>
      <c r="G304" t="s">
        <v>89</v>
      </c>
      <c r="H304">
        <v>11134</v>
      </c>
      <c r="I304" t="s">
        <v>44</v>
      </c>
      <c r="J304">
        <f>VLOOKUP(I304,[1]Key!$A$1:$C$72,2,FALSE)</f>
        <v>43.045712999999999</v>
      </c>
      <c r="K304">
        <f>VLOOKUP(I304,[1]Key!$A$1:$C$72,3,FALSE)</f>
        <v>-87.899756999999994</v>
      </c>
      <c r="L304" t="s">
        <v>44</v>
      </c>
      <c r="M304">
        <f>VLOOKUP(L304,[1]Key!$A$1:$C$72,2,FALSE)</f>
        <v>43.045712999999999</v>
      </c>
      <c r="N304">
        <f>VLOOKUP(L304,[1]Key!$A$1:$C$72,3,FALSE)</f>
        <v>-87.899756999999994</v>
      </c>
      <c r="O304">
        <v>56</v>
      </c>
      <c r="P304">
        <v>6</v>
      </c>
      <c r="Q304">
        <v>8.4</v>
      </c>
      <c r="R304">
        <v>8</v>
      </c>
      <c r="S304">
        <v>336</v>
      </c>
      <c r="T304">
        <f t="shared" si="36"/>
        <v>-1</v>
      </c>
      <c r="U304" s="1">
        <v>42785</v>
      </c>
      <c r="V304" s="13">
        <f t="shared" si="37"/>
        <v>42767</v>
      </c>
      <c r="W304" s="14">
        <f t="shared" si="38"/>
        <v>42785</v>
      </c>
      <c r="X304" s="1" t="str">
        <f t="shared" si="39"/>
        <v>Sunday</v>
      </c>
      <c r="Y304" s="2">
        <v>0.54053240740740738</v>
      </c>
      <c r="Z304" s="2">
        <f t="shared" si="40"/>
        <v>0.54166666666666663</v>
      </c>
      <c r="AA304">
        <f>1</f>
        <v>1</v>
      </c>
      <c r="AB304" s="1">
        <v>42785</v>
      </c>
      <c r="AC304" s="13">
        <f t="shared" si="41"/>
        <v>42767</v>
      </c>
      <c r="AD304" s="14">
        <f t="shared" si="42"/>
        <v>42785</v>
      </c>
      <c r="AE304" s="1" t="str">
        <f t="shared" si="43"/>
        <v>Sunday</v>
      </c>
      <c r="AF304" s="2">
        <v>0.57953703703703707</v>
      </c>
      <c r="AG304" s="2">
        <f t="shared" si="44"/>
        <v>0.58333333333333326</v>
      </c>
      <c r="AH304" t="s">
        <v>35</v>
      </c>
    </row>
    <row r="305" spans="1:34" x14ac:dyDescent="0.2">
      <c r="A305">
        <v>1456232</v>
      </c>
      <c r="B305" t="s">
        <v>88</v>
      </c>
      <c r="E305">
        <v>53212</v>
      </c>
      <c r="F305" t="s">
        <v>23</v>
      </c>
      <c r="G305" t="s">
        <v>89</v>
      </c>
      <c r="H305">
        <v>11118</v>
      </c>
      <c r="I305" t="s">
        <v>30</v>
      </c>
      <c r="J305">
        <f>VLOOKUP(I305,[1]Key!$A$1:$C$72,2,FALSE)</f>
        <v>43.05847</v>
      </c>
      <c r="K305">
        <f>VLOOKUP(I305,[1]Key!$A$1:$C$72,3,FALSE)</f>
        <v>-87.898079999999993</v>
      </c>
      <c r="L305" t="s">
        <v>34</v>
      </c>
      <c r="M305">
        <f>VLOOKUP(L305,[1]Key!$A$1:$C$72,2,FALSE)</f>
        <v>43.036900000000003</v>
      </c>
      <c r="N305">
        <f>VLOOKUP(L305,[1]Key!$A$1:$C$72,3,FALSE)</f>
        <v>-87.89667</v>
      </c>
      <c r="O305">
        <v>18</v>
      </c>
      <c r="P305">
        <v>0</v>
      </c>
      <c r="Q305">
        <v>2.7</v>
      </c>
      <c r="R305">
        <v>2.6</v>
      </c>
      <c r="S305">
        <v>108</v>
      </c>
      <c r="T305">
        <f t="shared" si="36"/>
        <v>-1</v>
      </c>
      <c r="U305" s="1">
        <v>42785</v>
      </c>
      <c r="V305" s="13">
        <f t="shared" si="37"/>
        <v>42767</v>
      </c>
      <c r="W305" s="14">
        <f t="shared" si="38"/>
        <v>42785</v>
      </c>
      <c r="X305" s="1" t="str">
        <f t="shared" si="39"/>
        <v>Sunday</v>
      </c>
      <c r="Y305" s="2">
        <v>0.5701504629629629</v>
      </c>
      <c r="Z305" s="2">
        <f t="shared" si="40"/>
        <v>0.58333333333333326</v>
      </c>
      <c r="AA305">
        <f>1</f>
        <v>1</v>
      </c>
      <c r="AB305" s="1">
        <v>42785</v>
      </c>
      <c r="AC305" s="13">
        <f t="shared" si="41"/>
        <v>42767</v>
      </c>
      <c r="AD305" s="14">
        <f t="shared" si="42"/>
        <v>42785</v>
      </c>
      <c r="AE305" s="1" t="str">
        <f t="shared" si="43"/>
        <v>Sunday</v>
      </c>
      <c r="AF305" s="2">
        <v>0.5829050925925926</v>
      </c>
      <c r="AG305" s="2">
        <f t="shared" si="44"/>
        <v>0.58333333333333326</v>
      </c>
      <c r="AH305" t="s">
        <v>27</v>
      </c>
    </row>
    <row r="306" spans="1:34" x14ac:dyDescent="0.2">
      <c r="A306">
        <v>1456370</v>
      </c>
      <c r="B306" t="s">
        <v>88</v>
      </c>
      <c r="E306">
        <v>60056</v>
      </c>
      <c r="F306" t="s">
        <v>23</v>
      </c>
      <c r="G306" t="s">
        <v>89</v>
      </c>
      <c r="H306">
        <v>11060</v>
      </c>
      <c r="I306" t="s">
        <v>79</v>
      </c>
      <c r="J306">
        <f>VLOOKUP(I306,[1]Key!$A$1:$C$72,2,FALSE)</f>
        <v>43.038649999999997</v>
      </c>
      <c r="K306">
        <f>VLOOKUP(I306,[1]Key!$A$1:$C$72,3,FALSE)</f>
        <v>-87.921930000000003</v>
      </c>
      <c r="L306" t="s">
        <v>74</v>
      </c>
      <c r="M306">
        <f>VLOOKUP(L306,[1]Key!$A$1:$C$72,2,FALSE)</f>
        <v>43.040154000000001</v>
      </c>
      <c r="N306">
        <f>VLOOKUP(L306,[1]Key!$A$1:$C$72,3,FALSE)</f>
        <v>-87.932113000000001</v>
      </c>
      <c r="O306">
        <v>60</v>
      </c>
      <c r="P306">
        <v>6</v>
      </c>
      <c r="Q306">
        <v>9</v>
      </c>
      <c r="R306">
        <v>8.6</v>
      </c>
      <c r="S306">
        <v>360</v>
      </c>
      <c r="T306">
        <f t="shared" si="36"/>
        <v>-1</v>
      </c>
      <c r="U306" s="1">
        <v>42777</v>
      </c>
      <c r="V306" s="13">
        <f t="shared" si="37"/>
        <v>42767</v>
      </c>
      <c r="W306" s="14">
        <f t="shared" si="38"/>
        <v>42777</v>
      </c>
      <c r="X306" s="1" t="str">
        <f t="shared" si="39"/>
        <v>Saturday</v>
      </c>
      <c r="Y306" s="2">
        <v>9.2453703703703705E-2</v>
      </c>
      <c r="Z306" s="2">
        <f t="shared" si="40"/>
        <v>8.3333333333333329E-2</v>
      </c>
      <c r="AA306">
        <f>1</f>
        <v>1</v>
      </c>
      <c r="AB306" s="1">
        <v>42777</v>
      </c>
      <c r="AC306" s="13">
        <f t="shared" si="41"/>
        <v>42767</v>
      </c>
      <c r="AD306" s="14">
        <f t="shared" si="42"/>
        <v>42777</v>
      </c>
      <c r="AE306" s="1" t="str">
        <f t="shared" si="43"/>
        <v>Saturday</v>
      </c>
      <c r="AF306" s="2">
        <v>0.13440972222222222</v>
      </c>
      <c r="AG306" s="2">
        <f t="shared" si="44"/>
        <v>0.125</v>
      </c>
      <c r="AH306" t="s">
        <v>27</v>
      </c>
    </row>
    <row r="307" spans="1:34" x14ac:dyDescent="0.2">
      <c r="A307">
        <v>1456371</v>
      </c>
      <c r="B307" t="s">
        <v>88</v>
      </c>
      <c r="E307">
        <v>60560</v>
      </c>
      <c r="F307" t="s">
        <v>23</v>
      </c>
      <c r="G307" t="s">
        <v>89</v>
      </c>
      <c r="H307">
        <v>11074</v>
      </c>
      <c r="I307" t="s">
        <v>74</v>
      </c>
      <c r="J307">
        <f>VLOOKUP(I307,[1]Key!$A$1:$C$72,2,FALSE)</f>
        <v>43.040154000000001</v>
      </c>
      <c r="K307">
        <f>VLOOKUP(I307,[1]Key!$A$1:$C$72,3,FALSE)</f>
        <v>-87.932113000000001</v>
      </c>
      <c r="L307" t="s">
        <v>32</v>
      </c>
      <c r="M307">
        <f>VLOOKUP(L307,[1]Key!$A$1:$C$72,2,FALSE)</f>
        <v>43.038719999999998</v>
      </c>
      <c r="N307">
        <f>VLOOKUP(L307,[1]Key!$A$1:$C$72,3,FALSE)</f>
        <v>-87.905339999999995</v>
      </c>
      <c r="O307">
        <v>53</v>
      </c>
      <c r="P307">
        <v>6</v>
      </c>
      <c r="Q307">
        <v>8</v>
      </c>
      <c r="R307">
        <v>7.6</v>
      </c>
      <c r="S307">
        <v>318</v>
      </c>
      <c r="T307">
        <f t="shared" si="36"/>
        <v>-1</v>
      </c>
      <c r="U307" s="1">
        <v>42782</v>
      </c>
      <c r="V307" s="13">
        <f t="shared" si="37"/>
        <v>42767</v>
      </c>
      <c r="W307" s="14">
        <f t="shared" si="38"/>
        <v>42782</v>
      </c>
      <c r="X307" s="1" t="str">
        <f t="shared" si="39"/>
        <v>Thursday</v>
      </c>
      <c r="Y307" s="2">
        <v>4.5092592592592594E-2</v>
      </c>
      <c r="Z307" s="2">
        <f t="shared" si="40"/>
        <v>4.1666666666666664E-2</v>
      </c>
      <c r="AA307">
        <f>1</f>
        <v>1</v>
      </c>
      <c r="AB307" s="1">
        <v>42782</v>
      </c>
      <c r="AC307" s="13">
        <f t="shared" si="41"/>
        <v>42767</v>
      </c>
      <c r="AD307" s="14">
        <f t="shared" si="42"/>
        <v>42782</v>
      </c>
      <c r="AE307" s="1" t="str">
        <f t="shared" si="43"/>
        <v>Thursday</v>
      </c>
      <c r="AF307" s="2">
        <v>8.1921296296296298E-2</v>
      </c>
      <c r="AG307" s="2">
        <f t="shared" si="44"/>
        <v>8.3333333333333329E-2</v>
      </c>
      <c r="AH307" t="s">
        <v>27</v>
      </c>
    </row>
    <row r="308" spans="1:34" x14ac:dyDescent="0.2">
      <c r="A308">
        <v>1456525</v>
      </c>
      <c r="B308" t="s">
        <v>88</v>
      </c>
      <c r="E308">
        <v>53189</v>
      </c>
      <c r="F308" t="s">
        <v>23</v>
      </c>
      <c r="G308" t="s">
        <v>89</v>
      </c>
      <c r="H308">
        <v>342</v>
      </c>
      <c r="I308" t="s">
        <v>43</v>
      </c>
      <c r="J308">
        <f>VLOOKUP(I308,[1]Key!$A$1:$C$72,2,FALSE)</f>
        <v>43.03886</v>
      </c>
      <c r="K308">
        <f>VLOOKUP(I308,[1]Key!$A$1:$C$72,3,FALSE)</f>
        <v>-87.902720000000002</v>
      </c>
      <c r="L308" t="s">
        <v>31</v>
      </c>
      <c r="M308">
        <f>VLOOKUP(L308,[1]Key!$A$1:$C$72,2,FALSE)</f>
        <v>43.03519</v>
      </c>
      <c r="N308">
        <f>VLOOKUP(L308,[1]Key!$A$1:$C$72,3,FALSE)</f>
        <v>-87.907390000000007</v>
      </c>
      <c r="O308">
        <v>5</v>
      </c>
      <c r="P308">
        <v>3</v>
      </c>
      <c r="Q308">
        <v>0.8</v>
      </c>
      <c r="R308">
        <v>0.7</v>
      </c>
      <c r="S308">
        <v>30</v>
      </c>
      <c r="T308">
        <f t="shared" si="36"/>
        <v>-1</v>
      </c>
      <c r="U308" s="1">
        <v>42783</v>
      </c>
      <c r="V308" s="13">
        <f t="shared" si="37"/>
        <v>42767</v>
      </c>
      <c r="W308" s="14">
        <f t="shared" si="38"/>
        <v>42783</v>
      </c>
      <c r="X308" s="1" t="str">
        <f t="shared" si="39"/>
        <v>Friday</v>
      </c>
      <c r="Y308" s="2">
        <v>0.51655092592592589</v>
      </c>
      <c r="Z308" s="2">
        <f t="shared" si="40"/>
        <v>0.5</v>
      </c>
      <c r="AA308">
        <f>1</f>
        <v>1</v>
      </c>
      <c r="AB308" s="1">
        <v>42783</v>
      </c>
      <c r="AC308" s="13">
        <f t="shared" si="41"/>
        <v>42767</v>
      </c>
      <c r="AD308" s="14">
        <f t="shared" si="42"/>
        <v>42783</v>
      </c>
      <c r="AE308" s="1" t="str">
        <f t="shared" si="43"/>
        <v>Friday</v>
      </c>
      <c r="AF308" s="2">
        <v>0.5198032407407408</v>
      </c>
      <c r="AG308" s="2">
        <f t="shared" si="44"/>
        <v>0.5</v>
      </c>
      <c r="AH308" t="s">
        <v>27</v>
      </c>
    </row>
    <row r="309" spans="1:34" x14ac:dyDescent="0.2">
      <c r="A309">
        <v>1471654</v>
      </c>
      <c r="B309" t="s">
        <v>88</v>
      </c>
      <c r="E309">
        <v>53212</v>
      </c>
      <c r="F309" t="s">
        <v>23</v>
      </c>
      <c r="G309" t="s">
        <v>89</v>
      </c>
      <c r="H309">
        <v>5502</v>
      </c>
      <c r="I309" t="s">
        <v>65</v>
      </c>
      <c r="J309">
        <f>VLOOKUP(I309,[1]Key!$A$1:$C$72,2,FALSE)</f>
        <v>43.060786</v>
      </c>
      <c r="K309">
        <f>VLOOKUP(I309,[1]Key!$A$1:$C$72,3,FALSE)</f>
        <v>-87.883825999999999</v>
      </c>
      <c r="L309" t="s">
        <v>50</v>
      </c>
      <c r="M309">
        <f>VLOOKUP(L309,[1]Key!$A$1:$C$72,2,FALSE)</f>
        <v>43.052549999999997</v>
      </c>
      <c r="N309">
        <f>VLOOKUP(L309,[1]Key!$A$1:$C$72,3,FALSE)</f>
        <v>-87.909329999999997</v>
      </c>
      <c r="O309">
        <v>13</v>
      </c>
      <c r="P309">
        <v>3</v>
      </c>
      <c r="Q309">
        <v>2</v>
      </c>
      <c r="R309">
        <v>1.9</v>
      </c>
      <c r="S309">
        <v>78</v>
      </c>
      <c r="T309">
        <f t="shared" si="36"/>
        <v>-1</v>
      </c>
      <c r="U309" s="1">
        <v>42783</v>
      </c>
      <c r="V309" s="13">
        <f t="shared" si="37"/>
        <v>42767</v>
      </c>
      <c r="W309" s="14">
        <f t="shared" si="38"/>
        <v>42783</v>
      </c>
      <c r="X309" s="1" t="str">
        <f t="shared" si="39"/>
        <v>Friday</v>
      </c>
      <c r="Y309" s="2">
        <v>0.68255787037037041</v>
      </c>
      <c r="Z309" s="2">
        <f t="shared" si="40"/>
        <v>0.66666666666666663</v>
      </c>
      <c r="AA309">
        <f>1</f>
        <v>1</v>
      </c>
      <c r="AB309" s="1">
        <v>42783</v>
      </c>
      <c r="AC309" s="13">
        <f t="shared" si="41"/>
        <v>42767</v>
      </c>
      <c r="AD309" s="14">
        <f t="shared" si="42"/>
        <v>42783</v>
      </c>
      <c r="AE309" s="1" t="str">
        <f t="shared" si="43"/>
        <v>Friday</v>
      </c>
      <c r="AF309" s="2">
        <v>0.69098379629629625</v>
      </c>
      <c r="AG309" s="2">
        <f t="shared" si="44"/>
        <v>0.70833333333333326</v>
      </c>
      <c r="AH309" t="s">
        <v>27</v>
      </c>
    </row>
    <row r="310" spans="1:34" x14ac:dyDescent="0.2">
      <c r="A310">
        <v>1475477</v>
      </c>
      <c r="B310" t="s">
        <v>88</v>
      </c>
      <c r="E310">
        <v>53202</v>
      </c>
      <c r="F310" t="s">
        <v>23</v>
      </c>
      <c r="G310" t="s">
        <v>89</v>
      </c>
      <c r="H310">
        <v>11105</v>
      </c>
      <c r="I310" t="s">
        <v>80</v>
      </c>
      <c r="J310">
        <f>VLOOKUP(I310,[1]Key!$A$1:$C$72,2,FALSE)</f>
        <v>43.052460000000004</v>
      </c>
      <c r="K310">
        <f>VLOOKUP(I310,[1]Key!$A$1:$C$72,3,FALSE)</f>
        <v>-87.891000000000005</v>
      </c>
      <c r="L310" t="s">
        <v>61</v>
      </c>
      <c r="M310">
        <f>VLOOKUP(L310,[1]Key!$A$1:$C$72,2,FALSE)</f>
        <v>43.058619999999998</v>
      </c>
      <c r="N310">
        <f>VLOOKUP(L310,[1]Key!$A$1:$C$72,3,FALSE)</f>
        <v>-87.885319999999993</v>
      </c>
      <c r="O310">
        <v>3</v>
      </c>
      <c r="P310">
        <v>0</v>
      </c>
      <c r="Q310">
        <v>0.5</v>
      </c>
      <c r="R310">
        <v>0.4</v>
      </c>
      <c r="S310">
        <v>18</v>
      </c>
      <c r="T310">
        <f t="shared" si="36"/>
        <v>-1</v>
      </c>
      <c r="U310" s="1">
        <v>42788</v>
      </c>
      <c r="V310" s="13">
        <f t="shared" si="37"/>
        <v>42767</v>
      </c>
      <c r="W310" s="14">
        <f t="shared" si="38"/>
        <v>42788</v>
      </c>
      <c r="X310" s="1" t="str">
        <f t="shared" si="39"/>
        <v>Wednesday</v>
      </c>
      <c r="Y310" s="2">
        <v>0.53932870370370367</v>
      </c>
      <c r="Z310" s="2">
        <f t="shared" si="40"/>
        <v>0.54166666666666663</v>
      </c>
      <c r="AA310">
        <f>1</f>
        <v>1</v>
      </c>
      <c r="AB310" s="1">
        <v>42788</v>
      </c>
      <c r="AC310" s="13">
        <f t="shared" si="41"/>
        <v>42767</v>
      </c>
      <c r="AD310" s="14">
        <f t="shared" si="42"/>
        <v>42788</v>
      </c>
      <c r="AE310" s="1" t="str">
        <f t="shared" si="43"/>
        <v>Wednesday</v>
      </c>
      <c r="AF310" s="2">
        <v>0.54162037037037036</v>
      </c>
      <c r="AG310" s="2">
        <f t="shared" si="44"/>
        <v>0.54166666666666663</v>
      </c>
      <c r="AH310" t="s">
        <v>27</v>
      </c>
    </row>
    <row r="311" spans="1:34" x14ac:dyDescent="0.2">
      <c r="A311">
        <v>1475477</v>
      </c>
      <c r="B311" t="s">
        <v>88</v>
      </c>
      <c r="E311">
        <v>53202</v>
      </c>
      <c r="F311" t="s">
        <v>23</v>
      </c>
      <c r="G311" t="s">
        <v>89</v>
      </c>
      <c r="H311">
        <v>11104</v>
      </c>
      <c r="I311" t="s">
        <v>61</v>
      </c>
      <c r="J311">
        <f>VLOOKUP(I311,[1]Key!$A$1:$C$72,2,FALSE)</f>
        <v>43.058619999999998</v>
      </c>
      <c r="K311">
        <f>VLOOKUP(I311,[1]Key!$A$1:$C$72,3,FALSE)</f>
        <v>-87.885319999999993</v>
      </c>
      <c r="L311" t="s">
        <v>80</v>
      </c>
      <c r="M311">
        <f>VLOOKUP(L311,[1]Key!$A$1:$C$72,2,FALSE)</f>
        <v>43.052460000000004</v>
      </c>
      <c r="N311">
        <f>VLOOKUP(L311,[1]Key!$A$1:$C$72,3,FALSE)</f>
        <v>-87.891000000000005</v>
      </c>
      <c r="O311">
        <v>387</v>
      </c>
      <c r="P311">
        <v>39</v>
      </c>
      <c r="Q311">
        <v>18</v>
      </c>
      <c r="R311">
        <v>17.100000000000001</v>
      </c>
      <c r="S311">
        <v>720</v>
      </c>
      <c r="T311">
        <f t="shared" si="36"/>
        <v>-1</v>
      </c>
      <c r="U311" s="1">
        <v>42789</v>
      </c>
      <c r="V311" s="13">
        <f t="shared" si="37"/>
        <v>42767</v>
      </c>
      <c r="W311" s="14">
        <f t="shared" si="38"/>
        <v>42789</v>
      </c>
      <c r="X311" s="1" t="str">
        <f t="shared" si="39"/>
        <v>Thursday</v>
      </c>
      <c r="Y311" s="2">
        <v>5.7175925925925927E-3</v>
      </c>
      <c r="Z311" s="2">
        <f t="shared" si="40"/>
        <v>0</v>
      </c>
      <c r="AA311">
        <f>1</f>
        <v>1</v>
      </c>
      <c r="AB311" s="1">
        <v>42789</v>
      </c>
      <c r="AC311" s="13">
        <f t="shared" si="41"/>
        <v>42767</v>
      </c>
      <c r="AD311" s="14">
        <f t="shared" si="42"/>
        <v>42789</v>
      </c>
      <c r="AE311" s="1" t="str">
        <f t="shared" si="43"/>
        <v>Thursday</v>
      </c>
      <c r="AF311" s="2">
        <v>0.27480324074074075</v>
      </c>
      <c r="AG311" s="2">
        <f t="shared" si="44"/>
        <v>0.29166666666666663</v>
      </c>
      <c r="AH311" t="s">
        <v>27</v>
      </c>
    </row>
    <row r="312" spans="1:34" x14ac:dyDescent="0.2">
      <c r="A312">
        <v>1484231</v>
      </c>
      <c r="B312" t="s">
        <v>88</v>
      </c>
      <c r="E312">
        <v>53233</v>
      </c>
      <c r="F312" t="s">
        <v>23</v>
      </c>
      <c r="G312" t="s">
        <v>89</v>
      </c>
      <c r="H312">
        <v>5480</v>
      </c>
      <c r="I312" t="s">
        <v>74</v>
      </c>
      <c r="J312">
        <f>VLOOKUP(I312,[1]Key!$A$1:$C$72,2,FALSE)</f>
        <v>43.040154000000001</v>
      </c>
      <c r="K312">
        <f>VLOOKUP(I312,[1]Key!$A$1:$C$72,3,FALSE)</f>
        <v>-87.932113000000001</v>
      </c>
      <c r="L312" t="s">
        <v>39</v>
      </c>
      <c r="M312">
        <f>VLOOKUP(L312,[1]Key!$A$1:$C$72,2,FALSE)</f>
        <v>43.03913</v>
      </c>
      <c r="N312">
        <f>VLOOKUP(L312,[1]Key!$A$1:$C$72,3,FALSE)</f>
        <v>-87.916150000000002</v>
      </c>
      <c r="O312">
        <v>5</v>
      </c>
      <c r="P312">
        <v>3</v>
      </c>
      <c r="Q312">
        <v>0.8</v>
      </c>
      <c r="R312">
        <v>0.7</v>
      </c>
      <c r="S312">
        <v>30</v>
      </c>
      <c r="T312">
        <f t="shared" si="36"/>
        <v>-1</v>
      </c>
      <c r="U312" s="1">
        <v>42774</v>
      </c>
      <c r="V312" s="13">
        <f t="shared" si="37"/>
        <v>42767</v>
      </c>
      <c r="W312" s="14">
        <f t="shared" si="38"/>
        <v>42774</v>
      </c>
      <c r="X312" s="1" t="str">
        <f t="shared" si="39"/>
        <v>Wednesday</v>
      </c>
      <c r="Y312" s="2">
        <v>0.61934027777777778</v>
      </c>
      <c r="Z312" s="2">
        <f t="shared" si="40"/>
        <v>0.625</v>
      </c>
      <c r="AA312">
        <f>1</f>
        <v>1</v>
      </c>
      <c r="AB312" s="1">
        <v>42774</v>
      </c>
      <c r="AC312" s="13">
        <f t="shared" si="41"/>
        <v>42767</v>
      </c>
      <c r="AD312" s="14">
        <f t="shared" si="42"/>
        <v>42774</v>
      </c>
      <c r="AE312" s="1" t="str">
        <f t="shared" si="43"/>
        <v>Wednesday</v>
      </c>
      <c r="AF312" s="2">
        <v>0.62246527777777783</v>
      </c>
      <c r="AG312" s="2">
        <f t="shared" si="44"/>
        <v>0.625</v>
      </c>
      <c r="AH312" t="s">
        <v>27</v>
      </c>
    </row>
    <row r="313" spans="1:34" x14ac:dyDescent="0.2">
      <c r="A313">
        <v>1485195</v>
      </c>
      <c r="B313" t="s">
        <v>88</v>
      </c>
      <c r="E313">
        <v>53211</v>
      </c>
      <c r="F313" t="s">
        <v>23</v>
      </c>
      <c r="G313" t="s">
        <v>89</v>
      </c>
      <c r="H313">
        <v>5417</v>
      </c>
      <c r="I313" t="s">
        <v>65</v>
      </c>
      <c r="J313">
        <f>VLOOKUP(I313,[1]Key!$A$1:$C$72,2,FALSE)</f>
        <v>43.060786</v>
      </c>
      <c r="K313">
        <f>VLOOKUP(I313,[1]Key!$A$1:$C$72,3,FALSE)</f>
        <v>-87.883825999999999</v>
      </c>
      <c r="L313" t="s">
        <v>65</v>
      </c>
      <c r="M313">
        <f>VLOOKUP(L313,[1]Key!$A$1:$C$72,2,FALSE)</f>
        <v>43.060786</v>
      </c>
      <c r="N313">
        <f>VLOOKUP(L313,[1]Key!$A$1:$C$72,3,FALSE)</f>
        <v>-87.883825999999999</v>
      </c>
      <c r="O313">
        <v>15</v>
      </c>
      <c r="P313">
        <v>3</v>
      </c>
      <c r="Q313">
        <v>2.2999999999999998</v>
      </c>
      <c r="R313">
        <v>2.1</v>
      </c>
      <c r="S313">
        <v>90</v>
      </c>
      <c r="T313">
        <f t="shared" si="36"/>
        <v>-1</v>
      </c>
      <c r="U313" s="1">
        <v>42777</v>
      </c>
      <c r="V313" s="13">
        <f t="shared" si="37"/>
        <v>42767</v>
      </c>
      <c r="W313" s="14">
        <f t="shared" si="38"/>
        <v>42777</v>
      </c>
      <c r="X313" s="1" t="str">
        <f t="shared" si="39"/>
        <v>Saturday</v>
      </c>
      <c r="Y313" s="2">
        <v>0.4947685185185185</v>
      </c>
      <c r="Z313" s="2">
        <f t="shared" si="40"/>
        <v>0.5</v>
      </c>
      <c r="AA313">
        <f>1</f>
        <v>1</v>
      </c>
      <c r="AB313" s="1">
        <v>42777</v>
      </c>
      <c r="AC313" s="13">
        <f t="shared" si="41"/>
        <v>42767</v>
      </c>
      <c r="AD313" s="14">
        <f t="shared" si="42"/>
        <v>42777</v>
      </c>
      <c r="AE313" s="1" t="str">
        <f t="shared" si="43"/>
        <v>Saturday</v>
      </c>
      <c r="AF313" s="2">
        <v>0.50539351851851855</v>
      </c>
      <c r="AG313" s="2">
        <f t="shared" si="44"/>
        <v>0.5</v>
      </c>
      <c r="AH313" t="s">
        <v>35</v>
      </c>
    </row>
    <row r="314" spans="1:34" x14ac:dyDescent="0.2">
      <c r="A314">
        <v>1491731</v>
      </c>
      <c r="B314" t="s">
        <v>88</v>
      </c>
      <c r="E314">
        <v>54915</v>
      </c>
      <c r="F314" t="s">
        <v>23</v>
      </c>
      <c r="G314" t="s">
        <v>89</v>
      </c>
      <c r="H314">
        <v>5500</v>
      </c>
      <c r="I314" t="s">
        <v>37</v>
      </c>
      <c r="J314">
        <f>VLOOKUP(I314,[1]Key!$A$1:$C$72,2,FALSE)</f>
        <v>43.031320000000001</v>
      </c>
      <c r="K314">
        <f>VLOOKUP(I314,[1]Key!$A$1:$C$72,3,FALSE)</f>
        <v>-87.904259999999994</v>
      </c>
      <c r="L314" t="s">
        <v>37</v>
      </c>
      <c r="M314">
        <f>VLOOKUP(L314,[1]Key!$A$1:$C$72,2,FALSE)</f>
        <v>43.031320000000001</v>
      </c>
      <c r="N314">
        <f>VLOOKUP(L314,[1]Key!$A$1:$C$72,3,FALSE)</f>
        <v>-87.904259999999994</v>
      </c>
      <c r="O314">
        <v>46</v>
      </c>
      <c r="P314">
        <v>6</v>
      </c>
      <c r="Q314">
        <v>6.9</v>
      </c>
      <c r="R314">
        <v>6.6</v>
      </c>
      <c r="S314">
        <v>276</v>
      </c>
      <c r="T314">
        <f t="shared" si="36"/>
        <v>-1</v>
      </c>
      <c r="U314" s="1">
        <v>42785</v>
      </c>
      <c r="V314" s="13">
        <f t="shared" si="37"/>
        <v>42767</v>
      </c>
      <c r="W314" s="14">
        <f t="shared" si="38"/>
        <v>42785</v>
      </c>
      <c r="X314" s="1" t="str">
        <f t="shared" si="39"/>
        <v>Sunday</v>
      </c>
      <c r="Y314" s="2">
        <v>0.45776620370370374</v>
      </c>
      <c r="Z314" s="2">
        <f t="shared" si="40"/>
        <v>0.45833333333333331</v>
      </c>
      <c r="AA314">
        <f>1</f>
        <v>1</v>
      </c>
      <c r="AB314" s="1">
        <v>42785</v>
      </c>
      <c r="AC314" s="13">
        <f t="shared" si="41"/>
        <v>42767</v>
      </c>
      <c r="AD314" s="14">
        <f t="shared" si="42"/>
        <v>42785</v>
      </c>
      <c r="AE314" s="1" t="str">
        <f t="shared" si="43"/>
        <v>Sunday</v>
      </c>
      <c r="AF314" s="2">
        <v>0.49010416666666662</v>
      </c>
      <c r="AG314" s="2">
        <f t="shared" si="44"/>
        <v>0.5</v>
      </c>
      <c r="AH314" t="s">
        <v>35</v>
      </c>
    </row>
    <row r="315" spans="1:34" x14ac:dyDescent="0.2">
      <c r="A315">
        <v>1492831</v>
      </c>
      <c r="B315" t="s">
        <v>88</v>
      </c>
      <c r="E315">
        <v>61071</v>
      </c>
      <c r="F315" t="s">
        <v>23</v>
      </c>
      <c r="G315" t="s">
        <v>89</v>
      </c>
      <c r="H315">
        <v>100</v>
      </c>
      <c r="I315" t="s">
        <v>70</v>
      </c>
      <c r="J315">
        <f>VLOOKUP(I315,[1]Key!$A$1:$C$72,2,FALSE)</f>
        <v>43.053040000000003</v>
      </c>
      <c r="K315">
        <f>VLOOKUP(I315,[1]Key!$A$1:$C$72,3,FALSE)</f>
        <v>-87.897660000000002</v>
      </c>
      <c r="L315" t="s">
        <v>61</v>
      </c>
      <c r="M315">
        <f>VLOOKUP(L315,[1]Key!$A$1:$C$72,2,FALSE)</f>
        <v>43.058619999999998</v>
      </c>
      <c r="N315">
        <f>VLOOKUP(L315,[1]Key!$A$1:$C$72,3,FALSE)</f>
        <v>-87.885319999999993</v>
      </c>
      <c r="O315">
        <v>9</v>
      </c>
      <c r="P315">
        <v>3</v>
      </c>
      <c r="Q315">
        <v>1.4</v>
      </c>
      <c r="R315">
        <v>1.3</v>
      </c>
      <c r="S315">
        <v>54</v>
      </c>
      <c r="T315">
        <f t="shared" si="36"/>
        <v>-1</v>
      </c>
      <c r="U315" s="1">
        <v>42783</v>
      </c>
      <c r="V315" s="13">
        <f t="shared" si="37"/>
        <v>42767</v>
      </c>
      <c r="W315" s="14">
        <f t="shared" si="38"/>
        <v>42783</v>
      </c>
      <c r="X315" s="1" t="str">
        <f t="shared" si="39"/>
        <v>Friday</v>
      </c>
      <c r="Y315" s="2">
        <v>0.88394675925925925</v>
      </c>
      <c r="Z315" s="2">
        <f t="shared" si="40"/>
        <v>0.875</v>
      </c>
      <c r="AA315">
        <f>1</f>
        <v>1</v>
      </c>
      <c r="AB315" s="1">
        <v>42783</v>
      </c>
      <c r="AC315" s="13">
        <f t="shared" si="41"/>
        <v>42767</v>
      </c>
      <c r="AD315" s="14">
        <f t="shared" si="42"/>
        <v>42783</v>
      </c>
      <c r="AE315" s="1" t="str">
        <f t="shared" si="43"/>
        <v>Friday</v>
      </c>
      <c r="AF315" s="2">
        <v>0.88987268518518514</v>
      </c>
      <c r="AG315" s="2">
        <f t="shared" si="44"/>
        <v>0.875</v>
      </c>
      <c r="AH315" t="s">
        <v>27</v>
      </c>
    </row>
    <row r="316" spans="1:34" x14ac:dyDescent="0.2">
      <c r="A316">
        <v>1497295</v>
      </c>
      <c r="B316" t="s">
        <v>88</v>
      </c>
      <c r="E316">
        <v>19128</v>
      </c>
      <c r="F316" t="s">
        <v>23</v>
      </c>
      <c r="G316" t="s">
        <v>89</v>
      </c>
      <c r="H316">
        <v>5423</v>
      </c>
      <c r="I316" t="s">
        <v>36</v>
      </c>
      <c r="J316">
        <f>VLOOKUP(I316,[1]Key!$A$1:$C$72,2,FALSE)</f>
        <v>43.038580000000003</v>
      </c>
      <c r="K316">
        <f>VLOOKUP(I316,[1]Key!$A$1:$C$72,3,FALSE)</f>
        <v>-87.90934</v>
      </c>
      <c r="L316" t="s">
        <v>37</v>
      </c>
      <c r="M316">
        <f>VLOOKUP(L316,[1]Key!$A$1:$C$72,2,FALSE)</f>
        <v>43.031320000000001</v>
      </c>
      <c r="N316">
        <f>VLOOKUP(L316,[1]Key!$A$1:$C$72,3,FALSE)</f>
        <v>-87.904259999999994</v>
      </c>
      <c r="O316">
        <v>8</v>
      </c>
      <c r="P316">
        <v>3</v>
      </c>
      <c r="Q316">
        <v>1.2</v>
      </c>
      <c r="R316">
        <v>1.1000000000000001</v>
      </c>
      <c r="S316">
        <v>48</v>
      </c>
      <c r="T316">
        <f t="shared" si="36"/>
        <v>-1</v>
      </c>
      <c r="U316" s="1">
        <v>42791</v>
      </c>
      <c r="V316" s="13">
        <f t="shared" si="37"/>
        <v>42767</v>
      </c>
      <c r="W316" s="14">
        <f t="shared" si="38"/>
        <v>42791</v>
      </c>
      <c r="X316" s="1" t="str">
        <f t="shared" si="39"/>
        <v>Saturday</v>
      </c>
      <c r="Y316" s="2">
        <v>0.56739583333333332</v>
      </c>
      <c r="Z316" s="2">
        <f t="shared" si="40"/>
        <v>0.58333333333333326</v>
      </c>
      <c r="AA316">
        <f>1</f>
        <v>1</v>
      </c>
      <c r="AB316" s="1">
        <v>42791</v>
      </c>
      <c r="AC316" s="13">
        <f t="shared" si="41"/>
        <v>42767</v>
      </c>
      <c r="AD316" s="14">
        <f t="shared" si="42"/>
        <v>42791</v>
      </c>
      <c r="AE316" s="1" t="str">
        <f t="shared" si="43"/>
        <v>Saturday</v>
      </c>
      <c r="AF316" s="2">
        <v>0.573125</v>
      </c>
      <c r="AG316" s="2">
        <f t="shared" si="44"/>
        <v>0.58333333333333326</v>
      </c>
      <c r="AH316" t="s">
        <v>27</v>
      </c>
    </row>
    <row r="317" spans="1:34" x14ac:dyDescent="0.2">
      <c r="A317">
        <v>1497697</v>
      </c>
      <c r="B317" t="s">
        <v>88</v>
      </c>
      <c r="E317">
        <v>53202</v>
      </c>
      <c r="F317" t="s">
        <v>23</v>
      </c>
      <c r="G317" t="s">
        <v>89</v>
      </c>
      <c r="H317">
        <v>167</v>
      </c>
      <c r="I317" t="s">
        <v>69</v>
      </c>
      <c r="J317">
        <f>VLOOKUP(I317,[1]Key!$A$1:$C$72,2,FALSE)</f>
        <v>43.048200000000001</v>
      </c>
      <c r="K317">
        <f>VLOOKUP(I317,[1]Key!$A$1:$C$72,3,FALSE)</f>
        <v>-87.900859999999994</v>
      </c>
      <c r="L317" t="s">
        <v>29</v>
      </c>
      <c r="M317">
        <f>VLOOKUP(L317,[1]Key!$A$1:$C$72,2,FALSE)</f>
        <v>43.042490000000001</v>
      </c>
      <c r="N317">
        <f>VLOOKUP(L317,[1]Key!$A$1:$C$72,3,FALSE)</f>
        <v>-87.909959999999998</v>
      </c>
      <c r="O317">
        <v>124</v>
      </c>
      <c r="P317">
        <v>0</v>
      </c>
      <c r="Q317">
        <v>3</v>
      </c>
      <c r="R317">
        <v>2.9</v>
      </c>
      <c r="S317">
        <v>120</v>
      </c>
      <c r="T317">
        <f t="shared" si="36"/>
        <v>-1</v>
      </c>
      <c r="U317" s="1">
        <v>42772</v>
      </c>
      <c r="V317" s="13">
        <f t="shared" si="37"/>
        <v>42767</v>
      </c>
      <c r="W317" s="14">
        <f t="shared" si="38"/>
        <v>42772</v>
      </c>
      <c r="X317" s="1" t="str">
        <f t="shared" si="39"/>
        <v>Monday</v>
      </c>
      <c r="Y317" s="2">
        <v>0.3351851851851852</v>
      </c>
      <c r="Z317" s="2">
        <f t="shared" si="40"/>
        <v>0.33333333333333331</v>
      </c>
      <c r="AA317">
        <f>1</f>
        <v>1</v>
      </c>
      <c r="AB317" s="1">
        <v>42772</v>
      </c>
      <c r="AC317" s="13">
        <f t="shared" si="41"/>
        <v>42767</v>
      </c>
      <c r="AD317" s="14">
        <f t="shared" si="42"/>
        <v>42772</v>
      </c>
      <c r="AE317" s="1" t="str">
        <f t="shared" si="43"/>
        <v>Monday</v>
      </c>
      <c r="AF317" s="2">
        <v>0.42151620370370368</v>
      </c>
      <c r="AG317" s="2">
        <f t="shared" si="44"/>
        <v>0.41666666666666663</v>
      </c>
      <c r="AH317" t="s">
        <v>27</v>
      </c>
    </row>
    <row r="318" spans="1:34" x14ac:dyDescent="0.2">
      <c r="A318">
        <v>1497697</v>
      </c>
      <c r="B318" t="s">
        <v>88</v>
      </c>
      <c r="E318">
        <v>53202</v>
      </c>
      <c r="F318" t="s">
        <v>23</v>
      </c>
      <c r="G318" t="s">
        <v>89</v>
      </c>
      <c r="H318">
        <v>5440</v>
      </c>
      <c r="I318" t="s">
        <v>67</v>
      </c>
      <c r="J318">
        <f>VLOOKUP(I318,[1]Key!$A$1:$C$72,2,FALSE)</f>
        <v>43.074890000000003</v>
      </c>
      <c r="K318">
        <f>VLOOKUP(I318,[1]Key!$A$1:$C$72,3,FALSE)</f>
        <v>-87.882810000000006</v>
      </c>
      <c r="L318" t="s">
        <v>80</v>
      </c>
      <c r="M318">
        <f>VLOOKUP(L318,[1]Key!$A$1:$C$72,2,FALSE)</f>
        <v>43.052460000000004</v>
      </c>
      <c r="N318">
        <f>VLOOKUP(L318,[1]Key!$A$1:$C$72,3,FALSE)</f>
        <v>-87.891000000000005</v>
      </c>
      <c r="O318">
        <v>15</v>
      </c>
      <c r="P318">
        <v>0</v>
      </c>
      <c r="Q318">
        <v>2.2999999999999998</v>
      </c>
      <c r="R318">
        <v>2.1</v>
      </c>
      <c r="S318">
        <v>90</v>
      </c>
      <c r="T318">
        <f t="shared" si="36"/>
        <v>-1</v>
      </c>
      <c r="U318" s="1">
        <v>42771</v>
      </c>
      <c r="V318" s="13">
        <f t="shared" si="37"/>
        <v>42767</v>
      </c>
      <c r="W318" s="14">
        <f t="shared" si="38"/>
        <v>42771</v>
      </c>
      <c r="X318" s="1" t="str">
        <f t="shared" si="39"/>
        <v>Sunday</v>
      </c>
      <c r="Y318" s="2">
        <v>0.37756944444444446</v>
      </c>
      <c r="Z318" s="2">
        <f t="shared" si="40"/>
        <v>0.375</v>
      </c>
      <c r="AA318">
        <f>1</f>
        <v>1</v>
      </c>
      <c r="AB318" s="1">
        <v>42771</v>
      </c>
      <c r="AC318" s="13">
        <f t="shared" si="41"/>
        <v>42767</v>
      </c>
      <c r="AD318" s="14">
        <f t="shared" si="42"/>
        <v>42771</v>
      </c>
      <c r="AE318" s="1" t="str">
        <f t="shared" si="43"/>
        <v>Sunday</v>
      </c>
      <c r="AF318" s="2">
        <v>0.38783564814814814</v>
      </c>
      <c r="AG318" s="2">
        <f t="shared" si="44"/>
        <v>0.375</v>
      </c>
      <c r="AH318" t="s">
        <v>27</v>
      </c>
    </row>
    <row r="319" spans="1:34" x14ac:dyDescent="0.2">
      <c r="A319">
        <v>1497890</v>
      </c>
      <c r="B319" t="s">
        <v>88</v>
      </c>
      <c r="E319">
        <v>53005</v>
      </c>
      <c r="F319" t="s">
        <v>23</v>
      </c>
      <c r="G319" t="s">
        <v>89</v>
      </c>
      <c r="H319">
        <v>103</v>
      </c>
      <c r="I319" t="s">
        <v>65</v>
      </c>
      <c r="J319">
        <f>VLOOKUP(I319,[1]Key!$A$1:$C$72,2,FALSE)</f>
        <v>43.060786</v>
      </c>
      <c r="K319">
        <f>VLOOKUP(I319,[1]Key!$A$1:$C$72,3,FALSE)</f>
        <v>-87.883825999999999</v>
      </c>
      <c r="L319" t="s">
        <v>67</v>
      </c>
      <c r="M319">
        <f>VLOOKUP(L319,[1]Key!$A$1:$C$72,2,FALSE)</f>
        <v>43.074890000000003</v>
      </c>
      <c r="N319">
        <f>VLOOKUP(L319,[1]Key!$A$1:$C$72,3,FALSE)</f>
        <v>-87.882810000000006</v>
      </c>
      <c r="O319">
        <v>8</v>
      </c>
      <c r="P319">
        <v>0</v>
      </c>
      <c r="Q319">
        <v>1.2</v>
      </c>
      <c r="R319">
        <v>1.1000000000000001</v>
      </c>
      <c r="S319">
        <v>48</v>
      </c>
      <c r="T319">
        <f t="shared" si="36"/>
        <v>-1</v>
      </c>
      <c r="U319" s="1">
        <v>42767</v>
      </c>
      <c r="V319" s="13">
        <f t="shared" si="37"/>
        <v>42767</v>
      </c>
      <c r="W319" s="14">
        <f t="shared" si="38"/>
        <v>42767</v>
      </c>
      <c r="X319" s="1" t="str">
        <f t="shared" si="39"/>
        <v>Wednesday</v>
      </c>
      <c r="Y319" s="2">
        <v>0.4428125</v>
      </c>
      <c r="Z319" s="2">
        <f t="shared" si="40"/>
        <v>0.45833333333333331</v>
      </c>
      <c r="AA319">
        <f>1</f>
        <v>1</v>
      </c>
      <c r="AB319" s="1">
        <v>42767</v>
      </c>
      <c r="AC319" s="13">
        <f t="shared" si="41"/>
        <v>42767</v>
      </c>
      <c r="AD319" s="14">
        <f t="shared" si="42"/>
        <v>42767</v>
      </c>
      <c r="AE319" s="1" t="str">
        <f t="shared" si="43"/>
        <v>Wednesday</v>
      </c>
      <c r="AF319" s="2">
        <v>0.44804398148148145</v>
      </c>
      <c r="AG319" s="2">
        <f t="shared" si="44"/>
        <v>0.45833333333333331</v>
      </c>
      <c r="AH319" t="s">
        <v>27</v>
      </c>
    </row>
    <row r="320" spans="1:34" x14ac:dyDescent="0.2">
      <c r="A320">
        <v>1500115</v>
      </c>
      <c r="B320" t="s">
        <v>88</v>
      </c>
      <c r="E320">
        <v>53233</v>
      </c>
      <c r="F320" t="s">
        <v>23</v>
      </c>
      <c r="G320" t="s">
        <v>89</v>
      </c>
      <c r="H320">
        <v>5540</v>
      </c>
      <c r="I320" t="s">
        <v>43</v>
      </c>
      <c r="J320">
        <f>VLOOKUP(I320,[1]Key!$A$1:$C$72,2,FALSE)</f>
        <v>43.03886</v>
      </c>
      <c r="K320">
        <f>VLOOKUP(I320,[1]Key!$A$1:$C$72,3,FALSE)</f>
        <v>-87.902720000000002</v>
      </c>
      <c r="L320" t="s">
        <v>34</v>
      </c>
      <c r="M320">
        <f>VLOOKUP(L320,[1]Key!$A$1:$C$72,2,FALSE)</f>
        <v>43.036900000000003</v>
      </c>
      <c r="N320">
        <f>VLOOKUP(L320,[1]Key!$A$1:$C$72,3,FALSE)</f>
        <v>-87.89667</v>
      </c>
      <c r="O320">
        <v>8</v>
      </c>
      <c r="P320">
        <v>3</v>
      </c>
      <c r="Q320">
        <v>1.2</v>
      </c>
      <c r="R320">
        <v>1.1000000000000001</v>
      </c>
      <c r="S320">
        <v>48</v>
      </c>
      <c r="T320">
        <f t="shared" si="36"/>
        <v>-1</v>
      </c>
      <c r="U320" s="1">
        <v>42771</v>
      </c>
      <c r="V320" s="13">
        <f t="shared" si="37"/>
        <v>42767</v>
      </c>
      <c r="W320" s="14">
        <f t="shared" si="38"/>
        <v>42771</v>
      </c>
      <c r="X320" s="1" t="str">
        <f t="shared" si="39"/>
        <v>Sunday</v>
      </c>
      <c r="Y320" s="2">
        <v>0.38032407407407409</v>
      </c>
      <c r="Z320" s="2">
        <f t="shared" si="40"/>
        <v>0.375</v>
      </c>
      <c r="AA320">
        <f>1</f>
        <v>1</v>
      </c>
      <c r="AB320" s="1">
        <v>42771</v>
      </c>
      <c r="AC320" s="13">
        <f t="shared" si="41"/>
        <v>42767</v>
      </c>
      <c r="AD320" s="14">
        <f t="shared" si="42"/>
        <v>42771</v>
      </c>
      <c r="AE320" s="1" t="str">
        <f t="shared" si="43"/>
        <v>Sunday</v>
      </c>
      <c r="AF320" s="2">
        <v>0.38563657407407409</v>
      </c>
      <c r="AG320" s="2">
        <f t="shared" si="44"/>
        <v>0.375</v>
      </c>
      <c r="AH320" t="s">
        <v>27</v>
      </c>
    </row>
    <row r="321" spans="1:34" x14ac:dyDescent="0.2">
      <c r="A321">
        <v>1500115</v>
      </c>
      <c r="B321" t="s">
        <v>88</v>
      </c>
      <c r="E321">
        <v>53233</v>
      </c>
      <c r="F321" t="s">
        <v>23</v>
      </c>
      <c r="G321" t="s">
        <v>89</v>
      </c>
      <c r="H321">
        <v>5526</v>
      </c>
      <c r="I321" t="s">
        <v>34</v>
      </c>
      <c r="J321">
        <f>VLOOKUP(I321,[1]Key!$A$1:$C$72,2,FALSE)</f>
        <v>43.036900000000003</v>
      </c>
      <c r="K321">
        <f>VLOOKUP(I321,[1]Key!$A$1:$C$72,3,FALSE)</f>
        <v>-87.89667</v>
      </c>
      <c r="L321" t="s">
        <v>43</v>
      </c>
      <c r="M321">
        <f>VLOOKUP(L321,[1]Key!$A$1:$C$72,2,FALSE)</f>
        <v>43.03886</v>
      </c>
      <c r="N321">
        <f>VLOOKUP(L321,[1]Key!$A$1:$C$72,3,FALSE)</f>
        <v>-87.902720000000002</v>
      </c>
      <c r="O321">
        <v>6</v>
      </c>
      <c r="P321">
        <v>3</v>
      </c>
      <c r="Q321">
        <v>0.9</v>
      </c>
      <c r="R321">
        <v>0.9</v>
      </c>
      <c r="S321">
        <v>36</v>
      </c>
      <c r="T321">
        <f t="shared" si="36"/>
        <v>-1</v>
      </c>
      <c r="U321" s="1">
        <v>42771</v>
      </c>
      <c r="V321" s="13">
        <f t="shared" si="37"/>
        <v>42767</v>
      </c>
      <c r="W321" s="14">
        <f t="shared" si="38"/>
        <v>42771</v>
      </c>
      <c r="X321" s="1" t="str">
        <f t="shared" si="39"/>
        <v>Sunday</v>
      </c>
      <c r="Y321" s="2">
        <v>0.67298611111111117</v>
      </c>
      <c r="Z321" s="2">
        <f t="shared" si="40"/>
        <v>0.66666666666666663</v>
      </c>
      <c r="AA321">
        <f>1</f>
        <v>1</v>
      </c>
      <c r="AB321" s="1">
        <v>42771</v>
      </c>
      <c r="AC321" s="13">
        <f t="shared" si="41"/>
        <v>42767</v>
      </c>
      <c r="AD321" s="14">
        <f t="shared" si="42"/>
        <v>42771</v>
      </c>
      <c r="AE321" s="1" t="str">
        <f t="shared" si="43"/>
        <v>Sunday</v>
      </c>
      <c r="AF321" s="2">
        <v>0.67751157407407403</v>
      </c>
      <c r="AG321" s="2">
        <f t="shared" si="44"/>
        <v>0.66666666666666663</v>
      </c>
      <c r="AH321" t="s">
        <v>27</v>
      </c>
    </row>
    <row r="322" spans="1:34" x14ac:dyDescent="0.2">
      <c r="A322">
        <v>1500115</v>
      </c>
      <c r="B322" t="s">
        <v>88</v>
      </c>
      <c r="E322">
        <v>53233</v>
      </c>
      <c r="F322" t="s">
        <v>23</v>
      </c>
      <c r="G322" t="s">
        <v>89</v>
      </c>
      <c r="H322">
        <v>11106</v>
      </c>
      <c r="I322" t="s">
        <v>43</v>
      </c>
      <c r="J322">
        <f>VLOOKUP(I322,[1]Key!$A$1:$C$72,2,FALSE)</f>
        <v>43.03886</v>
      </c>
      <c r="K322">
        <f>VLOOKUP(I322,[1]Key!$A$1:$C$72,3,FALSE)</f>
        <v>-87.902720000000002</v>
      </c>
      <c r="L322" t="s">
        <v>34</v>
      </c>
      <c r="M322">
        <f>VLOOKUP(L322,[1]Key!$A$1:$C$72,2,FALSE)</f>
        <v>43.036900000000003</v>
      </c>
      <c r="N322">
        <f>VLOOKUP(L322,[1]Key!$A$1:$C$72,3,FALSE)</f>
        <v>-87.89667</v>
      </c>
      <c r="O322">
        <v>6</v>
      </c>
      <c r="P322">
        <v>3</v>
      </c>
      <c r="Q322">
        <v>0.9</v>
      </c>
      <c r="R322">
        <v>0.9</v>
      </c>
      <c r="S322">
        <v>36</v>
      </c>
      <c r="T322">
        <f t="shared" ref="T322:T385" si="45">-1</f>
        <v>-1</v>
      </c>
      <c r="U322" s="1">
        <v>42792</v>
      </c>
      <c r="V322" s="13">
        <f t="shared" ref="V322:V385" si="46">DATE(YEAR(U322), MONTH(U322), 1)</f>
        <v>42767</v>
      </c>
      <c r="W322" s="14">
        <f t="shared" ref="W322:W385" si="47">U322</f>
        <v>42792</v>
      </c>
      <c r="X322" s="1" t="str">
        <f t="shared" ref="X322:X385" si="48">TEXT(W322,"dddd")</f>
        <v>Sunday</v>
      </c>
      <c r="Y322" s="2">
        <v>0.37776620370370373</v>
      </c>
      <c r="Z322" s="2">
        <f t="shared" ref="Z322:Z385" si="49">MROUND(Y322, "1:00")</f>
        <v>0.375</v>
      </c>
      <c r="AA322">
        <f>1</f>
        <v>1</v>
      </c>
      <c r="AB322" s="1">
        <v>42792</v>
      </c>
      <c r="AC322" s="13">
        <f t="shared" ref="AC322:AC385" si="50">DATE(YEAR(AB322), MONTH(AB322), 1)</f>
        <v>42767</v>
      </c>
      <c r="AD322" s="14">
        <f t="shared" ref="AD322:AD385" si="51">AB322</f>
        <v>42792</v>
      </c>
      <c r="AE322" s="1" t="str">
        <f t="shared" ref="AE322:AE385" si="52">TEXT(AD322,"dddd")</f>
        <v>Sunday</v>
      </c>
      <c r="AF322" s="2">
        <v>0.38184027777777779</v>
      </c>
      <c r="AG322" s="2">
        <f t="shared" ref="AG322:AG385" si="53">MROUND(AF322, "1:00")</f>
        <v>0.375</v>
      </c>
      <c r="AH322" t="s">
        <v>27</v>
      </c>
    </row>
    <row r="323" spans="1:34" x14ac:dyDescent="0.2">
      <c r="A323">
        <v>1500935</v>
      </c>
      <c r="B323" t="s">
        <v>88</v>
      </c>
      <c r="E323">
        <v>53233</v>
      </c>
      <c r="F323" t="s">
        <v>23</v>
      </c>
      <c r="G323" t="s">
        <v>89</v>
      </c>
      <c r="H323">
        <v>5546</v>
      </c>
      <c r="I323" t="s">
        <v>80</v>
      </c>
      <c r="J323">
        <f>VLOOKUP(I323,[1]Key!$A$1:$C$72,2,FALSE)</f>
        <v>43.052460000000004</v>
      </c>
      <c r="K323">
        <f>VLOOKUP(I323,[1]Key!$A$1:$C$72,3,FALSE)</f>
        <v>-87.891000000000005</v>
      </c>
      <c r="L323" t="s">
        <v>74</v>
      </c>
      <c r="M323">
        <f>VLOOKUP(L323,[1]Key!$A$1:$C$72,2,FALSE)</f>
        <v>43.040154000000001</v>
      </c>
      <c r="N323">
        <f>VLOOKUP(L323,[1]Key!$A$1:$C$72,3,FALSE)</f>
        <v>-87.932113000000001</v>
      </c>
      <c r="O323">
        <v>23</v>
      </c>
      <c r="P323">
        <v>0</v>
      </c>
      <c r="Q323">
        <v>3.5</v>
      </c>
      <c r="R323">
        <v>3.3</v>
      </c>
      <c r="S323">
        <v>138</v>
      </c>
      <c r="T323">
        <f t="shared" si="45"/>
        <v>-1</v>
      </c>
      <c r="U323" s="1">
        <v>42771</v>
      </c>
      <c r="V323" s="13">
        <f t="shared" si="46"/>
        <v>42767</v>
      </c>
      <c r="W323" s="14">
        <f t="shared" si="47"/>
        <v>42771</v>
      </c>
      <c r="X323" s="1" t="str">
        <f t="shared" si="48"/>
        <v>Sunday</v>
      </c>
      <c r="Y323" s="2">
        <v>0.92791666666666661</v>
      </c>
      <c r="Z323" s="2">
        <f t="shared" si="49"/>
        <v>0.91666666666666663</v>
      </c>
      <c r="AA323">
        <f>1</f>
        <v>1</v>
      </c>
      <c r="AB323" s="1">
        <v>42771</v>
      </c>
      <c r="AC323" s="13">
        <f t="shared" si="50"/>
        <v>42767</v>
      </c>
      <c r="AD323" s="14">
        <f t="shared" si="51"/>
        <v>42771</v>
      </c>
      <c r="AE323" s="1" t="str">
        <f t="shared" si="52"/>
        <v>Sunday</v>
      </c>
      <c r="AF323" s="2">
        <v>0.94422453703703713</v>
      </c>
      <c r="AG323" s="2">
        <f t="shared" si="53"/>
        <v>0.95833333333333326</v>
      </c>
      <c r="AH323" t="s">
        <v>27</v>
      </c>
    </row>
    <row r="324" spans="1:34" x14ac:dyDescent="0.2">
      <c r="A324">
        <v>1501053</v>
      </c>
      <c r="B324" t="s">
        <v>88</v>
      </c>
      <c r="E324">
        <v>53097</v>
      </c>
      <c r="F324" t="s">
        <v>23</v>
      </c>
      <c r="G324" t="s">
        <v>89</v>
      </c>
      <c r="H324">
        <v>1</v>
      </c>
      <c r="I324" t="s">
        <v>61</v>
      </c>
      <c r="J324">
        <f>VLOOKUP(I324,[1]Key!$A$1:$C$72,2,FALSE)</f>
        <v>43.058619999999998</v>
      </c>
      <c r="K324">
        <f>VLOOKUP(I324,[1]Key!$A$1:$C$72,3,FALSE)</f>
        <v>-87.885319999999993</v>
      </c>
      <c r="L324" t="s">
        <v>48</v>
      </c>
      <c r="M324">
        <f>VLOOKUP(L324,[1]Key!$A$1:$C$72,2,FALSE)</f>
        <v>43.05097</v>
      </c>
      <c r="N324">
        <f>VLOOKUP(L324,[1]Key!$A$1:$C$72,3,FALSE)</f>
        <v>-87.906440000000003</v>
      </c>
      <c r="O324">
        <v>9</v>
      </c>
      <c r="P324">
        <v>3</v>
      </c>
      <c r="Q324">
        <v>1.4</v>
      </c>
      <c r="R324">
        <v>1.3</v>
      </c>
      <c r="S324">
        <v>54</v>
      </c>
      <c r="T324">
        <f t="shared" si="45"/>
        <v>-1</v>
      </c>
      <c r="U324" s="1">
        <v>42772</v>
      </c>
      <c r="V324" s="13">
        <f t="shared" si="46"/>
        <v>42767</v>
      </c>
      <c r="W324" s="14">
        <f t="shared" si="47"/>
        <v>42772</v>
      </c>
      <c r="X324" s="1" t="str">
        <f t="shared" si="48"/>
        <v>Monday</v>
      </c>
      <c r="Y324" s="2">
        <v>0.46712962962962962</v>
      </c>
      <c r="Z324" s="2">
        <f t="shared" si="49"/>
        <v>0.45833333333333331</v>
      </c>
      <c r="AA324">
        <f>1</f>
        <v>1</v>
      </c>
      <c r="AB324" s="1">
        <v>42772</v>
      </c>
      <c r="AC324" s="13">
        <f t="shared" si="50"/>
        <v>42767</v>
      </c>
      <c r="AD324" s="14">
        <f t="shared" si="51"/>
        <v>42772</v>
      </c>
      <c r="AE324" s="1" t="str">
        <f t="shared" si="52"/>
        <v>Monday</v>
      </c>
      <c r="AF324" s="2">
        <v>0.47304398148148147</v>
      </c>
      <c r="AG324" s="2">
        <f t="shared" si="53"/>
        <v>0.45833333333333331</v>
      </c>
      <c r="AH324" t="s">
        <v>27</v>
      </c>
    </row>
    <row r="325" spans="1:34" x14ac:dyDescent="0.2">
      <c r="A325">
        <v>1501181</v>
      </c>
      <c r="B325" t="s">
        <v>88</v>
      </c>
      <c r="E325">
        <v>53208</v>
      </c>
      <c r="F325" t="s">
        <v>23</v>
      </c>
      <c r="G325" t="s">
        <v>89</v>
      </c>
      <c r="H325">
        <v>11114</v>
      </c>
      <c r="I325" t="s">
        <v>74</v>
      </c>
      <c r="J325">
        <f>VLOOKUP(I325,[1]Key!$A$1:$C$72,2,FALSE)</f>
        <v>43.040154000000001</v>
      </c>
      <c r="K325">
        <f>VLOOKUP(I325,[1]Key!$A$1:$C$72,3,FALSE)</f>
        <v>-87.932113000000001</v>
      </c>
      <c r="L325" t="s">
        <v>36</v>
      </c>
      <c r="M325">
        <f>VLOOKUP(L325,[1]Key!$A$1:$C$72,2,FALSE)</f>
        <v>43.038580000000003</v>
      </c>
      <c r="N325">
        <f>VLOOKUP(L325,[1]Key!$A$1:$C$72,3,FALSE)</f>
        <v>-87.90934</v>
      </c>
      <c r="O325">
        <v>30</v>
      </c>
      <c r="P325">
        <v>0</v>
      </c>
      <c r="Q325">
        <v>4.5</v>
      </c>
      <c r="R325">
        <v>4.3</v>
      </c>
      <c r="S325">
        <v>180</v>
      </c>
      <c r="T325">
        <f t="shared" si="45"/>
        <v>-1</v>
      </c>
      <c r="U325" s="1">
        <v>42772</v>
      </c>
      <c r="V325" s="13">
        <f t="shared" si="46"/>
        <v>42767</v>
      </c>
      <c r="W325" s="14">
        <f t="shared" si="47"/>
        <v>42772</v>
      </c>
      <c r="X325" s="1" t="str">
        <f t="shared" si="48"/>
        <v>Monday</v>
      </c>
      <c r="Y325" s="2">
        <v>0.57195601851851852</v>
      </c>
      <c r="Z325" s="2">
        <f t="shared" si="49"/>
        <v>0.58333333333333326</v>
      </c>
      <c r="AA325">
        <f>1</f>
        <v>1</v>
      </c>
      <c r="AB325" s="1">
        <v>42772</v>
      </c>
      <c r="AC325" s="13">
        <f t="shared" si="50"/>
        <v>42767</v>
      </c>
      <c r="AD325" s="14">
        <f t="shared" si="51"/>
        <v>42772</v>
      </c>
      <c r="AE325" s="1" t="str">
        <f t="shared" si="52"/>
        <v>Monday</v>
      </c>
      <c r="AF325" s="2">
        <v>0.59278935185185189</v>
      </c>
      <c r="AG325" s="2">
        <f t="shared" si="53"/>
        <v>0.58333333333333326</v>
      </c>
      <c r="AH325" t="s">
        <v>27</v>
      </c>
    </row>
    <row r="326" spans="1:34" x14ac:dyDescent="0.2">
      <c r="A326">
        <v>1501314</v>
      </c>
      <c r="B326" t="s">
        <v>88</v>
      </c>
      <c r="E326">
        <v>53221</v>
      </c>
      <c r="F326" t="s">
        <v>23</v>
      </c>
      <c r="G326" t="s">
        <v>89</v>
      </c>
      <c r="H326">
        <v>336</v>
      </c>
      <c r="I326" t="s">
        <v>29</v>
      </c>
      <c r="J326">
        <f>VLOOKUP(I326,[1]Key!$A$1:$C$72,2,FALSE)</f>
        <v>43.042490000000001</v>
      </c>
      <c r="K326">
        <f>VLOOKUP(I326,[1]Key!$A$1:$C$72,3,FALSE)</f>
        <v>-87.909959999999998</v>
      </c>
      <c r="L326" t="s">
        <v>29</v>
      </c>
      <c r="M326">
        <f>VLOOKUP(L326,[1]Key!$A$1:$C$72,2,FALSE)</f>
        <v>43.042490000000001</v>
      </c>
      <c r="N326">
        <f>VLOOKUP(L326,[1]Key!$A$1:$C$72,3,FALSE)</f>
        <v>-87.909959999999998</v>
      </c>
      <c r="O326">
        <v>59</v>
      </c>
      <c r="P326">
        <v>6</v>
      </c>
      <c r="Q326">
        <v>8.9</v>
      </c>
      <c r="R326">
        <v>8.4</v>
      </c>
      <c r="S326">
        <v>354</v>
      </c>
      <c r="T326">
        <f t="shared" si="45"/>
        <v>-1</v>
      </c>
      <c r="U326" s="1">
        <v>42772</v>
      </c>
      <c r="V326" s="13">
        <f t="shared" si="46"/>
        <v>42767</v>
      </c>
      <c r="W326" s="14">
        <f t="shared" si="47"/>
        <v>42772</v>
      </c>
      <c r="X326" s="1" t="str">
        <f t="shared" si="48"/>
        <v>Monday</v>
      </c>
      <c r="Y326" s="2">
        <v>0.69371527777777775</v>
      </c>
      <c r="Z326" s="2">
        <f t="shared" si="49"/>
        <v>0.70833333333333326</v>
      </c>
      <c r="AA326">
        <f>1</f>
        <v>1</v>
      </c>
      <c r="AB326" s="1">
        <v>42772</v>
      </c>
      <c r="AC326" s="13">
        <f t="shared" si="50"/>
        <v>42767</v>
      </c>
      <c r="AD326" s="14">
        <f t="shared" si="51"/>
        <v>42772</v>
      </c>
      <c r="AE326" s="1" t="str">
        <f t="shared" si="52"/>
        <v>Monday</v>
      </c>
      <c r="AF326" s="2">
        <v>0.73456018518518518</v>
      </c>
      <c r="AG326" s="2">
        <f t="shared" si="53"/>
        <v>0.75</v>
      </c>
      <c r="AH326" t="s">
        <v>35</v>
      </c>
    </row>
    <row r="327" spans="1:34" x14ac:dyDescent="0.2">
      <c r="A327">
        <v>1501730</v>
      </c>
      <c r="B327" t="s">
        <v>88</v>
      </c>
      <c r="E327">
        <v>53208</v>
      </c>
      <c r="F327" t="s">
        <v>23</v>
      </c>
      <c r="G327" t="s">
        <v>89</v>
      </c>
      <c r="H327">
        <v>5484</v>
      </c>
      <c r="I327" t="s">
        <v>94</v>
      </c>
      <c r="J327">
        <f>VLOOKUP(I327,[1]Key!$A$1:$C$72,2,FALSE)</f>
        <v>43.051119999999997</v>
      </c>
      <c r="K327">
        <f>VLOOKUP(I327,[1]Key!$A$1:$C$72,3,FALSE)</f>
        <v>-87.918819999999997</v>
      </c>
      <c r="L327" t="s">
        <v>71</v>
      </c>
      <c r="M327">
        <f>VLOOKUP(L327,[1]Key!$A$1:$C$72,2,FALSE)</f>
        <v>43.060296999999998</v>
      </c>
      <c r="N327">
        <f>VLOOKUP(L327,[1]Key!$A$1:$C$72,3,FALSE)</f>
        <v>-87.913150000000002</v>
      </c>
      <c r="O327">
        <v>7</v>
      </c>
      <c r="P327">
        <v>0</v>
      </c>
      <c r="Q327">
        <v>1.1000000000000001</v>
      </c>
      <c r="R327">
        <v>1</v>
      </c>
      <c r="S327">
        <v>42</v>
      </c>
      <c r="T327">
        <f t="shared" si="45"/>
        <v>-1</v>
      </c>
      <c r="U327" s="1">
        <v>42773</v>
      </c>
      <c r="V327" s="13">
        <f t="shared" si="46"/>
        <v>42767</v>
      </c>
      <c r="W327" s="14">
        <f t="shared" si="47"/>
        <v>42773</v>
      </c>
      <c r="X327" s="1" t="str">
        <f t="shared" si="48"/>
        <v>Tuesday</v>
      </c>
      <c r="Y327" s="2">
        <v>0.66009259259259256</v>
      </c>
      <c r="Z327" s="2">
        <f t="shared" si="49"/>
        <v>0.66666666666666663</v>
      </c>
      <c r="AA327">
        <f>1</f>
        <v>1</v>
      </c>
      <c r="AB327" s="1">
        <v>42773</v>
      </c>
      <c r="AC327" s="13">
        <f t="shared" si="50"/>
        <v>42767</v>
      </c>
      <c r="AD327" s="14">
        <f t="shared" si="51"/>
        <v>42773</v>
      </c>
      <c r="AE327" s="1" t="str">
        <f t="shared" si="52"/>
        <v>Tuesday</v>
      </c>
      <c r="AF327" s="2">
        <v>0.66515046296296299</v>
      </c>
      <c r="AG327" s="2">
        <f t="shared" si="53"/>
        <v>0.66666666666666663</v>
      </c>
      <c r="AH327" t="s">
        <v>27</v>
      </c>
    </row>
    <row r="328" spans="1:34" x14ac:dyDescent="0.2">
      <c r="A328">
        <v>1502126</v>
      </c>
      <c r="B328" t="s">
        <v>88</v>
      </c>
      <c r="F328" t="s">
        <v>23</v>
      </c>
      <c r="G328" t="s">
        <v>89</v>
      </c>
      <c r="H328">
        <v>5550</v>
      </c>
      <c r="I328" t="s">
        <v>87</v>
      </c>
      <c r="J328">
        <f>VLOOKUP(I328,[1]Key!$A$1:$C$72,2,FALSE)</f>
        <v>43.077359999999999</v>
      </c>
      <c r="K328">
        <f>VLOOKUP(I328,[1]Key!$A$1:$C$72,3,FALSE)</f>
        <v>-87.880769999999998</v>
      </c>
      <c r="L328" t="s">
        <v>67</v>
      </c>
      <c r="M328">
        <f>VLOOKUP(L328,[1]Key!$A$1:$C$72,2,FALSE)</f>
        <v>43.074890000000003</v>
      </c>
      <c r="N328">
        <f>VLOOKUP(L328,[1]Key!$A$1:$C$72,3,FALSE)</f>
        <v>-87.882810000000006</v>
      </c>
      <c r="O328">
        <v>34</v>
      </c>
      <c r="P328">
        <v>3</v>
      </c>
      <c r="Q328">
        <v>5.0999999999999996</v>
      </c>
      <c r="R328">
        <v>4.8</v>
      </c>
      <c r="S328">
        <v>204</v>
      </c>
      <c r="T328">
        <f t="shared" si="45"/>
        <v>-1</v>
      </c>
      <c r="U328" s="1">
        <v>42774</v>
      </c>
      <c r="V328" s="13">
        <f t="shared" si="46"/>
        <v>42767</v>
      </c>
      <c r="W328" s="14">
        <f t="shared" si="47"/>
        <v>42774</v>
      </c>
      <c r="X328" s="1" t="str">
        <f t="shared" si="48"/>
        <v>Wednesday</v>
      </c>
      <c r="Y328" s="2">
        <v>0.58643518518518511</v>
      </c>
      <c r="Z328" s="2">
        <f t="shared" si="49"/>
        <v>0.58333333333333326</v>
      </c>
      <c r="AA328">
        <f>1</f>
        <v>1</v>
      </c>
      <c r="AB328" s="1">
        <v>42774</v>
      </c>
      <c r="AC328" s="13">
        <f t="shared" si="50"/>
        <v>42767</v>
      </c>
      <c r="AD328" s="14">
        <f t="shared" si="51"/>
        <v>42774</v>
      </c>
      <c r="AE328" s="1" t="str">
        <f t="shared" si="52"/>
        <v>Wednesday</v>
      </c>
      <c r="AF328" s="2">
        <v>0.61026620370370377</v>
      </c>
      <c r="AG328" s="2">
        <f t="shared" si="53"/>
        <v>0.625</v>
      </c>
      <c r="AH328" t="s">
        <v>27</v>
      </c>
    </row>
    <row r="329" spans="1:34" x14ac:dyDescent="0.2">
      <c r="A329">
        <v>1503572</v>
      </c>
      <c r="B329" t="s">
        <v>88</v>
      </c>
      <c r="E329">
        <v>60185</v>
      </c>
      <c r="F329" t="s">
        <v>23</v>
      </c>
      <c r="G329" t="s">
        <v>89</v>
      </c>
      <c r="H329">
        <v>11131</v>
      </c>
      <c r="I329" t="s">
        <v>52</v>
      </c>
      <c r="J329">
        <f>VLOOKUP(I329,[1]Key!$A$1:$C$72,2,FALSE)</f>
        <v>43.026470000000003</v>
      </c>
      <c r="K329">
        <f>VLOOKUP(I329,[1]Key!$A$1:$C$72,3,FALSE)</f>
        <v>-87.918040000000005</v>
      </c>
      <c r="L329" t="s">
        <v>40</v>
      </c>
      <c r="M329">
        <f>VLOOKUP(L329,[1]Key!$A$1:$C$72,2,FALSE)</f>
        <v>43.031480000000002</v>
      </c>
      <c r="N329">
        <f>VLOOKUP(L329,[1]Key!$A$1:$C$72,3,FALSE)</f>
        <v>-87.908169999999998</v>
      </c>
      <c r="O329">
        <v>27</v>
      </c>
      <c r="P329">
        <v>3</v>
      </c>
      <c r="Q329">
        <v>4.0999999999999996</v>
      </c>
      <c r="R329">
        <v>3.8</v>
      </c>
      <c r="S329">
        <v>162</v>
      </c>
      <c r="T329">
        <f t="shared" si="45"/>
        <v>-1</v>
      </c>
      <c r="U329" s="1">
        <v>42777</v>
      </c>
      <c r="V329" s="13">
        <f t="shared" si="46"/>
        <v>42767</v>
      </c>
      <c r="W329" s="14">
        <f t="shared" si="47"/>
        <v>42777</v>
      </c>
      <c r="X329" s="1" t="str">
        <f t="shared" si="48"/>
        <v>Saturday</v>
      </c>
      <c r="Y329" s="2">
        <v>3.3865740740740738E-2</v>
      </c>
      <c r="Z329" s="2">
        <f t="shared" si="49"/>
        <v>4.1666666666666664E-2</v>
      </c>
      <c r="AA329">
        <f>1</f>
        <v>1</v>
      </c>
      <c r="AB329" s="1">
        <v>42777</v>
      </c>
      <c r="AC329" s="13">
        <f t="shared" si="50"/>
        <v>42767</v>
      </c>
      <c r="AD329" s="14">
        <f t="shared" si="51"/>
        <v>42777</v>
      </c>
      <c r="AE329" s="1" t="str">
        <f t="shared" si="52"/>
        <v>Saturday</v>
      </c>
      <c r="AF329" s="2">
        <v>5.2523148148148145E-2</v>
      </c>
      <c r="AG329" s="2">
        <f t="shared" si="53"/>
        <v>4.1666666666666664E-2</v>
      </c>
      <c r="AH329" t="s">
        <v>27</v>
      </c>
    </row>
    <row r="330" spans="1:34" x14ac:dyDescent="0.2">
      <c r="A330">
        <v>1504381</v>
      </c>
      <c r="B330" t="s">
        <v>88</v>
      </c>
      <c r="E330">
        <v>53202</v>
      </c>
      <c r="F330" t="s">
        <v>23</v>
      </c>
      <c r="G330" t="s">
        <v>89</v>
      </c>
      <c r="H330">
        <v>11114</v>
      </c>
      <c r="I330" t="s">
        <v>41</v>
      </c>
      <c r="J330">
        <f>VLOOKUP(I330,[1]Key!$A$1:$C$72,2,FALSE)</f>
        <v>43.04824</v>
      </c>
      <c r="K330">
        <f>VLOOKUP(I330,[1]Key!$A$1:$C$72,3,FALSE)</f>
        <v>-87.904970000000006</v>
      </c>
      <c r="L330" t="s">
        <v>32</v>
      </c>
      <c r="M330">
        <f>VLOOKUP(L330,[1]Key!$A$1:$C$72,2,FALSE)</f>
        <v>43.038719999999998</v>
      </c>
      <c r="N330">
        <f>VLOOKUP(L330,[1]Key!$A$1:$C$72,3,FALSE)</f>
        <v>-87.905339999999995</v>
      </c>
      <c r="O330">
        <v>64</v>
      </c>
      <c r="P330">
        <v>6</v>
      </c>
      <c r="Q330">
        <v>9.6</v>
      </c>
      <c r="R330">
        <v>9.1</v>
      </c>
      <c r="S330">
        <v>384</v>
      </c>
      <c r="T330">
        <f t="shared" si="45"/>
        <v>-1</v>
      </c>
      <c r="U330" s="1">
        <v>42777</v>
      </c>
      <c r="V330" s="13">
        <f t="shared" si="46"/>
        <v>42767</v>
      </c>
      <c r="W330" s="14">
        <f t="shared" si="47"/>
        <v>42777</v>
      </c>
      <c r="X330" s="1" t="str">
        <f t="shared" si="48"/>
        <v>Saturday</v>
      </c>
      <c r="Y330" s="2">
        <v>0.57601851851851849</v>
      </c>
      <c r="Z330" s="2">
        <f t="shared" si="49"/>
        <v>0.58333333333333326</v>
      </c>
      <c r="AA330">
        <f>1</f>
        <v>1</v>
      </c>
      <c r="AB330" s="1">
        <v>42777</v>
      </c>
      <c r="AC330" s="13">
        <f t="shared" si="50"/>
        <v>42767</v>
      </c>
      <c r="AD330" s="14">
        <f t="shared" si="51"/>
        <v>42777</v>
      </c>
      <c r="AE330" s="1" t="str">
        <f t="shared" si="52"/>
        <v>Saturday</v>
      </c>
      <c r="AF330" s="2">
        <v>0.62055555555555553</v>
      </c>
      <c r="AG330" s="2">
        <f t="shared" si="53"/>
        <v>0.625</v>
      </c>
      <c r="AH330" t="s">
        <v>27</v>
      </c>
    </row>
    <row r="331" spans="1:34" x14ac:dyDescent="0.2">
      <c r="A331">
        <v>1504667</v>
      </c>
      <c r="B331" t="s">
        <v>88</v>
      </c>
      <c r="E331">
        <v>33308</v>
      </c>
      <c r="F331" t="s">
        <v>23</v>
      </c>
      <c r="G331" t="s">
        <v>89</v>
      </c>
      <c r="H331">
        <v>11053</v>
      </c>
      <c r="I331" t="s">
        <v>73</v>
      </c>
      <c r="J331">
        <f>VLOOKUP(I331,[1]Key!$A$1:$C$72,2,FALSE)</f>
        <v>43.040349999999997</v>
      </c>
      <c r="K331">
        <f>VLOOKUP(I331,[1]Key!$A$1:$C$72,3,FALSE)</f>
        <v>-87.920760000000001</v>
      </c>
      <c r="L331" t="s">
        <v>73</v>
      </c>
      <c r="M331">
        <f>VLOOKUP(L331,[1]Key!$A$1:$C$72,2,FALSE)</f>
        <v>43.040349999999997</v>
      </c>
      <c r="N331">
        <f>VLOOKUP(L331,[1]Key!$A$1:$C$72,3,FALSE)</f>
        <v>-87.920760000000001</v>
      </c>
      <c r="O331">
        <v>51</v>
      </c>
      <c r="P331">
        <v>6</v>
      </c>
      <c r="Q331">
        <v>7.7</v>
      </c>
      <c r="R331">
        <v>7.3</v>
      </c>
      <c r="S331">
        <v>306</v>
      </c>
      <c r="T331">
        <f t="shared" si="45"/>
        <v>-1</v>
      </c>
      <c r="U331" s="1">
        <v>42777</v>
      </c>
      <c r="V331" s="13">
        <f t="shared" si="46"/>
        <v>42767</v>
      </c>
      <c r="W331" s="14">
        <f t="shared" si="47"/>
        <v>42777</v>
      </c>
      <c r="X331" s="1" t="str">
        <f t="shared" si="48"/>
        <v>Saturday</v>
      </c>
      <c r="Y331" s="2">
        <v>0.62438657407407405</v>
      </c>
      <c r="Z331" s="2">
        <f t="shared" si="49"/>
        <v>0.625</v>
      </c>
      <c r="AA331">
        <f>1</f>
        <v>1</v>
      </c>
      <c r="AB331" s="1">
        <v>42777</v>
      </c>
      <c r="AC331" s="13">
        <f t="shared" si="50"/>
        <v>42767</v>
      </c>
      <c r="AD331" s="14">
        <f t="shared" si="51"/>
        <v>42777</v>
      </c>
      <c r="AE331" s="1" t="str">
        <f t="shared" si="52"/>
        <v>Saturday</v>
      </c>
      <c r="AF331" s="2">
        <v>0.66012731481481479</v>
      </c>
      <c r="AG331" s="2">
        <f t="shared" si="53"/>
        <v>0.66666666666666663</v>
      </c>
      <c r="AH331" t="s">
        <v>35</v>
      </c>
    </row>
    <row r="332" spans="1:34" x14ac:dyDescent="0.2">
      <c r="A332">
        <v>1504667</v>
      </c>
      <c r="B332" t="s">
        <v>88</v>
      </c>
      <c r="E332">
        <v>33308</v>
      </c>
      <c r="F332" t="s">
        <v>23</v>
      </c>
      <c r="G332" t="s">
        <v>89</v>
      </c>
      <c r="H332">
        <v>237</v>
      </c>
      <c r="I332" t="s">
        <v>73</v>
      </c>
      <c r="J332">
        <f>VLOOKUP(I332,[1]Key!$A$1:$C$72,2,FALSE)</f>
        <v>43.040349999999997</v>
      </c>
      <c r="K332">
        <f>VLOOKUP(I332,[1]Key!$A$1:$C$72,3,FALSE)</f>
        <v>-87.920760000000001</v>
      </c>
      <c r="L332" t="s">
        <v>73</v>
      </c>
      <c r="M332">
        <f>VLOOKUP(L332,[1]Key!$A$1:$C$72,2,FALSE)</f>
        <v>43.040349999999997</v>
      </c>
      <c r="N332">
        <f>VLOOKUP(L332,[1]Key!$A$1:$C$72,3,FALSE)</f>
        <v>-87.920760000000001</v>
      </c>
      <c r="O332">
        <v>51</v>
      </c>
      <c r="P332">
        <v>6</v>
      </c>
      <c r="Q332">
        <v>7.7</v>
      </c>
      <c r="R332">
        <v>7.3</v>
      </c>
      <c r="S332">
        <v>306</v>
      </c>
      <c r="T332">
        <f t="shared" si="45"/>
        <v>-1</v>
      </c>
      <c r="U332" s="1">
        <v>42777</v>
      </c>
      <c r="V332" s="13">
        <f t="shared" si="46"/>
        <v>42767</v>
      </c>
      <c r="W332" s="14">
        <f t="shared" si="47"/>
        <v>42777</v>
      </c>
      <c r="X332" s="1" t="str">
        <f t="shared" si="48"/>
        <v>Saturday</v>
      </c>
      <c r="Y332" s="2">
        <v>0.62482638888888886</v>
      </c>
      <c r="Z332" s="2">
        <f t="shared" si="49"/>
        <v>0.625</v>
      </c>
      <c r="AA332">
        <f>1</f>
        <v>1</v>
      </c>
      <c r="AB332" s="1">
        <v>42777</v>
      </c>
      <c r="AC332" s="13">
        <f t="shared" si="50"/>
        <v>42767</v>
      </c>
      <c r="AD332" s="14">
        <f t="shared" si="51"/>
        <v>42777</v>
      </c>
      <c r="AE332" s="1" t="str">
        <f t="shared" si="52"/>
        <v>Saturday</v>
      </c>
      <c r="AF332" s="2">
        <v>0.65998842592592599</v>
      </c>
      <c r="AG332" s="2">
        <f t="shared" si="53"/>
        <v>0.66666666666666663</v>
      </c>
      <c r="AH332" t="s">
        <v>35</v>
      </c>
    </row>
    <row r="333" spans="1:34" x14ac:dyDescent="0.2">
      <c r="A333">
        <v>1504667</v>
      </c>
      <c r="B333" t="s">
        <v>88</v>
      </c>
      <c r="E333">
        <v>33308</v>
      </c>
      <c r="F333" t="s">
        <v>23</v>
      </c>
      <c r="G333" t="s">
        <v>89</v>
      </c>
      <c r="H333">
        <v>5531</v>
      </c>
      <c r="I333" t="s">
        <v>29</v>
      </c>
      <c r="J333">
        <f>VLOOKUP(I333,[1]Key!$A$1:$C$72,2,FALSE)</f>
        <v>43.042490000000001</v>
      </c>
      <c r="K333">
        <f>VLOOKUP(I333,[1]Key!$A$1:$C$72,3,FALSE)</f>
        <v>-87.909959999999998</v>
      </c>
      <c r="L333" t="s">
        <v>73</v>
      </c>
      <c r="M333">
        <f>VLOOKUP(L333,[1]Key!$A$1:$C$72,2,FALSE)</f>
        <v>43.040349999999997</v>
      </c>
      <c r="N333">
        <f>VLOOKUP(L333,[1]Key!$A$1:$C$72,3,FALSE)</f>
        <v>-87.920760000000001</v>
      </c>
      <c r="O333">
        <v>80</v>
      </c>
      <c r="P333">
        <v>9</v>
      </c>
      <c r="Q333">
        <v>12</v>
      </c>
      <c r="R333">
        <v>11.4</v>
      </c>
      <c r="S333">
        <v>480</v>
      </c>
      <c r="T333">
        <f t="shared" si="45"/>
        <v>-1</v>
      </c>
      <c r="U333" s="1">
        <v>42778</v>
      </c>
      <c r="V333" s="13">
        <f t="shared" si="46"/>
        <v>42767</v>
      </c>
      <c r="W333" s="14">
        <f t="shared" si="47"/>
        <v>42778</v>
      </c>
      <c r="X333" s="1" t="str">
        <f t="shared" si="48"/>
        <v>Sunday</v>
      </c>
      <c r="Y333" s="2">
        <v>0.64614583333333331</v>
      </c>
      <c r="Z333" s="2">
        <f t="shared" si="49"/>
        <v>0.66666666666666663</v>
      </c>
      <c r="AA333">
        <f>1</f>
        <v>1</v>
      </c>
      <c r="AB333" s="1">
        <v>42778</v>
      </c>
      <c r="AC333" s="13">
        <f t="shared" si="50"/>
        <v>42767</v>
      </c>
      <c r="AD333" s="14">
        <f t="shared" si="51"/>
        <v>42778</v>
      </c>
      <c r="AE333" s="1" t="str">
        <f t="shared" si="52"/>
        <v>Sunday</v>
      </c>
      <c r="AF333" s="2">
        <v>0.70192129629629629</v>
      </c>
      <c r="AG333" s="2">
        <f t="shared" si="53"/>
        <v>0.70833333333333326</v>
      </c>
      <c r="AH333" t="s">
        <v>27</v>
      </c>
    </row>
    <row r="334" spans="1:34" x14ac:dyDescent="0.2">
      <c r="A334">
        <v>1504831</v>
      </c>
      <c r="B334" t="s">
        <v>88</v>
      </c>
      <c r="E334">
        <v>53213</v>
      </c>
      <c r="F334" t="s">
        <v>23</v>
      </c>
      <c r="G334" t="s">
        <v>89</v>
      </c>
      <c r="H334">
        <v>13</v>
      </c>
      <c r="I334" t="s">
        <v>74</v>
      </c>
      <c r="J334">
        <f>VLOOKUP(I334,[1]Key!$A$1:$C$72,2,FALSE)</f>
        <v>43.040154000000001</v>
      </c>
      <c r="K334">
        <f>VLOOKUP(I334,[1]Key!$A$1:$C$72,3,FALSE)</f>
        <v>-87.932113000000001</v>
      </c>
      <c r="L334" t="s">
        <v>74</v>
      </c>
      <c r="M334">
        <f>VLOOKUP(L334,[1]Key!$A$1:$C$72,2,FALSE)</f>
        <v>43.040154000000001</v>
      </c>
      <c r="N334">
        <f>VLOOKUP(L334,[1]Key!$A$1:$C$72,3,FALSE)</f>
        <v>-87.932113000000001</v>
      </c>
      <c r="O334">
        <v>42</v>
      </c>
      <c r="P334">
        <v>6</v>
      </c>
      <c r="Q334">
        <v>6.3</v>
      </c>
      <c r="R334">
        <v>6</v>
      </c>
      <c r="S334">
        <v>252</v>
      </c>
      <c r="T334">
        <f t="shared" si="45"/>
        <v>-1</v>
      </c>
      <c r="U334" s="1">
        <v>42777</v>
      </c>
      <c r="V334" s="13">
        <f t="shared" si="46"/>
        <v>42767</v>
      </c>
      <c r="W334" s="14">
        <f t="shared" si="47"/>
        <v>42777</v>
      </c>
      <c r="X334" s="1" t="str">
        <f t="shared" si="48"/>
        <v>Saturday</v>
      </c>
      <c r="Y334" s="2">
        <v>0.64702546296296293</v>
      </c>
      <c r="Z334" s="2">
        <f t="shared" si="49"/>
        <v>0.66666666666666663</v>
      </c>
      <c r="AA334">
        <f>1</f>
        <v>1</v>
      </c>
      <c r="AB334" s="1">
        <v>42777</v>
      </c>
      <c r="AC334" s="13">
        <f t="shared" si="50"/>
        <v>42767</v>
      </c>
      <c r="AD334" s="14">
        <f t="shared" si="51"/>
        <v>42777</v>
      </c>
      <c r="AE334" s="1" t="str">
        <f t="shared" si="52"/>
        <v>Saturday</v>
      </c>
      <c r="AF334" s="2">
        <v>0.67603009259259261</v>
      </c>
      <c r="AG334" s="2">
        <f t="shared" si="53"/>
        <v>0.66666666666666663</v>
      </c>
      <c r="AH334" t="s">
        <v>35</v>
      </c>
    </row>
    <row r="335" spans="1:34" x14ac:dyDescent="0.2">
      <c r="A335">
        <v>1504831</v>
      </c>
      <c r="B335" t="s">
        <v>88</v>
      </c>
      <c r="E335">
        <v>53213</v>
      </c>
      <c r="F335" t="s">
        <v>23</v>
      </c>
      <c r="G335" t="s">
        <v>89</v>
      </c>
      <c r="H335">
        <v>228</v>
      </c>
      <c r="I335" t="s">
        <v>66</v>
      </c>
      <c r="J335">
        <f>VLOOKUP(I335,[1]Key!$A$1:$C$72,2,FALSE)</f>
        <v>43.060155999999999</v>
      </c>
      <c r="K335">
        <f>VLOOKUP(I335,[1]Key!$A$1:$C$72,3,FALSE)</f>
        <v>-87.881258000000003</v>
      </c>
      <c r="L335" t="s">
        <v>66</v>
      </c>
      <c r="M335">
        <f>VLOOKUP(L335,[1]Key!$A$1:$C$72,2,FALSE)</f>
        <v>43.060155999999999</v>
      </c>
      <c r="N335">
        <f>VLOOKUP(L335,[1]Key!$A$1:$C$72,3,FALSE)</f>
        <v>-87.881258000000003</v>
      </c>
      <c r="O335">
        <v>40</v>
      </c>
      <c r="P335">
        <v>6</v>
      </c>
      <c r="Q335">
        <v>6</v>
      </c>
      <c r="R335">
        <v>5.7</v>
      </c>
      <c r="S335">
        <v>240</v>
      </c>
      <c r="T335">
        <f t="shared" si="45"/>
        <v>-1</v>
      </c>
      <c r="U335" s="1">
        <v>42783</v>
      </c>
      <c r="V335" s="13">
        <f t="shared" si="46"/>
        <v>42767</v>
      </c>
      <c r="W335" s="14">
        <f t="shared" si="47"/>
        <v>42783</v>
      </c>
      <c r="X335" s="1" t="str">
        <f t="shared" si="48"/>
        <v>Friday</v>
      </c>
      <c r="Y335" s="2">
        <v>0.66171296296296289</v>
      </c>
      <c r="Z335" s="2">
        <f t="shared" si="49"/>
        <v>0.66666666666666663</v>
      </c>
      <c r="AA335">
        <f>1</f>
        <v>1</v>
      </c>
      <c r="AB335" s="1">
        <v>42783</v>
      </c>
      <c r="AC335" s="13">
        <f t="shared" si="50"/>
        <v>42767</v>
      </c>
      <c r="AD335" s="14">
        <f t="shared" si="51"/>
        <v>42783</v>
      </c>
      <c r="AE335" s="1" t="str">
        <f t="shared" si="52"/>
        <v>Friday</v>
      </c>
      <c r="AF335" s="2">
        <v>0.68900462962962961</v>
      </c>
      <c r="AG335" s="2">
        <f t="shared" si="53"/>
        <v>0.70833333333333326</v>
      </c>
      <c r="AH335" t="s">
        <v>35</v>
      </c>
    </row>
    <row r="336" spans="1:34" x14ac:dyDescent="0.2">
      <c r="A336">
        <v>1504846</v>
      </c>
      <c r="B336" t="s">
        <v>88</v>
      </c>
      <c r="E336">
        <v>53202</v>
      </c>
      <c r="F336" t="s">
        <v>23</v>
      </c>
      <c r="G336" t="s">
        <v>89</v>
      </c>
      <c r="H336">
        <v>983</v>
      </c>
      <c r="I336" t="s">
        <v>38</v>
      </c>
      <c r="J336">
        <f>VLOOKUP(I336,[1]Key!$A$1:$C$72,2,FALSE)</f>
        <v>43.004728999999998</v>
      </c>
      <c r="K336">
        <f>VLOOKUP(I336,[1]Key!$A$1:$C$72,3,FALSE)</f>
        <v>-87.905463999999995</v>
      </c>
      <c r="L336" t="s">
        <v>29</v>
      </c>
      <c r="M336">
        <f>VLOOKUP(L336,[1]Key!$A$1:$C$72,2,FALSE)</f>
        <v>43.042490000000001</v>
      </c>
      <c r="N336">
        <f>VLOOKUP(L336,[1]Key!$A$1:$C$72,3,FALSE)</f>
        <v>-87.909959999999998</v>
      </c>
      <c r="O336">
        <v>18</v>
      </c>
      <c r="P336">
        <v>3</v>
      </c>
      <c r="Q336">
        <v>2.7</v>
      </c>
      <c r="R336">
        <v>2.6</v>
      </c>
      <c r="S336">
        <v>108</v>
      </c>
      <c r="T336">
        <f t="shared" si="45"/>
        <v>-1</v>
      </c>
      <c r="U336" s="1">
        <v>42777</v>
      </c>
      <c r="V336" s="13">
        <f t="shared" si="46"/>
        <v>42767</v>
      </c>
      <c r="W336" s="14">
        <f t="shared" si="47"/>
        <v>42777</v>
      </c>
      <c r="X336" s="1" t="str">
        <f t="shared" si="48"/>
        <v>Saturday</v>
      </c>
      <c r="Y336" s="2">
        <v>0.77106481481481481</v>
      </c>
      <c r="Z336" s="2">
        <f t="shared" si="49"/>
        <v>0.79166666666666663</v>
      </c>
      <c r="AA336">
        <f>1</f>
        <v>1</v>
      </c>
      <c r="AB336" s="1">
        <v>42777</v>
      </c>
      <c r="AC336" s="13">
        <f t="shared" si="50"/>
        <v>42767</v>
      </c>
      <c r="AD336" s="14">
        <f t="shared" si="51"/>
        <v>42777</v>
      </c>
      <c r="AE336" s="1" t="str">
        <f t="shared" si="52"/>
        <v>Saturday</v>
      </c>
      <c r="AF336" s="2">
        <v>0.78350694444444446</v>
      </c>
      <c r="AG336" s="2">
        <f t="shared" si="53"/>
        <v>0.79166666666666663</v>
      </c>
      <c r="AH336" t="s">
        <v>27</v>
      </c>
    </row>
    <row r="337" spans="1:34" x14ac:dyDescent="0.2">
      <c r="A337">
        <v>1504936</v>
      </c>
      <c r="B337" t="s">
        <v>88</v>
      </c>
      <c r="E337">
        <v>53202</v>
      </c>
      <c r="F337" t="s">
        <v>23</v>
      </c>
      <c r="G337" t="s">
        <v>89</v>
      </c>
      <c r="H337">
        <v>11000</v>
      </c>
      <c r="I337" t="s">
        <v>93</v>
      </c>
      <c r="J337">
        <f>VLOOKUP(I337,[1]Key!$A$1:$C$72,2,FALSE)</f>
        <v>43.069021999999997</v>
      </c>
      <c r="K337">
        <f>VLOOKUP(I337,[1]Key!$A$1:$C$72,3,FALSE)</f>
        <v>-87.887940999999998</v>
      </c>
      <c r="L337" t="s">
        <v>61</v>
      </c>
      <c r="M337">
        <f>VLOOKUP(L337,[1]Key!$A$1:$C$72,2,FALSE)</f>
        <v>43.058619999999998</v>
      </c>
      <c r="N337">
        <f>VLOOKUP(L337,[1]Key!$A$1:$C$72,3,FALSE)</f>
        <v>-87.885319999999993</v>
      </c>
      <c r="O337">
        <v>15</v>
      </c>
      <c r="P337">
        <v>3</v>
      </c>
      <c r="Q337">
        <v>2.2999999999999998</v>
      </c>
      <c r="R337">
        <v>2.1</v>
      </c>
      <c r="S337">
        <v>90</v>
      </c>
      <c r="T337">
        <f t="shared" si="45"/>
        <v>-1</v>
      </c>
      <c r="U337" s="1">
        <v>42777</v>
      </c>
      <c r="V337" s="13">
        <f t="shared" si="46"/>
        <v>42767</v>
      </c>
      <c r="W337" s="14">
        <f t="shared" si="47"/>
        <v>42777</v>
      </c>
      <c r="X337" s="1" t="str">
        <f t="shared" si="48"/>
        <v>Saturday</v>
      </c>
      <c r="Y337" s="2">
        <v>0.66894675925925917</v>
      </c>
      <c r="Z337" s="2">
        <f t="shared" si="49"/>
        <v>0.66666666666666663</v>
      </c>
      <c r="AA337">
        <f>1</f>
        <v>1</v>
      </c>
      <c r="AB337" s="1">
        <v>42777</v>
      </c>
      <c r="AC337" s="13">
        <f t="shared" si="50"/>
        <v>42767</v>
      </c>
      <c r="AD337" s="14">
        <f t="shared" si="51"/>
        <v>42777</v>
      </c>
      <c r="AE337" s="1" t="str">
        <f t="shared" si="52"/>
        <v>Saturday</v>
      </c>
      <c r="AF337" s="2">
        <v>0.67944444444444441</v>
      </c>
      <c r="AG337" s="2">
        <f t="shared" si="53"/>
        <v>0.66666666666666663</v>
      </c>
      <c r="AH337" t="s">
        <v>27</v>
      </c>
    </row>
    <row r="338" spans="1:34" x14ac:dyDescent="0.2">
      <c r="A338">
        <v>1505538</v>
      </c>
      <c r="B338" t="s">
        <v>88</v>
      </c>
      <c r="E338">
        <v>60172</v>
      </c>
      <c r="F338" t="s">
        <v>23</v>
      </c>
      <c r="G338" t="s">
        <v>89</v>
      </c>
      <c r="H338">
        <v>11047</v>
      </c>
      <c r="I338" t="s">
        <v>74</v>
      </c>
      <c r="J338">
        <f>VLOOKUP(I338,[1]Key!$A$1:$C$72,2,FALSE)</f>
        <v>43.040154000000001</v>
      </c>
      <c r="K338">
        <f>VLOOKUP(I338,[1]Key!$A$1:$C$72,3,FALSE)</f>
        <v>-87.932113000000001</v>
      </c>
      <c r="L338" t="s">
        <v>32</v>
      </c>
      <c r="M338">
        <f>VLOOKUP(L338,[1]Key!$A$1:$C$72,2,FALSE)</f>
        <v>43.038719999999998</v>
      </c>
      <c r="N338">
        <f>VLOOKUP(L338,[1]Key!$A$1:$C$72,3,FALSE)</f>
        <v>-87.905339999999995</v>
      </c>
      <c r="O338">
        <v>56</v>
      </c>
      <c r="P338">
        <v>6</v>
      </c>
      <c r="Q338">
        <v>8.4</v>
      </c>
      <c r="R338">
        <v>8</v>
      </c>
      <c r="S338">
        <v>336</v>
      </c>
      <c r="T338">
        <f t="shared" si="45"/>
        <v>-1</v>
      </c>
      <c r="U338" s="1">
        <v>42782</v>
      </c>
      <c r="V338" s="13">
        <f t="shared" si="46"/>
        <v>42767</v>
      </c>
      <c r="W338" s="14">
        <f t="shared" si="47"/>
        <v>42782</v>
      </c>
      <c r="X338" s="1" t="str">
        <f t="shared" si="48"/>
        <v>Thursday</v>
      </c>
      <c r="Y338" s="2">
        <v>4.2662037037037033E-2</v>
      </c>
      <c r="Z338" s="2">
        <f t="shared" si="49"/>
        <v>4.1666666666666664E-2</v>
      </c>
      <c r="AA338">
        <f>1</f>
        <v>1</v>
      </c>
      <c r="AB338" s="1">
        <v>42782</v>
      </c>
      <c r="AC338" s="13">
        <f t="shared" si="50"/>
        <v>42767</v>
      </c>
      <c r="AD338" s="14">
        <f t="shared" si="51"/>
        <v>42782</v>
      </c>
      <c r="AE338" s="1" t="str">
        <f t="shared" si="52"/>
        <v>Thursday</v>
      </c>
      <c r="AF338" s="2">
        <v>8.1736111111111107E-2</v>
      </c>
      <c r="AG338" s="2">
        <f t="shared" si="53"/>
        <v>8.3333333333333329E-2</v>
      </c>
      <c r="AH338" t="s">
        <v>27</v>
      </c>
    </row>
    <row r="339" spans="1:34" x14ac:dyDescent="0.2">
      <c r="A339">
        <v>1505543</v>
      </c>
      <c r="B339" t="s">
        <v>88</v>
      </c>
      <c r="F339" t="s">
        <v>23</v>
      </c>
      <c r="G339" t="s">
        <v>89</v>
      </c>
      <c r="H339">
        <v>5532</v>
      </c>
      <c r="I339" t="s">
        <v>31</v>
      </c>
      <c r="J339">
        <f>VLOOKUP(I339,[1]Key!$A$1:$C$72,2,FALSE)</f>
        <v>43.03519</v>
      </c>
      <c r="K339">
        <f>VLOOKUP(I339,[1]Key!$A$1:$C$72,3,FALSE)</f>
        <v>-87.907390000000007</v>
      </c>
      <c r="L339" t="s">
        <v>44</v>
      </c>
      <c r="M339">
        <f>VLOOKUP(L339,[1]Key!$A$1:$C$72,2,FALSE)</f>
        <v>43.045712999999999</v>
      </c>
      <c r="N339">
        <f>VLOOKUP(L339,[1]Key!$A$1:$C$72,3,FALSE)</f>
        <v>-87.899756999999994</v>
      </c>
      <c r="O339">
        <v>9</v>
      </c>
      <c r="P339">
        <v>3</v>
      </c>
      <c r="Q339">
        <v>1.4</v>
      </c>
      <c r="R339">
        <v>1.3</v>
      </c>
      <c r="S339">
        <v>54</v>
      </c>
      <c r="T339">
        <f t="shared" si="45"/>
        <v>-1</v>
      </c>
      <c r="U339" s="1">
        <v>42777</v>
      </c>
      <c r="V339" s="13">
        <f t="shared" si="46"/>
        <v>42767</v>
      </c>
      <c r="W339" s="14">
        <f t="shared" si="47"/>
        <v>42777</v>
      </c>
      <c r="X339" s="1" t="str">
        <f t="shared" si="48"/>
        <v>Saturday</v>
      </c>
      <c r="Y339" s="2">
        <v>0.99331018518518521</v>
      </c>
      <c r="Z339" s="2">
        <f t="shared" si="49"/>
        <v>1</v>
      </c>
      <c r="AA339">
        <f>1</f>
        <v>1</v>
      </c>
      <c r="AB339" s="1">
        <v>42777</v>
      </c>
      <c r="AC339" s="13">
        <f t="shared" si="50"/>
        <v>42767</v>
      </c>
      <c r="AD339" s="14">
        <f t="shared" si="51"/>
        <v>42777</v>
      </c>
      <c r="AE339" s="1" t="str">
        <f t="shared" si="52"/>
        <v>Saturday</v>
      </c>
      <c r="AF339" s="2">
        <v>0.99988425925925928</v>
      </c>
      <c r="AG339" s="2">
        <f t="shared" si="53"/>
        <v>1</v>
      </c>
      <c r="AH339" t="s">
        <v>27</v>
      </c>
    </row>
    <row r="340" spans="1:34" x14ac:dyDescent="0.2">
      <c r="A340">
        <v>1505560</v>
      </c>
      <c r="B340" t="s">
        <v>88</v>
      </c>
      <c r="E340">
        <v>53221</v>
      </c>
      <c r="F340" t="s">
        <v>23</v>
      </c>
      <c r="G340" t="s">
        <v>89</v>
      </c>
      <c r="H340">
        <v>5575</v>
      </c>
      <c r="I340" t="s">
        <v>41</v>
      </c>
      <c r="J340">
        <f>VLOOKUP(I340,[1]Key!$A$1:$C$72,2,FALSE)</f>
        <v>43.04824</v>
      </c>
      <c r="K340">
        <f>VLOOKUP(I340,[1]Key!$A$1:$C$72,3,FALSE)</f>
        <v>-87.904970000000006</v>
      </c>
      <c r="L340" t="s">
        <v>51</v>
      </c>
      <c r="M340">
        <f>VLOOKUP(L340,[1]Key!$A$1:$C$72,2,FALSE)</f>
        <v>43.05536</v>
      </c>
      <c r="N340">
        <f>VLOOKUP(L340,[1]Key!$A$1:$C$72,3,FALSE)</f>
        <v>-87.90504</v>
      </c>
      <c r="O340">
        <v>14</v>
      </c>
      <c r="P340">
        <v>3</v>
      </c>
      <c r="Q340">
        <v>2.1</v>
      </c>
      <c r="R340">
        <v>2</v>
      </c>
      <c r="S340">
        <v>84</v>
      </c>
      <c r="T340">
        <f t="shared" si="45"/>
        <v>-1</v>
      </c>
      <c r="U340" s="1">
        <v>42778</v>
      </c>
      <c r="V340" s="13">
        <f t="shared" si="46"/>
        <v>42767</v>
      </c>
      <c r="W340" s="14">
        <f t="shared" si="47"/>
        <v>42778</v>
      </c>
      <c r="X340" s="1" t="str">
        <f t="shared" si="48"/>
        <v>Sunday</v>
      </c>
      <c r="Y340" s="2">
        <v>2.7870370370370368E-2</v>
      </c>
      <c r="Z340" s="2">
        <f t="shared" si="49"/>
        <v>4.1666666666666664E-2</v>
      </c>
      <c r="AA340">
        <f>1</f>
        <v>1</v>
      </c>
      <c r="AB340" s="1">
        <v>42778</v>
      </c>
      <c r="AC340" s="13">
        <f t="shared" si="50"/>
        <v>42767</v>
      </c>
      <c r="AD340" s="14">
        <f t="shared" si="51"/>
        <v>42778</v>
      </c>
      <c r="AE340" s="1" t="str">
        <f t="shared" si="52"/>
        <v>Sunday</v>
      </c>
      <c r="AF340" s="2">
        <v>3.7650462962962962E-2</v>
      </c>
      <c r="AG340" s="2">
        <f t="shared" si="53"/>
        <v>4.1666666666666664E-2</v>
      </c>
      <c r="AH340" t="s">
        <v>27</v>
      </c>
    </row>
    <row r="341" spans="1:34" x14ac:dyDescent="0.2">
      <c r="A341">
        <v>1505575</v>
      </c>
      <c r="B341" t="s">
        <v>88</v>
      </c>
      <c r="E341">
        <v>63005</v>
      </c>
      <c r="F341" t="s">
        <v>23</v>
      </c>
      <c r="G341" t="s">
        <v>89</v>
      </c>
      <c r="H341">
        <v>11060</v>
      </c>
      <c r="I341" t="s">
        <v>74</v>
      </c>
      <c r="J341">
        <f>VLOOKUP(I341,[1]Key!$A$1:$C$72,2,FALSE)</f>
        <v>43.040154000000001</v>
      </c>
      <c r="K341">
        <f>VLOOKUP(I341,[1]Key!$A$1:$C$72,3,FALSE)</f>
        <v>-87.932113000000001</v>
      </c>
      <c r="L341" t="s">
        <v>74</v>
      </c>
      <c r="M341">
        <f>VLOOKUP(L341,[1]Key!$A$1:$C$72,2,FALSE)</f>
        <v>43.040154000000001</v>
      </c>
      <c r="N341">
        <f>VLOOKUP(L341,[1]Key!$A$1:$C$72,3,FALSE)</f>
        <v>-87.932113000000001</v>
      </c>
      <c r="O341">
        <v>28</v>
      </c>
      <c r="P341">
        <v>3</v>
      </c>
      <c r="Q341">
        <v>4.2</v>
      </c>
      <c r="R341">
        <v>4</v>
      </c>
      <c r="S341">
        <v>168</v>
      </c>
      <c r="T341">
        <f t="shared" si="45"/>
        <v>-1</v>
      </c>
      <c r="U341" s="1">
        <v>42778</v>
      </c>
      <c r="V341" s="13">
        <f t="shared" si="46"/>
        <v>42767</v>
      </c>
      <c r="W341" s="14">
        <f t="shared" si="47"/>
        <v>42778</v>
      </c>
      <c r="X341" s="1" t="str">
        <f t="shared" si="48"/>
        <v>Sunday</v>
      </c>
      <c r="Y341" s="2">
        <v>8.0879629629629635E-2</v>
      </c>
      <c r="Z341" s="2">
        <f t="shared" si="49"/>
        <v>8.3333333333333329E-2</v>
      </c>
      <c r="AA341">
        <f>1</f>
        <v>1</v>
      </c>
      <c r="AB341" s="1">
        <v>42778</v>
      </c>
      <c r="AC341" s="13">
        <f t="shared" si="50"/>
        <v>42767</v>
      </c>
      <c r="AD341" s="14">
        <f t="shared" si="51"/>
        <v>42778</v>
      </c>
      <c r="AE341" s="1" t="str">
        <f t="shared" si="52"/>
        <v>Sunday</v>
      </c>
      <c r="AF341" s="2">
        <v>0.10028935185185185</v>
      </c>
      <c r="AG341" s="2">
        <f t="shared" si="53"/>
        <v>8.3333333333333329E-2</v>
      </c>
      <c r="AH341" t="s">
        <v>35</v>
      </c>
    </row>
    <row r="342" spans="1:34" x14ac:dyDescent="0.2">
      <c r="A342">
        <v>1505585</v>
      </c>
      <c r="B342" t="s">
        <v>88</v>
      </c>
      <c r="E342">
        <v>53219</v>
      </c>
      <c r="F342" t="s">
        <v>23</v>
      </c>
      <c r="G342" t="s">
        <v>89</v>
      </c>
      <c r="H342">
        <v>11101</v>
      </c>
      <c r="I342" t="s">
        <v>72</v>
      </c>
      <c r="J342">
        <f>VLOOKUP(I342,[1]Key!$A$1:$C$72,2,FALSE)</f>
        <v>43.02948</v>
      </c>
      <c r="K342">
        <f>VLOOKUP(I342,[1]Key!$A$1:$C$72,3,FALSE)</f>
        <v>-87.912819999999996</v>
      </c>
      <c r="L342" t="s">
        <v>144</v>
      </c>
      <c r="M342" t="e">
        <f>VLOOKUP(L342,[1]Key!$A$1:$C$72,2,FALSE)</f>
        <v>#N/A</v>
      </c>
      <c r="N342" t="e">
        <f>VLOOKUP(L342,[1]Key!$A$1:$C$72,3,FALSE)</f>
        <v>#N/A</v>
      </c>
      <c r="O342">
        <v>1828</v>
      </c>
      <c r="P342">
        <v>0</v>
      </c>
      <c r="Q342">
        <v>18</v>
      </c>
      <c r="R342">
        <v>17.100000000000001</v>
      </c>
      <c r="S342">
        <v>720</v>
      </c>
      <c r="T342">
        <f t="shared" si="45"/>
        <v>-1</v>
      </c>
      <c r="U342" s="1">
        <v>42778</v>
      </c>
      <c r="V342" s="13">
        <f t="shared" si="46"/>
        <v>42767</v>
      </c>
      <c r="W342" s="14">
        <f t="shared" si="47"/>
        <v>42778</v>
      </c>
      <c r="X342" s="1" t="str">
        <f t="shared" si="48"/>
        <v>Sunday</v>
      </c>
      <c r="Y342" s="2">
        <v>0.10239583333333334</v>
      </c>
      <c r="Z342" s="2">
        <f t="shared" si="49"/>
        <v>8.3333333333333329E-2</v>
      </c>
      <c r="AA342">
        <f>1</f>
        <v>1</v>
      </c>
      <c r="AB342" s="1">
        <v>42779</v>
      </c>
      <c r="AC342" s="13">
        <f t="shared" si="50"/>
        <v>42767</v>
      </c>
      <c r="AD342" s="14">
        <f t="shared" si="51"/>
        <v>42779</v>
      </c>
      <c r="AE342" s="1" t="str">
        <f t="shared" si="52"/>
        <v>Monday</v>
      </c>
      <c r="AF342" s="2">
        <v>0.37180555555555556</v>
      </c>
      <c r="AG342" s="2">
        <f t="shared" si="53"/>
        <v>0.375</v>
      </c>
      <c r="AH342" t="s">
        <v>27</v>
      </c>
    </row>
    <row r="343" spans="1:34" x14ac:dyDescent="0.2">
      <c r="A343">
        <v>1505724</v>
      </c>
      <c r="B343" t="s">
        <v>88</v>
      </c>
      <c r="E343">
        <v>53202</v>
      </c>
      <c r="F343" t="s">
        <v>23</v>
      </c>
      <c r="G343" t="s">
        <v>89</v>
      </c>
      <c r="H343">
        <v>357</v>
      </c>
      <c r="I343" t="s">
        <v>41</v>
      </c>
      <c r="J343">
        <f>VLOOKUP(I343,[1]Key!$A$1:$C$72,2,FALSE)</f>
        <v>43.04824</v>
      </c>
      <c r="K343">
        <f>VLOOKUP(I343,[1]Key!$A$1:$C$72,3,FALSE)</f>
        <v>-87.904970000000006</v>
      </c>
      <c r="L343" t="s">
        <v>72</v>
      </c>
      <c r="M343">
        <f>VLOOKUP(L343,[1]Key!$A$1:$C$72,2,FALSE)</f>
        <v>43.02948</v>
      </c>
      <c r="N343">
        <f>VLOOKUP(L343,[1]Key!$A$1:$C$72,3,FALSE)</f>
        <v>-87.912819999999996</v>
      </c>
      <c r="O343">
        <v>15</v>
      </c>
      <c r="P343">
        <v>3</v>
      </c>
      <c r="Q343">
        <v>2.2999999999999998</v>
      </c>
      <c r="R343">
        <v>2.1</v>
      </c>
      <c r="S343">
        <v>90</v>
      </c>
      <c r="T343">
        <f t="shared" si="45"/>
        <v>-1</v>
      </c>
      <c r="U343" s="1">
        <v>42778</v>
      </c>
      <c r="V343" s="13">
        <f t="shared" si="46"/>
        <v>42767</v>
      </c>
      <c r="W343" s="14">
        <f t="shared" si="47"/>
        <v>42778</v>
      </c>
      <c r="X343" s="1" t="str">
        <f t="shared" si="48"/>
        <v>Sunday</v>
      </c>
      <c r="Y343" s="2">
        <v>0.41157407407407409</v>
      </c>
      <c r="Z343" s="2">
        <f t="shared" si="49"/>
        <v>0.41666666666666663</v>
      </c>
      <c r="AA343">
        <f>1</f>
        <v>1</v>
      </c>
      <c r="AB343" s="1">
        <v>42778</v>
      </c>
      <c r="AC343" s="13">
        <f t="shared" si="50"/>
        <v>42767</v>
      </c>
      <c r="AD343" s="14">
        <f t="shared" si="51"/>
        <v>42778</v>
      </c>
      <c r="AE343" s="1" t="str">
        <f t="shared" si="52"/>
        <v>Sunday</v>
      </c>
      <c r="AF343" s="2">
        <v>0.42171296296296296</v>
      </c>
      <c r="AG343" s="2">
        <f t="shared" si="53"/>
        <v>0.41666666666666663</v>
      </c>
      <c r="AH343" t="s">
        <v>27</v>
      </c>
    </row>
    <row r="344" spans="1:34" x14ac:dyDescent="0.2">
      <c r="A344">
        <v>1505984</v>
      </c>
      <c r="B344" t="s">
        <v>88</v>
      </c>
      <c r="E344">
        <v>55129</v>
      </c>
      <c r="F344" t="s">
        <v>23</v>
      </c>
      <c r="G344" t="s">
        <v>89</v>
      </c>
      <c r="H344">
        <v>13</v>
      </c>
      <c r="I344" t="s">
        <v>74</v>
      </c>
      <c r="J344">
        <f>VLOOKUP(I344,[1]Key!$A$1:$C$72,2,FALSE)</f>
        <v>43.040154000000001</v>
      </c>
      <c r="K344">
        <f>VLOOKUP(I344,[1]Key!$A$1:$C$72,3,FALSE)</f>
        <v>-87.932113000000001</v>
      </c>
      <c r="L344" t="s">
        <v>34</v>
      </c>
      <c r="M344">
        <f>VLOOKUP(L344,[1]Key!$A$1:$C$72,2,FALSE)</f>
        <v>43.036900000000003</v>
      </c>
      <c r="N344">
        <f>VLOOKUP(L344,[1]Key!$A$1:$C$72,3,FALSE)</f>
        <v>-87.89667</v>
      </c>
      <c r="O344">
        <v>61</v>
      </c>
      <c r="P344">
        <v>6</v>
      </c>
      <c r="Q344">
        <v>9.1999999999999993</v>
      </c>
      <c r="R344">
        <v>8.6999999999999993</v>
      </c>
      <c r="S344">
        <v>366</v>
      </c>
      <c r="T344">
        <f t="shared" si="45"/>
        <v>-1</v>
      </c>
      <c r="U344" s="1">
        <v>42778</v>
      </c>
      <c r="V344" s="13">
        <f t="shared" si="46"/>
        <v>42767</v>
      </c>
      <c r="W344" s="14">
        <f t="shared" si="47"/>
        <v>42778</v>
      </c>
      <c r="X344" s="1" t="str">
        <f t="shared" si="48"/>
        <v>Sunday</v>
      </c>
      <c r="Y344" s="2">
        <v>0.51181712962962966</v>
      </c>
      <c r="Z344" s="2">
        <f t="shared" si="49"/>
        <v>0.5</v>
      </c>
      <c r="AA344">
        <f>1</f>
        <v>1</v>
      </c>
      <c r="AB344" s="1">
        <v>42778</v>
      </c>
      <c r="AC344" s="13">
        <f t="shared" si="50"/>
        <v>42767</v>
      </c>
      <c r="AD344" s="14">
        <f t="shared" si="51"/>
        <v>42778</v>
      </c>
      <c r="AE344" s="1" t="str">
        <f t="shared" si="52"/>
        <v>Sunday</v>
      </c>
      <c r="AF344" s="2">
        <v>0.55434027777777783</v>
      </c>
      <c r="AG344" s="2">
        <f t="shared" si="53"/>
        <v>0.54166666666666663</v>
      </c>
      <c r="AH344" t="s">
        <v>27</v>
      </c>
    </row>
    <row r="345" spans="1:34" x14ac:dyDescent="0.2">
      <c r="A345">
        <v>1507255</v>
      </c>
      <c r="B345" t="s">
        <v>88</v>
      </c>
      <c r="E345">
        <v>53105</v>
      </c>
      <c r="F345" t="s">
        <v>23</v>
      </c>
      <c r="G345" t="s">
        <v>89</v>
      </c>
      <c r="H345">
        <v>5587</v>
      </c>
      <c r="I345" t="s">
        <v>34</v>
      </c>
      <c r="J345">
        <f>VLOOKUP(I345,[1]Key!$A$1:$C$72,2,FALSE)</f>
        <v>43.036900000000003</v>
      </c>
      <c r="K345">
        <f>VLOOKUP(I345,[1]Key!$A$1:$C$72,3,FALSE)</f>
        <v>-87.89667</v>
      </c>
      <c r="L345" t="s">
        <v>62</v>
      </c>
      <c r="M345">
        <f>VLOOKUP(L345,[1]Key!$A$1:$C$72,2,FALSE)</f>
        <v>43.058010000000003</v>
      </c>
      <c r="N345">
        <f>VLOOKUP(L345,[1]Key!$A$1:$C$72,3,FALSE)</f>
        <v>-87.877300000000005</v>
      </c>
      <c r="O345">
        <v>80</v>
      </c>
      <c r="P345">
        <v>9</v>
      </c>
      <c r="Q345">
        <v>12</v>
      </c>
      <c r="R345">
        <v>11.4</v>
      </c>
      <c r="S345">
        <v>480</v>
      </c>
      <c r="T345">
        <f t="shared" si="45"/>
        <v>-1</v>
      </c>
      <c r="U345" s="1">
        <v>42779</v>
      </c>
      <c r="V345" s="13">
        <f t="shared" si="46"/>
        <v>42767</v>
      </c>
      <c r="W345" s="14">
        <f t="shared" si="47"/>
        <v>42779</v>
      </c>
      <c r="X345" s="1" t="str">
        <f t="shared" si="48"/>
        <v>Monday</v>
      </c>
      <c r="Y345" s="2">
        <v>0.50832175925925926</v>
      </c>
      <c r="Z345" s="2">
        <f t="shared" si="49"/>
        <v>0.5</v>
      </c>
      <c r="AA345">
        <f>1</f>
        <v>1</v>
      </c>
      <c r="AB345" s="1">
        <v>42779</v>
      </c>
      <c r="AC345" s="13">
        <f t="shared" si="50"/>
        <v>42767</v>
      </c>
      <c r="AD345" s="14">
        <f t="shared" si="51"/>
        <v>42779</v>
      </c>
      <c r="AE345" s="1" t="str">
        <f t="shared" si="52"/>
        <v>Monday</v>
      </c>
      <c r="AF345" s="2">
        <v>0.56362268518518521</v>
      </c>
      <c r="AG345" s="2">
        <f t="shared" si="53"/>
        <v>0.58333333333333326</v>
      </c>
      <c r="AH345" t="s">
        <v>27</v>
      </c>
    </row>
    <row r="346" spans="1:34" x14ac:dyDescent="0.2">
      <c r="A346">
        <v>1507255</v>
      </c>
      <c r="B346" t="s">
        <v>88</v>
      </c>
      <c r="E346">
        <v>53105</v>
      </c>
      <c r="F346" t="s">
        <v>23</v>
      </c>
      <c r="G346" t="s">
        <v>89</v>
      </c>
      <c r="H346">
        <v>5544</v>
      </c>
      <c r="I346" t="s">
        <v>34</v>
      </c>
      <c r="J346">
        <f>VLOOKUP(I346,[1]Key!$A$1:$C$72,2,FALSE)</f>
        <v>43.036900000000003</v>
      </c>
      <c r="K346">
        <f>VLOOKUP(I346,[1]Key!$A$1:$C$72,3,FALSE)</f>
        <v>-87.89667</v>
      </c>
      <c r="L346" t="s">
        <v>66</v>
      </c>
      <c r="M346">
        <f>VLOOKUP(L346,[1]Key!$A$1:$C$72,2,FALSE)</f>
        <v>43.060155999999999</v>
      </c>
      <c r="N346">
        <f>VLOOKUP(L346,[1]Key!$A$1:$C$72,3,FALSE)</f>
        <v>-87.881258000000003</v>
      </c>
      <c r="O346">
        <v>21</v>
      </c>
      <c r="P346">
        <v>3</v>
      </c>
      <c r="Q346">
        <v>3.2</v>
      </c>
      <c r="R346">
        <v>3</v>
      </c>
      <c r="S346">
        <v>126</v>
      </c>
      <c r="T346">
        <f t="shared" si="45"/>
        <v>-1</v>
      </c>
      <c r="U346" s="1">
        <v>42779</v>
      </c>
      <c r="V346" s="13">
        <f t="shared" si="46"/>
        <v>42767</v>
      </c>
      <c r="W346" s="14">
        <f t="shared" si="47"/>
        <v>42779</v>
      </c>
      <c r="X346" s="1" t="str">
        <f t="shared" si="48"/>
        <v>Monday</v>
      </c>
      <c r="Y346" s="2">
        <v>0.50894675925925925</v>
      </c>
      <c r="Z346" s="2">
        <f t="shared" si="49"/>
        <v>0.5</v>
      </c>
      <c r="AA346">
        <f>1</f>
        <v>1</v>
      </c>
      <c r="AB346" s="1">
        <v>42779</v>
      </c>
      <c r="AC346" s="13">
        <f t="shared" si="50"/>
        <v>42767</v>
      </c>
      <c r="AD346" s="14">
        <f t="shared" si="51"/>
        <v>42779</v>
      </c>
      <c r="AE346" s="1" t="str">
        <f t="shared" si="52"/>
        <v>Monday</v>
      </c>
      <c r="AF346" s="2">
        <v>0.52337962962962969</v>
      </c>
      <c r="AG346" s="2">
        <f t="shared" si="53"/>
        <v>0.54166666666666663</v>
      </c>
      <c r="AH346" t="s">
        <v>27</v>
      </c>
    </row>
    <row r="347" spans="1:34" x14ac:dyDescent="0.2">
      <c r="A347">
        <v>1507301</v>
      </c>
      <c r="B347" t="s">
        <v>88</v>
      </c>
      <c r="E347">
        <v>53235</v>
      </c>
      <c r="F347" t="s">
        <v>23</v>
      </c>
      <c r="G347" t="s">
        <v>89</v>
      </c>
      <c r="H347">
        <v>5428</v>
      </c>
      <c r="I347" t="s">
        <v>73</v>
      </c>
      <c r="J347">
        <f>VLOOKUP(I347,[1]Key!$A$1:$C$72,2,FALSE)</f>
        <v>43.040349999999997</v>
      </c>
      <c r="K347">
        <f>VLOOKUP(I347,[1]Key!$A$1:$C$72,3,FALSE)</f>
        <v>-87.920760000000001</v>
      </c>
      <c r="L347" t="s">
        <v>82</v>
      </c>
      <c r="M347">
        <f>VLOOKUP(L347,[1]Key!$A$1:$C$72,2,FALSE)</f>
        <v>43.026229999999998</v>
      </c>
      <c r="N347">
        <f>VLOOKUP(L347,[1]Key!$A$1:$C$72,3,FALSE)</f>
        <v>-87.912809999999993</v>
      </c>
      <c r="O347">
        <v>17</v>
      </c>
      <c r="P347">
        <v>3</v>
      </c>
      <c r="Q347">
        <v>2.6</v>
      </c>
      <c r="R347">
        <v>2.4</v>
      </c>
      <c r="S347">
        <v>102</v>
      </c>
      <c r="T347">
        <f t="shared" si="45"/>
        <v>-1</v>
      </c>
      <c r="U347" s="1">
        <v>42779</v>
      </c>
      <c r="V347" s="13">
        <f t="shared" si="46"/>
        <v>42767</v>
      </c>
      <c r="W347" s="14">
        <f t="shared" si="47"/>
        <v>42779</v>
      </c>
      <c r="X347" s="1" t="str">
        <f t="shared" si="48"/>
        <v>Monday</v>
      </c>
      <c r="Y347" s="2">
        <v>0.55686342592592586</v>
      </c>
      <c r="Z347" s="2">
        <f t="shared" si="49"/>
        <v>0.54166666666666663</v>
      </c>
      <c r="AA347">
        <f>1</f>
        <v>1</v>
      </c>
      <c r="AB347" s="1">
        <v>42779</v>
      </c>
      <c r="AC347" s="13">
        <f t="shared" si="50"/>
        <v>42767</v>
      </c>
      <c r="AD347" s="14">
        <f t="shared" si="51"/>
        <v>42779</v>
      </c>
      <c r="AE347" s="1" t="str">
        <f t="shared" si="52"/>
        <v>Monday</v>
      </c>
      <c r="AF347" s="2">
        <v>0.56837962962962962</v>
      </c>
      <c r="AG347" s="2">
        <f t="shared" si="53"/>
        <v>0.58333333333333326</v>
      </c>
      <c r="AH347" t="s">
        <v>27</v>
      </c>
    </row>
    <row r="348" spans="1:34" x14ac:dyDescent="0.2">
      <c r="A348">
        <v>1507306</v>
      </c>
      <c r="B348" t="s">
        <v>88</v>
      </c>
      <c r="E348">
        <v>49801</v>
      </c>
      <c r="F348" t="s">
        <v>23</v>
      </c>
      <c r="G348" t="s">
        <v>89</v>
      </c>
      <c r="H348">
        <v>5489</v>
      </c>
      <c r="I348" t="s">
        <v>36</v>
      </c>
      <c r="J348">
        <f>VLOOKUP(I348,[1]Key!$A$1:$C$72,2,FALSE)</f>
        <v>43.038580000000003</v>
      </c>
      <c r="K348">
        <f>VLOOKUP(I348,[1]Key!$A$1:$C$72,3,FALSE)</f>
        <v>-87.90934</v>
      </c>
      <c r="L348" t="s">
        <v>36</v>
      </c>
      <c r="M348">
        <f>VLOOKUP(L348,[1]Key!$A$1:$C$72,2,FALSE)</f>
        <v>43.038580000000003</v>
      </c>
      <c r="N348">
        <f>VLOOKUP(L348,[1]Key!$A$1:$C$72,3,FALSE)</f>
        <v>-87.90934</v>
      </c>
      <c r="O348">
        <v>31</v>
      </c>
      <c r="P348">
        <v>3</v>
      </c>
      <c r="Q348">
        <v>4.7</v>
      </c>
      <c r="R348">
        <v>4.4000000000000004</v>
      </c>
      <c r="S348">
        <v>186</v>
      </c>
      <c r="T348">
        <f t="shared" si="45"/>
        <v>-1</v>
      </c>
      <c r="U348" s="1">
        <v>42779</v>
      </c>
      <c r="V348" s="13">
        <f t="shared" si="46"/>
        <v>42767</v>
      </c>
      <c r="W348" s="14">
        <f t="shared" si="47"/>
        <v>42779</v>
      </c>
      <c r="X348" s="1" t="str">
        <f t="shared" si="48"/>
        <v>Monday</v>
      </c>
      <c r="Y348" s="2">
        <v>0.56150462962962966</v>
      </c>
      <c r="Z348" s="2">
        <f t="shared" si="49"/>
        <v>0.54166666666666663</v>
      </c>
      <c r="AA348">
        <f>1</f>
        <v>1</v>
      </c>
      <c r="AB348" s="1">
        <v>42779</v>
      </c>
      <c r="AC348" s="13">
        <f t="shared" si="50"/>
        <v>42767</v>
      </c>
      <c r="AD348" s="14">
        <f t="shared" si="51"/>
        <v>42779</v>
      </c>
      <c r="AE348" s="1" t="str">
        <f t="shared" si="52"/>
        <v>Monday</v>
      </c>
      <c r="AF348" s="2">
        <v>0.58267361111111116</v>
      </c>
      <c r="AG348" s="2">
        <f t="shared" si="53"/>
        <v>0.58333333333333326</v>
      </c>
      <c r="AH348" t="s">
        <v>35</v>
      </c>
    </row>
    <row r="349" spans="1:34" x14ac:dyDescent="0.2">
      <c r="A349">
        <v>1507306</v>
      </c>
      <c r="B349" t="s">
        <v>88</v>
      </c>
      <c r="E349">
        <v>49801</v>
      </c>
      <c r="F349" t="s">
        <v>23</v>
      </c>
      <c r="G349" t="s">
        <v>89</v>
      </c>
      <c r="H349">
        <v>5492</v>
      </c>
      <c r="I349" t="s">
        <v>36</v>
      </c>
      <c r="J349">
        <f>VLOOKUP(I349,[1]Key!$A$1:$C$72,2,FALSE)</f>
        <v>43.038580000000003</v>
      </c>
      <c r="K349">
        <f>VLOOKUP(I349,[1]Key!$A$1:$C$72,3,FALSE)</f>
        <v>-87.90934</v>
      </c>
      <c r="L349" t="s">
        <v>36</v>
      </c>
      <c r="M349">
        <f>VLOOKUP(L349,[1]Key!$A$1:$C$72,2,FALSE)</f>
        <v>43.038580000000003</v>
      </c>
      <c r="N349">
        <f>VLOOKUP(L349,[1]Key!$A$1:$C$72,3,FALSE)</f>
        <v>-87.90934</v>
      </c>
      <c r="O349">
        <v>30</v>
      </c>
      <c r="P349">
        <v>3</v>
      </c>
      <c r="Q349">
        <v>4.5</v>
      </c>
      <c r="R349">
        <v>4.3</v>
      </c>
      <c r="S349">
        <v>180</v>
      </c>
      <c r="T349">
        <f t="shared" si="45"/>
        <v>-1</v>
      </c>
      <c r="U349" s="1">
        <v>42779</v>
      </c>
      <c r="V349" s="13">
        <f t="shared" si="46"/>
        <v>42767</v>
      </c>
      <c r="W349" s="14">
        <f t="shared" si="47"/>
        <v>42779</v>
      </c>
      <c r="X349" s="1" t="str">
        <f t="shared" si="48"/>
        <v>Monday</v>
      </c>
      <c r="Y349" s="2">
        <v>0.56189814814814809</v>
      </c>
      <c r="Z349" s="2">
        <f t="shared" si="49"/>
        <v>0.54166666666666663</v>
      </c>
      <c r="AA349">
        <f>1</f>
        <v>1</v>
      </c>
      <c r="AB349" s="1">
        <v>42779</v>
      </c>
      <c r="AC349" s="13">
        <f t="shared" si="50"/>
        <v>42767</v>
      </c>
      <c r="AD349" s="14">
        <f t="shared" si="51"/>
        <v>42779</v>
      </c>
      <c r="AE349" s="1" t="str">
        <f t="shared" si="52"/>
        <v>Monday</v>
      </c>
      <c r="AF349" s="2">
        <v>0.58263888888888882</v>
      </c>
      <c r="AG349" s="2">
        <f t="shared" si="53"/>
        <v>0.58333333333333326</v>
      </c>
      <c r="AH349" t="s">
        <v>35</v>
      </c>
    </row>
    <row r="350" spans="1:34" x14ac:dyDescent="0.2">
      <c r="A350">
        <v>1507308</v>
      </c>
      <c r="B350" t="s">
        <v>88</v>
      </c>
      <c r="E350">
        <v>53215</v>
      </c>
      <c r="F350" t="s">
        <v>23</v>
      </c>
      <c r="G350" t="s">
        <v>89</v>
      </c>
      <c r="H350">
        <v>237</v>
      </c>
      <c r="I350" t="s">
        <v>73</v>
      </c>
      <c r="J350">
        <f>VLOOKUP(I350,[1]Key!$A$1:$C$72,2,FALSE)</f>
        <v>43.040349999999997</v>
      </c>
      <c r="K350">
        <f>VLOOKUP(I350,[1]Key!$A$1:$C$72,3,FALSE)</f>
        <v>-87.920760000000001</v>
      </c>
      <c r="L350" t="s">
        <v>52</v>
      </c>
      <c r="M350">
        <f>VLOOKUP(L350,[1]Key!$A$1:$C$72,2,FALSE)</f>
        <v>43.026470000000003</v>
      </c>
      <c r="N350">
        <f>VLOOKUP(L350,[1]Key!$A$1:$C$72,3,FALSE)</f>
        <v>-87.918040000000005</v>
      </c>
      <c r="O350">
        <v>19</v>
      </c>
      <c r="P350">
        <v>3</v>
      </c>
      <c r="Q350">
        <v>2.9</v>
      </c>
      <c r="R350">
        <v>2.7</v>
      </c>
      <c r="S350">
        <v>114</v>
      </c>
      <c r="T350">
        <f t="shared" si="45"/>
        <v>-1</v>
      </c>
      <c r="U350" s="1">
        <v>42779</v>
      </c>
      <c r="V350" s="13">
        <f t="shared" si="46"/>
        <v>42767</v>
      </c>
      <c r="W350" s="14">
        <f t="shared" si="47"/>
        <v>42779</v>
      </c>
      <c r="X350" s="1" t="str">
        <f t="shared" si="48"/>
        <v>Monday</v>
      </c>
      <c r="Y350" s="2">
        <v>0.56221064814814814</v>
      </c>
      <c r="Z350" s="2">
        <f t="shared" si="49"/>
        <v>0.54166666666666663</v>
      </c>
      <c r="AA350">
        <f>1</f>
        <v>1</v>
      </c>
      <c r="AB350" s="1">
        <v>42779</v>
      </c>
      <c r="AC350" s="13">
        <f t="shared" si="50"/>
        <v>42767</v>
      </c>
      <c r="AD350" s="14">
        <f t="shared" si="51"/>
        <v>42779</v>
      </c>
      <c r="AE350" s="1" t="str">
        <f t="shared" si="52"/>
        <v>Monday</v>
      </c>
      <c r="AF350" s="2">
        <v>0.57556712962962964</v>
      </c>
      <c r="AG350" s="2">
        <f t="shared" si="53"/>
        <v>0.58333333333333326</v>
      </c>
      <c r="AH350" t="s">
        <v>27</v>
      </c>
    </row>
    <row r="351" spans="1:34" x14ac:dyDescent="0.2">
      <c r="A351">
        <v>1507342</v>
      </c>
      <c r="B351" t="s">
        <v>88</v>
      </c>
      <c r="E351">
        <v>52315</v>
      </c>
      <c r="F351" t="s">
        <v>23</v>
      </c>
      <c r="G351" t="s">
        <v>89</v>
      </c>
      <c r="H351">
        <v>5427</v>
      </c>
      <c r="I351" t="s">
        <v>73</v>
      </c>
      <c r="J351">
        <f>VLOOKUP(I351,[1]Key!$A$1:$C$72,2,FALSE)</f>
        <v>43.040349999999997</v>
      </c>
      <c r="K351">
        <f>VLOOKUP(I351,[1]Key!$A$1:$C$72,3,FALSE)</f>
        <v>-87.920760000000001</v>
      </c>
      <c r="L351" t="s">
        <v>84</v>
      </c>
      <c r="M351">
        <f>VLOOKUP(L351,[1]Key!$A$1:$C$72,2,FALSE)</f>
        <v>43.024340000000002</v>
      </c>
      <c r="N351">
        <f>VLOOKUP(L351,[1]Key!$A$1:$C$72,3,FALSE)</f>
        <v>-87.916753</v>
      </c>
      <c r="O351">
        <v>18</v>
      </c>
      <c r="P351">
        <v>0</v>
      </c>
      <c r="Q351">
        <v>2.7</v>
      </c>
      <c r="R351">
        <v>2.6</v>
      </c>
      <c r="S351">
        <v>108</v>
      </c>
      <c r="T351">
        <f t="shared" si="45"/>
        <v>-1</v>
      </c>
      <c r="U351" s="1">
        <v>42779</v>
      </c>
      <c r="V351" s="13">
        <f t="shared" si="46"/>
        <v>42767</v>
      </c>
      <c r="W351" s="14">
        <f t="shared" si="47"/>
        <v>42779</v>
      </c>
      <c r="X351" s="1" t="str">
        <f t="shared" si="48"/>
        <v>Monday</v>
      </c>
      <c r="Y351" s="2">
        <v>0.59607638888888892</v>
      </c>
      <c r="Z351" s="2">
        <f t="shared" si="49"/>
        <v>0.58333333333333326</v>
      </c>
      <c r="AA351">
        <f>1</f>
        <v>1</v>
      </c>
      <c r="AB351" s="1">
        <v>42779</v>
      </c>
      <c r="AC351" s="13">
        <f t="shared" si="50"/>
        <v>42767</v>
      </c>
      <c r="AD351" s="14">
        <f t="shared" si="51"/>
        <v>42779</v>
      </c>
      <c r="AE351" s="1" t="str">
        <f t="shared" si="52"/>
        <v>Monday</v>
      </c>
      <c r="AF351" s="2">
        <v>0.608912037037037</v>
      </c>
      <c r="AG351" s="2">
        <f t="shared" si="53"/>
        <v>0.625</v>
      </c>
      <c r="AH351" t="s">
        <v>27</v>
      </c>
    </row>
    <row r="352" spans="1:34" x14ac:dyDescent="0.2">
      <c r="A352">
        <v>1507342</v>
      </c>
      <c r="B352" t="s">
        <v>88</v>
      </c>
      <c r="E352">
        <v>52315</v>
      </c>
      <c r="F352" t="s">
        <v>23</v>
      </c>
      <c r="G352" t="s">
        <v>89</v>
      </c>
      <c r="H352">
        <v>5488</v>
      </c>
      <c r="I352" t="s">
        <v>73</v>
      </c>
      <c r="J352">
        <f>VLOOKUP(I352,[1]Key!$A$1:$C$72,2,FALSE)</f>
        <v>43.040349999999997</v>
      </c>
      <c r="K352">
        <f>VLOOKUP(I352,[1]Key!$A$1:$C$72,3,FALSE)</f>
        <v>-87.920760000000001</v>
      </c>
      <c r="L352" t="s">
        <v>84</v>
      </c>
      <c r="M352">
        <f>VLOOKUP(L352,[1]Key!$A$1:$C$72,2,FALSE)</f>
        <v>43.024340000000002</v>
      </c>
      <c r="N352">
        <f>VLOOKUP(L352,[1]Key!$A$1:$C$72,3,FALSE)</f>
        <v>-87.916753</v>
      </c>
      <c r="O352">
        <v>17</v>
      </c>
      <c r="P352">
        <v>0</v>
      </c>
      <c r="Q352">
        <v>2.6</v>
      </c>
      <c r="R352">
        <v>2.4</v>
      </c>
      <c r="S352">
        <v>102</v>
      </c>
      <c r="T352">
        <f t="shared" si="45"/>
        <v>-1</v>
      </c>
      <c r="U352" s="1">
        <v>42779</v>
      </c>
      <c r="V352" s="13">
        <f t="shared" si="46"/>
        <v>42767</v>
      </c>
      <c r="W352" s="14">
        <f t="shared" si="47"/>
        <v>42779</v>
      </c>
      <c r="X352" s="1" t="str">
        <f t="shared" si="48"/>
        <v>Monday</v>
      </c>
      <c r="Y352" s="2">
        <v>0.59658564814814818</v>
      </c>
      <c r="Z352" s="2">
        <f t="shared" si="49"/>
        <v>0.58333333333333326</v>
      </c>
      <c r="AA352">
        <f>1</f>
        <v>1</v>
      </c>
      <c r="AB352" s="1">
        <v>42779</v>
      </c>
      <c r="AC352" s="13">
        <f t="shared" si="50"/>
        <v>42767</v>
      </c>
      <c r="AD352" s="14">
        <f t="shared" si="51"/>
        <v>42779</v>
      </c>
      <c r="AE352" s="1" t="str">
        <f t="shared" si="52"/>
        <v>Monday</v>
      </c>
      <c r="AF352" s="2">
        <v>0.60898148148148146</v>
      </c>
      <c r="AG352" s="2">
        <f t="shared" si="53"/>
        <v>0.625</v>
      </c>
      <c r="AH352" t="s">
        <v>27</v>
      </c>
    </row>
    <row r="353" spans="1:34" x14ac:dyDescent="0.2">
      <c r="A353">
        <v>1507342</v>
      </c>
      <c r="B353" t="s">
        <v>88</v>
      </c>
      <c r="E353">
        <v>52315</v>
      </c>
      <c r="F353" t="s">
        <v>23</v>
      </c>
      <c r="G353" t="s">
        <v>89</v>
      </c>
      <c r="H353">
        <v>5573</v>
      </c>
      <c r="I353" t="s">
        <v>73</v>
      </c>
      <c r="J353">
        <f>VLOOKUP(I353,[1]Key!$A$1:$C$72,2,FALSE)</f>
        <v>43.040349999999997</v>
      </c>
      <c r="K353">
        <f>VLOOKUP(I353,[1]Key!$A$1:$C$72,3,FALSE)</f>
        <v>-87.920760000000001</v>
      </c>
      <c r="L353" t="s">
        <v>84</v>
      </c>
      <c r="M353">
        <f>VLOOKUP(L353,[1]Key!$A$1:$C$72,2,FALSE)</f>
        <v>43.024340000000002</v>
      </c>
      <c r="N353">
        <f>VLOOKUP(L353,[1]Key!$A$1:$C$72,3,FALSE)</f>
        <v>-87.916753</v>
      </c>
      <c r="O353">
        <v>17</v>
      </c>
      <c r="P353">
        <v>0</v>
      </c>
      <c r="Q353">
        <v>2.6</v>
      </c>
      <c r="R353">
        <v>2.4</v>
      </c>
      <c r="S353">
        <v>102</v>
      </c>
      <c r="T353">
        <f t="shared" si="45"/>
        <v>-1</v>
      </c>
      <c r="U353" s="1">
        <v>42779</v>
      </c>
      <c r="V353" s="13">
        <f t="shared" si="46"/>
        <v>42767</v>
      </c>
      <c r="W353" s="14">
        <f t="shared" si="47"/>
        <v>42779</v>
      </c>
      <c r="X353" s="1" t="str">
        <f t="shared" si="48"/>
        <v>Monday</v>
      </c>
      <c r="Y353" s="2">
        <v>0.59699074074074077</v>
      </c>
      <c r="Z353" s="2">
        <f t="shared" si="49"/>
        <v>0.58333333333333326</v>
      </c>
      <c r="AA353">
        <f>1</f>
        <v>1</v>
      </c>
      <c r="AB353" s="1">
        <v>42779</v>
      </c>
      <c r="AC353" s="13">
        <f t="shared" si="50"/>
        <v>42767</v>
      </c>
      <c r="AD353" s="14">
        <f t="shared" si="51"/>
        <v>42779</v>
      </c>
      <c r="AE353" s="1" t="str">
        <f t="shared" si="52"/>
        <v>Monday</v>
      </c>
      <c r="AF353" s="2">
        <v>0.6089930555555555</v>
      </c>
      <c r="AG353" s="2">
        <f t="shared" si="53"/>
        <v>0.625</v>
      </c>
      <c r="AH353" t="s">
        <v>27</v>
      </c>
    </row>
    <row r="354" spans="1:34" x14ac:dyDescent="0.2">
      <c r="A354">
        <v>1507375</v>
      </c>
      <c r="B354" t="s">
        <v>88</v>
      </c>
      <c r="E354">
        <v>53142</v>
      </c>
      <c r="F354" t="s">
        <v>23</v>
      </c>
      <c r="G354" t="s">
        <v>89</v>
      </c>
      <c r="H354">
        <v>5458</v>
      </c>
      <c r="I354" t="s">
        <v>93</v>
      </c>
      <c r="J354">
        <f>VLOOKUP(I354,[1]Key!$A$1:$C$72,2,FALSE)</f>
        <v>43.069021999999997</v>
      </c>
      <c r="K354">
        <f>VLOOKUP(I354,[1]Key!$A$1:$C$72,3,FALSE)</f>
        <v>-87.887940999999998</v>
      </c>
      <c r="L354" t="s">
        <v>61</v>
      </c>
      <c r="M354">
        <f>VLOOKUP(L354,[1]Key!$A$1:$C$72,2,FALSE)</f>
        <v>43.058619999999998</v>
      </c>
      <c r="N354">
        <f>VLOOKUP(L354,[1]Key!$A$1:$C$72,3,FALSE)</f>
        <v>-87.885319999999993</v>
      </c>
      <c r="O354">
        <v>13</v>
      </c>
      <c r="P354">
        <v>3</v>
      </c>
      <c r="Q354">
        <v>2</v>
      </c>
      <c r="R354">
        <v>1.9</v>
      </c>
      <c r="S354">
        <v>78</v>
      </c>
      <c r="T354">
        <f t="shared" si="45"/>
        <v>-1</v>
      </c>
      <c r="U354" s="1">
        <v>42779</v>
      </c>
      <c r="V354" s="13">
        <f t="shared" si="46"/>
        <v>42767</v>
      </c>
      <c r="W354" s="14">
        <f t="shared" si="47"/>
        <v>42779</v>
      </c>
      <c r="X354" s="1" t="str">
        <f t="shared" si="48"/>
        <v>Monday</v>
      </c>
      <c r="Y354" s="2">
        <v>0.61474537037037036</v>
      </c>
      <c r="Z354" s="2">
        <f t="shared" si="49"/>
        <v>0.625</v>
      </c>
      <c r="AA354">
        <f>1</f>
        <v>1</v>
      </c>
      <c r="AB354" s="1">
        <v>42779</v>
      </c>
      <c r="AC354" s="13">
        <f t="shared" si="50"/>
        <v>42767</v>
      </c>
      <c r="AD354" s="14">
        <f t="shared" si="51"/>
        <v>42779</v>
      </c>
      <c r="AE354" s="1" t="str">
        <f t="shared" si="52"/>
        <v>Monday</v>
      </c>
      <c r="AF354" s="2">
        <v>0.62392361111111116</v>
      </c>
      <c r="AG354" s="2">
        <f t="shared" si="53"/>
        <v>0.625</v>
      </c>
      <c r="AH354" t="s">
        <v>27</v>
      </c>
    </row>
    <row r="355" spans="1:34" x14ac:dyDescent="0.2">
      <c r="A355">
        <v>1507653</v>
      </c>
      <c r="B355" t="s">
        <v>88</v>
      </c>
      <c r="E355">
        <v>53202</v>
      </c>
      <c r="F355" t="s">
        <v>23</v>
      </c>
      <c r="G355" t="s">
        <v>89</v>
      </c>
      <c r="H355">
        <v>5494</v>
      </c>
      <c r="I355" t="s">
        <v>36</v>
      </c>
      <c r="J355">
        <f>VLOOKUP(I355,[1]Key!$A$1:$C$72,2,FALSE)</f>
        <v>43.038580000000003</v>
      </c>
      <c r="K355">
        <f>VLOOKUP(I355,[1]Key!$A$1:$C$72,3,FALSE)</f>
        <v>-87.90934</v>
      </c>
      <c r="L355" t="s">
        <v>61</v>
      </c>
      <c r="M355">
        <f>VLOOKUP(L355,[1]Key!$A$1:$C$72,2,FALSE)</f>
        <v>43.058619999999998</v>
      </c>
      <c r="N355">
        <f>VLOOKUP(L355,[1]Key!$A$1:$C$72,3,FALSE)</f>
        <v>-87.885319999999993</v>
      </c>
      <c r="O355">
        <v>17</v>
      </c>
      <c r="P355">
        <v>3</v>
      </c>
      <c r="Q355">
        <v>2.6</v>
      </c>
      <c r="R355">
        <v>2.4</v>
      </c>
      <c r="S355">
        <v>102</v>
      </c>
      <c r="T355">
        <f t="shared" si="45"/>
        <v>-1</v>
      </c>
      <c r="U355" s="1">
        <v>42793</v>
      </c>
      <c r="V355" s="13">
        <f t="shared" si="46"/>
        <v>42767</v>
      </c>
      <c r="W355" s="14">
        <f t="shared" si="47"/>
        <v>42793</v>
      </c>
      <c r="X355" s="1" t="str">
        <f t="shared" si="48"/>
        <v>Monday</v>
      </c>
      <c r="Y355" s="2">
        <v>0.92511574074074077</v>
      </c>
      <c r="Z355" s="2">
        <f t="shared" si="49"/>
        <v>0.91666666666666663</v>
      </c>
      <c r="AA355">
        <f>1</f>
        <v>1</v>
      </c>
      <c r="AB355" s="1">
        <v>42793</v>
      </c>
      <c r="AC355" s="13">
        <f t="shared" si="50"/>
        <v>42767</v>
      </c>
      <c r="AD355" s="14">
        <f t="shared" si="51"/>
        <v>42793</v>
      </c>
      <c r="AE355" s="1" t="str">
        <f t="shared" si="52"/>
        <v>Monday</v>
      </c>
      <c r="AF355" s="2">
        <v>0.93711805555555561</v>
      </c>
      <c r="AG355" s="2">
        <f t="shared" si="53"/>
        <v>0.91666666666666663</v>
      </c>
      <c r="AH355" t="s">
        <v>27</v>
      </c>
    </row>
    <row r="356" spans="1:34" x14ac:dyDescent="0.2">
      <c r="A356">
        <v>1507671</v>
      </c>
      <c r="B356" t="s">
        <v>88</v>
      </c>
      <c r="E356">
        <v>53024</v>
      </c>
      <c r="F356" t="s">
        <v>23</v>
      </c>
      <c r="G356" t="s">
        <v>89</v>
      </c>
      <c r="H356">
        <v>5564</v>
      </c>
      <c r="I356" t="s">
        <v>34</v>
      </c>
      <c r="J356">
        <f>VLOOKUP(I356,[1]Key!$A$1:$C$72,2,FALSE)</f>
        <v>43.036900000000003</v>
      </c>
      <c r="K356">
        <f>VLOOKUP(I356,[1]Key!$A$1:$C$72,3,FALSE)</f>
        <v>-87.89667</v>
      </c>
      <c r="L356" t="s">
        <v>34</v>
      </c>
      <c r="M356">
        <f>VLOOKUP(L356,[1]Key!$A$1:$C$72,2,FALSE)</f>
        <v>43.036900000000003</v>
      </c>
      <c r="N356">
        <f>VLOOKUP(L356,[1]Key!$A$1:$C$72,3,FALSE)</f>
        <v>-87.89667</v>
      </c>
      <c r="O356">
        <v>43</v>
      </c>
      <c r="P356">
        <v>6</v>
      </c>
      <c r="Q356">
        <v>6.5</v>
      </c>
      <c r="R356">
        <v>6.1</v>
      </c>
      <c r="S356">
        <v>258</v>
      </c>
      <c r="T356">
        <f t="shared" si="45"/>
        <v>-1</v>
      </c>
      <c r="U356" s="1">
        <v>42780</v>
      </c>
      <c r="V356" s="13">
        <f t="shared" si="46"/>
        <v>42767</v>
      </c>
      <c r="W356" s="14">
        <f t="shared" si="47"/>
        <v>42780</v>
      </c>
      <c r="X356" s="1" t="str">
        <f t="shared" si="48"/>
        <v>Tuesday</v>
      </c>
      <c r="Y356" s="2">
        <v>0.47064814814814815</v>
      </c>
      <c r="Z356" s="2">
        <f t="shared" si="49"/>
        <v>0.45833333333333331</v>
      </c>
      <c r="AA356">
        <f>1</f>
        <v>1</v>
      </c>
      <c r="AB356" s="1">
        <v>42780</v>
      </c>
      <c r="AC356" s="13">
        <f t="shared" si="50"/>
        <v>42767</v>
      </c>
      <c r="AD356" s="14">
        <f t="shared" si="51"/>
        <v>42780</v>
      </c>
      <c r="AE356" s="1" t="str">
        <f t="shared" si="52"/>
        <v>Tuesday</v>
      </c>
      <c r="AF356" s="2">
        <v>0.50010416666666668</v>
      </c>
      <c r="AG356" s="2">
        <f t="shared" si="53"/>
        <v>0.5</v>
      </c>
      <c r="AH356" t="s">
        <v>35</v>
      </c>
    </row>
    <row r="357" spans="1:34" x14ac:dyDescent="0.2">
      <c r="A357">
        <v>1507881</v>
      </c>
      <c r="B357" t="s">
        <v>88</v>
      </c>
      <c r="E357">
        <v>53202</v>
      </c>
      <c r="F357" t="s">
        <v>23</v>
      </c>
      <c r="G357" t="s">
        <v>89</v>
      </c>
      <c r="H357">
        <v>11057</v>
      </c>
      <c r="I357" t="s">
        <v>80</v>
      </c>
      <c r="J357">
        <f>VLOOKUP(I357,[1]Key!$A$1:$C$72,2,FALSE)</f>
        <v>43.052460000000004</v>
      </c>
      <c r="K357">
        <f>VLOOKUP(I357,[1]Key!$A$1:$C$72,3,FALSE)</f>
        <v>-87.891000000000005</v>
      </c>
      <c r="L357" t="s">
        <v>65</v>
      </c>
      <c r="M357">
        <f>VLOOKUP(L357,[1]Key!$A$1:$C$72,2,FALSE)</f>
        <v>43.060786</v>
      </c>
      <c r="N357">
        <f>VLOOKUP(L357,[1]Key!$A$1:$C$72,3,FALSE)</f>
        <v>-87.883825999999999</v>
      </c>
      <c r="O357">
        <v>909</v>
      </c>
      <c r="P357">
        <v>0</v>
      </c>
      <c r="Q357">
        <v>18</v>
      </c>
      <c r="R357">
        <v>17.100000000000001</v>
      </c>
      <c r="S357">
        <v>720</v>
      </c>
      <c r="T357">
        <f t="shared" si="45"/>
        <v>-1</v>
      </c>
      <c r="U357" s="1">
        <v>42780</v>
      </c>
      <c r="V357" s="13">
        <f t="shared" si="46"/>
        <v>42767</v>
      </c>
      <c r="W357" s="14">
        <f t="shared" si="47"/>
        <v>42780</v>
      </c>
      <c r="X357" s="1" t="str">
        <f t="shared" si="48"/>
        <v>Tuesday</v>
      </c>
      <c r="Y357" s="2">
        <v>0.74857638888888889</v>
      </c>
      <c r="Z357" s="2">
        <f t="shared" si="49"/>
        <v>0.75</v>
      </c>
      <c r="AA357">
        <f>1</f>
        <v>1</v>
      </c>
      <c r="AB357" s="1">
        <v>42781</v>
      </c>
      <c r="AC357" s="13">
        <f t="shared" si="50"/>
        <v>42767</v>
      </c>
      <c r="AD357" s="14">
        <f t="shared" si="51"/>
        <v>42781</v>
      </c>
      <c r="AE357" s="1" t="str">
        <f t="shared" si="52"/>
        <v>Wednesday</v>
      </c>
      <c r="AF357" s="2">
        <v>0.37974537037037037</v>
      </c>
      <c r="AG357" s="2">
        <f t="shared" si="53"/>
        <v>0.375</v>
      </c>
      <c r="AH357" t="s">
        <v>27</v>
      </c>
    </row>
    <row r="358" spans="1:34" x14ac:dyDescent="0.2">
      <c r="A358">
        <v>1508438</v>
      </c>
      <c r="B358" t="s">
        <v>88</v>
      </c>
      <c r="E358">
        <v>60191</v>
      </c>
      <c r="F358" t="s">
        <v>23</v>
      </c>
      <c r="G358" t="s">
        <v>89</v>
      </c>
      <c r="H358">
        <v>11148</v>
      </c>
      <c r="I358" t="s">
        <v>74</v>
      </c>
      <c r="J358">
        <f>VLOOKUP(I358,[1]Key!$A$1:$C$72,2,FALSE)</f>
        <v>43.040154000000001</v>
      </c>
      <c r="K358">
        <f>VLOOKUP(I358,[1]Key!$A$1:$C$72,3,FALSE)</f>
        <v>-87.932113000000001</v>
      </c>
      <c r="L358" t="s">
        <v>36</v>
      </c>
      <c r="M358">
        <f>VLOOKUP(L358,[1]Key!$A$1:$C$72,2,FALSE)</f>
        <v>43.038580000000003</v>
      </c>
      <c r="N358">
        <f>VLOOKUP(L358,[1]Key!$A$1:$C$72,3,FALSE)</f>
        <v>-87.90934</v>
      </c>
      <c r="O358">
        <v>61</v>
      </c>
      <c r="P358">
        <v>6</v>
      </c>
      <c r="Q358">
        <v>9.1999999999999993</v>
      </c>
      <c r="R358">
        <v>8.6999999999999993</v>
      </c>
      <c r="S358">
        <v>366</v>
      </c>
      <c r="T358">
        <f t="shared" si="45"/>
        <v>-1</v>
      </c>
      <c r="U358" s="1">
        <v>42782</v>
      </c>
      <c r="V358" s="13">
        <f t="shared" si="46"/>
        <v>42767</v>
      </c>
      <c r="W358" s="14">
        <f t="shared" si="47"/>
        <v>42782</v>
      </c>
      <c r="X358" s="1" t="str">
        <f t="shared" si="48"/>
        <v>Thursday</v>
      </c>
      <c r="Y358" s="2">
        <v>4.1782407407407407E-2</v>
      </c>
      <c r="Z358" s="2">
        <f t="shared" si="49"/>
        <v>4.1666666666666664E-2</v>
      </c>
      <c r="AA358">
        <f>1</f>
        <v>1</v>
      </c>
      <c r="AB358" s="1">
        <v>42782</v>
      </c>
      <c r="AC358" s="13">
        <f t="shared" si="50"/>
        <v>42767</v>
      </c>
      <c r="AD358" s="14">
        <f t="shared" si="51"/>
        <v>42782</v>
      </c>
      <c r="AE358" s="1" t="str">
        <f t="shared" si="52"/>
        <v>Thursday</v>
      </c>
      <c r="AF358" s="2">
        <v>8.4120370370370359E-2</v>
      </c>
      <c r="AG358" s="2">
        <f t="shared" si="53"/>
        <v>8.3333333333333329E-2</v>
      </c>
      <c r="AH358" t="s">
        <v>27</v>
      </c>
    </row>
    <row r="359" spans="1:34" x14ac:dyDescent="0.2">
      <c r="A359">
        <v>1508583</v>
      </c>
      <c r="B359" t="s">
        <v>88</v>
      </c>
      <c r="E359">
        <v>53205</v>
      </c>
      <c r="F359" t="s">
        <v>23</v>
      </c>
      <c r="G359" t="s">
        <v>89</v>
      </c>
      <c r="H359">
        <v>11130</v>
      </c>
      <c r="I359" t="s">
        <v>52</v>
      </c>
      <c r="J359">
        <f>VLOOKUP(I359,[1]Key!$A$1:$C$72,2,FALSE)</f>
        <v>43.026470000000003</v>
      </c>
      <c r="K359">
        <f>VLOOKUP(I359,[1]Key!$A$1:$C$72,3,FALSE)</f>
        <v>-87.918040000000005</v>
      </c>
      <c r="L359" t="s">
        <v>52</v>
      </c>
      <c r="M359">
        <f>VLOOKUP(L359,[1]Key!$A$1:$C$72,2,FALSE)</f>
        <v>43.026470000000003</v>
      </c>
      <c r="N359">
        <f>VLOOKUP(L359,[1]Key!$A$1:$C$72,3,FALSE)</f>
        <v>-87.918040000000005</v>
      </c>
      <c r="O359">
        <v>1</v>
      </c>
      <c r="P359">
        <v>0</v>
      </c>
      <c r="Q359">
        <v>0.2</v>
      </c>
      <c r="R359">
        <v>0.1</v>
      </c>
      <c r="S359">
        <v>6</v>
      </c>
      <c r="T359">
        <f t="shared" si="45"/>
        <v>-1</v>
      </c>
      <c r="U359" s="1">
        <v>42784</v>
      </c>
      <c r="V359" s="13">
        <f t="shared" si="46"/>
        <v>42767</v>
      </c>
      <c r="W359" s="14">
        <f t="shared" si="47"/>
        <v>42784</v>
      </c>
      <c r="X359" s="1" t="str">
        <f t="shared" si="48"/>
        <v>Saturday</v>
      </c>
      <c r="Y359" s="2">
        <v>0.72689814814814813</v>
      </c>
      <c r="Z359" s="2">
        <f t="shared" si="49"/>
        <v>0.70833333333333326</v>
      </c>
      <c r="AA359">
        <f>1</f>
        <v>1</v>
      </c>
      <c r="AB359" s="1">
        <v>42784</v>
      </c>
      <c r="AC359" s="13">
        <f t="shared" si="50"/>
        <v>42767</v>
      </c>
      <c r="AD359" s="14">
        <f t="shared" si="51"/>
        <v>42784</v>
      </c>
      <c r="AE359" s="1" t="str">
        <f t="shared" si="52"/>
        <v>Saturday</v>
      </c>
      <c r="AF359" s="2">
        <v>0.72717592592592595</v>
      </c>
      <c r="AG359" s="2">
        <f t="shared" si="53"/>
        <v>0.70833333333333326</v>
      </c>
      <c r="AH359" t="s">
        <v>35</v>
      </c>
    </row>
    <row r="360" spans="1:34" x14ac:dyDescent="0.2">
      <c r="A360">
        <v>1508707</v>
      </c>
      <c r="B360" t="s">
        <v>88</v>
      </c>
      <c r="E360">
        <v>61001</v>
      </c>
      <c r="F360" t="s">
        <v>23</v>
      </c>
      <c r="G360" t="s">
        <v>89</v>
      </c>
      <c r="H360">
        <v>5534</v>
      </c>
      <c r="I360" t="s">
        <v>34</v>
      </c>
      <c r="J360">
        <f>VLOOKUP(I360,[1]Key!$A$1:$C$72,2,FALSE)</f>
        <v>43.036900000000003</v>
      </c>
      <c r="K360">
        <f>VLOOKUP(I360,[1]Key!$A$1:$C$72,3,FALSE)</f>
        <v>-87.89667</v>
      </c>
      <c r="L360" t="s">
        <v>34</v>
      </c>
      <c r="M360">
        <f>VLOOKUP(L360,[1]Key!$A$1:$C$72,2,FALSE)</f>
        <v>43.036900000000003</v>
      </c>
      <c r="N360">
        <f>VLOOKUP(L360,[1]Key!$A$1:$C$72,3,FALSE)</f>
        <v>-87.89667</v>
      </c>
      <c r="O360">
        <v>16</v>
      </c>
      <c r="P360">
        <v>3</v>
      </c>
      <c r="Q360">
        <v>2.4</v>
      </c>
      <c r="R360">
        <v>2.2999999999999998</v>
      </c>
      <c r="S360">
        <v>96</v>
      </c>
      <c r="T360">
        <f t="shared" si="45"/>
        <v>-1</v>
      </c>
      <c r="U360" s="1">
        <v>42782</v>
      </c>
      <c r="V360" s="13">
        <f t="shared" si="46"/>
        <v>42767</v>
      </c>
      <c r="W360" s="14">
        <f t="shared" si="47"/>
        <v>42782</v>
      </c>
      <c r="X360" s="1" t="str">
        <f t="shared" si="48"/>
        <v>Thursday</v>
      </c>
      <c r="Y360" s="2">
        <v>0.59702546296296299</v>
      </c>
      <c r="Z360" s="2">
        <f t="shared" si="49"/>
        <v>0.58333333333333326</v>
      </c>
      <c r="AA360">
        <f>1</f>
        <v>1</v>
      </c>
      <c r="AB360" s="1">
        <v>42782</v>
      </c>
      <c r="AC360" s="13">
        <f t="shared" si="50"/>
        <v>42767</v>
      </c>
      <c r="AD360" s="14">
        <f t="shared" si="51"/>
        <v>42782</v>
      </c>
      <c r="AE360" s="1" t="str">
        <f t="shared" si="52"/>
        <v>Thursday</v>
      </c>
      <c r="AF360" s="2">
        <v>0.6077893518518519</v>
      </c>
      <c r="AG360" s="2">
        <f t="shared" si="53"/>
        <v>0.625</v>
      </c>
      <c r="AH360" t="s">
        <v>35</v>
      </c>
    </row>
    <row r="361" spans="1:34" x14ac:dyDescent="0.2">
      <c r="A361">
        <v>1508784</v>
      </c>
      <c r="B361" t="s">
        <v>88</v>
      </c>
      <c r="E361">
        <v>53223</v>
      </c>
      <c r="F361" t="s">
        <v>23</v>
      </c>
      <c r="G361" t="s">
        <v>89</v>
      </c>
      <c r="H361">
        <v>976</v>
      </c>
      <c r="I361" t="s">
        <v>94</v>
      </c>
      <c r="J361">
        <f>VLOOKUP(I361,[1]Key!$A$1:$C$72,2,FALSE)</f>
        <v>43.051119999999997</v>
      </c>
      <c r="K361">
        <f>VLOOKUP(I361,[1]Key!$A$1:$C$72,3,FALSE)</f>
        <v>-87.918819999999997</v>
      </c>
      <c r="L361" t="s">
        <v>94</v>
      </c>
      <c r="M361">
        <f>VLOOKUP(L361,[1]Key!$A$1:$C$72,2,FALSE)</f>
        <v>43.051119999999997</v>
      </c>
      <c r="N361">
        <f>VLOOKUP(L361,[1]Key!$A$1:$C$72,3,FALSE)</f>
        <v>-87.918819999999997</v>
      </c>
      <c r="O361">
        <v>28</v>
      </c>
      <c r="P361">
        <v>3</v>
      </c>
      <c r="Q361">
        <v>4.2</v>
      </c>
      <c r="R361">
        <v>4</v>
      </c>
      <c r="S361">
        <v>168</v>
      </c>
      <c r="T361">
        <f t="shared" si="45"/>
        <v>-1</v>
      </c>
      <c r="U361" s="1">
        <v>42782</v>
      </c>
      <c r="V361" s="13">
        <f t="shared" si="46"/>
        <v>42767</v>
      </c>
      <c r="W361" s="14">
        <f t="shared" si="47"/>
        <v>42782</v>
      </c>
      <c r="X361" s="1" t="str">
        <f t="shared" si="48"/>
        <v>Thursday</v>
      </c>
      <c r="Y361" s="2">
        <v>0.65368055555555549</v>
      </c>
      <c r="Z361" s="2">
        <f t="shared" si="49"/>
        <v>0.66666666666666663</v>
      </c>
      <c r="AA361">
        <f>1</f>
        <v>1</v>
      </c>
      <c r="AB361" s="1">
        <v>42782</v>
      </c>
      <c r="AC361" s="13">
        <f t="shared" si="50"/>
        <v>42767</v>
      </c>
      <c r="AD361" s="14">
        <f t="shared" si="51"/>
        <v>42782</v>
      </c>
      <c r="AE361" s="1" t="str">
        <f t="shared" si="52"/>
        <v>Thursday</v>
      </c>
      <c r="AF361" s="2">
        <v>0.67311342592592593</v>
      </c>
      <c r="AG361" s="2">
        <f t="shared" si="53"/>
        <v>0.66666666666666663</v>
      </c>
      <c r="AH361" t="s">
        <v>35</v>
      </c>
    </row>
    <row r="362" spans="1:34" x14ac:dyDescent="0.2">
      <c r="A362">
        <v>1509319</v>
      </c>
      <c r="B362" t="s">
        <v>88</v>
      </c>
      <c r="E362">
        <v>2492</v>
      </c>
      <c r="F362" t="s">
        <v>23</v>
      </c>
      <c r="G362" t="s">
        <v>89</v>
      </c>
      <c r="H362">
        <v>276</v>
      </c>
      <c r="I362" t="s">
        <v>62</v>
      </c>
      <c r="J362">
        <f>VLOOKUP(I362,[1]Key!$A$1:$C$72,2,FALSE)</f>
        <v>43.058010000000003</v>
      </c>
      <c r="K362">
        <f>VLOOKUP(I362,[1]Key!$A$1:$C$72,3,FALSE)</f>
        <v>-87.877300000000005</v>
      </c>
      <c r="L362" t="s">
        <v>62</v>
      </c>
      <c r="M362">
        <f>VLOOKUP(L362,[1]Key!$A$1:$C$72,2,FALSE)</f>
        <v>43.058010000000003</v>
      </c>
      <c r="N362">
        <f>VLOOKUP(L362,[1]Key!$A$1:$C$72,3,FALSE)</f>
        <v>-87.877300000000005</v>
      </c>
      <c r="O362">
        <v>63</v>
      </c>
      <c r="P362">
        <v>6</v>
      </c>
      <c r="Q362">
        <v>9.5</v>
      </c>
      <c r="R362">
        <v>9</v>
      </c>
      <c r="S362">
        <v>378</v>
      </c>
      <c r="T362">
        <f t="shared" si="45"/>
        <v>-1</v>
      </c>
      <c r="U362" s="1">
        <v>42783</v>
      </c>
      <c r="V362" s="13">
        <f t="shared" si="46"/>
        <v>42767</v>
      </c>
      <c r="W362" s="14">
        <f t="shared" si="47"/>
        <v>42783</v>
      </c>
      <c r="X362" s="1" t="str">
        <f t="shared" si="48"/>
        <v>Friday</v>
      </c>
      <c r="Y362" s="2">
        <v>0.49465277777777777</v>
      </c>
      <c r="Z362" s="2">
        <f t="shared" si="49"/>
        <v>0.5</v>
      </c>
      <c r="AA362">
        <f>1</f>
        <v>1</v>
      </c>
      <c r="AB362" s="1">
        <v>42783</v>
      </c>
      <c r="AC362" s="13">
        <f t="shared" si="50"/>
        <v>42767</v>
      </c>
      <c r="AD362" s="14">
        <f t="shared" si="51"/>
        <v>42783</v>
      </c>
      <c r="AE362" s="1" t="str">
        <f t="shared" si="52"/>
        <v>Friday</v>
      </c>
      <c r="AF362" s="2">
        <v>0.53824074074074069</v>
      </c>
      <c r="AG362" s="2">
        <f t="shared" si="53"/>
        <v>0.54166666666666663</v>
      </c>
      <c r="AH362" t="s">
        <v>35</v>
      </c>
    </row>
    <row r="363" spans="1:34" x14ac:dyDescent="0.2">
      <c r="A363">
        <v>1509348</v>
      </c>
      <c r="B363" t="s">
        <v>88</v>
      </c>
      <c r="E363">
        <v>60410</v>
      </c>
      <c r="F363" t="s">
        <v>23</v>
      </c>
      <c r="G363" t="s">
        <v>89</v>
      </c>
      <c r="H363">
        <v>5486</v>
      </c>
      <c r="I363" t="s">
        <v>74</v>
      </c>
      <c r="J363">
        <f>VLOOKUP(I363,[1]Key!$A$1:$C$72,2,FALSE)</f>
        <v>43.040154000000001</v>
      </c>
      <c r="K363">
        <f>VLOOKUP(I363,[1]Key!$A$1:$C$72,3,FALSE)</f>
        <v>-87.932113000000001</v>
      </c>
      <c r="L363" t="s">
        <v>79</v>
      </c>
      <c r="M363">
        <f>VLOOKUP(L363,[1]Key!$A$1:$C$72,2,FALSE)</f>
        <v>43.038649999999997</v>
      </c>
      <c r="N363">
        <f>VLOOKUP(L363,[1]Key!$A$1:$C$72,3,FALSE)</f>
        <v>-87.921930000000003</v>
      </c>
      <c r="O363">
        <v>60</v>
      </c>
      <c r="P363">
        <v>6</v>
      </c>
      <c r="Q363">
        <v>9</v>
      </c>
      <c r="R363">
        <v>8.6</v>
      </c>
      <c r="S363">
        <v>360</v>
      </c>
      <c r="T363">
        <f t="shared" si="45"/>
        <v>-1</v>
      </c>
      <c r="U363" s="1">
        <v>42783</v>
      </c>
      <c r="V363" s="13">
        <f t="shared" si="46"/>
        <v>42767</v>
      </c>
      <c r="W363" s="14">
        <f t="shared" si="47"/>
        <v>42783</v>
      </c>
      <c r="X363" s="1" t="str">
        <f t="shared" si="48"/>
        <v>Friday</v>
      </c>
      <c r="Y363" s="2">
        <v>0.50190972222222219</v>
      </c>
      <c r="Z363" s="2">
        <f t="shared" si="49"/>
        <v>0.5</v>
      </c>
      <c r="AA363">
        <f>1</f>
        <v>1</v>
      </c>
      <c r="AB363" s="1">
        <v>42783</v>
      </c>
      <c r="AC363" s="13">
        <f t="shared" si="50"/>
        <v>42767</v>
      </c>
      <c r="AD363" s="14">
        <f t="shared" si="51"/>
        <v>42783</v>
      </c>
      <c r="AE363" s="1" t="str">
        <f t="shared" si="52"/>
        <v>Friday</v>
      </c>
      <c r="AF363" s="2">
        <v>0.54346064814814821</v>
      </c>
      <c r="AG363" s="2">
        <f t="shared" si="53"/>
        <v>0.54166666666666663</v>
      </c>
      <c r="AH363" t="s">
        <v>27</v>
      </c>
    </row>
    <row r="364" spans="1:34" x14ac:dyDescent="0.2">
      <c r="A364">
        <v>1509385</v>
      </c>
      <c r="B364" t="s">
        <v>88</v>
      </c>
      <c r="E364">
        <v>60647</v>
      </c>
      <c r="F364" t="s">
        <v>23</v>
      </c>
      <c r="G364" t="s">
        <v>89</v>
      </c>
      <c r="H364">
        <v>11168</v>
      </c>
      <c r="I364" t="s">
        <v>34</v>
      </c>
      <c r="J364">
        <f>VLOOKUP(I364,[1]Key!$A$1:$C$72,2,FALSE)</f>
        <v>43.036900000000003</v>
      </c>
      <c r="K364">
        <f>VLOOKUP(I364,[1]Key!$A$1:$C$72,3,FALSE)</f>
        <v>-87.89667</v>
      </c>
      <c r="L364" t="s">
        <v>80</v>
      </c>
      <c r="M364">
        <f>VLOOKUP(L364,[1]Key!$A$1:$C$72,2,FALSE)</f>
        <v>43.052460000000004</v>
      </c>
      <c r="N364">
        <f>VLOOKUP(L364,[1]Key!$A$1:$C$72,3,FALSE)</f>
        <v>-87.891000000000005</v>
      </c>
      <c r="O364">
        <v>29</v>
      </c>
      <c r="P364">
        <v>3</v>
      </c>
      <c r="Q364">
        <v>4.4000000000000004</v>
      </c>
      <c r="R364">
        <v>4.0999999999999996</v>
      </c>
      <c r="S364">
        <v>174</v>
      </c>
      <c r="T364">
        <f t="shared" si="45"/>
        <v>-1</v>
      </c>
      <c r="U364" s="1">
        <v>42783</v>
      </c>
      <c r="V364" s="13">
        <f t="shared" si="46"/>
        <v>42767</v>
      </c>
      <c r="W364" s="14">
        <f t="shared" si="47"/>
        <v>42783</v>
      </c>
      <c r="X364" s="1" t="str">
        <f t="shared" si="48"/>
        <v>Friday</v>
      </c>
      <c r="Y364" s="2">
        <v>0.51538194444444441</v>
      </c>
      <c r="Z364" s="2">
        <f t="shared" si="49"/>
        <v>0.5</v>
      </c>
      <c r="AA364">
        <f>1</f>
        <v>1</v>
      </c>
      <c r="AB364" s="1">
        <v>42783</v>
      </c>
      <c r="AC364" s="13">
        <f t="shared" si="50"/>
        <v>42767</v>
      </c>
      <c r="AD364" s="14">
        <f t="shared" si="51"/>
        <v>42783</v>
      </c>
      <c r="AE364" s="1" t="str">
        <f t="shared" si="52"/>
        <v>Friday</v>
      </c>
      <c r="AF364" s="2">
        <v>0.5354282407407408</v>
      </c>
      <c r="AG364" s="2">
        <f t="shared" si="53"/>
        <v>0.54166666666666663</v>
      </c>
      <c r="AH364" t="s">
        <v>27</v>
      </c>
    </row>
    <row r="365" spans="1:34" x14ac:dyDescent="0.2">
      <c r="A365">
        <v>1509475</v>
      </c>
      <c r="B365" t="s">
        <v>88</v>
      </c>
      <c r="E365">
        <v>53213</v>
      </c>
      <c r="F365" t="s">
        <v>23</v>
      </c>
      <c r="G365" t="s">
        <v>89</v>
      </c>
      <c r="H365">
        <v>5504</v>
      </c>
      <c r="I365" t="s">
        <v>57</v>
      </c>
      <c r="J365">
        <f>VLOOKUP(I365,[1]Key!$A$1:$C$72,2,FALSE)</f>
        <v>43.048609999999996</v>
      </c>
      <c r="K365">
        <f>VLOOKUP(I365,[1]Key!$A$1:$C$72,3,FALSE)</f>
        <v>-88.008480000000006</v>
      </c>
      <c r="L365" t="s">
        <v>57</v>
      </c>
      <c r="M365">
        <f>VLOOKUP(L365,[1]Key!$A$1:$C$72,2,FALSE)</f>
        <v>43.048609999999996</v>
      </c>
      <c r="N365">
        <f>VLOOKUP(L365,[1]Key!$A$1:$C$72,3,FALSE)</f>
        <v>-88.008480000000006</v>
      </c>
      <c r="O365">
        <v>25</v>
      </c>
      <c r="P365">
        <v>3</v>
      </c>
      <c r="Q365">
        <v>3.8</v>
      </c>
      <c r="R365">
        <v>3.6</v>
      </c>
      <c r="S365">
        <v>150</v>
      </c>
      <c r="T365">
        <f t="shared" si="45"/>
        <v>-1</v>
      </c>
      <c r="U365" s="1">
        <v>42783</v>
      </c>
      <c r="V365" s="13">
        <f t="shared" si="46"/>
        <v>42767</v>
      </c>
      <c r="W365" s="14">
        <f t="shared" si="47"/>
        <v>42783</v>
      </c>
      <c r="X365" s="1" t="str">
        <f t="shared" si="48"/>
        <v>Friday</v>
      </c>
      <c r="Y365" s="2">
        <v>0.55034722222222221</v>
      </c>
      <c r="Z365" s="2">
        <f t="shared" si="49"/>
        <v>0.54166666666666663</v>
      </c>
      <c r="AA365">
        <f>1</f>
        <v>1</v>
      </c>
      <c r="AB365" s="1">
        <v>42783</v>
      </c>
      <c r="AC365" s="13">
        <f t="shared" si="50"/>
        <v>42767</v>
      </c>
      <c r="AD365" s="14">
        <f t="shared" si="51"/>
        <v>42783</v>
      </c>
      <c r="AE365" s="1" t="str">
        <f t="shared" si="52"/>
        <v>Friday</v>
      </c>
      <c r="AF365" s="2">
        <v>0.56784722222222228</v>
      </c>
      <c r="AG365" s="2">
        <f t="shared" si="53"/>
        <v>0.58333333333333326</v>
      </c>
      <c r="AH365" t="s">
        <v>35</v>
      </c>
    </row>
    <row r="366" spans="1:34" x14ac:dyDescent="0.2">
      <c r="A366">
        <v>1509516</v>
      </c>
      <c r="B366" t="s">
        <v>88</v>
      </c>
      <c r="E366">
        <v>53218</v>
      </c>
      <c r="F366" t="s">
        <v>23</v>
      </c>
      <c r="G366" t="s">
        <v>89</v>
      </c>
      <c r="H366">
        <v>276</v>
      </c>
      <c r="I366" t="s">
        <v>62</v>
      </c>
      <c r="J366">
        <f>VLOOKUP(I366,[1]Key!$A$1:$C$72,2,FALSE)</f>
        <v>43.058010000000003</v>
      </c>
      <c r="K366">
        <f>VLOOKUP(I366,[1]Key!$A$1:$C$72,3,FALSE)</f>
        <v>-87.877300000000005</v>
      </c>
      <c r="L366" t="s">
        <v>62</v>
      </c>
      <c r="M366">
        <f>VLOOKUP(L366,[1]Key!$A$1:$C$72,2,FALSE)</f>
        <v>43.058010000000003</v>
      </c>
      <c r="N366">
        <f>VLOOKUP(L366,[1]Key!$A$1:$C$72,3,FALSE)</f>
        <v>-87.877300000000005</v>
      </c>
      <c r="O366">
        <v>67</v>
      </c>
      <c r="P366">
        <v>9</v>
      </c>
      <c r="Q366">
        <v>10.1</v>
      </c>
      <c r="R366">
        <v>9.5</v>
      </c>
      <c r="S366">
        <v>402</v>
      </c>
      <c r="T366">
        <f t="shared" si="45"/>
        <v>-1</v>
      </c>
      <c r="U366" s="1">
        <v>42783</v>
      </c>
      <c r="V366" s="13">
        <f t="shared" si="46"/>
        <v>42767</v>
      </c>
      <c r="W366" s="14">
        <f t="shared" si="47"/>
        <v>42783</v>
      </c>
      <c r="X366" s="1" t="str">
        <f t="shared" si="48"/>
        <v>Friday</v>
      </c>
      <c r="Y366" s="2">
        <v>0.56321759259259263</v>
      </c>
      <c r="Z366" s="2">
        <f t="shared" si="49"/>
        <v>0.58333333333333326</v>
      </c>
      <c r="AA366">
        <f>1</f>
        <v>1</v>
      </c>
      <c r="AB366" s="1">
        <v>42783</v>
      </c>
      <c r="AC366" s="13">
        <f t="shared" si="50"/>
        <v>42767</v>
      </c>
      <c r="AD366" s="14">
        <f t="shared" si="51"/>
        <v>42783</v>
      </c>
      <c r="AE366" s="1" t="str">
        <f t="shared" si="52"/>
        <v>Friday</v>
      </c>
      <c r="AF366" s="2">
        <v>0.61001157407407403</v>
      </c>
      <c r="AG366" s="2">
        <f t="shared" si="53"/>
        <v>0.625</v>
      </c>
      <c r="AH366" t="s">
        <v>35</v>
      </c>
    </row>
    <row r="367" spans="1:34" x14ac:dyDescent="0.2">
      <c r="A367">
        <v>1509516</v>
      </c>
      <c r="B367" t="s">
        <v>88</v>
      </c>
      <c r="E367">
        <v>53218</v>
      </c>
      <c r="F367" t="s">
        <v>23</v>
      </c>
      <c r="G367" t="s">
        <v>89</v>
      </c>
      <c r="H367">
        <v>109</v>
      </c>
      <c r="I367" t="s">
        <v>62</v>
      </c>
      <c r="J367">
        <f>VLOOKUP(I367,[1]Key!$A$1:$C$72,2,FALSE)</f>
        <v>43.058010000000003</v>
      </c>
      <c r="K367">
        <f>VLOOKUP(I367,[1]Key!$A$1:$C$72,3,FALSE)</f>
        <v>-87.877300000000005</v>
      </c>
      <c r="L367" t="s">
        <v>62</v>
      </c>
      <c r="M367">
        <f>VLOOKUP(L367,[1]Key!$A$1:$C$72,2,FALSE)</f>
        <v>43.058010000000003</v>
      </c>
      <c r="N367">
        <f>VLOOKUP(L367,[1]Key!$A$1:$C$72,3,FALSE)</f>
        <v>-87.877300000000005</v>
      </c>
      <c r="O367">
        <v>65</v>
      </c>
      <c r="P367">
        <v>9</v>
      </c>
      <c r="Q367">
        <v>9.8000000000000007</v>
      </c>
      <c r="R367">
        <v>9.3000000000000007</v>
      </c>
      <c r="S367">
        <v>390</v>
      </c>
      <c r="T367">
        <f t="shared" si="45"/>
        <v>-1</v>
      </c>
      <c r="U367" s="1">
        <v>42783</v>
      </c>
      <c r="V367" s="13">
        <f t="shared" si="46"/>
        <v>42767</v>
      </c>
      <c r="W367" s="14">
        <f t="shared" si="47"/>
        <v>42783</v>
      </c>
      <c r="X367" s="1" t="str">
        <f t="shared" si="48"/>
        <v>Friday</v>
      </c>
      <c r="Y367" s="2">
        <v>0.56458333333333333</v>
      </c>
      <c r="Z367" s="2">
        <f t="shared" si="49"/>
        <v>0.58333333333333326</v>
      </c>
      <c r="AA367">
        <f>1</f>
        <v>1</v>
      </c>
      <c r="AB367" s="1">
        <v>42783</v>
      </c>
      <c r="AC367" s="13">
        <f t="shared" si="50"/>
        <v>42767</v>
      </c>
      <c r="AD367" s="14">
        <f t="shared" si="51"/>
        <v>42783</v>
      </c>
      <c r="AE367" s="1" t="str">
        <f t="shared" si="52"/>
        <v>Friday</v>
      </c>
      <c r="AF367" s="2">
        <v>0.60993055555555553</v>
      </c>
      <c r="AG367" s="2">
        <f t="shared" si="53"/>
        <v>0.625</v>
      </c>
      <c r="AH367" t="s">
        <v>35</v>
      </c>
    </row>
    <row r="368" spans="1:34" x14ac:dyDescent="0.2">
      <c r="A368">
        <v>1509614</v>
      </c>
      <c r="B368" t="s">
        <v>88</v>
      </c>
      <c r="E368">
        <v>53072</v>
      </c>
      <c r="F368" t="s">
        <v>23</v>
      </c>
      <c r="G368" t="s">
        <v>89</v>
      </c>
      <c r="H368">
        <v>5441</v>
      </c>
      <c r="I368" t="s">
        <v>25</v>
      </c>
      <c r="J368">
        <f>VLOOKUP(I368,[1]Key!$A$1:$C$72,2,FALSE)</f>
        <v>43.06044</v>
      </c>
      <c r="K368">
        <f>VLOOKUP(I368,[1]Key!$A$1:$C$72,3,FALSE)</f>
        <v>-88.016239999999996</v>
      </c>
      <c r="L368" t="s">
        <v>25</v>
      </c>
      <c r="M368">
        <f>VLOOKUP(L368,[1]Key!$A$1:$C$72,2,FALSE)</f>
        <v>43.06044</v>
      </c>
      <c r="N368">
        <f>VLOOKUP(L368,[1]Key!$A$1:$C$72,3,FALSE)</f>
        <v>-88.016239999999996</v>
      </c>
      <c r="O368">
        <v>18</v>
      </c>
      <c r="P368">
        <v>3</v>
      </c>
      <c r="Q368">
        <v>2.7</v>
      </c>
      <c r="R368">
        <v>2.6</v>
      </c>
      <c r="S368">
        <v>108</v>
      </c>
      <c r="T368">
        <f t="shared" si="45"/>
        <v>-1</v>
      </c>
      <c r="U368" s="1">
        <v>42783</v>
      </c>
      <c r="V368" s="13">
        <f t="shared" si="46"/>
        <v>42767</v>
      </c>
      <c r="W368" s="14">
        <f t="shared" si="47"/>
        <v>42783</v>
      </c>
      <c r="X368" s="1" t="str">
        <f t="shared" si="48"/>
        <v>Friday</v>
      </c>
      <c r="Y368" s="2">
        <v>0.60015046296296293</v>
      </c>
      <c r="Z368" s="2">
        <f t="shared" si="49"/>
        <v>0.58333333333333326</v>
      </c>
      <c r="AA368">
        <f>1</f>
        <v>1</v>
      </c>
      <c r="AB368" s="1">
        <v>42783</v>
      </c>
      <c r="AC368" s="13">
        <f t="shared" si="50"/>
        <v>42767</v>
      </c>
      <c r="AD368" s="14">
        <f t="shared" si="51"/>
        <v>42783</v>
      </c>
      <c r="AE368" s="1" t="str">
        <f t="shared" si="52"/>
        <v>Friday</v>
      </c>
      <c r="AF368" s="2">
        <v>0.61278935185185179</v>
      </c>
      <c r="AG368" s="2">
        <f t="shared" si="53"/>
        <v>0.625</v>
      </c>
      <c r="AH368" t="s">
        <v>35</v>
      </c>
    </row>
    <row r="369" spans="1:34" x14ac:dyDescent="0.2">
      <c r="A369">
        <v>1509638</v>
      </c>
      <c r="B369" t="s">
        <v>88</v>
      </c>
      <c r="E369">
        <v>53223</v>
      </c>
      <c r="F369" t="s">
        <v>23</v>
      </c>
      <c r="G369" t="s">
        <v>89</v>
      </c>
      <c r="H369">
        <v>11052</v>
      </c>
      <c r="I369" t="s">
        <v>62</v>
      </c>
      <c r="J369">
        <f>VLOOKUP(I369,[1]Key!$A$1:$C$72,2,FALSE)</f>
        <v>43.058010000000003</v>
      </c>
      <c r="K369">
        <f>VLOOKUP(I369,[1]Key!$A$1:$C$72,3,FALSE)</f>
        <v>-87.877300000000005</v>
      </c>
      <c r="L369" t="s">
        <v>31</v>
      </c>
      <c r="M369">
        <f>VLOOKUP(L369,[1]Key!$A$1:$C$72,2,FALSE)</f>
        <v>43.03519</v>
      </c>
      <c r="N369">
        <f>VLOOKUP(L369,[1]Key!$A$1:$C$72,3,FALSE)</f>
        <v>-87.907390000000007</v>
      </c>
      <c r="O369">
        <v>70</v>
      </c>
      <c r="P369">
        <v>9</v>
      </c>
      <c r="Q369">
        <v>10.5</v>
      </c>
      <c r="R369">
        <v>10</v>
      </c>
      <c r="S369">
        <v>420</v>
      </c>
      <c r="T369">
        <f t="shared" si="45"/>
        <v>-1</v>
      </c>
      <c r="U369" s="1">
        <v>42783</v>
      </c>
      <c r="V369" s="13">
        <f t="shared" si="46"/>
        <v>42767</v>
      </c>
      <c r="W369" s="14">
        <f t="shared" si="47"/>
        <v>42783</v>
      </c>
      <c r="X369" s="1" t="str">
        <f t="shared" si="48"/>
        <v>Friday</v>
      </c>
      <c r="Y369" s="2">
        <v>0.61239583333333336</v>
      </c>
      <c r="Z369" s="2">
        <f t="shared" si="49"/>
        <v>0.625</v>
      </c>
      <c r="AA369">
        <f>1</f>
        <v>1</v>
      </c>
      <c r="AB369" s="1">
        <v>42783</v>
      </c>
      <c r="AC369" s="13">
        <f t="shared" si="50"/>
        <v>42767</v>
      </c>
      <c r="AD369" s="14">
        <f t="shared" si="51"/>
        <v>42783</v>
      </c>
      <c r="AE369" s="1" t="str">
        <f t="shared" si="52"/>
        <v>Friday</v>
      </c>
      <c r="AF369" s="2">
        <v>0.66101851851851856</v>
      </c>
      <c r="AG369" s="2">
        <f t="shared" si="53"/>
        <v>0.66666666666666663</v>
      </c>
      <c r="AH369" t="s">
        <v>27</v>
      </c>
    </row>
    <row r="370" spans="1:34" x14ac:dyDescent="0.2">
      <c r="A370">
        <v>1509665</v>
      </c>
      <c r="B370" t="s">
        <v>88</v>
      </c>
      <c r="E370">
        <v>63026</v>
      </c>
      <c r="F370" t="s">
        <v>23</v>
      </c>
      <c r="G370" t="s">
        <v>89</v>
      </c>
      <c r="H370">
        <v>5422</v>
      </c>
      <c r="I370" t="s">
        <v>85</v>
      </c>
      <c r="J370">
        <f>VLOOKUP(I370,[1]Key!$A$1:$C$72,2,FALSE)</f>
        <v>43.041646999999998</v>
      </c>
      <c r="K370">
        <f>VLOOKUP(I370,[1]Key!$A$1:$C$72,3,FALSE)</f>
        <v>-87.927257999999995</v>
      </c>
      <c r="L370" t="s">
        <v>74</v>
      </c>
      <c r="M370">
        <f>VLOOKUP(L370,[1]Key!$A$1:$C$72,2,FALSE)</f>
        <v>43.040154000000001</v>
      </c>
      <c r="N370">
        <f>VLOOKUP(L370,[1]Key!$A$1:$C$72,3,FALSE)</f>
        <v>-87.932113000000001</v>
      </c>
      <c r="O370">
        <v>63</v>
      </c>
      <c r="P370">
        <v>6</v>
      </c>
      <c r="Q370">
        <v>9.5</v>
      </c>
      <c r="R370">
        <v>9</v>
      </c>
      <c r="S370">
        <v>378</v>
      </c>
      <c r="T370">
        <f t="shared" si="45"/>
        <v>-1</v>
      </c>
      <c r="U370" s="1">
        <v>42783</v>
      </c>
      <c r="V370" s="13">
        <f t="shared" si="46"/>
        <v>42767</v>
      </c>
      <c r="W370" s="14">
        <f t="shared" si="47"/>
        <v>42783</v>
      </c>
      <c r="X370" s="1" t="str">
        <f t="shared" si="48"/>
        <v>Friday</v>
      </c>
      <c r="Y370" s="2">
        <v>0.61966435185185187</v>
      </c>
      <c r="Z370" s="2">
        <f t="shared" si="49"/>
        <v>0.625</v>
      </c>
      <c r="AA370">
        <f>1</f>
        <v>1</v>
      </c>
      <c r="AB370" s="1">
        <v>42783</v>
      </c>
      <c r="AC370" s="13">
        <f t="shared" si="50"/>
        <v>42767</v>
      </c>
      <c r="AD370" s="14">
        <f t="shared" si="51"/>
        <v>42783</v>
      </c>
      <c r="AE370" s="1" t="str">
        <f t="shared" si="52"/>
        <v>Friday</v>
      </c>
      <c r="AF370" s="2">
        <v>0.66374999999999995</v>
      </c>
      <c r="AG370" s="2">
        <f t="shared" si="53"/>
        <v>0.66666666666666663</v>
      </c>
      <c r="AH370" t="s">
        <v>27</v>
      </c>
    </row>
    <row r="371" spans="1:34" x14ac:dyDescent="0.2">
      <c r="A371">
        <v>1509669</v>
      </c>
      <c r="B371" t="s">
        <v>88</v>
      </c>
      <c r="E371">
        <v>55416</v>
      </c>
      <c r="F371" t="s">
        <v>23</v>
      </c>
      <c r="G371" t="s">
        <v>89</v>
      </c>
      <c r="H371">
        <v>96</v>
      </c>
      <c r="I371" t="s">
        <v>85</v>
      </c>
      <c r="J371">
        <f>VLOOKUP(I371,[1]Key!$A$1:$C$72,2,FALSE)</f>
        <v>43.041646999999998</v>
      </c>
      <c r="K371">
        <f>VLOOKUP(I371,[1]Key!$A$1:$C$72,3,FALSE)</f>
        <v>-87.927257999999995</v>
      </c>
      <c r="L371" t="s">
        <v>74</v>
      </c>
      <c r="M371">
        <f>VLOOKUP(L371,[1]Key!$A$1:$C$72,2,FALSE)</f>
        <v>43.040154000000001</v>
      </c>
      <c r="N371">
        <f>VLOOKUP(L371,[1]Key!$A$1:$C$72,3,FALSE)</f>
        <v>-87.932113000000001</v>
      </c>
      <c r="O371">
        <v>61</v>
      </c>
      <c r="P371">
        <v>6</v>
      </c>
      <c r="Q371">
        <v>9.1999999999999993</v>
      </c>
      <c r="R371">
        <v>8.6999999999999993</v>
      </c>
      <c r="S371">
        <v>366</v>
      </c>
      <c r="T371">
        <f t="shared" si="45"/>
        <v>-1</v>
      </c>
      <c r="U371" s="1">
        <v>42783</v>
      </c>
      <c r="V371" s="13">
        <f t="shared" si="46"/>
        <v>42767</v>
      </c>
      <c r="W371" s="14">
        <f t="shared" si="47"/>
        <v>42783</v>
      </c>
      <c r="X371" s="1" t="str">
        <f t="shared" si="48"/>
        <v>Friday</v>
      </c>
      <c r="Y371" s="2">
        <v>0.62091435185185184</v>
      </c>
      <c r="Z371" s="2">
        <f t="shared" si="49"/>
        <v>0.625</v>
      </c>
      <c r="AA371">
        <f>1</f>
        <v>1</v>
      </c>
      <c r="AB371" s="1">
        <v>42783</v>
      </c>
      <c r="AC371" s="13">
        <f t="shared" si="50"/>
        <v>42767</v>
      </c>
      <c r="AD371" s="14">
        <f t="shared" si="51"/>
        <v>42783</v>
      </c>
      <c r="AE371" s="1" t="str">
        <f t="shared" si="52"/>
        <v>Friday</v>
      </c>
      <c r="AF371" s="2">
        <v>0.66380787037037037</v>
      </c>
      <c r="AG371" s="2">
        <f t="shared" si="53"/>
        <v>0.66666666666666663</v>
      </c>
      <c r="AH371" t="s">
        <v>27</v>
      </c>
    </row>
    <row r="372" spans="1:34" x14ac:dyDescent="0.2">
      <c r="A372">
        <v>1509688</v>
      </c>
      <c r="B372" t="s">
        <v>88</v>
      </c>
      <c r="E372">
        <v>60010</v>
      </c>
      <c r="F372" t="s">
        <v>23</v>
      </c>
      <c r="G372" t="s">
        <v>89</v>
      </c>
      <c r="H372">
        <v>5573</v>
      </c>
      <c r="I372" t="s">
        <v>74</v>
      </c>
      <c r="J372">
        <f>VLOOKUP(I372,[1]Key!$A$1:$C$72,2,FALSE)</f>
        <v>43.040154000000001</v>
      </c>
      <c r="K372">
        <f>VLOOKUP(I372,[1]Key!$A$1:$C$72,3,FALSE)</f>
        <v>-87.932113000000001</v>
      </c>
      <c r="L372" t="s">
        <v>34</v>
      </c>
      <c r="M372">
        <f>VLOOKUP(L372,[1]Key!$A$1:$C$72,2,FALSE)</f>
        <v>43.036900000000003</v>
      </c>
      <c r="N372">
        <f>VLOOKUP(L372,[1]Key!$A$1:$C$72,3,FALSE)</f>
        <v>-87.89667</v>
      </c>
      <c r="O372">
        <v>29</v>
      </c>
      <c r="P372">
        <v>3</v>
      </c>
      <c r="Q372">
        <v>4.4000000000000004</v>
      </c>
      <c r="R372">
        <v>4.0999999999999996</v>
      </c>
      <c r="S372">
        <v>174</v>
      </c>
      <c r="T372">
        <f t="shared" si="45"/>
        <v>-1</v>
      </c>
      <c r="U372" s="1">
        <v>42783</v>
      </c>
      <c r="V372" s="13">
        <f t="shared" si="46"/>
        <v>42767</v>
      </c>
      <c r="W372" s="14">
        <f t="shared" si="47"/>
        <v>42783</v>
      </c>
      <c r="X372" s="1" t="str">
        <f t="shared" si="48"/>
        <v>Friday</v>
      </c>
      <c r="Y372" s="2">
        <v>0.62800925925925932</v>
      </c>
      <c r="Z372" s="2">
        <f t="shared" si="49"/>
        <v>0.625</v>
      </c>
      <c r="AA372">
        <f>1</f>
        <v>1</v>
      </c>
      <c r="AB372" s="1">
        <v>42783</v>
      </c>
      <c r="AC372" s="13">
        <f t="shared" si="50"/>
        <v>42767</v>
      </c>
      <c r="AD372" s="14">
        <f t="shared" si="51"/>
        <v>42783</v>
      </c>
      <c r="AE372" s="1" t="str">
        <f t="shared" si="52"/>
        <v>Friday</v>
      </c>
      <c r="AF372" s="2">
        <v>0.64811342592592591</v>
      </c>
      <c r="AG372" s="2">
        <f t="shared" si="53"/>
        <v>0.66666666666666663</v>
      </c>
      <c r="AH372" t="s">
        <v>27</v>
      </c>
    </row>
    <row r="373" spans="1:34" x14ac:dyDescent="0.2">
      <c r="A373">
        <v>1509710</v>
      </c>
      <c r="B373" t="s">
        <v>88</v>
      </c>
      <c r="E373">
        <v>53005</v>
      </c>
      <c r="F373" t="s">
        <v>23</v>
      </c>
      <c r="G373" t="s">
        <v>89</v>
      </c>
      <c r="H373">
        <v>28</v>
      </c>
      <c r="I373" t="s">
        <v>31</v>
      </c>
      <c r="J373">
        <f>VLOOKUP(I373,[1]Key!$A$1:$C$72,2,FALSE)</f>
        <v>43.03519</v>
      </c>
      <c r="K373">
        <f>VLOOKUP(I373,[1]Key!$A$1:$C$72,3,FALSE)</f>
        <v>-87.907390000000007</v>
      </c>
      <c r="L373" t="s">
        <v>52</v>
      </c>
      <c r="M373">
        <f>VLOOKUP(L373,[1]Key!$A$1:$C$72,2,FALSE)</f>
        <v>43.026470000000003</v>
      </c>
      <c r="N373">
        <f>VLOOKUP(L373,[1]Key!$A$1:$C$72,3,FALSE)</f>
        <v>-87.918040000000005</v>
      </c>
      <c r="O373">
        <v>25</v>
      </c>
      <c r="P373">
        <v>3</v>
      </c>
      <c r="Q373">
        <v>3.8</v>
      </c>
      <c r="R373">
        <v>3.6</v>
      </c>
      <c r="S373">
        <v>150</v>
      </c>
      <c r="T373">
        <f t="shared" si="45"/>
        <v>-1</v>
      </c>
      <c r="U373" s="1">
        <v>42783</v>
      </c>
      <c r="V373" s="13">
        <f t="shared" si="46"/>
        <v>42767</v>
      </c>
      <c r="W373" s="14">
        <f t="shared" si="47"/>
        <v>42783</v>
      </c>
      <c r="X373" s="1" t="str">
        <f t="shared" si="48"/>
        <v>Friday</v>
      </c>
      <c r="Y373" s="2">
        <v>0.63385416666666672</v>
      </c>
      <c r="Z373" s="2">
        <f t="shared" si="49"/>
        <v>0.625</v>
      </c>
      <c r="AA373">
        <f>1</f>
        <v>1</v>
      </c>
      <c r="AB373" s="1">
        <v>42783</v>
      </c>
      <c r="AC373" s="13">
        <f t="shared" si="50"/>
        <v>42767</v>
      </c>
      <c r="AD373" s="14">
        <f t="shared" si="51"/>
        <v>42783</v>
      </c>
      <c r="AE373" s="1" t="str">
        <f t="shared" si="52"/>
        <v>Friday</v>
      </c>
      <c r="AF373" s="2">
        <v>0.65079861111111115</v>
      </c>
      <c r="AG373" s="2">
        <f t="shared" si="53"/>
        <v>0.66666666666666663</v>
      </c>
      <c r="AH373" t="s">
        <v>27</v>
      </c>
    </row>
    <row r="374" spans="1:34" x14ac:dyDescent="0.2">
      <c r="A374">
        <v>1509710</v>
      </c>
      <c r="B374" t="s">
        <v>88</v>
      </c>
      <c r="E374">
        <v>53005</v>
      </c>
      <c r="F374" t="s">
        <v>23</v>
      </c>
      <c r="G374" t="s">
        <v>89</v>
      </c>
      <c r="H374">
        <v>5475</v>
      </c>
      <c r="I374" t="s">
        <v>31</v>
      </c>
      <c r="J374">
        <f>VLOOKUP(I374,[1]Key!$A$1:$C$72,2,FALSE)</f>
        <v>43.03519</v>
      </c>
      <c r="K374">
        <f>VLOOKUP(I374,[1]Key!$A$1:$C$72,3,FALSE)</f>
        <v>-87.907390000000007</v>
      </c>
      <c r="L374" t="s">
        <v>52</v>
      </c>
      <c r="M374">
        <f>VLOOKUP(L374,[1]Key!$A$1:$C$72,2,FALSE)</f>
        <v>43.026470000000003</v>
      </c>
      <c r="N374">
        <f>VLOOKUP(L374,[1]Key!$A$1:$C$72,3,FALSE)</f>
        <v>-87.918040000000005</v>
      </c>
      <c r="O374">
        <v>24</v>
      </c>
      <c r="P374">
        <v>3</v>
      </c>
      <c r="Q374">
        <v>3.6</v>
      </c>
      <c r="R374">
        <v>3.4</v>
      </c>
      <c r="S374">
        <v>144</v>
      </c>
      <c r="T374">
        <f t="shared" si="45"/>
        <v>-1</v>
      </c>
      <c r="U374" s="1">
        <v>42783</v>
      </c>
      <c r="V374" s="13">
        <f t="shared" si="46"/>
        <v>42767</v>
      </c>
      <c r="W374" s="14">
        <f t="shared" si="47"/>
        <v>42783</v>
      </c>
      <c r="X374" s="1" t="str">
        <f t="shared" si="48"/>
        <v>Friday</v>
      </c>
      <c r="Y374" s="2">
        <v>0.6343981481481481</v>
      </c>
      <c r="Z374" s="2">
        <f t="shared" si="49"/>
        <v>0.625</v>
      </c>
      <c r="AA374">
        <f>1</f>
        <v>1</v>
      </c>
      <c r="AB374" s="1">
        <v>42783</v>
      </c>
      <c r="AC374" s="13">
        <f t="shared" si="50"/>
        <v>42767</v>
      </c>
      <c r="AD374" s="14">
        <f t="shared" si="51"/>
        <v>42783</v>
      </c>
      <c r="AE374" s="1" t="str">
        <f t="shared" si="52"/>
        <v>Friday</v>
      </c>
      <c r="AF374" s="2">
        <v>0.65079861111111115</v>
      </c>
      <c r="AG374" s="2">
        <f t="shared" si="53"/>
        <v>0.66666666666666663</v>
      </c>
      <c r="AH374" t="s">
        <v>27</v>
      </c>
    </row>
    <row r="375" spans="1:34" x14ac:dyDescent="0.2">
      <c r="A375">
        <v>1509710</v>
      </c>
      <c r="B375" t="s">
        <v>88</v>
      </c>
      <c r="E375">
        <v>53005</v>
      </c>
      <c r="F375" t="s">
        <v>23</v>
      </c>
      <c r="G375" t="s">
        <v>89</v>
      </c>
      <c r="H375">
        <v>11110</v>
      </c>
      <c r="I375" t="s">
        <v>70</v>
      </c>
      <c r="J375">
        <f>VLOOKUP(I375,[1]Key!$A$1:$C$72,2,FALSE)</f>
        <v>43.053040000000003</v>
      </c>
      <c r="K375">
        <f>VLOOKUP(I375,[1]Key!$A$1:$C$72,3,FALSE)</f>
        <v>-87.897660000000002</v>
      </c>
      <c r="L375" t="s">
        <v>47</v>
      </c>
      <c r="M375">
        <f>VLOOKUP(L375,[1]Key!$A$1:$C$72,2,FALSE)</f>
        <v>43.049230000000001</v>
      </c>
      <c r="N375">
        <f>VLOOKUP(L375,[1]Key!$A$1:$C$72,3,FALSE)</f>
        <v>-87.911940000000001</v>
      </c>
      <c r="O375">
        <v>9</v>
      </c>
      <c r="P375">
        <v>3</v>
      </c>
      <c r="Q375">
        <v>1.4</v>
      </c>
      <c r="R375">
        <v>1.3</v>
      </c>
      <c r="S375">
        <v>54</v>
      </c>
      <c r="T375">
        <f t="shared" si="45"/>
        <v>-1</v>
      </c>
      <c r="U375" s="1">
        <v>42783</v>
      </c>
      <c r="V375" s="13">
        <f t="shared" si="46"/>
        <v>42767</v>
      </c>
      <c r="W375" s="14">
        <f t="shared" si="47"/>
        <v>42783</v>
      </c>
      <c r="X375" s="1" t="str">
        <f t="shared" si="48"/>
        <v>Friday</v>
      </c>
      <c r="Y375" s="2">
        <v>0.75894675925925925</v>
      </c>
      <c r="Z375" s="2">
        <f t="shared" si="49"/>
        <v>0.75</v>
      </c>
      <c r="AA375">
        <f>1</f>
        <v>1</v>
      </c>
      <c r="AB375" s="1">
        <v>42783</v>
      </c>
      <c r="AC375" s="13">
        <f t="shared" si="50"/>
        <v>42767</v>
      </c>
      <c r="AD375" s="14">
        <f t="shared" si="51"/>
        <v>42783</v>
      </c>
      <c r="AE375" s="1" t="str">
        <f t="shared" si="52"/>
        <v>Friday</v>
      </c>
      <c r="AF375" s="2">
        <v>0.76523148148148146</v>
      </c>
      <c r="AG375" s="2">
        <f t="shared" si="53"/>
        <v>0.75</v>
      </c>
      <c r="AH375" t="s">
        <v>27</v>
      </c>
    </row>
    <row r="376" spans="1:34" x14ac:dyDescent="0.2">
      <c r="A376">
        <v>1509718</v>
      </c>
      <c r="B376" t="s">
        <v>88</v>
      </c>
      <c r="F376" t="s">
        <v>23</v>
      </c>
      <c r="G376" t="s">
        <v>89</v>
      </c>
      <c r="H376">
        <v>250</v>
      </c>
      <c r="I376" t="s">
        <v>40</v>
      </c>
      <c r="J376">
        <f>VLOOKUP(I376,[1]Key!$A$1:$C$72,2,FALSE)</f>
        <v>43.031480000000002</v>
      </c>
      <c r="K376">
        <f>VLOOKUP(I376,[1]Key!$A$1:$C$72,3,FALSE)</f>
        <v>-87.908169999999998</v>
      </c>
      <c r="L376" t="s">
        <v>40</v>
      </c>
      <c r="M376">
        <f>VLOOKUP(L376,[1]Key!$A$1:$C$72,2,FALSE)</f>
        <v>43.031480000000002</v>
      </c>
      <c r="N376">
        <f>VLOOKUP(L376,[1]Key!$A$1:$C$72,3,FALSE)</f>
        <v>-87.908169999999998</v>
      </c>
      <c r="O376">
        <v>56</v>
      </c>
      <c r="P376">
        <v>6</v>
      </c>
      <c r="Q376">
        <v>8.4</v>
      </c>
      <c r="R376">
        <v>8</v>
      </c>
      <c r="S376">
        <v>336</v>
      </c>
      <c r="T376">
        <f t="shared" si="45"/>
        <v>-1</v>
      </c>
      <c r="U376" s="1">
        <v>42783</v>
      </c>
      <c r="V376" s="13">
        <f t="shared" si="46"/>
        <v>42767</v>
      </c>
      <c r="W376" s="14">
        <f t="shared" si="47"/>
        <v>42783</v>
      </c>
      <c r="X376" s="1" t="str">
        <f t="shared" si="48"/>
        <v>Friday</v>
      </c>
      <c r="Y376" s="2">
        <v>0.63850694444444445</v>
      </c>
      <c r="Z376" s="2">
        <f t="shared" si="49"/>
        <v>0.625</v>
      </c>
      <c r="AA376">
        <f>1</f>
        <v>1</v>
      </c>
      <c r="AB376" s="1">
        <v>42783</v>
      </c>
      <c r="AC376" s="13">
        <f t="shared" si="50"/>
        <v>42767</v>
      </c>
      <c r="AD376" s="14">
        <f t="shared" si="51"/>
        <v>42783</v>
      </c>
      <c r="AE376" s="1" t="str">
        <f t="shared" si="52"/>
        <v>Friday</v>
      </c>
      <c r="AF376" s="2">
        <v>0.67715277777777771</v>
      </c>
      <c r="AG376" s="2">
        <f t="shared" si="53"/>
        <v>0.66666666666666663</v>
      </c>
      <c r="AH376" t="s">
        <v>35</v>
      </c>
    </row>
    <row r="377" spans="1:34" x14ac:dyDescent="0.2">
      <c r="A377">
        <v>1509818</v>
      </c>
      <c r="B377" t="s">
        <v>88</v>
      </c>
      <c r="E377">
        <v>53210</v>
      </c>
      <c r="F377" t="s">
        <v>23</v>
      </c>
      <c r="G377" t="s">
        <v>89</v>
      </c>
      <c r="H377">
        <v>17</v>
      </c>
      <c r="I377" t="s">
        <v>81</v>
      </c>
      <c r="J377">
        <f>VLOOKUP(I377,[1]Key!$A$1:$C$72,2,FALSE)</f>
        <v>43.06033</v>
      </c>
      <c r="K377">
        <f>VLOOKUP(I377,[1]Key!$A$1:$C$72,3,FALSE)</f>
        <v>-87.89546</v>
      </c>
      <c r="L377" t="s">
        <v>81</v>
      </c>
      <c r="M377">
        <f>VLOOKUP(L377,[1]Key!$A$1:$C$72,2,FALSE)</f>
        <v>43.06033</v>
      </c>
      <c r="N377">
        <f>VLOOKUP(L377,[1]Key!$A$1:$C$72,3,FALSE)</f>
        <v>-87.89546</v>
      </c>
      <c r="O377">
        <v>134</v>
      </c>
      <c r="P377">
        <v>0</v>
      </c>
      <c r="Q377">
        <v>18</v>
      </c>
      <c r="R377">
        <v>17.100000000000001</v>
      </c>
      <c r="S377">
        <v>720</v>
      </c>
      <c r="T377">
        <f t="shared" si="45"/>
        <v>-1</v>
      </c>
      <c r="U377" s="1">
        <v>42783</v>
      </c>
      <c r="V377" s="13">
        <f t="shared" si="46"/>
        <v>42767</v>
      </c>
      <c r="W377" s="14">
        <f t="shared" si="47"/>
        <v>42783</v>
      </c>
      <c r="X377" s="1" t="str">
        <f t="shared" si="48"/>
        <v>Friday</v>
      </c>
      <c r="Y377" s="2">
        <v>0.67131944444444447</v>
      </c>
      <c r="Z377" s="2">
        <f t="shared" si="49"/>
        <v>0.66666666666666663</v>
      </c>
      <c r="AA377">
        <f>1</f>
        <v>1</v>
      </c>
      <c r="AB377" s="1">
        <v>42783</v>
      </c>
      <c r="AC377" s="13">
        <f t="shared" si="50"/>
        <v>42767</v>
      </c>
      <c r="AD377" s="14">
        <f t="shared" si="51"/>
        <v>42783</v>
      </c>
      <c r="AE377" s="1" t="str">
        <f t="shared" si="52"/>
        <v>Friday</v>
      </c>
      <c r="AF377" s="2">
        <v>0.7640393518518519</v>
      </c>
      <c r="AG377" s="2">
        <f t="shared" si="53"/>
        <v>0.75</v>
      </c>
      <c r="AH377" t="s">
        <v>35</v>
      </c>
    </row>
    <row r="378" spans="1:34" x14ac:dyDescent="0.2">
      <c r="A378">
        <v>1509831</v>
      </c>
      <c r="B378" t="s">
        <v>88</v>
      </c>
      <c r="E378">
        <v>53132</v>
      </c>
      <c r="F378" t="s">
        <v>23</v>
      </c>
      <c r="G378" t="s">
        <v>89</v>
      </c>
      <c r="H378">
        <v>995</v>
      </c>
      <c r="I378" t="s">
        <v>34</v>
      </c>
      <c r="J378">
        <f>VLOOKUP(I378,[1]Key!$A$1:$C$72,2,FALSE)</f>
        <v>43.036900000000003</v>
      </c>
      <c r="K378">
        <f>VLOOKUP(I378,[1]Key!$A$1:$C$72,3,FALSE)</f>
        <v>-87.89667</v>
      </c>
      <c r="L378" t="s">
        <v>34</v>
      </c>
      <c r="M378">
        <f>VLOOKUP(L378,[1]Key!$A$1:$C$72,2,FALSE)</f>
        <v>43.036900000000003</v>
      </c>
      <c r="N378">
        <f>VLOOKUP(L378,[1]Key!$A$1:$C$72,3,FALSE)</f>
        <v>-87.89667</v>
      </c>
      <c r="O378">
        <v>54</v>
      </c>
      <c r="P378">
        <v>6</v>
      </c>
      <c r="Q378">
        <v>8.1</v>
      </c>
      <c r="R378">
        <v>7.7</v>
      </c>
      <c r="S378">
        <v>324</v>
      </c>
      <c r="T378">
        <f t="shared" si="45"/>
        <v>-1</v>
      </c>
      <c r="U378" s="1">
        <v>42783</v>
      </c>
      <c r="V378" s="13">
        <f t="shared" si="46"/>
        <v>42767</v>
      </c>
      <c r="W378" s="14">
        <f t="shared" si="47"/>
        <v>42783</v>
      </c>
      <c r="X378" s="1" t="str">
        <f t="shared" si="48"/>
        <v>Friday</v>
      </c>
      <c r="Y378" s="2">
        <v>0.67707175925925922</v>
      </c>
      <c r="Z378" s="2">
        <f t="shared" si="49"/>
        <v>0.66666666666666663</v>
      </c>
      <c r="AA378">
        <f>1</f>
        <v>1</v>
      </c>
      <c r="AB378" s="1">
        <v>42783</v>
      </c>
      <c r="AC378" s="13">
        <f t="shared" si="50"/>
        <v>42767</v>
      </c>
      <c r="AD378" s="14">
        <f t="shared" si="51"/>
        <v>42783</v>
      </c>
      <c r="AE378" s="1" t="str">
        <f t="shared" si="52"/>
        <v>Friday</v>
      </c>
      <c r="AF378" s="2">
        <v>0.71417824074074077</v>
      </c>
      <c r="AG378" s="2">
        <f t="shared" si="53"/>
        <v>0.70833333333333326</v>
      </c>
      <c r="AH378" t="s">
        <v>35</v>
      </c>
    </row>
    <row r="379" spans="1:34" x14ac:dyDescent="0.2">
      <c r="A379">
        <v>1509924</v>
      </c>
      <c r="B379" t="s">
        <v>88</v>
      </c>
      <c r="E379">
        <v>53404</v>
      </c>
      <c r="F379" t="s">
        <v>23</v>
      </c>
      <c r="G379" t="s">
        <v>89</v>
      </c>
      <c r="H379">
        <v>175</v>
      </c>
      <c r="I379" t="s">
        <v>36</v>
      </c>
      <c r="J379">
        <f>VLOOKUP(I379,[1]Key!$A$1:$C$72,2,FALSE)</f>
        <v>43.038580000000003</v>
      </c>
      <c r="K379">
        <f>VLOOKUP(I379,[1]Key!$A$1:$C$72,3,FALSE)</f>
        <v>-87.90934</v>
      </c>
      <c r="L379" t="s">
        <v>40</v>
      </c>
      <c r="M379">
        <f>VLOOKUP(L379,[1]Key!$A$1:$C$72,2,FALSE)</f>
        <v>43.031480000000002</v>
      </c>
      <c r="N379">
        <f>VLOOKUP(L379,[1]Key!$A$1:$C$72,3,FALSE)</f>
        <v>-87.908169999999998</v>
      </c>
      <c r="O379">
        <v>46</v>
      </c>
      <c r="P379">
        <v>0</v>
      </c>
      <c r="Q379">
        <v>6.9</v>
      </c>
      <c r="R379">
        <v>6.6</v>
      </c>
      <c r="S379">
        <v>276</v>
      </c>
      <c r="T379">
        <f t="shared" si="45"/>
        <v>-1</v>
      </c>
      <c r="U379" s="1">
        <v>42783</v>
      </c>
      <c r="V379" s="13">
        <f t="shared" si="46"/>
        <v>42767</v>
      </c>
      <c r="W379" s="14">
        <f t="shared" si="47"/>
        <v>42783</v>
      </c>
      <c r="X379" s="1" t="str">
        <f t="shared" si="48"/>
        <v>Friday</v>
      </c>
      <c r="Y379" s="2">
        <v>0.71068287037037037</v>
      </c>
      <c r="Z379" s="2">
        <f t="shared" si="49"/>
        <v>0.70833333333333326</v>
      </c>
      <c r="AA379">
        <f>1</f>
        <v>1</v>
      </c>
      <c r="AB379" s="1">
        <v>42783</v>
      </c>
      <c r="AC379" s="13">
        <f t="shared" si="50"/>
        <v>42767</v>
      </c>
      <c r="AD379" s="14">
        <f t="shared" si="51"/>
        <v>42783</v>
      </c>
      <c r="AE379" s="1" t="str">
        <f t="shared" si="52"/>
        <v>Friday</v>
      </c>
      <c r="AF379" s="2">
        <v>0.74302083333333335</v>
      </c>
      <c r="AG379" s="2">
        <f t="shared" si="53"/>
        <v>0.75</v>
      </c>
      <c r="AH379" t="s">
        <v>27</v>
      </c>
    </row>
    <row r="380" spans="1:34" x14ac:dyDescent="0.2">
      <c r="A380">
        <v>1509949</v>
      </c>
      <c r="B380" t="s">
        <v>88</v>
      </c>
      <c r="E380">
        <v>53202</v>
      </c>
      <c r="F380" t="s">
        <v>23</v>
      </c>
      <c r="G380" t="s">
        <v>89</v>
      </c>
      <c r="H380">
        <v>263</v>
      </c>
      <c r="I380" t="s">
        <v>80</v>
      </c>
      <c r="J380">
        <f>VLOOKUP(I380,[1]Key!$A$1:$C$72,2,FALSE)</f>
        <v>43.052460000000004</v>
      </c>
      <c r="K380">
        <f>VLOOKUP(I380,[1]Key!$A$1:$C$72,3,FALSE)</f>
        <v>-87.891000000000005</v>
      </c>
      <c r="L380" t="s">
        <v>80</v>
      </c>
      <c r="M380">
        <f>VLOOKUP(L380,[1]Key!$A$1:$C$72,2,FALSE)</f>
        <v>43.052460000000004</v>
      </c>
      <c r="N380">
        <f>VLOOKUP(L380,[1]Key!$A$1:$C$72,3,FALSE)</f>
        <v>-87.891000000000005</v>
      </c>
      <c r="O380">
        <v>21</v>
      </c>
      <c r="P380">
        <v>3</v>
      </c>
      <c r="Q380">
        <v>3.2</v>
      </c>
      <c r="R380">
        <v>3</v>
      </c>
      <c r="S380">
        <v>126</v>
      </c>
      <c r="T380">
        <f t="shared" si="45"/>
        <v>-1</v>
      </c>
      <c r="U380" s="1">
        <v>42783</v>
      </c>
      <c r="V380" s="13">
        <f t="shared" si="46"/>
        <v>42767</v>
      </c>
      <c r="W380" s="14">
        <f t="shared" si="47"/>
        <v>42783</v>
      </c>
      <c r="X380" s="1" t="str">
        <f t="shared" si="48"/>
        <v>Friday</v>
      </c>
      <c r="Y380" s="2">
        <v>0.72607638888888892</v>
      </c>
      <c r="Z380" s="2">
        <f t="shared" si="49"/>
        <v>0.70833333333333326</v>
      </c>
      <c r="AA380">
        <f>1</f>
        <v>1</v>
      </c>
      <c r="AB380" s="1">
        <v>42783</v>
      </c>
      <c r="AC380" s="13">
        <f t="shared" si="50"/>
        <v>42767</v>
      </c>
      <c r="AD380" s="14">
        <f t="shared" si="51"/>
        <v>42783</v>
      </c>
      <c r="AE380" s="1" t="str">
        <f t="shared" si="52"/>
        <v>Friday</v>
      </c>
      <c r="AF380" s="2">
        <v>0.74048611111111118</v>
      </c>
      <c r="AG380" s="2">
        <f t="shared" si="53"/>
        <v>0.75</v>
      </c>
      <c r="AH380" t="s">
        <v>35</v>
      </c>
    </row>
    <row r="381" spans="1:34" x14ac:dyDescent="0.2">
      <c r="A381">
        <v>1509968</v>
      </c>
      <c r="B381" t="s">
        <v>88</v>
      </c>
      <c r="E381">
        <v>53140</v>
      </c>
      <c r="F381" t="s">
        <v>23</v>
      </c>
      <c r="G381" t="s">
        <v>89</v>
      </c>
      <c r="H381">
        <v>5444</v>
      </c>
      <c r="I381" t="s">
        <v>32</v>
      </c>
      <c r="J381">
        <f>VLOOKUP(I381,[1]Key!$A$1:$C$72,2,FALSE)</f>
        <v>43.038719999999998</v>
      </c>
      <c r="K381">
        <f>VLOOKUP(I381,[1]Key!$A$1:$C$72,3,FALSE)</f>
        <v>-87.905339999999995</v>
      </c>
      <c r="L381" t="s">
        <v>32</v>
      </c>
      <c r="M381">
        <f>VLOOKUP(L381,[1]Key!$A$1:$C$72,2,FALSE)</f>
        <v>43.038719999999998</v>
      </c>
      <c r="N381">
        <f>VLOOKUP(L381,[1]Key!$A$1:$C$72,3,FALSE)</f>
        <v>-87.905339999999995</v>
      </c>
      <c r="O381">
        <v>40</v>
      </c>
      <c r="P381">
        <v>6</v>
      </c>
      <c r="Q381">
        <v>6</v>
      </c>
      <c r="R381">
        <v>5.7</v>
      </c>
      <c r="S381">
        <v>240</v>
      </c>
      <c r="T381">
        <f t="shared" si="45"/>
        <v>-1</v>
      </c>
      <c r="U381" s="1">
        <v>42783</v>
      </c>
      <c r="V381" s="13">
        <f t="shared" si="46"/>
        <v>42767</v>
      </c>
      <c r="W381" s="14">
        <f t="shared" si="47"/>
        <v>42783</v>
      </c>
      <c r="X381" s="1" t="str">
        <f t="shared" si="48"/>
        <v>Friday</v>
      </c>
      <c r="Y381" s="2">
        <v>0.74230324074074072</v>
      </c>
      <c r="Z381" s="2">
        <f t="shared" si="49"/>
        <v>0.75</v>
      </c>
      <c r="AA381">
        <f>1</f>
        <v>1</v>
      </c>
      <c r="AB381" s="1">
        <v>42783</v>
      </c>
      <c r="AC381" s="13">
        <f t="shared" si="50"/>
        <v>42767</v>
      </c>
      <c r="AD381" s="14">
        <f t="shared" si="51"/>
        <v>42783</v>
      </c>
      <c r="AE381" s="1" t="str">
        <f t="shared" si="52"/>
        <v>Friday</v>
      </c>
      <c r="AF381" s="2">
        <v>0.7699421296296296</v>
      </c>
      <c r="AG381" s="2">
        <f t="shared" si="53"/>
        <v>0.75</v>
      </c>
      <c r="AH381" t="s">
        <v>35</v>
      </c>
    </row>
    <row r="382" spans="1:34" x14ac:dyDescent="0.2">
      <c r="A382">
        <v>1510022</v>
      </c>
      <c r="B382" t="s">
        <v>88</v>
      </c>
      <c r="E382">
        <v>53051</v>
      </c>
      <c r="F382" t="s">
        <v>23</v>
      </c>
      <c r="G382" t="s">
        <v>89</v>
      </c>
      <c r="H382">
        <v>279</v>
      </c>
      <c r="I382" t="s">
        <v>34</v>
      </c>
      <c r="J382">
        <f>VLOOKUP(I382,[1]Key!$A$1:$C$72,2,FALSE)</f>
        <v>43.036900000000003</v>
      </c>
      <c r="K382">
        <f>VLOOKUP(I382,[1]Key!$A$1:$C$72,3,FALSE)</f>
        <v>-87.89667</v>
      </c>
      <c r="L382" t="s">
        <v>74</v>
      </c>
      <c r="M382">
        <f>VLOOKUP(L382,[1]Key!$A$1:$C$72,2,FALSE)</f>
        <v>43.040154000000001</v>
      </c>
      <c r="N382">
        <f>VLOOKUP(L382,[1]Key!$A$1:$C$72,3,FALSE)</f>
        <v>-87.932113000000001</v>
      </c>
      <c r="O382">
        <v>21</v>
      </c>
      <c r="P382">
        <v>3</v>
      </c>
      <c r="Q382">
        <v>3.2</v>
      </c>
      <c r="R382">
        <v>3</v>
      </c>
      <c r="S382">
        <v>126</v>
      </c>
      <c r="T382">
        <f t="shared" si="45"/>
        <v>-1</v>
      </c>
      <c r="U382" s="1">
        <v>42783</v>
      </c>
      <c r="V382" s="13">
        <f t="shared" si="46"/>
        <v>42767</v>
      </c>
      <c r="W382" s="14">
        <f t="shared" si="47"/>
        <v>42783</v>
      </c>
      <c r="X382" s="1" t="str">
        <f t="shared" si="48"/>
        <v>Friday</v>
      </c>
      <c r="Y382" s="2">
        <v>0.79548611111111101</v>
      </c>
      <c r="Z382" s="2">
        <f t="shared" si="49"/>
        <v>0.79166666666666663</v>
      </c>
      <c r="AA382">
        <f>1</f>
        <v>1</v>
      </c>
      <c r="AB382" s="1">
        <v>42783</v>
      </c>
      <c r="AC382" s="13">
        <f t="shared" si="50"/>
        <v>42767</v>
      </c>
      <c r="AD382" s="14">
        <f t="shared" si="51"/>
        <v>42783</v>
      </c>
      <c r="AE382" s="1" t="str">
        <f t="shared" si="52"/>
        <v>Friday</v>
      </c>
      <c r="AF382" s="2">
        <v>0.80987268518518529</v>
      </c>
      <c r="AG382" s="2">
        <f t="shared" si="53"/>
        <v>0.79166666666666663</v>
      </c>
      <c r="AH382" t="s">
        <v>27</v>
      </c>
    </row>
    <row r="383" spans="1:34" x14ac:dyDescent="0.2">
      <c r="A383">
        <v>1510033</v>
      </c>
      <c r="B383" t="s">
        <v>88</v>
      </c>
      <c r="E383">
        <v>53227</v>
      </c>
      <c r="F383" t="s">
        <v>23</v>
      </c>
      <c r="G383" t="s">
        <v>89</v>
      </c>
      <c r="H383">
        <v>5504</v>
      </c>
      <c r="I383" t="s">
        <v>57</v>
      </c>
      <c r="J383">
        <f>VLOOKUP(I383,[1]Key!$A$1:$C$72,2,FALSE)</f>
        <v>43.048609999999996</v>
      </c>
      <c r="K383">
        <f>VLOOKUP(I383,[1]Key!$A$1:$C$72,3,FALSE)</f>
        <v>-88.008480000000006</v>
      </c>
      <c r="L383" t="s">
        <v>57</v>
      </c>
      <c r="M383">
        <f>VLOOKUP(L383,[1]Key!$A$1:$C$72,2,FALSE)</f>
        <v>43.048609999999996</v>
      </c>
      <c r="N383">
        <f>VLOOKUP(L383,[1]Key!$A$1:$C$72,3,FALSE)</f>
        <v>-88.008480000000006</v>
      </c>
      <c r="O383">
        <v>45</v>
      </c>
      <c r="P383">
        <v>6</v>
      </c>
      <c r="Q383">
        <v>6.8</v>
      </c>
      <c r="R383">
        <v>6.4</v>
      </c>
      <c r="S383">
        <v>270</v>
      </c>
      <c r="T383">
        <f t="shared" si="45"/>
        <v>-1</v>
      </c>
      <c r="U383" s="1">
        <v>42783</v>
      </c>
      <c r="V383" s="13">
        <f t="shared" si="46"/>
        <v>42767</v>
      </c>
      <c r="W383" s="14">
        <f t="shared" si="47"/>
        <v>42783</v>
      </c>
      <c r="X383" s="1" t="str">
        <f t="shared" si="48"/>
        <v>Friday</v>
      </c>
      <c r="Y383" s="2">
        <v>0.81695601851851851</v>
      </c>
      <c r="Z383" s="2">
        <f t="shared" si="49"/>
        <v>0.83333333333333326</v>
      </c>
      <c r="AA383">
        <f>1</f>
        <v>1</v>
      </c>
      <c r="AB383" s="1">
        <v>42783</v>
      </c>
      <c r="AC383" s="13">
        <f t="shared" si="50"/>
        <v>42767</v>
      </c>
      <c r="AD383" s="14">
        <f t="shared" si="51"/>
        <v>42783</v>
      </c>
      <c r="AE383" s="1" t="str">
        <f t="shared" si="52"/>
        <v>Friday</v>
      </c>
      <c r="AF383" s="2">
        <v>0.84802083333333333</v>
      </c>
      <c r="AG383" s="2">
        <f t="shared" si="53"/>
        <v>0.83333333333333326</v>
      </c>
      <c r="AH383" t="s">
        <v>35</v>
      </c>
    </row>
    <row r="384" spans="1:34" x14ac:dyDescent="0.2">
      <c r="A384">
        <v>1510088</v>
      </c>
      <c r="B384" t="s">
        <v>88</v>
      </c>
      <c r="E384">
        <v>53575</v>
      </c>
      <c r="F384" t="s">
        <v>23</v>
      </c>
      <c r="G384" t="s">
        <v>89</v>
      </c>
      <c r="H384">
        <v>957</v>
      </c>
      <c r="I384" t="s">
        <v>67</v>
      </c>
      <c r="J384">
        <f>VLOOKUP(I384,[1]Key!$A$1:$C$72,2,FALSE)</f>
        <v>43.074890000000003</v>
      </c>
      <c r="K384">
        <f>VLOOKUP(I384,[1]Key!$A$1:$C$72,3,FALSE)</f>
        <v>-87.882810000000006</v>
      </c>
      <c r="L384" t="s">
        <v>67</v>
      </c>
      <c r="M384">
        <f>VLOOKUP(L384,[1]Key!$A$1:$C$72,2,FALSE)</f>
        <v>43.074890000000003</v>
      </c>
      <c r="N384">
        <f>VLOOKUP(L384,[1]Key!$A$1:$C$72,3,FALSE)</f>
        <v>-87.882810000000006</v>
      </c>
      <c r="O384">
        <v>342</v>
      </c>
      <c r="P384">
        <v>36</v>
      </c>
      <c r="Q384">
        <v>18</v>
      </c>
      <c r="R384">
        <v>17.100000000000001</v>
      </c>
      <c r="S384">
        <v>720</v>
      </c>
      <c r="T384">
        <f t="shared" si="45"/>
        <v>-1</v>
      </c>
      <c r="U384" s="1">
        <v>42783</v>
      </c>
      <c r="V384" s="13">
        <f t="shared" si="46"/>
        <v>42767</v>
      </c>
      <c r="W384" s="14">
        <f t="shared" si="47"/>
        <v>42783</v>
      </c>
      <c r="X384" s="1" t="str">
        <f t="shared" si="48"/>
        <v>Friday</v>
      </c>
      <c r="Y384" s="2">
        <v>0.89471064814814805</v>
      </c>
      <c r="Z384" s="2">
        <f t="shared" si="49"/>
        <v>0.875</v>
      </c>
      <c r="AA384">
        <f>1</f>
        <v>1</v>
      </c>
      <c r="AB384" s="1">
        <v>42784</v>
      </c>
      <c r="AC384" s="13">
        <f t="shared" si="50"/>
        <v>42767</v>
      </c>
      <c r="AD384" s="14">
        <f t="shared" si="51"/>
        <v>42784</v>
      </c>
      <c r="AE384" s="1" t="str">
        <f t="shared" si="52"/>
        <v>Saturday</v>
      </c>
      <c r="AF384" s="2">
        <v>0.1320138888888889</v>
      </c>
      <c r="AG384" s="2">
        <f t="shared" si="53"/>
        <v>0.125</v>
      </c>
      <c r="AH384" t="s">
        <v>35</v>
      </c>
    </row>
    <row r="385" spans="1:34" x14ac:dyDescent="0.2">
      <c r="A385">
        <v>1510176</v>
      </c>
      <c r="B385" t="s">
        <v>88</v>
      </c>
      <c r="E385">
        <v>30331</v>
      </c>
      <c r="F385" t="s">
        <v>23</v>
      </c>
      <c r="G385" t="s">
        <v>89</v>
      </c>
      <c r="H385">
        <v>5483</v>
      </c>
      <c r="I385" t="s">
        <v>48</v>
      </c>
      <c r="J385">
        <f>VLOOKUP(I385,[1]Key!$A$1:$C$72,2,FALSE)</f>
        <v>43.05097</v>
      </c>
      <c r="K385">
        <f>VLOOKUP(I385,[1]Key!$A$1:$C$72,3,FALSE)</f>
        <v>-87.906440000000003</v>
      </c>
      <c r="L385" t="s">
        <v>48</v>
      </c>
      <c r="M385">
        <f>VLOOKUP(L385,[1]Key!$A$1:$C$72,2,FALSE)</f>
        <v>43.05097</v>
      </c>
      <c r="N385">
        <f>VLOOKUP(L385,[1]Key!$A$1:$C$72,3,FALSE)</f>
        <v>-87.906440000000003</v>
      </c>
      <c r="O385">
        <v>92</v>
      </c>
      <c r="P385">
        <v>0</v>
      </c>
      <c r="Q385">
        <v>13.8</v>
      </c>
      <c r="R385">
        <v>13.1</v>
      </c>
      <c r="S385">
        <v>552</v>
      </c>
      <c r="T385">
        <f t="shared" si="45"/>
        <v>-1</v>
      </c>
      <c r="U385" s="1">
        <v>42784</v>
      </c>
      <c r="V385" s="13">
        <f t="shared" si="46"/>
        <v>42767</v>
      </c>
      <c r="W385" s="14">
        <f t="shared" si="47"/>
        <v>42784</v>
      </c>
      <c r="X385" s="1" t="str">
        <f t="shared" si="48"/>
        <v>Saturday</v>
      </c>
      <c r="Y385" s="2">
        <v>0.13145833333333332</v>
      </c>
      <c r="Z385" s="2">
        <f t="shared" si="49"/>
        <v>0.125</v>
      </c>
      <c r="AA385">
        <f>1</f>
        <v>1</v>
      </c>
      <c r="AB385" s="1">
        <v>42784</v>
      </c>
      <c r="AC385" s="13">
        <f t="shared" si="50"/>
        <v>42767</v>
      </c>
      <c r="AD385" s="14">
        <f t="shared" si="51"/>
        <v>42784</v>
      </c>
      <c r="AE385" s="1" t="str">
        <f t="shared" si="52"/>
        <v>Saturday</v>
      </c>
      <c r="AF385" s="2">
        <v>0.19556712962962963</v>
      </c>
      <c r="AG385" s="2">
        <f t="shared" si="53"/>
        <v>0.20833333333333331</v>
      </c>
      <c r="AH385" t="s">
        <v>35</v>
      </c>
    </row>
    <row r="386" spans="1:34" x14ac:dyDescent="0.2">
      <c r="A386">
        <v>1510202</v>
      </c>
      <c r="B386" t="s">
        <v>88</v>
      </c>
      <c r="E386">
        <v>55426</v>
      </c>
      <c r="F386" t="s">
        <v>23</v>
      </c>
      <c r="G386" t="s">
        <v>89</v>
      </c>
      <c r="H386">
        <v>5444</v>
      </c>
      <c r="I386" t="s">
        <v>32</v>
      </c>
      <c r="J386">
        <f>VLOOKUP(I386,[1]Key!$A$1:$C$72,2,FALSE)</f>
        <v>43.038719999999998</v>
      </c>
      <c r="K386">
        <f>VLOOKUP(I386,[1]Key!$A$1:$C$72,3,FALSE)</f>
        <v>-87.905339999999995</v>
      </c>
      <c r="L386" t="s">
        <v>32</v>
      </c>
      <c r="M386">
        <f>VLOOKUP(L386,[1]Key!$A$1:$C$72,2,FALSE)</f>
        <v>43.038719999999998</v>
      </c>
      <c r="N386">
        <f>VLOOKUP(L386,[1]Key!$A$1:$C$72,3,FALSE)</f>
        <v>-87.905339999999995</v>
      </c>
      <c r="O386">
        <v>89</v>
      </c>
      <c r="P386">
        <v>9</v>
      </c>
      <c r="Q386">
        <v>13.4</v>
      </c>
      <c r="R386">
        <v>12.7</v>
      </c>
      <c r="S386">
        <v>534</v>
      </c>
      <c r="T386">
        <f t="shared" ref="T386:T449" si="54">-1</f>
        <v>-1</v>
      </c>
      <c r="U386" s="1">
        <v>42784</v>
      </c>
      <c r="V386" s="13">
        <f t="shared" ref="V386:V449" si="55">DATE(YEAR(U386), MONTH(U386), 1)</f>
        <v>42767</v>
      </c>
      <c r="W386" s="14">
        <f t="shared" ref="W386:W449" si="56">U386</f>
        <v>42784</v>
      </c>
      <c r="X386" s="1" t="str">
        <f t="shared" ref="X386:X449" si="57">TEXT(W386,"dddd")</f>
        <v>Saturday</v>
      </c>
      <c r="Y386" s="2">
        <v>0.33394675925925926</v>
      </c>
      <c r="Z386" s="2">
        <f t="shared" ref="Z386:Z449" si="58">MROUND(Y386, "1:00")</f>
        <v>0.33333333333333331</v>
      </c>
      <c r="AA386">
        <f>1</f>
        <v>1</v>
      </c>
      <c r="AB386" s="1">
        <v>42784</v>
      </c>
      <c r="AC386" s="13">
        <f t="shared" ref="AC386:AC449" si="59">DATE(YEAR(AB386), MONTH(AB386), 1)</f>
        <v>42767</v>
      </c>
      <c r="AD386" s="14">
        <f t="shared" ref="AD386:AD449" si="60">AB386</f>
        <v>42784</v>
      </c>
      <c r="AE386" s="1" t="str">
        <f t="shared" ref="AE386:AE449" si="61">TEXT(AD386,"dddd")</f>
        <v>Saturday</v>
      </c>
      <c r="AF386" s="2">
        <v>0.39564814814814814</v>
      </c>
      <c r="AG386" s="2">
        <f t="shared" ref="AG386:AG449" si="62">MROUND(AF386, "1:00")</f>
        <v>0.375</v>
      </c>
      <c r="AH386" t="s">
        <v>35</v>
      </c>
    </row>
    <row r="387" spans="1:34" x14ac:dyDescent="0.2">
      <c r="A387">
        <v>1510210</v>
      </c>
      <c r="B387" t="s">
        <v>88</v>
      </c>
      <c r="E387">
        <v>53213</v>
      </c>
      <c r="F387" t="s">
        <v>23</v>
      </c>
      <c r="G387" t="s">
        <v>89</v>
      </c>
      <c r="H387">
        <v>28</v>
      </c>
      <c r="I387" t="s">
        <v>55</v>
      </c>
      <c r="J387">
        <f>VLOOKUP(I387,[1]Key!$A$1:$C$72,2,FALSE)</f>
        <v>43.060839999999999</v>
      </c>
      <c r="K387">
        <f>VLOOKUP(I387,[1]Key!$A$1:$C$72,3,FALSE)</f>
        <v>-88.001940000000005</v>
      </c>
      <c r="L387" t="s">
        <v>55</v>
      </c>
      <c r="M387">
        <f>VLOOKUP(L387,[1]Key!$A$1:$C$72,2,FALSE)</f>
        <v>43.060839999999999</v>
      </c>
      <c r="N387">
        <f>VLOOKUP(L387,[1]Key!$A$1:$C$72,3,FALSE)</f>
        <v>-88.001940000000005</v>
      </c>
      <c r="O387">
        <v>59</v>
      </c>
      <c r="P387">
        <v>6</v>
      </c>
      <c r="Q387">
        <v>8.9</v>
      </c>
      <c r="R387">
        <v>8.4</v>
      </c>
      <c r="S387">
        <v>354</v>
      </c>
      <c r="T387">
        <f t="shared" si="54"/>
        <v>-1</v>
      </c>
      <c r="U387" s="1">
        <v>42784</v>
      </c>
      <c r="V387" s="13">
        <f t="shared" si="55"/>
        <v>42767</v>
      </c>
      <c r="W387" s="14">
        <f t="shared" si="56"/>
        <v>42784</v>
      </c>
      <c r="X387" s="1" t="str">
        <f t="shared" si="57"/>
        <v>Saturday</v>
      </c>
      <c r="Y387" s="2">
        <v>0.35571759259259261</v>
      </c>
      <c r="Z387" s="2">
        <f t="shared" si="58"/>
        <v>0.375</v>
      </c>
      <c r="AA387">
        <f>1</f>
        <v>1</v>
      </c>
      <c r="AB387" s="1">
        <v>42784</v>
      </c>
      <c r="AC387" s="13">
        <f t="shared" si="59"/>
        <v>42767</v>
      </c>
      <c r="AD387" s="14">
        <f t="shared" si="60"/>
        <v>42784</v>
      </c>
      <c r="AE387" s="1" t="str">
        <f t="shared" si="61"/>
        <v>Saturday</v>
      </c>
      <c r="AF387" s="2">
        <v>0.3966898148148148</v>
      </c>
      <c r="AG387" s="2">
        <f t="shared" si="62"/>
        <v>0.41666666666666663</v>
      </c>
      <c r="AH387" t="s">
        <v>35</v>
      </c>
    </row>
    <row r="388" spans="1:34" x14ac:dyDescent="0.2">
      <c r="A388">
        <v>1510283</v>
      </c>
      <c r="B388" t="s">
        <v>88</v>
      </c>
      <c r="E388">
        <v>53961</v>
      </c>
      <c r="F388" t="s">
        <v>23</v>
      </c>
      <c r="G388" t="s">
        <v>89</v>
      </c>
      <c r="H388">
        <v>190</v>
      </c>
      <c r="I388" t="s">
        <v>31</v>
      </c>
      <c r="J388">
        <f>VLOOKUP(I388,[1]Key!$A$1:$C$72,2,FALSE)</f>
        <v>43.03519</v>
      </c>
      <c r="K388">
        <f>VLOOKUP(I388,[1]Key!$A$1:$C$72,3,FALSE)</f>
        <v>-87.907390000000007</v>
      </c>
      <c r="L388" t="s">
        <v>72</v>
      </c>
      <c r="M388">
        <f>VLOOKUP(L388,[1]Key!$A$1:$C$72,2,FALSE)</f>
        <v>43.02948</v>
      </c>
      <c r="N388">
        <f>VLOOKUP(L388,[1]Key!$A$1:$C$72,3,FALSE)</f>
        <v>-87.912819999999996</v>
      </c>
      <c r="O388">
        <v>7</v>
      </c>
      <c r="P388">
        <v>3</v>
      </c>
      <c r="Q388">
        <v>1.1000000000000001</v>
      </c>
      <c r="R388">
        <v>1</v>
      </c>
      <c r="S388">
        <v>42</v>
      </c>
      <c r="T388">
        <f t="shared" si="54"/>
        <v>-1</v>
      </c>
      <c r="U388" s="1">
        <v>42784</v>
      </c>
      <c r="V388" s="13">
        <f t="shared" si="55"/>
        <v>42767</v>
      </c>
      <c r="W388" s="14">
        <f t="shared" si="56"/>
        <v>42784</v>
      </c>
      <c r="X388" s="1" t="str">
        <f t="shared" si="57"/>
        <v>Saturday</v>
      </c>
      <c r="Y388" s="2">
        <v>0.3969212962962963</v>
      </c>
      <c r="Z388" s="2">
        <f t="shared" si="58"/>
        <v>0.41666666666666663</v>
      </c>
      <c r="AA388">
        <f>1</f>
        <v>1</v>
      </c>
      <c r="AB388" s="1">
        <v>42784</v>
      </c>
      <c r="AC388" s="13">
        <f t="shared" si="59"/>
        <v>42767</v>
      </c>
      <c r="AD388" s="14">
        <f t="shared" si="60"/>
        <v>42784</v>
      </c>
      <c r="AE388" s="1" t="str">
        <f t="shared" si="61"/>
        <v>Saturday</v>
      </c>
      <c r="AF388" s="2">
        <v>0.40194444444444444</v>
      </c>
      <c r="AG388" s="2">
        <f t="shared" si="62"/>
        <v>0.41666666666666663</v>
      </c>
      <c r="AH388" t="s">
        <v>27</v>
      </c>
    </row>
    <row r="389" spans="1:34" x14ac:dyDescent="0.2">
      <c r="A389">
        <v>1510316</v>
      </c>
      <c r="B389" t="s">
        <v>88</v>
      </c>
      <c r="E389">
        <v>53202</v>
      </c>
      <c r="F389" t="s">
        <v>23</v>
      </c>
      <c r="G389" t="s">
        <v>89</v>
      </c>
      <c r="H389">
        <v>5442</v>
      </c>
      <c r="I389" t="s">
        <v>68</v>
      </c>
      <c r="J389">
        <f>VLOOKUP(I389,[1]Key!$A$1:$C$72,2,FALSE)</f>
        <v>43.04804</v>
      </c>
      <c r="K389">
        <f>VLOOKUP(I389,[1]Key!$A$1:$C$72,3,FALSE)</f>
        <v>-87.896720000000002</v>
      </c>
      <c r="L389" t="s">
        <v>60</v>
      </c>
      <c r="M389">
        <f>VLOOKUP(L389,[1]Key!$A$1:$C$72,2,FALSE)</f>
        <v>43.066893999999998</v>
      </c>
      <c r="N389">
        <f>VLOOKUP(L389,[1]Key!$A$1:$C$72,3,FALSE)</f>
        <v>-87.877936000000005</v>
      </c>
      <c r="O389">
        <v>136</v>
      </c>
      <c r="P389">
        <v>15</v>
      </c>
      <c r="Q389">
        <v>18</v>
      </c>
      <c r="R389">
        <v>17.100000000000001</v>
      </c>
      <c r="S389">
        <v>720</v>
      </c>
      <c r="T389">
        <f t="shared" si="54"/>
        <v>-1</v>
      </c>
      <c r="U389" s="1">
        <v>42784</v>
      </c>
      <c r="V389" s="13">
        <f t="shared" si="55"/>
        <v>42767</v>
      </c>
      <c r="W389" s="14">
        <f t="shared" si="56"/>
        <v>42784</v>
      </c>
      <c r="X389" s="1" t="str">
        <f t="shared" si="57"/>
        <v>Saturday</v>
      </c>
      <c r="Y389" s="2">
        <v>0.41226851851851848</v>
      </c>
      <c r="Z389" s="2">
        <f t="shared" si="58"/>
        <v>0.41666666666666663</v>
      </c>
      <c r="AA389">
        <f>1</f>
        <v>1</v>
      </c>
      <c r="AB389" s="1">
        <v>42784</v>
      </c>
      <c r="AC389" s="13">
        <f t="shared" si="59"/>
        <v>42767</v>
      </c>
      <c r="AD389" s="14">
        <f t="shared" si="60"/>
        <v>42784</v>
      </c>
      <c r="AE389" s="1" t="str">
        <f t="shared" si="61"/>
        <v>Saturday</v>
      </c>
      <c r="AF389" s="2">
        <v>0.50665509259259256</v>
      </c>
      <c r="AG389" s="2">
        <f t="shared" si="62"/>
        <v>0.5</v>
      </c>
      <c r="AH389" t="s">
        <v>27</v>
      </c>
    </row>
    <row r="390" spans="1:34" x14ac:dyDescent="0.2">
      <c r="A390">
        <v>1510317</v>
      </c>
      <c r="B390" t="s">
        <v>88</v>
      </c>
      <c r="E390">
        <v>53223</v>
      </c>
      <c r="F390" t="s">
        <v>23</v>
      </c>
      <c r="G390" t="s">
        <v>89</v>
      </c>
      <c r="H390">
        <v>11078</v>
      </c>
      <c r="I390" t="s">
        <v>34</v>
      </c>
      <c r="J390">
        <f>VLOOKUP(I390,[1]Key!$A$1:$C$72,2,FALSE)</f>
        <v>43.036900000000003</v>
      </c>
      <c r="K390">
        <f>VLOOKUP(I390,[1]Key!$A$1:$C$72,3,FALSE)</f>
        <v>-87.89667</v>
      </c>
      <c r="L390" t="s">
        <v>34</v>
      </c>
      <c r="M390">
        <f>VLOOKUP(L390,[1]Key!$A$1:$C$72,2,FALSE)</f>
        <v>43.036900000000003</v>
      </c>
      <c r="N390">
        <f>VLOOKUP(L390,[1]Key!$A$1:$C$72,3,FALSE)</f>
        <v>-87.89667</v>
      </c>
      <c r="O390">
        <v>20</v>
      </c>
      <c r="P390">
        <v>3</v>
      </c>
      <c r="Q390">
        <v>3</v>
      </c>
      <c r="R390">
        <v>2.9</v>
      </c>
      <c r="S390">
        <v>120</v>
      </c>
      <c r="T390">
        <f t="shared" si="54"/>
        <v>-1</v>
      </c>
      <c r="U390" s="1">
        <v>42784</v>
      </c>
      <c r="V390" s="13">
        <f t="shared" si="55"/>
        <v>42767</v>
      </c>
      <c r="W390" s="14">
        <f t="shared" si="56"/>
        <v>42784</v>
      </c>
      <c r="X390" s="1" t="str">
        <f t="shared" si="57"/>
        <v>Saturday</v>
      </c>
      <c r="Y390" s="2">
        <v>0.41262731481481479</v>
      </c>
      <c r="Z390" s="2">
        <f t="shared" si="58"/>
        <v>0.41666666666666663</v>
      </c>
      <c r="AA390">
        <f>1</f>
        <v>1</v>
      </c>
      <c r="AB390" s="1">
        <v>42784</v>
      </c>
      <c r="AC390" s="13">
        <f t="shared" si="59"/>
        <v>42767</v>
      </c>
      <c r="AD390" s="14">
        <f t="shared" si="60"/>
        <v>42784</v>
      </c>
      <c r="AE390" s="1" t="str">
        <f t="shared" si="61"/>
        <v>Saturday</v>
      </c>
      <c r="AF390" s="2">
        <v>0.42643518518518514</v>
      </c>
      <c r="AG390" s="2">
        <f t="shared" si="62"/>
        <v>0.41666666666666663</v>
      </c>
      <c r="AH390" t="s">
        <v>35</v>
      </c>
    </row>
    <row r="391" spans="1:34" x14ac:dyDescent="0.2">
      <c r="A391">
        <v>1510317</v>
      </c>
      <c r="B391" t="s">
        <v>88</v>
      </c>
      <c r="E391">
        <v>53223</v>
      </c>
      <c r="F391" t="s">
        <v>23</v>
      </c>
      <c r="G391" t="s">
        <v>89</v>
      </c>
      <c r="H391">
        <v>47</v>
      </c>
      <c r="I391" t="s">
        <v>34</v>
      </c>
      <c r="J391">
        <f>VLOOKUP(I391,[1]Key!$A$1:$C$72,2,FALSE)</f>
        <v>43.036900000000003</v>
      </c>
      <c r="K391">
        <f>VLOOKUP(I391,[1]Key!$A$1:$C$72,3,FALSE)</f>
        <v>-87.89667</v>
      </c>
      <c r="L391" t="s">
        <v>34</v>
      </c>
      <c r="M391">
        <f>VLOOKUP(L391,[1]Key!$A$1:$C$72,2,FALSE)</f>
        <v>43.036900000000003</v>
      </c>
      <c r="N391">
        <f>VLOOKUP(L391,[1]Key!$A$1:$C$72,3,FALSE)</f>
        <v>-87.89667</v>
      </c>
      <c r="O391">
        <v>17</v>
      </c>
      <c r="P391">
        <v>0</v>
      </c>
      <c r="Q391">
        <v>2.6</v>
      </c>
      <c r="R391">
        <v>2.4</v>
      </c>
      <c r="S391">
        <v>102</v>
      </c>
      <c r="T391">
        <f t="shared" si="54"/>
        <v>-1</v>
      </c>
      <c r="U391" s="1">
        <v>42785</v>
      </c>
      <c r="V391" s="13">
        <f t="shared" si="55"/>
        <v>42767</v>
      </c>
      <c r="W391" s="14">
        <f t="shared" si="56"/>
        <v>42785</v>
      </c>
      <c r="X391" s="1" t="str">
        <f t="shared" si="57"/>
        <v>Sunday</v>
      </c>
      <c r="Y391" s="2">
        <v>0.59957175925925921</v>
      </c>
      <c r="Z391" s="2">
        <f t="shared" si="58"/>
        <v>0.58333333333333326</v>
      </c>
      <c r="AA391">
        <f>1</f>
        <v>1</v>
      </c>
      <c r="AB391" s="1">
        <v>42785</v>
      </c>
      <c r="AC391" s="13">
        <f t="shared" si="59"/>
        <v>42767</v>
      </c>
      <c r="AD391" s="14">
        <f t="shared" si="60"/>
        <v>42785</v>
      </c>
      <c r="AE391" s="1" t="str">
        <f t="shared" si="61"/>
        <v>Sunday</v>
      </c>
      <c r="AF391" s="2">
        <v>0.61159722222222224</v>
      </c>
      <c r="AG391" s="2">
        <f t="shared" si="62"/>
        <v>0.625</v>
      </c>
      <c r="AH391" t="s">
        <v>35</v>
      </c>
    </row>
    <row r="392" spans="1:34" x14ac:dyDescent="0.2">
      <c r="A392">
        <v>1510354</v>
      </c>
      <c r="B392" t="s">
        <v>88</v>
      </c>
      <c r="E392">
        <v>57006</v>
      </c>
      <c r="F392" t="s">
        <v>23</v>
      </c>
      <c r="G392" t="s">
        <v>89</v>
      </c>
      <c r="H392">
        <v>5532</v>
      </c>
      <c r="I392" t="s">
        <v>47</v>
      </c>
      <c r="J392">
        <f>VLOOKUP(I392,[1]Key!$A$1:$C$72,2,FALSE)</f>
        <v>43.049230000000001</v>
      </c>
      <c r="K392">
        <f>VLOOKUP(I392,[1]Key!$A$1:$C$72,3,FALSE)</f>
        <v>-87.911940000000001</v>
      </c>
      <c r="L392" t="s">
        <v>86</v>
      </c>
      <c r="M392">
        <f>VLOOKUP(L392,[1]Key!$A$1:$C$72,2,FALSE)</f>
        <v>43.054830000000003</v>
      </c>
      <c r="N392">
        <f>VLOOKUP(L392,[1]Key!$A$1:$C$72,3,FALSE)</f>
        <v>-87.91874</v>
      </c>
      <c r="O392">
        <v>6</v>
      </c>
      <c r="P392">
        <v>3</v>
      </c>
      <c r="Q392">
        <v>0.9</v>
      </c>
      <c r="R392">
        <v>0.9</v>
      </c>
      <c r="S392">
        <v>36</v>
      </c>
      <c r="T392">
        <f t="shared" si="54"/>
        <v>-1</v>
      </c>
      <c r="U392" s="1">
        <v>42784</v>
      </c>
      <c r="V392" s="13">
        <f t="shared" si="55"/>
        <v>42767</v>
      </c>
      <c r="W392" s="14">
        <f t="shared" si="56"/>
        <v>42784</v>
      </c>
      <c r="X392" s="1" t="str">
        <f t="shared" si="57"/>
        <v>Saturday</v>
      </c>
      <c r="Y392" s="2">
        <v>0.81401620370370376</v>
      </c>
      <c r="Z392" s="2">
        <f t="shared" si="58"/>
        <v>0.83333333333333326</v>
      </c>
      <c r="AA392">
        <f>1</f>
        <v>1</v>
      </c>
      <c r="AB392" s="1">
        <v>42784</v>
      </c>
      <c r="AC392" s="13">
        <f t="shared" si="59"/>
        <v>42767</v>
      </c>
      <c r="AD392" s="14">
        <f t="shared" si="60"/>
        <v>42784</v>
      </c>
      <c r="AE392" s="1" t="str">
        <f t="shared" si="61"/>
        <v>Saturday</v>
      </c>
      <c r="AF392" s="2">
        <v>0.81866898148148148</v>
      </c>
      <c r="AG392" s="2">
        <f t="shared" si="62"/>
        <v>0.83333333333333326</v>
      </c>
      <c r="AH392" t="s">
        <v>27</v>
      </c>
    </row>
    <row r="393" spans="1:34" x14ac:dyDescent="0.2">
      <c r="A393">
        <v>1510389</v>
      </c>
      <c r="B393" t="s">
        <v>88</v>
      </c>
      <c r="E393">
        <v>60545</v>
      </c>
      <c r="F393" t="s">
        <v>23</v>
      </c>
      <c r="G393" t="s">
        <v>89</v>
      </c>
      <c r="H393">
        <v>11159</v>
      </c>
      <c r="I393" t="s">
        <v>86</v>
      </c>
      <c r="J393">
        <f>VLOOKUP(I393,[1]Key!$A$1:$C$72,2,FALSE)</f>
        <v>43.054830000000003</v>
      </c>
      <c r="K393">
        <f>VLOOKUP(I393,[1]Key!$A$1:$C$72,3,FALSE)</f>
        <v>-87.91874</v>
      </c>
      <c r="L393" t="s">
        <v>70</v>
      </c>
      <c r="M393">
        <f>VLOOKUP(L393,[1]Key!$A$1:$C$72,2,FALSE)</f>
        <v>43.053040000000003</v>
      </c>
      <c r="N393">
        <f>VLOOKUP(L393,[1]Key!$A$1:$C$72,3,FALSE)</f>
        <v>-87.897660000000002</v>
      </c>
      <c r="O393">
        <v>14</v>
      </c>
      <c r="P393">
        <v>3</v>
      </c>
      <c r="Q393">
        <v>2.1</v>
      </c>
      <c r="R393">
        <v>2</v>
      </c>
      <c r="S393">
        <v>84</v>
      </c>
      <c r="T393">
        <f t="shared" si="54"/>
        <v>-1</v>
      </c>
      <c r="U393" s="1">
        <v>42784</v>
      </c>
      <c r="V393" s="13">
        <f t="shared" si="55"/>
        <v>42767</v>
      </c>
      <c r="W393" s="14">
        <f t="shared" si="56"/>
        <v>42784</v>
      </c>
      <c r="X393" s="1" t="str">
        <f t="shared" si="57"/>
        <v>Saturday</v>
      </c>
      <c r="Y393" s="2">
        <v>0.43329861111111106</v>
      </c>
      <c r="Z393" s="2">
        <f t="shared" si="58"/>
        <v>0.41666666666666663</v>
      </c>
      <c r="AA393">
        <f>1</f>
        <v>1</v>
      </c>
      <c r="AB393" s="1">
        <v>42784</v>
      </c>
      <c r="AC393" s="13">
        <f t="shared" si="59"/>
        <v>42767</v>
      </c>
      <c r="AD393" s="14">
        <f t="shared" si="60"/>
        <v>42784</v>
      </c>
      <c r="AE393" s="1" t="str">
        <f t="shared" si="61"/>
        <v>Saturday</v>
      </c>
      <c r="AF393" s="2">
        <v>0.44278935185185181</v>
      </c>
      <c r="AG393" s="2">
        <f t="shared" si="62"/>
        <v>0.45833333333333331</v>
      </c>
      <c r="AH393" t="s">
        <v>27</v>
      </c>
    </row>
    <row r="394" spans="1:34" x14ac:dyDescent="0.2">
      <c r="A394">
        <v>1510506</v>
      </c>
      <c r="B394" t="s">
        <v>88</v>
      </c>
      <c r="E394">
        <v>66221</v>
      </c>
      <c r="F394" t="s">
        <v>23</v>
      </c>
      <c r="G394" t="s">
        <v>89</v>
      </c>
      <c r="H394">
        <v>77</v>
      </c>
      <c r="I394" t="s">
        <v>74</v>
      </c>
      <c r="J394">
        <f>VLOOKUP(I394,[1]Key!$A$1:$C$72,2,FALSE)</f>
        <v>43.040154000000001</v>
      </c>
      <c r="K394">
        <f>VLOOKUP(I394,[1]Key!$A$1:$C$72,3,FALSE)</f>
        <v>-87.932113000000001</v>
      </c>
      <c r="L394" t="s">
        <v>74</v>
      </c>
      <c r="M394">
        <f>VLOOKUP(L394,[1]Key!$A$1:$C$72,2,FALSE)</f>
        <v>43.040154000000001</v>
      </c>
      <c r="N394">
        <f>VLOOKUP(L394,[1]Key!$A$1:$C$72,3,FALSE)</f>
        <v>-87.932113000000001</v>
      </c>
      <c r="O394">
        <v>56</v>
      </c>
      <c r="P394">
        <v>6</v>
      </c>
      <c r="Q394">
        <v>8.4</v>
      </c>
      <c r="R394">
        <v>8</v>
      </c>
      <c r="S394">
        <v>336</v>
      </c>
      <c r="T394">
        <f t="shared" si="54"/>
        <v>-1</v>
      </c>
      <c r="U394" s="1">
        <v>42784</v>
      </c>
      <c r="V394" s="13">
        <f t="shared" si="55"/>
        <v>42767</v>
      </c>
      <c r="W394" s="14">
        <f t="shared" si="56"/>
        <v>42784</v>
      </c>
      <c r="X394" s="1" t="str">
        <f t="shared" si="57"/>
        <v>Saturday</v>
      </c>
      <c r="Y394" s="2">
        <v>0.45711805555555557</v>
      </c>
      <c r="Z394" s="2">
        <f t="shared" si="58"/>
        <v>0.45833333333333331</v>
      </c>
      <c r="AA394">
        <f>1</f>
        <v>1</v>
      </c>
      <c r="AB394" s="1">
        <v>42784</v>
      </c>
      <c r="AC394" s="13">
        <f t="shared" si="59"/>
        <v>42767</v>
      </c>
      <c r="AD394" s="14">
        <f t="shared" si="60"/>
        <v>42784</v>
      </c>
      <c r="AE394" s="1" t="str">
        <f t="shared" si="61"/>
        <v>Saturday</v>
      </c>
      <c r="AF394" s="2">
        <v>0.49634259259259261</v>
      </c>
      <c r="AG394" s="2">
        <f t="shared" si="62"/>
        <v>0.5</v>
      </c>
      <c r="AH394" t="s">
        <v>35</v>
      </c>
    </row>
    <row r="395" spans="1:34" x14ac:dyDescent="0.2">
      <c r="A395">
        <v>1510520</v>
      </c>
      <c r="B395" t="s">
        <v>88</v>
      </c>
      <c r="E395">
        <v>53095</v>
      </c>
      <c r="F395" t="s">
        <v>23</v>
      </c>
      <c r="G395" t="s">
        <v>89</v>
      </c>
      <c r="H395">
        <v>276</v>
      </c>
      <c r="I395" t="s">
        <v>62</v>
      </c>
      <c r="J395">
        <f>VLOOKUP(I395,[1]Key!$A$1:$C$72,2,FALSE)</f>
        <v>43.058010000000003</v>
      </c>
      <c r="K395">
        <f>VLOOKUP(I395,[1]Key!$A$1:$C$72,3,FALSE)</f>
        <v>-87.877300000000005</v>
      </c>
      <c r="L395" t="s">
        <v>34</v>
      </c>
      <c r="M395">
        <f>VLOOKUP(L395,[1]Key!$A$1:$C$72,2,FALSE)</f>
        <v>43.036900000000003</v>
      </c>
      <c r="N395">
        <f>VLOOKUP(L395,[1]Key!$A$1:$C$72,3,FALSE)</f>
        <v>-87.89667</v>
      </c>
      <c r="O395">
        <v>44</v>
      </c>
      <c r="P395">
        <v>6</v>
      </c>
      <c r="Q395">
        <v>6.6</v>
      </c>
      <c r="R395">
        <v>6.3</v>
      </c>
      <c r="S395">
        <v>264</v>
      </c>
      <c r="T395">
        <f t="shared" si="54"/>
        <v>-1</v>
      </c>
      <c r="U395" s="1">
        <v>42784</v>
      </c>
      <c r="V395" s="13">
        <f t="shared" si="55"/>
        <v>42767</v>
      </c>
      <c r="W395" s="14">
        <f t="shared" si="56"/>
        <v>42784</v>
      </c>
      <c r="X395" s="1" t="str">
        <f t="shared" si="57"/>
        <v>Saturday</v>
      </c>
      <c r="Y395" s="2">
        <v>0.46136574074074077</v>
      </c>
      <c r="Z395" s="2">
        <f t="shared" si="58"/>
        <v>0.45833333333333331</v>
      </c>
      <c r="AA395">
        <f>1</f>
        <v>1</v>
      </c>
      <c r="AB395" s="1">
        <v>42784</v>
      </c>
      <c r="AC395" s="13">
        <f t="shared" si="59"/>
        <v>42767</v>
      </c>
      <c r="AD395" s="14">
        <f t="shared" si="60"/>
        <v>42784</v>
      </c>
      <c r="AE395" s="1" t="str">
        <f t="shared" si="61"/>
        <v>Saturday</v>
      </c>
      <c r="AF395" s="2">
        <v>0.49211805555555554</v>
      </c>
      <c r="AG395" s="2">
        <f t="shared" si="62"/>
        <v>0.5</v>
      </c>
      <c r="AH395" t="s">
        <v>27</v>
      </c>
    </row>
    <row r="396" spans="1:34" x14ac:dyDescent="0.2">
      <c r="A396">
        <v>1510571</v>
      </c>
      <c r="B396" t="s">
        <v>88</v>
      </c>
      <c r="E396">
        <v>53704</v>
      </c>
      <c r="F396" t="s">
        <v>23</v>
      </c>
      <c r="G396" t="s">
        <v>89</v>
      </c>
      <c r="H396">
        <v>11097</v>
      </c>
      <c r="I396" t="s">
        <v>52</v>
      </c>
      <c r="J396">
        <f>VLOOKUP(I396,[1]Key!$A$1:$C$72,2,FALSE)</f>
        <v>43.026470000000003</v>
      </c>
      <c r="K396">
        <f>VLOOKUP(I396,[1]Key!$A$1:$C$72,3,FALSE)</f>
        <v>-87.918040000000005</v>
      </c>
      <c r="L396" t="s">
        <v>79</v>
      </c>
      <c r="M396">
        <f>VLOOKUP(L396,[1]Key!$A$1:$C$72,2,FALSE)</f>
        <v>43.038649999999997</v>
      </c>
      <c r="N396">
        <f>VLOOKUP(L396,[1]Key!$A$1:$C$72,3,FALSE)</f>
        <v>-87.921930000000003</v>
      </c>
      <c r="O396">
        <v>21</v>
      </c>
      <c r="P396">
        <v>3</v>
      </c>
      <c r="Q396">
        <v>3.2</v>
      </c>
      <c r="R396">
        <v>3</v>
      </c>
      <c r="S396">
        <v>126</v>
      </c>
      <c r="T396">
        <f t="shared" si="54"/>
        <v>-1</v>
      </c>
      <c r="U396" s="1">
        <v>42784</v>
      </c>
      <c r="V396" s="13">
        <f t="shared" si="55"/>
        <v>42767</v>
      </c>
      <c r="W396" s="14">
        <f t="shared" si="56"/>
        <v>42784</v>
      </c>
      <c r="X396" s="1" t="str">
        <f t="shared" si="57"/>
        <v>Saturday</v>
      </c>
      <c r="Y396" s="2">
        <v>0.47182870370370367</v>
      </c>
      <c r="Z396" s="2">
        <f t="shared" si="58"/>
        <v>0.45833333333333331</v>
      </c>
      <c r="AA396">
        <f>1</f>
        <v>1</v>
      </c>
      <c r="AB396" s="1">
        <v>42784</v>
      </c>
      <c r="AC396" s="13">
        <f t="shared" si="59"/>
        <v>42767</v>
      </c>
      <c r="AD396" s="14">
        <f t="shared" si="60"/>
        <v>42784</v>
      </c>
      <c r="AE396" s="1" t="str">
        <f t="shared" si="61"/>
        <v>Saturday</v>
      </c>
      <c r="AF396" s="2">
        <v>0.48628472222222219</v>
      </c>
      <c r="AG396" s="2">
        <f t="shared" si="62"/>
        <v>0.5</v>
      </c>
      <c r="AH396" t="s">
        <v>27</v>
      </c>
    </row>
    <row r="397" spans="1:34" x14ac:dyDescent="0.2">
      <c r="A397">
        <v>1510596</v>
      </c>
      <c r="B397" t="s">
        <v>88</v>
      </c>
      <c r="E397">
        <v>53913</v>
      </c>
      <c r="F397" t="s">
        <v>23</v>
      </c>
      <c r="G397" t="s">
        <v>89</v>
      </c>
      <c r="H397">
        <v>189</v>
      </c>
      <c r="I397" t="s">
        <v>72</v>
      </c>
      <c r="J397">
        <f>VLOOKUP(I397,[1]Key!$A$1:$C$72,2,FALSE)</f>
        <v>43.02948</v>
      </c>
      <c r="K397">
        <f>VLOOKUP(I397,[1]Key!$A$1:$C$72,3,FALSE)</f>
        <v>-87.912819999999996</v>
      </c>
      <c r="L397" t="s">
        <v>39</v>
      </c>
      <c r="M397">
        <f>VLOOKUP(L397,[1]Key!$A$1:$C$72,2,FALSE)</f>
        <v>43.03913</v>
      </c>
      <c r="N397">
        <f>VLOOKUP(L397,[1]Key!$A$1:$C$72,3,FALSE)</f>
        <v>-87.916150000000002</v>
      </c>
      <c r="O397">
        <v>10</v>
      </c>
      <c r="P397">
        <v>3</v>
      </c>
      <c r="Q397">
        <v>1.5</v>
      </c>
      <c r="R397">
        <v>1.4</v>
      </c>
      <c r="S397">
        <v>60</v>
      </c>
      <c r="T397">
        <f t="shared" si="54"/>
        <v>-1</v>
      </c>
      <c r="U397" s="1">
        <v>42784</v>
      </c>
      <c r="V397" s="13">
        <f t="shared" si="55"/>
        <v>42767</v>
      </c>
      <c r="W397" s="14">
        <f t="shared" si="56"/>
        <v>42784</v>
      </c>
      <c r="X397" s="1" t="str">
        <f t="shared" si="57"/>
        <v>Saturday</v>
      </c>
      <c r="Y397" s="2">
        <v>0.47380787037037037</v>
      </c>
      <c r="Z397" s="2">
        <f t="shared" si="58"/>
        <v>0.45833333333333331</v>
      </c>
      <c r="AA397">
        <f>1</f>
        <v>1</v>
      </c>
      <c r="AB397" s="1">
        <v>42784</v>
      </c>
      <c r="AC397" s="13">
        <f t="shared" si="59"/>
        <v>42767</v>
      </c>
      <c r="AD397" s="14">
        <f t="shared" si="60"/>
        <v>42784</v>
      </c>
      <c r="AE397" s="1" t="str">
        <f t="shared" si="61"/>
        <v>Saturday</v>
      </c>
      <c r="AF397" s="2">
        <v>0.48061342592592587</v>
      </c>
      <c r="AG397" s="2">
        <f t="shared" si="62"/>
        <v>0.5</v>
      </c>
      <c r="AH397" t="s">
        <v>27</v>
      </c>
    </row>
    <row r="398" spans="1:34" x14ac:dyDescent="0.2">
      <c r="A398">
        <v>1510598</v>
      </c>
      <c r="B398" t="s">
        <v>88</v>
      </c>
      <c r="E398">
        <v>60192</v>
      </c>
      <c r="F398" t="s">
        <v>23</v>
      </c>
      <c r="G398" t="s">
        <v>89</v>
      </c>
      <c r="H398">
        <v>179</v>
      </c>
      <c r="I398" t="s">
        <v>61</v>
      </c>
      <c r="J398">
        <f>VLOOKUP(I398,[1]Key!$A$1:$C$72,2,FALSE)</f>
        <v>43.058619999999998</v>
      </c>
      <c r="K398">
        <f>VLOOKUP(I398,[1]Key!$A$1:$C$72,3,FALSE)</f>
        <v>-87.885319999999993</v>
      </c>
      <c r="L398" t="s">
        <v>80</v>
      </c>
      <c r="M398">
        <f>VLOOKUP(L398,[1]Key!$A$1:$C$72,2,FALSE)</f>
        <v>43.052460000000004</v>
      </c>
      <c r="N398">
        <f>VLOOKUP(L398,[1]Key!$A$1:$C$72,3,FALSE)</f>
        <v>-87.891000000000005</v>
      </c>
      <c r="O398">
        <v>44</v>
      </c>
      <c r="P398">
        <v>6</v>
      </c>
      <c r="Q398">
        <v>6.6</v>
      </c>
      <c r="R398">
        <v>6.3</v>
      </c>
      <c r="S398">
        <v>264</v>
      </c>
      <c r="T398">
        <f t="shared" si="54"/>
        <v>-1</v>
      </c>
      <c r="U398" s="1">
        <v>42784</v>
      </c>
      <c r="V398" s="13">
        <f t="shared" si="55"/>
        <v>42767</v>
      </c>
      <c r="W398" s="14">
        <f t="shared" si="56"/>
        <v>42784</v>
      </c>
      <c r="X398" s="1" t="str">
        <f t="shared" si="57"/>
        <v>Saturday</v>
      </c>
      <c r="Y398" s="2">
        <v>0.47431712962962963</v>
      </c>
      <c r="Z398" s="2">
        <f t="shared" si="58"/>
        <v>0.45833333333333331</v>
      </c>
      <c r="AA398">
        <f>1</f>
        <v>1</v>
      </c>
      <c r="AB398" s="1">
        <v>42784</v>
      </c>
      <c r="AC398" s="13">
        <f t="shared" si="59"/>
        <v>42767</v>
      </c>
      <c r="AD398" s="14">
        <f t="shared" si="60"/>
        <v>42784</v>
      </c>
      <c r="AE398" s="1" t="str">
        <f t="shared" si="61"/>
        <v>Saturday</v>
      </c>
      <c r="AF398" s="2">
        <v>0.50546296296296289</v>
      </c>
      <c r="AG398" s="2">
        <f t="shared" si="62"/>
        <v>0.5</v>
      </c>
      <c r="AH398" t="s">
        <v>27</v>
      </c>
    </row>
    <row r="399" spans="1:34" x14ac:dyDescent="0.2">
      <c r="A399">
        <v>1510603</v>
      </c>
      <c r="B399" t="s">
        <v>88</v>
      </c>
      <c r="E399">
        <v>53202</v>
      </c>
      <c r="F399" t="s">
        <v>23</v>
      </c>
      <c r="G399" t="s">
        <v>89</v>
      </c>
      <c r="H399">
        <v>5712</v>
      </c>
      <c r="I399" t="s">
        <v>70</v>
      </c>
      <c r="J399">
        <f>VLOOKUP(I399,[1]Key!$A$1:$C$72,2,FALSE)</f>
        <v>43.053040000000003</v>
      </c>
      <c r="K399">
        <f>VLOOKUP(I399,[1]Key!$A$1:$C$72,3,FALSE)</f>
        <v>-87.897660000000002</v>
      </c>
      <c r="L399" t="s">
        <v>70</v>
      </c>
      <c r="M399">
        <f>VLOOKUP(L399,[1]Key!$A$1:$C$72,2,FALSE)</f>
        <v>43.053040000000003</v>
      </c>
      <c r="N399">
        <f>VLOOKUP(L399,[1]Key!$A$1:$C$72,3,FALSE)</f>
        <v>-87.897660000000002</v>
      </c>
      <c r="O399">
        <v>96</v>
      </c>
      <c r="P399">
        <v>12</v>
      </c>
      <c r="Q399">
        <v>14.4</v>
      </c>
      <c r="R399">
        <v>13.7</v>
      </c>
      <c r="S399">
        <v>576</v>
      </c>
      <c r="T399">
        <f t="shared" si="54"/>
        <v>-1</v>
      </c>
      <c r="U399" s="1">
        <v>42784</v>
      </c>
      <c r="V399" s="13">
        <f t="shared" si="55"/>
        <v>42767</v>
      </c>
      <c r="W399" s="14">
        <f t="shared" si="56"/>
        <v>42784</v>
      </c>
      <c r="X399" s="1" t="str">
        <f t="shared" si="57"/>
        <v>Saturday</v>
      </c>
      <c r="Y399" s="2">
        <v>0.47549768518518515</v>
      </c>
      <c r="Z399" s="2">
        <f t="shared" si="58"/>
        <v>0.45833333333333331</v>
      </c>
      <c r="AA399">
        <f>1</f>
        <v>1</v>
      </c>
      <c r="AB399" s="1">
        <v>42784</v>
      </c>
      <c r="AC399" s="13">
        <f t="shared" si="59"/>
        <v>42767</v>
      </c>
      <c r="AD399" s="14">
        <f t="shared" si="60"/>
        <v>42784</v>
      </c>
      <c r="AE399" s="1" t="str">
        <f t="shared" si="61"/>
        <v>Saturday</v>
      </c>
      <c r="AF399" s="2">
        <v>0.54172453703703705</v>
      </c>
      <c r="AG399" s="2">
        <f t="shared" si="62"/>
        <v>0.54166666666666663</v>
      </c>
      <c r="AH399" t="s">
        <v>35</v>
      </c>
    </row>
    <row r="400" spans="1:34" x14ac:dyDescent="0.2">
      <c r="A400">
        <v>1510670</v>
      </c>
      <c r="B400" t="s">
        <v>88</v>
      </c>
      <c r="E400">
        <v>98109</v>
      </c>
      <c r="F400" t="s">
        <v>23</v>
      </c>
      <c r="G400" t="s">
        <v>89</v>
      </c>
      <c r="H400">
        <v>5444</v>
      </c>
      <c r="I400" t="s">
        <v>32</v>
      </c>
      <c r="J400">
        <f>VLOOKUP(I400,[1]Key!$A$1:$C$72,2,FALSE)</f>
        <v>43.038719999999998</v>
      </c>
      <c r="K400">
        <f>VLOOKUP(I400,[1]Key!$A$1:$C$72,3,FALSE)</f>
        <v>-87.905339999999995</v>
      </c>
      <c r="L400" t="s">
        <v>43</v>
      </c>
      <c r="M400">
        <f>VLOOKUP(L400,[1]Key!$A$1:$C$72,2,FALSE)</f>
        <v>43.03886</v>
      </c>
      <c r="N400">
        <f>VLOOKUP(L400,[1]Key!$A$1:$C$72,3,FALSE)</f>
        <v>-87.902720000000002</v>
      </c>
      <c r="O400">
        <v>8</v>
      </c>
      <c r="P400">
        <v>3</v>
      </c>
      <c r="Q400">
        <v>1.2</v>
      </c>
      <c r="R400">
        <v>1.1000000000000001</v>
      </c>
      <c r="S400">
        <v>48</v>
      </c>
      <c r="T400">
        <f t="shared" si="54"/>
        <v>-1</v>
      </c>
      <c r="U400" s="1">
        <v>42784</v>
      </c>
      <c r="V400" s="13">
        <f t="shared" si="55"/>
        <v>42767</v>
      </c>
      <c r="W400" s="14">
        <f t="shared" si="56"/>
        <v>42784</v>
      </c>
      <c r="X400" s="1" t="str">
        <f t="shared" si="57"/>
        <v>Saturday</v>
      </c>
      <c r="Y400" s="2">
        <v>0.4846064814814815</v>
      </c>
      <c r="Z400" s="2">
        <f t="shared" si="58"/>
        <v>0.5</v>
      </c>
      <c r="AA400">
        <f>1</f>
        <v>1</v>
      </c>
      <c r="AB400" s="1">
        <v>42784</v>
      </c>
      <c r="AC400" s="13">
        <f t="shared" si="59"/>
        <v>42767</v>
      </c>
      <c r="AD400" s="14">
        <f t="shared" si="60"/>
        <v>42784</v>
      </c>
      <c r="AE400" s="1" t="str">
        <f t="shared" si="61"/>
        <v>Saturday</v>
      </c>
      <c r="AF400" s="2">
        <v>0.49019675925925926</v>
      </c>
      <c r="AG400" s="2">
        <f t="shared" si="62"/>
        <v>0.5</v>
      </c>
      <c r="AH400" t="s">
        <v>27</v>
      </c>
    </row>
    <row r="401" spans="1:34" x14ac:dyDescent="0.2">
      <c r="A401">
        <v>1510670</v>
      </c>
      <c r="B401" t="s">
        <v>88</v>
      </c>
      <c r="E401">
        <v>98109</v>
      </c>
      <c r="F401" t="s">
        <v>23</v>
      </c>
      <c r="G401" t="s">
        <v>89</v>
      </c>
      <c r="H401">
        <v>362</v>
      </c>
      <c r="I401" t="s">
        <v>32</v>
      </c>
      <c r="J401">
        <f>VLOOKUP(I401,[1]Key!$A$1:$C$72,2,FALSE)</f>
        <v>43.038719999999998</v>
      </c>
      <c r="K401">
        <f>VLOOKUP(I401,[1]Key!$A$1:$C$72,3,FALSE)</f>
        <v>-87.905339999999995</v>
      </c>
      <c r="L401" t="s">
        <v>80</v>
      </c>
      <c r="M401">
        <f>VLOOKUP(L401,[1]Key!$A$1:$C$72,2,FALSE)</f>
        <v>43.052460000000004</v>
      </c>
      <c r="N401">
        <f>VLOOKUP(L401,[1]Key!$A$1:$C$72,3,FALSE)</f>
        <v>-87.891000000000005</v>
      </c>
      <c r="O401">
        <v>61</v>
      </c>
      <c r="P401">
        <v>6</v>
      </c>
      <c r="Q401">
        <v>9.1999999999999993</v>
      </c>
      <c r="R401">
        <v>8.6999999999999993</v>
      </c>
      <c r="S401">
        <v>366</v>
      </c>
      <c r="T401">
        <f t="shared" si="54"/>
        <v>-1</v>
      </c>
      <c r="U401" s="1">
        <v>42784</v>
      </c>
      <c r="V401" s="13">
        <f t="shared" si="55"/>
        <v>42767</v>
      </c>
      <c r="W401" s="14">
        <f t="shared" si="56"/>
        <v>42784</v>
      </c>
      <c r="X401" s="1" t="str">
        <f t="shared" si="57"/>
        <v>Saturday</v>
      </c>
      <c r="Y401" s="2">
        <v>0.48535879629629625</v>
      </c>
      <c r="Z401" s="2">
        <f t="shared" si="58"/>
        <v>0.5</v>
      </c>
      <c r="AA401">
        <f>1</f>
        <v>1</v>
      </c>
      <c r="AB401" s="1">
        <v>42784</v>
      </c>
      <c r="AC401" s="13">
        <f t="shared" si="59"/>
        <v>42767</v>
      </c>
      <c r="AD401" s="14">
        <f t="shared" si="60"/>
        <v>42784</v>
      </c>
      <c r="AE401" s="1" t="str">
        <f t="shared" si="61"/>
        <v>Saturday</v>
      </c>
      <c r="AF401" s="2">
        <v>0.52738425925925925</v>
      </c>
      <c r="AG401" s="2">
        <f t="shared" si="62"/>
        <v>0.54166666666666663</v>
      </c>
      <c r="AH401" t="s">
        <v>27</v>
      </c>
    </row>
    <row r="402" spans="1:34" x14ac:dyDescent="0.2">
      <c r="A402">
        <v>1510670</v>
      </c>
      <c r="B402" t="s">
        <v>88</v>
      </c>
      <c r="E402">
        <v>98109</v>
      </c>
      <c r="F402" t="s">
        <v>23</v>
      </c>
      <c r="G402" t="s">
        <v>89</v>
      </c>
      <c r="H402">
        <v>5458</v>
      </c>
      <c r="I402" t="s">
        <v>80</v>
      </c>
      <c r="J402">
        <f>VLOOKUP(I402,[1]Key!$A$1:$C$72,2,FALSE)</f>
        <v>43.052460000000004</v>
      </c>
      <c r="K402">
        <f>VLOOKUP(I402,[1]Key!$A$1:$C$72,3,FALSE)</f>
        <v>-87.891000000000005</v>
      </c>
      <c r="L402" t="s">
        <v>32</v>
      </c>
      <c r="M402">
        <f>VLOOKUP(L402,[1]Key!$A$1:$C$72,2,FALSE)</f>
        <v>43.038719999999998</v>
      </c>
      <c r="N402">
        <f>VLOOKUP(L402,[1]Key!$A$1:$C$72,3,FALSE)</f>
        <v>-87.905339999999995</v>
      </c>
      <c r="O402">
        <v>13</v>
      </c>
      <c r="P402">
        <v>3</v>
      </c>
      <c r="Q402">
        <v>2</v>
      </c>
      <c r="R402">
        <v>1.9</v>
      </c>
      <c r="S402">
        <v>78</v>
      </c>
      <c r="T402">
        <f t="shared" si="54"/>
        <v>-1</v>
      </c>
      <c r="U402" s="1">
        <v>42784</v>
      </c>
      <c r="V402" s="13">
        <f t="shared" si="55"/>
        <v>42767</v>
      </c>
      <c r="W402" s="14">
        <f t="shared" si="56"/>
        <v>42784</v>
      </c>
      <c r="X402" s="1" t="str">
        <f t="shared" si="57"/>
        <v>Saturday</v>
      </c>
      <c r="Y402" s="2">
        <v>0.57248842592592586</v>
      </c>
      <c r="Z402" s="2">
        <f t="shared" si="58"/>
        <v>0.58333333333333326</v>
      </c>
      <c r="AA402">
        <f>1</f>
        <v>1</v>
      </c>
      <c r="AB402" s="1">
        <v>42784</v>
      </c>
      <c r="AC402" s="13">
        <f t="shared" si="59"/>
        <v>42767</v>
      </c>
      <c r="AD402" s="14">
        <f t="shared" si="60"/>
        <v>42784</v>
      </c>
      <c r="AE402" s="1" t="str">
        <f t="shared" si="61"/>
        <v>Saturday</v>
      </c>
      <c r="AF402" s="2">
        <v>0.5818402777777778</v>
      </c>
      <c r="AG402" s="2">
        <f t="shared" si="62"/>
        <v>0.58333333333333326</v>
      </c>
      <c r="AH402" t="s">
        <v>27</v>
      </c>
    </row>
    <row r="403" spans="1:34" x14ac:dyDescent="0.2">
      <c r="A403">
        <v>1510741</v>
      </c>
      <c r="B403" t="s">
        <v>88</v>
      </c>
      <c r="F403" t="s">
        <v>23</v>
      </c>
      <c r="G403" t="s">
        <v>89</v>
      </c>
      <c r="H403">
        <v>104</v>
      </c>
      <c r="I403" t="s">
        <v>105</v>
      </c>
      <c r="J403">
        <f>VLOOKUP(I403,[1]Key!$A$1:$C$72,2,FALSE)</f>
        <v>43.020020000000002</v>
      </c>
      <c r="K403">
        <f>VLOOKUP(I403,[1]Key!$A$1:$C$72,3,FALSE)</f>
        <v>-87.912540000000007</v>
      </c>
      <c r="L403" t="s">
        <v>38</v>
      </c>
      <c r="M403">
        <f>VLOOKUP(L403,[1]Key!$A$1:$C$72,2,FALSE)</f>
        <v>43.004728999999998</v>
      </c>
      <c r="N403">
        <f>VLOOKUP(L403,[1]Key!$A$1:$C$72,3,FALSE)</f>
        <v>-87.905463999999995</v>
      </c>
      <c r="O403">
        <v>11</v>
      </c>
      <c r="P403">
        <v>3</v>
      </c>
      <c r="Q403">
        <v>1.7</v>
      </c>
      <c r="R403">
        <v>1.6</v>
      </c>
      <c r="S403">
        <v>66</v>
      </c>
      <c r="T403">
        <f t="shared" si="54"/>
        <v>-1</v>
      </c>
      <c r="U403" s="1">
        <v>42784</v>
      </c>
      <c r="V403" s="13">
        <f t="shared" si="55"/>
        <v>42767</v>
      </c>
      <c r="W403" s="14">
        <f t="shared" si="56"/>
        <v>42784</v>
      </c>
      <c r="X403" s="1" t="str">
        <f t="shared" si="57"/>
        <v>Saturday</v>
      </c>
      <c r="Y403" s="2">
        <v>0.49315972222222221</v>
      </c>
      <c r="Z403" s="2">
        <f t="shared" si="58"/>
        <v>0.5</v>
      </c>
      <c r="AA403">
        <f>1</f>
        <v>1</v>
      </c>
      <c r="AB403" s="1">
        <v>42784</v>
      </c>
      <c r="AC403" s="13">
        <f t="shared" si="59"/>
        <v>42767</v>
      </c>
      <c r="AD403" s="14">
        <f t="shared" si="60"/>
        <v>42784</v>
      </c>
      <c r="AE403" s="1" t="str">
        <f t="shared" si="61"/>
        <v>Saturday</v>
      </c>
      <c r="AF403" s="2">
        <v>0.50092592592592589</v>
      </c>
      <c r="AG403" s="2">
        <f t="shared" si="62"/>
        <v>0.5</v>
      </c>
      <c r="AH403" t="s">
        <v>27</v>
      </c>
    </row>
    <row r="404" spans="1:34" x14ac:dyDescent="0.2">
      <c r="A404">
        <v>1510789</v>
      </c>
      <c r="B404" t="s">
        <v>88</v>
      </c>
      <c r="E404">
        <v>53221</v>
      </c>
      <c r="F404" t="s">
        <v>23</v>
      </c>
      <c r="G404" t="s">
        <v>89</v>
      </c>
      <c r="H404">
        <v>186</v>
      </c>
      <c r="I404" t="s">
        <v>34</v>
      </c>
      <c r="J404">
        <f>VLOOKUP(I404,[1]Key!$A$1:$C$72,2,FALSE)</f>
        <v>43.036900000000003</v>
      </c>
      <c r="K404">
        <f>VLOOKUP(I404,[1]Key!$A$1:$C$72,3,FALSE)</f>
        <v>-87.89667</v>
      </c>
      <c r="L404" t="s">
        <v>34</v>
      </c>
      <c r="M404">
        <f>VLOOKUP(L404,[1]Key!$A$1:$C$72,2,FALSE)</f>
        <v>43.036900000000003</v>
      </c>
      <c r="N404">
        <f>VLOOKUP(L404,[1]Key!$A$1:$C$72,3,FALSE)</f>
        <v>-87.89667</v>
      </c>
      <c r="O404">
        <v>173</v>
      </c>
      <c r="P404">
        <v>18</v>
      </c>
      <c r="Q404">
        <v>18</v>
      </c>
      <c r="R404">
        <v>17.100000000000001</v>
      </c>
      <c r="S404">
        <v>720</v>
      </c>
      <c r="T404">
        <f t="shared" si="54"/>
        <v>-1</v>
      </c>
      <c r="U404" s="1">
        <v>42785</v>
      </c>
      <c r="V404" s="13">
        <f t="shared" si="55"/>
        <v>42767</v>
      </c>
      <c r="W404" s="14">
        <f t="shared" si="56"/>
        <v>42785</v>
      </c>
      <c r="X404" s="1" t="str">
        <f t="shared" si="57"/>
        <v>Sunday</v>
      </c>
      <c r="Y404" s="2">
        <v>0.46167824074074071</v>
      </c>
      <c r="Z404" s="2">
        <f t="shared" si="58"/>
        <v>0.45833333333333331</v>
      </c>
      <c r="AA404">
        <f>1</f>
        <v>1</v>
      </c>
      <c r="AB404" s="1">
        <v>42785</v>
      </c>
      <c r="AC404" s="13">
        <f t="shared" si="59"/>
        <v>42767</v>
      </c>
      <c r="AD404" s="14">
        <f t="shared" si="60"/>
        <v>42785</v>
      </c>
      <c r="AE404" s="1" t="str">
        <f t="shared" si="61"/>
        <v>Sunday</v>
      </c>
      <c r="AF404" s="2">
        <v>0.58180555555555558</v>
      </c>
      <c r="AG404" s="2">
        <f t="shared" si="62"/>
        <v>0.58333333333333326</v>
      </c>
      <c r="AH404" t="s">
        <v>35</v>
      </c>
    </row>
    <row r="405" spans="1:34" x14ac:dyDescent="0.2">
      <c r="A405">
        <v>1510806</v>
      </c>
      <c r="B405" t="s">
        <v>88</v>
      </c>
      <c r="E405">
        <v>53092</v>
      </c>
      <c r="F405" t="s">
        <v>23</v>
      </c>
      <c r="G405" t="s">
        <v>89</v>
      </c>
      <c r="H405">
        <v>993</v>
      </c>
      <c r="I405" t="s">
        <v>74</v>
      </c>
      <c r="J405">
        <f>VLOOKUP(I405,[1]Key!$A$1:$C$72,2,FALSE)</f>
        <v>43.040154000000001</v>
      </c>
      <c r="K405">
        <f>VLOOKUP(I405,[1]Key!$A$1:$C$72,3,FALSE)</f>
        <v>-87.932113000000001</v>
      </c>
      <c r="L405" t="s">
        <v>48</v>
      </c>
      <c r="M405">
        <f>VLOOKUP(L405,[1]Key!$A$1:$C$72,2,FALSE)</f>
        <v>43.05097</v>
      </c>
      <c r="N405">
        <f>VLOOKUP(L405,[1]Key!$A$1:$C$72,3,FALSE)</f>
        <v>-87.906440000000003</v>
      </c>
      <c r="O405">
        <v>21</v>
      </c>
      <c r="P405">
        <v>3</v>
      </c>
      <c r="Q405">
        <v>3.2</v>
      </c>
      <c r="R405">
        <v>3</v>
      </c>
      <c r="S405">
        <v>126</v>
      </c>
      <c r="T405">
        <f t="shared" si="54"/>
        <v>-1</v>
      </c>
      <c r="U405" s="1">
        <v>42784</v>
      </c>
      <c r="V405" s="13">
        <f t="shared" si="55"/>
        <v>42767</v>
      </c>
      <c r="W405" s="14">
        <f t="shared" si="56"/>
        <v>42784</v>
      </c>
      <c r="X405" s="1" t="str">
        <f t="shared" si="57"/>
        <v>Saturday</v>
      </c>
      <c r="Y405" s="2">
        <v>0.50456018518518519</v>
      </c>
      <c r="Z405" s="2">
        <f t="shared" si="58"/>
        <v>0.5</v>
      </c>
      <c r="AA405">
        <f>1</f>
        <v>1</v>
      </c>
      <c r="AB405" s="1">
        <v>42784</v>
      </c>
      <c r="AC405" s="13">
        <f t="shared" si="59"/>
        <v>42767</v>
      </c>
      <c r="AD405" s="14">
        <f t="shared" si="60"/>
        <v>42784</v>
      </c>
      <c r="AE405" s="1" t="str">
        <f t="shared" si="61"/>
        <v>Saturday</v>
      </c>
      <c r="AF405" s="2">
        <v>0.5194212962962963</v>
      </c>
      <c r="AG405" s="2">
        <f t="shared" si="62"/>
        <v>0.5</v>
      </c>
      <c r="AH405" t="s">
        <v>27</v>
      </c>
    </row>
    <row r="406" spans="1:34" x14ac:dyDescent="0.2">
      <c r="A406">
        <v>1510835</v>
      </c>
      <c r="B406" t="s">
        <v>88</v>
      </c>
      <c r="E406">
        <v>53233</v>
      </c>
      <c r="F406" t="s">
        <v>23</v>
      </c>
      <c r="G406" t="s">
        <v>89</v>
      </c>
      <c r="H406">
        <v>5443</v>
      </c>
      <c r="I406" t="s">
        <v>74</v>
      </c>
      <c r="J406">
        <f>VLOOKUP(I406,[1]Key!$A$1:$C$72,2,FALSE)</f>
        <v>43.040154000000001</v>
      </c>
      <c r="K406">
        <f>VLOOKUP(I406,[1]Key!$A$1:$C$72,3,FALSE)</f>
        <v>-87.932113000000001</v>
      </c>
      <c r="L406" t="s">
        <v>74</v>
      </c>
      <c r="M406">
        <f>VLOOKUP(L406,[1]Key!$A$1:$C$72,2,FALSE)</f>
        <v>43.040154000000001</v>
      </c>
      <c r="N406">
        <f>VLOOKUP(L406,[1]Key!$A$1:$C$72,3,FALSE)</f>
        <v>-87.932113000000001</v>
      </c>
      <c r="O406">
        <v>62</v>
      </c>
      <c r="P406">
        <v>6</v>
      </c>
      <c r="Q406">
        <v>9.3000000000000007</v>
      </c>
      <c r="R406">
        <v>8.8000000000000007</v>
      </c>
      <c r="S406">
        <v>372</v>
      </c>
      <c r="T406">
        <f t="shared" si="54"/>
        <v>-1</v>
      </c>
      <c r="U406" s="1">
        <v>42784</v>
      </c>
      <c r="V406" s="13">
        <f t="shared" si="55"/>
        <v>42767</v>
      </c>
      <c r="W406" s="14">
        <f t="shared" si="56"/>
        <v>42784</v>
      </c>
      <c r="X406" s="1" t="str">
        <f t="shared" si="57"/>
        <v>Saturday</v>
      </c>
      <c r="Y406" s="2">
        <v>0.50861111111111112</v>
      </c>
      <c r="Z406" s="2">
        <f t="shared" si="58"/>
        <v>0.5</v>
      </c>
      <c r="AA406">
        <f>1</f>
        <v>1</v>
      </c>
      <c r="AB406" s="1">
        <v>42784</v>
      </c>
      <c r="AC406" s="13">
        <f t="shared" si="59"/>
        <v>42767</v>
      </c>
      <c r="AD406" s="14">
        <f t="shared" si="60"/>
        <v>42784</v>
      </c>
      <c r="AE406" s="1" t="str">
        <f t="shared" si="61"/>
        <v>Saturday</v>
      </c>
      <c r="AF406" s="2">
        <v>0.5516550925925926</v>
      </c>
      <c r="AG406" s="2">
        <f t="shared" si="62"/>
        <v>0.54166666666666663</v>
      </c>
      <c r="AH406" t="s">
        <v>35</v>
      </c>
    </row>
    <row r="407" spans="1:34" x14ac:dyDescent="0.2">
      <c r="A407">
        <v>1510865</v>
      </c>
      <c r="B407" t="s">
        <v>88</v>
      </c>
      <c r="E407">
        <v>53181</v>
      </c>
      <c r="F407" t="s">
        <v>23</v>
      </c>
      <c r="G407" t="s">
        <v>89</v>
      </c>
      <c r="H407">
        <v>178</v>
      </c>
      <c r="I407" t="s">
        <v>66</v>
      </c>
      <c r="J407">
        <f>VLOOKUP(I407,[1]Key!$A$1:$C$72,2,FALSE)</f>
        <v>43.060155999999999</v>
      </c>
      <c r="K407">
        <f>VLOOKUP(I407,[1]Key!$A$1:$C$72,3,FALSE)</f>
        <v>-87.881258000000003</v>
      </c>
      <c r="L407" t="s">
        <v>66</v>
      </c>
      <c r="M407">
        <f>VLOOKUP(L407,[1]Key!$A$1:$C$72,2,FALSE)</f>
        <v>43.060155999999999</v>
      </c>
      <c r="N407">
        <f>VLOOKUP(L407,[1]Key!$A$1:$C$72,3,FALSE)</f>
        <v>-87.881258000000003</v>
      </c>
      <c r="O407">
        <v>45</v>
      </c>
      <c r="P407">
        <v>0</v>
      </c>
      <c r="Q407">
        <v>6.8</v>
      </c>
      <c r="R407">
        <v>6.4</v>
      </c>
      <c r="S407">
        <v>270</v>
      </c>
      <c r="T407">
        <f t="shared" si="54"/>
        <v>-1</v>
      </c>
      <c r="U407" s="1">
        <v>42784</v>
      </c>
      <c r="V407" s="13">
        <f t="shared" si="55"/>
        <v>42767</v>
      </c>
      <c r="W407" s="14">
        <f t="shared" si="56"/>
        <v>42784</v>
      </c>
      <c r="X407" s="1" t="str">
        <f t="shared" si="57"/>
        <v>Saturday</v>
      </c>
      <c r="Y407" s="2">
        <v>0.51293981481481488</v>
      </c>
      <c r="Z407" s="2">
        <f t="shared" si="58"/>
        <v>0.5</v>
      </c>
      <c r="AA407">
        <f>1</f>
        <v>1</v>
      </c>
      <c r="AB407" s="1">
        <v>42784</v>
      </c>
      <c r="AC407" s="13">
        <f t="shared" si="59"/>
        <v>42767</v>
      </c>
      <c r="AD407" s="14">
        <f t="shared" si="60"/>
        <v>42784</v>
      </c>
      <c r="AE407" s="1" t="str">
        <f t="shared" si="61"/>
        <v>Saturday</v>
      </c>
      <c r="AF407" s="2">
        <v>0.54424768518518518</v>
      </c>
      <c r="AG407" s="2">
        <f t="shared" si="62"/>
        <v>0.54166666666666663</v>
      </c>
      <c r="AH407" t="s">
        <v>35</v>
      </c>
    </row>
    <row r="408" spans="1:34" x14ac:dyDescent="0.2">
      <c r="A408">
        <v>1510865</v>
      </c>
      <c r="B408" t="s">
        <v>88</v>
      </c>
      <c r="E408">
        <v>53181</v>
      </c>
      <c r="F408" t="s">
        <v>23</v>
      </c>
      <c r="G408" t="s">
        <v>89</v>
      </c>
      <c r="H408">
        <v>228</v>
      </c>
      <c r="I408" t="s">
        <v>66</v>
      </c>
      <c r="J408">
        <f>VLOOKUP(I408,[1]Key!$A$1:$C$72,2,FALSE)</f>
        <v>43.060155999999999</v>
      </c>
      <c r="K408">
        <f>VLOOKUP(I408,[1]Key!$A$1:$C$72,3,FALSE)</f>
        <v>-87.881258000000003</v>
      </c>
      <c r="L408" t="s">
        <v>66</v>
      </c>
      <c r="M408">
        <f>VLOOKUP(L408,[1]Key!$A$1:$C$72,2,FALSE)</f>
        <v>43.060155999999999</v>
      </c>
      <c r="N408">
        <f>VLOOKUP(L408,[1]Key!$A$1:$C$72,3,FALSE)</f>
        <v>-87.881258000000003</v>
      </c>
      <c r="O408">
        <v>47</v>
      </c>
      <c r="P408">
        <v>6</v>
      </c>
      <c r="Q408">
        <v>7.1</v>
      </c>
      <c r="R408">
        <v>6.7</v>
      </c>
      <c r="S408">
        <v>282</v>
      </c>
      <c r="T408">
        <f t="shared" si="54"/>
        <v>-1</v>
      </c>
      <c r="U408" s="1">
        <v>42784</v>
      </c>
      <c r="V408" s="13">
        <f t="shared" si="55"/>
        <v>42767</v>
      </c>
      <c r="W408" s="14">
        <f t="shared" si="56"/>
        <v>42784</v>
      </c>
      <c r="X408" s="1" t="str">
        <f t="shared" si="57"/>
        <v>Saturday</v>
      </c>
      <c r="Y408" s="2">
        <v>0.51185185185185189</v>
      </c>
      <c r="Z408" s="2">
        <f t="shared" si="58"/>
        <v>0.5</v>
      </c>
      <c r="AA408">
        <f>1</f>
        <v>1</v>
      </c>
      <c r="AB408" s="1">
        <v>42784</v>
      </c>
      <c r="AC408" s="13">
        <f t="shared" si="59"/>
        <v>42767</v>
      </c>
      <c r="AD408" s="14">
        <f t="shared" si="60"/>
        <v>42784</v>
      </c>
      <c r="AE408" s="1" t="str">
        <f t="shared" si="61"/>
        <v>Saturday</v>
      </c>
      <c r="AF408" s="2">
        <v>0.54445601851851855</v>
      </c>
      <c r="AG408" s="2">
        <f t="shared" si="62"/>
        <v>0.54166666666666663</v>
      </c>
      <c r="AH408" t="s">
        <v>35</v>
      </c>
    </row>
    <row r="409" spans="1:34" x14ac:dyDescent="0.2">
      <c r="A409">
        <v>1510865</v>
      </c>
      <c r="B409" t="s">
        <v>88</v>
      </c>
      <c r="E409">
        <v>53181</v>
      </c>
      <c r="F409" t="s">
        <v>23</v>
      </c>
      <c r="G409" t="s">
        <v>89</v>
      </c>
      <c r="H409">
        <v>11063</v>
      </c>
      <c r="I409" t="s">
        <v>66</v>
      </c>
      <c r="J409">
        <f>VLOOKUP(I409,[1]Key!$A$1:$C$72,2,FALSE)</f>
        <v>43.060155999999999</v>
      </c>
      <c r="K409">
        <f>VLOOKUP(I409,[1]Key!$A$1:$C$72,3,FALSE)</f>
        <v>-87.881258000000003</v>
      </c>
      <c r="L409" t="s">
        <v>66</v>
      </c>
      <c r="M409">
        <f>VLOOKUP(L409,[1]Key!$A$1:$C$72,2,FALSE)</f>
        <v>43.060155999999999</v>
      </c>
      <c r="N409">
        <f>VLOOKUP(L409,[1]Key!$A$1:$C$72,3,FALSE)</f>
        <v>-87.881258000000003</v>
      </c>
      <c r="O409">
        <v>46</v>
      </c>
      <c r="P409">
        <v>6</v>
      </c>
      <c r="Q409">
        <v>6.9</v>
      </c>
      <c r="R409">
        <v>6.6</v>
      </c>
      <c r="S409">
        <v>276</v>
      </c>
      <c r="T409">
        <f t="shared" si="54"/>
        <v>-1</v>
      </c>
      <c r="U409" s="1">
        <v>42784</v>
      </c>
      <c r="V409" s="13">
        <f t="shared" si="55"/>
        <v>42767</v>
      </c>
      <c r="W409" s="14">
        <f t="shared" si="56"/>
        <v>42784</v>
      </c>
      <c r="X409" s="1" t="str">
        <f t="shared" si="57"/>
        <v>Saturday</v>
      </c>
      <c r="Y409" s="2">
        <v>0.51244212962962965</v>
      </c>
      <c r="Z409" s="2">
        <f t="shared" si="58"/>
        <v>0.5</v>
      </c>
      <c r="AA409">
        <f>1</f>
        <v>1</v>
      </c>
      <c r="AB409" s="1">
        <v>42784</v>
      </c>
      <c r="AC409" s="13">
        <f t="shared" si="59"/>
        <v>42767</v>
      </c>
      <c r="AD409" s="14">
        <f t="shared" si="60"/>
        <v>42784</v>
      </c>
      <c r="AE409" s="1" t="str">
        <f t="shared" si="61"/>
        <v>Saturday</v>
      </c>
      <c r="AF409" s="2">
        <v>0.54424768518518518</v>
      </c>
      <c r="AG409" s="2">
        <f t="shared" si="62"/>
        <v>0.54166666666666663</v>
      </c>
      <c r="AH409" t="s">
        <v>35</v>
      </c>
    </row>
    <row r="410" spans="1:34" x14ac:dyDescent="0.2">
      <c r="A410">
        <v>1510890</v>
      </c>
      <c r="B410" t="s">
        <v>88</v>
      </c>
      <c r="F410" t="s">
        <v>23</v>
      </c>
      <c r="G410" t="s">
        <v>89</v>
      </c>
      <c r="H410">
        <v>5545</v>
      </c>
      <c r="I410" t="s">
        <v>66</v>
      </c>
      <c r="J410">
        <f>VLOOKUP(I410,[1]Key!$A$1:$C$72,2,FALSE)</f>
        <v>43.060155999999999</v>
      </c>
      <c r="K410">
        <f>VLOOKUP(I410,[1]Key!$A$1:$C$72,3,FALSE)</f>
        <v>-87.881258000000003</v>
      </c>
      <c r="L410" t="s">
        <v>66</v>
      </c>
      <c r="M410">
        <f>VLOOKUP(L410,[1]Key!$A$1:$C$72,2,FALSE)</f>
        <v>43.060155999999999</v>
      </c>
      <c r="N410">
        <f>VLOOKUP(L410,[1]Key!$A$1:$C$72,3,FALSE)</f>
        <v>-87.881258000000003</v>
      </c>
      <c r="O410">
        <v>42</v>
      </c>
      <c r="P410">
        <v>6</v>
      </c>
      <c r="Q410">
        <v>6.3</v>
      </c>
      <c r="R410">
        <v>6</v>
      </c>
      <c r="S410">
        <v>252</v>
      </c>
      <c r="T410">
        <f t="shared" si="54"/>
        <v>-1</v>
      </c>
      <c r="U410" s="1">
        <v>42784</v>
      </c>
      <c r="V410" s="13">
        <f t="shared" si="55"/>
        <v>42767</v>
      </c>
      <c r="W410" s="14">
        <f t="shared" si="56"/>
        <v>42784</v>
      </c>
      <c r="X410" s="1" t="str">
        <f t="shared" si="57"/>
        <v>Saturday</v>
      </c>
      <c r="Y410" s="2">
        <v>0.51501157407407405</v>
      </c>
      <c r="Z410" s="2">
        <f t="shared" si="58"/>
        <v>0.5</v>
      </c>
      <c r="AA410">
        <f>1</f>
        <v>1</v>
      </c>
      <c r="AB410" s="1">
        <v>42784</v>
      </c>
      <c r="AC410" s="13">
        <f t="shared" si="59"/>
        <v>42767</v>
      </c>
      <c r="AD410" s="14">
        <f t="shared" si="60"/>
        <v>42784</v>
      </c>
      <c r="AE410" s="1" t="str">
        <f t="shared" si="61"/>
        <v>Saturday</v>
      </c>
      <c r="AF410" s="2">
        <v>0.54413194444444446</v>
      </c>
      <c r="AG410" s="2">
        <f t="shared" si="62"/>
        <v>0.54166666666666663</v>
      </c>
      <c r="AH410" t="s">
        <v>35</v>
      </c>
    </row>
    <row r="411" spans="1:34" x14ac:dyDescent="0.2">
      <c r="A411">
        <v>1510893</v>
      </c>
      <c r="B411" t="s">
        <v>88</v>
      </c>
      <c r="E411">
        <v>60447</v>
      </c>
      <c r="F411" t="s">
        <v>23</v>
      </c>
      <c r="G411" t="s">
        <v>89</v>
      </c>
      <c r="H411">
        <v>5538</v>
      </c>
      <c r="I411" t="s">
        <v>39</v>
      </c>
      <c r="J411">
        <f>VLOOKUP(I411,[1]Key!$A$1:$C$72,2,FALSE)</f>
        <v>43.03913</v>
      </c>
      <c r="K411">
        <f>VLOOKUP(I411,[1]Key!$A$1:$C$72,3,FALSE)</f>
        <v>-87.916150000000002</v>
      </c>
      <c r="L411" t="s">
        <v>39</v>
      </c>
      <c r="M411">
        <f>VLOOKUP(L411,[1]Key!$A$1:$C$72,2,FALSE)</f>
        <v>43.03913</v>
      </c>
      <c r="N411">
        <f>VLOOKUP(L411,[1]Key!$A$1:$C$72,3,FALSE)</f>
        <v>-87.916150000000002</v>
      </c>
      <c r="O411">
        <v>65</v>
      </c>
      <c r="P411">
        <v>9</v>
      </c>
      <c r="Q411">
        <v>9.8000000000000007</v>
      </c>
      <c r="R411">
        <v>9.3000000000000007</v>
      </c>
      <c r="S411">
        <v>390</v>
      </c>
      <c r="T411">
        <f t="shared" si="54"/>
        <v>-1</v>
      </c>
      <c r="U411" s="1">
        <v>42784</v>
      </c>
      <c r="V411" s="13">
        <f t="shared" si="55"/>
        <v>42767</v>
      </c>
      <c r="W411" s="14">
        <f t="shared" si="56"/>
        <v>42784</v>
      </c>
      <c r="X411" s="1" t="str">
        <f t="shared" si="57"/>
        <v>Saturday</v>
      </c>
      <c r="Y411" s="2">
        <v>0.51527777777777783</v>
      </c>
      <c r="Z411" s="2">
        <f t="shared" si="58"/>
        <v>0.5</v>
      </c>
      <c r="AA411">
        <f>1</f>
        <v>1</v>
      </c>
      <c r="AB411" s="1">
        <v>42784</v>
      </c>
      <c r="AC411" s="13">
        <f t="shared" si="59"/>
        <v>42767</v>
      </c>
      <c r="AD411" s="14">
        <f t="shared" si="60"/>
        <v>42784</v>
      </c>
      <c r="AE411" s="1" t="str">
        <f t="shared" si="61"/>
        <v>Saturday</v>
      </c>
      <c r="AF411" s="2">
        <v>0.56054398148148155</v>
      </c>
      <c r="AG411" s="2">
        <f t="shared" si="62"/>
        <v>0.54166666666666663</v>
      </c>
      <c r="AH411" t="s">
        <v>35</v>
      </c>
    </row>
    <row r="412" spans="1:34" x14ac:dyDescent="0.2">
      <c r="A412">
        <v>1510909</v>
      </c>
      <c r="B412" t="s">
        <v>88</v>
      </c>
      <c r="E412">
        <v>91739</v>
      </c>
      <c r="F412" t="s">
        <v>23</v>
      </c>
      <c r="G412" t="s">
        <v>89</v>
      </c>
      <c r="H412">
        <v>25</v>
      </c>
      <c r="I412" t="s">
        <v>48</v>
      </c>
      <c r="J412">
        <f>VLOOKUP(I412,[1]Key!$A$1:$C$72,2,FALSE)</f>
        <v>43.05097</v>
      </c>
      <c r="K412">
        <f>VLOOKUP(I412,[1]Key!$A$1:$C$72,3,FALSE)</f>
        <v>-87.906440000000003</v>
      </c>
      <c r="L412" t="s">
        <v>48</v>
      </c>
      <c r="M412">
        <f>VLOOKUP(L412,[1]Key!$A$1:$C$72,2,FALSE)</f>
        <v>43.05097</v>
      </c>
      <c r="N412">
        <f>VLOOKUP(L412,[1]Key!$A$1:$C$72,3,FALSE)</f>
        <v>-87.906440000000003</v>
      </c>
      <c r="O412">
        <v>26</v>
      </c>
      <c r="P412">
        <v>0</v>
      </c>
      <c r="Q412">
        <v>3.9</v>
      </c>
      <c r="R412">
        <v>3.7</v>
      </c>
      <c r="S412">
        <v>156</v>
      </c>
      <c r="T412">
        <f t="shared" si="54"/>
        <v>-1</v>
      </c>
      <c r="U412" s="1">
        <v>42784</v>
      </c>
      <c r="V412" s="13">
        <f t="shared" si="55"/>
        <v>42767</v>
      </c>
      <c r="W412" s="14">
        <f t="shared" si="56"/>
        <v>42784</v>
      </c>
      <c r="X412" s="1" t="str">
        <f t="shared" si="57"/>
        <v>Saturday</v>
      </c>
      <c r="Y412" s="2">
        <v>0.51798611111111115</v>
      </c>
      <c r="Z412" s="2">
        <f t="shared" si="58"/>
        <v>0.5</v>
      </c>
      <c r="AA412">
        <f>1</f>
        <v>1</v>
      </c>
      <c r="AB412" s="1">
        <v>42784</v>
      </c>
      <c r="AC412" s="13">
        <f t="shared" si="59"/>
        <v>42767</v>
      </c>
      <c r="AD412" s="14">
        <f t="shared" si="60"/>
        <v>42784</v>
      </c>
      <c r="AE412" s="1" t="str">
        <f t="shared" si="61"/>
        <v>Saturday</v>
      </c>
      <c r="AF412" s="2">
        <v>0.53591435185185188</v>
      </c>
      <c r="AG412" s="2">
        <f t="shared" si="62"/>
        <v>0.54166666666666663</v>
      </c>
      <c r="AH412" t="s">
        <v>35</v>
      </c>
    </row>
    <row r="413" spans="1:34" x14ac:dyDescent="0.2">
      <c r="A413">
        <v>1510909</v>
      </c>
      <c r="B413" t="s">
        <v>88</v>
      </c>
      <c r="E413">
        <v>91739</v>
      </c>
      <c r="F413" t="s">
        <v>23</v>
      </c>
      <c r="G413" t="s">
        <v>89</v>
      </c>
      <c r="H413">
        <v>167</v>
      </c>
      <c r="I413" t="s">
        <v>48</v>
      </c>
      <c r="J413">
        <f>VLOOKUP(I413,[1]Key!$A$1:$C$72,2,FALSE)</f>
        <v>43.05097</v>
      </c>
      <c r="K413">
        <f>VLOOKUP(I413,[1]Key!$A$1:$C$72,3,FALSE)</f>
        <v>-87.906440000000003</v>
      </c>
      <c r="L413" t="s">
        <v>48</v>
      </c>
      <c r="M413">
        <f>VLOOKUP(L413,[1]Key!$A$1:$C$72,2,FALSE)</f>
        <v>43.05097</v>
      </c>
      <c r="N413">
        <f>VLOOKUP(L413,[1]Key!$A$1:$C$72,3,FALSE)</f>
        <v>-87.906440000000003</v>
      </c>
      <c r="O413">
        <v>25</v>
      </c>
      <c r="P413">
        <v>0</v>
      </c>
      <c r="Q413">
        <v>3.8</v>
      </c>
      <c r="R413">
        <v>3.6</v>
      </c>
      <c r="S413">
        <v>150</v>
      </c>
      <c r="T413">
        <f t="shared" si="54"/>
        <v>-1</v>
      </c>
      <c r="U413" s="1">
        <v>42784</v>
      </c>
      <c r="V413" s="13">
        <f t="shared" si="55"/>
        <v>42767</v>
      </c>
      <c r="W413" s="14">
        <f t="shared" si="56"/>
        <v>42784</v>
      </c>
      <c r="X413" s="1" t="str">
        <f t="shared" si="57"/>
        <v>Saturday</v>
      </c>
      <c r="Y413" s="2">
        <v>0.51853009259259253</v>
      </c>
      <c r="Z413" s="2">
        <f t="shared" si="58"/>
        <v>0.5</v>
      </c>
      <c r="AA413">
        <f>1</f>
        <v>1</v>
      </c>
      <c r="AB413" s="1">
        <v>42784</v>
      </c>
      <c r="AC413" s="13">
        <f t="shared" si="59"/>
        <v>42767</v>
      </c>
      <c r="AD413" s="14">
        <f t="shared" si="60"/>
        <v>42784</v>
      </c>
      <c r="AE413" s="1" t="str">
        <f t="shared" si="61"/>
        <v>Saturday</v>
      </c>
      <c r="AF413" s="2">
        <v>0.53560185185185183</v>
      </c>
      <c r="AG413" s="2">
        <f t="shared" si="62"/>
        <v>0.54166666666666663</v>
      </c>
      <c r="AH413" t="s">
        <v>35</v>
      </c>
    </row>
    <row r="414" spans="1:34" x14ac:dyDescent="0.2">
      <c r="A414">
        <v>1510952</v>
      </c>
      <c r="B414" t="s">
        <v>88</v>
      </c>
      <c r="E414">
        <v>53594</v>
      </c>
      <c r="F414" t="s">
        <v>23</v>
      </c>
      <c r="G414" t="s">
        <v>89</v>
      </c>
      <c r="H414">
        <v>336</v>
      </c>
      <c r="I414" t="s">
        <v>41</v>
      </c>
      <c r="J414">
        <f>VLOOKUP(I414,[1]Key!$A$1:$C$72,2,FALSE)</f>
        <v>43.04824</v>
      </c>
      <c r="K414">
        <f>VLOOKUP(I414,[1]Key!$A$1:$C$72,3,FALSE)</f>
        <v>-87.904970000000006</v>
      </c>
      <c r="L414" t="s">
        <v>37</v>
      </c>
      <c r="M414">
        <f>VLOOKUP(L414,[1]Key!$A$1:$C$72,2,FALSE)</f>
        <v>43.031320000000001</v>
      </c>
      <c r="N414">
        <f>VLOOKUP(L414,[1]Key!$A$1:$C$72,3,FALSE)</f>
        <v>-87.904259999999994</v>
      </c>
      <c r="O414">
        <v>11</v>
      </c>
      <c r="P414">
        <v>3</v>
      </c>
      <c r="Q414">
        <v>1.7</v>
      </c>
      <c r="R414">
        <v>1.6</v>
      </c>
      <c r="S414">
        <v>66</v>
      </c>
      <c r="T414">
        <f t="shared" si="54"/>
        <v>-1</v>
      </c>
      <c r="U414" s="1">
        <v>42784</v>
      </c>
      <c r="V414" s="13">
        <f t="shared" si="55"/>
        <v>42767</v>
      </c>
      <c r="W414" s="14">
        <f t="shared" si="56"/>
        <v>42784</v>
      </c>
      <c r="X414" s="1" t="str">
        <f t="shared" si="57"/>
        <v>Saturday</v>
      </c>
      <c r="Y414" s="2">
        <v>0.52565972222222224</v>
      </c>
      <c r="Z414" s="2">
        <f t="shared" si="58"/>
        <v>0.54166666666666663</v>
      </c>
      <c r="AA414">
        <f>1</f>
        <v>1</v>
      </c>
      <c r="AB414" s="1">
        <v>42784</v>
      </c>
      <c r="AC414" s="13">
        <f t="shared" si="59"/>
        <v>42767</v>
      </c>
      <c r="AD414" s="14">
        <f t="shared" si="60"/>
        <v>42784</v>
      </c>
      <c r="AE414" s="1" t="str">
        <f t="shared" si="61"/>
        <v>Saturday</v>
      </c>
      <c r="AF414" s="2">
        <v>0.5332175925925926</v>
      </c>
      <c r="AG414" s="2">
        <f t="shared" si="62"/>
        <v>0.54166666666666663</v>
      </c>
      <c r="AH414" t="s">
        <v>27</v>
      </c>
    </row>
    <row r="415" spans="1:34" x14ac:dyDescent="0.2">
      <c r="A415">
        <v>1510993</v>
      </c>
      <c r="B415" t="s">
        <v>88</v>
      </c>
      <c r="F415" t="s">
        <v>23</v>
      </c>
      <c r="G415" t="s">
        <v>89</v>
      </c>
      <c r="H415">
        <v>5546</v>
      </c>
      <c r="I415" t="s">
        <v>61</v>
      </c>
      <c r="J415">
        <f>VLOOKUP(I415,[1]Key!$A$1:$C$72,2,FALSE)</f>
        <v>43.058619999999998</v>
      </c>
      <c r="K415">
        <f>VLOOKUP(I415,[1]Key!$A$1:$C$72,3,FALSE)</f>
        <v>-87.885319999999993</v>
      </c>
      <c r="L415" t="s">
        <v>31</v>
      </c>
      <c r="M415">
        <f>VLOOKUP(L415,[1]Key!$A$1:$C$72,2,FALSE)</f>
        <v>43.03519</v>
      </c>
      <c r="N415">
        <f>VLOOKUP(L415,[1]Key!$A$1:$C$72,3,FALSE)</f>
        <v>-87.907390000000007</v>
      </c>
      <c r="O415">
        <v>52</v>
      </c>
      <c r="P415">
        <v>6</v>
      </c>
      <c r="Q415">
        <v>7.8</v>
      </c>
      <c r="R415">
        <v>7.4</v>
      </c>
      <c r="S415">
        <v>312</v>
      </c>
      <c r="T415">
        <f t="shared" si="54"/>
        <v>-1</v>
      </c>
      <c r="U415" s="1">
        <v>42784</v>
      </c>
      <c r="V415" s="13">
        <f t="shared" si="55"/>
        <v>42767</v>
      </c>
      <c r="W415" s="14">
        <f t="shared" si="56"/>
        <v>42784</v>
      </c>
      <c r="X415" s="1" t="str">
        <f t="shared" si="57"/>
        <v>Saturday</v>
      </c>
      <c r="Y415" s="2">
        <v>0.5295023148148148</v>
      </c>
      <c r="Z415" s="2">
        <f t="shared" si="58"/>
        <v>0.54166666666666663</v>
      </c>
      <c r="AA415">
        <f>1</f>
        <v>1</v>
      </c>
      <c r="AB415" s="1">
        <v>42784</v>
      </c>
      <c r="AC415" s="13">
        <f t="shared" si="59"/>
        <v>42767</v>
      </c>
      <c r="AD415" s="14">
        <f t="shared" si="60"/>
        <v>42784</v>
      </c>
      <c r="AE415" s="1" t="str">
        <f t="shared" si="61"/>
        <v>Saturday</v>
      </c>
      <c r="AF415" s="2">
        <v>0.56562499999999993</v>
      </c>
      <c r="AG415" s="2">
        <f t="shared" si="62"/>
        <v>0.58333333333333326</v>
      </c>
      <c r="AH415" t="s">
        <v>27</v>
      </c>
    </row>
    <row r="416" spans="1:34" x14ac:dyDescent="0.2">
      <c r="A416">
        <v>1511118</v>
      </c>
      <c r="B416" t="s">
        <v>88</v>
      </c>
      <c r="E416">
        <v>53037</v>
      </c>
      <c r="F416" t="s">
        <v>23</v>
      </c>
      <c r="G416" t="s">
        <v>89</v>
      </c>
      <c r="H416">
        <v>178</v>
      </c>
      <c r="I416" t="s">
        <v>66</v>
      </c>
      <c r="J416">
        <f>VLOOKUP(I416,[1]Key!$A$1:$C$72,2,FALSE)</f>
        <v>43.060155999999999</v>
      </c>
      <c r="K416">
        <f>VLOOKUP(I416,[1]Key!$A$1:$C$72,3,FALSE)</f>
        <v>-87.881258000000003</v>
      </c>
      <c r="L416" t="s">
        <v>66</v>
      </c>
      <c r="M416">
        <f>VLOOKUP(L416,[1]Key!$A$1:$C$72,2,FALSE)</f>
        <v>43.060155999999999</v>
      </c>
      <c r="N416">
        <f>VLOOKUP(L416,[1]Key!$A$1:$C$72,3,FALSE)</f>
        <v>-87.881258000000003</v>
      </c>
      <c r="O416">
        <v>96</v>
      </c>
      <c r="P416">
        <v>12</v>
      </c>
      <c r="Q416">
        <v>14.4</v>
      </c>
      <c r="R416">
        <v>13.7</v>
      </c>
      <c r="S416">
        <v>576</v>
      </c>
      <c r="T416">
        <f t="shared" si="54"/>
        <v>-1</v>
      </c>
      <c r="U416" s="1">
        <v>42784</v>
      </c>
      <c r="V416" s="13">
        <f t="shared" si="55"/>
        <v>42767</v>
      </c>
      <c r="W416" s="14">
        <f t="shared" si="56"/>
        <v>42784</v>
      </c>
      <c r="X416" s="1" t="str">
        <f t="shared" si="57"/>
        <v>Saturday</v>
      </c>
      <c r="Y416" s="2">
        <v>0.54708333333333337</v>
      </c>
      <c r="Z416" s="2">
        <f t="shared" si="58"/>
        <v>0.54166666666666663</v>
      </c>
      <c r="AA416">
        <f>1</f>
        <v>1</v>
      </c>
      <c r="AB416" s="1">
        <v>42784</v>
      </c>
      <c r="AC416" s="13">
        <f t="shared" si="59"/>
        <v>42767</v>
      </c>
      <c r="AD416" s="14">
        <f t="shared" si="60"/>
        <v>42784</v>
      </c>
      <c r="AE416" s="1" t="str">
        <f t="shared" si="61"/>
        <v>Saturday</v>
      </c>
      <c r="AF416" s="2">
        <v>0.61372685185185183</v>
      </c>
      <c r="AG416" s="2">
        <f t="shared" si="62"/>
        <v>0.625</v>
      </c>
      <c r="AH416" t="s">
        <v>35</v>
      </c>
    </row>
    <row r="417" spans="1:34" x14ac:dyDescent="0.2">
      <c r="A417">
        <v>1511152</v>
      </c>
      <c r="B417" t="s">
        <v>88</v>
      </c>
      <c r="E417">
        <v>53202</v>
      </c>
      <c r="F417" t="s">
        <v>23</v>
      </c>
      <c r="G417" t="s">
        <v>89</v>
      </c>
      <c r="H417">
        <v>11075</v>
      </c>
      <c r="I417" t="s">
        <v>41</v>
      </c>
      <c r="J417">
        <f>VLOOKUP(I417,[1]Key!$A$1:$C$72,2,FALSE)</f>
        <v>43.04824</v>
      </c>
      <c r="K417">
        <f>VLOOKUP(I417,[1]Key!$A$1:$C$72,3,FALSE)</f>
        <v>-87.904970000000006</v>
      </c>
      <c r="L417" t="s">
        <v>80</v>
      </c>
      <c r="M417">
        <f>VLOOKUP(L417,[1]Key!$A$1:$C$72,2,FALSE)</f>
        <v>43.052460000000004</v>
      </c>
      <c r="N417">
        <f>VLOOKUP(L417,[1]Key!$A$1:$C$72,3,FALSE)</f>
        <v>-87.891000000000005</v>
      </c>
      <c r="O417">
        <v>82</v>
      </c>
      <c r="P417">
        <v>9</v>
      </c>
      <c r="Q417">
        <v>12.3</v>
      </c>
      <c r="R417">
        <v>11.7</v>
      </c>
      <c r="S417">
        <v>492</v>
      </c>
      <c r="T417">
        <f t="shared" si="54"/>
        <v>-1</v>
      </c>
      <c r="U417" s="1">
        <v>42784</v>
      </c>
      <c r="V417" s="13">
        <f t="shared" si="55"/>
        <v>42767</v>
      </c>
      <c r="W417" s="14">
        <f t="shared" si="56"/>
        <v>42784</v>
      </c>
      <c r="X417" s="1" t="str">
        <f t="shared" si="57"/>
        <v>Saturday</v>
      </c>
      <c r="Y417" s="2">
        <v>0.55054398148148154</v>
      </c>
      <c r="Z417" s="2">
        <f t="shared" si="58"/>
        <v>0.54166666666666663</v>
      </c>
      <c r="AA417">
        <f>1</f>
        <v>1</v>
      </c>
      <c r="AB417" s="1">
        <v>42784</v>
      </c>
      <c r="AC417" s="13">
        <f t="shared" si="59"/>
        <v>42767</v>
      </c>
      <c r="AD417" s="14">
        <f t="shared" si="60"/>
        <v>42784</v>
      </c>
      <c r="AE417" s="1" t="str">
        <f t="shared" si="61"/>
        <v>Saturday</v>
      </c>
      <c r="AF417" s="2">
        <v>0.60729166666666667</v>
      </c>
      <c r="AG417" s="2">
        <f t="shared" si="62"/>
        <v>0.625</v>
      </c>
      <c r="AH417" t="s">
        <v>27</v>
      </c>
    </row>
    <row r="418" spans="1:34" x14ac:dyDescent="0.2">
      <c r="A418">
        <v>1511232</v>
      </c>
      <c r="B418" t="s">
        <v>88</v>
      </c>
      <c r="E418">
        <v>32233</v>
      </c>
      <c r="F418" t="s">
        <v>23</v>
      </c>
      <c r="G418" t="s">
        <v>89</v>
      </c>
      <c r="H418">
        <v>152</v>
      </c>
      <c r="I418" t="s">
        <v>51</v>
      </c>
      <c r="J418">
        <f>VLOOKUP(I418,[1]Key!$A$1:$C$72,2,FALSE)</f>
        <v>43.05536</v>
      </c>
      <c r="K418">
        <f>VLOOKUP(I418,[1]Key!$A$1:$C$72,3,FALSE)</f>
        <v>-87.90504</v>
      </c>
      <c r="L418" t="s">
        <v>74</v>
      </c>
      <c r="M418">
        <f>VLOOKUP(L418,[1]Key!$A$1:$C$72,2,FALSE)</f>
        <v>43.040154000000001</v>
      </c>
      <c r="N418">
        <f>VLOOKUP(L418,[1]Key!$A$1:$C$72,3,FALSE)</f>
        <v>-87.932113000000001</v>
      </c>
      <c r="O418">
        <v>36</v>
      </c>
      <c r="P418">
        <v>6</v>
      </c>
      <c r="Q418">
        <v>5.4</v>
      </c>
      <c r="R418">
        <v>5.0999999999999996</v>
      </c>
      <c r="S418">
        <v>216</v>
      </c>
      <c r="T418">
        <f t="shared" si="54"/>
        <v>-1</v>
      </c>
      <c r="U418" s="1">
        <v>42784</v>
      </c>
      <c r="V418" s="13">
        <f t="shared" si="55"/>
        <v>42767</v>
      </c>
      <c r="W418" s="14">
        <f t="shared" si="56"/>
        <v>42784</v>
      </c>
      <c r="X418" s="1" t="str">
        <f t="shared" si="57"/>
        <v>Saturday</v>
      </c>
      <c r="Y418" s="2">
        <v>0.55843750000000003</v>
      </c>
      <c r="Z418" s="2">
        <f t="shared" si="58"/>
        <v>0.54166666666666663</v>
      </c>
      <c r="AA418">
        <f>1</f>
        <v>1</v>
      </c>
      <c r="AB418" s="1">
        <v>42784</v>
      </c>
      <c r="AC418" s="13">
        <f t="shared" si="59"/>
        <v>42767</v>
      </c>
      <c r="AD418" s="14">
        <f t="shared" si="60"/>
        <v>42784</v>
      </c>
      <c r="AE418" s="1" t="str">
        <f t="shared" si="61"/>
        <v>Saturday</v>
      </c>
      <c r="AF418" s="2">
        <v>0.58337962962962964</v>
      </c>
      <c r="AG418" s="2">
        <f t="shared" si="62"/>
        <v>0.58333333333333326</v>
      </c>
      <c r="AH418" t="s">
        <v>27</v>
      </c>
    </row>
    <row r="419" spans="1:34" x14ac:dyDescent="0.2">
      <c r="A419">
        <v>1511246</v>
      </c>
      <c r="B419" t="s">
        <v>88</v>
      </c>
      <c r="E419">
        <v>53202</v>
      </c>
      <c r="F419" t="s">
        <v>23</v>
      </c>
      <c r="G419" t="s">
        <v>89</v>
      </c>
      <c r="H419">
        <v>5221</v>
      </c>
      <c r="I419" t="s">
        <v>41</v>
      </c>
      <c r="J419">
        <f>VLOOKUP(I419,[1]Key!$A$1:$C$72,2,FALSE)</f>
        <v>43.04824</v>
      </c>
      <c r="K419">
        <f>VLOOKUP(I419,[1]Key!$A$1:$C$72,3,FALSE)</f>
        <v>-87.904970000000006</v>
      </c>
      <c r="L419" t="s">
        <v>41</v>
      </c>
      <c r="M419">
        <f>VLOOKUP(L419,[1]Key!$A$1:$C$72,2,FALSE)</f>
        <v>43.04824</v>
      </c>
      <c r="N419">
        <f>VLOOKUP(L419,[1]Key!$A$1:$C$72,3,FALSE)</f>
        <v>-87.904970000000006</v>
      </c>
      <c r="O419">
        <v>113</v>
      </c>
      <c r="P419">
        <v>12</v>
      </c>
      <c r="Q419">
        <v>17</v>
      </c>
      <c r="R419">
        <v>16.100000000000001</v>
      </c>
      <c r="S419">
        <v>678</v>
      </c>
      <c r="T419">
        <f t="shared" si="54"/>
        <v>-1</v>
      </c>
      <c r="U419" s="1">
        <v>42784</v>
      </c>
      <c r="V419" s="13">
        <f t="shared" si="55"/>
        <v>42767</v>
      </c>
      <c r="W419" s="14">
        <f t="shared" si="56"/>
        <v>42784</v>
      </c>
      <c r="X419" s="1" t="str">
        <f t="shared" si="57"/>
        <v>Saturday</v>
      </c>
      <c r="Y419" s="2">
        <v>0.55987268518518518</v>
      </c>
      <c r="Z419" s="2">
        <f t="shared" si="58"/>
        <v>0.54166666666666663</v>
      </c>
      <c r="AA419">
        <f>1</f>
        <v>1</v>
      </c>
      <c r="AB419" s="1">
        <v>42784</v>
      </c>
      <c r="AC419" s="13">
        <f t="shared" si="59"/>
        <v>42767</v>
      </c>
      <c r="AD419" s="14">
        <f t="shared" si="60"/>
        <v>42784</v>
      </c>
      <c r="AE419" s="1" t="str">
        <f t="shared" si="61"/>
        <v>Saturday</v>
      </c>
      <c r="AF419" s="2">
        <v>0.6385763888888889</v>
      </c>
      <c r="AG419" s="2">
        <f t="shared" si="62"/>
        <v>0.625</v>
      </c>
      <c r="AH419" t="s">
        <v>35</v>
      </c>
    </row>
    <row r="420" spans="1:34" x14ac:dyDescent="0.2">
      <c r="A420">
        <v>1511252</v>
      </c>
      <c r="B420" t="s">
        <v>88</v>
      </c>
      <c r="F420" t="s">
        <v>23</v>
      </c>
      <c r="G420" t="s">
        <v>89</v>
      </c>
      <c r="H420">
        <v>99</v>
      </c>
      <c r="I420" t="s">
        <v>29</v>
      </c>
      <c r="J420">
        <f>VLOOKUP(I420,[1]Key!$A$1:$C$72,2,FALSE)</f>
        <v>43.042490000000001</v>
      </c>
      <c r="K420">
        <f>VLOOKUP(I420,[1]Key!$A$1:$C$72,3,FALSE)</f>
        <v>-87.909959999999998</v>
      </c>
      <c r="L420" t="s">
        <v>74</v>
      </c>
      <c r="M420">
        <f>VLOOKUP(L420,[1]Key!$A$1:$C$72,2,FALSE)</f>
        <v>43.040154000000001</v>
      </c>
      <c r="N420">
        <f>VLOOKUP(L420,[1]Key!$A$1:$C$72,3,FALSE)</f>
        <v>-87.932113000000001</v>
      </c>
      <c r="O420">
        <v>71</v>
      </c>
      <c r="P420">
        <v>9</v>
      </c>
      <c r="Q420">
        <v>10.7</v>
      </c>
      <c r="R420">
        <v>10.1</v>
      </c>
      <c r="S420">
        <v>426</v>
      </c>
      <c r="T420">
        <f t="shared" si="54"/>
        <v>-1</v>
      </c>
      <c r="U420" s="1">
        <v>42784</v>
      </c>
      <c r="V420" s="13">
        <f t="shared" si="55"/>
        <v>42767</v>
      </c>
      <c r="W420" s="14">
        <f t="shared" si="56"/>
        <v>42784</v>
      </c>
      <c r="X420" s="1" t="str">
        <f t="shared" si="57"/>
        <v>Saturday</v>
      </c>
      <c r="Y420" s="2">
        <v>0.56042824074074071</v>
      </c>
      <c r="Z420" s="2">
        <f t="shared" si="58"/>
        <v>0.54166666666666663</v>
      </c>
      <c r="AA420">
        <f>1</f>
        <v>1</v>
      </c>
      <c r="AB420" s="1">
        <v>42784</v>
      </c>
      <c r="AC420" s="13">
        <f t="shared" si="59"/>
        <v>42767</v>
      </c>
      <c r="AD420" s="14">
        <f t="shared" si="60"/>
        <v>42784</v>
      </c>
      <c r="AE420" s="1" t="str">
        <f t="shared" si="61"/>
        <v>Saturday</v>
      </c>
      <c r="AF420" s="2">
        <v>0.609837962962963</v>
      </c>
      <c r="AG420" s="2">
        <f t="shared" si="62"/>
        <v>0.625</v>
      </c>
      <c r="AH420" t="s">
        <v>27</v>
      </c>
    </row>
    <row r="421" spans="1:34" x14ac:dyDescent="0.2">
      <c r="A421">
        <v>1511285</v>
      </c>
      <c r="B421" t="s">
        <v>88</v>
      </c>
      <c r="E421">
        <v>46368</v>
      </c>
      <c r="F421" t="s">
        <v>23</v>
      </c>
      <c r="G421" t="s">
        <v>89</v>
      </c>
      <c r="H421">
        <v>5431</v>
      </c>
      <c r="I421" t="s">
        <v>72</v>
      </c>
      <c r="J421">
        <f>VLOOKUP(I421,[1]Key!$A$1:$C$72,2,FALSE)</f>
        <v>43.02948</v>
      </c>
      <c r="K421">
        <f>VLOOKUP(I421,[1]Key!$A$1:$C$72,3,FALSE)</f>
        <v>-87.912819999999996</v>
      </c>
      <c r="L421" t="s">
        <v>72</v>
      </c>
      <c r="M421">
        <f>VLOOKUP(L421,[1]Key!$A$1:$C$72,2,FALSE)</f>
        <v>43.02948</v>
      </c>
      <c r="N421">
        <f>VLOOKUP(L421,[1]Key!$A$1:$C$72,3,FALSE)</f>
        <v>-87.912819999999996</v>
      </c>
      <c r="O421">
        <v>77</v>
      </c>
      <c r="P421">
        <v>9</v>
      </c>
      <c r="Q421">
        <v>11.6</v>
      </c>
      <c r="R421">
        <v>11</v>
      </c>
      <c r="S421">
        <v>462</v>
      </c>
      <c r="T421">
        <f t="shared" si="54"/>
        <v>-1</v>
      </c>
      <c r="U421" s="1">
        <v>42784</v>
      </c>
      <c r="V421" s="13">
        <f t="shared" si="55"/>
        <v>42767</v>
      </c>
      <c r="W421" s="14">
        <f t="shared" si="56"/>
        <v>42784</v>
      </c>
      <c r="X421" s="1" t="str">
        <f t="shared" si="57"/>
        <v>Saturday</v>
      </c>
      <c r="Y421" s="2">
        <v>0.56562499999999993</v>
      </c>
      <c r="Z421" s="2">
        <f t="shared" si="58"/>
        <v>0.58333333333333326</v>
      </c>
      <c r="AA421">
        <f>1</f>
        <v>1</v>
      </c>
      <c r="AB421" s="1">
        <v>42784</v>
      </c>
      <c r="AC421" s="13">
        <f t="shared" si="59"/>
        <v>42767</v>
      </c>
      <c r="AD421" s="14">
        <f t="shared" si="60"/>
        <v>42784</v>
      </c>
      <c r="AE421" s="1" t="str">
        <f t="shared" si="61"/>
        <v>Saturday</v>
      </c>
      <c r="AF421" s="2">
        <v>0.61909722222222219</v>
      </c>
      <c r="AG421" s="2">
        <f t="shared" si="62"/>
        <v>0.625</v>
      </c>
      <c r="AH421" t="s">
        <v>35</v>
      </c>
    </row>
    <row r="422" spans="1:34" x14ac:dyDescent="0.2">
      <c r="A422">
        <v>1511285</v>
      </c>
      <c r="B422" t="s">
        <v>88</v>
      </c>
      <c r="E422">
        <v>46368</v>
      </c>
      <c r="F422" t="s">
        <v>23</v>
      </c>
      <c r="G422" t="s">
        <v>89</v>
      </c>
      <c r="H422">
        <v>11153</v>
      </c>
      <c r="I422" t="s">
        <v>72</v>
      </c>
      <c r="J422">
        <f>VLOOKUP(I422,[1]Key!$A$1:$C$72,2,FALSE)</f>
        <v>43.02948</v>
      </c>
      <c r="K422">
        <f>VLOOKUP(I422,[1]Key!$A$1:$C$72,3,FALSE)</f>
        <v>-87.912819999999996</v>
      </c>
      <c r="L422" t="s">
        <v>72</v>
      </c>
      <c r="M422">
        <f>VLOOKUP(L422,[1]Key!$A$1:$C$72,2,FALSE)</f>
        <v>43.02948</v>
      </c>
      <c r="N422">
        <f>VLOOKUP(L422,[1]Key!$A$1:$C$72,3,FALSE)</f>
        <v>-87.912819999999996</v>
      </c>
      <c r="O422">
        <v>76</v>
      </c>
      <c r="P422">
        <v>9</v>
      </c>
      <c r="Q422">
        <v>11.4</v>
      </c>
      <c r="R422">
        <v>10.8</v>
      </c>
      <c r="S422">
        <v>456</v>
      </c>
      <c r="T422">
        <f t="shared" si="54"/>
        <v>-1</v>
      </c>
      <c r="U422" s="1">
        <v>42784</v>
      </c>
      <c r="V422" s="13">
        <f t="shared" si="55"/>
        <v>42767</v>
      </c>
      <c r="W422" s="14">
        <f t="shared" si="56"/>
        <v>42784</v>
      </c>
      <c r="X422" s="1" t="str">
        <f t="shared" si="57"/>
        <v>Saturday</v>
      </c>
      <c r="Y422" s="2">
        <v>0.56642361111111106</v>
      </c>
      <c r="Z422" s="2">
        <f t="shared" si="58"/>
        <v>0.58333333333333326</v>
      </c>
      <c r="AA422">
        <f>1</f>
        <v>1</v>
      </c>
      <c r="AB422" s="1">
        <v>42784</v>
      </c>
      <c r="AC422" s="13">
        <f t="shared" si="59"/>
        <v>42767</v>
      </c>
      <c r="AD422" s="14">
        <f t="shared" si="60"/>
        <v>42784</v>
      </c>
      <c r="AE422" s="1" t="str">
        <f t="shared" si="61"/>
        <v>Saturday</v>
      </c>
      <c r="AF422" s="2">
        <v>0.61922453703703706</v>
      </c>
      <c r="AG422" s="2">
        <f t="shared" si="62"/>
        <v>0.625</v>
      </c>
      <c r="AH422" t="s">
        <v>35</v>
      </c>
    </row>
    <row r="423" spans="1:34" x14ac:dyDescent="0.2">
      <c r="A423">
        <v>1511316</v>
      </c>
      <c r="B423" t="s">
        <v>88</v>
      </c>
      <c r="E423">
        <v>53215</v>
      </c>
      <c r="F423" t="s">
        <v>23</v>
      </c>
      <c r="G423" t="s">
        <v>89</v>
      </c>
      <c r="H423">
        <v>228</v>
      </c>
      <c r="I423" t="s">
        <v>66</v>
      </c>
      <c r="J423">
        <f>VLOOKUP(I423,[1]Key!$A$1:$C$72,2,FALSE)</f>
        <v>43.060155999999999</v>
      </c>
      <c r="K423">
        <f>VLOOKUP(I423,[1]Key!$A$1:$C$72,3,FALSE)</f>
        <v>-87.881258000000003</v>
      </c>
      <c r="L423" t="s">
        <v>66</v>
      </c>
      <c r="M423">
        <f>VLOOKUP(L423,[1]Key!$A$1:$C$72,2,FALSE)</f>
        <v>43.060155999999999</v>
      </c>
      <c r="N423">
        <f>VLOOKUP(L423,[1]Key!$A$1:$C$72,3,FALSE)</f>
        <v>-87.881258000000003</v>
      </c>
      <c r="O423">
        <v>48</v>
      </c>
      <c r="P423">
        <v>0</v>
      </c>
      <c r="Q423">
        <v>7.2</v>
      </c>
      <c r="R423">
        <v>6.8</v>
      </c>
      <c r="S423">
        <v>288</v>
      </c>
      <c r="T423">
        <f t="shared" si="54"/>
        <v>-1</v>
      </c>
      <c r="U423" s="1">
        <v>42784</v>
      </c>
      <c r="V423" s="13">
        <f t="shared" si="55"/>
        <v>42767</v>
      </c>
      <c r="W423" s="14">
        <f t="shared" si="56"/>
        <v>42784</v>
      </c>
      <c r="X423" s="1" t="str">
        <f t="shared" si="57"/>
        <v>Saturday</v>
      </c>
      <c r="Y423" s="2">
        <v>0.5696296296296296</v>
      </c>
      <c r="Z423" s="2">
        <f t="shared" si="58"/>
        <v>0.58333333333333326</v>
      </c>
      <c r="AA423">
        <f>1</f>
        <v>1</v>
      </c>
      <c r="AB423" s="1">
        <v>42784</v>
      </c>
      <c r="AC423" s="13">
        <f t="shared" si="59"/>
        <v>42767</v>
      </c>
      <c r="AD423" s="14">
        <f t="shared" si="60"/>
        <v>42784</v>
      </c>
      <c r="AE423" s="1" t="str">
        <f t="shared" si="61"/>
        <v>Saturday</v>
      </c>
      <c r="AF423" s="2">
        <v>0.60300925925925919</v>
      </c>
      <c r="AG423" s="2">
        <f t="shared" si="62"/>
        <v>0.58333333333333326</v>
      </c>
      <c r="AH423" t="s">
        <v>35</v>
      </c>
    </row>
    <row r="424" spans="1:34" x14ac:dyDescent="0.2">
      <c r="A424">
        <v>1511316</v>
      </c>
      <c r="B424" t="s">
        <v>88</v>
      </c>
      <c r="E424">
        <v>53215</v>
      </c>
      <c r="F424" t="s">
        <v>23</v>
      </c>
      <c r="G424" t="s">
        <v>89</v>
      </c>
      <c r="H424">
        <v>11161</v>
      </c>
      <c r="I424" t="s">
        <v>66</v>
      </c>
      <c r="J424">
        <f>VLOOKUP(I424,[1]Key!$A$1:$C$72,2,FALSE)</f>
        <v>43.060155999999999</v>
      </c>
      <c r="K424">
        <f>VLOOKUP(I424,[1]Key!$A$1:$C$72,3,FALSE)</f>
        <v>-87.881258000000003</v>
      </c>
      <c r="L424" t="s">
        <v>66</v>
      </c>
      <c r="M424">
        <f>VLOOKUP(L424,[1]Key!$A$1:$C$72,2,FALSE)</f>
        <v>43.060155999999999</v>
      </c>
      <c r="N424">
        <f>VLOOKUP(L424,[1]Key!$A$1:$C$72,3,FALSE)</f>
        <v>-87.881258000000003</v>
      </c>
      <c r="O424">
        <v>46</v>
      </c>
      <c r="P424">
        <v>0</v>
      </c>
      <c r="Q424">
        <v>6.9</v>
      </c>
      <c r="R424">
        <v>6.6</v>
      </c>
      <c r="S424">
        <v>276</v>
      </c>
      <c r="T424">
        <f t="shared" si="54"/>
        <v>-1</v>
      </c>
      <c r="U424" s="1">
        <v>42784</v>
      </c>
      <c r="V424" s="13">
        <f t="shared" si="55"/>
        <v>42767</v>
      </c>
      <c r="W424" s="14">
        <f t="shared" si="56"/>
        <v>42784</v>
      </c>
      <c r="X424" s="1" t="str">
        <f t="shared" si="57"/>
        <v>Saturday</v>
      </c>
      <c r="Y424" s="2">
        <v>0.57060185185185186</v>
      </c>
      <c r="Z424" s="2">
        <f t="shared" si="58"/>
        <v>0.58333333333333326</v>
      </c>
      <c r="AA424">
        <f>1</f>
        <v>1</v>
      </c>
      <c r="AB424" s="1">
        <v>42784</v>
      </c>
      <c r="AC424" s="13">
        <f t="shared" si="59"/>
        <v>42767</v>
      </c>
      <c r="AD424" s="14">
        <f t="shared" si="60"/>
        <v>42784</v>
      </c>
      <c r="AE424" s="1" t="str">
        <f t="shared" si="61"/>
        <v>Saturday</v>
      </c>
      <c r="AF424" s="2">
        <v>0.60275462962962967</v>
      </c>
      <c r="AG424" s="2">
        <f t="shared" si="62"/>
        <v>0.58333333333333326</v>
      </c>
      <c r="AH424" t="s">
        <v>35</v>
      </c>
    </row>
    <row r="425" spans="1:34" x14ac:dyDescent="0.2">
      <c r="A425">
        <v>1511385</v>
      </c>
      <c r="B425" t="s">
        <v>88</v>
      </c>
      <c r="E425">
        <v>54929</v>
      </c>
      <c r="F425" t="s">
        <v>23</v>
      </c>
      <c r="G425" t="s">
        <v>89</v>
      </c>
      <c r="H425">
        <v>86</v>
      </c>
      <c r="I425" t="s">
        <v>40</v>
      </c>
      <c r="J425">
        <f>VLOOKUP(I425,[1]Key!$A$1:$C$72,2,FALSE)</f>
        <v>43.031480000000002</v>
      </c>
      <c r="K425">
        <f>VLOOKUP(I425,[1]Key!$A$1:$C$72,3,FALSE)</f>
        <v>-87.908169999999998</v>
      </c>
      <c r="L425" t="s">
        <v>40</v>
      </c>
      <c r="M425">
        <f>VLOOKUP(L425,[1]Key!$A$1:$C$72,2,FALSE)</f>
        <v>43.031480000000002</v>
      </c>
      <c r="N425">
        <f>VLOOKUP(L425,[1]Key!$A$1:$C$72,3,FALSE)</f>
        <v>-87.908169999999998</v>
      </c>
      <c r="O425">
        <v>1</v>
      </c>
      <c r="P425">
        <v>0</v>
      </c>
      <c r="Q425">
        <v>0.2</v>
      </c>
      <c r="R425">
        <v>0.1</v>
      </c>
      <c r="S425">
        <v>6</v>
      </c>
      <c r="T425">
        <f t="shared" si="54"/>
        <v>-1</v>
      </c>
      <c r="U425" s="1">
        <v>42784</v>
      </c>
      <c r="V425" s="13">
        <f t="shared" si="55"/>
        <v>42767</v>
      </c>
      <c r="W425" s="14">
        <f t="shared" si="56"/>
        <v>42784</v>
      </c>
      <c r="X425" s="1" t="str">
        <f t="shared" si="57"/>
        <v>Saturday</v>
      </c>
      <c r="Y425" s="2">
        <v>0.57530092592592597</v>
      </c>
      <c r="Z425" s="2">
        <f t="shared" si="58"/>
        <v>0.58333333333333326</v>
      </c>
      <c r="AA425">
        <f>1</f>
        <v>1</v>
      </c>
      <c r="AB425" s="1">
        <v>42784</v>
      </c>
      <c r="AC425" s="13">
        <f t="shared" si="59"/>
        <v>42767</v>
      </c>
      <c r="AD425" s="14">
        <f t="shared" si="60"/>
        <v>42784</v>
      </c>
      <c r="AE425" s="1" t="str">
        <f t="shared" si="61"/>
        <v>Saturday</v>
      </c>
      <c r="AF425" s="2">
        <v>0.57597222222222222</v>
      </c>
      <c r="AG425" s="2">
        <f t="shared" si="62"/>
        <v>0.58333333333333326</v>
      </c>
      <c r="AH425" t="s">
        <v>35</v>
      </c>
    </row>
    <row r="426" spans="1:34" x14ac:dyDescent="0.2">
      <c r="A426">
        <v>1511387</v>
      </c>
      <c r="B426" t="s">
        <v>88</v>
      </c>
      <c r="E426">
        <v>53045</v>
      </c>
      <c r="F426" t="s">
        <v>23</v>
      </c>
      <c r="G426" t="s">
        <v>89</v>
      </c>
      <c r="H426">
        <v>11125</v>
      </c>
      <c r="I426" t="s">
        <v>82</v>
      </c>
      <c r="J426">
        <f>VLOOKUP(I426,[1]Key!$A$1:$C$72,2,FALSE)</f>
        <v>43.026229999999998</v>
      </c>
      <c r="K426">
        <f>VLOOKUP(I426,[1]Key!$A$1:$C$72,3,FALSE)</f>
        <v>-87.912809999999993</v>
      </c>
      <c r="L426" t="s">
        <v>80</v>
      </c>
      <c r="M426">
        <f>VLOOKUP(L426,[1]Key!$A$1:$C$72,2,FALSE)</f>
        <v>43.052460000000004</v>
      </c>
      <c r="N426">
        <f>VLOOKUP(L426,[1]Key!$A$1:$C$72,3,FALSE)</f>
        <v>-87.891000000000005</v>
      </c>
      <c r="O426">
        <v>29</v>
      </c>
      <c r="P426">
        <v>3</v>
      </c>
      <c r="Q426">
        <v>4.4000000000000004</v>
      </c>
      <c r="R426">
        <v>4.0999999999999996</v>
      </c>
      <c r="S426">
        <v>174</v>
      </c>
      <c r="T426">
        <f t="shared" si="54"/>
        <v>-1</v>
      </c>
      <c r="U426" s="1">
        <v>42784</v>
      </c>
      <c r="V426" s="13">
        <f t="shared" si="55"/>
        <v>42767</v>
      </c>
      <c r="W426" s="14">
        <f t="shared" si="56"/>
        <v>42784</v>
      </c>
      <c r="X426" s="1" t="str">
        <f t="shared" si="57"/>
        <v>Saturday</v>
      </c>
      <c r="Y426" s="2">
        <v>0.57542824074074073</v>
      </c>
      <c r="Z426" s="2">
        <f t="shared" si="58"/>
        <v>0.58333333333333326</v>
      </c>
      <c r="AA426">
        <f>1</f>
        <v>1</v>
      </c>
      <c r="AB426" s="1">
        <v>42784</v>
      </c>
      <c r="AC426" s="13">
        <f t="shared" si="59"/>
        <v>42767</v>
      </c>
      <c r="AD426" s="14">
        <f t="shared" si="60"/>
        <v>42784</v>
      </c>
      <c r="AE426" s="1" t="str">
        <f t="shared" si="61"/>
        <v>Saturday</v>
      </c>
      <c r="AF426" s="2">
        <v>0.59535879629629629</v>
      </c>
      <c r="AG426" s="2">
        <f t="shared" si="62"/>
        <v>0.58333333333333326</v>
      </c>
      <c r="AH426" t="s">
        <v>27</v>
      </c>
    </row>
    <row r="427" spans="1:34" x14ac:dyDescent="0.2">
      <c r="A427">
        <v>1511393</v>
      </c>
      <c r="B427" t="s">
        <v>88</v>
      </c>
      <c r="F427" t="s">
        <v>23</v>
      </c>
      <c r="G427" t="s">
        <v>89</v>
      </c>
      <c r="H427">
        <v>354</v>
      </c>
      <c r="I427" t="s">
        <v>40</v>
      </c>
      <c r="J427">
        <f>VLOOKUP(I427,[1]Key!$A$1:$C$72,2,FALSE)</f>
        <v>43.031480000000002</v>
      </c>
      <c r="K427">
        <f>VLOOKUP(I427,[1]Key!$A$1:$C$72,3,FALSE)</f>
        <v>-87.908169999999998</v>
      </c>
      <c r="L427" t="s">
        <v>48</v>
      </c>
      <c r="M427">
        <f>VLOOKUP(L427,[1]Key!$A$1:$C$72,2,FALSE)</f>
        <v>43.05097</v>
      </c>
      <c r="N427">
        <f>VLOOKUP(L427,[1]Key!$A$1:$C$72,3,FALSE)</f>
        <v>-87.906440000000003</v>
      </c>
      <c r="O427">
        <v>59</v>
      </c>
      <c r="P427">
        <v>0</v>
      </c>
      <c r="Q427">
        <v>8.9</v>
      </c>
      <c r="R427">
        <v>8.4</v>
      </c>
      <c r="S427">
        <v>354</v>
      </c>
      <c r="T427">
        <f t="shared" si="54"/>
        <v>-1</v>
      </c>
      <c r="U427" s="1">
        <v>42784</v>
      </c>
      <c r="V427" s="13">
        <f t="shared" si="55"/>
        <v>42767</v>
      </c>
      <c r="W427" s="14">
        <f t="shared" si="56"/>
        <v>42784</v>
      </c>
      <c r="X427" s="1" t="str">
        <f t="shared" si="57"/>
        <v>Saturday</v>
      </c>
      <c r="Y427" s="2">
        <v>0.57612268518518517</v>
      </c>
      <c r="Z427" s="2">
        <f t="shared" si="58"/>
        <v>0.58333333333333326</v>
      </c>
      <c r="AA427">
        <f>1</f>
        <v>1</v>
      </c>
      <c r="AB427" s="1">
        <v>42784</v>
      </c>
      <c r="AC427" s="13">
        <f t="shared" si="59"/>
        <v>42767</v>
      </c>
      <c r="AD427" s="14">
        <f t="shared" si="60"/>
        <v>42784</v>
      </c>
      <c r="AE427" s="1" t="str">
        <f t="shared" si="61"/>
        <v>Saturday</v>
      </c>
      <c r="AF427" s="2">
        <v>0.61694444444444441</v>
      </c>
      <c r="AG427" s="2">
        <f t="shared" si="62"/>
        <v>0.625</v>
      </c>
      <c r="AH427" t="s">
        <v>27</v>
      </c>
    </row>
    <row r="428" spans="1:34" x14ac:dyDescent="0.2">
      <c r="A428">
        <v>1511478</v>
      </c>
      <c r="B428" t="s">
        <v>88</v>
      </c>
      <c r="E428">
        <v>98037</v>
      </c>
      <c r="F428" t="s">
        <v>23</v>
      </c>
      <c r="G428" t="s">
        <v>89</v>
      </c>
      <c r="H428">
        <v>5574</v>
      </c>
      <c r="I428" t="s">
        <v>73</v>
      </c>
      <c r="J428">
        <f>VLOOKUP(I428,[1]Key!$A$1:$C$72,2,FALSE)</f>
        <v>43.040349999999997</v>
      </c>
      <c r="K428">
        <f>VLOOKUP(I428,[1]Key!$A$1:$C$72,3,FALSE)</f>
        <v>-87.920760000000001</v>
      </c>
      <c r="L428" t="s">
        <v>36</v>
      </c>
      <c r="M428">
        <f>VLOOKUP(L428,[1]Key!$A$1:$C$72,2,FALSE)</f>
        <v>43.038580000000003</v>
      </c>
      <c r="N428">
        <f>VLOOKUP(L428,[1]Key!$A$1:$C$72,3,FALSE)</f>
        <v>-87.90934</v>
      </c>
      <c r="O428">
        <v>50</v>
      </c>
      <c r="P428">
        <v>6</v>
      </c>
      <c r="Q428">
        <v>7.5</v>
      </c>
      <c r="R428">
        <v>7.1</v>
      </c>
      <c r="S428">
        <v>300</v>
      </c>
      <c r="T428">
        <f t="shared" si="54"/>
        <v>-1</v>
      </c>
      <c r="U428" s="1">
        <v>42785</v>
      </c>
      <c r="V428" s="13">
        <f t="shared" si="55"/>
        <v>42767</v>
      </c>
      <c r="W428" s="14">
        <f t="shared" si="56"/>
        <v>42785</v>
      </c>
      <c r="X428" s="1" t="str">
        <f t="shared" si="57"/>
        <v>Sunday</v>
      </c>
      <c r="Y428" s="2">
        <v>0.64341435185185192</v>
      </c>
      <c r="Z428" s="2">
        <f t="shared" si="58"/>
        <v>0.625</v>
      </c>
      <c r="AA428">
        <f>1</f>
        <v>1</v>
      </c>
      <c r="AB428" s="1">
        <v>42785</v>
      </c>
      <c r="AC428" s="13">
        <f t="shared" si="59"/>
        <v>42767</v>
      </c>
      <c r="AD428" s="14">
        <f t="shared" si="60"/>
        <v>42785</v>
      </c>
      <c r="AE428" s="1" t="str">
        <f t="shared" si="61"/>
        <v>Sunday</v>
      </c>
      <c r="AF428" s="2">
        <v>0.67833333333333334</v>
      </c>
      <c r="AG428" s="2">
        <f t="shared" si="62"/>
        <v>0.66666666666666663</v>
      </c>
      <c r="AH428" t="s">
        <v>27</v>
      </c>
    </row>
    <row r="429" spans="1:34" x14ac:dyDescent="0.2">
      <c r="A429">
        <v>1511504</v>
      </c>
      <c r="B429" t="s">
        <v>88</v>
      </c>
      <c r="E429">
        <v>53404</v>
      </c>
      <c r="F429" t="s">
        <v>23</v>
      </c>
      <c r="G429" t="s">
        <v>89</v>
      </c>
      <c r="H429">
        <v>168</v>
      </c>
      <c r="I429" t="s">
        <v>36</v>
      </c>
      <c r="J429">
        <f>VLOOKUP(I429,[1]Key!$A$1:$C$72,2,FALSE)</f>
        <v>43.038580000000003</v>
      </c>
      <c r="K429">
        <f>VLOOKUP(I429,[1]Key!$A$1:$C$72,3,FALSE)</f>
        <v>-87.90934</v>
      </c>
      <c r="L429" t="s">
        <v>80</v>
      </c>
      <c r="M429">
        <f>VLOOKUP(L429,[1]Key!$A$1:$C$72,2,FALSE)</f>
        <v>43.052460000000004</v>
      </c>
      <c r="N429">
        <f>VLOOKUP(L429,[1]Key!$A$1:$C$72,3,FALSE)</f>
        <v>-87.891000000000005</v>
      </c>
      <c r="O429">
        <v>86</v>
      </c>
      <c r="P429">
        <v>9</v>
      </c>
      <c r="Q429">
        <v>12.9</v>
      </c>
      <c r="R429">
        <v>12.3</v>
      </c>
      <c r="S429">
        <v>516</v>
      </c>
      <c r="T429">
        <f t="shared" si="54"/>
        <v>-1</v>
      </c>
      <c r="U429" s="1">
        <v>42784</v>
      </c>
      <c r="V429" s="13">
        <f t="shared" si="55"/>
        <v>42767</v>
      </c>
      <c r="W429" s="14">
        <f t="shared" si="56"/>
        <v>42784</v>
      </c>
      <c r="X429" s="1" t="str">
        <f t="shared" si="57"/>
        <v>Saturday</v>
      </c>
      <c r="Y429" s="2">
        <v>0.58954861111111112</v>
      </c>
      <c r="Z429" s="2">
        <f t="shared" si="58"/>
        <v>0.58333333333333326</v>
      </c>
      <c r="AA429">
        <f>1</f>
        <v>1</v>
      </c>
      <c r="AB429" s="1">
        <v>42784</v>
      </c>
      <c r="AC429" s="13">
        <f t="shared" si="59"/>
        <v>42767</v>
      </c>
      <c r="AD429" s="14">
        <f t="shared" si="60"/>
        <v>42784</v>
      </c>
      <c r="AE429" s="1" t="str">
        <f t="shared" si="61"/>
        <v>Saturday</v>
      </c>
      <c r="AF429" s="2">
        <v>0.64908564814814818</v>
      </c>
      <c r="AG429" s="2">
        <f t="shared" si="62"/>
        <v>0.66666666666666663</v>
      </c>
      <c r="AH429" t="s">
        <v>27</v>
      </c>
    </row>
    <row r="430" spans="1:34" x14ac:dyDescent="0.2">
      <c r="A430">
        <v>1511540</v>
      </c>
      <c r="B430" t="s">
        <v>88</v>
      </c>
      <c r="E430">
        <v>60482</v>
      </c>
      <c r="F430" t="s">
        <v>23</v>
      </c>
      <c r="G430" t="s">
        <v>89</v>
      </c>
      <c r="H430">
        <v>318</v>
      </c>
      <c r="I430" t="s">
        <v>33</v>
      </c>
      <c r="J430">
        <f>VLOOKUP(I430,[1]Key!$A$1:$C$72,2,FALSE)</f>
        <v>43.034619999999997</v>
      </c>
      <c r="K430">
        <f>VLOOKUP(I430,[1]Key!$A$1:$C$72,3,FALSE)</f>
        <v>-87.917500000000004</v>
      </c>
      <c r="L430" t="s">
        <v>33</v>
      </c>
      <c r="M430">
        <f>VLOOKUP(L430,[1]Key!$A$1:$C$72,2,FALSE)</f>
        <v>43.034619999999997</v>
      </c>
      <c r="N430">
        <f>VLOOKUP(L430,[1]Key!$A$1:$C$72,3,FALSE)</f>
        <v>-87.917500000000004</v>
      </c>
      <c r="O430">
        <v>38</v>
      </c>
      <c r="P430">
        <v>6</v>
      </c>
      <c r="Q430">
        <v>5.7</v>
      </c>
      <c r="R430">
        <v>5.4</v>
      </c>
      <c r="S430">
        <v>228</v>
      </c>
      <c r="T430">
        <f t="shared" si="54"/>
        <v>-1</v>
      </c>
      <c r="U430" s="1">
        <v>42788</v>
      </c>
      <c r="V430" s="13">
        <f t="shared" si="55"/>
        <v>42767</v>
      </c>
      <c r="W430" s="14">
        <f t="shared" si="56"/>
        <v>42788</v>
      </c>
      <c r="X430" s="1" t="str">
        <f t="shared" si="57"/>
        <v>Wednesday</v>
      </c>
      <c r="Y430" s="2">
        <v>0.70822916666666658</v>
      </c>
      <c r="Z430" s="2">
        <f t="shared" si="58"/>
        <v>0.70833333333333326</v>
      </c>
      <c r="AA430">
        <f>1</f>
        <v>1</v>
      </c>
      <c r="AB430" s="1">
        <v>42788</v>
      </c>
      <c r="AC430" s="13">
        <f t="shared" si="59"/>
        <v>42767</v>
      </c>
      <c r="AD430" s="14">
        <f t="shared" si="60"/>
        <v>42788</v>
      </c>
      <c r="AE430" s="1" t="str">
        <f t="shared" si="61"/>
        <v>Wednesday</v>
      </c>
      <c r="AF430" s="2">
        <v>0.7341550925925926</v>
      </c>
      <c r="AG430" s="2">
        <f t="shared" si="62"/>
        <v>0.75</v>
      </c>
      <c r="AH430" t="s">
        <v>35</v>
      </c>
    </row>
    <row r="431" spans="1:34" x14ac:dyDescent="0.2">
      <c r="A431">
        <v>1511576</v>
      </c>
      <c r="B431" t="s">
        <v>88</v>
      </c>
      <c r="E431">
        <v>53202</v>
      </c>
      <c r="F431" t="s">
        <v>23</v>
      </c>
      <c r="G431" t="s">
        <v>89</v>
      </c>
      <c r="H431">
        <v>186</v>
      </c>
      <c r="I431" t="s">
        <v>34</v>
      </c>
      <c r="J431">
        <f>VLOOKUP(I431,[1]Key!$A$1:$C$72,2,FALSE)</f>
        <v>43.036900000000003</v>
      </c>
      <c r="K431">
        <f>VLOOKUP(I431,[1]Key!$A$1:$C$72,3,FALSE)</f>
        <v>-87.89667</v>
      </c>
      <c r="L431" t="s">
        <v>34</v>
      </c>
      <c r="M431">
        <f>VLOOKUP(L431,[1]Key!$A$1:$C$72,2,FALSE)</f>
        <v>43.036900000000003</v>
      </c>
      <c r="N431">
        <f>VLOOKUP(L431,[1]Key!$A$1:$C$72,3,FALSE)</f>
        <v>-87.89667</v>
      </c>
      <c r="O431">
        <v>68</v>
      </c>
      <c r="P431">
        <v>9</v>
      </c>
      <c r="Q431">
        <v>10.199999999999999</v>
      </c>
      <c r="R431">
        <v>9.6999999999999993</v>
      </c>
      <c r="S431">
        <v>408</v>
      </c>
      <c r="T431">
        <f t="shared" si="54"/>
        <v>-1</v>
      </c>
      <c r="U431" s="1">
        <v>42784</v>
      </c>
      <c r="V431" s="13">
        <f t="shared" si="55"/>
        <v>42767</v>
      </c>
      <c r="W431" s="14">
        <f t="shared" si="56"/>
        <v>42784</v>
      </c>
      <c r="X431" s="1" t="str">
        <f t="shared" si="57"/>
        <v>Saturday</v>
      </c>
      <c r="Y431" s="2">
        <v>0.59864583333333332</v>
      </c>
      <c r="Z431" s="2">
        <f t="shared" si="58"/>
        <v>0.58333333333333326</v>
      </c>
      <c r="AA431">
        <f>1</f>
        <v>1</v>
      </c>
      <c r="AB431" s="1">
        <v>42784</v>
      </c>
      <c r="AC431" s="13">
        <f t="shared" si="59"/>
        <v>42767</v>
      </c>
      <c r="AD431" s="14">
        <f t="shared" si="60"/>
        <v>42784</v>
      </c>
      <c r="AE431" s="1" t="str">
        <f t="shared" si="61"/>
        <v>Saturday</v>
      </c>
      <c r="AF431" s="2">
        <v>0.64613425925925927</v>
      </c>
      <c r="AG431" s="2">
        <f t="shared" si="62"/>
        <v>0.66666666666666663</v>
      </c>
      <c r="AH431" t="s">
        <v>35</v>
      </c>
    </row>
    <row r="432" spans="1:34" x14ac:dyDescent="0.2">
      <c r="A432">
        <v>1511623</v>
      </c>
      <c r="B432" t="s">
        <v>88</v>
      </c>
      <c r="E432">
        <v>2324</v>
      </c>
      <c r="F432" t="s">
        <v>23</v>
      </c>
      <c r="G432" t="s">
        <v>89</v>
      </c>
      <c r="H432">
        <v>5426</v>
      </c>
      <c r="I432" t="s">
        <v>79</v>
      </c>
      <c r="J432">
        <f>VLOOKUP(I432,[1]Key!$A$1:$C$72,2,FALSE)</f>
        <v>43.038649999999997</v>
      </c>
      <c r="K432">
        <f>VLOOKUP(I432,[1]Key!$A$1:$C$72,3,FALSE)</f>
        <v>-87.921930000000003</v>
      </c>
      <c r="L432" t="s">
        <v>36</v>
      </c>
      <c r="M432">
        <f>VLOOKUP(L432,[1]Key!$A$1:$C$72,2,FALSE)</f>
        <v>43.038580000000003</v>
      </c>
      <c r="N432">
        <f>VLOOKUP(L432,[1]Key!$A$1:$C$72,3,FALSE)</f>
        <v>-87.90934</v>
      </c>
      <c r="O432">
        <v>42</v>
      </c>
      <c r="P432">
        <v>6</v>
      </c>
      <c r="Q432">
        <v>6.3</v>
      </c>
      <c r="R432">
        <v>6</v>
      </c>
      <c r="S432">
        <v>252</v>
      </c>
      <c r="T432">
        <f t="shared" si="54"/>
        <v>-1</v>
      </c>
      <c r="U432" s="1">
        <v>42784</v>
      </c>
      <c r="V432" s="13">
        <f t="shared" si="55"/>
        <v>42767</v>
      </c>
      <c r="W432" s="14">
        <f t="shared" si="56"/>
        <v>42784</v>
      </c>
      <c r="X432" s="1" t="str">
        <f t="shared" si="57"/>
        <v>Saturday</v>
      </c>
      <c r="Y432" s="2">
        <v>0.60341435185185188</v>
      </c>
      <c r="Z432" s="2">
        <f t="shared" si="58"/>
        <v>0.58333333333333326</v>
      </c>
      <c r="AA432">
        <f>1</f>
        <v>1</v>
      </c>
      <c r="AB432" s="1">
        <v>42784</v>
      </c>
      <c r="AC432" s="13">
        <f t="shared" si="59"/>
        <v>42767</v>
      </c>
      <c r="AD432" s="14">
        <f t="shared" si="60"/>
        <v>42784</v>
      </c>
      <c r="AE432" s="1" t="str">
        <f t="shared" si="61"/>
        <v>Saturday</v>
      </c>
      <c r="AF432" s="2">
        <v>0.63194444444444442</v>
      </c>
      <c r="AG432" s="2">
        <f t="shared" si="62"/>
        <v>0.625</v>
      </c>
      <c r="AH432" t="s">
        <v>27</v>
      </c>
    </row>
    <row r="433" spans="1:34" x14ac:dyDescent="0.2">
      <c r="A433">
        <v>1511637</v>
      </c>
      <c r="B433" t="s">
        <v>88</v>
      </c>
      <c r="E433">
        <v>30318</v>
      </c>
      <c r="F433" t="s">
        <v>23</v>
      </c>
      <c r="G433" t="s">
        <v>89</v>
      </c>
      <c r="H433">
        <v>989</v>
      </c>
      <c r="I433" t="s">
        <v>37</v>
      </c>
      <c r="J433">
        <f>VLOOKUP(I433,[1]Key!$A$1:$C$72,2,FALSE)</f>
        <v>43.031320000000001</v>
      </c>
      <c r="K433">
        <f>VLOOKUP(I433,[1]Key!$A$1:$C$72,3,FALSE)</f>
        <v>-87.904259999999994</v>
      </c>
      <c r="L433" t="s">
        <v>51</v>
      </c>
      <c r="M433">
        <f>VLOOKUP(L433,[1]Key!$A$1:$C$72,2,FALSE)</f>
        <v>43.05536</v>
      </c>
      <c r="N433">
        <f>VLOOKUP(L433,[1]Key!$A$1:$C$72,3,FALSE)</f>
        <v>-87.90504</v>
      </c>
      <c r="O433">
        <v>71</v>
      </c>
      <c r="P433">
        <v>9</v>
      </c>
      <c r="Q433">
        <v>10.7</v>
      </c>
      <c r="R433">
        <v>10.1</v>
      </c>
      <c r="S433">
        <v>426</v>
      </c>
      <c r="T433">
        <f t="shared" si="54"/>
        <v>-1</v>
      </c>
      <c r="U433" s="1">
        <v>42784</v>
      </c>
      <c r="V433" s="13">
        <f t="shared" si="55"/>
        <v>42767</v>
      </c>
      <c r="W433" s="14">
        <f t="shared" si="56"/>
        <v>42784</v>
      </c>
      <c r="X433" s="1" t="str">
        <f t="shared" si="57"/>
        <v>Saturday</v>
      </c>
      <c r="Y433" s="2">
        <v>0.60402777777777772</v>
      </c>
      <c r="Z433" s="2">
        <f t="shared" si="58"/>
        <v>0.58333333333333326</v>
      </c>
      <c r="AA433">
        <f>1</f>
        <v>1</v>
      </c>
      <c r="AB433" s="1">
        <v>42784</v>
      </c>
      <c r="AC433" s="13">
        <f t="shared" si="59"/>
        <v>42767</v>
      </c>
      <c r="AD433" s="14">
        <f t="shared" si="60"/>
        <v>42784</v>
      </c>
      <c r="AE433" s="1" t="str">
        <f t="shared" si="61"/>
        <v>Saturday</v>
      </c>
      <c r="AF433" s="2">
        <v>0.65298611111111116</v>
      </c>
      <c r="AG433" s="2">
        <f t="shared" si="62"/>
        <v>0.66666666666666663</v>
      </c>
      <c r="AH433" t="s">
        <v>27</v>
      </c>
    </row>
    <row r="434" spans="1:34" x14ac:dyDescent="0.2">
      <c r="A434">
        <v>1511660</v>
      </c>
      <c r="B434" t="s">
        <v>88</v>
      </c>
      <c r="E434">
        <v>43040</v>
      </c>
      <c r="F434" t="s">
        <v>23</v>
      </c>
      <c r="G434" t="s">
        <v>89</v>
      </c>
      <c r="H434">
        <v>11098</v>
      </c>
      <c r="I434" t="s">
        <v>72</v>
      </c>
      <c r="J434">
        <f>VLOOKUP(I434,[1]Key!$A$1:$C$72,2,FALSE)</f>
        <v>43.02948</v>
      </c>
      <c r="K434">
        <f>VLOOKUP(I434,[1]Key!$A$1:$C$72,3,FALSE)</f>
        <v>-87.912819999999996</v>
      </c>
      <c r="L434" t="s">
        <v>72</v>
      </c>
      <c r="M434">
        <f>VLOOKUP(L434,[1]Key!$A$1:$C$72,2,FALSE)</f>
        <v>43.02948</v>
      </c>
      <c r="N434">
        <f>VLOOKUP(L434,[1]Key!$A$1:$C$72,3,FALSE)</f>
        <v>-87.912819999999996</v>
      </c>
      <c r="O434">
        <v>24</v>
      </c>
      <c r="P434">
        <v>3</v>
      </c>
      <c r="Q434">
        <v>3.6</v>
      </c>
      <c r="R434">
        <v>3.4</v>
      </c>
      <c r="S434">
        <v>144</v>
      </c>
      <c r="T434">
        <f t="shared" si="54"/>
        <v>-1</v>
      </c>
      <c r="U434" s="1">
        <v>42784</v>
      </c>
      <c r="V434" s="13">
        <f t="shared" si="55"/>
        <v>42767</v>
      </c>
      <c r="W434" s="14">
        <f t="shared" si="56"/>
        <v>42784</v>
      </c>
      <c r="X434" s="1" t="str">
        <f t="shared" si="57"/>
        <v>Saturday</v>
      </c>
      <c r="Y434" s="2">
        <v>0.60613425925925923</v>
      </c>
      <c r="Z434" s="2">
        <f t="shared" si="58"/>
        <v>0.625</v>
      </c>
      <c r="AA434">
        <f>1</f>
        <v>1</v>
      </c>
      <c r="AB434" s="1">
        <v>42784</v>
      </c>
      <c r="AC434" s="13">
        <f t="shared" si="59"/>
        <v>42767</v>
      </c>
      <c r="AD434" s="14">
        <f t="shared" si="60"/>
        <v>42784</v>
      </c>
      <c r="AE434" s="1" t="str">
        <f t="shared" si="61"/>
        <v>Saturday</v>
      </c>
      <c r="AF434" s="2">
        <v>0.6227893518518518</v>
      </c>
      <c r="AG434" s="2">
        <f t="shared" si="62"/>
        <v>0.625</v>
      </c>
      <c r="AH434" t="s">
        <v>35</v>
      </c>
    </row>
    <row r="435" spans="1:34" x14ac:dyDescent="0.2">
      <c r="A435">
        <v>1511661</v>
      </c>
      <c r="B435" t="s">
        <v>88</v>
      </c>
      <c r="E435">
        <v>53022</v>
      </c>
      <c r="F435" t="s">
        <v>23</v>
      </c>
      <c r="G435" t="s">
        <v>89</v>
      </c>
      <c r="H435">
        <v>106</v>
      </c>
      <c r="I435" t="s">
        <v>74</v>
      </c>
      <c r="J435">
        <f>VLOOKUP(I435,[1]Key!$A$1:$C$72,2,FALSE)</f>
        <v>43.040154000000001</v>
      </c>
      <c r="K435">
        <f>VLOOKUP(I435,[1]Key!$A$1:$C$72,3,FALSE)</f>
        <v>-87.932113000000001</v>
      </c>
      <c r="L435" t="s">
        <v>39</v>
      </c>
      <c r="M435">
        <f>VLOOKUP(L435,[1]Key!$A$1:$C$72,2,FALSE)</f>
        <v>43.03913</v>
      </c>
      <c r="N435">
        <f>VLOOKUP(L435,[1]Key!$A$1:$C$72,3,FALSE)</f>
        <v>-87.916150000000002</v>
      </c>
      <c r="O435">
        <v>8</v>
      </c>
      <c r="P435">
        <v>3</v>
      </c>
      <c r="Q435">
        <v>1.2</v>
      </c>
      <c r="R435">
        <v>1.1000000000000001</v>
      </c>
      <c r="S435">
        <v>48</v>
      </c>
      <c r="T435">
        <f t="shared" si="54"/>
        <v>-1</v>
      </c>
      <c r="U435" s="1">
        <v>42784</v>
      </c>
      <c r="V435" s="13">
        <f t="shared" si="55"/>
        <v>42767</v>
      </c>
      <c r="W435" s="14">
        <f t="shared" si="56"/>
        <v>42784</v>
      </c>
      <c r="X435" s="1" t="str">
        <f t="shared" si="57"/>
        <v>Saturday</v>
      </c>
      <c r="Y435" s="2">
        <v>0.60620370370370369</v>
      </c>
      <c r="Z435" s="2">
        <f t="shared" si="58"/>
        <v>0.625</v>
      </c>
      <c r="AA435">
        <f>1</f>
        <v>1</v>
      </c>
      <c r="AB435" s="1">
        <v>42784</v>
      </c>
      <c r="AC435" s="13">
        <f t="shared" si="59"/>
        <v>42767</v>
      </c>
      <c r="AD435" s="14">
        <f t="shared" si="60"/>
        <v>42784</v>
      </c>
      <c r="AE435" s="1" t="str">
        <f t="shared" si="61"/>
        <v>Saturday</v>
      </c>
      <c r="AF435" s="2">
        <v>0.61165509259259265</v>
      </c>
      <c r="AG435" s="2">
        <f t="shared" si="62"/>
        <v>0.625</v>
      </c>
      <c r="AH435" t="s">
        <v>27</v>
      </c>
    </row>
    <row r="436" spans="1:34" x14ac:dyDescent="0.2">
      <c r="A436">
        <v>1511670</v>
      </c>
      <c r="B436" t="s">
        <v>88</v>
      </c>
      <c r="E436">
        <v>53562</v>
      </c>
      <c r="F436" t="s">
        <v>23</v>
      </c>
      <c r="G436" t="s">
        <v>89</v>
      </c>
      <c r="H436">
        <v>5499</v>
      </c>
      <c r="I436" t="s">
        <v>32</v>
      </c>
      <c r="J436">
        <f>VLOOKUP(I436,[1]Key!$A$1:$C$72,2,FALSE)</f>
        <v>43.038719999999998</v>
      </c>
      <c r="K436">
        <f>VLOOKUP(I436,[1]Key!$A$1:$C$72,3,FALSE)</f>
        <v>-87.905339999999995</v>
      </c>
      <c r="L436" t="s">
        <v>37</v>
      </c>
      <c r="M436">
        <f>VLOOKUP(L436,[1]Key!$A$1:$C$72,2,FALSE)</f>
        <v>43.031320000000001</v>
      </c>
      <c r="N436">
        <f>VLOOKUP(L436,[1]Key!$A$1:$C$72,3,FALSE)</f>
        <v>-87.904259999999994</v>
      </c>
      <c r="O436">
        <v>46</v>
      </c>
      <c r="P436">
        <v>6</v>
      </c>
      <c r="Q436">
        <v>6.9</v>
      </c>
      <c r="R436">
        <v>6.6</v>
      </c>
      <c r="S436">
        <v>276</v>
      </c>
      <c r="T436">
        <f t="shared" si="54"/>
        <v>-1</v>
      </c>
      <c r="U436" s="1">
        <v>42784</v>
      </c>
      <c r="V436" s="13">
        <f t="shared" si="55"/>
        <v>42767</v>
      </c>
      <c r="W436" s="14">
        <f t="shared" si="56"/>
        <v>42784</v>
      </c>
      <c r="X436" s="1" t="str">
        <f t="shared" si="57"/>
        <v>Saturday</v>
      </c>
      <c r="Y436" s="2">
        <v>0.60773148148148148</v>
      </c>
      <c r="Z436" s="2">
        <f t="shared" si="58"/>
        <v>0.625</v>
      </c>
      <c r="AA436">
        <f>1</f>
        <v>1</v>
      </c>
      <c r="AB436" s="1">
        <v>42784</v>
      </c>
      <c r="AC436" s="13">
        <f t="shared" si="59"/>
        <v>42767</v>
      </c>
      <c r="AD436" s="14">
        <f t="shared" si="60"/>
        <v>42784</v>
      </c>
      <c r="AE436" s="1" t="str">
        <f t="shared" si="61"/>
        <v>Saturday</v>
      </c>
      <c r="AF436" s="2">
        <v>0.63988425925925929</v>
      </c>
      <c r="AG436" s="2">
        <f t="shared" si="62"/>
        <v>0.625</v>
      </c>
      <c r="AH436" t="s">
        <v>27</v>
      </c>
    </row>
    <row r="437" spans="1:34" x14ac:dyDescent="0.2">
      <c r="A437">
        <v>1511693</v>
      </c>
      <c r="B437" t="s">
        <v>88</v>
      </c>
      <c r="F437" t="s">
        <v>23</v>
      </c>
      <c r="G437" t="s">
        <v>89</v>
      </c>
      <c r="H437">
        <v>276</v>
      </c>
      <c r="I437" t="s">
        <v>36</v>
      </c>
      <c r="J437">
        <f>VLOOKUP(I437,[1]Key!$A$1:$C$72,2,FALSE)</f>
        <v>43.038580000000003</v>
      </c>
      <c r="K437">
        <f>VLOOKUP(I437,[1]Key!$A$1:$C$72,3,FALSE)</f>
        <v>-87.90934</v>
      </c>
      <c r="L437" t="s">
        <v>72</v>
      </c>
      <c r="M437">
        <f>VLOOKUP(L437,[1]Key!$A$1:$C$72,2,FALSE)</f>
        <v>43.02948</v>
      </c>
      <c r="N437">
        <f>VLOOKUP(L437,[1]Key!$A$1:$C$72,3,FALSE)</f>
        <v>-87.912819999999996</v>
      </c>
      <c r="O437">
        <v>10</v>
      </c>
      <c r="P437">
        <v>3</v>
      </c>
      <c r="Q437">
        <v>1.5</v>
      </c>
      <c r="R437">
        <v>1.4</v>
      </c>
      <c r="S437">
        <v>60</v>
      </c>
      <c r="T437">
        <f t="shared" si="54"/>
        <v>-1</v>
      </c>
      <c r="U437" s="1">
        <v>42784</v>
      </c>
      <c r="V437" s="13">
        <f t="shared" si="55"/>
        <v>42767</v>
      </c>
      <c r="W437" s="14">
        <f t="shared" si="56"/>
        <v>42784</v>
      </c>
      <c r="X437" s="1" t="str">
        <f t="shared" si="57"/>
        <v>Saturday</v>
      </c>
      <c r="Y437" s="2">
        <v>0.61083333333333334</v>
      </c>
      <c r="Z437" s="2">
        <f t="shared" si="58"/>
        <v>0.625</v>
      </c>
      <c r="AA437">
        <f>1</f>
        <v>1</v>
      </c>
      <c r="AB437" s="1">
        <v>42784</v>
      </c>
      <c r="AC437" s="13">
        <f t="shared" si="59"/>
        <v>42767</v>
      </c>
      <c r="AD437" s="14">
        <f t="shared" si="60"/>
        <v>42784</v>
      </c>
      <c r="AE437" s="1" t="str">
        <f t="shared" si="61"/>
        <v>Saturday</v>
      </c>
      <c r="AF437" s="2">
        <v>0.61776620370370372</v>
      </c>
      <c r="AG437" s="2">
        <f t="shared" si="62"/>
        <v>0.625</v>
      </c>
      <c r="AH437" t="s">
        <v>27</v>
      </c>
    </row>
    <row r="438" spans="1:34" x14ac:dyDescent="0.2">
      <c r="A438">
        <v>1511696</v>
      </c>
      <c r="B438" t="s">
        <v>88</v>
      </c>
      <c r="F438" t="s">
        <v>23</v>
      </c>
      <c r="G438" t="s">
        <v>89</v>
      </c>
      <c r="H438">
        <v>70</v>
      </c>
      <c r="I438" t="s">
        <v>80</v>
      </c>
      <c r="J438">
        <f>VLOOKUP(I438,[1]Key!$A$1:$C$72,2,FALSE)</f>
        <v>43.052460000000004</v>
      </c>
      <c r="K438">
        <f>VLOOKUP(I438,[1]Key!$A$1:$C$72,3,FALSE)</f>
        <v>-87.891000000000005</v>
      </c>
      <c r="L438" t="s">
        <v>80</v>
      </c>
      <c r="M438">
        <f>VLOOKUP(L438,[1]Key!$A$1:$C$72,2,FALSE)</f>
        <v>43.052460000000004</v>
      </c>
      <c r="N438">
        <f>VLOOKUP(L438,[1]Key!$A$1:$C$72,3,FALSE)</f>
        <v>-87.891000000000005</v>
      </c>
      <c r="O438">
        <v>88</v>
      </c>
      <c r="P438">
        <v>9</v>
      </c>
      <c r="Q438">
        <v>13.2</v>
      </c>
      <c r="R438">
        <v>12.5</v>
      </c>
      <c r="S438">
        <v>528</v>
      </c>
      <c r="T438">
        <f t="shared" si="54"/>
        <v>-1</v>
      </c>
      <c r="U438" s="1">
        <v>42784</v>
      </c>
      <c r="V438" s="13">
        <f t="shared" si="55"/>
        <v>42767</v>
      </c>
      <c r="W438" s="14">
        <f t="shared" si="56"/>
        <v>42784</v>
      </c>
      <c r="X438" s="1" t="str">
        <f t="shared" si="57"/>
        <v>Saturday</v>
      </c>
      <c r="Y438" s="2">
        <v>0.61122685185185188</v>
      </c>
      <c r="Z438" s="2">
        <f t="shared" si="58"/>
        <v>0.625</v>
      </c>
      <c r="AA438">
        <f>1</f>
        <v>1</v>
      </c>
      <c r="AB438" s="1">
        <v>42784</v>
      </c>
      <c r="AC438" s="13">
        <f t="shared" si="59"/>
        <v>42767</v>
      </c>
      <c r="AD438" s="14">
        <f t="shared" si="60"/>
        <v>42784</v>
      </c>
      <c r="AE438" s="1" t="str">
        <f t="shared" si="61"/>
        <v>Saturday</v>
      </c>
      <c r="AF438" s="2">
        <v>0.67283564814814811</v>
      </c>
      <c r="AG438" s="2">
        <f t="shared" si="62"/>
        <v>0.66666666666666663</v>
      </c>
      <c r="AH438" t="s">
        <v>35</v>
      </c>
    </row>
    <row r="439" spans="1:34" x14ac:dyDescent="0.2">
      <c r="A439">
        <v>1511698</v>
      </c>
      <c r="B439" t="s">
        <v>88</v>
      </c>
      <c r="E439">
        <v>45223</v>
      </c>
      <c r="F439" t="s">
        <v>23</v>
      </c>
      <c r="G439" t="s">
        <v>89</v>
      </c>
      <c r="H439">
        <v>5508</v>
      </c>
      <c r="I439" t="s">
        <v>36</v>
      </c>
      <c r="J439">
        <f>VLOOKUP(I439,[1]Key!$A$1:$C$72,2,FALSE)</f>
        <v>43.038580000000003</v>
      </c>
      <c r="K439">
        <f>VLOOKUP(I439,[1]Key!$A$1:$C$72,3,FALSE)</f>
        <v>-87.90934</v>
      </c>
      <c r="L439" t="s">
        <v>72</v>
      </c>
      <c r="M439">
        <f>VLOOKUP(L439,[1]Key!$A$1:$C$72,2,FALSE)</f>
        <v>43.02948</v>
      </c>
      <c r="N439">
        <f>VLOOKUP(L439,[1]Key!$A$1:$C$72,3,FALSE)</f>
        <v>-87.912819999999996</v>
      </c>
      <c r="O439">
        <v>10</v>
      </c>
      <c r="P439">
        <v>3</v>
      </c>
      <c r="Q439">
        <v>1.5</v>
      </c>
      <c r="R439">
        <v>1.4</v>
      </c>
      <c r="S439">
        <v>60</v>
      </c>
      <c r="T439">
        <f t="shared" si="54"/>
        <v>-1</v>
      </c>
      <c r="U439" s="1">
        <v>42784</v>
      </c>
      <c r="V439" s="13">
        <f t="shared" si="55"/>
        <v>42767</v>
      </c>
      <c r="W439" s="14">
        <f t="shared" si="56"/>
        <v>42784</v>
      </c>
      <c r="X439" s="1" t="str">
        <f t="shared" si="57"/>
        <v>Saturday</v>
      </c>
      <c r="Y439" s="2">
        <v>0.61145833333333333</v>
      </c>
      <c r="Z439" s="2">
        <f t="shared" si="58"/>
        <v>0.625</v>
      </c>
      <c r="AA439">
        <f>1</f>
        <v>1</v>
      </c>
      <c r="AB439" s="1">
        <v>42784</v>
      </c>
      <c r="AC439" s="13">
        <f t="shared" si="59"/>
        <v>42767</v>
      </c>
      <c r="AD439" s="14">
        <f t="shared" si="60"/>
        <v>42784</v>
      </c>
      <c r="AE439" s="1" t="str">
        <f t="shared" si="61"/>
        <v>Saturday</v>
      </c>
      <c r="AF439" s="2">
        <v>0.61807870370370377</v>
      </c>
      <c r="AG439" s="2">
        <f t="shared" si="62"/>
        <v>0.625</v>
      </c>
      <c r="AH439" t="s">
        <v>27</v>
      </c>
    </row>
    <row r="440" spans="1:34" x14ac:dyDescent="0.2">
      <c r="A440">
        <v>1511720</v>
      </c>
      <c r="B440" t="s">
        <v>88</v>
      </c>
      <c r="E440">
        <v>53211</v>
      </c>
      <c r="F440" t="s">
        <v>23</v>
      </c>
      <c r="G440" t="s">
        <v>89</v>
      </c>
      <c r="H440">
        <v>11125</v>
      </c>
      <c r="I440" t="s">
        <v>80</v>
      </c>
      <c r="J440">
        <f>VLOOKUP(I440,[1]Key!$A$1:$C$72,2,FALSE)</f>
        <v>43.052460000000004</v>
      </c>
      <c r="K440">
        <f>VLOOKUP(I440,[1]Key!$A$1:$C$72,3,FALSE)</f>
        <v>-87.891000000000005</v>
      </c>
      <c r="L440" t="s">
        <v>80</v>
      </c>
      <c r="M440">
        <f>VLOOKUP(L440,[1]Key!$A$1:$C$72,2,FALSE)</f>
        <v>43.052460000000004</v>
      </c>
      <c r="N440">
        <f>VLOOKUP(L440,[1]Key!$A$1:$C$72,3,FALSE)</f>
        <v>-87.891000000000005</v>
      </c>
      <c r="O440">
        <v>31</v>
      </c>
      <c r="P440">
        <v>3</v>
      </c>
      <c r="Q440">
        <v>4.7</v>
      </c>
      <c r="R440">
        <v>4.4000000000000004</v>
      </c>
      <c r="S440">
        <v>186</v>
      </c>
      <c r="T440">
        <f t="shared" si="54"/>
        <v>-1</v>
      </c>
      <c r="U440" s="1">
        <v>42784</v>
      </c>
      <c r="V440" s="13">
        <f t="shared" si="55"/>
        <v>42767</v>
      </c>
      <c r="W440" s="14">
        <f t="shared" si="56"/>
        <v>42784</v>
      </c>
      <c r="X440" s="1" t="str">
        <f t="shared" si="57"/>
        <v>Saturday</v>
      </c>
      <c r="Y440" s="2">
        <v>0.61354166666666665</v>
      </c>
      <c r="Z440" s="2">
        <f t="shared" si="58"/>
        <v>0.625</v>
      </c>
      <c r="AA440">
        <f>1</f>
        <v>1</v>
      </c>
      <c r="AB440" s="1">
        <v>42784</v>
      </c>
      <c r="AC440" s="13">
        <f t="shared" si="59"/>
        <v>42767</v>
      </c>
      <c r="AD440" s="14">
        <f t="shared" si="60"/>
        <v>42784</v>
      </c>
      <c r="AE440" s="1" t="str">
        <f t="shared" si="61"/>
        <v>Saturday</v>
      </c>
      <c r="AF440" s="2">
        <v>0.63534722222222217</v>
      </c>
      <c r="AG440" s="2">
        <f t="shared" si="62"/>
        <v>0.625</v>
      </c>
      <c r="AH440" t="s">
        <v>35</v>
      </c>
    </row>
    <row r="441" spans="1:34" x14ac:dyDescent="0.2">
      <c r="A441">
        <v>1511730</v>
      </c>
      <c r="B441" t="s">
        <v>88</v>
      </c>
      <c r="E441">
        <v>53119</v>
      </c>
      <c r="F441" t="s">
        <v>23</v>
      </c>
      <c r="G441" t="s">
        <v>89</v>
      </c>
      <c r="H441">
        <v>11082</v>
      </c>
      <c r="I441" t="s">
        <v>37</v>
      </c>
      <c r="J441">
        <f>VLOOKUP(I441,[1]Key!$A$1:$C$72,2,FALSE)</f>
        <v>43.031320000000001</v>
      </c>
      <c r="K441">
        <f>VLOOKUP(I441,[1]Key!$A$1:$C$72,3,FALSE)</f>
        <v>-87.904259999999994</v>
      </c>
      <c r="L441" t="s">
        <v>68</v>
      </c>
      <c r="M441">
        <f>VLOOKUP(L441,[1]Key!$A$1:$C$72,2,FALSE)</f>
        <v>43.04804</v>
      </c>
      <c r="N441">
        <f>VLOOKUP(L441,[1]Key!$A$1:$C$72,3,FALSE)</f>
        <v>-87.896720000000002</v>
      </c>
      <c r="O441">
        <v>17</v>
      </c>
      <c r="P441">
        <v>3</v>
      </c>
      <c r="Q441">
        <v>2.6</v>
      </c>
      <c r="R441">
        <v>2.4</v>
      </c>
      <c r="S441">
        <v>102</v>
      </c>
      <c r="T441">
        <f t="shared" si="54"/>
        <v>-1</v>
      </c>
      <c r="U441" s="1">
        <v>42784</v>
      </c>
      <c r="V441" s="13">
        <f t="shared" si="55"/>
        <v>42767</v>
      </c>
      <c r="W441" s="14">
        <f t="shared" si="56"/>
        <v>42784</v>
      </c>
      <c r="X441" s="1" t="str">
        <f t="shared" si="57"/>
        <v>Saturday</v>
      </c>
      <c r="Y441" s="2">
        <v>0.73021990740740739</v>
      </c>
      <c r="Z441" s="2">
        <f t="shared" si="58"/>
        <v>0.75</v>
      </c>
      <c r="AA441">
        <f>1</f>
        <v>1</v>
      </c>
      <c r="AB441" s="1">
        <v>42784</v>
      </c>
      <c r="AC441" s="13">
        <f t="shared" si="59"/>
        <v>42767</v>
      </c>
      <c r="AD441" s="14">
        <f t="shared" si="60"/>
        <v>42784</v>
      </c>
      <c r="AE441" s="1" t="str">
        <f t="shared" si="61"/>
        <v>Saturday</v>
      </c>
      <c r="AF441" s="2">
        <v>0.74184027777777783</v>
      </c>
      <c r="AG441" s="2">
        <f t="shared" si="62"/>
        <v>0.75</v>
      </c>
      <c r="AH441" t="s">
        <v>27</v>
      </c>
    </row>
    <row r="442" spans="1:34" x14ac:dyDescent="0.2">
      <c r="A442">
        <v>1511730</v>
      </c>
      <c r="B442" t="s">
        <v>88</v>
      </c>
      <c r="E442">
        <v>53119</v>
      </c>
      <c r="F442" t="s">
        <v>23</v>
      </c>
      <c r="G442" t="s">
        <v>89</v>
      </c>
      <c r="H442">
        <v>5476</v>
      </c>
      <c r="I442" t="s">
        <v>37</v>
      </c>
      <c r="J442">
        <f>VLOOKUP(I442,[1]Key!$A$1:$C$72,2,FALSE)</f>
        <v>43.031320000000001</v>
      </c>
      <c r="K442">
        <f>VLOOKUP(I442,[1]Key!$A$1:$C$72,3,FALSE)</f>
        <v>-87.904259999999994</v>
      </c>
      <c r="L442" t="s">
        <v>68</v>
      </c>
      <c r="M442">
        <f>VLOOKUP(L442,[1]Key!$A$1:$C$72,2,FALSE)</f>
        <v>43.04804</v>
      </c>
      <c r="N442">
        <f>VLOOKUP(L442,[1]Key!$A$1:$C$72,3,FALSE)</f>
        <v>-87.896720000000002</v>
      </c>
      <c r="O442">
        <v>17</v>
      </c>
      <c r="P442">
        <v>3</v>
      </c>
      <c r="Q442">
        <v>2.6</v>
      </c>
      <c r="R442">
        <v>2.4</v>
      </c>
      <c r="S442">
        <v>102</v>
      </c>
      <c r="T442">
        <f t="shared" si="54"/>
        <v>-1</v>
      </c>
      <c r="U442" s="1">
        <v>42784</v>
      </c>
      <c r="V442" s="13">
        <f t="shared" si="55"/>
        <v>42767</v>
      </c>
      <c r="W442" s="14">
        <f t="shared" si="56"/>
        <v>42784</v>
      </c>
      <c r="X442" s="1" t="str">
        <f t="shared" si="57"/>
        <v>Saturday</v>
      </c>
      <c r="Y442" s="2">
        <v>0.73050925925925936</v>
      </c>
      <c r="Z442" s="2">
        <f t="shared" si="58"/>
        <v>0.75</v>
      </c>
      <c r="AA442">
        <f>1</f>
        <v>1</v>
      </c>
      <c r="AB442" s="1">
        <v>42784</v>
      </c>
      <c r="AC442" s="13">
        <f t="shared" si="59"/>
        <v>42767</v>
      </c>
      <c r="AD442" s="14">
        <f t="shared" si="60"/>
        <v>42784</v>
      </c>
      <c r="AE442" s="1" t="str">
        <f t="shared" si="61"/>
        <v>Saturday</v>
      </c>
      <c r="AF442" s="2">
        <v>0.74171296296296296</v>
      </c>
      <c r="AG442" s="2">
        <f t="shared" si="62"/>
        <v>0.75</v>
      </c>
      <c r="AH442" t="s">
        <v>27</v>
      </c>
    </row>
    <row r="443" spans="1:34" x14ac:dyDescent="0.2">
      <c r="A443">
        <v>1511747</v>
      </c>
      <c r="B443" t="s">
        <v>88</v>
      </c>
      <c r="E443">
        <v>60071</v>
      </c>
      <c r="F443" t="s">
        <v>23</v>
      </c>
      <c r="G443" t="s">
        <v>89</v>
      </c>
      <c r="H443">
        <v>11100</v>
      </c>
      <c r="I443" t="s">
        <v>29</v>
      </c>
      <c r="J443">
        <f>VLOOKUP(I443,[1]Key!$A$1:$C$72,2,FALSE)</f>
        <v>43.042490000000001</v>
      </c>
      <c r="K443">
        <f>VLOOKUP(I443,[1]Key!$A$1:$C$72,3,FALSE)</f>
        <v>-87.909959999999998</v>
      </c>
      <c r="L443" t="s">
        <v>29</v>
      </c>
      <c r="M443">
        <f>VLOOKUP(L443,[1]Key!$A$1:$C$72,2,FALSE)</f>
        <v>43.042490000000001</v>
      </c>
      <c r="N443">
        <f>VLOOKUP(L443,[1]Key!$A$1:$C$72,3,FALSE)</f>
        <v>-87.909959999999998</v>
      </c>
      <c r="O443">
        <v>69</v>
      </c>
      <c r="P443">
        <v>9</v>
      </c>
      <c r="Q443">
        <v>10.4</v>
      </c>
      <c r="R443">
        <v>9.8000000000000007</v>
      </c>
      <c r="S443">
        <v>414</v>
      </c>
      <c r="T443">
        <f t="shared" si="54"/>
        <v>-1</v>
      </c>
      <c r="U443" s="1">
        <v>42784</v>
      </c>
      <c r="V443" s="13">
        <f t="shared" si="55"/>
        <v>42767</v>
      </c>
      <c r="W443" s="14">
        <f t="shared" si="56"/>
        <v>42784</v>
      </c>
      <c r="X443" s="1" t="str">
        <f t="shared" si="57"/>
        <v>Saturday</v>
      </c>
      <c r="Y443" s="2">
        <v>0.6166666666666667</v>
      </c>
      <c r="Z443" s="2">
        <f t="shared" si="58"/>
        <v>0.625</v>
      </c>
      <c r="AA443">
        <f>1</f>
        <v>1</v>
      </c>
      <c r="AB443" s="1">
        <v>42784</v>
      </c>
      <c r="AC443" s="13">
        <f t="shared" si="59"/>
        <v>42767</v>
      </c>
      <c r="AD443" s="14">
        <f t="shared" si="60"/>
        <v>42784</v>
      </c>
      <c r="AE443" s="1" t="str">
        <f t="shared" si="61"/>
        <v>Saturday</v>
      </c>
      <c r="AF443" s="2">
        <v>0.66524305555555563</v>
      </c>
      <c r="AG443" s="2">
        <f t="shared" si="62"/>
        <v>0.66666666666666663</v>
      </c>
      <c r="AH443" t="s">
        <v>35</v>
      </c>
    </row>
    <row r="444" spans="1:34" x14ac:dyDescent="0.2">
      <c r="A444">
        <v>1511748</v>
      </c>
      <c r="B444" t="s">
        <v>88</v>
      </c>
      <c r="E444">
        <v>60175</v>
      </c>
      <c r="F444" t="s">
        <v>23</v>
      </c>
      <c r="G444" t="s">
        <v>89</v>
      </c>
      <c r="H444">
        <v>11082</v>
      </c>
      <c r="I444" t="s">
        <v>68</v>
      </c>
      <c r="J444">
        <f>VLOOKUP(I444,[1]Key!$A$1:$C$72,2,FALSE)</f>
        <v>43.04804</v>
      </c>
      <c r="K444">
        <f>VLOOKUP(I444,[1]Key!$A$1:$C$72,3,FALSE)</f>
        <v>-87.896720000000002</v>
      </c>
      <c r="L444" t="s">
        <v>37</v>
      </c>
      <c r="M444">
        <f>VLOOKUP(L444,[1]Key!$A$1:$C$72,2,FALSE)</f>
        <v>43.031320000000001</v>
      </c>
      <c r="N444">
        <f>VLOOKUP(L444,[1]Key!$A$1:$C$72,3,FALSE)</f>
        <v>-87.904259999999994</v>
      </c>
      <c r="O444">
        <v>53</v>
      </c>
      <c r="P444">
        <v>6</v>
      </c>
      <c r="Q444">
        <v>8</v>
      </c>
      <c r="R444">
        <v>7.6</v>
      </c>
      <c r="S444">
        <v>318</v>
      </c>
      <c r="T444">
        <f t="shared" si="54"/>
        <v>-1</v>
      </c>
      <c r="U444" s="1">
        <v>42784</v>
      </c>
      <c r="V444" s="13">
        <f t="shared" si="55"/>
        <v>42767</v>
      </c>
      <c r="W444" s="14">
        <f t="shared" si="56"/>
        <v>42784</v>
      </c>
      <c r="X444" s="1" t="str">
        <f t="shared" si="57"/>
        <v>Saturday</v>
      </c>
      <c r="Y444" s="2">
        <v>0.61616898148148147</v>
      </c>
      <c r="Z444" s="2">
        <f t="shared" si="58"/>
        <v>0.625</v>
      </c>
      <c r="AA444">
        <f>1</f>
        <v>1</v>
      </c>
      <c r="AB444" s="1">
        <v>42784</v>
      </c>
      <c r="AC444" s="13">
        <f t="shared" si="59"/>
        <v>42767</v>
      </c>
      <c r="AD444" s="14">
        <f t="shared" si="60"/>
        <v>42784</v>
      </c>
      <c r="AE444" s="1" t="str">
        <f t="shared" si="61"/>
        <v>Saturday</v>
      </c>
      <c r="AF444" s="2">
        <v>0.65303240740740742</v>
      </c>
      <c r="AG444" s="2">
        <f t="shared" si="62"/>
        <v>0.66666666666666663</v>
      </c>
      <c r="AH444" t="s">
        <v>27</v>
      </c>
    </row>
    <row r="445" spans="1:34" x14ac:dyDescent="0.2">
      <c r="A445">
        <v>1511802</v>
      </c>
      <c r="B445" t="s">
        <v>88</v>
      </c>
      <c r="E445">
        <v>53204</v>
      </c>
      <c r="F445" t="s">
        <v>23</v>
      </c>
      <c r="G445" t="s">
        <v>89</v>
      </c>
      <c r="H445">
        <v>5431</v>
      </c>
      <c r="I445" t="s">
        <v>72</v>
      </c>
      <c r="J445">
        <f>VLOOKUP(I445,[1]Key!$A$1:$C$72,2,FALSE)</f>
        <v>43.02948</v>
      </c>
      <c r="K445">
        <f>VLOOKUP(I445,[1]Key!$A$1:$C$72,3,FALSE)</f>
        <v>-87.912819999999996</v>
      </c>
      <c r="L445" t="s">
        <v>72</v>
      </c>
      <c r="M445">
        <f>VLOOKUP(L445,[1]Key!$A$1:$C$72,2,FALSE)</f>
        <v>43.02948</v>
      </c>
      <c r="N445">
        <f>VLOOKUP(L445,[1]Key!$A$1:$C$72,3,FALSE)</f>
        <v>-87.912819999999996</v>
      </c>
      <c r="O445">
        <v>28</v>
      </c>
      <c r="P445">
        <v>0</v>
      </c>
      <c r="Q445">
        <v>4.2</v>
      </c>
      <c r="R445">
        <v>4</v>
      </c>
      <c r="S445">
        <v>168</v>
      </c>
      <c r="T445">
        <f t="shared" si="54"/>
        <v>-1</v>
      </c>
      <c r="U445" s="1">
        <v>42784</v>
      </c>
      <c r="V445" s="13">
        <f t="shared" si="55"/>
        <v>42767</v>
      </c>
      <c r="W445" s="14">
        <f t="shared" si="56"/>
        <v>42784</v>
      </c>
      <c r="X445" s="1" t="str">
        <f t="shared" si="57"/>
        <v>Saturday</v>
      </c>
      <c r="Y445" s="2">
        <v>0.62607638888888884</v>
      </c>
      <c r="Z445" s="2">
        <f t="shared" si="58"/>
        <v>0.625</v>
      </c>
      <c r="AA445">
        <f>1</f>
        <v>1</v>
      </c>
      <c r="AB445" s="1">
        <v>42784</v>
      </c>
      <c r="AC445" s="13">
        <f t="shared" si="59"/>
        <v>42767</v>
      </c>
      <c r="AD445" s="14">
        <f t="shared" si="60"/>
        <v>42784</v>
      </c>
      <c r="AE445" s="1" t="str">
        <f t="shared" si="61"/>
        <v>Saturday</v>
      </c>
      <c r="AF445" s="2">
        <v>0.64569444444444446</v>
      </c>
      <c r="AG445" s="2">
        <f t="shared" si="62"/>
        <v>0.625</v>
      </c>
      <c r="AH445" t="s">
        <v>35</v>
      </c>
    </row>
    <row r="446" spans="1:34" x14ac:dyDescent="0.2">
      <c r="A446">
        <v>1511856</v>
      </c>
      <c r="B446" t="s">
        <v>88</v>
      </c>
      <c r="E446">
        <v>53027</v>
      </c>
      <c r="F446" t="s">
        <v>23</v>
      </c>
      <c r="G446" t="s">
        <v>89</v>
      </c>
      <c r="H446">
        <v>307</v>
      </c>
      <c r="I446" t="s">
        <v>78</v>
      </c>
      <c r="J446">
        <f>VLOOKUP(I446,[1]Key!$A$1:$C$72,2,FALSE)</f>
        <v>43.060250000000003</v>
      </c>
      <c r="K446">
        <f>VLOOKUP(I446,[1]Key!$A$1:$C$72,3,FALSE)</f>
        <v>-87.892169999999993</v>
      </c>
      <c r="L446" t="s">
        <v>66</v>
      </c>
      <c r="M446">
        <f>VLOOKUP(L446,[1]Key!$A$1:$C$72,2,FALSE)</f>
        <v>43.060155999999999</v>
      </c>
      <c r="N446">
        <f>VLOOKUP(L446,[1]Key!$A$1:$C$72,3,FALSE)</f>
        <v>-87.881258000000003</v>
      </c>
      <c r="O446">
        <v>411</v>
      </c>
      <c r="P446">
        <v>0</v>
      </c>
      <c r="Q446">
        <v>18</v>
      </c>
      <c r="R446">
        <v>17.100000000000001</v>
      </c>
      <c r="S446">
        <v>720</v>
      </c>
      <c r="T446">
        <f t="shared" si="54"/>
        <v>-1</v>
      </c>
      <c r="U446" s="1">
        <v>42784</v>
      </c>
      <c r="V446" s="13">
        <f t="shared" si="55"/>
        <v>42767</v>
      </c>
      <c r="W446" s="14">
        <f t="shared" si="56"/>
        <v>42784</v>
      </c>
      <c r="X446" s="1" t="str">
        <f t="shared" si="57"/>
        <v>Saturday</v>
      </c>
      <c r="Y446" s="2">
        <v>0.63033564814814813</v>
      </c>
      <c r="Z446" s="2">
        <f t="shared" si="58"/>
        <v>0.625</v>
      </c>
      <c r="AA446">
        <f>1</f>
        <v>1</v>
      </c>
      <c r="AB446" s="1">
        <v>42784</v>
      </c>
      <c r="AC446" s="13">
        <f t="shared" si="59"/>
        <v>42767</v>
      </c>
      <c r="AD446" s="14">
        <f t="shared" si="60"/>
        <v>42784</v>
      </c>
      <c r="AE446" s="1" t="str">
        <f t="shared" si="61"/>
        <v>Saturday</v>
      </c>
      <c r="AF446" s="2">
        <v>0.91552083333333334</v>
      </c>
      <c r="AG446" s="2">
        <f t="shared" si="62"/>
        <v>0.91666666666666663</v>
      </c>
      <c r="AH446" t="s">
        <v>27</v>
      </c>
    </row>
    <row r="447" spans="1:34" x14ac:dyDescent="0.2">
      <c r="A447">
        <v>1511869</v>
      </c>
      <c r="B447" t="s">
        <v>88</v>
      </c>
      <c r="F447" t="s">
        <v>23</v>
      </c>
      <c r="G447" t="s">
        <v>89</v>
      </c>
      <c r="H447">
        <v>11076</v>
      </c>
      <c r="I447" t="s">
        <v>61</v>
      </c>
      <c r="J447">
        <f>VLOOKUP(I447,[1]Key!$A$1:$C$72,2,FALSE)</f>
        <v>43.058619999999998</v>
      </c>
      <c r="K447">
        <f>VLOOKUP(I447,[1]Key!$A$1:$C$72,3,FALSE)</f>
        <v>-87.885319999999993</v>
      </c>
      <c r="L447" t="s">
        <v>61</v>
      </c>
      <c r="M447">
        <f>VLOOKUP(L447,[1]Key!$A$1:$C$72,2,FALSE)</f>
        <v>43.058619999999998</v>
      </c>
      <c r="N447">
        <f>VLOOKUP(L447,[1]Key!$A$1:$C$72,3,FALSE)</f>
        <v>-87.885319999999993</v>
      </c>
      <c r="O447">
        <v>94</v>
      </c>
      <c r="P447">
        <v>9</v>
      </c>
      <c r="Q447">
        <v>14.1</v>
      </c>
      <c r="R447">
        <v>13.4</v>
      </c>
      <c r="S447">
        <v>564</v>
      </c>
      <c r="T447">
        <f t="shared" si="54"/>
        <v>-1</v>
      </c>
      <c r="U447" s="1">
        <v>42784</v>
      </c>
      <c r="V447" s="13">
        <f t="shared" si="55"/>
        <v>42767</v>
      </c>
      <c r="W447" s="14">
        <f t="shared" si="56"/>
        <v>42784</v>
      </c>
      <c r="X447" s="1" t="str">
        <f t="shared" si="57"/>
        <v>Saturday</v>
      </c>
      <c r="Y447" s="2">
        <v>0.63142361111111112</v>
      </c>
      <c r="Z447" s="2">
        <f t="shared" si="58"/>
        <v>0.625</v>
      </c>
      <c r="AA447">
        <f>1</f>
        <v>1</v>
      </c>
      <c r="AB447" s="1">
        <v>42784</v>
      </c>
      <c r="AC447" s="13">
        <f t="shared" si="59"/>
        <v>42767</v>
      </c>
      <c r="AD447" s="14">
        <f t="shared" si="60"/>
        <v>42784</v>
      </c>
      <c r="AE447" s="1" t="str">
        <f t="shared" si="61"/>
        <v>Saturday</v>
      </c>
      <c r="AF447" s="2">
        <v>0.69681712962962961</v>
      </c>
      <c r="AG447" s="2">
        <f t="shared" si="62"/>
        <v>0.70833333333333326</v>
      </c>
      <c r="AH447" t="s">
        <v>35</v>
      </c>
    </row>
    <row r="448" spans="1:34" x14ac:dyDescent="0.2">
      <c r="A448">
        <v>1511883</v>
      </c>
      <c r="B448" t="s">
        <v>88</v>
      </c>
      <c r="E448">
        <v>53188</v>
      </c>
      <c r="F448" t="s">
        <v>23</v>
      </c>
      <c r="G448" t="s">
        <v>89</v>
      </c>
      <c r="H448">
        <v>5525</v>
      </c>
      <c r="I448" t="s">
        <v>34</v>
      </c>
      <c r="J448">
        <f>VLOOKUP(I448,[1]Key!$A$1:$C$72,2,FALSE)</f>
        <v>43.036900000000003</v>
      </c>
      <c r="K448">
        <f>VLOOKUP(I448,[1]Key!$A$1:$C$72,3,FALSE)</f>
        <v>-87.89667</v>
      </c>
      <c r="L448" t="s">
        <v>34</v>
      </c>
      <c r="M448">
        <f>VLOOKUP(L448,[1]Key!$A$1:$C$72,2,FALSE)</f>
        <v>43.036900000000003</v>
      </c>
      <c r="N448">
        <f>VLOOKUP(L448,[1]Key!$A$1:$C$72,3,FALSE)</f>
        <v>-87.89667</v>
      </c>
      <c r="O448">
        <v>114</v>
      </c>
      <c r="P448">
        <v>0</v>
      </c>
      <c r="Q448">
        <v>17.100000000000001</v>
      </c>
      <c r="R448">
        <v>16.2</v>
      </c>
      <c r="S448">
        <v>684</v>
      </c>
      <c r="T448">
        <f t="shared" si="54"/>
        <v>-1</v>
      </c>
      <c r="U448" s="1">
        <v>42784</v>
      </c>
      <c r="V448" s="13">
        <f t="shared" si="55"/>
        <v>42767</v>
      </c>
      <c r="W448" s="14">
        <f t="shared" si="56"/>
        <v>42784</v>
      </c>
      <c r="X448" s="1" t="str">
        <f t="shared" si="57"/>
        <v>Saturday</v>
      </c>
      <c r="Y448" s="2">
        <v>0.63326388888888896</v>
      </c>
      <c r="Z448" s="2">
        <f t="shared" si="58"/>
        <v>0.625</v>
      </c>
      <c r="AA448">
        <f>1</f>
        <v>1</v>
      </c>
      <c r="AB448" s="1">
        <v>42784</v>
      </c>
      <c r="AC448" s="13">
        <f t="shared" si="59"/>
        <v>42767</v>
      </c>
      <c r="AD448" s="14">
        <f t="shared" si="60"/>
        <v>42784</v>
      </c>
      <c r="AE448" s="1" t="str">
        <f t="shared" si="61"/>
        <v>Saturday</v>
      </c>
      <c r="AF448" s="2">
        <v>0.71201388888888895</v>
      </c>
      <c r="AG448" s="2">
        <f t="shared" si="62"/>
        <v>0.70833333333333326</v>
      </c>
      <c r="AH448" t="s">
        <v>35</v>
      </c>
    </row>
    <row r="449" spans="1:34" x14ac:dyDescent="0.2">
      <c r="A449">
        <v>1511883</v>
      </c>
      <c r="B449" t="s">
        <v>88</v>
      </c>
      <c r="E449">
        <v>53188</v>
      </c>
      <c r="F449" t="s">
        <v>23</v>
      </c>
      <c r="G449" t="s">
        <v>89</v>
      </c>
      <c r="H449">
        <v>5444</v>
      </c>
      <c r="I449" t="s">
        <v>34</v>
      </c>
      <c r="J449">
        <f>VLOOKUP(I449,[1]Key!$A$1:$C$72,2,FALSE)</f>
        <v>43.036900000000003</v>
      </c>
      <c r="K449">
        <f>VLOOKUP(I449,[1]Key!$A$1:$C$72,3,FALSE)</f>
        <v>-87.89667</v>
      </c>
      <c r="L449" t="s">
        <v>64</v>
      </c>
      <c r="M449">
        <f>VLOOKUP(L449,[1]Key!$A$1:$C$72,2,FALSE)</f>
        <v>43.049909999999997</v>
      </c>
      <c r="N449">
        <f>VLOOKUP(L449,[1]Key!$A$1:$C$72,3,FALSE)</f>
        <v>-87.914237</v>
      </c>
      <c r="O449">
        <v>273</v>
      </c>
      <c r="P449">
        <v>0</v>
      </c>
      <c r="Q449">
        <v>18</v>
      </c>
      <c r="R449">
        <v>17.100000000000001</v>
      </c>
      <c r="S449">
        <v>720</v>
      </c>
      <c r="T449">
        <f t="shared" si="54"/>
        <v>-1</v>
      </c>
      <c r="U449" s="1">
        <v>42784</v>
      </c>
      <c r="V449" s="13">
        <f t="shared" si="55"/>
        <v>42767</v>
      </c>
      <c r="W449" s="14">
        <f t="shared" si="56"/>
        <v>42784</v>
      </c>
      <c r="X449" s="1" t="str">
        <f t="shared" si="57"/>
        <v>Saturday</v>
      </c>
      <c r="Y449" s="2">
        <v>0.63555555555555554</v>
      </c>
      <c r="Z449" s="2">
        <f t="shared" si="58"/>
        <v>0.625</v>
      </c>
      <c r="AA449">
        <f>1</f>
        <v>1</v>
      </c>
      <c r="AB449" s="1">
        <v>42784</v>
      </c>
      <c r="AC449" s="13">
        <f t="shared" si="59"/>
        <v>42767</v>
      </c>
      <c r="AD449" s="14">
        <f t="shared" si="60"/>
        <v>42784</v>
      </c>
      <c r="AE449" s="1" t="str">
        <f t="shared" si="61"/>
        <v>Saturday</v>
      </c>
      <c r="AF449" s="2">
        <v>0.82503472222222218</v>
      </c>
      <c r="AG449" s="2">
        <f t="shared" si="62"/>
        <v>0.83333333333333326</v>
      </c>
      <c r="AH449" t="s">
        <v>27</v>
      </c>
    </row>
    <row r="450" spans="1:34" x14ac:dyDescent="0.2">
      <c r="A450">
        <v>1511899</v>
      </c>
      <c r="B450" t="s">
        <v>88</v>
      </c>
      <c r="E450">
        <v>53154</v>
      </c>
      <c r="F450" t="s">
        <v>23</v>
      </c>
      <c r="G450" t="s">
        <v>89</v>
      </c>
      <c r="H450">
        <v>44</v>
      </c>
      <c r="I450" t="s">
        <v>62</v>
      </c>
      <c r="J450">
        <f>VLOOKUP(I450,[1]Key!$A$1:$C$72,2,FALSE)</f>
        <v>43.058010000000003</v>
      </c>
      <c r="K450">
        <f>VLOOKUP(I450,[1]Key!$A$1:$C$72,3,FALSE)</f>
        <v>-87.877300000000005</v>
      </c>
      <c r="L450" t="s">
        <v>62</v>
      </c>
      <c r="M450">
        <f>VLOOKUP(L450,[1]Key!$A$1:$C$72,2,FALSE)</f>
        <v>43.058010000000003</v>
      </c>
      <c r="N450">
        <f>VLOOKUP(L450,[1]Key!$A$1:$C$72,3,FALSE)</f>
        <v>-87.877300000000005</v>
      </c>
      <c r="O450">
        <v>47</v>
      </c>
      <c r="P450">
        <v>6</v>
      </c>
      <c r="Q450">
        <v>7.1</v>
      </c>
      <c r="R450">
        <v>6.7</v>
      </c>
      <c r="S450">
        <v>282</v>
      </c>
      <c r="T450">
        <f t="shared" ref="T450:T513" si="63">-1</f>
        <v>-1</v>
      </c>
      <c r="U450" s="1">
        <v>42784</v>
      </c>
      <c r="V450" s="13">
        <f t="shared" ref="V450:V513" si="64">DATE(YEAR(U450), MONTH(U450), 1)</f>
        <v>42767</v>
      </c>
      <c r="W450" s="14">
        <f t="shared" ref="W450:W513" si="65">U450</f>
        <v>42784</v>
      </c>
      <c r="X450" s="1" t="str">
        <f t="shared" ref="X450:X513" si="66">TEXT(W450,"dddd")</f>
        <v>Saturday</v>
      </c>
      <c r="Y450" s="2">
        <v>0.63611111111111118</v>
      </c>
      <c r="Z450" s="2">
        <f t="shared" ref="Z450:Z513" si="67">MROUND(Y450, "1:00")</f>
        <v>0.625</v>
      </c>
      <c r="AA450">
        <f>1</f>
        <v>1</v>
      </c>
      <c r="AB450" s="1">
        <v>42784</v>
      </c>
      <c r="AC450" s="13">
        <f t="shared" ref="AC450:AC513" si="68">DATE(YEAR(AB450), MONTH(AB450), 1)</f>
        <v>42767</v>
      </c>
      <c r="AD450" s="14">
        <f t="shared" ref="AD450:AD513" si="69">AB450</f>
        <v>42784</v>
      </c>
      <c r="AE450" s="1" t="str">
        <f t="shared" ref="AE450:AE513" si="70">TEXT(AD450,"dddd")</f>
        <v>Saturday</v>
      </c>
      <c r="AF450" s="2">
        <v>0.66890046296296291</v>
      </c>
      <c r="AG450" s="2">
        <f t="shared" ref="AG450:AG513" si="71">MROUND(AF450, "1:00")</f>
        <v>0.66666666666666663</v>
      </c>
      <c r="AH450" t="s">
        <v>35</v>
      </c>
    </row>
    <row r="451" spans="1:34" x14ac:dyDescent="0.2">
      <c r="A451">
        <v>1511947</v>
      </c>
      <c r="B451" t="s">
        <v>88</v>
      </c>
      <c r="E451">
        <v>53211</v>
      </c>
      <c r="F451" t="s">
        <v>23</v>
      </c>
      <c r="G451" t="s">
        <v>89</v>
      </c>
      <c r="H451">
        <v>27</v>
      </c>
      <c r="I451" t="s">
        <v>67</v>
      </c>
      <c r="J451">
        <f>VLOOKUP(I451,[1]Key!$A$1:$C$72,2,FALSE)</f>
        <v>43.074890000000003</v>
      </c>
      <c r="K451">
        <f>VLOOKUP(I451,[1]Key!$A$1:$C$72,3,FALSE)</f>
        <v>-87.882810000000006</v>
      </c>
      <c r="L451" t="s">
        <v>61</v>
      </c>
      <c r="M451">
        <f>VLOOKUP(L451,[1]Key!$A$1:$C$72,2,FALSE)</f>
        <v>43.058619999999998</v>
      </c>
      <c r="N451">
        <f>VLOOKUP(L451,[1]Key!$A$1:$C$72,3,FALSE)</f>
        <v>-87.885319999999993</v>
      </c>
      <c r="O451">
        <v>17</v>
      </c>
      <c r="P451">
        <v>3</v>
      </c>
      <c r="Q451">
        <v>2.6</v>
      </c>
      <c r="R451">
        <v>2.4</v>
      </c>
      <c r="S451">
        <v>102</v>
      </c>
      <c r="T451">
        <f t="shared" si="63"/>
        <v>-1</v>
      </c>
      <c r="U451" s="1">
        <v>42784</v>
      </c>
      <c r="V451" s="13">
        <f t="shared" si="64"/>
        <v>42767</v>
      </c>
      <c r="W451" s="14">
        <f t="shared" si="65"/>
        <v>42784</v>
      </c>
      <c r="X451" s="1" t="str">
        <f t="shared" si="66"/>
        <v>Saturday</v>
      </c>
      <c r="Y451" s="2">
        <v>0.64152777777777781</v>
      </c>
      <c r="Z451" s="2">
        <f t="shared" si="67"/>
        <v>0.625</v>
      </c>
      <c r="AA451">
        <f>1</f>
        <v>1</v>
      </c>
      <c r="AB451" s="1">
        <v>42784</v>
      </c>
      <c r="AC451" s="13">
        <f t="shared" si="68"/>
        <v>42767</v>
      </c>
      <c r="AD451" s="14">
        <f t="shared" si="69"/>
        <v>42784</v>
      </c>
      <c r="AE451" s="1" t="str">
        <f t="shared" si="70"/>
        <v>Saturday</v>
      </c>
      <c r="AF451" s="2">
        <v>0.65293981481481478</v>
      </c>
      <c r="AG451" s="2">
        <f t="shared" si="71"/>
        <v>0.66666666666666663</v>
      </c>
      <c r="AH451" t="s">
        <v>27</v>
      </c>
    </row>
    <row r="452" spans="1:34" x14ac:dyDescent="0.2">
      <c r="A452">
        <v>1511970</v>
      </c>
      <c r="B452" t="s">
        <v>88</v>
      </c>
      <c r="E452">
        <v>53149</v>
      </c>
      <c r="F452" t="s">
        <v>23</v>
      </c>
      <c r="G452" t="s">
        <v>89</v>
      </c>
      <c r="H452">
        <v>5438</v>
      </c>
      <c r="I452" t="s">
        <v>37</v>
      </c>
      <c r="J452">
        <f>VLOOKUP(I452,[1]Key!$A$1:$C$72,2,FALSE)</f>
        <v>43.031320000000001</v>
      </c>
      <c r="K452">
        <f>VLOOKUP(I452,[1]Key!$A$1:$C$72,3,FALSE)</f>
        <v>-87.904259999999994</v>
      </c>
      <c r="L452" t="s">
        <v>31</v>
      </c>
      <c r="M452">
        <f>VLOOKUP(L452,[1]Key!$A$1:$C$72,2,FALSE)</f>
        <v>43.03519</v>
      </c>
      <c r="N452">
        <f>VLOOKUP(L452,[1]Key!$A$1:$C$72,3,FALSE)</f>
        <v>-87.907390000000007</v>
      </c>
      <c r="O452">
        <v>10</v>
      </c>
      <c r="P452">
        <v>3</v>
      </c>
      <c r="Q452">
        <v>1.5</v>
      </c>
      <c r="R452">
        <v>1.4</v>
      </c>
      <c r="S452">
        <v>60</v>
      </c>
      <c r="T452">
        <f t="shared" si="63"/>
        <v>-1</v>
      </c>
      <c r="U452" s="1">
        <v>42784</v>
      </c>
      <c r="V452" s="13">
        <f t="shared" si="64"/>
        <v>42767</v>
      </c>
      <c r="W452" s="14">
        <f t="shared" si="65"/>
        <v>42784</v>
      </c>
      <c r="X452" s="1" t="str">
        <f t="shared" si="66"/>
        <v>Saturday</v>
      </c>
      <c r="Y452" s="2">
        <v>0.64270833333333333</v>
      </c>
      <c r="Z452" s="2">
        <f t="shared" si="67"/>
        <v>0.625</v>
      </c>
      <c r="AA452">
        <f>1</f>
        <v>1</v>
      </c>
      <c r="AB452" s="1">
        <v>42784</v>
      </c>
      <c r="AC452" s="13">
        <f t="shared" si="68"/>
        <v>42767</v>
      </c>
      <c r="AD452" s="14">
        <f t="shared" si="69"/>
        <v>42784</v>
      </c>
      <c r="AE452" s="1" t="str">
        <f t="shared" si="70"/>
        <v>Saturday</v>
      </c>
      <c r="AF452" s="2">
        <v>0.64975694444444443</v>
      </c>
      <c r="AG452" s="2">
        <f t="shared" si="71"/>
        <v>0.66666666666666663</v>
      </c>
      <c r="AH452" t="s">
        <v>27</v>
      </c>
    </row>
    <row r="453" spans="1:34" x14ac:dyDescent="0.2">
      <c r="A453">
        <v>1512003</v>
      </c>
      <c r="B453" t="s">
        <v>88</v>
      </c>
      <c r="E453">
        <v>53132</v>
      </c>
      <c r="F453" t="s">
        <v>23</v>
      </c>
      <c r="G453" t="s">
        <v>89</v>
      </c>
      <c r="H453">
        <v>11052</v>
      </c>
      <c r="I453" t="s">
        <v>31</v>
      </c>
      <c r="J453">
        <f>VLOOKUP(I453,[1]Key!$A$1:$C$72,2,FALSE)</f>
        <v>43.03519</v>
      </c>
      <c r="K453">
        <f>VLOOKUP(I453,[1]Key!$A$1:$C$72,3,FALSE)</f>
        <v>-87.907390000000007</v>
      </c>
      <c r="L453" t="s">
        <v>29</v>
      </c>
      <c r="M453">
        <f>VLOOKUP(L453,[1]Key!$A$1:$C$72,2,FALSE)</f>
        <v>43.042490000000001</v>
      </c>
      <c r="N453">
        <f>VLOOKUP(L453,[1]Key!$A$1:$C$72,3,FALSE)</f>
        <v>-87.909959999999998</v>
      </c>
      <c r="O453">
        <v>12</v>
      </c>
      <c r="P453">
        <v>3</v>
      </c>
      <c r="Q453">
        <v>1.8</v>
      </c>
      <c r="R453">
        <v>1.7</v>
      </c>
      <c r="S453">
        <v>72</v>
      </c>
      <c r="T453">
        <f t="shared" si="63"/>
        <v>-1</v>
      </c>
      <c r="U453" s="1">
        <v>42784</v>
      </c>
      <c r="V453" s="13">
        <f t="shared" si="64"/>
        <v>42767</v>
      </c>
      <c r="W453" s="14">
        <f t="shared" si="65"/>
        <v>42784</v>
      </c>
      <c r="X453" s="1" t="str">
        <f t="shared" si="66"/>
        <v>Saturday</v>
      </c>
      <c r="Y453" s="2">
        <v>0.64719907407407407</v>
      </c>
      <c r="Z453" s="2">
        <f t="shared" si="67"/>
        <v>0.66666666666666663</v>
      </c>
      <c r="AA453">
        <f>1</f>
        <v>1</v>
      </c>
      <c r="AB453" s="1">
        <v>42784</v>
      </c>
      <c r="AC453" s="13">
        <f t="shared" si="68"/>
        <v>42767</v>
      </c>
      <c r="AD453" s="14">
        <f t="shared" si="69"/>
        <v>42784</v>
      </c>
      <c r="AE453" s="1" t="str">
        <f t="shared" si="70"/>
        <v>Saturday</v>
      </c>
      <c r="AF453" s="2">
        <v>0.65521990740740743</v>
      </c>
      <c r="AG453" s="2">
        <f t="shared" si="71"/>
        <v>0.66666666666666663</v>
      </c>
      <c r="AH453" t="s">
        <v>27</v>
      </c>
    </row>
    <row r="454" spans="1:34" x14ac:dyDescent="0.2">
      <c r="A454">
        <v>1512004</v>
      </c>
      <c r="B454" t="s">
        <v>88</v>
      </c>
      <c r="E454">
        <v>53126</v>
      </c>
      <c r="F454" t="s">
        <v>23</v>
      </c>
      <c r="G454" t="s">
        <v>89</v>
      </c>
      <c r="H454">
        <v>15</v>
      </c>
      <c r="I454" t="s">
        <v>62</v>
      </c>
      <c r="J454">
        <f>VLOOKUP(I454,[1]Key!$A$1:$C$72,2,FALSE)</f>
        <v>43.058010000000003</v>
      </c>
      <c r="K454">
        <f>VLOOKUP(I454,[1]Key!$A$1:$C$72,3,FALSE)</f>
        <v>-87.877300000000005</v>
      </c>
      <c r="L454" t="s">
        <v>62</v>
      </c>
      <c r="M454">
        <f>VLOOKUP(L454,[1]Key!$A$1:$C$72,2,FALSE)</f>
        <v>43.058010000000003</v>
      </c>
      <c r="N454">
        <f>VLOOKUP(L454,[1]Key!$A$1:$C$72,3,FALSE)</f>
        <v>-87.877300000000005</v>
      </c>
      <c r="O454">
        <v>43</v>
      </c>
      <c r="P454">
        <v>6</v>
      </c>
      <c r="Q454">
        <v>6.5</v>
      </c>
      <c r="R454">
        <v>6.1</v>
      </c>
      <c r="S454">
        <v>258</v>
      </c>
      <c r="T454">
        <f t="shared" si="63"/>
        <v>-1</v>
      </c>
      <c r="U454" s="1">
        <v>42784</v>
      </c>
      <c r="V454" s="13">
        <f t="shared" si="64"/>
        <v>42767</v>
      </c>
      <c r="W454" s="14">
        <f t="shared" si="65"/>
        <v>42784</v>
      </c>
      <c r="X454" s="1" t="str">
        <f t="shared" si="66"/>
        <v>Saturday</v>
      </c>
      <c r="Y454" s="2">
        <v>0.64822916666666663</v>
      </c>
      <c r="Z454" s="2">
        <f t="shared" si="67"/>
        <v>0.66666666666666663</v>
      </c>
      <c r="AA454">
        <f>1</f>
        <v>1</v>
      </c>
      <c r="AB454" s="1">
        <v>42784</v>
      </c>
      <c r="AC454" s="13">
        <f t="shared" si="68"/>
        <v>42767</v>
      </c>
      <c r="AD454" s="14">
        <f t="shared" si="69"/>
        <v>42784</v>
      </c>
      <c r="AE454" s="1" t="str">
        <f t="shared" si="70"/>
        <v>Saturday</v>
      </c>
      <c r="AF454" s="2">
        <v>0.67837962962962972</v>
      </c>
      <c r="AG454" s="2">
        <f t="shared" si="71"/>
        <v>0.66666666666666663</v>
      </c>
      <c r="AH454" t="s">
        <v>35</v>
      </c>
    </row>
    <row r="455" spans="1:34" x14ac:dyDescent="0.2">
      <c r="A455">
        <v>1512008</v>
      </c>
      <c r="B455" t="s">
        <v>88</v>
      </c>
      <c r="E455">
        <v>53963</v>
      </c>
      <c r="F455" t="s">
        <v>23</v>
      </c>
      <c r="G455" t="s">
        <v>89</v>
      </c>
      <c r="H455">
        <v>957</v>
      </c>
      <c r="I455" t="s">
        <v>67</v>
      </c>
      <c r="J455">
        <f>VLOOKUP(I455,[1]Key!$A$1:$C$72,2,FALSE)</f>
        <v>43.074890000000003</v>
      </c>
      <c r="K455">
        <f>VLOOKUP(I455,[1]Key!$A$1:$C$72,3,FALSE)</f>
        <v>-87.882810000000006</v>
      </c>
      <c r="L455" t="s">
        <v>67</v>
      </c>
      <c r="M455">
        <f>VLOOKUP(L455,[1]Key!$A$1:$C$72,2,FALSE)</f>
        <v>43.074890000000003</v>
      </c>
      <c r="N455">
        <f>VLOOKUP(L455,[1]Key!$A$1:$C$72,3,FALSE)</f>
        <v>-87.882810000000006</v>
      </c>
      <c r="O455">
        <v>44</v>
      </c>
      <c r="P455">
        <v>6</v>
      </c>
      <c r="Q455">
        <v>6.6</v>
      </c>
      <c r="R455">
        <v>6.3</v>
      </c>
      <c r="S455">
        <v>264</v>
      </c>
      <c r="T455">
        <f t="shared" si="63"/>
        <v>-1</v>
      </c>
      <c r="U455" s="1">
        <v>42784</v>
      </c>
      <c r="V455" s="13">
        <f t="shared" si="64"/>
        <v>42767</v>
      </c>
      <c r="W455" s="14">
        <f t="shared" si="65"/>
        <v>42784</v>
      </c>
      <c r="X455" s="1" t="str">
        <f t="shared" si="66"/>
        <v>Saturday</v>
      </c>
      <c r="Y455" s="2">
        <v>0.64759259259259261</v>
      </c>
      <c r="Z455" s="2">
        <f t="shared" si="67"/>
        <v>0.66666666666666663</v>
      </c>
      <c r="AA455">
        <f>1</f>
        <v>1</v>
      </c>
      <c r="AB455" s="1">
        <v>42784</v>
      </c>
      <c r="AC455" s="13">
        <f t="shared" si="68"/>
        <v>42767</v>
      </c>
      <c r="AD455" s="14">
        <f t="shared" si="69"/>
        <v>42784</v>
      </c>
      <c r="AE455" s="1" t="str">
        <f t="shared" si="70"/>
        <v>Saturday</v>
      </c>
      <c r="AF455" s="2">
        <v>0.67835648148148142</v>
      </c>
      <c r="AG455" s="2">
        <f t="shared" si="71"/>
        <v>0.66666666666666663</v>
      </c>
      <c r="AH455" t="s">
        <v>35</v>
      </c>
    </row>
    <row r="456" spans="1:34" x14ac:dyDescent="0.2">
      <c r="A456">
        <v>1512038</v>
      </c>
      <c r="B456" t="s">
        <v>88</v>
      </c>
      <c r="E456">
        <v>53719</v>
      </c>
      <c r="F456" t="s">
        <v>23</v>
      </c>
      <c r="G456" t="s">
        <v>89</v>
      </c>
      <c r="H456">
        <v>11110</v>
      </c>
      <c r="I456" t="s">
        <v>47</v>
      </c>
      <c r="J456">
        <f>VLOOKUP(I456,[1]Key!$A$1:$C$72,2,FALSE)</f>
        <v>43.049230000000001</v>
      </c>
      <c r="K456">
        <f>VLOOKUP(I456,[1]Key!$A$1:$C$72,3,FALSE)</f>
        <v>-87.911940000000001</v>
      </c>
      <c r="L456" t="s">
        <v>50</v>
      </c>
      <c r="M456">
        <f>VLOOKUP(L456,[1]Key!$A$1:$C$72,2,FALSE)</f>
        <v>43.052549999999997</v>
      </c>
      <c r="N456">
        <f>VLOOKUP(L456,[1]Key!$A$1:$C$72,3,FALSE)</f>
        <v>-87.909329999999997</v>
      </c>
      <c r="O456">
        <v>21</v>
      </c>
      <c r="P456">
        <v>3</v>
      </c>
      <c r="Q456">
        <v>3.2</v>
      </c>
      <c r="R456">
        <v>3</v>
      </c>
      <c r="S456">
        <v>126</v>
      </c>
      <c r="T456">
        <f t="shared" si="63"/>
        <v>-1</v>
      </c>
      <c r="U456" s="1">
        <v>42784</v>
      </c>
      <c r="V456" s="13">
        <f t="shared" si="64"/>
        <v>42767</v>
      </c>
      <c r="W456" s="14">
        <f t="shared" si="65"/>
        <v>42784</v>
      </c>
      <c r="X456" s="1" t="str">
        <f t="shared" si="66"/>
        <v>Saturday</v>
      </c>
      <c r="Y456" s="2">
        <v>0.65030092592592592</v>
      </c>
      <c r="Z456" s="2">
        <f t="shared" si="67"/>
        <v>0.66666666666666663</v>
      </c>
      <c r="AA456">
        <f>1</f>
        <v>1</v>
      </c>
      <c r="AB456" s="1">
        <v>42784</v>
      </c>
      <c r="AC456" s="13">
        <f t="shared" si="68"/>
        <v>42767</v>
      </c>
      <c r="AD456" s="14">
        <f t="shared" si="69"/>
        <v>42784</v>
      </c>
      <c r="AE456" s="1" t="str">
        <f t="shared" si="70"/>
        <v>Saturday</v>
      </c>
      <c r="AF456" s="2">
        <v>0.66493055555555558</v>
      </c>
      <c r="AG456" s="2">
        <f t="shared" si="71"/>
        <v>0.66666666666666663</v>
      </c>
      <c r="AH456" t="s">
        <v>27</v>
      </c>
    </row>
    <row r="457" spans="1:34" x14ac:dyDescent="0.2">
      <c r="A457">
        <v>1512053</v>
      </c>
      <c r="B457" t="s">
        <v>88</v>
      </c>
      <c r="E457">
        <v>53149</v>
      </c>
      <c r="F457" t="s">
        <v>23</v>
      </c>
      <c r="G457" t="s">
        <v>89</v>
      </c>
      <c r="H457">
        <v>952</v>
      </c>
      <c r="I457" t="s">
        <v>34</v>
      </c>
      <c r="J457">
        <f>VLOOKUP(I457,[1]Key!$A$1:$C$72,2,FALSE)</f>
        <v>43.036900000000003</v>
      </c>
      <c r="K457">
        <f>VLOOKUP(I457,[1]Key!$A$1:$C$72,3,FALSE)</f>
        <v>-87.89667</v>
      </c>
      <c r="L457" t="s">
        <v>34</v>
      </c>
      <c r="M457">
        <f>VLOOKUP(L457,[1]Key!$A$1:$C$72,2,FALSE)</f>
        <v>43.036900000000003</v>
      </c>
      <c r="N457">
        <f>VLOOKUP(L457,[1]Key!$A$1:$C$72,3,FALSE)</f>
        <v>-87.89667</v>
      </c>
      <c r="O457">
        <v>37</v>
      </c>
      <c r="P457">
        <v>6</v>
      </c>
      <c r="Q457">
        <v>5.6</v>
      </c>
      <c r="R457">
        <v>5.3</v>
      </c>
      <c r="S457">
        <v>222</v>
      </c>
      <c r="T457">
        <f t="shared" si="63"/>
        <v>-1</v>
      </c>
      <c r="U457" s="1">
        <v>42784</v>
      </c>
      <c r="V457" s="13">
        <f t="shared" si="64"/>
        <v>42767</v>
      </c>
      <c r="W457" s="14">
        <f t="shared" si="65"/>
        <v>42784</v>
      </c>
      <c r="X457" s="1" t="str">
        <f t="shared" si="66"/>
        <v>Saturday</v>
      </c>
      <c r="Y457" s="2">
        <v>0.6520717592592592</v>
      </c>
      <c r="Z457" s="2">
        <f t="shared" si="67"/>
        <v>0.66666666666666663</v>
      </c>
      <c r="AA457">
        <f>1</f>
        <v>1</v>
      </c>
      <c r="AB457" s="1">
        <v>42784</v>
      </c>
      <c r="AC457" s="13">
        <f t="shared" si="68"/>
        <v>42767</v>
      </c>
      <c r="AD457" s="14">
        <f t="shared" si="69"/>
        <v>42784</v>
      </c>
      <c r="AE457" s="1" t="str">
        <f t="shared" si="70"/>
        <v>Saturday</v>
      </c>
      <c r="AF457" s="2">
        <v>0.67754629629629637</v>
      </c>
      <c r="AG457" s="2">
        <f t="shared" si="71"/>
        <v>0.66666666666666663</v>
      </c>
      <c r="AH457" t="s">
        <v>35</v>
      </c>
    </row>
    <row r="458" spans="1:34" x14ac:dyDescent="0.2">
      <c r="A458">
        <v>1512088</v>
      </c>
      <c r="B458" t="s">
        <v>88</v>
      </c>
      <c r="E458">
        <v>53202</v>
      </c>
      <c r="F458" t="s">
        <v>23</v>
      </c>
      <c r="G458" t="s">
        <v>89</v>
      </c>
      <c r="H458">
        <v>5520</v>
      </c>
      <c r="I458" t="s">
        <v>41</v>
      </c>
      <c r="J458">
        <f>VLOOKUP(I458,[1]Key!$A$1:$C$72,2,FALSE)</f>
        <v>43.04824</v>
      </c>
      <c r="K458">
        <f>VLOOKUP(I458,[1]Key!$A$1:$C$72,3,FALSE)</f>
        <v>-87.904970000000006</v>
      </c>
      <c r="L458" t="s">
        <v>36</v>
      </c>
      <c r="M458">
        <f>VLOOKUP(L458,[1]Key!$A$1:$C$72,2,FALSE)</f>
        <v>43.038580000000003</v>
      </c>
      <c r="N458">
        <f>VLOOKUP(L458,[1]Key!$A$1:$C$72,3,FALSE)</f>
        <v>-87.90934</v>
      </c>
      <c r="O458">
        <v>130</v>
      </c>
      <c r="P458">
        <v>15</v>
      </c>
      <c r="Q458">
        <v>18</v>
      </c>
      <c r="R458">
        <v>17.100000000000001</v>
      </c>
      <c r="S458">
        <v>720</v>
      </c>
      <c r="T458">
        <f t="shared" si="63"/>
        <v>-1</v>
      </c>
      <c r="U458" s="1">
        <v>42784</v>
      </c>
      <c r="V458" s="13">
        <f t="shared" si="64"/>
        <v>42767</v>
      </c>
      <c r="W458" s="14">
        <f t="shared" si="65"/>
        <v>42784</v>
      </c>
      <c r="X458" s="1" t="str">
        <f t="shared" si="66"/>
        <v>Saturday</v>
      </c>
      <c r="Y458" s="2">
        <v>0.6560879629629629</v>
      </c>
      <c r="Z458" s="2">
        <f t="shared" si="67"/>
        <v>0.66666666666666663</v>
      </c>
      <c r="AA458">
        <f>1</f>
        <v>1</v>
      </c>
      <c r="AB458" s="1">
        <v>42784</v>
      </c>
      <c r="AC458" s="13">
        <f t="shared" si="68"/>
        <v>42767</v>
      </c>
      <c r="AD458" s="14">
        <f t="shared" si="69"/>
        <v>42784</v>
      </c>
      <c r="AE458" s="1" t="str">
        <f t="shared" si="70"/>
        <v>Saturday</v>
      </c>
      <c r="AF458" s="2">
        <v>0.74623842592592593</v>
      </c>
      <c r="AG458" s="2">
        <f t="shared" si="71"/>
        <v>0.75</v>
      </c>
      <c r="AH458" t="s">
        <v>27</v>
      </c>
    </row>
    <row r="459" spans="1:34" x14ac:dyDescent="0.2">
      <c r="A459">
        <v>1512088</v>
      </c>
      <c r="B459" t="s">
        <v>88</v>
      </c>
      <c r="E459">
        <v>53202</v>
      </c>
      <c r="F459" t="s">
        <v>23</v>
      </c>
      <c r="G459" t="s">
        <v>89</v>
      </c>
      <c r="H459">
        <v>5549</v>
      </c>
      <c r="I459" t="s">
        <v>41</v>
      </c>
      <c r="J459">
        <f>VLOOKUP(I459,[1]Key!$A$1:$C$72,2,FALSE)</f>
        <v>43.04824</v>
      </c>
      <c r="K459">
        <f>VLOOKUP(I459,[1]Key!$A$1:$C$72,3,FALSE)</f>
        <v>-87.904970000000006</v>
      </c>
      <c r="L459" t="s">
        <v>41</v>
      </c>
      <c r="M459">
        <f>VLOOKUP(L459,[1]Key!$A$1:$C$72,2,FALSE)</f>
        <v>43.04824</v>
      </c>
      <c r="N459">
        <f>VLOOKUP(L459,[1]Key!$A$1:$C$72,3,FALSE)</f>
        <v>-87.904970000000006</v>
      </c>
      <c r="O459">
        <v>40</v>
      </c>
      <c r="P459">
        <v>6</v>
      </c>
      <c r="Q459">
        <v>6</v>
      </c>
      <c r="R459">
        <v>5.7</v>
      </c>
      <c r="S459">
        <v>240</v>
      </c>
      <c r="T459">
        <f t="shared" si="63"/>
        <v>-1</v>
      </c>
      <c r="U459" s="1">
        <v>42788</v>
      </c>
      <c r="V459" s="13">
        <f t="shared" si="64"/>
        <v>42767</v>
      </c>
      <c r="W459" s="14">
        <f t="shared" si="65"/>
        <v>42788</v>
      </c>
      <c r="X459" s="1" t="str">
        <f t="shared" si="66"/>
        <v>Wednesday</v>
      </c>
      <c r="Y459" s="2">
        <v>0.71120370370370367</v>
      </c>
      <c r="Z459" s="2">
        <f t="shared" si="67"/>
        <v>0.70833333333333326</v>
      </c>
      <c r="AA459">
        <f>1</f>
        <v>1</v>
      </c>
      <c r="AB459" s="1">
        <v>42788</v>
      </c>
      <c r="AC459" s="13">
        <f t="shared" si="68"/>
        <v>42767</v>
      </c>
      <c r="AD459" s="14">
        <f t="shared" si="69"/>
        <v>42788</v>
      </c>
      <c r="AE459" s="1" t="str">
        <f t="shared" si="70"/>
        <v>Wednesday</v>
      </c>
      <c r="AF459" s="2">
        <v>0.739375</v>
      </c>
      <c r="AG459" s="2">
        <f t="shared" si="71"/>
        <v>0.75</v>
      </c>
      <c r="AH459" t="s">
        <v>35</v>
      </c>
    </row>
    <row r="460" spans="1:34" x14ac:dyDescent="0.2">
      <c r="A460">
        <v>1512149</v>
      </c>
      <c r="B460" t="s">
        <v>88</v>
      </c>
      <c r="E460">
        <v>60046</v>
      </c>
      <c r="F460" t="s">
        <v>23</v>
      </c>
      <c r="G460" t="s">
        <v>89</v>
      </c>
      <c r="H460">
        <v>5511</v>
      </c>
      <c r="I460" t="s">
        <v>29</v>
      </c>
      <c r="J460">
        <f>VLOOKUP(I460,[1]Key!$A$1:$C$72,2,FALSE)</f>
        <v>43.042490000000001</v>
      </c>
      <c r="K460">
        <f>VLOOKUP(I460,[1]Key!$A$1:$C$72,3,FALSE)</f>
        <v>-87.909959999999998</v>
      </c>
      <c r="L460" t="s">
        <v>29</v>
      </c>
      <c r="M460">
        <f>VLOOKUP(L460,[1]Key!$A$1:$C$72,2,FALSE)</f>
        <v>43.042490000000001</v>
      </c>
      <c r="N460">
        <f>VLOOKUP(L460,[1]Key!$A$1:$C$72,3,FALSE)</f>
        <v>-87.909959999999998</v>
      </c>
      <c r="O460">
        <v>38</v>
      </c>
      <c r="P460">
        <v>6</v>
      </c>
      <c r="Q460">
        <v>5.7</v>
      </c>
      <c r="R460">
        <v>5.4</v>
      </c>
      <c r="S460">
        <v>228</v>
      </c>
      <c r="T460">
        <f t="shared" si="63"/>
        <v>-1</v>
      </c>
      <c r="U460" s="1">
        <v>42784</v>
      </c>
      <c r="V460" s="13">
        <f t="shared" si="64"/>
        <v>42767</v>
      </c>
      <c r="W460" s="14">
        <f t="shared" si="65"/>
        <v>42784</v>
      </c>
      <c r="X460" s="1" t="str">
        <f t="shared" si="66"/>
        <v>Saturday</v>
      </c>
      <c r="Y460" s="2">
        <v>0.66105324074074068</v>
      </c>
      <c r="Z460" s="2">
        <f t="shared" si="67"/>
        <v>0.66666666666666663</v>
      </c>
      <c r="AA460">
        <f>1</f>
        <v>1</v>
      </c>
      <c r="AB460" s="1">
        <v>42784</v>
      </c>
      <c r="AC460" s="13">
        <f t="shared" si="68"/>
        <v>42767</v>
      </c>
      <c r="AD460" s="14">
        <f t="shared" si="69"/>
        <v>42784</v>
      </c>
      <c r="AE460" s="1" t="str">
        <f t="shared" si="70"/>
        <v>Saturday</v>
      </c>
      <c r="AF460" s="2">
        <v>0.68695601851851851</v>
      </c>
      <c r="AG460" s="2">
        <f t="shared" si="71"/>
        <v>0.66666666666666663</v>
      </c>
      <c r="AH460" t="s">
        <v>35</v>
      </c>
    </row>
    <row r="461" spans="1:34" x14ac:dyDescent="0.2">
      <c r="A461">
        <v>1512158</v>
      </c>
      <c r="B461" t="s">
        <v>88</v>
      </c>
      <c r="E461">
        <v>61107</v>
      </c>
      <c r="F461" t="s">
        <v>23</v>
      </c>
      <c r="G461" t="s">
        <v>89</v>
      </c>
      <c r="H461">
        <v>5426</v>
      </c>
      <c r="I461" t="s">
        <v>36</v>
      </c>
      <c r="J461">
        <f>VLOOKUP(I461,[1]Key!$A$1:$C$72,2,FALSE)</f>
        <v>43.038580000000003</v>
      </c>
      <c r="K461">
        <f>VLOOKUP(I461,[1]Key!$A$1:$C$72,3,FALSE)</f>
        <v>-87.90934</v>
      </c>
      <c r="L461" t="s">
        <v>34</v>
      </c>
      <c r="M461">
        <f>VLOOKUP(L461,[1]Key!$A$1:$C$72,2,FALSE)</f>
        <v>43.036900000000003</v>
      </c>
      <c r="N461">
        <f>VLOOKUP(L461,[1]Key!$A$1:$C$72,3,FALSE)</f>
        <v>-87.89667</v>
      </c>
      <c r="O461">
        <v>55</v>
      </c>
      <c r="P461">
        <v>6</v>
      </c>
      <c r="Q461">
        <v>8.3000000000000007</v>
      </c>
      <c r="R461">
        <v>7.8</v>
      </c>
      <c r="S461">
        <v>330</v>
      </c>
      <c r="T461">
        <f t="shared" si="63"/>
        <v>-1</v>
      </c>
      <c r="U461" s="1">
        <v>42784</v>
      </c>
      <c r="V461" s="13">
        <f t="shared" si="64"/>
        <v>42767</v>
      </c>
      <c r="W461" s="14">
        <f t="shared" si="65"/>
        <v>42784</v>
      </c>
      <c r="X461" s="1" t="str">
        <f t="shared" si="66"/>
        <v>Saturday</v>
      </c>
      <c r="Y461" s="2">
        <v>0.66349537037037043</v>
      </c>
      <c r="Z461" s="2">
        <f t="shared" si="67"/>
        <v>0.66666666666666663</v>
      </c>
      <c r="AA461">
        <f>1</f>
        <v>1</v>
      </c>
      <c r="AB461" s="1">
        <v>42784</v>
      </c>
      <c r="AC461" s="13">
        <f t="shared" si="68"/>
        <v>42767</v>
      </c>
      <c r="AD461" s="14">
        <f t="shared" si="69"/>
        <v>42784</v>
      </c>
      <c r="AE461" s="1" t="str">
        <f t="shared" si="70"/>
        <v>Saturday</v>
      </c>
      <c r="AF461" s="2">
        <v>0.70196759259259256</v>
      </c>
      <c r="AG461" s="2">
        <f t="shared" si="71"/>
        <v>0.70833333333333326</v>
      </c>
      <c r="AH461" t="s">
        <v>27</v>
      </c>
    </row>
    <row r="462" spans="1:34" x14ac:dyDescent="0.2">
      <c r="A462">
        <v>1512190</v>
      </c>
      <c r="B462" t="s">
        <v>88</v>
      </c>
      <c r="E462">
        <v>55044</v>
      </c>
      <c r="F462" t="s">
        <v>23</v>
      </c>
      <c r="G462" t="s">
        <v>89</v>
      </c>
      <c r="H462">
        <v>5562</v>
      </c>
      <c r="I462" t="s">
        <v>39</v>
      </c>
      <c r="J462">
        <f>VLOOKUP(I462,[1]Key!$A$1:$C$72,2,FALSE)</f>
        <v>43.03913</v>
      </c>
      <c r="K462">
        <f>VLOOKUP(I462,[1]Key!$A$1:$C$72,3,FALSE)</f>
        <v>-87.916150000000002</v>
      </c>
      <c r="L462" t="s">
        <v>74</v>
      </c>
      <c r="M462">
        <f>VLOOKUP(L462,[1]Key!$A$1:$C$72,2,FALSE)</f>
        <v>43.040154000000001</v>
      </c>
      <c r="N462">
        <f>VLOOKUP(L462,[1]Key!$A$1:$C$72,3,FALSE)</f>
        <v>-87.932113000000001</v>
      </c>
      <c r="O462">
        <v>6</v>
      </c>
      <c r="P462">
        <v>3</v>
      </c>
      <c r="Q462">
        <v>0.9</v>
      </c>
      <c r="R462">
        <v>0.9</v>
      </c>
      <c r="S462">
        <v>36</v>
      </c>
      <c r="T462">
        <f t="shared" si="63"/>
        <v>-1</v>
      </c>
      <c r="U462" s="1">
        <v>42784</v>
      </c>
      <c r="V462" s="13">
        <f t="shared" si="64"/>
        <v>42767</v>
      </c>
      <c r="W462" s="14">
        <f t="shared" si="65"/>
        <v>42784</v>
      </c>
      <c r="X462" s="1" t="str">
        <f t="shared" si="66"/>
        <v>Saturday</v>
      </c>
      <c r="Y462" s="2">
        <v>0.66642361111111115</v>
      </c>
      <c r="Z462" s="2">
        <f t="shared" si="67"/>
        <v>0.66666666666666663</v>
      </c>
      <c r="AA462">
        <f>1</f>
        <v>1</v>
      </c>
      <c r="AB462" s="1">
        <v>42784</v>
      </c>
      <c r="AC462" s="13">
        <f t="shared" si="68"/>
        <v>42767</v>
      </c>
      <c r="AD462" s="14">
        <f t="shared" si="69"/>
        <v>42784</v>
      </c>
      <c r="AE462" s="1" t="str">
        <f t="shared" si="70"/>
        <v>Saturday</v>
      </c>
      <c r="AF462" s="2">
        <v>0.67075231481481479</v>
      </c>
      <c r="AG462" s="2">
        <f t="shared" si="71"/>
        <v>0.66666666666666663</v>
      </c>
      <c r="AH462" t="s">
        <v>27</v>
      </c>
    </row>
    <row r="463" spans="1:34" x14ac:dyDescent="0.2">
      <c r="A463">
        <v>1512201</v>
      </c>
      <c r="B463" t="s">
        <v>88</v>
      </c>
      <c r="E463">
        <v>53211</v>
      </c>
      <c r="F463" t="s">
        <v>23</v>
      </c>
      <c r="G463" t="s">
        <v>89</v>
      </c>
      <c r="H463">
        <v>5489</v>
      </c>
      <c r="I463" t="s">
        <v>93</v>
      </c>
      <c r="J463">
        <f>VLOOKUP(I463,[1]Key!$A$1:$C$72,2,FALSE)</f>
        <v>43.069021999999997</v>
      </c>
      <c r="K463">
        <f>VLOOKUP(I463,[1]Key!$A$1:$C$72,3,FALSE)</f>
        <v>-87.887940999999998</v>
      </c>
      <c r="L463" t="s">
        <v>62</v>
      </c>
      <c r="M463">
        <f>VLOOKUP(L463,[1]Key!$A$1:$C$72,2,FALSE)</f>
        <v>43.058010000000003</v>
      </c>
      <c r="N463">
        <f>VLOOKUP(L463,[1]Key!$A$1:$C$72,3,FALSE)</f>
        <v>-87.877300000000005</v>
      </c>
      <c r="O463">
        <v>21</v>
      </c>
      <c r="P463">
        <v>3</v>
      </c>
      <c r="Q463">
        <v>3.2</v>
      </c>
      <c r="R463">
        <v>3</v>
      </c>
      <c r="S463">
        <v>126</v>
      </c>
      <c r="T463">
        <f t="shared" si="63"/>
        <v>-1</v>
      </c>
      <c r="U463" s="1">
        <v>42784</v>
      </c>
      <c r="V463" s="13">
        <f t="shared" si="64"/>
        <v>42767</v>
      </c>
      <c r="W463" s="14">
        <f t="shared" si="65"/>
        <v>42784</v>
      </c>
      <c r="X463" s="1" t="str">
        <f t="shared" si="66"/>
        <v>Saturday</v>
      </c>
      <c r="Y463" s="2">
        <v>0.6693634259259259</v>
      </c>
      <c r="Z463" s="2">
        <f t="shared" si="67"/>
        <v>0.66666666666666663</v>
      </c>
      <c r="AA463">
        <f>1</f>
        <v>1</v>
      </c>
      <c r="AB463" s="1">
        <v>42784</v>
      </c>
      <c r="AC463" s="13">
        <f t="shared" si="68"/>
        <v>42767</v>
      </c>
      <c r="AD463" s="14">
        <f t="shared" si="69"/>
        <v>42784</v>
      </c>
      <c r="AE463" s="1" t="str">
        <f t="shared" si="70"/>
        <v>Saturday</v>
      </c>
      <c r="AF463" s="2">
        <v>0.68390046296296303</v>
      </c>
      <c r="AG463" s="2">
        <f t="shared" si="71"/>
        <v>0.66666666666666663</v>
      </c>
      <c r="AH463" t="s">
        <v>27</v>
      </c>
    </row>
    <row r="464" spans="1:34" x14ac:dyDescent="0.2">
      <c r="A464">
        <v>1512201</v>
      </c>
      <c r="B464" t="s">
        <v>88</v>
      </c>
      <c r="E464">
        <v>53211</v>
      </c>
      <c r="F464" t="s">
        <v>23</v>
      </c>
      <c r="G464" t="s">
        <v>89</v>
      </c>
      <c r="H464">
        <v>11050</v>
      </c>
      <c r="I464" t="s">
        <v>34</v>
      </c>
      <c r="J464">
        <f>VLOOKUP(I464,[1]Key!$A$1:$C$72,2,FALSE)</f>
        <v>43.036900000000003</v>
      </c>
      <c r="K464">
        <f>VLOOKUP(I464,[1]Key!$A$1:$C$72,3,FALSE)</f>
        <v>-87.89667</v>
      </c>
      <c r="L464" t="s">
        <v>34</v>
      </c>
      <c r="M464">
        <f>VLOOKUP(L464,[1]Key!$A$1:$C$72,2,FALSE)</f>
        <v>43.036900000000003</v>
      </c>
      <c r="N464">
        <f>VLOOKUP(L464,[1]Key!$A$1:$C$72,3,FALSE)</f>
        <v>-87.89667</v>
      </c>
      <c r="O464">
        <v>13</v>
      </c>
      <c r="P464">
        <v>3</v>
      </c>
      <c r="Q464">
        <v>2</v>
      </c>
      <c r="R464">
        <v>1.9</v>
      </c>
      <c r="S464">
        <v>78</v>
      </c>
      <c r="T464">
        <f t="shared" si="63"/>
        <v>-1</v>
      </c>
      <c r="U464" s="1">
        <v>42784</v>
      </c>
      <c r="V464" s="13">
        <f t="shared" si="64"/>
        <v>42767</v>
      </c>
      <c r="W464" s="14">
        <f t="shared" si="65"/>
        <v>42784</v>
      </c>
      <c r="X464" s="1" t="str">
        <f t="shared" si="66"/>
        <v>Saturday</v>
      </c>
      <c r="Y464" s="2">
        <v>0.71644675925925927</v>
      </c>
      <c r="Z464" s="2">
        <f t="shared" si="67"/>
        <v>0.70833333333333326</v>
      </c>
      <c r="AA464">
        <f>1</f>
        <v>1</v>
      </c>
      <c r="AB464" s="1">
        <v>42784</v>
      </c>
      <c r="AC464" s="13">
        <f t="shared" si="68"/>
        <v>42767</v>
      </c>
      <c r="AD464" s="14">
        <f t="shared" si="69"/>
        <v>42784</v>
      </c>
      <c r="AE464" s="1" t="str">
        <f t="shared" si="70"/>
        <v>Saturday</v>
      </c>
      <c r="AF464" s="2">
        <v>0.72502314814814817</v>
      </c>
      <c r="AG464" s="2">
        <f t="shared" si="71"/>
        <v>0.70833333333333326</v>
      </c>
      <c r="AH464" t="s">
        <v>35</v>
      </c>
    </row>
    <row r="465" spans="1:34" x14ac:dyDescent="0.2">
      <c r="A465">
        <v>1512241</v>
      </c>
      <c r="B465" t="s">
        <v>88</v>
      </c>
      <c r="E465">
        <v>53226</v>
      </c>
      <c r="F465" t="s">
        <v>23</v>
      </c>
      <c r="G465" t="s">
        <v>89</v>
      </c>
      <c r="H465">
        <v>5441</v>
      </c>
      <c r="I465" t="s">
        <v>25</v>
      </c>
      <c r="J465">
        <f>VLOOKUP(I465,[1]Key!$A$1:$C$72,2,FALSE)</f>
        <v>43.06044</v>
      </c>
      <c r="K465">
        <f>VLOOKUP(I465,[1]Key!$A$1:$C$72,3,FALSE)</f>
        <v>-88.016239999999996</v>
      </c>
      <c r="L465" t="s">
        <v>57</v>
      </c>
      <c r="M465">
        <f>VLOOKUP(L465,[1]Key!$A$1:$C$72,2,FALSE)</f>
        <v>43.048609999999996</v>
      </c>
      <c r="N465">
        <f>VLOOKUP(L465,[1]Key!$A$1:$C$72,3,FALSE)</f>
        <v>-88.008480000000006</v>
      </c>
      <c r="O465">
        <v>14</v>
      </c>
      <c r="P465">
        <v>0</v>
      </c>
      <c r="Q465">
        <v>2.1</v>
      </c>
      <c r="R465">
        <v>2</v>
      </c>
      <c r="S465">
        <v>84</v>
      </c>
      <c r="T465">
        <f t="shared" si="63"/>
        <v>-1</v>
      </c>
      <c r="U465" s="1">
        <v>42784</v>
      </c>
      <c r="V465" s="13">
        <f t="shared" si="64"/>
        <v>42767</v>
      </c>
      <c r="W465" s="14">
        <f t="shared" si="65"/>
        <v>42784</v>
      </c>
      <c r="X465" s="1" t="str">
        <f t="shared" si="66"/>
        <v>Saturday</v>
      </c>
      <c r="Y465" s="2">
        <v>0.6726967592592592</v>
      </c>
      <c r="Z465" s="2">
        <f t="shared" si="67"/>
        <v>0.66666666666666663</v>
      </c>
      <c r="AA465">
        <f>1</f>
        <v>1</v>
      </c>
      <c r="AB465" s="1">
        <v>42784</v>
      </c>
      <c r="AC465" s="13">
        <f t="shared" si="68"/>
        <v>42767</v>
      </c>
      <c r="AD465" s="14">
        <f t="shared" si="69"/>
        <v>42784</v>
      </c>
      <c r="AE465" s="1" t="str">
        <f t="shared" si="70"/>
        <v>Saturday</v>
      </c>
      <c r="AF465" s="2">
        <v>0.6820949074074073</v>
      </c>
      <c r="AG465" s="2">
        <f t="shared" si="71"/>
        <v>0.66666666666666663</v>
      </c>
      <c r="AH465" t="s">
        <v>27</v>
      </c>
    </row>
    <row r="466" spans="1:34" x14ac:dyDescent="0.2">
      <c r="A466">
        <v>1512241</v>
      </c>
      <c r="B466" t="s">
        <v>88</v>
      </c>
      <c r="E466">
        <v>53226</v>
      </c>
      <c r="F466" t="s">
        <v>23</v>
      </c>
      <c r="G466" t="s">
        <v>89</v>
      </c>
      <c r="H466">
        <v>11103</v>
      </c>
      <c r="I466" t="s">
        <v>57</v>
      </c>
      <c r="J466">
        <f>VLOOKUP(I466,[1]Key!$A$1:$C$72,2,FALSE)</f>
        <v>43.048609999999996</v>
      </c>
      <c r="K466">
        <f>VLOOKUP(I466,[1]Key!$A$1:$C$72,3,FALSE)</f>
        <v>-88.008480000000006</v>
      </c>
      <c r="L466" t="s">
        <v>57</v>
      </c>
      <c r="M466">
        <f>VLOOKUP(L466,[1]Key!$A$1:$C$72,2,FALSE)</f>
        <v>43.048609999999996</v>
      </c>
      <c r="N466">
        <f>VLOOKUP(L466,[1]Key!$A$1:$C$72,3,FALSE)</f>
        <v>-88.008480000000006</v>
      </c>
      <c r="O466">
        <v>27</v>
      </c>
      <c r="P466">
        <v>0</v>
      </c>
      <c r="Q466">
        <v>4.0999999999999996</v>
      </c>
      <c r="R466">
        <v>3.8</v>
      </c>
      <c r="S466">
        <v>162</v>
      </c>
      <c r="T466">
        <f t="shared" si="63"/>
        <v>-1</v>
      </c>
      <c r="U466" s="1">
        <v>42784</v>
      </c>
      <c r="V466" s="13">
        <f t="shared" si="64"/>
        <v>42767</v>
      </c>
      <c r="W466" s="14">
        <f t="shared" si="65"/>
        <v>42784</v>
      </c>
      <c r="X466" s="1" t="str">
        <f t="shared" si="66"/>
        <v>Saturday</v>
      </c>
      <c r="Y466" s="2">
        <v>0.74293981481481486</v>
      </c>
      <c r="Z466" s="2">
        <f t="shared" si="67"/>
        <v>0.75</v>
      </c>
      <c r="AA466">
        <f>1</f>
        <v>1</v>
      </c>
      <c r="AB466" s="1">
        <v>42784</v>
      </c>
      <c r="AC466" s="13">
        <f t="shared" si="68"/>
        <v>42767</v>
      </c>
      <c r="AD466" s="14">
        <f t="shared" si="69"/>
        <v>42784</v>
      </c>
      <c r="AE466" s="1" t="str">
        <f t="shared" si="70"/>
        <v>Saturday</v>
      </c>
      <c r="AF466" s="2">
        <v>0.76159722222222215</v>
      </c>
      <c r="AG466" s="2">
        <f t="shared" si="71"/>
        <v>0.75</v>
      </c>
      <c r="AH466" t="s">
        <v>35</v>
      </c>
    </row>
    <row r="467" spans="1:34" x14ac:dyDescent="0.2">
      <c r="A467">
        <v>1512244</v>
      </c>
      <c r="B467" t="s">
        <v>88</v>
      </c>
      <c r="E467">
        <v>53211</v>
      </c>
      <c r="F467" t="s">
        <v>23</v>
      </c>
      <c r="G467" t="s">
        <v>89</v>
      </c>
      <c r="H467">
        <v>46</v>
      </c>
      <c r="I467" t="s">
        <v>63</v>
      </c>
      <c r="J467">
        <f>VLOOKUP(I467,[1]Key!$A$1:$C$72,2,FALSE)</f>
        <v>43.078530000000001</v>
      </c>
      <c r="K467">
        <f>VLOOKUP(I467,[1]Key!$A$1:$C$72,3,FALSE)</f>
        <v>-87.882620000000003</v>
      </c>
      <c r="L467" t="s">
        <v>61</v>
      </c>
      <c r="M467">
        <f>VLOOKUP(L467,[1]Key!$A$1:$C$72,2,FALSE)</f>
        <v>43.058619999999998</v>
      </c>
      <c r="N467">
        <f>VLOOKUP(L467,[1]Key!$A$1:$C$72,3,FALSE)</f>
        <v>-87.885319999999993</v>
      </c>
      <c r="O467">
        <v>99</v>
      </c>
      <c r="P467">
        <v>12</v>
      </c>
      <c r="Q467">
        <v>14.9</v>
      </c>
      <c r="R467">
        <v>14.1</v>
      </c>
      <c r="S467">
        <v>594</v>
      </c>
      <c r="T467">
        <f t="shared" si="63"/>
        <v>-1</v>
      </c>
      <c r="U467" s="1">
        <v>42784</v>
      </c>
      <c r="V467" s="13">
        <f t="shared" si="64"/>
        <v>42767</v>
      </c>
      <c r="W467" s="14">
        <f t="shared" si="65"/>
        <v>42784</v>
      </c>
      <c r="X467" s="1" t="str">
        <f t="shared" si="66"/>
        <v>Saturday</v>
      </c>
      <c r="Y467" s="2">
        <v>0.6732407407407407</v>
      </c>
      <c r="Z467" s="2">
        <f t="shared" si="67"/>
        <v>0.66666666666666663</v>
      </c>
      <c r="AA467">
        <f>1</f>
        <v>1</v>
      </c>
      <c r="AB467" s="1">
        <v>42784</v>
      </c>
      <c r="AC467" s="13">
        <f t="shared" si="68"/>
        <v>42767</v>
      </c>
      <c r="AD467" s="14">
        <f t="shared" si="69"/>
        <v>42784</v>
      </c>
      <c r="AE467" s="1" t="str">
        <f t="shared" si="70"/>
        <v>Saturday</v>
      </c>
      <c r="AF467" s="2">
        <v>0.74186342592592591</v>
      </c>
      <c r="AG467" s="2">
        <f t="shared" si="71"/>
        <v>0.75</v>
      </c>
      <c r="AH467" t="s">
        <v>27</v>
      </c>
    </row>
    <row r="468" spans="1:34" x14ac:dyDescent="0.2">
      <c r="A468">
        <v>1512275</v>
      </c>
      <c r="B468" t="s">
        <v>88</v>
      </c>
      <c r="E468">
        <v>61606</v>
      </c>
      <c r="F468" t="s">
        <v>23</v>
      </c>
      <c r="G468" t="s">
        <v>89</v>
      </c>
      <c r="H468">
        <v>5493</v>
      </c>
      <c r="I468" t="s">
        <v>73</v>
      </c>
      <c r="J468">
        <f>VLOOKUP(I468,[1]Key!$A$1:$C$72,2,FALSE)</f>
        <v>43.040349999999997</v>
      </c>
      <c r="K468">
        <f>VLOOKUP(I468,[1]Key!$A$1:$C$72,3,FALSE)</f>
        <v>-87.920760000000001</v>
      </c>
      <c r="L468" t="s">
        <v>74</v>
      </c>
      <c r="M468">
        <f>VLOOKUP(L468,[1]Key!$A$1:$C$72,2,FALSE)</f>
        <v>43.040154000000001</v>
      </c>
      <c r="N468">
        <f>VLOOKUP(L468,[1]Key!$A$1:$C$72,3,FALSE)</f>
        <v>-87.932113000000001</v>
      </c>
      <c r="O468">
        <v>18</v>
      </c>
      <c r="P468">
        <v>3</v>
      </c>
      <c r="Q468">
        <v>2.7</v>
      </c>
      <c r="R468">
        <v>2.6</v>
      </c>
      <c r="S468">
        <v>108</v>
      </c>
      <c r="T468">
        <f t="shared" si="63"/>
        <v>-1</v>
      </c>
      <c r="U468" s="1">
        <v>42784</v>
      </c>
      <c r="V468" s="13">
        <f t="shared" si="64"/>
        <v>42767</v>
      </c>
      <c r="W468" s="14">
        <f t="shared" si="65"/>
        <v>42784</v>
      </c>
      <c r="X468" s="1" t="str">
        <f t="shared" si="66"/>
        <v>Saturday</v>
      </c>
      <c r="Y468" s="2">
        <v>0.67726851851851855</v>
      </c>
      <c r="Z468" s="2">
        <f t="shared" si="67"/>
        <v>0.66666666666666663</v>
      </c>
      <c r="AA468">
        <f>1</f>
        <v>1</v>
      </c>
      <c r="AB468" s="1">
        <v>42784</v>
      </c>
      <c r="AC468" s="13">
        <f t="shared" si="68"/>
        <v>42767</v>
      </c>
      <c r="AD468" s="14">
        <f t="shared" si="69"/>
        <v>42784</v>
      </c>
      <c r="AE468" s="1" t="str">
        <f t="shared" si="70"/>
        <v>Saturday</v>
      </c>
      <c r="AF468" s="2">
        <v>0.69019675925925927</v>
      </c>
      <c r="AG468" s="2">
        <f t="shared" si="71"/>
        <v>0.70833333333333326</v>
      </c>
      <c r="AH468" t="s">
        <v>27</v>
      </c>
    </row>
    <row r="469" spans="1:34" x14ac:dyDescent="0.2">
      <c r="A469">
        <v>1512292</v>
      </c>
      <c r="B469" t="s">
        <v>88</v>
      </c>
      <c r="E469">
        <v>53202</v>
      </c>
      <c r="F469" t="s">
        <v>23</v>
      </c>
      <c r="G469" t="s">
        <v>89</v>
      </c>
      <c r="H469">
        <v>982</v>
      </c>
      <c r="I469" t="s">
        <v>34</v>
      </c>
      <c r="J469">
        <f>VLOOKUP(I469,[1]Key!$A$1:$C$72,2,FALSE)</f>
        <v>43.036900000000003</v>
      </c>
      <c r="K469">
        <f>VLOOKUP(I469,[1]Key!$A$1:$C$72,3,FALSE)</f>
        <v>-87.89667</v>
      </c>
      <c r="L469" t="s">
        <v>34</v>
      </c>
      <c r="M469">
        <f>VLOOKUP(L469,[1]Key!$A$1:$C$72,2,FALSE)</f>
        <v>43.036900000000003</v>
      </c>
      <c r="N469">
        <f>VLOOKUP(L469,[1]Key!$A$1:$C$72,3,FALSE)</f>
        <v>-87.89667</v>
      </c>
      <c r="O469">
        <v>53</v>
      </c>
      <c r="P469">
        <v>6</v>
      </c>
      <c r="Q469">
        <v>8</v>
      </c>
      <c r="R469">
        <v>7.6</v>
      </c>
      <c r="S469">
        <v>318</v>
      </c>
      <c r="T469">
        <f t="shared" si="63"/>
        <v>-1</v>
      </c>
      <c r="U469" s="1">
        <v>42787</v>
      </c>
      <c r="V469" s="13">
        <f t="shared" si="64"/>
        <v>42767</v>
      </c>
      <c r="W469" s="14">
        <f t="shared" si="65"/>
        <v>42787</v>
      </c>
      <c r="X469" s="1" t="str">
        <f t="shared" si="66"/>
        <v>Tuesday</v>
      </c>
      <c r="Y469" s="2">
        <v>0.47427083333333336</v>
      </c>
      <c r="Z469" s="2">
        <f t="shared" si="67"/>
        <v>0.45833333333333331</v>
      </c>
      <c r="AA469">
        <f>1</f>
        <v>1</v>
      </c>
      <c r="AB469" s="1">
        <v>42787</v>
      </c>
      <c r="AC469" s="13">
        <f t="shared" si="68"/>
        <v>42767</v>
      </c>
      <c r="AD469" s="14">
        <f t="shared" si="69"/>
        <v>42787</v>
      </c>
      <c r="AE469" s="1" t="str">
        <f t="shared" si="70"/>
        <v>Tuesday</v>
      </c>
      <c r="AF469" s="2">
        <v>0.51082175925925932</v>
      </c>
      <c r="AG469" s="2">
        <f t="shared" si="71"/>
        <v>0.5</v>
      </c>
      <c r="AH469" t="s">
        <v>35</v>
      </c>
    </row>
    <row r="470" spans="1:34" x14ac:dyDescent="0.2">
      <c r="A470">
        <v>1512433</v>
      </c>
      <c r="B470" t="s">
        <v>88</v>
      </c>
      <c r="E470">
        <v>53207</v>
      </c>
      <c r="F470" t="s">
        <v>23</v>
      </c>
      <c r="G470" t="s">
        <v>89</v>
      </c>
      <c r="H470">
        <v>5436</v>
      </c>
      <c r="I470" t="s">
        <v>34</v>
      </c>
      <c r="J470">
        <f>VLOOKUP(I470,[1]Key!$A$1:$C$72,2,FALSE)</f>
        <v>43.036900000000003</v>
      </c>
      <c r="K470">
        <f>VLOOKUP(I470,[1]Key!$A$1:$C$72,3,FALSE)</f>
        <v>-87.89667</v>
      </c>
      <c r="L470" t="s">
        <v>34</v>
      </c>
      <c r="M470">
        <f>VLOOKUP(L470,[1]Key!$A$1:$C$72,2,FALSE)</f>
        <v>43.036900000000003</v>
      </c>
      <c r="N470">
        <f>VLOOKUP(L470,[1]Key!$A$1:$C$72,3,FALSE)</f>
        <v>-87.89667</v>
      </c>
      <c r="O470">
        <v>30</v>
      </c>
      <c r="P470">
        <v>3</v>
      </c>
      <c r="Q470">
        <v>4.5</v>
      </c>
      <c r="R470">
        <v>4.3</v>
      </c>
      <c r="S470">
        <v>180</v>
      </c>
      <c r="T470">
        <f t="shared" si="63"/>
        <v>-1</v>
      </c>
      <c r="U470" s="1">
        <v>42784</v>
      </c>
      <c r="V470" s="13">
        <f t="shared" si="64"/>
        <v>42767</v>
      </c>
      <c r="W470" s="14">
        <f t="shared" si="65"/>
        <v>42784</v>
      </c>
      <c r="X470" s="1" t="str">
        <f t="shared" si="66"/>
        <v>Saturday</v>
      </c>
      <c r="Y470" s="2">
        <v>0.70570601851851855</v>
      </c>
      <c r="Z470" s="2">
        <f t="shared" si="67"/>
        <v>0.70833333333333326</v>
      </c>
      <c r="AA470">
        <f>1</f>
        <v>1</v>
      </c>
      <c r="AB470" s="1">
        <v>42784</v>
      </c>
      <c r="AC470" s="13">
        <f t="shared" si="68"/>
        <v>42767</v>
      </c>
      <c r="AD470" s="14">
        <f t="shared" si="69"/>
        <v>42784</v>
      </c>
      <c r="AE470" s="1" t="str">
        <f t="shared" si="70"/>
        <v>Saturday</v>
      </c>
      <c r="AF470" s="2">
        <v>0.72667824074074072</v>
      </c>
      <c r="AG470" s="2">
        <f t="shared" si="71"/>
        <v>0.70833333333333326</v>
      </c>
      <c r="AH470" t="s">
        <v>35</v>
      </c>
    </row>
    <row r="471" spans="1:34" x14ac:dyDescent="0.2">
      <c r="A471">
        <v>1512433</v>
      </c>
      <c r="B471" t="s">
        <v>88</v>
      </c>
      <c r="E471">
        <v>53207</v>
      </c>
      <c r="F471" t="s">
        <v>23</v>
      </c>
      <c r="G471" t="s">
        <v>89</v>
      </c>
      <c r="H471">
        <v>152</v>
      </c>
      <c r="I471" t="s">
        <v>34</v>
      </c>
      <c r="J471">
        <f>VLOOKUP(I471,[1]Key!$A$1:$C$72,2,FALSE)</f>
        <v>43.036900000000003</v>
      </c>
      <c r="K471">
        <f>VLOOKUP(I471,[1]Key!$A$1:$C$72,3,FALSE)</f>
        <v>-87.89667</v>
      </c>
      <c r="L471" t="s">
        <v>34</v>
      </c>
      <c r="M471">
        <f>VLOOKUP(L471,[1]Key!$A$1:$C$72,2,FALSE)</f>
        <v>43.036900000000003</v>
      </c>
      <c r="N471">
        <f>VLOOKUP(L471,[1]Key!$A$1:$C$72,3,FALSE)</f>
        <v>-87.89667</v>
      </c>
      <c r="O471">
        <v>29</v>
      </c>
      <c r="P471">
        <v>3</v>
      </c>
      <c r="Q471">
        <v>4.4000000000000004</v>
      </c>
      <c r="R471">
        <v>4.0999999999999996</v>
      </c>
      <c r="S471">
        <v>174</v>
      </c>
      <c r="T471">
        <f t="shared" si="63"/>
        <v>-1</v>
      </c>
      <c r="U471" s="1">
        <v>42784</v>
      </c>
      <c r="V471" s="13">
        <f t="shared" si="64"/>
        <v>42767</v>
      </c>
      <c r="W471" s="14">
        <f t="shared" si="65"/>
        <v>42784</v>
      </c>
      <c r="X471" s="1" t="str">
        <f t="shared" si="66"/>
        <v>Saturday</v>
      </c>
      <c r="Y471" s="2">
        <v>0.70629629629629631</v>
      </c>
      <c r="Z471" s="2">
        <f t="shared" si="67"/>
        <v>0.70833333333333326</v>
      </c>
      <c r="AA471">
        <f>1</f>
        <v>1</v>
      </c>
      <c r="AB471" s="1">
        <v>42784</v>
      </c>
      <c r="AC471" s="13">
        <f t="shared" si="68"/>
        <v>42767</v>
      </c>
      <c r="AD471" s="14">
        <f t="shared" si="69"/>
        <v>42784</v>
      </c>
      <c r="AE471" s="1" t="str">
        <f t="shared" si="70"/>
        <v>Saturday</v>
      </c>
      <c r="AF471" s="2">
        <v>0.72655092592592585</v>
      </c>
      <c r="AG471" s="2">
        <f t="shared" si="71"/>
        <v>0.70833333333333326</v>
      </c>
      <c r="AH471" t="s">
        <v>35</v>
      </c>
    </row>
    <row r="472" spans="1:34" x14ac:dyDescent="0.2">
      <c r="A472">
        <v>1512461</v>
      </c>
      <c r="B472" t="s">
        <v>88</v>
      </c>
      <c r="E472">
        <v>53038</v>
      </c>
      <c r="F472" t="s">
        <v>23</v>
      </c>
      <c r="G472" t="s">
        <v>89</v>
      </c>
      <c r="H472">
        <v>952</v>
      </c>
      <c r="I472" t="s">
        <v>34</v>
      </c>
      <c r="J472">
        <f>VLOOKUP(I472,[1]Key!$A$1:$C$72,2,FALSE)</f>
        <v>43.036900000000003</v>
      </c>
      <c r="K472">
        <f>VLOOKUP(I472,[1]Key!$A$1:$C$72,3,FALSE)</f>
        <v>-87.89667</v>
      </c>
      <c r="L472" t="s">
        <v>34</v>
      </c>
      <c r="M472">
        <f>VLOOKUP(L472,[1]Key!$A$1:$C$72,2,FALSE)</f>
        <v>43.036900000000003</v>
      </c>
      <c r="N472">
        <f>VLOOKUP(L472,[1]Key!$A$1:$C$72,3,FALSE)</f>
        <v>-87.89667</v>
      </c>
      <c r="O472">
        <v>45</v>
      </c>
      <c r="P472">
        <v>6</v>
      </c>
      <c r="Q472">
        <v>6.8</v>
      </c>
      <c r="R472">
        <v>6.4</v>
      </c>
      <c r="S472">
        <v>270</v>
      </c>
      <c r="T472">
        <f t="shared" si="63"/>
        <v>-1</v>
      </c>
      <c r="U472" s="1">
        <v>42784</v>
      </c>
      <c r="V472" s="13">
        <f t="shared" si="64"/>
        <v>42767</v>
      </c>
      <c r="W472" s="14">
        <f t="shared" si="65"/>
        <v>42784</v>
      </c>
      <c r="X472" s="1" t="str">
        <f t="shared" si="66"/>
        <v>Saturday</v>
      </c>
      <c r="Y472" s="2">
        <v>0.71240740740740749</v>
      </c>
      <c r="Z472" s="2">
        <f t="shared" si="67"/>
        <v>0.70833333333333326</v>
      </c>
      <c r="AA472">
        <f>1</f>
        <v>1</v>
      </c>
      <c r="AB472" s="1">
        <v>42784</v>
      </c>
      <c r="AC472" s="13">
        <f t="shared" si="68"/>
        <v>42767</v>
      </c>
      <c r="AD472" s="14">
        <f t="shared" si="69"/>
        <v>42784</v>
      </c>
      <c r="AE472" s="1" t="str">
        <f t="shared" si="70"/>
        <v>Saturday</v>
      </c>
      <c r="AF472" s="2">
        <v>0.74362268518518526</v>
      </c>
      <c r="AG472" s="2">
        <f t="shared" si="71"/>
        <v>0.75</v>
      </c>
      <c r="AH472" t="s">
        <v>35</v>
      </c>
    </row>
    <row r="473" spans="1:34" x14ac:dyDescent="0.2">
      <c r="A473">
        <v>1512490</v>
      </c>
      <c r="B473" t="s">
        <v>88</v>
      </c>
      <c r="E473">
        <v>56065</v>
      </c>
      <c r="F473" t="s">
        <v>23</v>
      </c>
      <c r="G473" t="s">
        <v>89</v>
      </c>
      <c r="H473">
        <v>251</v>
      </c>
      <c r="I473" t="s">
        <v>105</v>
      </c>
      <c r="J473">
        <f>VLOOKUP(I473,[1]Key!$A$1:$C$72,2,FALSE)</f>
        <v>43.020020000000002</v>
      </c>
      <c r="K473">
        <f>VLOOKUP(I473,[1]Key!$A$1:$C$72,3,FALSE)</f>
        <v>-87.912540000000007</v>
      </c>
      <c r="L473" t="s">
        <v>82</v>
      </c>
      <c r="M473">
        <f>VLOOKUP(L473,[1]Key!$A$1:$C$72,2,FALSE)</f>
        <v>43.026229999999998</v>
      </c>
      <c r="N473">
        <f>VLOOKUP(L473,[1]Key!$A$1:$C$72,3,FALSE)</f>
        <v>-87.912809999999993</v>
      </c>
      <c r="O473">
        <v>12</v>
      </c>
      <c r="P473">
        <v>3</v>
      </c>
      <c r="Q473">
        <v>1.8</v>
      </c>
      <c r="R473">
        <v>1.7</v>
      </c>
      <c r="S473">
        <v>72</v>
      </c>
      <c r="T473">
        <f t="shared" si="63"/>
        <v>-1</v>
      </c>
      <c r="U473" s="1">
        <v>42784</v>
      </c>
      <c r="V473" s="13">
        <f t="shared" si="64"/>
        <v>42767</v>
      </c>
      <c r="W473" s="14">
        <f t="shared" si="65"/>
        <v>42784</v>
      </c>
      <c r="X473" s="1" t="str">
        <f t="shared" si="66"/>
        <v>Saturday</v>
      </c>
      <c r="Y473" s="2">
        <v>0.72000000000000008</v>
      </c>
      <c r="Z473" s="2">
        <f t="shared" si="67"/>
        <v>0.70833333333333326</v>
      </c>
      <c r="AA473">
        <f>1</f>
        <v>1</v>
      </c>
      <c r="AB473" s="1">
        <v>42784</v>
      </c>
      <c r="AC473" s="13">
        <f t="shared" si="68"/>
        <v>42767</v>
      </c>
      <c r="AD473" s="14">
        <f t="shared" si="69"/>
        <v>42784</v>
      </c>
      <c r="AE473" s="1" t="str">
        <f t="shared" si="70"/>
        <v>Saturday</v>
      </c>
      <c r="AF473" s="2">
        <v>0.72778935185185178</v>
      </c>
      <c r="AG473" s="2">
        <f t="shared" si="71"/>
        <v>0.70833333333333326</v>
      </c>
      <c r="AH473" t="s">
        <v>27</v>
      </c>
    </row>
    <row r="474" spans="1:34" x14ac:dyDescent="0.2">
      <c r="A474">
        <v>1512646</v>
      </c>
      <c r="B474" t="s">
        <v>88</v>
      </c>
      <c r="E474">
        <v>54469</v>
      </c>
      <c r="F474" t="s">
        <v>23</v>
      </c>
      <c r="G474" t="s">
        <v>89</v>
      </c>
      <c r="H474">
        <v>11068</v>
      </c>
      <c r="I474" t="s">
        <v>36</v>
      </c>
      <c r="J474">
        <f>VLOOKUP(I474,[1]Key!$A$1:$C$72,2,FALSE)</f>
        <v>43.038580000000003</v>
      </c>
      <c r="K474">
        <f>VLOOKUP(I474,[1]Key!$A$1:$C$72,3,FALSE)</f>
        <v>-87.90934</v>
      </c>
      <c r="L474" t="s">
        <v>31</v>
      </c>
      <c r="M474">
        <f>VLOOKUP(L474,[1]Key!$A$1:$C$72,2,FALSE)</f>
        <v>43.03519</v>
      </c>
      <c r="N474">
        <f>VLOOKUP(L474,[1]Key!$A$1:$C$72,3,FALSE)</f>
        <v>-87.907390000000007</v>
      </c>
      <c r="O474">
        <v>36</v>
      </c>
      <c r="P474">
        <v>6</v>
      </c>
      <c r="Q474">
        <v>5.4</v>
      </c>
      <c r="R474">
        <v>5.0999999999999996</v>
      </c>
      <c r="S474">
        <v>216</v>
      </c>
      <c r="T474">
        <f t="shared" si="63"/>
        <v>-1</v>
      </c>
      <c r="U474" s="1">
        <v>42784</v>
      </c>
      <c r="V474" s="13">
        <f t="shared" si="64"/>
        <v>42767</v>
      </c>
      <c r="W474" s="14">
        <f t="shared" si="65"/>
        <v>42784</v>
      </c>
      <c r="X474" s="1" t="str">
        <f t="shared" si="66"/>
        <v>Saturday</v>
      </c>
      <c r="Y474" s="2">
        <v>0.7590972222222222</v>
      </c>
      <c r="Z474" s="2">
        <f t="shared" si="67"/>
        <v>0.75</v>
      </c>
      <c r="AA474">
        <f>1</f>
        <v>1</v>
      </c>
      <c r="AB474" s="1">
        <v>42784</v>
      </c>
      <c r="AC474" s="13">
        <f t="shared" si="68"/>
        <v>42767</v>
      </c>
      <c r="AD474" s="14">
        <f t="shared" si="69"/>
        <v>42784</v>
      </c>
      <c r="AE474" s="1" t="str">
        <f t="shared" si="70"/>
        <v>Saturday</v>
      </c>
      <c r="AF474" s="2">
        <v>0.78402777777777777</v>
      </c>
      <c r="AG474" s="2">
        <f t="shared" si="71"/>
        <v>0.79166666666666663</v>
      </c>
      <c r="AH474" t="s">
        <v>27</v>
      </c>
    </row>
    <row r="475" spans="1:34" x14ac:dyDescent="0.2">
      <c r="A475">
        <v>1512664</v>
      </c>
      <c r="B475" t="s">
        <v>88</v>
      </c>
      <c r="E475">
        <v>53218</v>
      </c>
      <c r="F475" t="s">
        <v>23</v>
      </c>
      <c r="G475" t="s">
        <v>89</v>
      </c>
      <c r="H475">
        <v>5554</v>
      </c>
      <c r="I475" t="s">
        <v>51</v>
      </c>
      <c r="J475">
        <f>VLOOKUP(I475,[1]Key!$A$1:$C$72,2,FALSE)</f>
        <v>43.05536</v>
      </c>
      <c r="K475">
        <f>VLOOKUP(I475,[1]Key!$A$1:$C$72,3,FALSE)</f>
        <v>-87.90504</v>
      </c>
      <c r="L475" t="s">
        <v>51</v>
      </c>
      <c r="M475">
        <f>VLOOKUP(L475,[1]Key!$A$1:$C$72,2,FALSE)</f>
        <v>43.05536</v>
      </c>
      <c r="N475">
        <f>VLOOKUP(L475,[1]Key!$A$1:$C$72,3,FALSE)</f>
        <v>-87.90504</v>
      </c>
      <c r="O475">
        <v>28</v>
      </c>
      <c r="P475">
        <v>3</v>
      </c>
      <c r="Q475">
        <v>4.2</v>
      </c>
      <c r="R475">
        <v>4</v>
      </c>
      <c r="S475">
        <v>168</v>
      </c>
      <c r="T475">
        <f t="shared" si="63"/>
        <v>-1</v>
      </c>
      <c r="U475" s="1">
        <v>42784</v>
      </c>
      <c r="V475" s="13">
        <f t="shared" si="64"/>
        <v>42767</v>
      </c>
      <c r="W475" s="14">
        <f t="shared" si="65"/>
        <v>42784</v>
      </c>
      <c r="X475" s="1" t="str">
        <f t="shared" si="66"/>
        <v>Saturday</v>
      </c>
      <c r="Y475" s="2">
        <v>0.76409722222222232</v>
      </c>
      <c r="Z475" s="2">
        <f t="shared" si="67"/>
        <v>0.75</v>
      </c>
      <c r="AA475">
        <f>1</f>
        <v>1</v>
      </c>
      <c r="AB475" s="1">
        <v>42784</v>
      </c>
      <c r="AC475" s="13">
        <f t="shared" si="68"/>
        <v>42767</v>
      </c>
      <c r="AD475" s="14">
        <f t="shared" si="69"/>
        <v>42784</v>
      </c>
      <c r="AE475" s="1" t="str">
        <f t="shared" si="70"/>
        <v>Saturday</v>
      </c>
      <c r="AF475" s="2">
        <v>0.78369212962962964</v>
      </c>
      <c r="AG475" s="2">
        <f t="shared" si="71"/>
        <v>0.79166666666666663</v>
      </c>
      <c r="AH475" t="s">
        <v>35</v>
      </c>
    </row>
    <row r="476" spans="1:34" x14ac:dyDescent="0.2">
      <c r="A476">
        <v>1512856</v>
      </c>
      <c r="B476" t="s">
        <v>88</v>
      </c>
      <c r="E476">
        <v>53211</v>
      </c>
      <c r="F476" t="s">
        <v>23</v>
      </c>
      <c r="G476" t="s">
        <v>89</v>
      </c>
      <c r="H476">
        <v>167</v>
      </c>
      <c r="I476" t="s">
        <v>93</v>
      </c>
      <c r="J476">
        <f>VLOOKUP(I476,[1]Key!$A$1:$C$72,2,FALSE)</f>
        <v>43.069021999999997</v>
      </c>
      <c r="K476">
        <f>VLOOKUP(I476,[1]Key!$A$1:$C$72,3,FALSE)</f>
        <v>-87.887940999999998</v>
      </c>
      <c r="L476" t="s">
        <v>93</v>
      </c>
      <c r="M476">
        <f>VLOOKUP(L476,[1]Key!$A$1:$C$72,2,FALSE)</f>
        <v>43.069021999999997</v>
      </c>
      <c r="N476">
        <f>VLOOKUP(L476,[1]Key!$A$1:$C$72,3,FALSE)</f>
        <v>-87.887940999999998</v>
      </c>
      <c r="O476">
        <v>54</v>
      </c>
      <c r="P476">
        <v>6</v>
      </c>
      <c r="Q476">
        <v>8.1</v>
      </c>
      <c r="R476">
        <v>7.7</v>
      </c>
      <c r="S476">
        <v>324</v>
      </c>
      <c r="T476">
        <f t="shared" si="63"/>
        <v>-1</v>
      </c>
      <c r="U476" s="1">
        <v>42784</v>
      </c>
      <c r="V476" s="13">
        <f t="shared" si="64"/>
        <v>42767</v>
      </c>
      <c r="W476" s="14">
        <f t="shared" si="65"/>
        <v>42784</v>
      </c>
      <c r="X476" s="1" t="str">
        <f t="shared" si="66"/>
        <v>Saturday</v>
      </c>
      <c r="Y476" s="2">
        <v>0.85908564814814825</v>
      </c>
      <c r="Z476" s="2">
        <f t="shared" si="67"/>
        <v>0.875</v>
      </c>
      <c r="AA476">
        <f>1</f>
        <v>1</v>
      </c>
      <c r="AB476" s="1">
        <v>42784</v>
      </c>
      <c r="AC476" s="13">
        <f t="shared" si="68"/>
        <v>42767</v>
      </c>
      <c r="AD476" s="14">
        <f t="shared" si="69"/>
        <v>42784</v>
      </c>
      <c r="AE476" s="1" t="str">
        <f t="shared" si="70"/>
        <v>Saturday</v>
      </c>
      <c r="AF476" s="2">
        <v>0.89693287037037039</v>
      </c>
      <c r="AG476" s="2">
        <f t="shared" si="71"/>
        <v>0.91666666666666663</v>
      </c>
      <c r="AH476" t="s">
        <v>35</v>
      </c>
    </row>
    <row r="477" spans="1:34" x14ac:dyDescent="0.2">
      <c r="A477">
        <v>1512943</v>
      </c>
      <c r="B477" t="s">
        <v>88</v>
      </c>
      <c r="E477">
        <v>54914</v>
      </c>
      <c r="F477" t="s">
        <v>23</v>
      </c>
      <c r="G477" t="s">
        <v>89</v>
      </c>
      <c r="H477">
        <v>5512</v>
      </c>
      <c r="I477" t="s">
        <v>60</v>
      </c>
      <c r="J477">
        <f>VLOOKUP(I477,[1]Key!$A$1:$C$72,2,FALSE)</f>
        <v>43.066893999999998</v>
      </c>
      <c r="K477">
        <f>VLOOKUP(I477,[1]Key!$A$1:$C$72,3,FALSE)</f>
        <v>-87.877936000000005</v>
      </c>
      <c r="L477" t="s">
        <v>60</v>
      </c>
      <c r="M477">
        <f>VLOOKUP(L477,[1]Key!$A$1:$C$72,2,FALSE)</f>
        <v>43.066893999999998</v>
      </c>
      <c r="N477">
        <f>VLOOKUP(L477,[1]Key!$A$1:$C$72,3,FALSE)</f>
        <v>-87.877936000000005</v>
      </c>
      <c r="O477">
        <v>1</v>
      </c>
      <c r="P477">
        <v>0</v>
      </c>
      <c r="Q477">
        <v>0.2</v>
      </c>
      <c r="R477">
        <v>0.1</v>
      </c>
      <c r="S477">
        <v>6</v>
      </c>
      <c r="T477">
        <f t="shared" si="63"/>
        <v>-1</v>
      </c>
      <c r="U477" s="1">
        <v>42784</v>
      </c>
      <c r="V477" s="13">
        <f t="shared" si="64"/>
        <v>42767</v>
      </c>
      <c r="W477" s="14">
        <f t="shared" si="65"/>
        <v>42784</v>
      </c>
      <c r="X477" s="1" t="str">
        <f t="shared" si="66"/>
        <v>Saturday</v>
      </c>
      <c r="Y477" s="2">
        <v>0.94218750000000007</v>
      </c>
      <c r="Z477" s="2">
        <f t="shared" si="67"/>
        <v>0.95833333333333326</v>
      </c>
      <c r="AA477">
        <f>1</f>
        <v>1</v>
      </c>
      <c r="AB477" s="1">
        <v>42784</v>
      </c>
      <c r="AC477" s="13">
        <f t="shared" si="68"/>
        <v>42767</v>
      </c>
      <c r="AD477" s="14">
        <f t="shared" si="69"/>
        <v>42784</v>
      </c>
      <c r="AE477" s="1" t="str">
        <f t="shared" si="70"/>
        <v>Saturday</v>
      </c>
      <c r="AF477" s="2">
        <v>0.94248842592592597</v>
      </c>
      <c r="AG477" s="2">
        <f t="shared" si="71"/>
        <v>0.95833333333333326</v>
      </c>
      <c r="AH477" t="s">
        <v>35</v>
      </c>
    </row>
    <row r="478" spans="1:34" x14ac:dyDescent="0.2">
      <c r="A478">
        <v>1512953</v>
      </c>
      <c r="B478" t="s">
        <v>88</v>
      </c>
      <c r="E478">
        <v>66215</v>
      </c>
      <c r="F478" t="s">
        <v>23</v>
      </c>
      <c r="G478" t="s">
        <v>89</v>
      </c>
      <c r="H478">
        <v>11149</v>
      </c>
      <c r="I478" t="s">
        <v>54</v>
      </c>
      <c r="J478">
        <f>VLOOKUP(I478,[1]Key!$A$1:$C$72,2,FALSE)</f>
        <v>43.046570000000003</v>
      </c>
      <c r="K478">
        <f>VLOOKUP(I478,[1]Key!$A$1:$C$72,3,FALSE)</f>
        <v>-87.908720000000002</v>
      </c>
      <c r="L478" t="s">
        <v>54</v>
      </c>
      <c r="M478">
        <f>VLOOKUP(L478,[1]Key!$A$1:$C$72,2,FALSE)</f>
        <v>43.046570000000003</v>
      </c>
      <c r="N478">
        <f>VLOOKUP(L478,[1]Key!$A$1:$C$72,3,FALSE)</f>
        <v>-87.908720000000002</v>
      </c>
      <c r="O478">
        <v>48</v>
      </c>
      <c r="P478">
        <v>6</v>
      </c>
      <c r="Q478">
        <v>7.2</v>
      </c>
      <c r="R478">
        <v>6.8</v>
      </c>
      <c r="S478">
        <v>288</v>
      </c>
      <c r="T478">
        <f t="shared" si="63"/>
        <v>-1</v>
      </c>
      <c r="U478" s="1">
        <v>42784</v>
      </c>
      <c r="V478" s="13">
        <f t="shared" si="64"/>
        <v>42767</v>
      </c>
      <c r="W478" s="14">
        <f t="shared" si="65"/>
        <v>42784</v>
      </c>
      <c r="X478" s="1" t="str">
        <f t="shared" si="66"/>
        <v>Saturday</v>
      </c>
      <c r="Y478" s="2">
        <v>0.95642361111111107</v>
      </c>
      <c r="Z478" s="2">
        <f t="shared" si="67"/>
        <v>0.95833333333333326</v>
      </c>
      <c r="AA478">
        <f>1</f>
        <v>1</v>
      </c>
      <c r="AB478" s="1">
        <v>42784</v>
      </c>
      <c r="AC478" s="13">
        <f t="shared" si="68"/>
        <v>42767</v>
      </c>
      <c r="AD478" s="14">
        <f t="shared" si="69"/>
        <v>42784</v>
      </c>
      <c r="AE478" s="1" t="str">
        <f t="shared" si="70"/>
        <v>Saturday</v>
      </c>
      <c r="AF478" s="2">
        <v>0.98976851851851855</v>
      </c>
      <c r="AG478" s="2">
        <f t="shared" si="71"/>
        <v>1</v>
      </c>
      <c r="AH478" t="s">
        <v>35</v>
      </c>
    </row>
    <row r="479" spans="1:34" x14ac:dyDescent="0.2">
      <c r="A479">
        <v>1512955</v>
      </c>
      <c r="B479" t="s">
        <v>88</v>
      </c>
      <c r="E479">
        <v>49456</v>
      </c>
      <c r="F479" t="s">
        <v>23</v>
      </c>
      <c r="G479" t="s">
        <v>89</v>
      </c>
      <c r="H479">
        <v>330</v>
      </c>
      <c r="I479" t="s">
        <v>54</v>
      </c>
      <c r="J479">
        <f>VLOOKUP(I479,[1]Key!$A$1:$C$72,2,FALSE)</f>
        <v>43.046570000000003</v>
      </c>
      <c r="K479">
        <f>VLOOKUP(I479,[1]Key!$A$1:$C$72,3,FALSE)</f>
        <v>-87.908720000000002</v>
      </c>
      <c r="L479" t="s">
        <v>54</v>
      </c>
      <c r="M479">
        <f>VLOOKUP(L479,[1]Key!$A$1:$C$72,2,FALSE)</f>
        <v>43.046570000000003</v>
      </c>
      <c r="N479">
        <f>VLOOKUP(L479,[1]Key!$A$1:$C$72,3,FALSE)</f>
        <v>-87.908720000000002</v>
      </c>
      <c r="O479">
        <v>47</v>
      </c>
      <c r="P479">
        <v>6</v>
      </c>
      <c r="Q479">
        <v>7.1</v>
      </c>
      <c r="R479">
        <v>6.7</v>
      </c>
      <c r="S479">
        <v>282</v>
      </c>
      <c r="T479">
        <f t="shared" si="63"/>
        <v>-1</v>
      </c>
      <c r="U479" s="1">
        <v>42784</v>
      </c>
      <c r="V479" s="13">
        <f t="shared" si="64"/>
        <v>42767</v>
      </c>
      <c r="W479" s="14">
        <f t="shared" si="65"/>
        <v>42784</v>
      </c>
      <c r="X479" s="1" t="str">
        <f t="shared" si="66"/>
        <v>Saturday</v>
      </c>
      <c r="Y479" s="2">
        <v>0.9573842592592593</v>
      </c>
      <c r="Z479" s="2">
        <f t="shared" si="67"/>
        <v>0.95833333333333326</v>
      </c>
      <c r="AA479">
        <f>1</f>
        <v>1</v>
      </c>
      <c r="AB479" s="1">
        <v>42784</v>
      </c>
      <c r="AC479" s="13">
        <f t="shared" si="68"/>
        <v>42767</v>
      </c>
      <c r="AD479" s="14">
        <f t="shared" si="69"/>
        <v>42784</v>
      </c>
      <c r="AE479" s="1" t="str">
        <f t="shared" si="70"/>
        <v>Saturday</v>
      </c>
      <c r="AF479" s="2">
        <v>0.98979166666666663</v>
      </c>
      <c r="AG479" s="2">
        <f t="shared" si="71"/>
        <v>1</v>
      </c>
      <c r="AH479" t="s">
        <v>35</v>
      </c>
    </row>
    <row r="480" spans="1:34" x14ac:dyDescent="0.2">
      <c r="A480">
        <v>1512966</v>
      </c>
      <c r="B480" t="s">
        <v>88</v>
      </c>
      <c r="E480">
        <v>53215</v>
      </c>
      <c r="F480" t="s">
        <v>23</v>
      </c>
      <c r="G480" t="s">
        <v>89</v>
      </c>
      <c r="H480">
        <v>5566</v>
      </c>
      <c r="I480" t="s">
        <v>31</v>
      </c>
      <c r="J480">
        <f>VLOOKUP(I480,[1]Key!$A$1:$C$72,2,FALSE)</f>
        <v>43.03519</v>
      </c>
      <c r="K480">
        <f>VLOOKUP(I480,[1]Key!$A$1:$C$72,3,FALSE)</f>
        <v>-87.907390000000007</v>
      </c>
      <c r="L480" t="s">
        <v>31</v>
      </c>
      <c r="M480">
        <f>VLOOKUP(L480,[1]Key!$A$1:$C$72,2,FALSE)</f>
        <v>43.03519</v>
      </c>
      <c r="N480">
        <f>VLOOKUP(L480,[1]Key!$A$1:$C$72,3,FALSE)</f>
        <v>-87.907390000000007</v>
      </c>
      <c r="O480">
        <v>40</v>
      </c>
      <c r="P480">
        <v>6</v>
      </c>
      <c r="Q480">
        <v>6</v>
      </c>
      <c r="R480">
        <v>5.7</v>
      </c>
      <c r="S480">
        <v>240</v>
      </c>
      <c r="T480">
        <f t="shared" si="63"/>
        <v>-1</v>
      </c>
      <c r="U480" s="1">
        <v>42784</v>
      </c>
      <c r="V480" s="13">
        <f t="shared" si="64"/>
        <v>42767</v>
      </c>
      <c r="W480" s="14">
        <f t="shared" si="65"/>
        <v>42784</v>
      </c>
      <c r="X480" s="1" t="str">
        <f t="shared" si="66"/>
        <v>Saturday</v>
      </c>
      <c r="Y480" s="2">
        <v>0.9825694444444445</v>
      </c>
      <c r="Z480" s="2">
        <f t="shared" si="67"/>
        <v>1</v>
      </c>
      <c r="AA480">
        <f>1</f>
        <v>1</v>
      </c>
      <c r="AB480" s="1">
        <v>42785</v>
      </c>
      <c r="AC480" s="13">
        <f t="shared" si="68"/>
        <v>42767</v>
      </c>
      <c r="AD480" s="14">
        <f t="shared" si="69"/>
        <v>42785</v>
      </c>
      <c r="AE480" s="1" t="str">
        <f t="shared" si="70"/>
        <v>Sunday</v>
      </c>
      <c r="AF480" s="2">
        <v>1.0324074074074074E-2</v>
      </c>
      <c r="AG480" s="2">
        <f t="shared" si="71"/>
        <v>0</v>
      </c>
      <c r="AH480" t="s">
        <v>35</v>
      </c>
    </row>
    <row r="481" spans="1:34" x14ac:dyDescent="0.2">
      <c r="A481">
        <v>1512968</v>
      </c>
      <c r="B481" t="s">
        <v>88</v>
      </c>
      <c r="E481">
        <v>53215</v>
      </c>
      <c r="F481" t="s">
        <v>23</v>
      </c>
      <c r="G481" t="s">
        <v>89</v>
      </c>
      <c r="H481">
        <v>11140</v>
      </c>
      <c r="I481" t="s">
        <v>51</v>
      </c>
      <c r="J481">
        <f>VLOOKUP(I481,[1]Key!$A$1:$C$72,2,FALSE)</f>
        <v>43.05536</v>
      </c>
      <c r="K481">
        <f>VLOOKUP(I481,[1]Key!$A$1:$C$72,3,FALSE)</f>
        <v>-87.90504</v>
      </c>
      <c r="L481" t="s">
        <v>51</v>
      </c>
      <c r="M481">
        <f>VLOOKUP(L481,[1]Key!$A$1:$C$72,2,FALSE)</f>
        <v>43.05536</v>
      </c>
      <c r="N481">
        <f>VLOOKUP(L481,[1]Key!$A$1:$C$72,3,FALSE)</f>
        <v>-87.90504</v>
      </c>
      <c r="O481">
        <v>20</v>
      </c>
      <c r="P481">
        <v>0</v>
      </c>
      <c r="Q481">
        <v>3</v>
      </c>
      <c r="R481">
        <v>2.9</v>
      </c>
      <c r="S481">
        <v>120</v>
      </c>
      <c r="T481">
        <f t="shared" si="63"/>
        <v>-1</v>
      </c>
      <c r="U481" s="1">
        <v>42784</v>
      </c>
      <c r="V481" s="13">
        <f t="shared" si="64"/>
        <v>42767</v>
      </c>
      <c r="W481" s="14">
        <f t="shared" si="65"/>
        <v>42784</v>
      </c>
      <c r="X481" s="1" t="str">
        <f t="shared" si="66"/>
        <v>Saturday</v>
      </c>
      <c r="Y481" s="2">
        <v>0.99633101851851846</v>
      </c>
      <c r="Z481" s="2">
        <f t="shared" si="67"/>
        <v>1</v>
      </c>
      <c r="AA481">
        <f>1</f>
        <v>1</v>
      </c>
      <c r="AB481" s="1">
        <v>42785</v>
      </c>
      <c r="AC481" s="13">
        <f t="shared" si="68"/>
        <v>42767</v>
      </c>
      <c r="AD481" s="14">
        <f t="shared" si="69"/>
        <v>42785</v>
      </c>
      <c r="AE481" s="1" t="str">
        <f t="shared" si="70"/>
        <v>Sunday</v>
      </c>
      <c r="AF481" s="2">
        <v>1.0185185185185184E-2</v>
      </c>
      <c r="AG481" s="2">
        <f t="shared" si="71"/>
        <v>0</v>
      </c>
      <c r="AH481" t="s">
        <v>35</v>
      </c>
    </row>
    <row r="482" spans="1:34" x14ac:dyDescent="0.2">
      <c r="A482">
        <v>1512968</v>
      </c>
      <c r="B482" t="s">
        <v>88</v>
      </c>
      <c r="E482">
        <v>53215</v>
      </c>
      <c r="F482" t="s">
        <v>23</v>
      </c>
      <c r="G482" t="s">
        <v>89</v>
      </c>
      <c r="H482">
        <v>5554</v>
      </c>
      <c r="I482" t="s">
        <v>51</v>
      </c>
      <c r="J482">
        <f>VLOOKUP(I482,[1]Key!$A$1:$C$72,2,FALSE)</f>
        <v>43.05536</v>
      </c>
      <c r="K482">
        <f>VLOOKUP(I482,[1]Key!$A$1:$C$72,3,FALSE)</f>
        <v>-87.90504</v>
      </c>
      <c r="L482" t="s">
        <v>51</v>
      </c>
      <c r="M482">
        <f>VLOOKUP(L482,[1]Key!$A$1:$C$72,2,FALSE)</f>
        <v>43.05536</v>
      </c>
      <c r="N482">
        <f>VLOOKUP(L482,[1]Key!$A$1:$C$72,3,FALSE)</f>
        <v>-87.90504</v>
      </c>
      <c r="O482">
        <v>19</v>
      </c>
      <c r="P482">
        <v>0</v>
      </c>
      <c r="Q482">
        <v>2.9</v>
      </c>
      <c r="R482">
        <v>2.7</v>
      </c>
      <c r="S482">
        <v>114</v>
      </c>
      <c r="T482">
        <f t="shared" si="63"/>
        <v>-1</v>
      </c>
      <c r="U482" s="1">
        <v>42784</v>
      </c>
      <c r="V482" s="13">
        <f t="shared" si="64"/>
        <v>42767</v>
      </c>
      <c r="W482" s="14">
        <f t="shared" si="65"/>
        <v>42784</v>
      </c>
      <c r="X482" s="1" t="str">
        <f t="shared" si="66"/>
        <v>Saturday</v>
      </c>
      <c r="Y482" s="2">
        <v>0.99714120370370374</v>
      </c>
      <c r="Z482" s="2">
        <f t="shared" si="67"/>
        <v>1</v>
      </c>
      <c r="AA482">
        <f>1</f>
        <v>1</v>
      </c>
      <c r="AB482" s="1">
        <v>42785</v>
      </c>
      <c r="AC482" s="13">
        <f t="shared" si="68"/>
        <v>42767</v>
      </c>
      <c r="AD482" s="14">
        <f t="shared" si="69"/>
        <v>42785</v>
      </c>
      <c r="AE482" s="1" t="str">
        <f t="shared" si="70"/>
        <v>Sunday</v>
      </c>
      <c r="AF482" s="2">
        <v>1.0277777777777778E-2</v>
      </c>
      <c r="AG482" s="2">
        <f t="shared" si="71"/>
        <v>0</v>
      </c>
      <c r="AH482" t="s">
        <v>35</v>
      </c>
    </row>
    <row r="483" spans="1:34" x14ac:dyDescent="0.2">
      <c r="A483">
        <v>1512979</v>
      </c>
      <c r="B483" t="s">
        <v>88</v>
      </c>
      <c r="E483">
        <v>53005</v>
      </c>
      <c r="F483" t="s">
        <v>23</v>
      </c>
      <c r="G483" t="s">
        <v>89</v>
      </c>
      <c r="H483">
        <v>168</v>
      </c>
      <c r="I483" t="s">
        <v>80</v>
      </c>
      <c r="J483">
        <f>VLOOKUP(I483,[1]Key!$A$1:$C$72,2,FALSE)</f>
        <v>43.052460000000004</v>
      </c>
      <c r="K483">
        <f>VLOOKUP(I483,[1]Key!$A$1:$C$72,3,FALSE)</f>
        <v>-87.891000000000005</v>
      </c>
      <c r="L483" t="s">
        <v>93</v>
      </c>
      <c r="M483">
        <f>VLOOKUP(L483,[1]Key!$A$1:$C$72,2,FALSE)</f>
        <v>43.069021999999997</v>
      </c>
      <c r="N483">
        <f>VLOOKUP(L483,[1]Key!$A$1:$C$72,3,FALSE)</f>
        <v>-87.887940999999998</v>
      </c>
      <c r="O483">
        <v>853</v>
      </c>
      <c r="P483">
        <v>3</v>
      </c>
      <c r="Q483">
        <v>18</v>
      </c>
      <c r="R483">
        <v>17.100000000000001</v>
      </c>
      <c r="S483">
        <v>720</v>
      </c>
      <c r="T483">
        <f t="shared" si="63"/>
        <v>-1</v>
      </c>
      <c r="U483" s="1">
        <v>42785</v>
      </c>
      <c r="V483" s="13">
        <f t="shared" si="64"/>
        <v>42767</v>
      </c>
      <c r="W483" s="14">
        <f t="shared" si="65"/>
        <v>42785</v>
      </c>
      <c r="X483" s="1" t="str">
        <f t="shared" si="66"/>
        <v>Sunday</v>
      </c>
      <c r="Y483" s="2">
        <v>3.3761574074074076E-2</v>
      </c>
      <c r="Z483" s="2">
        <f t="shared" si="67"/>
        <v>4.1666666666666664E-2</v>
      </c>
      <c r="AA483">
        <f>1</f>
        <v>1</v>
      </c>
      <c r="AB483" s="1">
        <v>42785</v>
      </c>
      <c r="AC483" s="13">
        <f t="shared" si="68"/>
        <v>42767</v>
      </c>
      <c r="AD483" s="14">
        <f t="shared" si="69"/>
        <v>42785</v>
      </c>
      <c r="AE483" s="1" t="str">
        <f t="shared" si="70"/>
        <v>Sunday</v>
      </c>
      <c r="AF483" s="2">
        <v>0.62618055555555563</v>
      </c>
      <c r="AG483" s="2">
        <f t="shared" si="71"/>
        <v>0.625</v>
      </c>
      <c r="AH483" t="s">
        <v>27</v>
      </c>
    </row>
    <row r="484" spans="1:34" x14ac:dyDescent="0.2">
      <c r="A484">
        <v>1512991</v>
      </c>
      <c r="B484" t="s">
        <v>88</v>
      </c>
      <c r="E484">
        <v>49306</v>
      </c>
      <c r="F484" t="s">
        <v>23</v>
      </c>
      <c r="G484" t="s">
        <v>89</v>
      </c>
      <c r="H484">
        <v>106</v>
      </c>
      <c r="I484" t="s">
        <v>39</v>
      </c>
      <c r="J484">
        <f>VLOOKUP(I484,[1]Key!$A$1:$C$72,2,FALSE)</f>
        <v>43.03913</v>
      </c>
      <c r="K484">
        <f>VLOOKUP(I484,[1]Key!$A$1:$C$72,3,FALSE)</f>
        <v>-87.916150000000002</v>
      </c>
      <c r="L484" t="s">
        <v>48</v>
      </c>
      <c r="M484">
        <f>VLOOKUP(L484,[1]Key!$A$1:$C$72,2,FALSE)</f>
        <v>43.05097</v>
      </c>
      <c r="N484">
        <f>VLOOKUP(L484,[1]Key!$A$1:$C$72,3,FALSE)</f>
        <v>-87.906440000000003</v>
      </c>
      <c r="O484">
        <v>10</v>
      </c>
      <c r="P484">
        <v>3</v>
      </c>
      <c r="Q484">
        <v>1.5</v>
      </c>
      <c r="R484">
        <v>1.4</v>
      </c>
      <c r="S484">
        <v>60</v>
      </c>
      <c r="T484">
        <f t="shared" si="63"/>
        <v>-1</v>
      </c>
      <c r="U484" s="1">
        <v>42785</v>
      </c>
      <c r="V484" s="13">
        <f t="shared" si="64"/>
        <v>42767</v>
      </c>
      <c r="W484" s="14">
        <f t="shared" si="65"/>
        <v>42785</v>
      </c>
      <c r="X484" s="1" t="str">
        <f t="shared" si="66"/>
        <v>Sunday</v>
      </c>
      <c r="Y484" s="2">
        <v>0.1121875</v>
      </c>
      <c r="Z484" s="2">
        <f t="shared" si="67"/>
        <v>0.125</v>
      </c>
      <c r="AA484">
        <f>1</f>
        <v>1</v>
      </c>
      <c r="AB484" s="1">
        <v>42785</v>
      </c>
      <c r="AC484" s="13">
        <f t="shared" si="68"/>
        <v>42767</v>
      </c>
      <c r="AD484" s="14">
        <f t="shared" si="69"/>
        <v>42785</v>
      </c>
      <c r="AE484" s="1" t="str">
        <f t="shared" si="70"/>
        <v>Sunday</v>
      </c>
      <c r="AF484" s="2">
        <v>0.11912037037037038</v>
      </c>
      <c r="AG484" s="2">
        <f t="shared" si="71"/>
        <v>0.125</v>
      </c>
      <c r="AH484" t="s">
        <v>27</v>
      </c>
    </row>
    <row r="485" spans="1:34" x14ac:dyDescent="0.2">
      <c r="A485">
        <v>1513007</v>
      </c>
      <c r="B485" t="s">
        <v>88</v>
      </c>
      <c r="E485">
        <v>53213</v>
      </c>
      <c r="F485" t="s">
        <v>23</v>
      </c>
      <c r="G485" t="s">
        <v>89</v>
      </c>
      <c r="H485">
        <v>5494</v>
      </c>
      <c r="I485" t="s">
        <v>30</v>
      </c>
      <c r="J485">
        <f>VLOOKUP(I485,[1]Key!$A$1:$C$72,2,FALSE)</f>
        <v>43.05847</v>
      </c>
      <c r="K485">
        <f>VLOOKUP(I485,[1]Key!$A$1:$C$72,3,FALSE)</f>
        <v>-87.898079999999993</v>
      </c>
      <c r="L485" t="s">
        <v>77</v>
      </c>
      <c r="M485">
        <f>VLOOKUP(L485,[1]Key!$A$1:$C$72,2,FALSE)</f>
        <v>43.074655999999997</v>
      </c>
      <c r="N485">
        <f>VLOOKUP(L485,[1]Key!$A$1:$C$72,3,FALSE)</f>
        <v>-87.889011999999994</v>
      </c>
      <c r="O485">
        <v>21</v>
      </c>
      <c r="P485">
        <v>3</v>
      </c>
      <c r="Q485">
        <v>3.2</v>
      </c>
      <c r="R485">
        <v>3</v>
      </c>
      <c r="S485">
        <v>126</v>
      </c>
      <c r="T485">
        <f t="shared" si="63"/>
        <v>-1</v>
      </c>
      <c r="U485" s="1">
        <v>42785</v>
      </c>
      <c r="V485" s="13">
        <f t="shared" si="64"/>
        <v>42767</v>
      </c>
      <c r="W485" s="14">
        <f t="shared" si="65"/>
        <v>42785</v>
      </c>
      <c r="X485" s="1" t="str">
        <f t="shared" si="66"/>
        <v>Sunday</v>
      </c>
      <c r="Y485" s="2">
        <v>0.18894675925925927</v>
      </c>
      <c r="Z485" s="2">
        <f t="shared" si="67"/>
        <v>0.20833333333333331</v>
      </c>
      <c r="AA485">
        <f>1</f>
        <v>1</v>
      </c>
      <c r="AB485" s="1">
        <v>42785</v>
      </c>
      <c r="AC485" s="13">
        <f t="shared" si="68"/>
        <v>42767</v>
      </c>
      <c r="AD485" s="14">
        <f t="shared" si="69"/>
        <v>42785</v>
      </c>
      <c r="AE485" s="1" t="str">
        <f t="shared" si="70"/>
        <v>Sunday</v>
      </c>
      <c r="AF485" s="2">
        <v>0.20354166666666665</v>
      </c>
      <c r="AG485" s="2">
        <f t="shared" si="71"/>
        <v>0.20833333333333331</v>
      </c>
      <c r="AH485" t="s">
        <v>27</v>
      </c>
    </row>
    <row r="486" spans="1:34" x14ac:dyDescent="0.2">
      <c r="A486">
        <v>1513009</v>
      </c>
      <c r="B486" t="s">
        <v>88</v>
      </c>
      <c r="E486">
        <v>53202</v>
      </c>
      <c r="F486" t="s">
        <v>23</v>
      </c>
      <c r="G486" t="s">
        <v>89</v>
      </c>
      <c r="H486">
        <v>5424</v>
      </c>
      <c r="I486" t="s">
        <v>29</v>
      </c>
      <c r="J486">
        <f>VLOOKUP(I486,[1]Key!$A$1:$C$72,2,FALSE)</f>
        <v>43.042490000000001</v>
      </c>
      <c r="K486">
        <f>VLOOKUP(I486,[1]Key!$A$1:$C$72,3,FALSE)</f>
        <v>-87.909959999999998</v>
      </c>
      <c r="L486" t="s">
        <v>70</v>
      </c>
      <c r="M486">
        <f>VLOOKUP(L486,[1]Key!$A$1:$C$72,2,FALSE)</f>
        <v>43.053040000000003</v>
      </c>
      <c r="N486">
        <f>VLOOKUP(L486,[1]Key!$A$1:$C$72,3,FALSE)</f>
        <v>-87.897660000000002</v>
      </c>
      <c r="O486">
        <v>25</v>
      </c>
      <c r="P486">
        <v>3</v>
      </c>
      <c r="Q486">
        <v>3.8</v>
      </c>
      <c r="R486">
        <v>3.6</v>
      </c>
      <c r="S486">
        <v>150</v>
      </c>
      <c r="T486">
        <f t="shared" si="63"/>
        <v>-1</v>
      </c>
      <c r="U486" s="1">
        <v>42785</v>
      </c>
      <c r="V486" s="13">
        <f t="shared" si="64"/>
        <v>42767</v>
      </c>
      <c r="W486" s="14">
        <f t="shared" si="65"/>
        <v>42785</v>
      </c>
      <c r="X486" s="1" t="str">
        <f t="shared" si="66"/>
        <v>Sunday</v>
      </c>
      <c r="Y486" s="2">
        <v>0.20489583333333336</v>
      </c>
      <c r="Z486" s="2">
        <f t="shared" si="67"/>
        <v>0.20833333333333331</v>
      </c>
      <c r="AA486">
        <f>1</f>
        <v>1</v>
      </c>
      <c r="AB486" s="1">
        <v>42785</v>
      </c>
      <c r="AC486" s="13">
        <f t="shared" si="68"/>
        <v>42767</v>
      </c>
      <c r="AD486" s="14">
        <f t="shared" si="69"/>
        <v>42785</v>
      </c>
      <c r="AE486" s="1" t="str">
        <f t="shared" si="70"/>
        <v>Sunday</v>
      </c>
      <c r="AF486" s="2">
        <v>0.22234953703703705</v>
      </c>
      <c r="AG486" s="2">
        <f t="shared" si="71"/>
        <v>0.20833333333333331</v>
      </c>
      <c r="AH486" t="s">
        <v>27</v>
      </c>
    </row>
    <row r="487" spans="1:34" x14ac:dyDescent="0.2">
      <c r="A487">
        <v>1513091</v>
      </c>
      <c r="B487" t="s">
        <v>88</v>
      </c>
      <c r="E487">
        <v>6776</v>
      </c>
      <c r="F487" t="s">
        <v>23</v>
      </c>
      <c r="G487" t="s">
        <v>89</v>
      </c>
      <c r="H487">
        <v>11154</v>
      </c>
      <c r="I487" t="s">
        <v>36</v>
      </c>
      <c r="J487">
        <f>VLOOKUP(I487,[1]Key!$A$1:$C$72,2,FALSE)</f>
        <v>43.038580000000003</v>
      </c>
      <c r="K487">
        <f>VLOOKUP(I487,[1]Key!$A$1:$C$72,3,FALSE)</f>
        <v>-87.90934</v>
      </c>
      <c r="L487" t="s">
        <v>73</v>
      </c>
      <c r="M487">
        <f>VLOOKUP(L487,[1]Key!$A$1:$C$72,2,FALSE)</f>
        <v>43.040349999999997</v>
      </c>
      <c r="N487">
        <f>VLOOKUP(L487,[1]Key!$A$1:$C$72,3,FALSE)</f>
        <v>-87.920760000000001</v>
      </c>
      <c r="O487">
        <v>13</v>
      </c>
      <c r="P487">
        <v>0</v>
      </c>
      <c r="Q487">
        <v>2</v>
      </c>
      <c r="R487">
        <v>1.9</v>
      </c>
      <c r="S487">
        <v>78</v>
      </c>
      <c r="T487">
        <f t="shared" si="63"/>
        <v>-1</v>
      </c>
      <c r="U487" s="1">
        <v>42785</v>
      </c>
      <c r="V487" s="13">
        <f t="shared" si="64"/>
        <v>42767</v>
      </c>
      <c r="W487" s="14">
        <f t="shared" si="65"/>
        <v>42785</v>
      </c>
      <c r="X487" s="1" t="str">
        <f t="shared" si="66"/>
        <v>Sunday</v>
      </c>
      <c r="Y487" s="2">
        <v>0.35954861111111108</v>
      </c>
      <c r="Z487" s="2">
        <f t="shared" si="67"/>
        <v>0.375</v>
      </c>
      <c r="AA487">
        <f>1</f>
        <v>1</v>
      </c>
      <c r="AB487" s="1">
        <v>42785</v>
      </c>
      <c r="AC487" s="13">
        <f t="shared" si="68"/>
        <v>42767</v>
      </c>
      <c r="AD487" s="14">
        <f t="shared" si="69"/>
        <v>42785</v>
      </c>
      <c r="AE487" s="1" t="str">
        <f t="shared" si="70"/>
        <v>Sunday</v>
      </c>
      <c r="AF487" s="2">
        <v>0.36814814814814811</v>
      </c>
      <c r="AG487" s="2">
        <f t="shared" si="71"/>
        <v>0.375</v>
      </c>
      <c r="AH487" t="s">
        <v>27</v>
      </c>
    </row>
    <row r="488" spans="1:34" x14ac:dyDescent="0.2">
      <c r="A488">
        <v>1513091</v>
      </c>
      <c r="B488" t="s">
        <v>88</v>
      </c>
      <c r="E488">
        <v>6776</v>
      </c>
      <c r="F488" t="s">
        <v>23</v>
      </c>
      <c r="G488" t="s">
        <v>89</v>
      </c>
      <c r="H488">
        <v>5423</v>
      </c>
      <c r="I488" t="s">
        <v>36</v>
      </c>
      <c r="J488">
        <f>VLOOKUP(I488,[1]Key!$A$1:$C$72,2,FALSE)</f>
        <v>43.038580000000003</v>
      </c>
      <c r="K488">
        <f>VLOOKUP(I488,[1]Key!$A$1:$C$72,3,FALSE)</f>
        <v>-87.90934</v>
      </c>
      <c r="L488" t="s">
        <v>36</v>
      </c>
      <c r="M488">
        <f>VLOOKUP(L488,[1]Key!$A$1:$C$72,2,FALSE)</f>
        <v>43.038580000000003</v>
      </c>
      <c r="N488">
        <f>VLOOKUP(L488,[1]Key!$A$1:$C$72,3,FALSE)</f>
        <v>-87.90934</v>
      </c>
      <c r="O488">
        <v>71</v>
      </c>
      <c r="P488">
        <v>0</v>
      </c>
      <c r="Q488">
        <v>10.7</v>
      </c>
      <c r="R488">
        <v>10.1</v>
      </c>
      <c r="S488">
        <v>426</v>
      </c>
      <c r="T488">
        <f t="shared" si="63"/>
        <v>-1</v>
      </c>
      <c r="U488" s="1">
        <v>42785</v>
      </c>
      <c r="V488" s="13">
        <f t="shared" si="64"/>
        <v>42767</v>
      </c>
      <c r="W488" s="14">
        <f t="shared" si="65"/>
        <v>42785</v>
      </c>
      <c r="X488" s="1" t="str">
        <f t="shared" si="66"/>
        <v>Sunday</v>
      </c>
      <c r="Y488" s="2">
        <v>0.57351851851851854</v>
      </c>
      <c r="Z488" s="2">
        <f t="shared" si="67"/>
        <v>0.58333333333333326</v>
      </c>
      <c r="AA488">
        <f>1</f>
        <v>1</v>
      </c>
      <c r="AB488" s="1">
        <v>42785</v>
      </c>
      <c r="AC488" s="13">
        <f t="shared" si="68"/>
        <v>42767</v>
      </c>
      <c r="AD488" s="14">
        <f t="shared" si="69"/>
        <v>42785</v>
      </c>
      <c r="AE488" s="1" t="str">
        <f t="shared" si="70"/>
        <v>Sunday</v>
      </c>
      <c r="AF488" s="2">
        <v>0.62275462962962969</v>
      </c>
      <c r="AG488" s="2">
        <f t="shared" si="71"/>
        <v>0.625</v>
      </c>
      <c r="AH488" t="s">
        <v>35</v>
      </c>
    </row>
    <row r="489" spans="1:34" x14ac:dyDescent="0.2">
      <c r="A489">
        <v>1513180</v>
      </c>
      <c r="B489" t="s">
        <v>88</v>
      </c>
      <c r="E489">
        <v>53202</v>
      </c>
      <c r="F489" t="s">
        <v>23</v>
      </c>
      <c r="G489" t="s">
        <v>89</v>
      </c>
      <c r="H489">
        <v>952</v>
      </c>
      <c r="I489" t="s">
        <v>34</v>
      </c>
      <c r="J489">
        <f>VLOOKUP(I489,[1]Key!$A$1:$C$72,2,FALSE)</f>
        <v>43.036900000000003</v>
      </c>
      <c r="K489">
        <f>VLOOKUP(I489,[1]Key!$A$1:$C$72,3,FALSE)</f>
        <v>-87.89667</v>
      </c>
      <c r="L489" t="s">
        <v>61</v>
      </c>
      <c r="M489">
        <f>VLOOKUP(L489,[1]Key!$A$1:$C$72,2,FALSE)</f>
        <v>43.058619999999998</v>
      </c>
      <c r="N489">
        <f>VLOOKUP(L489,[1]Key!$A$1:$C$72,3,FALSE)</f>
        <v>-87.885319999999993</v>
      </c>
      <c r="O489">
        <v>29</v>
      </c>
      <c r="P489">
        <v>3</v>
      </c>
      <c r="Q489">
        <v>4.4000000000000004</v>
      </c>
      <c r="R489">
        <v>4.0999999999999996</v>
      </c>
      <c r="S489">
        <v>174</v>
      </c>
      <c r="T489">
        <f t="shared" si="63"/>
        <v>-1</v>
      </c>
      <c r="U489" s="1">
        <v>42785</v>
      </c>
      <c r="V489" s="13">
        <f t="shared" si="64"/>
        <v>42767</v>
      </c>
      <c r="W489" s="14">
        <f t="shared" si="65"/>
        <v>42785</v>
      </c>
      <c r="X489" s="1" t="str">
        <f t="shared" si="66"/>
        <v>Sunday</v>
      </c>
      <c r="Y489" s="2">
        <v>0.4256712962962963</v>
      </c>
      <c r="Z489" s="2">
        <f t="shared" si="67"/>
        <v>0.41666666666666663</v>
      </c>
      <c r="AA489">
        <f>1</f>
        <v>1</v>
      </c>
      <c r="AB489" s="1">
        <v>42785</v>
      </c>
      <c r="AC489" s="13">
        <f t="shared" si="68"/>
        <v>42767</v>
      </c>
      <c r="AD489" s="14">
        <f t="shared" si="69"/>
        <v>42785</v>
      </c>
      <c r="AE489" s="1" t="str">
        <f t="shared" si="70"/>
        <v>Sunday</v>
      </c>
      <c r="AF489" s="2">
        <v>0.44534722222222217</v>
      </c>
      <c r="AG489" s="2">
        <f t="shared" si="71"/>
        <v>0.45833333333333331</v>
      </c>
      <c r="AH489" t="s">
        <v>27</v>
      </c>
    </row>
    <row r="490" spans="1:34" x14ac:dyDescent="0.2">
      <c r="A490">
        <v>1513197</v>
      </c>
      <c r="B490" t="s">
        <v>88</v>
      </c>
      <c r="E490">
        <v>53211</v>
      </c>
      <c r="F490" t="s">
        <v>23</v>
      </c>
      <c r="G490" t="s">
        <v>89</v>
      </c>
      <c r="H490">
        <v>11150</v>
      </c>
      <c r="I490" t="s">
        <v>77</v>
      </c>
      <c r="J490">
        <f>VLOOKUP(I490,[1]Key!$A$1:$C$72,2,FALSE)</f>
        <v>43.074655999999997</v>
      </c>
      <c r="K490">
        <f>VLOOKUP(I490,[1]Key!$A$1:$C$72,3,FALSE)</f>
        <v>-87.889011999999994</v>
      </c>
      <c r="L490" t="s">
        <v>31</v>
      </c>
      <c r="M490">
        <f>VLOOKUP(L490,[1]Key!$A$1:$C$72,2,FALSE)</f>
        <v>43.03519</v>
      </c>
      <c r="N490">
        <f>VLOOKUP(L490,[1]Key!$A$1:$C$72,3,FALSE)</f>
        <v>-87.907390000000007</v>
      </c>
      <c r="O490">
        <v>36</v>
      </c>
      <c r="P490">
        <v>6</v>
      </c>
      <c r="Q490">
        <v>5.4</v>
      </c>
      <c r="R490">
        <v>5.0999999999999996</v>
      </c>
      <c r="S490">
        <v>216</v>
      </c>
      <c r="T490">
        <f t="shared" si="63"/>
        <v>-1</v>
      </c>
      <c r="U490" s="1">
        <v>42785</v>
      </c>
      <c r="V490" s="13">
        <f t="shared" si="64"/>
        <v>42767</v>
      </c>
      <c r="W490" s="14">
        <f t="shared" si="65"/>
        <v>42785</v>
      </c>
      <c r="X490" s="1" t="str">
        <f t="shared" si="66"/>
        <v>Sunday</v>
      </c>
      <c r="Y490" s="2">
        <v>0.43005787037037035</v>
      </c>
      <c r="Z490" s="2">
        <f t="shared" si="67"/>
        <v>0.41666666666666663</v>
      </c>
      <c r="AA490">
        <f>1</f>
        <v>1</v>
      </c>
      <c r="AB490" s="1">
        <v>42785</v>
      </c>
      <c r="AC490" s="13">
        <f t="shared" si="68"/>
        <v>42767</v>
      </c>
      <c r="AD490" s="14">
        <f t="shared" si="69"/>
        <v>42785</v>
      </c>
      <c r="AE490" s="1" t="str">
        <f t="shared" si="70"/>
        <v>Sunday</v>
      </c>
      <c r="AF490" s="2">
        <v>0.45552083333333332</v>
      </c>
      <c r="AG490" s="2">
        <f t="shared" si="71"/>
        <v>0.45833333333333331</v>
      </c>
      <c r="AH490" t="s">
        <v>27</v>
      </c>
    </row>
    <row r="491" spans="1:34" x14ac:dyDescent="0.2">
      <c r="A491">
        <v>1513296</v>
      </c>
      <c r="B491" t="s">
        <v>88</v>
      </c>
      <c r="E491">
        <v>53212</v>
      </c>
      <c r="F491" t="s">
        <v>23</v>
      </c>
      <c r="G491" t="s">
        <v>89</v>
      </c>
      <c r="H491">
        <v>45</v>
      </c>
      <c r="I491" t="s">
        <v>62</v>
      </c>
      <c r="J491">
        <f>VLOOKUP(I491,[1]Key!$A$1:$C$72,2,FALSE)</f>
        <v>43.058010000000003</v>
      </c>
      <c r="K491">
        <f>VLOOKUP(I491,[1]Key!$A$1:$C$72,3,FALSE)</f>
        <v>-87.877300000000005</v>
      </c>
      <c r="L491" t="s">
        <v>62</v>
      </c>
      <c r="M491">
        <f>VLOOKUP(L491,[1]Key!$A$1:$C$72,2,FALSE)</f>
        <v>43.058010000000003</v>
      </c>
      <c r="N491">
        <f>VLOOKUP(L491,[1]Key!$A$1:$C$72,3,FALSE)</f>
        <v>-87.877300000000005</v>
      </c>
      <c r="O491">
        <v>45</v>
      </c>
      <c r="P491">
        <v>6</v>
      </c>
      <c r="Q491">
        <v>6.8</v>
      </c>
      <c r="R491">
        <v>6.4</v>
      </c>
      <c r="S491">
        <v>270</v>
      </c>
      <c r="T491">
        <f t="shared" si="63"/>
        <v>-1</v>
      </c>
      <c r="U491" s="1">
        <v>42785</v>
      </c>
      <c r="V491" s="13">
        <f t="shared" si="64"/>
        <v>42767</v>
      </c>
      <c r="W491" s="14">
        <f t="shared" si="65"/>
        <v>42785</v>
      </c>
      <c r="X491" s="1" t="str">
        <f t="shared" si="66"/>
        <v>Sunday</v>
      </c>
      <c r="Y491" s="2">
        <v>0.45391203703703703</v>
      </c>
      <c r="Z491" s="2">
        <f t="shared" si="67"/>
        <v>0.45833333333333331</v>
      </c>
      <c r="AA491">
        <f>1</f>
        <v>1</v>
      </c>
      <c r="AB491" s="1">
        <v>42785</v>
      </c>
      <c r="AC491" s="13">
        <f t="shared" si="68"/>
        <v>42767</v>
      </c>
      <c r="AD491" s="14">
        <f t="shared" si="69"/>
        <v>42785</v>
      </c>
      <c r="AE491" s="1" t="str">
        <f t="shared" si="70"/>
        <v>Sunday</v>
      </c>
      <c r="AF491" s="2">
        <v>0.48478009259259264</v>
      </c>
      <c r="AG491" s="2">
        <f t="shared" si="71"/>
        <v>0.5</v>
      </c>
      <c r="AH491" t="s">
        <v>35</v>
      </c>
    </row>
    <row r="492" spans="1:34" x14ac:dyDescent="0.2">
      <c r="A492">
        <v>1513320</v>
      </c>
      <c r="B492" t="s">
        <v>88</v>
      </c>
      <c r="E492">
        <v>54942</v>
      </c>
      <c r="F492" t="s">
        <v>23</v>
      </c>
      <c r="G492" t="s">
        <v>89</v>
      </c>
      <c r="H492">
        <v>185</v>
      </c>
      <c r="I492" t="s">
        <v>80</v>
      </c>
      <c r="J492">
        <f>VLOOKUP(I492,[1]Key!$A$1:$C$72,2,FALSE)</f>
        <v>43.052460000000004</v>
      </c>
      <c r="K492">
        <f>VLOOKUP(I492,[1]Key!$A$1:$C$72,3,FALSE)</f>
        <v>-87.891000000000005</v>
      </c>
      <c r="L492" t="s">
        <v>80</v>
      </c>
      <c r="M492">
        <f>VLOOKUP(L492,[1]Key!$A$1:$C$72,2,FALSE)</f>
        <v>43.052460000000004</v>
      </c>
      <c r="N492">
        <f>VLOOKUP(L492,[1]Key!$A$1:$C$72,3,FALSE)</f>
        <v>-87.891000000000005</v>
      </c>
      <c r="O492">
        <v>1</v>
      </c>
      <c r="P492">
        <v>0</v>
      </c>
      <c r="Q492">
        <v>0.2</v>
      </c>
      <c r="R492">
        <v>0.1</v>
      </c>
      <c r="S492">
        <v>6</v>
      </c>
      <c r="T492">
        <f t="shared" si="63"/>
        <v>-1</v>
      </c>
      <c r="U492" s="1">
        <v>42785</v>
      </c>
      <c r="V492" s="13">
        <f t="shared" si="64"/>
        <v>42767</v>
      </c>
      <c r="W492" s="14">
        <f t="shared" si="65"/>
        <v>42785</v>
      </c>
      <c r="X492" s="1" t="str">
        <f t="shared" si="66"/>
        <v>Sunday</v>
      </c>
      <c r="Y492" s="2">
        <v>0.4564467592592592</v>
      </c>
      <c r="Z492" s="2">
        <f t="shared" si="67"/>
        <v>0.45833333333333331</v>
      </c>
      <c r="AA492">
        <f>1</f>
        <v>1</v>
      </c>
      <c r="AB492" s="1">
        <v>42785</v>
      </c>
      <c r="AC492" s="13">
        <f t="shared" si="68"/>
        <v>42767</v>
      </c>
      <c r="AD492" s="14">
        <f t="shared" si="69"/>
        <v>42785</v>
      </c>
      <c r="AE492" s="1" t="str">
        <f t="shared" si="70"/>
        <v>Sunday</v>
      </c>
      <c r="AF492" s="2">
        <v>0.45718750000000002</v>
      </c>
      <c r="AG492" s="2">
        <f t="shared" si="71"/>
        <v>0.45833333333333331</v>
      </c>
      <c r="AH492" t="s">
        <v>35</v>
      </c>
    </row>
    <row r="493" spans="1:34" x14ac:dyDescent="0.2">
      <c r="A493">
        <v>1513320</v>
      </c>
      <c r="B493" t="s">
        <v>88</v>
      </c>
      <c r="E493">
        <v>54942</v>
      </c>
      <c r="F493" t="s">
        <v>23</v>
      </c>
      <c r="G493" t="s">
        <v>89</v>
      </c>
      <c r="H493">
        <v>185</v>
      </c>
      <c r="I493" t="s">
        <v>80</v>
      </c>
      <c r="J493">
        <f>VLOOKUP(I493,[1]Key!$A$1:$C$72,2,FALSE)</f>
        <v>43.052460000000004</v>
      </c>
      <c r="K493">
        <f>VLOOKUP(I493,[1]Key!$A$1:$C$72,3,FALSE)</f>
        <v>-87.891000000000005</v>
      </c>
      <c r="L493" t="s">
        <v>34</v>
      </c>
      <c r="M493">
        <f>VLOOKUP(L493,[1]Key!$A$1:$C$72,2,FALSE)</f>
        <v>43.036900000000003</v>
      </c>
      <c r="N493">
        <f>VLOOKUP(L493,[1]Key!$A$1:$C$72,3,FALSE)</f>
        <v>-87.89667</v>
      </c>
      <c r="O493">
        <v>32</v>
      </c>
      <c r="P493">
        <v>3</v>
      </c>
      <c r="Q493">
        <v>4.8</v>
      </c>
      <c r="R493">
        <v>4.5999999999999996</v>
      </c>
      <c r="S493">
        <v>192</v>
      </c>
      <c r="T493">
        <f t="shared" si="63"/>
        <v>-1</v>
      </c>
      <c r="U493" s="1">
        <v>42785</v>
      </c>
      <c r="V493" s="13">
        <f t="shared" si="64"/>
        <v>42767</v>
      </c>
      <c r="W493" s="14">
        <f t="shared" si="65"/>
        <v>42785</v>
      </c>
      <c r="X493" s="1" t="str">
        <f t="shared" si="66"/>
        <v>Sunday</v>
      </c>
      <c r="Y493" s="2">
        <v>0.45758101851851851</v>
      </c>
      <c r="Z493" s="2">
        <f t="shared" si="67"/>
        <v>0.45833333333333331</v>
      </c>
      <c r="AA493">
        <f>1</f>
        <v>1</v>
      </c>
      <c r="AB493" s="1">
        <v>42785</v>
      </c>
      <c r="AC493" s="13">
        <f t="shared" si="68"/>
        <v>42767</v>
      </c>
      <c r="AD493" s="14">
        <f t="shared" si="69"/>
        <v>42785</v>
      </c>
      <c r="AE493" s="1" t="str">
        <f t="shared" si="70"/>
        <v>Sunday</v>
      </c>
      <c r="AF493" s="2">
        <v>0.47969907407407408</v>
      </c>
      <c r="AG493" s="2">
        <f t="shared" si="71"/>
        <v>0.5</v>
      </c>
      <c r="AH493" t="s">
        <v>27</v>
      </c>
    </row>
    <row r="494" spans="1:34" x14ac:dyDescent="0.2">
      <c r="A494">
        <v>1513355</v>
      </c>
      <c r="B494" t="s">
        <v>88</v>
      </c>
      <c r="E494">
        <v>53204</v>
      </c>
      <c r="F494" t="s">
        <v>23</v>
      </c>
      <c r="G494" t="s">
        <v>89</v>
      </c>
      <c r="H494">
        <v>11087</v>
      </c>
      <c r="I494" t="s">
        <v>36</v>
      </c>
      <c r="J494">
        <f>VLOOKUP(I494,[1]Key!$A$1:$C$72,2,FALSE)</f>
        <v>43.038580000000003</v>
      </c>
      <c r="K494">
        <f>VLOOKUP(I494,[1]Key!$A$1:$C$72,3,FALSE)</f>
        <v>-87.90934</v>
      </c>
      <c r="L494" t="s">
        <v>37</v>
      </c>
      <c r="M494">
        <f>VLOOKUP(L494,[1]Key!$A$1:$C$72,2,FALSE)</f>
        <v>43.031320000000001</v>
      </c>
      <c r="N494">
        <f>VLOOKUP(L494,[1]Key!$A$1:$C$72,3,FALSE)</f>
        <v>-87.904259999999994</v>
      </c>
      <c r="O494">
        <v>11</v>
      </c>
      <c r="P494">
        <v>3</v>
      </c>
      <c r="Q494">
        <v>1.7</v>
      </c>
      <c r="R494">
        <v>1.6</v>
      </c>
      <c r="S494">
        <v>66</v>
      </c>
      <c r="T494">
        <f t="shared" si="63"/>
        <v>-1</v>
      </c>
      <c r="U494" s="1">
        <v>42785</v>
      </c>
      <c r="V494" s="13">
        <f t="shared" si="64"/>
        <v>42767</v>
      </c>
      <c r="W494" s="14">
        <f t="shared" si="65"/>
        <v>42785</v>
      </c>
      <c r="X494" s="1" t="str">
        <f t="shared" si="66"/>
        <v>Sunday</v>
      </c>
      <c r="Y494" s="2">
        <v>0.46408564814814812</v>
      </c>
      <c r="Z494" s="2">
        <f t="shared" si="67"/>
        <v>0.45833333333333331</v>
      </c>
      <c r="AA494">
        <f>1</f>
        <v>1</v>
      </c>
      <c r="AB494" s="1">
        <v>42785</v>
      </c>
      <c r="AC494" s="13">
        <f t="shared" si="68"/>
        <v>42767</v>
      </c>
      <c r="AD494" s="14">
        <f t="shared" si="69"/>
        <v>42785</v>
      </c>
      <c r="AE494" s="1" t="str">
        <f t="shared" si="70"/>
        <v>Sunday</v>
      </c>
      <c r="AF494" s="2">
        <v>0.47211805555555553</v>
      </c>
      <c r="AG494" s="2">
        <f t="shared" si="71"/>
        <v>0.45833333333333331</v>
      </c>
      <c r="AH494" t="s">
        <v>27</v>
      </c>
    </row>
    <row r="495" spans="1:34" x14ac:dyDescent="0.2">
      <c r="A495">
        <v>1513367</v>
      </c>
      <c r="B495" t="s">
        <v>88</v>
      </c>
      <c r="E495">
        <v>48906</v>
      </c>
      <c r="F495" t="s">
        <v>23</v>
      </c>
      <c r="G495" t="s">
        <v>89</v>
      </c>
      <c r="H495">
        <v>5493</v>
      </c>
      <c r="I495" t="s">
        <v>34</v>
      </c>
      <c r="J495">
        <f>VLOOKUP(I495,[1]Key!$A$1:$C$72,2,FALSE)</f>
        <v>43.036900000000003</v>
      </c>
      <c r="K495">
        <f>VLOOKUP(I495,[1]Key!$A$1:$C$72,3,FALSE)</f>
        <v>-87.89667</v>
      </c>
      <c r="L495" t="s">
        <v>74</v>
      </c>
      <c r="M495">
        <f>VLOOKUP(L495,[1]Key!$A$1:$C$72,2,FALSE)</f>
        <v>43.040154000000001</v>
      </c>
      <c r="N495">
        <f>VLOOKUP(L495,[1]Key!$A$1:$C$72,3,FALSE)</f>
        <v>-87.932113000000001</v>
      </c>
      <c r="O495">
        <v>60</v>
      </c>
      <c r="P495">
        <v>6</v>
      </c>
      <c r="Q495">
        <v>9</v>
      </c>
      <c r="R495">
        <v>8.6</v>
      </c>
      <c r="S495">
        <v>360</v>
      </c>
      <c r="T495">
        <f t="shared" si="63"/>
        <v>-1</v>
      </c>
      <c r="U495" s="1">
        <v>42785</v>
      </c>
      <c r="V495" s="13">
        <f t="shared" si="64"/>
        <v>42767</v>
      </c>
      <c r="W495" s="14">
        <f t="shared" si="65"/>
        <v>42785</v>
      </c>
      <c r="X495" s="1" t="str">
        <f t="shared" si="66"/>
        <v>Sunday</v>
      </c>
      <c r="Y495" s="2">
        <v>0.52711805555555558</v>
      </c>
      <c r="Z495" s="2">
        <f t="shared" si="67"/>
        <v>0.54166666666666663</v>
      </c>
      <c r="AA495">
        <f>1</f>
        <v>1</v>
      </c>
      <c r="AB495" s="1">
        <v>42785</v>
      </c>
      <c r="AC495" s="13">
        <f t="shared" si="68"/>
        <v>42767</v>
      </c>
      <c r="AD495" s="14">
        <f t="shared" si="69"/>
        <v>42785</v>
      </c>
      <c r="AE495" s="1" t="str">
        <f t="shared" si="70"/>
        <v>Sunday</v>
      </c>
      <c r="AF495" s="2">
        <v>0.56923611111111116</v>
      </c>
      <c r="AG495" s="2">
        <f t="shared" si="71"/>
        <v>0.58333333333333326</v>
      </c>
      <c r="AH495" t="s">
        <v>27</v>
      </c>
    </row>
    <row r="496" spans="1:34" x14ac:dyDescent="0.2">
      <c r="A496">
        <v>1513438</v>
      </c>
      <c r="B496" t="s">
        <v>88</v>
      </c>
      <c r="E496">
        <v>60076</v>
      </c>
      <c r="F496" t="s">
        <v>23</v>
      </c>
      <c r="G496" t="s">
        <v>89</v>
      </c>
      <c r="H496">
        <v>11078</v>
      </c>
      <c r="I496" t="s">
        <v>74</v>
      </c>
      <c r="J496">
        <f>VLOOKUP(I496,[1]Key!$A$1:$C$72,2,FALSE)</f>
        <v>43.040154000000001</v>
      </c>
      <c r="K496">
        <f>VLOOKUP(I496,[1]Key!$A$1:$C$72,3,FALSE)</f>
        <v>-87.932113000000001</v>
      </c>
      <c r="L496" t="s">
        <v>74</v>
      </c>
      <c r="M496">
        <f>VLOOKUP(L496,[1]Key!$A$1:$C$72,2,FALSE)</f>
        <v>43.040154000000001</v>
      </c>
      <c r="N496">
        <f>VLOOKUP(L496,[1]Key!$A$1:$C$72,3,FALSE)</f>
        <v>-87.932113000000001</v>
      </c>
      <c r="O496">
        <v>75</v>
      </c>
      <c r="P496">
        <v>9</v>
      </c>
      <c r="Q496">
        <v>11.3</v>
      </c>
      <c r="R496">
        <v>10.7</v>
      </c>
      <c r="S496">
        <v>450</v>
      </c>
      <c r="T496">
        <f t="shared" si="63"/>
        <v>-1</v>
      </c>
      <c r="U496" s="1">
        <v>42785</v>
      </c>
      <c r="V496" s="13">
        <f t="shared" si="64"/>
        <v>42767</v>
      </c>
      <c r="W496" s="14">
        <f t="shared" si="65"/>
        <v>42785</v>
      </c>
      <c r="X496" s="1" t="str">
        <f t="shared" si="66"/>
        <v>Sunday</v>
      </c>
      <c r="Y496" s="2">
        <v>0.48064814814814816</v>
      </c>
      <c r="Z496" s="2">
        <f t="shared" si="67"/>
        <v>0.5</v>
      </c>
      <c r="AA496">
        <f>1</f>
        <v>1</v>
      </c>
      <c r="AB496" s="1">
        <v>42785</v>
      </c>
      <c r="AC496" s="13">
        <f t="shared" si="68"/>
        <v>42767</v>
      </c>
      <c r="AD496" s="14">
        <f t="shared" si="69"/>
        <v>42785</v>
      </c>
      <c r="AE496" s="1" t="str">
        <f t="shared" si="70"/>
        <v>Sunday</v>
      </c>
      <c r="AF496" s="2">
        <v>0.5332175925925926</v>
      </c>
      <c r="AG496" s="2">
        <f t="shared" si="71"/>
        <v>0.54166666666666663</v>
      </c>
      <c r="AH496" t="s">
        <v>35</v>
      </c>
    </row>
    <row r="497" spans="1:34" x14ac:dyDescent="0.2">
      <c r="A497">
        <v>1513472</v>
      </c>
      <c r="B497" t="s">
        <v>88</v>
      </c>
      <c r="E497">
        <v>60005</v>
      </c>
      <c r="F497" t="s">
        <v>23</v>
      </c>
      <c r="G497" t="s">
        <v>89</v>
      </c>
      <c r="H497">
        <v>5482</v>
      </c>
      <c r="I497" t="s">
        <v>36</v>
      </c>
      <c r="J497">
        <f>VLOOKUP(I497,[1]Key!$A$1:$C$72,2,FALSE)</f>
        <v>43.038580000000003</v>
      </c>
      <c r="K497">
        <f>VLOOKUP(I497,[1]Key!$A$1:$C$72,3,FALSE)</f>
        <v>-87.90934</v>
      </c>
      <c r="L497" t="s">
        <v>36</v>
      </c>
      <c r="M497">
        <f>VLOOKUP(L497,[1]Key!$A$1:$C$72,2,FALSE)</f>
        <v>43.038580000000003</v>
      </c>
      <c r="N497">
        <f>VLOOKUP(L497,[1]Key!$A$1:$C$72,3,FALSE)</f>
        <v>-87.90934</v>
      </c>
      <c r="O497">
        <v>63</v>
      </c>
      <c r="P497">
        <v>6</v>
      </c>
      <c r="Q497">
        <v>9.5</v>
      </c>
      <c r="R497">
        <v>9</v>
      </c>
      <c r="S497">
        <v>378</v>
      </c>
      <c r="T497">
        <f t="shared" si="63"/>
        <v>-1</v>
      </c>
      <c r="U497" s="1">
        <v>42785</v>
      </c>
      <c r="V497" s="13">
        <f t="shared" si="64"/>
        <v>42767</v>
      </c>
      <c r="W497" s="14">
        <f t="shared" si="65"/>
        <v>42785</v>
      </c>
      <c r="X497" s="1" t="str">
        <f t="shared" si="66"/>
        <v>Sunday</v>
      </c>
      <c r="Y497" s="2">
        <v>0.48593749999999997</v>
      </c>
      <c r="Z497" s="2">
        <f t="shared" si="67"/>
        <v>0.5</v>
      </c>
      <c r="AA497">
        <f>1</f>
        <v>1</v>
      </c>
      <c r="AB497" s="1">
        <v>42785</v>
      </c>
      <c r="AC497" s="13">
        <f t="shared" si="68"/>
        <v>42767</v>
      </c>
      <c r="AD497" s="14">
        <f t="shared" si="69"/>
        <v>42785</v>
      </c>
      <c r="AE497" s="1" t="str">
        <f t="shared" si="70"/>
        <v>Sunday</v>
      </c>
      <c r="AF497" s="2">
        <v>0.52937500000000004</v>
      </c>
      <c r="AG497" s="2">
        <f t="shared" si="71"/>
        <v>0.54166666666666663</v>
      </c>
      <c r="AH497" t="s">
        <v>35</v>
      </c>
    </row>
    <row r="498" spans="1:34" x14ac:dyDescent="0.2">
      <c r="A498">
        <v>1513509</v>
      </c>
      <c r="B498" t="s">
        <v>88</v>
      </c>
      <c r="E498">
        <v>53211</v>
      </c>
      <c r="F498" t="s">
        <v>23</v>
      </c>
      <c r="G498" t="s">
        <v>89</v>
      </c>
      <c r="H498">
        <v>11081</v>
      </c>
      <c r="I498" t="s">
        <v>70</v>
      </c>
      <c r="J498">
        <f>VLOOKUP(I498,[1]Key!$A$1:$C$72,2,FALSE)</f>
        <v>43.053040000000003</v>
      </c>
      <c r="K498">
        <f>VLOOKUP(I498,[1]Key!$A$1:$C$72,3,FALSE)</f>
        <v>-87.897660000000002</v>
      </c>
      <c r="L498" t="s">
        <v>70</v>
      </c>
      <c r="M498">
        <f>VLOOKUP(L498,[1]Key!$A$1:$C$72,2,FALSE)</f>
        <v>43.053040000000003</v>
      </c>
      <c r="N498">
        <f>VLOOKUP(L498,[1]Key!$A$1:$C$72,3,FALSE)</f>
        <v>-87.897660000000002</v>
      </c>
      <c r="O498">
        <v>50</v>
      </c>
      <c r="P498">
        <v>6</v>
      </c>
      <c r="Q498">
        <v>7.5</v>
      </c>
      <c r="R498">
        <v>7.1</v>
      </c>
      <c r="S498">
        <v>300</v>
      </c>
      <c r="T498">
        <f t="shared" si="63"/>
        <v>-1</v>
      </c>
      <c r="U498" s="1">
        <v>42785</v>
      </c>
      <c r="V498" s="13">
        <f t="shared" si="64"/>
        <v>42767</v>
      </c>
      <c r="W498" s="14">
        <f t="shared" si="65"/>
        <v>42785</v>
      </c>
      <c r="X498" s="1" t="str">
        <f t="shared" si="66"/>
        <v>Sunday</v>
      </c>
      <c r="Y498" s="2">
        <v>0.52012731481481478</v>
      </c>
      <c r="Z498" s="2">
        <f t="shared" si="67"/>
        <v>0.5</v>
      </c>
      <c r="AA498">
        <f>1</f>
        <v>1</v>
      </c>
      <c r="AB498" s="1">
        <v>42785</v>
      </c>
      <c r="AC498" s="13">
        <f t="shared" si="68"/>
        <v>42767</v>
      </c>
      <c r="AD498" s="14">
        <f t="shared" si="69"/>
        <v>42785</v>
      </c>
      <c r="AE498" s="1" t="str">
        <f t="shared" si="70"/>
        <v>Sunday</v>
      </c>
      <c r="AF498" s="2">
        <v>0.5543865740740741</v>
      </c>
      <c r="AG498" s="2">
        <f t="shared" si="71"/>
        <v>0.54166666666666663</v>
      </c>
      <c r="AH498" t="s">
        <v>35</v>
      </c>
    </row>
    <row r="499" spans="1:34" x14ac:dyDescent="0.2">
      <c r="A499">
        <v>1513547</v>
      </c>
      <c r="B499" t="s">
        <v>88</v>
      </c>
      <c r="E499">
        <v>53226</v>
      </c>
      <c r="F499" t="s">
        <v>23</v>
      </c>
      <c r="G499" t="s">
        <v>89</v>
      </c>
      <c r="H499">
        <v>5439</v>
      </c>
      <c r="I499" t="s">
        <v>26</v>
      </c>
      <c r="J499">
        <f>VLOOKUP(I499,[1]Key!$A$1:$C$72,2,FALSE)</f>
        <v>43.060079999999999</v>
      </c>
      <c r="K499">
        <f>VLOOKUP(I499,[1]Key!$A$1:$C$72,3,FALSE)</f>
        <v>-88.027349999999998</v>
      </c>
      <c r="L499" t="s">
        <v>58</v>
      </c>
      <c r="M499">
        <f>VLOOKUP(L499,[1]Key!$A$1:$C$72,2,FALSE)</f>
        <v>43.052630000000001</v>
      </c>
      <c r="N499">
        <f>VLOOKUP(L499,[1]Key!$A$1:$C$72,3,FALSE)</f>
        <v>-88.016319999999993</v>
      </c>
      <c r="O499">
        <v>62</v>
      </c>
      <c r="P499">
        <v>6</v>
      </c>
      <c r="Q499">
        <v>9.3000000000000007</v>
      </c>
      <c r="R499">
        <v>8.8000000000000007</v>
      </c>
      <c r="S499">
        <v>372</v>
      </c>
      <c r="T499">
        <f t="shared" si="63"/>
        <v>-1</v>
      </c>
      <c r="U499" s="1">
        <v>42785</v>
      </c>
      <c r="V499" s="13">
        <f t="shared" si="64"/>
        <v>42767</v>
      </c>
      <c r="W499" s="14">
        <f t="shared" si="65"/>
        <v>42785</v>
      </c>
      <c r="X499" s="1" t="str">
        <f t="shared" si="66"/>
        <v>Sunday</v>
      </c>
      <c r="Y499" s="2">
        <v>0.49791666666666662</v>
      </c>
      <c r="Z499" s="2">
        <f t="shared" si="67"/>
        <v>0.5</v>
      </c>
      <c r="AA499">
        <f>1</f>
        <v>1</v>
      </c>
      <c r="AB499" s="1">
        <v>42785</v>
      </c>
      <c r="AC499" s="13">
        <f t="shared" si="68"/>
        <v>42767</v>
      </c>
      <c r="AD499" s="14">
        <f t="shared" si="69"/>
        <v>42785</v>
      </c>
      <c r="AE499" s="1" t="str">
        <f t="shared" si="70"/>
        <v>Sunday</v>
      </c>
      <c r="AF499" s="2">
        <v>0.5411111111111111</v>
      </c>
      <c r="AG499" s="2">
        <f t="shared" si="71"/>
        <v>0.54166666666666663</v>
      </c>
      <c r="AH499" t="s">
        <v>27</v>
      </c>
    </row>
    <row r="500" spans="1:34" x14ac:dyDescent="0.2">
      <c r="A500">
        <v>1513575</v>
      </c>
      <c r="B500" t="s">
        <v>88</v>
      </c>
      <c r="E500">
        <v>48083</v>
      </c>
      <c r="F500" t="s">
        <v>23</v>
      </c>
      <c r="G500" t="s">
        <v>89</v>
      </c>
      <c r="H500">
        <v>5524</v>
      </c>
      <c r="I500" t="s">
        <v>34</v>
      </c>
      <c r="J500">
        <f>VLOOKUP(I500,[1]Key!$A$1:$C$72,2,FALSE)</f>
        <v>43.036900000000003</v>
      </c>
      <c r="K500">
        <f>VLOOKUP(I500,[1]Key!$A$1:$C$72,3,FALSE)</f>
        <v>-87.89667</v>
      </c>
      <c r="L500" t="s">
        <v>34</v>
      </c>
      <c r="M500">
        <f>VLOOKUP(L500,[1]Key!$A$1:$C$72,2,FALSE)</f>
        <v>43.036900000000003</v>
      </c>
      <c r="N500">
        <f>VLOOKUP(L500,[1]Key!$A$1:$C$72,3,FALSE)</f>
        <v>-87.89667</v>
      </c>
      <c r="O500">
        <v>51</v>
      </c>
      <c r="P500">
        <v>6</v>
      </c>
      <c r="Q500">
        <v>7.7</v>
      </c>
      <c r="R500">
        <v>7.3</v>
      </c>
      <c r="S500">
        <v>306</v>
      </c>
      <c r="T500">
        <f t="shared" si="63"/>
        <v>-1</v>
      </c>
      <c r="U500" s="1">
        <v>42785</v>
      </c>
      <c r="V500" s="13">
        <f t="shared" si="64"/>
        <v>42767</v>
      </c>
      <c r="W500" s="14">
        <f t="shared" si="65"/>
        <v>42785</v>
      </c>
      <c r="X500" s="1" t="str">
        <f t="shared" si="66"/>
        <v>Sunday</v>
      </c>
      <c r="Y500" s="2">
        <v>0.50208333333333333</v>
      </c>
      <c r="Z500" s="2">
        <f t="shared" si="67"/>
        <v>0.5</v>
      </c>
      <c r="AA500">
        <f>1</f>
        <v>1</v>
      </c>
      <c r="AB500" s="1">
        <v>42785</v>
      </c>
      <c r="AC500" s="13">
        <f t="shared" si="68"/>
        <v>42767</v>
      </c>
      <c r="AD500" s="14">
        <f t="shared" si="69"/>
        <v>42785</v>
      </c>
      <c r="AE500" s="1" t="str">
        <f t="shared" si="70"/>
        <v>Sunday</v>
      </c>
      <c r="AF500" s="2">
        <v>0.53768518518518515</v>
      </c>
      <c r="AG500" s="2">
        <f t="shared" si="71"/>
        <v>0.54166666666666663</v>
      </c>
      <c r="AH500" t="s">
        <v>35</v>
      </c>
    </row>
    <row r="501" spans="1:34" x14ac:dyDescent="0.2">
      <c r="A501">
        <v>1513594</v>
      </c>
      <c r="B501" t="s">
        <v>88</v>
      </c>
      <c r="E501">
        <v>54952</v>
      </c>
      <c r="F501" t="s">
        <v>23</v>
      </c>
      <c r="G501" t="s">
        <v>89</v>
      </c>
      <c r="H501">
        <v>217</v>
      </c>
      <c r="I501" t="s">
        <v>70</v>
      </c>
      <c r="J501">
        <f>VLOOKUP(I501,[1]Key!$A$1:$C$72,2,FALSE)</f>
        <v>43.053040000000003</v>
      </c>
      <c r="K501">
        <f>VLOOKUP(I501,[1]Key!$A$1:$C$72,3,FALSE)</f>
        <v>-87.897660000000002</v>
      </c>
      <c r="L501" t="s">
        <v>36</v>
      </c>
      <c r="M501">
        <f>VLOOKUP(L501,[1]Key!$A$1:$C$72,2,FALSE)</f>
        <v>43.038580000000003</v>
      </c>
      <c r="N501">
        <f>VLOOKUP(L501,[1]Key!$A$1:$C$72,3,FALSE)</f>
        <v>-87.90934</v>
      </c>
      <c r="O501">
        <v>27</v>
      </c>
      <c r="P501">
        <v>3</v>
      </c>
      <c r="Q501">
        <v>4.0999999999999996</v>
      </c>
      <c r="R501">
        <v>3.8</v>
      </c>
      <c r="S501">
        <v>162</v>
      </c>
      <c r="T501">
        <f t="shared" si="63"/>
        <v>-1</v>
      </c>
      <c r="U501" s="1">
        <v>42785</v>
      </c>
      <c r="V501" s="13">
        <f t="shared" si="64"/>
        <v>42767</v>
      </c>
      <c r="W501" s="14">
        <f t="shared" si="65"/>
        <v>42785</v>
      </c>
      <c r="X501" s="1" t="str">
        <f t="shared" si="66"/>
        <v>Sunday</v>
      </c>
      <c r="Y501" s="2">
        <v>0.50523148148148145</v>
      </c>
      <c r="Z501" s="2">
        <f t="shared" si="67"/>
        <v>0.5</v>
      </c>
      <c r="AA501">
        <f>1</f>
        <v>1</v>
      </c>
      <c r="AB501" s="1">
        <v>42785</v>
      </c>
      <c r="AC501" s="13">
        <f t="shared" si="68"/>
        <v>42767</v>
      </c>
      <c r="AD501" s="14">
        <f t="shared" si="69"/>
        <v>42785</v>
      </c>
      <c r="AE501" s="1" t="str">
        <f t="shared" si="70"/>
        <v>Sunday</v>
      </c>
      <c r="AF501" s="2">
        <v>0.52396990740740745</v>
      </c>
      <c r="AG501" s="2">
        <f t="shared" si="71"/>
        <v>0.54166666666666663</v>
      </c>
      <c r="AH501" t="s">
        <v>27</v>
      </c>
    </row>
    <row r="502" spans="1:34" x14ac:dyDescent="0.2">
      <c r="A502">
        <v>1513634</v>
      </c>
      <c r="B502" t="s">
        <v>88</v>
      </c>
      <c r="E502">
        <v>53202</v>
      </c>
      <c r="F502" t="s">
        <v>23</v>
      </c>
      <c r="G502" t="s">
        <v>89</v>
      </c>
      <c r="H502">
        <v>263</v>
      </c>
      <c r="I502" t="s">
        <v>44</v>
      </c>
      <c r="J502">
        <f>VLOOKUP(I502,[1]Key!$A$1:$C$72,2,FALSE)</f>
        <v>43.045712999999999</v>
      </c>
      <c r="K502">
        <f>VLOOKUP(I502,[1]Key!$A$1:$C$72,3,FALSE)</f>
        <v>-87.899756999999994</v>
      </c>
      <c r="L502" t="s">
        <v>29</v>
      </c>
      <c r="M502">
        <f>VLOOKUP(L502,[1]Key!$A$1:$C$72,2,FALSE)</f>
        <v>43.042490000000001</v>
      </c>
      <c r="N502">
        <f>VLOOKUP(L502,[1]Key!$A$1:$C$72,3,FALSE)</f>
        <v>-87.909959999999998</v>
      </c>
      <c r="O502">
        <v>9</v>
      </c>
      <c r="P502">
        <v>3</v>
      </c>
      <c r="Q502">
        <v>1.4</v>
      </c>
      <c r="R502">
        <v>1.3</v>
      </c>
      <c r="S502">
        <v>54</v>
      </c>
      <c r="T502">
        <f t="shared" si="63"/>
        <v>-1</v>
      </c>
      <c r="U502" s="1">
        <v>42785</v>
      </c>
      <c r="V502" s="13">
        <f t="shared" si="64"/>
        <v>42767</v>
      </c>
      <c r="W502" s="14">
        <f t="shared" si="65"/>
        <v>42785</v>
      </c>
      <c r="X502" s="1" t="str">
        <f t="shared" si="66"/>
        <v>Sunday</v>
      </c>
      <c r="Y502" s="2">
        <v>0.51312499999999994</v>
      </c>
      <c r="Z502" s="2">
        <f t="shared" si="67"/>
        <v>0.5</v>
      </c>
      <c r="AA502">
        <f>1</f>
        <v>1</v>
      </c>
      <c r="AB502" s="1">
        <v>42785</v>
      </c>
      <c r="AC502" s="13">
        <f t="shared" si="68"/>
        <v>42767</v>
      </c>
      <c r="AD502" s="14">
        <f t="shared" si="69"/>
        <v>42785</v>
      </c>
      <c r="AE502" s="1" t="str">
        <f t="shared" si="70"/>
        <v>Sunday</v>
      </c>
      <c r="AF502" s="2">
        <v>0.51876157407407408</v>
      </c>
      <c r="AG502" s="2">
        <f t="shared" si="71"/>
        <v>0.5</v>
      </c>
      <c r="AH502" t="s">
        <v>27</v>
      </c>
    </row>
    <row r="503" spans="1:34" x14ac:dyDescent="0.2">
      <c r="A503">
        <v>1513709</v>
      </c>
      <c r="B503" t="s">
        <v>88</v>
      </c>
      <c r="E503">
        <v>53081</v>
      </c>
      <c r="F503" t="s">
        <v>23</v>
      </c>
      <c r="G503" t="s">
        <v>89</v>
      </c>
      <c r="H503">
        <v>5448</v>
      </c>
      <c r="I503" t="s">
        <v>62</v>
      </c>
      <c r="J503">
        <f>VLOOKUP(I503,[1]Key!$A$1:$C$72,2,FALSE)</f>
        <v>43.058010000000003</v>
      </c>
      <c r="K503">
        <f>VLOOKUP(I503,[1]Key!$A$1:$C$72,3,FALSE)</f>
        <v>-87.877300000000005</v>
      </c>
      <c r="L503" t="s">
        <v>62</v>
      </c>
      <c r="M503">
        <f>VLOOKUP(L503,[1]Key!$A$1:$C$72,2,FALSE)</f>
        <v>43.058010000000003</v>
      </c>
      <c r="N503">
        <f>VLOOKUP(L503,[1]Key!$A$1:$C$72,3,FALSE)</f>
        <v>-87.877300000000005</v>
      </c>
      <c r="O503">
        <v>29</v>
      </c>
      <c r="P503">
        <v>3</v>
      </c>
      <c r="Q503">
        <v>4.4000000000000004</v>
      </c>
      <c r="R503">
        <v>4.0999999999999996</v>
      </c>
      <c r="S503">
        <v>174</v>
      </c>
      <c r="T503">
        <f t="shared" si="63"/>
        <v>-1</v>
      </c>
      <c r="U503" s="1">
        <v>42785</v>
      </c>
      <c r="V503" s="13">
        <f t="shared" si="64"/>
        <v>42767</v>
      </c>
      <c r="W503" s="14">
        <f t="shared" si="65"/>
        <v>42785</v>
      </c>
      <c r="X503" s="1" t="str">
        <f t="shared" si="66"/>
        <v>Sunday</v>
      </c>
      <c r="Y503" s="2">
        <v>0.52438657407407407</v>
      </c>
      <c r="Z503" s="2">
        <f t="shared" si="67"/>
        <v>0.54166666666666663</v>
      </c>
      <c r="AA503">
        <f>1</f>
        <v>1</v>
      </c>
      <c r="AB503" s="1">
        <v>42785</v>
      </c>
      <c r="AC503" s="13">
        <f t="shared" si="68"/>
        <v>42767</v>
      </c>
      <c r="AD503" s="14">
        <f t="shared" si="69"/>
        <v>42785</v>
      </c>
      <c r="AE503" s="1" t="str">
        <f t="shared" si="70"/>
        <v>Sunday</v>
      </c>
      <c r="AF503" s="2">
        <v>0.54447916666666674</v>
      </c>
      <c r="AG503" s="2">
        <f t="shared" si="71"/>
        <v>0.54166666666666663</v>
      </c>
      <c r="AH503" t="s">
        <v>35</v>
      </c>
    </row>
    <row r="504" spans="1:34" x14ac:dyDescent="0.2">
      <c r="A504">
        <v>1513784</v>
      </c>
      <c r="B504" t="s">
        <v>88</v>
      </c>
      <c r="E504">
        <v>48374</v>
      </c>
      <c r="F504" t="s">
        <v>23</v>
      </c>
      <c r="G504" t="s">
        <v>89</v>
      </c>
      <c r="H504">
        <v>11122</v>
      </c>
      <c r="I504" t="s">
        <v>58</v>
      </c>
      <c r="J504">
        <f>VLOOKUP(I504,[1]Key!$A$1:$C$72,2,FALSE)</f>
        <v>43.052630000000001</v>
      </c>
      <c r="K504">
        <f>VLOOKUP(I504,[1]Key!$A$1:$C$72,3,FALSE)</f>
        <v>-88.016319999999993</v>
      </c>
      <c r="L504" t="s">
        <v>58</v>
      </c>
      <c r="M504">
        <f>VLOOKUP(L504,[1]Key!$A$1:$C$72,2,FALSE)</f>
        <v>43.052630000000001</v>
      </c>
      <c r="N504">
        <f>VLOOKUP(L504,[1]Key!$A$1:$C$72,3,FALSE)</f>
        <v>-88.016319999999993</v>
      </c>
      <c r="O504">
        <v>76</v>
      </c>
      <c r="P504">
        <v>9</v>
      </c>
      <c r="Q504">
        <v>11.4</v>
      </c>
      <c r="R504">
        <v>10.8</v>
      </c>
      <c r="S504">
        <v>456</v>
      </c>
      <c r="T504">
        <f t="shared" si="63"/>
        <v>-1</v>
      </c>
      <c r="U504" s="1">
        <v>42785</v>
      </c>
      <c r="V504" s="13">
        <f t="shared" si="64"/>
        <v>42767</v>
      </c>
      <c r="W504" s="14">
        <f t="shared" si="65"/>
        <v>42785</v>
      </c>
      <c r="X504" s="1" t="str">
        <f t="shared" si="66"/>
        <v>Sunday</v>
      </c>
      <c r="Y504" s="2">
        <v>0.53901620370370373</v>
      </c>
      <c r="Z504" s="2">
        <f t="shared" si="67"/>
        <v>0.54166666666666663</v>
      </c>
      <c r="AA504">
        <f>1</f>
        <v>1</v>
      </c>
      <c r="AB504" s="1">
        <v>42785</v>
      </c>
      <c r="AC504" s="13">
        <f t="shared" si="68"/>
        <v>42767</v>
      </c>
      <c r="AD504" s="14">
        <f t="shared" si="69"/>
        <v>42785</v>
      </c>
      <c r="AE504" s="1" t="str">
        <f t="shared" si="70"/>
        <v>Sunday</v>
      </c>
      <c r="AF504" s="2">
        <v>0.59166666666666667</v>
      </c>
      <c r="AG504" s="2">
        <f t="shared" si="71"/>
        <v>0.58333333333333326</v>
      </c>
      <c r="AH504" t="s">
        <v>35</v>
      </c>
    </row>
    <row r="505" spans="1:34" x14ac:dyDescent="0.2">
      <c r="A505">
        <v>1513808</v>
      </c>
      <c r="B505" t="s">
        <v>88</v>
      </c>
      <c r="E505">
        <v>53012</v>
      </c>
      <c r="F505" t="s">
        <v>23</v>
      </c>
      <c r="G505" t="s">
        <v>89</v>
      </c>
      <c r="H505">
        <v>214</v>
      </c>
      <c r="I505" t="s">
        <v>62</v>
      </c>
      <c r="J505">
        <f>VLOOKUP(I505,[1]Key!$A$1:$C$72,2,FALSE)</f>
        <v>43.058010000000003</v>
      </c>
      <c r="K505">
        <f>VLOOKUP(I505,[1]Key!$A$1:$C$72,3,FALSE)</f>
        <v>-87.877300000000005</v>
      </c>
      <c r="L505" t="s">
        <v>62</v>
      </c>
      <c r="M505">
        <f>VLOOKUP(L505,[1]Key!$A$1:$C$72,2,FALSE)</f>
        <v>43.058010000000003</v>
      </c>
      <c r="N505">
        <f>VLOOKUP(L505,[1]Key!$A$1:$C$72,3,FALSE)</f>
        <v>-87.877300000000005</v>
      </c>
      <c r="O505">
        <v>73</v>
      </c>
      <c r="P505">
        <v>9</v>
      </c>
      <c r="Q505">
        <v>11</v>
      </c>
      <c r="R505">
        <v>10.4</v>
      </c>
      <c r="S505">
        <v>438</v>
      </c>
      <c r="T505">
        <f t="shared" si="63"/>
        <v>-1</v>
      </c>
      <c r="U505" s="1">
        <v>42785</v>
      </c>
      <c r="V505" s="13">
        <f t="shared" si="64"/>
        <v>42767</v>
      </c>
      <c r="W505" s="14">
        <f t="shared" si="65"/>
        <v>42785</v>
      </c>
      <c r="X505" s="1" t="str">
        <f t="shared" si="66"/>
        <v>Sunday</v>
      </c>
      <c r="Y505" s="2">
        <v>0.5411111111111111</v>
      </c>
      <c r="Z505" s="2">
        <f t="shared" si="67"/>
        <v>0.54166666666666663</v>
      </c>
      <c r="AA505">
        <f>1</f>
        <v>1</v>
      </c>
      <c r="AB505" s="1">
        <v>42785</v>
      </c>
      <c r="AC505" s="13">
        <f t="shared" si="68"/>
        <v>42767</v>
      </c>
      <c r="AD505" s="14">
        <f t="shared" si="69"/>
        <v>42785</v>
      </c>
      <c r="AE505" s="1" t="str">
        <f t="shared" si="70"/>
        <v>Sunday</v>
      </c>
      <c r="AF505" s="2">
        <v>0.59206018518518522</v>
      </c>
      <c r="AG505" s="2">
        <f t="shared" si="71"/>
        <v>0.58333333333333326</v>
      </c>
      <c r="AH505" t="s">
        <v>35</v>
      </c>
    </row>
    <row r="506" spans="1:34" x14ac:dyDescent="0.2">
      <c r="A506">
        <v>1513808</v>
      </c>
      <c r="B506" t="s">
        <v>88</v>
      </c>
      <c r="E506">
        <v>53012</v>
      </c>
      <c r="F506" t="s">
        <v>23</v>
      </c>
      <c r="G506" t="s">
        <v>89</v>
      </c>
      <c r="H506">
        <v>5434</v>
      </c>
      <c r="I506" t="s">
        <v>62</v>
      </c>
      <c r="J506">
        <f>VLOOKUP(I506,[1]Key!$A$1:$C$72,2,FALSE)</f>
        <v>43.058010000000003</v>
      </c>
      <c r="K506">
        <f>VLOOKUP(I506,[1]Key!$A$1:$C$72,3,FALSE)</f>
        <v>-87.877300000000005</v>
      </c>
      <c r="L506" t="s">
        <v>62</v>
      </c>
      <c r="M506">
        <f>VLOOKUP(L506,[1]Key!$A$1:$C$72,2,FALSE)</f>
        <v>43.058010000000003</v>
      </c>
      <c r="N506">
        <f>VLOOKUP(L506,[1]Key!$A$1:$C$72,3,FALSE)</f>
        <v>-87.877300000000005</v>
      </c>
      <c r="O506">
        <v>71</v>
      </c>
      <c r="P506">
        <v>9</v>
      </c>
      <c r="Q506">
        <v>10.7</v>
      </c>
      <c r="R506">
        <v>10.1</v>
      </c>
      <c r="S506">
        <v>426</v>
      </c>
      <c r="T506">
        <f t="shared" si="63"/>
        <v>-1</v>
      </c>
      <c r="U506" s="1">
        <v>42785</v>
      </c>
      <c r="V506" s="13">
        <f t="shared" si="64"/>
        <v>42767</v>
      </c>
      <c r="W506" s="14">
        <f t="shared" si="65"/>
        <v>42785</v>
      </c>
      <c r="X506" s="1" t="str">
        <f t="shared" si="66"/>
        <v>Sunday</v>
      </c>
      <c r="Y506" s="2">
        <v>0.54251157407407413</v>
      </c>
      <c r="Z506" s="2">
        <f t="shared" si="67"/>
        <v>0.54166666666666663</v>
      </c>
      <c r="AA506">
        <f>1</f>
        <v>1</v>
      </c>
      <c r="AB506" s="1">
        <v>42785</v>
      </c>
      <c r="AC506" s="13">
        <f t="shared" si="68"/>
        <v>42767</v>
      </c>
      <c r="AD506" s="14">
        <f t="shared" si="69"/>
        <v>42785</v>
      </c>
      <c r="AE506" s="1" t="str">
        <f t="shared" si="70"/>
        <v>Sunday</v>
      </c>
      <c r="AF506" s="2">
        <v>0.59215277777777775</v>
      </c>
      <c r="AG506" s="2">
        <f t="shared" si="71"/>
        <v>0.58333333333333326</v>
      </c>
      <c r="AH506" t="s">
        <v>35</v>
      </c>
    </row>
    <row r="507" spans="1:34" x14ac:dyDescent="0.2">
      <c r="A507">
        <v>1513822</v>
      </c>
      <c r="B507" t="s">
        <v>88</v>
      </c>
      <c r="E507">
        <v>53012</v>
      </c>
      <c r="F507" t="s">
        <v>23</v>
      </c>
      <c r="G507" t="s">
        <v>89</v>
      </c>
      <c r="H507">
        <v>172</v>
      </c>
      <c r="I507" t="s">
        <v>62</v>
      </c>
      <c r="J507">
        <f>VLOOKUP(I507,[1]Key!$A$1:$C$72,2,FALSE)</f>
        <v>43.058010000000003</v>
      </c>
      <c r="K507">
        <f>VLOOKUP(I507,[1]Key!$A$1:$C$72,3,FALSE)</f>
        <v>-87.877300000000005</v>
      </c>
      <c r="L507" t="s">
        <v>62</v>
      </c>
      <c r="M507">
        <f>VLOOKUP(L507,[1]Key!$A$1:$C$72,2,FALSE)</f>
        <v>43.058010000000003</v>
      </c>
      <c r="N507">
        <f>VLOOKUP(L507,[1]Key!$A$1:$C$72,3,FALSE)</f>
        <v>-87.877300000000005</v>
      </c>
      <c r="O507">
        <v>61</v>
      </c>
      <c r="P507">
        <v>6</v>
      </c>
      <c r="Q507">
        <v>9.1999999999999993</v>
      </c>
      <c r="R507">
        <v>8.6999999999999993</v>
      </c>
      <c r="S507">
        <v>366</v>
      </c>
      <c r="T507">
        <f t="shared" si="63"/>
        <v>-1</v>
      </c>
      <c r="U507" s="1">
        <v>42785</v>
      </c>
      <c r="V507" s="13">
        <f t="shared" si="64"/>
        <v>42767</v>
      </c>
      <c r="W507" s="14">
        <f t="shared" si="65"/>
        <v>42785</v>
      </c>
      <c r="X507" s="1" t="str">
        <f t="shared" si="66"/>
        <v>Sunday</v>
      </c>
      <c r="Y507" s="2">
        <v>0.54386574074074068</v>
      </c>
      <c r="Z507" s="2">
        <f t="shared" si="67"/>
        <v>0.54166666666666663</v>
      </c>
      <c r="AA507">
        <f>1</f>
        <v>1</v>
      </c>
      <c r="AB507" s="1">
        <v>42785</v>
      </c>
      <c r="AC507" s="13">
        <f t="shared" si="68"/>
        <v>42767</v>
      </c>
      <c r="AD507" s="14">
        <f t="shared" si="69"/>
        <v>42785</v>
      </c>
      <c r="AE507" s="1" t="str">
        <f t="shared" si="70"/>
        <v>Sunday</v>
      </c>
      <c r="AF507" s="2">
        <v>0.58659722222222221</v>
      </c>
      <c r="AG507" s="2">
        <f t="shared" si="71"/>
        <v>0.58333333333333326</v>
      </c>
      <c r="AH507" t="s">
        <v>35</v>
      </c>
    </row>
    <row r="508" spans="1:34" x14ac:dyDescent="0.2">
      <c r="A508">
        <v>1513822</v>
      </c>
      <c r="B508" t="s">
        <v>88</v>
      </c>
      <c r="E508">
        <v>53012</v>
      </c>
      <c r="F508" t="s">
        <v>23</v>
      </c>
      <c r="G508" t="s">
        <v>89</v>
      </c>
      <c r="H508">
        <v>11150</v>
      </c>
      <c r="I508" t="s">
        <v>62</v>
      </c>
      <c r="J508">
        <f>VLOOKUP(I508,[1]Key!$A$1:$C$72,2,FALSE)</f>
        <v>43.058010000000003</v>
      </c>
      <c r="K508">
        <f>VLOOKUP(I508,[1]Key!$A$1:$C$72,3,FALSE)</f>
        <v>-87.877300000000005</v>
      </c>
      <c r="L508" t="s">
        <v>62</v>
      </c>
      <c r="M508">
        <f>VLOOKUP(L508,[1]Key!$A$1:$C$72,2,FALSE)</f>
        <v>43.058010000000003</v>
      </c>
      <c r="N508">
        <f>VLOOKUP(L508,[1]Key!$A$1:$C$72,3,FALSE)</f>
        <v>-87.877300000000005</v>
      </c>
      <c r="O508">
        <v>70</v>
      </c>
      <c r="P508">
        <v>9</v>
      </c>
      <c r="Q508">
        <v>10.5</v>
      </c>
      <c r="R508">
        <v>10</v>
      </c>
      <c r="S508">
        <v>420</v>
      </c>
      <c r="T508">
        <f t="shared" si="63"/>
        <v>-1</v>
      </c>
      <c r="U508" s="1">
        <v>42785</v>
      </c>
      <c r="V508" s="13">
        <f t="shared" si="64"/>
        <v>42767</v>
      </c>
      <c r="W508" s="14">
        <f t="shared" si="65"/>
        <v>42785</v>
      </c>
      <c r="X508" s="1" t="str">
        <f t="shared" si="66"/>
        <v>Sunday</v>
      </c>
      <c r="Y508" s="2">
        <v>0.54423611111111114</v>
      </c>
      <c r="Z508" s="2">
        <f t="shared" si="67"/>
        <v>0.54166666666666663</v>
      </c>
      <c r="AA508">
        <f>1</f>
        <v>1</v>
      </c>
      <c r="AB508" s="1">
        <v>42785</v>
      </c>
      <c r="AC508" s="13">
        <f t="shared" si="68"/>
        <v>42767</v>
      </c>
      <c r="AD508" s="14">
        <f t="shared" si="69"/>
        <v>42785</v>
      </c>
      <c r="AE508" s="1" t="str">
        <f t="shared" si="70"/>
        <v>Sunday</v>
      </c>
      <c r="AF508" s="2">
        <v>0.59287037037037038</v>
      </c>
      <c r="AG508" s="2">
        <f t="shared" si="71"/>
        <v>0.58333333333333326</v>
      </c>
      <c r="AH508" t="s">
        <v>35</v>
      </c>
    </row>
    <row r="509" spans="1:34" x14ac:dyDescent="0.2">
      <c r="A509">
        <v>1513842</v>
      </c>
      <c r="B509" t="s">
        <v>88</v>
      </c>
      <c r="E509">
        <v>55106</v>
      </c>
      <c r="F509" t="s">
        <v>23</v>
      </c>
      <c r="G509" t="s">
        <v>89</v>
      </c>
      <c r="H509">
        <v>11119</v>
      </c>
      <c r="I509" t="s">
        <v>70</v>
      </c>
      <c r="J509">
        <f>VLOOKUP(I509,[1]Key!$A$1:$C$72,2,FALSE)</f>
        <v>43.053040000000003</v>
      </c>
      <c r="K509">
        <f>VLOOKUP(I509,[1]Key!$A$1:$C$72,3,FALSE)</f>
        <v>-87.897660000000002</v>
      </c>
      <c r="L509" t="s">
        <v>51</v>
      </c>
      <c r="M509">
        <f>VLOOKUP(L509,[1]Key!$A$1:$C$72,2,FALSE)</f>
        <v>43.05536</v>
      </c>
      <c r="N509">
        <f>VLOOKUP(L509,[1]Key!$A$1:$C$72,3,FALSE)</f>
        <v>-87.90504</v>
      </c>
      <c r="O509">
        <v>25</v>
      </c>
      <c r="P509">
        <v>3</v>
      </c>
      <c r="Q509">
        <v>3.8</v>
      </c>
      <c r="R509">
        <v>3.6</v>
      </c>
      <c r="S509">
        <v>150</v>
      </c>
      <c r="T509">
        <f t="shared" si="63"/>
        <v>-1</v>
      </c>
      <c r="U509" s="1">
        <v>42785</v>
      </c>
      <c r="V509" s="13">
        <f t="shared" si="64"/>
        <v>42767</v>
      </c>
      <c r="W509" s="14">
        <f t="shared" si="65"/>
        <v>42785</v>
      </c>
      <c r="X509" s="1" t="str">
        <f t="shared" si="66"/>
        <v>Sunday</v>
      </c>
      <c r="Y509" s="2">
        <v>0.5990509259259259</v>
      </c>
      <c r="Z509" s="2">
        <f t="shared" si="67"/>
        <v>0.58333333333333326</v>
      </c>
      <c r="AA509">
        <f>1</f>
        <v>1</v>
      </c>
      <c r="AB509" s="1">
        <v>42785</v>
      </c>
      <c r="AC509" s="13">
        <f t="shared" si="68"/>
        <v>42767</v>
      </c>
      <c r="AD509" s="14">
        <f t="shared" si="69"/>
        <v>42785</v>
      </c>
      <c r="AE509" s="1" t="str">
        <f t="shared" si="70"/>
        <v>Sunday</v>
      </c>
      <c r="AF509" s="2">
        <v>0.61634259259259261</v>
      </c>
      <c r="AG509" s="2">
        <f t="shared" si="71"/>
        <v>0.625</v>
      </c>
      <c r="AH509" t="s">
        <v>27</v>
      </c>
    </row>
    <row r="510" spans="1:34" x14ac:dyDescent="0.2">
      <c r="A510">
        <v>1513845</v>
      </c>
      <c r="B510" t="s">
        <v>88</v>
      </c>
      <c r="E510">
        <v>54915</v>
      </c>
      <c r="F510" t="s">
        <v>23</v>
      </c>
      <c r="G510" t="s">
        <v>89</v>
      </c>
      <c r="H510">
        <v>5450</v>
      </c>
      <c r="I510" t="s">
        <v>67</v>
      </c>
      <c r="J510">
        <f>VLOOKUP(I510,[1]Key!$A$1:$C$72,2,FALSE)</f>
        <v>43.074890000000003</v>
      </c>
      <c r="K510">
        <f>VLOOKUP(I510,[1]Key!$A$1:$C$72,3,FALSE)</f>
        <v>-87.882810000000006</v>
      </c>
      <c r="L510" t="s">
        <v>62</v>
      </c>
      <c r="M510">
        <f>VLOOKUP(L510,[1]Key!$A$1:$C$72,2,FALSE)</f>
        <v>43.058010000000003</v>
      </c>
      <c r="N510">
        <f>VLOOKUP(L510,[1]Key!$A$1:$C$72,3,FALSE)</f>
        <v>-87.877300000000005</v>
      </c>
      <c r="O510">
        <v>48</v>
      </c>
      <c r="P510">
        <v>6</v>
      </c>
      <c r="Q510">
        <v>7.2</v>
      </c>
      <c r="R510">
        <v>6.8</v>
      </c>
      <c r="S510">
        <v>288</v>
      </c>
      <c r="T510">
        <f t="shared" si="63"/>
        <v>-1</v>
      </c>
      <c r="U510" s="1">
        <v>42785</v>
      </c>
      <c r="V510" s="13">
        <f t="shared" si="64"/>
        <v>42767</v>
      </c>
      <c r="W510" s="14">
        <f t="shared" si="65"/>
        <v>42785</v>
      </c>
      <c r="X510" s="1" t="str">
        <f t="shared" si="66"/>
        <v>Sunday</v>
      </c>
      <c r="Y510" s="2">
        <v>0.54662037037037037</v>
      </c>
      <c r="Z510" s="2">
        <f t="shared" si="67"/>
        <v>0.54166666666666663</v>
      </c>
      <c r="AA510">
        <f>1</f>
        <v>1</v>
      </c>
      <c r="AB510" s="1">
        <v>42785</v>
      </c>
      <c r="AC510" s="13">
        <f t="shared" si="68"/>
        <v>42767</v>
      </c>
      <c r="AD510" s="14">
        <f t="shared" si="69"/>
        <v>42785</v>
      </c>
      <c r="AE510" s="1" t="str">
        <f t="shared" si="70"/>
        <v>Sunday</v>
      </c>
      <c r="AF510" s="2">
        <v>0.57989583333333339</v>
      </c>
      <c r="AG510" s="2">
        <f t="shared" si="71"/>
        <v>0.58333333333333326</v>
      </c>
      <c r="AH510" t="s">
        <v>27</v>
      </c>
    </row>
    <row r="511" spans="1:34" x14ac:dyDescent="0.2">
      <c r="A511">
        <v>1513853</v>
      </c>
      <c r="B511" t="s">
        <v>88</v>
      </c>
      <c r="E511">
        <v>77271</v>
      </c>
      <c r="F511" t="s">
        <v>23</v>
      </c>
      <c r="G511" t="s">
        <v>89</v>
      </c>
      <c r="H511">
        <v>5566</v>
      </c>
      <c r="I511" t="s">
        <v>31</v>
      </c>
      <c r="J511">
        <f>VLOOKUP(I511,[1]Key!$A$1:$C$72,2,FALSE)</f>
        <v>43.03519</v>
      </c>
      <c r="K511">
        <f>VLOOKUP(I511,[1]Key!$A$1:$C$72,3,FALSE)</f>
        <v>-87.907390000000007</v>
      </c>
      <c r="L511" t="s">
        <v>39</v>
      </c>
      <c r="M511">
        <f>VLOOKUP(L511,[1]Key!$A$1:$C$72,2,FALSE)</f>
        <v>43.03913</v>
      </c>
      <c r="N511">
        <f>VLOOKUP(L511,[1]Key!$A$1:$C$72,3,FALSE)</f>
        <v>-87.916150000000002</v>
      </c>
      <c r="O511">
        <v>45</v>
      </c>
      <c r="P511">
        <v>0</v>
      </c>
      <c r="Q511">
        <v>6.8</v>
      </c>
      <c r="R511">
        <v>6.4</v>
      </c>
      <c r="S511">
        <v>270</v>
      </c>
      <c r="T511">
        <f t="shared" si="63"/>
        <v>-1</v>
      </c>
      <c r="U511" s="1">
        <v>42785</v>
      </c>
      <c r="V511" s="13">
        <f t="shared" si="64"/>
        <v>42767</v>
      </c>
      <c r="W511" s="14">
        <f t="shared" si="65"/>
        <v>42785</v>
      </c>
      <c r="X511" s="1" t="str">
        <f t="shared" si="66"/>
        <v>Sunday</v>
      </c>
      <c r="Y511" s="2">
        <v>0.54751157407407403</v>
      </c>
      <c r="Z511" s="2">
        <f t="shared" si="67"/>
        <v>0.54166666666666663</v>
      </c>
      <c r="AA511">
        <f>1</f>
        <v>1</v>
      </c>
      <c r="AB511" s="1">
        <v>42785</v>
      </c>
      <c r="AC511" s="13">
        <f t="shared" si="68"/>
        <v>42767</v>
      </c>
      <c r="AD511" s="14">
        <f t="shared" si="69"/>
        <v>42785</v>
      </c>
      <c r="AE511" s="1" t="str">
        <f t="shared" si="70"/>
        <v>Sunday</v>
      </c>
      <c r="AF511" s="2">
        <v>0.57896990740740739</v>
      </c>
      <c r="AG511" s="2">
        <f t="shared" si="71"/>
        <v>0.58333333333333326</v>
      </c>
      <c r="AH511" t="s">
        <v>27</v>
      </c>
    </row>
    <row r="512" spans="1:34" x14ac:dyDescent="0.2">
      <c r="A512">
        <v>1513864</v>
      </c>
      <c r="B512" t="s">
        <v>88</v>
      </c>
      <c r="E512">
        <v>53207</v>
      </c>
      <c r="F512" t="s">
        <v>23</v>
      </c>
      <c r="G512" t="s">
        <v>89</v>
      </c>
      <c r="H512">
        <v>5426</v>
      </c>
      <c r="I512" t="s">
        <v>34</v>
      </c>
      <c r="J512">
        <f>VLOOKUP(I512,[1]Key!$A$1:$C$72,2,FALSE)</f>
        <v>43.036900000000003</v>
      </c>
      <c r="K512">
        <f>VLOOKUP(I512,[1]Key!$A$1:$C$72,3,FALSE)</f>
        <v>-87.89667</v>
      </c>
      <c r="L512" t="s">
        <v>34</v>
      </c>
      <c r="M512">
        <f>VLOOKUP(L512,[1]Key!$A$1:$C$72,2,FALSE)</f>
        <v>43.036900000000003</v>
      </c>
      <c r="N512">
        <f>VLOOKUP(L512,[1]Key!$A$1:$C$72,3,FALSE)</f>
        <v>-87.89667</v>
      </c>
      <c r="O512">
        <v>85</v>
      </c>
      <c r="P512">
        <v>9</v>
      </c>
      <c r="Q512">
        <v>12.8</v>
      </c>
      <c r="R512">
        <v>12.1</v>
      </c>
      <c r="S512">
        <v>510</v>
      </c>
      <c r="T512">
        <f t="shared" si="63"/>
        <v>-1</v>
      </c>
      <c r="U512" s="1">
        <v>42785</v>
      </c>
      <c r="V512" s="13">
        <f t="shared" si="64"/>
        <v>42767</v>
      </c>
      <c r="W512" s="14">
        <f t="shared" si="65"/>
        <v>42785</v>
      </c>
      <c r="X512" s="1" t="str">
        <f t="shared" si="66"/>
        <v>Sunday</v>
      </c>
      <c r="Y512" s="2">
        <v>0.54967592592592596</v>
      </c>
      <c r="Z512" s="2">
        <f t="shared" si="67"/>
        <v>0.54166666666666663</v>
      </c>
      <c r="AA512">
        <f>1</f>
        <v>1</v>
      </c>
      <c r="AB512" s="1">
        <v>42785</v>
      </c>
      <c r="AC512" s="13">
        <f t="shared" si="68"/>
        <v>42767</v>
      </c>
      <c r="AD512" s="14">
        <f t="shared" si="69"/>
        <v>42785</v>
      </c>
      <c r="AE512" s="1" t="str">
        <f t="shared" si="70"/>
        <v>Sunday</v>
      </c>
      <c r="AF512" s="2">
        <v>0.60870370370370364</v>
      </c>
      <c r="AG512" s="2">
        <f t="shared" si="71"/>
        <v>0.625</v>
      </c>
      <c r="AH512" t="s">
        <v>35</v>
      </c>
    </row>
    <row r="513" spans="1:34" x14ac:dyDescent="0.2">
      <c r="A513">
        <v>1513868</v>
      </c>
      <c r="B513" t="s">
        <v>88</v>
      </c>
      <c r="F513" t="s">
        <v>23</v>
      </c>
      <c r="G513" t="s">
        <v>89</v>
      </c>
      <c r="H513">
        <v>5438</v>
      </c>
      <c r="I513" t="s">
        <v>31</v>
      </c>
      <c r="J513">
        <f>VLOOKUP(I513,[1]Key!$A$1:$C$72,2,FALSE)</f>
        <v>43.03519</v>
      </c>
      <c r="K513">
        <f>VLOOKUP(I513,[1]Key!$A$1:$C$72,3,FALSE)</f>
        <v>-87.907390000000007</v>
      </c>
      <c r="L513" t="s">
        <v>39</v>
      </c>
      <c r="M513">
        <f>VLOOKUP(L513,[1]Key!$A$1:$C$72,2,FALSE)</f>
        <v>43.03913</v>
      </c>
      <c r="N513">
        <f>VLOOKUP(L513,[1]Key!$A$1:$C$72,3,FALSE)</f>
        <v>-87.916150000000002</v>
      </c>
      <c r="O513">
        <v>287</v>
      </c>
      <c r="P513">
        <v>0</v>
      </c>
      <c r="Q513">
        <v>18</v>
      </c>
      <c r="R513">
        <v>17.100000000000001</v>
      </c>
      <c r="S513">
        <v>720</v>
      </c>
      <c r="T513">
        <f t="shared" si="63"/>
        <v>-1</v>
      </c>
      <c r="U513" s="1">
        <v>42785</v>
      </c>
      <c r="V513" s="13">
        <f t="shared" si="64"/>
        <v>42767</v>
      </c>
      <c r="W513" s="14">
        <f t="shared" si="65"/>
        <v>42785</v>
      </c>
      <c r="X513" s="1" t="str">
        <f t="shared" si="66"/>
        <v>Sunday</v>
      </c>
      <c r="Y513" s="2">
        <v>0.55031249999999998</v>
      </c>
      <c r="Z513" s="2">
        <f t="shared" si="67"/>
        <v>0.54166666666666663</v>
      </c>
      <c r="AA513">
        <f>1</f>
        <v>1</v>
      </c>
      <c r="AB513" s="1">
        <v>42785</v>
      </c>
      <c r="AC513" s="13">
        <f t="shared" si="68"/>
        <v>42767</v>
      </c>
      <c r="AD513" s="14">
        <f t="shared" si="69"/>
        <v>42785</v>
      </c>
      <c r="AE513" s="1" t="str">
        <f t="shared" si="70"/>
        <v>Sunday</v>
      </c>
      <c r="AF513" s="2">
        <v>0.7494791666666667</v>
      </c>
      <c r="AG513" s="2">
        <f t="shared" si="71"/>
        <v>0.75</v>
      </c>
      <c r="AH513" t="s">
        <v>27</v>
      </c>
    </row>
    <row r="514" spans="1:34" x14ac:dyDescent="0.2">
      <c r="A514">
        <v>1513874</v>
      </c>
      <c r="B514" t="s">
        <v>88</v>
      </c>
      <c r="E514">
        <v>53221</v>
      </c>
      <c r="F514" t="s">
        <v>23</v>
      </c>
      <c r="G514" t="s">
        <v>89</v>
      </c>
      <c r="H514">
        <v>967</v>
      </c>
      <c r="I514" t="s">
        <v>62</v>
      </c>
      <c r="J514">
        <f>VLOOKUP(I514,[1]Key!$A$1:$C$72,2,FALSE)</f>
        <v>43.058010000000003</v>
      </c>
      <c r="K514">
        <f>VLOOKUP(I514,[1]Key!$A$1:$C$72,3,FALSE)</f>
        <v>-87.877300000000005</v>
      </c>
      <c r="L514" t="s">
        <v>62</v>
      </c>
      <c r="M514">
        <f>VLOOKUP(L514,[1]Key!$A$1:$C$72,2,FALSE)</f>
        <v>43.058010000000003</v>
      </c>
      <c r="N514">
        <f>VLOOKUP(L514,[1]Key!$A$1:$C$72,3,FALSE)</f>
        <v>-87.877300000000005</v>
      </c>
      <c r="O514">
        <v>9</v>
      </c>
      <c r="P514">
        <v>3</v>
      </c>
      <c r="Q514">
        <v>1.4</v>
      </c>
      <c r="R514">
        <v>1.3</v>
      </c>
      <c r="S514">
        <v>54</v>
      </c>
      <c r="T514">
        <f t="shared" ref="T514:T577" si="72">-1</f>
        <v>-1</v>
      </c>
      <c r="U514" s="1">
        <v>42785</v>
      </c>
      <c r="V514" s="13">
        <f t="shared" ref="V514:V577" si="73">DATE(YEAR(U514), MONTH(U514), 1)</f>
        <v>42767</v>
      </c>
      <c r="W514" s="14">
        <f t="shared" ref="W514:W577" si="74">U514</f>
        <v>42785</v>
      </c>
      <c r="X514" s="1" t="str">
        <f t="shared" ref="X514:X577" si="75">TEXT(W514,"dddd")</f>
        <v>Sunday</v>
      </c>
      <c r="Y514" s="2">
        <v>0.55087962962962966</v>
      </c>
      <c r="Z514" s="2">
        <f t="shared" ref="Z514:Z577" si="76">MROUND(Y514, "1:00")</f>
        <v>0.54166666666666663</v>
      </c>
      <c r="AA514">
        <f>1</f>
        <v>1</v>
      </c>
      <c r="AB514" s="1">
        <v>42785</v>
      </c>
      <c r="AC514" s="13">
        <f t="shared" ref="AC514:AC577" si="77">DATE(YEAR(AB514), MONTH(AB514), 1)</f>
        <v>42767</v>
      </c>
      <c r="AD514" s="14">
        <f t="shared" ref="AD514:AD577" si="78">AB514</f>
        <v>42785</v>
      </c>
      <c r="AE514" s="1" t="str">
        <f t="shared" ref="AE514:AE577" si="79">TEXT(AD514,"dddd")</f>
        <v>Sunday</v>
      </c>
      <c r="AF514" s="2">
        <v>0.55756944444444445</v>
      </c>
      <c r="AG514" s="2">
        <f t="shared" ref="AG514:AG577" si="80">MROUND(AF514, "1:00")</f>
        <v>0.54166666666666663</v>
      </c>
      <c r="AH514" t="s">
        <v>35</v>
      </c>
    </row>
    <row r="515" spans="1:34" x14ac:dyDescent="0.2">
      <c r="A515">
        <v>1513888</v>
      </c>
      <c r="B515" t="s">
        <v>88</v>
      </c>
      <c r="E515">
        <v>53213</v>
      </c>
      <c r="F515" t="s">
        <v>23</v>
      </c>
      <c r="G515" t="s">
        <v>89</v>
      </c>
      <c r="H515">
        <v>11129</v>
      </c>
      <c r="I515" t="s">
        <v>57</v>
      </c>
      <c r="J515">
        <f>VLOOKUP(I515,[1]Key!$A$1:$C$72,2,FALSE)</f>
        <v>43.048609999999996</v>
      </c>
      <c r="K515">
        <f>VLOOKUP(I515,[1]Key!$A$1:$C$72,3,FALSE)</f>
        <v>-88.008480000000006</v>
      </c>
      <c r="L515" t="s">
        <v>57</v>
      </c>
      <c r="M515">
        <f>VLOOKUP(L515,[1]Key!$A$1:$C$72,2,FALSE)</f>
        <v>43.048609999999996</v>
      </c>
      <c r="N515">
        <f>VLOOKUP(L515,[1]Key!$A$1:$C$72,3,FALSE)</f>
        <v>-88.008480000000006</v>
      </c>
      <c r="O515">
        <v>78</v>
      </c>
      <c r="P515">
        <v>9</v>
      </c>
      <c r="Q515">
        <v>11.7</v>
      </c>
      <c r="R515">
        <v>11.1</v>
      </c>
      <c r="S515">
        <v>468</v>
      </c>
      <c r="T515">
        <f t="shared" si="72"/>
        <v>-1</v>
      </c>
      <c r="U515" s="1">
        <v>42785</v>
      </c>
      <c r="V515" s="13">
        <f t="shared" si="73"/>
        <v>42767</v>
      </c>
      <c r="W515" s="14">
        <f t="shared" si="74"/>
        <v>42785</v>
      </c>
      <c r="X515" s="1" t="str">
        <f t="shared" si="75"/>
        <v>Sunday</v>
      </c>
      <c r="Y515" s="2">
        <v>0.55215277777777783</v>
      </c>
      <c r="Z515" s="2">
        <f t="shared" si="76"/>
        <v>0.54166666666666663</v>
      </c>
      <c r="AA515">
        <f>1</f>
        <v>1</v>
      </c>
      <c r="AB515" s="1">
        <v>42785</v>
      </c>
      <c r="AC515" s="13">
        <f t="shared" si="77"/>
        <v>42767</v>
      </c>
      <c r="AD515" s="14">
        <f t="shared" si="78"/>
        <v>42785</v>
      </c>
      <c r="AE515" s="1" t="str">
        <f t="shared" si="79"/>
        <v>Sunday</v>
      </c>
      <c r="AF515" s="2">
        <v>0.60665509259259254</v>
      </c>
      <c r="AG515" s="2">
        <f t="shared" si="80"/>
        <v>0.625</v>
      </c>
      <c r="AH515" t="s">
        <v>35</v>
      </c>
    </row>
    <row r="516" spans="1:34" x14ac:dyDescent="0.2">
      <c r="A516">
        <v>1513952</v>
      </c>
      <c r="B516" t="s">
        <v>88</v>
      </c>
      <c r="E516">
        <v>55125</v>
      </c>
      <c r="F516" t="s">
        <v>23</v>
      </c>
      <c r="G516" t="s">
        <v>89</v>
      </c>
      <c r="H516">
        <v>11106</v>
      </c>
      <c r="I516" t="s">
        <v>66</v>
      </c>
      <c r="J516">
        <f>VLOOKUP(I516,[1]Key!$A$1:$C$72,2,FALSE)</f>
        <v>43.060155999999999</v>
      </c>
      <c r="K516">
        <f>VLOOKUP(I516,[1]Key!$A$1:$C$72,3,FALSE)</f>
        <v>-87.881258000000003</v>
      </c>
      <c r="L516" t="s">
        <v>66</v>
      </c>
      <c r="M516">
        <f>VLOOKUP(L516,[1]Key!$A$1:$C$72,2,FALSE)</f>
        <v>43.060155999999999</v>
      </c>
      <c r="N516">
        <f>VLOOKUP(L516,[1]Key!$A$1:$C$72,3,FALSE)</f>
        <v>-87.881258000000003</v>
      </c>
      <c r="O516">
        <v>55</v>
      </c>
      <c r="P516">
        <v>6</v>
      </c>
      <c r="Q516">
        <v>8.3000000000000007</v>
      </c>
      <c r="R516">
        <v>7.8</v>
      </c>
      <c r="S516">
        <v>330</v>
      </c>
      <c r="T516">
        <f t="shared" si="72"/>
        <v>-1</v>
      </c>
      <c r="U516" s="1">
        <v>42785</v>
      </c>
      <c r="V516" s="13">
        <f t="shared" si="73"/>
        <v>42767</v>
      </c>
      <c r="W516" s="14">
        <f t="shared" si="74"/>
        <v>42785</v>
      </c>
      <c r="X516" s="1" t="str">
        <f t="shared" si="75"/>
        <v>Sunday</v>
      </c>
      <c r="Y516" s="2">
        <v>0.56103009259259262</v>
      </c>
      <c r="Z516" s="2">
        <f t="shared" si="76"/>
        <v>0.54166666666666663</v>
      </c>
      <c r="AA516">
        <f>1</f>
        <v>1</v>
      </c>
      <c r="AB516" s="1">
        <v>42785</v>
      </c>
      <c r="AC516" s="13">
        <f t="shared" si="77"/>
        <v>42767</v>
      </c>
      <c r="AD516" s="14">
        <f t="shared" si="78"/>
        <v>42785</v>
      </c>
      <c r="AE516" s="1" t="str">
        <f t="shared" si="79"/>
        <v>Sunday</v>
      </c>
      <c r="AF516" s="2">
        <v>0.59921296296296289</v>
      </c>
      <c r="AG516" s="2">
        <f t="shared" si="80"/>
        <v>0.58333333333333326</v>
      </c>
      <c r="AH516" t="s">
        <v>35</v>
      </c>
    </row>
    <row r="517" spans="1:34" x14ac:dyDescent="0.2">
      <c r="A517">
        <v>1513965</v>
      </c>
      <c r="B517" t="s">
        <v>88</v>
      </c>
      <c r="E517">
        <v>53203</v>
      </c>
      <c r="F517" t="s">
        <v>23</v>
      </c>
      <c r="G517" t="s">
        <v>89</v>
      </c>
      <c r="H517">
        <v>11085</v>
      </c>
      <c r="I517" t="s">
        <v>31</v>
      </c>
      <c r="J517">
        <f>VLOOKUP(I517,[1]Key!$A$1:$C$72,2,FALSE)</f>
        <v>43.03519</v>
      </c>
      <c r="K517">
        <f>VLOOKUP(I517,[1]Key!$A$1:$C$72,3,FALSE)</f>
        <v>-87.907390000000007</v>
      </c>
      <c r="L517" t="s">
        <v>29</v>
      </c>
      <c r="M517">
        <f>VLOOKUP(L517,[1]Key!$A$1:$C$72,2,FALSE)</f>
        <v>43.042490000000001</v>
      </c>
      <c r="N517">
        <f>VLOOKUP(L517,[1]Key!$A$1:$C$72,3,FALSE)</f>
        <v>-87.909959999999998</v>
      </c>
      <c r="O517">
        <v>11</v>
      </c>
      <c r="P517">
        <v>3</v>
      </c>
      <c r="Q517">
        <v>1.7</v>
      </c>
      <c r="R517">
        <v>1.6</v>
      </c>
      <c r="S517">
        <v>66</v>
      </c>
      <c r="T517">
        <f t="shared" si="72"/>
        <v>-1</v>
      </c>
      <c r="U517" s="1">
        <v>42785</v>
      </c>
      <c r="V517" s="13">
        <f t="shared" si="73"/>
        <v>42767</v>
      </c>
      <c r="W517" s="14">
        <f t="shared" si="74"/>
        <v>42785</v>
      </c>
      <c r="X517" s="1" t="str">
        <f t="shared" si="75"/>
        <v>Sunday</v>
      </c>
      <c r="Y517" s="2">
        <v>0.56505787037037036</v>
      </c>
      <c r="Z517" s="2">
        <f t="shared" si="76"/>
        <v>0.58333333333333326</v>
      </c>
      <c r="AA517">
        <f>1</f>
        <v>1</v>
      </c>
      <c r="AB517" s="1">
        <v>42785</v>
      </c>
      <c r="AC517" s="13">
        <f t="shared" si="77"/>
        <v>42767</v>
      </c>
      <c r="AD517" s="14">
        <f t="shared" si="78"/>
        <v>42785</v>
      </c>
      <c r="AE517" s="1" t="str">
        <f t="shared" si="79"/>
        <v>Sunday</v>
      </c>
      <c r="AF517" s="2">
        <v>0.57246527777777778</v>
      </c>
      <c r="AG517" s="2">
        <f t="shared" si="80"/>
        <v>0.58333333333333326</v>
      </c>
      <c r="AH517" t="s">
        <v>27</v>
      </c>
    </row>
    <row r="518" spans="1:34" x14ac:dyDescent="0.2">
      <c r="A518">
        <v>1513993</v>
      </c>
      <c r="B518" t="s">
        <v>88</v>
      </c>
      <c r="E518">
        <v>53051</v>
      </c>
      <c r="F518" t="s">
        <v>23</v>
      </c>
      <c r="G518" t="s">
        <v>89</v>
      </c>
      <c r="H518">
        <v>157</v>
      </c>
      <c r="I518" t="s">
        <v>34</v>
      </c>
      <c r="J518">
        <f>VLOOKUP(I518,[1]Key!$A$1:$C$72,2,FALSE)</f>
        <v>43.036900000000003</v>
      </c>
      <c r="K518">
        <f>VLOOKUP(I518,[1]Key!$A$1:$C$72,3,FALSE)</f>
        <v>-87.89667</v>
      </c>
      <c r="L518" t="s">
        <v>62</v>
      </c>
      <c r="M518">
        <f>VLOOKUP(L518,[1]Key!$A$1:$C$72,2,FALSE)</f>
        <v>43.058010000000003</v>
      </c>
      <c r="N518">
        <f>VLOOKUP(L518,[1]Key!$A$1:$C$72,3,FALSE)</f>
        <v>-87.877300000000005</v>
      </c>
      <c r="O518">
        <v>47</v>
      </c>
      <c r="P518">
        <v>6</v>
      </c>
      <c r="Q518">
        <v>7.1</v>
      </c>
      <c r="R518">
        <v>6.7</v>
      </c>
      <c r="S518">
        <v>282</v>
      </c>
      <c r="T518">
        <f t="shared" si="72"/>
        <v>-1</v>
      </c>
      <c r="U518" s="1">
        <v>42785</v>
      </c>
      <c r="V518" s="13">
        <f t="shared" si="73"/>
        <v>42767</v>
      </c>
      <c r="W518" s="14">
        <f t="shared" si="74"/>
        <v>42785</v>
      </c>
      <c r="X518" s="1" t="str">
        <f t="shared" si="75"/>
        <v>Sunday</v>
      </c>
      <c r="Y518" s="2">
        <v>0.56901620370370376</v>
      </c>
      <c r="Z518" s="2">
        <f t="shared" si="76"/>
        <v>0.58333333333333326</v>
      </c>
      <c r="AA518">
        <f>1</f>
        <v>1</v>
      </c>
      <c r="AB518" s="1">
        <v>42785</v>
      </c>
      <c r="AC518" s="13">
        <f t="shared" si="77"/>
        <v>42767</v>
      </c>
      <c r="AD518" s="14">
        <f t="shared" si="78"/>
        <v>42785</v>
      </c>
      <c r="AE518" s="1" t="str">
        <f t="shared" si="79"/>
        <v>Sunday</v>
      </c>
      <c r="AF518" s="2">
        <v>0.60138888888888886</v>
      </c>
      <c r="AG518" s="2">
        <f t="shared" si="80"/>
        <v>0.58333333333333326</v>
      </c>
      <c r="AH518" t="s">
        <v>27</v>
      </c>
    </row>
    <row r="519" spans="1:34" x14ac:dyDescent="0.2">
      <c r="A519">
        <v>1514000</v>
      </c>
      <c r="B519" t="s">
        <v>88</v>
      </c>
      <c r="E519">
        <v>53202</v>
      </c>
      <c r="F519" t="s">
        <v>23</v>
      </c>
      <c r="G519" t="s">
        <v>89</v>
      </c>
      <c r="H519">
        <v>179</v>
      </c>
      <c r="I519" t="s">
        <v>34</v>
      </c>
      <c r="J519">
        <f>VLOOKUP(I519,[1]Key!$A$1:$C$72,2,FALSE)</f>
        <v>43.036900000000003</v>
      </c>
      <c r="K519">
        <f>VLOOKUP(I519,[1]Key!$A$1:$C$72,3,FALSE)</f>
        <v>-87.89667</v>
      </c>
      <c r="L519" t="s">
        <v>62</v>
      </c>
      <c r="M519">
        <f>VLOOKUP(L519,[1]Key!$A$1:$C$72,2,FALSE)</f>
        <v>43.058010000000003</v>
      </c>
      <c r="N519">
        <f>VLOOKUP(L519,[1]Key!$A$1:$C$72,3,FALSE)</f>
        <v>-87.877300000000005</v>
      </c>
      <c r="O519">
        <v>46</v>
      </c>
      <c r="P519">
        <v>6</v>
      </c>
      <c r="Q519">
        <v>6.9</v>
      </c>
      <c r="R519">
        <v>6.6</v>
      </c>
      <c r="S519">
        <v>276</v>
      </c>
      <c r="T519">
        <f t="shared" si="72"/>
        <v>-1</v>
      </c>
      <c r="U519" s="1">
        <v>42785</v>
      </c>
      <c r="V519" s="13">
        <f t="shared" si="73"/>
        <v>42767</v>
      </c>
      <c r="W519" s="14">
        <f t="shared" si="74"/>
        <v>42785</v>
      </c>
      <c r="X519" s="1" t="str">
        <f t="shared" si="75"/>
        <v>Sunday</v>
      </c>
      <c r="Y519" s="2">
        <v>0.56958333333333333</v>
      </c>
      <c r="Z519" s="2">
        <f t="shared" si="76"/>
        <v>0.58333333333333326</v>
      </c>
      <c r="AA519">
        <f>1</f>
        <v>1</v>
      </c>
      <c r="AB519" s="1">
        <v>42785</v>
      </c>
      <c r="AC519" s="13">
        <f t="shared" si="77"/>
        <v>42767</v>
      </c>
      <c r="AD519" s="14">
        <f t="shared" si="78"/>
        <v>42785</v>
      </c>
      <c r="AE519" s="1" t="str">
        <f t="shared" si="79"/>
        <v>Sunday</v>
      </c>
      <c r="AF519" s="2">
        <v>0.60150462962962969</v>
      </c>
      <c r="AG519" s="2">
        <f t="shared" si="80"/>
        <v>0.58333333333333326</v>
      </c>
      <c r="AH519" t="s">
        <v>27</v>
      </c>
    </row>
    <row r="520" spans="1:34" x14ac:dyDescent="0.2">
      <c r="A520">
        <v>1514007</v>
      </c>
      <c r="B520" t="s">
        <v>88</v>
      </c>
      <c r="E520">
        <v>53205</v>
      </c>
      <c r="F520" t="s">
        <v>23</v>
      </c>
      <c r="G520" t="s">
        <v>89</v>
      </c>
      <c r="H520">
        <v>5519</v>
      </c>
      <c r="I520" t="s">
        <v>73</v>
      </c>
      <c r="J520">
        <f>VLOOKUP(I520,[1]Key!$A$1:$C$72,2,FALSE)</f>
        <v>43.040349999999997</v>
      </c>
      <c r="K520">
        <f>VLOOKUP(I520,[1]Key!$A$1:$C$72,3,FALSE)</f>
        <v>-87.920760000000001</v>
      </c>
      <c r="L520" t="s">
        <v>61</v>
      </c>
      <c r="M520">
        <f>VLOOKUP(L520,[1]Key!$A$1:$C$72,2,FALSE)</f>
        <v>43.058619999999998</v>
      </c>
      <c r="N520">
        <f>VLOOKUP(L520,[1]Key!$A$1:$C$72,3,FALSE)</f>
        <v>-87.885319999999993</v>
      </c>
      <c r="O520">
        <v>90</v>
      </c>
      <c r="P520">
        <v>9</v>
      </c>
      <c r="Q520">
        <v>13.5</v>
      </c>
      <c r="R520">
        <v>12.8</v>
      </c>
      <c r="S520">
        <v>540</v>
      </c>
      <c r="T520">
        <f t="shared" si="72"/>
        <v>-1</v>
      </c>
      <c r="U520" s="1">
        <v>42785</v>
      </c>
      <c r="V520" s="13">
        <f t="shared" si="73"/>
        <v>42767</v>
      </c>
      <c r="W520" s="14">
        <f t="shared" si="74"/>
        <v>42785</v>
      </c>
      <c r="X520" s="1" t="str">
        <f t="shared" si="75"/>
        <v>Sunday</v>
      </c>
      <c r="Y520" s="2">
        <v>0.57065972222222217</v>
      </c>
      <c r="Z520" s="2">
        <f t="shared" si="76"/>
        <v>0.58333333333333326</v>
      </c>
      <c r="AA520">
        <f>1</f>
        <v>1</v>
      </c>
      <c r="AB520" s="1">
        <v>42785</v>
      </c>
      <c r="AC520" s="13">
        <f t="shared" si="77"/>
        <v>42767</v>
      </c>
      <c r="AD520" s="14">
        <f t="shared" si="78"/>
        <v>42785</v>
      </c>
      <c r="AE520" s="1" t="str">
        <f t="shared" si="79"/>
        <v>Sunday</v>
      </c>
      <c r="AF520" s="2">
        <v>0.63276620370370373</v>
      </c>
      <c r="AG520" s="2">
        <f t="shared" si="80"/>
        <v>0.625</v>
      </c>
      <c r="AH520" t="s">
        <v>27</v>
      </c>
    </row>
    <row r="521" spans="1:34" x14ac:dyDescent="0.2">
      <c r="A521">
        <v>1514007</v>
      </c>
      <c r="B521" t="s">
        <v>88</v>
      </c>
      <c r="E521">
        <v>53205</v>
      </c>
      <c r="F521" t="s">
        <v>23</v>
      </c>
      <c r="G521" t="s">
        <v>89</v>
      </c>
      <c r="H521">
        <v>11125</v>
      </c>
      <c r="I521" t="s">
        <v>61</v>
      </c>
      <c r="J521">
        <f>VLOOKUP(I521,[1]Key!$A$1:$C$72,2,FALSE)</f>
        <v>43.058619999999998</v>
      </c>
      <c r="K521">
        <f>VLOOKUP(I521,[1]Key!$A$1:$C$72,3,FALSE)</f>
        <v>-87.885319999999993</v>
      </c>
      <c r="L521" t="s">
        <v>73</v>
      </c>
      <c r="M521">
        <f>VLOOKUP(L521,[1]Key!$A$1:$C$72,2,FALSE)</f>
        <v>43.040349999999997</v>
      </c>
      <c r="N521">
        <f>VLOOKUP(L521,[1]Key!$A$1:$C$72,3,FALSE)</f>
        <v>-87.920760000000001</v>
      </c>
      <c r="O521">
        <v>30</v>
      </c>
      <c r="P521">
        <v>3</v>
      </c>
      <c r="Q521">
        <v>4.5</v>
      </c>
      <c r="R521">
        <v>4.3</v>
      </c>
      <c r="S521">
        <v>180</v>
      </c>
      <c r="T521">
        <f t="shared" si="72"/>
        <v>-1</v>
      </c>
      <c r="U521" s="1">
        <v>42785</v>
      </c>
      <c r="V521" s="13">
        <f t="shared" si="73"/>
        <v>42767</v>
      </c>
      <c r="W521" s="14">
        <f t="shared" si="74"/>
        <v>42785</v>
      </c>
      <c r="X521" s="1" t="str">
        <f t="shared" si="75"/>
        <v>Sunday</v>
      </c>
      <c r="Y521" s="2">
        <v>0.64841435185185181</v>
      </c>
      <c r="Z521" s="2">
        <f t="shared" si="76"/>
        <v>0.66666666666666663</v>
      </c>
      <c r="AA521">
        <f>1</f>
        <v>1</v>
      </c>
      <c r="AB521" s="1">
        <v>42785</v>
      </c>
      <c r="AC521" s="13">
        <f t="shared" si="77"/>
        <v>42767</v>
      </c>
      <c r="AD521" s="14">
        <f t="shared" si="78"/>
        <v>42785</v>
      </c>
      <c r="AE521" s="1" t="str">
        <f t="shared" si="79"/>
        <v>Sunday</v>
      </c>
      <c r="AF521" s="2">
        <v>0.66931712962962964</v>
      </c>
      <c r="AG521" s="2">
        <f t="shared" si="80"/>
        <v>0.66666666666666663</v>
      </c>
      <c r="AH521" t="s">
        <v>27</v>
      </c>
    </row>
    <row r="522" spans="1:34" x14ac:dyDescent="0.2">
      <c r="A522">
        <v>1514019</v>
      </c>
      <c r="B522" t="s">
        <v>88</v>
      </c>
      <c r="E522">
        <v>53516</v>
      </c>
      <c r="F522" t="s">
        <v>23</v>
      </c>
      <c r="G522" t="s">
        <v>89</v>
      </c>
      <c r="H522">
        <v>5489</v>
      </c>
      <c r="I522" t="s">
        <v>62</v>
      </c>
      <c r="J522">
        <f>VLOOKUP(I522,[1]Key!$A$1:$C$72,2,FALSE)</f>
        <v>43.058010000000003</v>
      </c>
      <c r="K522">
        <f>VLOOKUP(I522,[1]Key!$A$1:$C$72,3,FALSE)</f>
        <v>-87.877300000000005</v>
      </c>
      <c r="L522" t="s">
        <v>62</v>
      </c>
      <c r="M522">
        <f>VLOOKUP(L522,[1]Key!$A$1:$C$72,2,FALSE)</f>
        <v>43.058010000000003</v>
      </c>
      <c r="N522">
        <f>VLOOKUP(L522,[1]Key!$A$1:$C$72,3,FALSE)</f>
        <v>-87.877300000000005</v>
      </c>
      <c r="O522">
        <v>109</v>
      </c>
      <c r="P522">
        <v>12</v>
      </c>
      <c r="Q522">
        <v>16.399999999999999</v>
      </c>
      <c r="R522">
        <v>15.5</v>
      </c>
      <c r="S522">
        <v>654</v>
      </c>
      <c r="T522">
        <f t="shared" si="72"/>
        <v>-1</v>
      </c>
      <c r="U522" s="1">
        <v>42785</v>
      </c>
      <c r="V522" s="13">
        <f t="shared" si="73"/>
        <v>42767</v>
      </c>
      <c r="W522" s="14">
        <f t="shared" si="74"/>
        <v>42785</v>
      </c>
      <c r="X522" s="1" t="str">
        <f t="shared" si="75"/>
        <v>Sunday</v>
      </c>
      <c r="Y522" s="2">
        <v>0.57276620370370368</v>
      </c>
      <c r="Z522" s="2">
        <f t="shared" si="76"/>
        <v>0.58333333333333326</v>
      </c>
      <c r="AA522">
        <f>1</f>
        <v>1</v>
      </c>
      <c r="AB522" s="1">
        <v>42785</v>
      </c>
      <c r="AC522" s="13">
        <f t="shared" si="77"/>
        <v>42767</v>
      </c>
      <c r="AD522" s="14">
        <f t="shared" si="78"/>
        <v>42785</v>
      </c>
      <c r="AE522" s="1" t="str">
        <f t="shared" si="79"/>
        <v>Sunday</v>
      </c>
      <c r="AF522" s="2">
        <v>0.64824074074074078</v>
      </c>
      <c r="AG522" s="2">
        <f t="shared" si="80"/>
        <v>0.66666666666666663</v>
      </c>
      <c r="AH522" t="s">
        <v>35</v>
      </c>
    </row>
    <row r="523" spans="1:34" x14ac:dyDescent="0.2">
      <c r="A523">
        <v>1514020</v>
      </c>
      <c r="B523" t="s">
        <v>88</v>
      </c>
      <c r="E523">
        <v>6812</v>
      </c>
      <c r="F523" t="s">
        <v>23</v>
      </c>
      <c r="G523" t="s">
        <v>89</v>
      </c>
      <c r="H523">
        <v>217</v>
      </c>
      <c r="I523" t="s">
        <v>36</v>
      </c>
      <c r="J523">
        <f>VLOOKUP(I523,[1]Key!$A$1:$C$72,2,FALSE)</f>
        <v>43.038580000000003</v>
      </c>
      <c r="K523">
        <f>VLOOKUP(I523,[1]Key!$A$1:$C$72,3,FALSE)</f>
        <v>-87.90934</v>
      </c>
      <c r="L523" t="s">
        <v>36</v>
      </c>
      <c r="M523">
        <f>VLOOKUP(L523,[1]Key!$A$1:$C$72,2,FALSE)</f>
        <v>43.038580000000003</v>
      </c>
      <c r="N523">
        <f>VLOOKUP(L523,[1]Key!$A$1:$C$72,3,FALSE)</f>
        <v>-87.90934</v>
      </c>
      <c r="O523">
        <v>71</v>
      </c>
      <c r="P523">
        <v>9</v>
      </c>
      <c r="Q523">
        <v>10.7</v>
      </c>
      <c r="R523">
        <v>10.1</v>
      </c>
      <c r="S523">
        <v>426</v>
      </c>
      <c r="T523">
        <f t="shared" si="72"/>
        <v>-1</v>
      </c>
      <c r="U523" s="1">
        <v>42785</v>
      </c>
      <c r="V523" s="13">
        <f t="shared" si="73"/>
        <v>42767</v>
      </c>
      <c r="W523" s="14">
        <f t="shared" si="74"/>
        <v>42785</v>
      </c>
      <c r="X523" s="1" t="str">
        <f t="shared" si="75"/>
        <v>Sunday</v>
      </c>
      <c r="Y523" s="2">
        <v>0.57291666666666663</v>
      </c>
      <c r="Z523" s="2">
        <f t="shared" si="76"/>
        <v>0.58333333333333326</v>
      </c>
      <c r="AA523">
        <f>1</f>
        <v>1</v>
      </c>
      <c r="AB523" s="1">
        <v>42785</v>
      </c>
      <c r="AC523" s="13">
        <f t="shared" si="77"/>
        <v>42767</v>
      </c>
      <c r="AD523" s="14">
        <f t="shared" si="78"/>
        <v>42785</v>
      </c>
      <c r="AE523" s="1" t="str">
        <f t="shared" si="79"/>
        <v>Sunday</v>
      </c>
      <c r="AF523" s="2">
        <v>0.62265046296296289</v>
      </c>
      <c r="AG523" s="2">
        <f t="shared" si="80"/>
        <v>0.625</v>
      </c>
      <c r="AH523" t="s">
        <v>35</v>
      </c>
    </row>
    <row r="524" spans="1:34" x14ac:dyDescent="0.2">
      <c r="A524">
        <v>1514033</v>
      </c>
      <c r="B524" t="s">
        <v>88</v>
      </c>
      <c r="E524">
        <v>60018</v>
      </c>
      <c r="F524" t="s">
        <v>23</v>
      </c>
      <c r="G524" t="s">
        <v>89</v>
      </c>
      <c r="H524">
        <v>11113</v>
      </c>
      <c r="I524" t="s">
        <v>69</v>
      </c>
      <c r="J524">
        <f>VLOOKUP(I524,[1]Key!$A$1:$C$72,2,FALSE)</f>
        <v>43.048200000000001</v>
      </c>
      <c r="K524">
        <f>VLOOKUP(I524,[1]Key!$A$1:$C$72,3,FALSE)</f>
        <v>-87.900859999999994</v>
      </c>
      <c r="L524" t="s">
        <v>74</v>
      </c>
      <c r="M524">
        <f>VLOOKUP(L524,[1]Key!$A$1:$C$72,2,FALSE)</f>
        <v>43.040154000000001</v>
      </c>
      <c r="N524">
        <f>VLOOKUP(L524,[1]Key!$A$1:$C$72,3,FALSE)</f>
        <v>-87.932113000000001</v>
      </c>
      <c r="O524">
        <v>98</v>
      </c>
      <c r="P524">
        <v>0</v>
      </c>
      <c r="Q524">
        <v>14.7</v>
      </c>
      <c r="R524">
        <v>14</v>
      </c>
      <c r="S524">
        <v>588</v>
      </c>
      <c r="T524">
        <f t="shared" si="72"/>
        <v>-1</v>
      </c>
      <c r="U524" s="1">
        <v>42785</v>
      </c>
      <c r="V524" s="13">
        <f t="shared" si="73"/>
        <v>42767</v>
      </c>
      <c r="W524" s="14">
        <f t="shared" si="74"/>
        <v>42785</v>
      </c>
      <c r="X524" s="1" t="str">
        <f t="shared" si="75"/>
        <v>Sunday</v>
      </c>
      <c r="Y524" s="2">
        <v>0.57430555555555551</v>
      </c>
      <c r="Z524" s="2">
        <f t="shared" si="76"/>
        <v>0.58333333333333326</v>
      </c>
      <c r="AA524">
        <f>1</f>
        <v>1</v>
      </c>
      <c r="AB524" s="1">
        <v>42785</v>
      </c>
      <c r="AC524" s="13">
        <f t="shared" si="77"/>
        <v>42767</v>
      </c>
      <c r="AD524" s="14">
        <f t="shared" si="78"/>
        <v>42785</v>
      </c>
      <c r="AE524" s="1" t="str">
        <f t="shared" si="79"/>
        <v>Sunday</v>
      </c>
      <c r="AF524" s="2">
        <v>0.64241898148148147</v>
      </c>
      <c r="AG524" s="2">
        <f t="shared" si="80"/>
        <v>0.625</v>
      </c>
      <c r="AH524" t="s">
        <v>27</v>
      </c>
    </row>
    <row r="525" spans="1:34" x14ac:dyDescent="0.2">
      <c r="A525">
        <v>1514037</v>
      </c>
      <c r="B525" t="s">
        <v>88</v>
      </c>
      <c r="E525">
        <v>53104</v>
      </c>
      <c r="F525" t="s">
        <v>23</v>
      </c>
      <c r="G525" t="s">
        <v>89</v>
      </c>
      <c r="H525">
        <v>11062</v>
      </c>
      <c r="I525" t="s">
        <v>69</v>
      </c>
      <c r="J525">
        <f>VLOOKUP(I525,[1]Key!$A$1:$C$72,2,FALSE)</f>
        <v>43.048200000000001</v>
      </c>
      <c r="K525">
        <f>VLOOKUP(I525,[1]Key!$A$1:$C$72,3,FALSE)</f>
        <v>-87.900859999999994</v>
      </c>
      <c r="L525" t="s">
        <v>74</v>
      </c>
      <c r="M525">
        <f>VLOOKUP(L525,[1]Key!$A$1:$C$72,2,FALSE)</f>
        <v>43.040154000000001</v>
      </c>
      <c r="N525">
        <f>VLOOKUP(L525,[1]Key!$A$1:$C$72,3,FALSE)</f>
        <v>-87.932113000000001</v>
      </c>
      <c r="O525">
        <v>110</v>
      </c>
      <c r="P525">
        <v>12</v>
      </c>
      <c r="Q525">
        <v>16.5</v>
      </c>
      <c r="R525">
        <v>15.7</v>
      </c>
      <c r="S525">
        <v>660</v>
      </c>
      <c r="T525">
        <f t="shared" si="72"/>
        <v>-1</v>
      </c>
      <c r="U525" s="1">
        <v>42785</v>
      </c>
      <c r="V525" s="13">
        <f t="shared" si="73"/>
        <v>42767</v>
      </c>
      <c r="W525" s="14">
        <f t="shared" si="74"/>
        <v>42785</v>
      </c>
      <c r="X525" s="1" t="str">
        <f t="shared" si="75"/>
        <v>Sunday</v>
      </c>
      <c r="Y525" s="2">
        <v>0.5746296296296296</v>
      </c>
      <c r="Z525" s="2">
        <f t="shared" si="76"/>
        <v>0.58333333333333326</v>
      </c>
      <c r="AA525">
        <f>1</f>
        <v>1</v>
      </c>
      <c r="AB525" s="1">
        <v>42785</v>
      </c>
      <c r="AC525" s="13">
        <f t="shared" si="77"/>
        <v>42767</v>
      </c>
      <c r="AD525" s="14">
        <f t="shared" si="78"/>
        <v>42785</v>
      </c>
      <c r="AE525" s="1" t="str">
        <f t="shared" si="79"/>
        <v>Sunday</v>
      </c>
      <c r="AF525" s="2">
        <v>0.65084490740740741</v>
      </c>
      <c r="AG525" s="2">
        <f t="shared" si="80"/>
        <v>0.66666666666666663</v>
      </c>
      <c r="AH525" t="s">
        <v>27</v>
      </c>
    </row>
    <row r="526" spans="1:34" x14ac:dyDescent="0.2">
      <c r="A526">
        <v>1514038</v>
      </c>
      <c r="B526" t="s">
        <v>88</v>
      </c>
      <c r="E526">
        <v>10031</v>
      </c>
      <c r="F526" t="s">
        <v>23</v>
      </c>
      <c r="G526" t="s">
        <v>89</v>
      </c>
      <c r="H526">
        <v>5455</v>
      </c>
      <c r="I526" t="s">
        <v>34</v>
      </c>
      <c r="J526">
        <f>VLOOKUP(I526,[1]Key!$A$1:$C$72,2,FALSE)</f>
        <v>43.036900000000003</v>
      </c>
      <c r="K526">
        <f>VLOOKUP(I526,[1]Key!$A$1:$C$72,3,FALSE)</f>
        <v>-87.89667</v>
      </c>
      <c r="L526" t="s">
        <v>62</v>
      </c>
      <c r="M526">
        <f>VLOOKUP(L526,[1]Key!$A$1:$C$72,2,FALSE)</f>
        <v>43.058010000000003</v>
      </c>
      <c r="N526">
        <f>VLOOKUP(L526,[1]Key!$A$1:$C$72,3,FALSE)</f>
        <v>-87.877300000000005</v>
      </c>
      <c r="O526">
        <v>54</v>
      </c>
      <c r="P526">
        <v>6</v>
      </c>
      <c r="Q526">
        <v>8.1</v>
      </c>
      <c r="R526">
        <v>7.7</v>
      </c>
      <c r="S526">
        <v>324</v>
      </c>
      <c r="T526">
        <f t="shared" si="72"/>
        <v>-1</v>
      </c>
      <c r="U526" s="1">
        <v>42785</v>
      </c>
      <c r="V526" s="13">
        <f t="shared" si="73"/>
        <v>42767</v>
      </c>
      <c r="W526" s="14">
        <f t="shared" si="74"/>
        <v>42785</v>
      </c>
      <c r="X526" s="1" t="str">
        <f t="shared" si="75"/>
        <v>Sunday</v>
      </c>
      <c r="Y526" s="2">
        <v>0.57482638888888882</v>
      </c>
      <c r="Z526" s="2">
        <f t="shared" si="76"/>
        <v>0.58333333333333326</v>
      </c>
      <c r="AA526">
        <f>1</f>
        <v>1</v>
      </c>
      <c r="AB526" s="1">
        <v>42785</v>
      </c>
      <c r="AC526" s="13">
        <f t="shared" si="77"/>
        <v>42767</v>
      </c>
      <c r="AD526" s="14">
        <f t="shared" si="78"/>
        <v>42785</v>
      </c>
      <c r="AE526" s="1" t="str">
        <f t="shared" si="79"/>
        <v>Sunday</v>
      </c>
      <c r="AF526" s="2">
        <v>0.61248842592592589</v>
      </c>
      <c r="AG526" s="2">
        <f t="shared" si="80"/>
        <v>0.625</v>
      </c>
      <c r="AH526" t="s">
        <v>27</v>
      </c>
    </row>
    <row r="527" spans="1:34" x14ac:dyDescent="0.2">
      <c r="A527">
        <v>1514039</v>
      </c>
      <c r="B527" t="s">
        <v>88</v>
      </c>
      <c r="E527">
        <v>53202</v>
      </c>
      <c r="F527" t="s">
        <v>23</v>
      </c>
      <c r="G527" t="s">
        <v>89</v>
      </c>
      <c r="H527">
        <v>11159</v>
      </c>
      <c r="I527" t="s">
        <v>68</v>
      </c>
      <c r="J527">
        <f>VLOOKUP(I527,[1]Key!$A$1:$C$72,2,FALSE)</f>
        <v>43.04804</v>
      </c>
      <c r="K527">
        <f>VLOOKUP(I527,[1]Key!$A$1:$C$72,3,FALSE)</f>
        <v>-87.896720000000002</v>
      </c>
      <c r="L527" t="s">
        <v>37</v>
      </c>
      <c r="M527">
        <f>VLOOKUP(L527,[1]Key!$A$1:$C$72,2,FALSE)</f>
        <v>43.031320000000001</v>
      </c>
      <c r="N527">
        <f>VLOOKUP(L527,[1]Key!$A$1:$C$72,3,FALSE)</f>
        <v>-87.904259999999994</v>
      </c>
      <c r="O527">
        <v>11</v>
      </c>
      <c r="P527">
        <v>3</v>
      </c>
      <c r="Q527">
        <v>1.7</v>
      </c>
      <c r="R527">
        <v>1.6</v>
      </c>
      <c r="S527">
        <v>66</v>
      </c>
      <c r="T527">
        <f t="shared" si="72"/>
        <v>-1</v>
      </c>
      <c r="U527" s="1">
        <v>42785</v>
      </c>
      <c r="V527" s="13">
        <f t="shared" si="73"/>
        <v>42767</v>
      </c>
      <c r="W527" s="14">
        <f t="shared" si="74"/>
        <v>42785</v>
      </c>
      <c r="X527" s="1" t="str">
        <f t="shared" si="75"/>
        <v>Sunday</v>
      </c>
      <c r="Y527" s="2">
        <v>0.5750925925925926</v>
      </c>
      <c r="Z527" s="2">
        <f t="shared" si="76"/>
        <v>0.58333333333333326</v>
      </c>
      <c r="AA527">
        <f>1</f>
        <v>1</v>
      </c>
      <c r="AB527" s="1">
        <v>42785</v>
      </c>
      <c r="AC527" s="13">
        <f t="shared" si="77"/>
        <v>42767</v>
      </c>
      <c r="AD527" s="14">
        <f t="shared" si="78"/>
        <v>42785</v>
      </c>
      <c r="AE527" s="1" t="str">
        <f t="shared" si="79"/>
        <v>Sunday</v>
      </c>
      <c r="AF527" s="2">
        <v>0.58270833333333327</v>
      </c>
      <c r="AG527" s="2">
        <f t="shared" si="80"/>
        <v>0.58333333333333326</v>
      </c>
      <c r="AH527" t="s">
        <v>27</v>
      </c>
    </row>
    <row r="528" spans="1:34" x14ac:dyDescent="0.2">
      <c r="A528">
        <v>1514094</v>
      </c>
      <c r="B528" t="s">
        <v>88</v>
      </c>
      <c r="E528">
        <v>53202</v>
      </c>
      <c r="F528" t="s">
        <v>23</v>
      </c>
      <c r="G528" t="s">
        <v>89</v>
      </c>
      <c r="H528">
        <v>11131</v>
      </c>
      <c r="I528" t="s">
        <v>37</v>
      </c>
      <c r="J528">
        <f>VLOOKUP(I528,[1]Key!$A$1:$C$72,2,FALSE)</f>
        <v>43.031320000000001</v>
      </c>
      <c r="K528">
        <f>VLOOKUP(I528,[1]Key!$A$1:$C$72,3,FALSE)</f>
        <v>-87.904259999999994</v>
      </c>
      <c r="L528" t="s">
        <v>62</v>
      </c>
      <c r="M528">
        <f>VLOOKUP(L528,[1]Key!$A$1:$C$72,2,FALSE)</f>
        <v>43.058010000000003</v>
      </c>
      <c r="N528">
        <f>VLOOKUP(L528,[1]Key!$A$1:$C$72,3,FALSE)</f>
        <v>-87.877300000000005</v>
      </c>
      <c r="O528">
        <v>27</v>
      </c>
      <c r="P528">
        <v>3</v>
      </c>
      <c r="Q528">
        <v>4.0999999999999996</v>
      </c>
      <c r="R528">
        <v>3.8</v>
      </c>
      <c r="S528">
        <v>162</v>
      </c>
      <c r="T528">
        <f t="shared" si="72"/>
        <v>-1</v>
      </c>
      <c r="U528" s="1">
        <v>42785</v>
      </c>
      <c r="V528" s="13">
        <f t="shared" si="73"/>
        <v>42767</v>
      </c>
      <c r="W528" s="14">
        <f t="shared" si="74"/>
        <v>42785</v>
      </c>
      <c r="X528" s="1" t="str">
        <f t="shared" si="75"/>
        <v>Sunday</v>
      </c>
      <c r="Y528" s="2">
        <v>0.58188657407407407</v>
      </c>
      <c r="Z528" s="2">
        <f t="shared" si="76"/>
        <v>0.58333333333333326</v>
      </c>
      <c r="AA528">
        <f>1</f>
        <v>1</v>
      </c>
      <c r="AB528" s="1">
        <v>42785</v>
      </c>
      <c r="AC528" s="13">
        <f t="shared" si="77"/>
        <v>42767</v>
      </c>
      <c r="AD528" s="14">
        <f t="shared" si="78"/>
        <v>42785</v>
      </c>
      <c r="AE528" s="1" t="str">
        <f t="shared" si="79"/>
        <v>Sunday</v>
      </c>
      <c r="AF528" s="2">
        <v>0.60006944444444443</v>
      </c>
      <c r="AG528" s="2">
        <f t="shared" si="80"/>
        <v>0.58333333333333326</v>
      </c>
      <c r="AH528" t="s">
        <v>27</v>
      </c>
    </row>
    <row r="529" spans="1:34" x14ac:dyDescent="0.2">
      <c r="A529">
        <v>1514194</v>
      </c>
      <c r="B529" t="s">
        <v>88</v>
      </c>
      <c r="E529">
        <v>53029</v>
      </c>
      <c r="F529" t="s">
        <v>23</v>
      </c>
      <c r="G529" t="s">
        <v>89</v>
      </c>
      <c r="H529">
        <v>5589</v>
      </c>
      <c r="I529" t="s">
        <v>73</v>
      </c>
      <c r="J529">
        <f>VLOOKUP(I529,[1]Key!$A$1:$C$72,2,FALSE)</f>
        <v>43.040349999999997</v>
      </c>
      <c r="K529">
        <f>VLOOKUP(I529,[1]Key!$A$1:$C$72,3,FALSE)</f>
        <v>-87.920760000000001</v>
      </c>
      <c r="L529" t="s">
        <v>29</v>
      </c>
      <c r="M529">
        <f>VLOOKUP(L529,[1]Key!$A$1:$C$72,2,FALSE)</f>
        <v>43.042490000000001</v>
      </c>
      <c r="N529">
        <f>VLOOKUP(L529,[1]Key!$A$1:$C$72,3,FALSE)</f>
        <v>-87.909959999999998</v>
      </c>
      <c r="O529">
        <v>6</v>
      </c>
      <c r="P529">
        <v>3</v>
      </c>
      <c r="Q529">
        <v>0.9</v>
      </c>
      <c r="R529">
        <v>0.9</v>
      </c>
      <c r="S529">
        <v>36</v>
      </c>
      <c r="T529">
        <f t="shared" si="72"/>
        <v>-1</v>
      </c>
      <c r="U529" s="1">
        <v>42785</v>
      </c>
      <c r="V529" s="13">
        <f t="shared" si="73"/>
        <v>42767</v>
      </c>
      <c r="W529" s="14">
        <f t="shared" si="74"/>
        <v>42785</v>
      </c>
      <c r="X529" s="1" t="str">
        <f t="shared" si="75"/>
        <v>Sunday</v>
      </c>
      <c r="Y529" s="2">
        <v>0.59436342592592595</v>
      </c>
      <c r="Z529" s="2">
        <f t="shared" si="76"/>
        <v>0.58333333333333326</v>
      </c>
      <c r="AA529">
        <f>1</f>
        <v>1</v>
      </c>
      <c r="AB529" s="1">
        <v>42785</v>
      </c>
      <c r="AC529" s="13">
        <f t="shared" si="77"/>
        <v>42767</v>
      </c>
      <c r="AD529" s="14">
        <f t="shared" si="78"/>
        <v>42785</v>
      </c>
      <c r="AE529" s="1" t="str">
        <f t="shared" si="79"/>
        <v>Sunday</v>
      </c>
      <c r="AF529" s="2">
        <v>0.59835648148148146</v>
      </c>
      <c r="AG529" s="2">
        <f t="shared" si="80"/>
        <v>0.58333333333333326</v>
      </c>
      <c r="AH529" t="s">
        <v>27</v>
      </c>
    </row>
    <row r="530" spans="1:34" x14ac:dyDescent="0.2">
      <c r="A530">
        <v>1514222</v>
      </c>
      <c r="B530" t="s">
        <v>88</v>
      </c>
      <c r="E530">
        <v>53207</v>
      </c>
      <c r="F530" t="s">
        <v>23</v>
      </c>
      <c r="G530" t="s">
        <v>89</v>
      </c>
      <c r="H530">
        <v>21</v>
      </c>
      <c r="I530" t="s">
        <v>34</v>
      </c>
      <c r="J530">
        <f>VLOOKUP(I530,[1]Key!$A$1:$C$72,2,FALSE)</f>
        <v>43.036900000000003</v>
      </c>
      <c r="K530">
        <f>VLOOKUP(I530,[1]Key!$A$1:$C$72,3,FALSE)</f>
        <v>-87.89667</v>
      </c>
      <c r="L530" t="s">
        <v>43</v>
      </c>
      <c r="M530">
        <f>VLOOKUP(L530,[1]Key!$A$1:$C$72,2,FALSE)</f>
        <v>43.03886</v>
      </c>
      <c r="N530">
        <f>VLOOKUP(L530,[1]Key!$A$1:$C$72,3,FALSE)</f>
        <v>-87.902720000000002</v>
      </c>
      <c r="O530">
        <v>33</v>
      </c>
      <c r="P530">
        <v>3</v>
      </c>
      <c r="Q530">
        <v>5</v>
      </c>
      <c r="R530">
        <v>4.7</v>
      </c>
      <c r="S530">
        <v>198</v>
      </c>
      <c r="T530">
        <f t="shared" si="72"/>
        <v>-1</v>
      </c>
      <c r="U530" s="1">
        <v>42785</v>
      </c>
      <c r="V530" s="13">
        <f t="shared" si="73"/>
        <v>42767</v>
      </c>
      <c r="W530" s="14">
        <f t="shared" si="74"/>
        <v>42785</v>
      </c>
      <c r="X530" s="1" t="str">
        <f t="shared" si="75"/>
        <v>Sunday</v>
      </c>
      <c r="Y530" s="2">
        <v>0.5980092592592593</v>
      </c>
      <c r="Z530" s="2">
        <f t="shared" si="76"/>
        <v>0.58333333333333326</v>
      </c>
      <c r="AA530">
        <f>1</f>
        <v>1</v>
      </c>
      <c r="AB530" s="1">
        <v>42785</v>
      </c>
      <c r="AC530" s="13">
        <f t="shared" si="77"/>
        <v>42767</v>
      </c>
      <c r="AD530" s="14">
        <f t="shared" si="78"/>
        <v>42785</v>
      </c>
      <c r="AE530" s="1" t="str">
        <f t="shared" si="79"/>
        <v>Sunday</v>
      </c>
      <c r="AF530" s="2">
        <v>0.62146990740740737</v>
      </c>
      <c r="AG530" s="2">
        <f t="shared" si="80"/>
        <v>0.625</v>
      </c>
      <c r="AH530" t="s">
        <v>27</v>
      </c>
    </row>
    <row r="531" spans="1:34" x14ac:dyDescent="0.2">
      <c r="A531">
        <v>1514240</v>
      </c>
      <c r="B531" t="s">
        <v>88</v>
      </c>
      <c r="E531">
        <v>53562</v>
      </c>
      <c r="F531" t="s">
        <v>23</v>
      </c>
      <c r="G531" t="s">
        <v>89</v>
      </c>
      <c r="H531">
        <v>11131</v>
      </c>
      <c r="I531" t="s">
        <v>62</v>
      </c>
      <c r="J531">
        <f>VLOOKUP(I531,[1]Key!$A$1:$C$72,2,FALSE)</f>
        <v>43.058010000000003</v>
      </c>
      <c r="K531">
        <f>VLOOKUP(I531,[1]Key!$A$1:$C$72,3,FALSE)</f>
        <v>-87.877300000000005</v>
      </c>
      <c r="L531" t="s">
        <v>62</v>
      </c>
      <c r="M531">
        <f>VLOOKUP(L531,[1]Key!$A$1:$C$72,2,FALSE)</f>
        <v>43.058010000000003</v>
      </c>
      <c r="N531">
        <f>VLOOKUP(L531,[1]Key!$A$1:$C$72,3,FALSE)</f>
        <v>-87.877300000000005</v>
      </c>
      <c r="O531">
        <v>32</v>
      </c>
      <c r="P531">
        <v>3</v>
      </c>
      <c r="Q531">
        <v>4.8</v>
      </c>
      <c r="R531">
        <v>4.5999999999999996</v>
      </c>
      <c r="S531">
        <v>192</v>
      </c>
      <c r="T531">
        <f t="shared" si="72"/>
        <v>-1</v>
      </c>
      <c r="U531" s="1">
        <v>42785</v>
      </c>
      <c r="V531" s="13">
        <f t="shared" si="73"/>
        <v>42767</v>
      </c>
      <c r="W531" s="14">
        <f t="shared" si="74"/>
        <v>42785</v>
      </c>
      <c r="X531" s="1" t="str">
        <f t="shared" si="75"/>
        <v>Sunday</v>
      </c>
      <c r="Y531" s="2">
        <v>0.60163194444444446</v>
      </c>
      <c r="Z531" s="2">
        <f t="shared" si="76"/>
        <v>0.58333333333333326</v>
      </c>
      <c r="AA531">
        <f>1</f>
        <v>1</v>
      </c>
      <c r="AB531" s="1">
        <v>42785</v>
      </c>
      <c r="AC531" s="13">
        <f t="shared" si="77"/>
        <v>42767</v>
      </c>
      <c r="AD531" s="14">
        <f t="shared" si="78"/>
        <v>42785</v>
      </c>
      <c r="AE531" s="1" t="str">
        <f t="shared" si="79"/>
        <v>Sunday</v>
      </c>
      <c r="AF531" s="2">
        <v>0.6242361111111111</v>
      </c>
      <c r="AG531" s="2">
        <f t="shared" si="80"/>
        <v>0.625</v>
      </c>
      <c r="AH531" t="s">
        <v>35</v>
      </c>
    </row>
    <row r="532" spans="1:34" x14ac:dyDescent="0.2">
      <c r="A532">
        <v>1514240</v>
      </c>
      <c r="B532" t="s">
        <v>88</v>
      </c>
      <c r="E532">
        <v>53562</v>
      </c>
      <c r="F532" t="s">
        <v>23</v>
      </c>
      <c r="G532" t="s">
        <v>89</v>
      </c>
      <c r="H532">
        <v>5448</v>
      </c>
      <c r="I532" t="s">
        <v>62</v>
      </c>
      <c r="J532">
        <f>VLOOKUP(I532,[1]Key!$A$1:$C$72,2,FALSE)</f>
        <v>43.058010000000003</v>
      </c>
      <c r="K532">
        <f>VLOOKUP(I532,[1]Key!$A$1:$C$72,3,FALSE)</f>
        <v>-87.877300000000005</v>
      </c>
      <c r="L532" t="s">
        <v>62</v>
      </c>
      <c r="M532">
        <f>VLOOKUP(L532,[1]Key!$A$1:$C$72,2,FALSE)</f>
        <v>43.058010000000003</v>
      </c>
      <c r="N532">
        <f>VLOOKUP(L532,[1]Key!$A$1:$C$72,3,FALSE)</f>
        <v>-87.877300000000005</v>
      </c>
      <c r="O532">
        <v>36</v>
      </c>
      <c r="P532">
        <v>6</v>
      </c>
      <c r="Q532">
        <v>5.4</v>
      </c>
      <c r="R532">
        <v>5.0999999999999996</v>
      </c>
      <c r="S532">
        <v>216</v>
      </c>
      <c r="T532">
        <f t="shared" si="72"/>
        <v>-1</v>
      </c>
      <c r="U532" s="1">
        <v>42785</v>
      </c>
      <c r="V532" s="13">
        <f t="shared" si="73"/>
        <v>42767</v>
      </c>
      <c r="W532" s="14">
        <f t="shared" si="74"/>
        <v>42785</v>
      </c>
      <c r="X532" s="1" t="str">
        <f t="shared" si="75"/>
        <v>Sunday</v>
      </c>
      <c r="Y532" s="2">
        <v>0.59996527777777775</v>
      </c>
      <c r="Z532" s="2">
        <f t="shared" si="76"/>
        <v>0.58333333333333326</v>
      </c>
      <c r="AA532">
        <f>1</f>
        <v>1</v>
      </c>
      <c r="AB532" s="1">
        <v>42785</v>
      </c>
      <c r="AC532" s="13">
        <f t="shared" si="77"/>
        <v>42767</v>
      </c>
      <c r="AD532" s="14">
        <f t="shared" si="78"/>
        <v>42785</v>
      </c>
      <c r="AE532" s="1" t="str">
        <f t="shared" si="79"/>
        <v>Sunday</v>
      </c>
      <c r="AF532" s="2">
        <v>0.62450231481481489</v>
      </c>
      <c r="AG532" s="2">
        <f t="shared" si="80"/>
        <v>0.625</v>
      </c>
      <c r="AH532" t="s">
        <v>35</v>
      </c>
    </row>
    <row r="533" spans="1:34" x14ac:dyDescent="0.2">
      <c r="A533">
        <v>1514267</v>
      </c>
      <c r="B533" t="s">
        <v>88</v>
      </c>
      <c r="E533">
        <v>12032</v>
      </c>
      <c r="F533" t="s">
        <v>23</v>
      </c>
      <c r="G533" t="s">
        <v>89</v>
      </c>
      <c r="H533">
        <v>11139</v>
      </c>
      <c r="I533" t="s">
        <v>43</v>
      </c>
      <c r="J533">
        <f>VLOOKUP(I533,[1]Key!$A$1:$C$72,2,FALSE)</f>
        <v>43.03886</v>
      </c>
      <c r="K533">
        <f>VLOOKUP(I533,[1]Key!$A$1:$C$72,3,FALSE)</f>
        <v>-87.902720000000002</v>
      </c>
      <c r="L533" t="s">
        <v>43</v>
      </c>
      <c r="M533">
        <f>VLOOKUP(L533,[1]Key!$A$1:$C$72,2,FALSE)</f>
        <v>43.03886</v>
      </c>
      <c r="N533">
        <f>VLOOKUP(L533,[1]Key!$A$1:$C$72,3,FALSE)</f>
        <v>-87.902720000000002</v>
      </c>
      <c r="O533">
        <v>124</v>
      </c>
      <c r="P533">
        <v>12</v>
      </c>
      <c r="Q533">
        <v>18</v>
      </c>
      <c r="R533">
        <v>17.100000000000001</v>
      </c>
      <c r="S533">
        <v>720</v>
      </c>
      <c r="T533">
        <f t="shared" si="72"/>
        <v>-1</v>
      </c>
      <c r="U533" s="1">
        <v>42785</v>
      </c>
      <c r="V533" s="13">
        <f t="shared" si="73"/>
        <v>42767</v>
      </c>
      <c r="W533" s="14">
        <f t="shared" si="74"/>
        <v>42785</v>
      </c>
      <c r="X533" s="1" t="str">
        <f t="shared" si="75"/>
        <v>Sunday</v>
      </c>
      <c r="Y533" s="2">
        <v>0.60380787037037031</v>
      </c>
      <c r="Z533" s="2">
        <f t="shared" si="76"/>
        <v>0.58333333333333326</v>
      </c>
      <c r="AA533">
        <f>1</f>
        <v>1</v>
      </c>
      <c r="AB533" s="1">
        <v>42785</v>
      </c>
      <c r="AC533" s="13">
        <f t="shared" si="77"/>
        <v>42767</v>
      </c>
      <c r="AD533" s="14">
        <f t="shared" si="78"/>
        <v>42785</v>
      </c>
      <c r="AE533" s="1" t="str">
        <f t="shared" si="79"/>
        <v>Sunday</v>
      </c>
      <c r="AF533" s="2">
        <v>0.68983796296296296</v>
      </c>
      <c r="AG533" s="2">
        <f t="shared" si="80"/>
        <v>0.70833333333333326</v>
      </c>
      <c r="AH533" t="s">
        <v>35</v>
      </c>
    </row>
    <row r="534" spans="1:34" x14ac:dyDescent="0.2">
      <c r="A534">
        <v>1514267</v>
      </c>
      <c r="B534" t="s">
        <v>88</v>
      </c>
      <c r="E534">
        <v>12032</v>
      </c>
      <c r="F534" t="s">
        <v>23</v>
      </c>
      <c r="G534" t="s">
        <v>89</v>
      </c>
      <c r="H534">
        <v>5586</v>
      </c>
      <c r="I534" t="s">
        <v>43</v>
      </c>
      <c r="J534">
        <f>VLOOKUP(I534,[1]Key!$A$1:$C$72,2,FALSE)</f>
        <v>43.03886</v>
      </c>
      <c r="K534">
        <f>VLOOKUP(I534,[1]Key!$A$1:$C$72,3,FALSE)</f>
        <v>-87.902720000000002</v>
      </c>
      <c r="L534" t="s">
        <v>43</v>
      </c>
      <c r="M534">
        <f>VLOOKUP(L534,[1]Key!$A$1:$C$72,2,FALSE)</f>
        <v>43.03886</v>
      </c>
      <c r="N534">
        <f>VLOOKUP(L534,[1]Key!$A$1:$C$72,3,FALSE)</f>
        <v>-87.902720000000002</v>
      </c>
      <c r="O534">
        <v>123</v>
      </c>
      <c r="P534">
        <v>12</v>
      </c>
      <c r="Q534">
        <v>18</v>
      </c>
      <c r="R534">
        <v>17.100000000000001</v>
      </c>
      <c r="S534">
        <v>720</v>
      </c>
      <c r="T534">
        <f t="shared" si="72"/>
        <v>-1</v>
      </c>
      <c r="U534" s="1">
        <v>42785</v>
      </c>
      <c r="V534" s="13">
        <f t="shared" si="73"/>
        <v>42767</v>
      </c>
      <c r="W534" s="14">
        <f t="shared" si="74"/>
        <v>42785</v>
      </c>
      <c r="X534" s="1" t="str">
        <f t="shared" si="75"/>
        <v>Sunday</v>
      </c>
      <c r="Y534" s="2">
        <v>0.60442129629629626</v>
      </c>
      <c r="Z534" s="2">
        <f t="shared" si="76"/>
        <v>0.625</v>
      </c>
      <c r="AA534">
        <f>1</f>
        <v>1</v>
      </c>
      <c r="AB534" s="1">
        <v>42785</v>
      </c>
      <c r="AC534" s="13">
        <f t="shared" si="77"/>
        <v>42767</v>
      </c>
      <c r="AD534" s="14">
        <f t="shared" si="78"/>
        <v>42785</v>
      </c>
      <c r="AE534" s="1" t="str">
        <f t="shared" si="79"/>
        <v>Sunday</v>
      </c>
      <c r="AF534" s="2">
        <v>0.6896874999999999</v>
      </c>
      <c r="AG534" s="2">
        <f t="shared" si="80"/>
        <v>0.70833333333333326</v>
      </c>
      <c r="AH534" t="s">
        <v>35</v>
      </c>
    </row>
    <row r="535" spans="1:34" x14ac:dyDescent="0.2">
      <c r="A535">
        <v>1514277</v>
      </c>
      <c r="B535" t="s">
        <v>88</v>
      </c>
      <c r="E535">
        <v>53172</v>
      </c>
      <c r="F535" t="s">
        <v>23</v>
      </c>
      <c r="G535" t="s">
        <v>89</v>
      </c>
      <c r="H535">
        <v>182</v>
      </c>
      <c r="I535" t="s">
        <v>80</v>
      </c>
      <c r="J535">
        <f>VLOOKUP(I535,[1]Key!$A$1:$C$72,2,FALSE)</f>
        <v>43.052460000000004</v>
      </c>
      <c r="K535">
        <f>VLOOKUP(I535,[1]Key!$A$1:$C$72,3,FALSE)</f>
        <v>-87.891000000000005</v>
      </c>
      <c r="L535" t="s">
        <v>54</v>
      </c>
      <c r="M535">
        <f>VLOOKUP(L535,[1]Key!$A$1:$C$72,2,FALSE)</f>
        <v>43.046570000000003</v>
      </c>
      <c r="N535">
        <f>VLOOKUP(L535,[1]Key!$A$1:$C$72,3,FALSE)</f>
        <v>-87.908720000000002</v>
      </c>
      <c r="O535">
        <v>25</v>
      </c>
      <c r="P535">
        <v>3</v>
      </c>
      <c r="Q535">
        <v>3.8</v>
      </c>
      <c r="R535">
        <v>3.6</v>
      </c>
      <c r="S535">
        <v>150</v>
      </c>
      <c r="T535">
        <f t="shared" si="72"/>
        <v>-1</v>
      </c>
      <c r="U535" s="1">
        <v>42785</v>
      </c>
      <c r="V535" s="13">
        <f t="shared" si="73"/>
        <v>42767</v>
      </c>
      <c r="W535" s="14">
        <f t="shared" si="74"/>
        <v>42785</v>
      </c>
      <c r="X535" s="1" t="str">
        <f t="shared" si="75"/>
        <v>Sunday</v>
      </c>
      <c r="Y535" s="2">
        <v>0.60473379629629631</v>
      </c>
      <c r="Z535" s="2">
        <f t="shared" si="76"/>
        <v>0.625</v>
      </c>
      <c r="AA535">
        <f>1</f>
        <v>1</v>
      </c>
      <c r="AB535" s="1">
        <v>42785</v>
      </c>
      <c r="AC535" s="13">
        <f t="shared" si="77"/>
        <v>42767</v>
      </c>
      <c r="AD535" s="14">
        <f t="shared" si="78"/>
        <v>42785</v>
      </c>
      <c r="AE535" s="1" t="str">
        <f t="shared" si="79"/>
        <v>Sunday</v>
      </c>
      <c r="AF535" s="2">
        <v>0.62197916666666664</v>
      </c>
      <c r="AG535" s="2">
        <f t="shared" si="80"/>
        <v>0.625</v>
      </c>
      <c r="AH535" t="s">
        <v>27</v>
      </c>
    </row>
    <row r="536" spans="1:34" x14ac:dyDescent="0.2">
      <c r="A536">
        <v>1514298</v>
      </c>
      <c r="B536" t="s">
        <v>88</v>
      </c>
      <c r="E536">
        <v>53110</v>
      </c>
      <c r="F536" t="s">
        <v>23</v>
      </c>
      <c r="G536" t="s">
        <v>89</v>
      </c>
      <c r="H536">
        <v>5529</v>
      </c>
      <c r="I536" t="s">
        <v>80</v>
      </c>
      <c r="J536">
        <f>VLOOKUP(I536,[1]Key!$A$1:$C$72,2,FALSE)</f>
        <v>43.052460000000004</v>
      </c>
      <c r="K536">
        <f>VLOOKUP(I536,[1]Key!$A$1:$C$72,3,FALSE)</f>
        <v>-87.891000000000005</v>
      </c>
      <c r="L536" t="s">
        <v>54</v>
      </c>
      <c r="M536">
        <f>VLOOKUP(L536,[1]Key!$A$1:$C$72,2,FALSE)</f>
        <v>43.046570000000003</v>
      </c>
      <c r="N536">
        <f>VLOOKUP(L536,[1]Key!$A$1:$C$72,3,FALSE)</f>
        <v>-87.908720000000002</v>
      </c>
      <c r="O536">
        <v>22</v>
      </c>
      <c r="P536">
        <v>3</v>
      </c>
      <c r="Q536">
        <v>3.3</v>
      </c>
      <c r="R536">
        <v>3.1</v>
      </c>
      <c r="S536">
        <v>132</v>
      </c>
      <c r="T536">
        <f t="shared" si="72"/>
        <v>-1</v>
      </c>
      <c r="U536" s="1">
        <v>42785</v>
      </c>
      <c r="V536" s="13">
        <f t="shared" si="73"/>
        <v>42767</v>
      </c>
      <c r="W536" s="14">
        <f t="shared" si="74"/>
        <v>42785</v>
      </c>
      <c r="X536" s="1" t="str">
        <f t="shared" si="75"/>
        <v>Sunday</v>
      </c>
      <c r="Y536" s="2">
        <v>0.60672453703703699</v>
      </c>
      <c r="Z536" s="2">
        <f t="shared" si="76"/>
        <v>0.625</v>
      </c>
      <c r="AA536">
        <f>1</f>
        <v>1</v>
      </c>
      <c r="AB536" s="1">
        <v>42785</v>
      </c>
      <c r="AC536" s="13">
        <f t="shared" si="77"/>
        <v>42767</v>
      </c>
      <c r="AD536" s="14">
        <f t="shared" si="78"/>
        <v>42785</v>
      </c>
      <c r="AE536" s="1" t="str">
        <f t="shared" si="79"/>
        <v>Sunday</v>
      </c>
      <c r="AF536" s="2">
        <v>0.62210648148148151</v>
      </c>
      <c r="AG536" s="2">
        <f t="shared" si="80"/>
        <v>0.625</v>
      </c>
      <c r="AH536" t="s">
        <v>27</v>
      </c>
    </row>
    <row r="537" spans="1:34" x14ac:dyDescent="0.2">
      <c r="A537">
        <v>1514303</v>
      </c>
      <c r="B537" t="s">
        <v>88</v>
      </c>
      <c r="E537">
        <v>53212</v>
      </c>
      <c r="F537" t="s">
        <v>23</v>
      </c>
      <c r="G537" t="s">
        <v>89</v>
      </c>
      <c r="H537">
        <v>11147</v>
      </c>
      <c r="I537" t="s">
        <v>61</v>
      </c>
      <c r="J537">
        <f>VLOOKUP(I537,[1]Key!$A$1:$C$72,2,FALSE)</f>
        <v>43.058619999999998</v>
      </c>
      <c r="K537">
        <f>VLOOKUP(I537,[1]Key!$A$1:$C$72,3,FALSE)</f>
        <v>-87.885319999999993</v>
      </c>
      <c r="L537" t="s">
        <v>62</v>
      </c>
      <c r="M537">
        <f>VLOOKUP(L537,[1]Key!$A$1:$C$72,2,FALSE)</f>
        <v>43.058010000000003</v>
      </c>
      <c r="N537">
        <f>VLOOKUP(L537,[1]Key!$A$1:$C$72,3,FALSE)</f>
        <v>-87.877300000000005</v>
      </c>
      <c r="O537">
        <v>56</v>
      </c>
      <c r="P537">
        <v>6</v>
      </c>
      <c r="Q537">
        <v>8.4</v>
      </c>
      <c r="R537">
        <v>8</v>
      </c>
      <c r="S537">
        <v>336</v>
      </c>
      <c r="T537">
        <f t="shared" si="72"/>
        <v>-1</v>
      </c>
      <c r="U537" s="1">
        <v>42785</v>
      </c>
      <c r="V537" s="13">
        <f t="shared" si="73"/>
        <v>42767</v>
      </c>
      <c r="W537" s="14">
        <f t="shared" si="74"/>
        <v>42785</v>
      </c>
      <c r="X537" s="1" t="str">
        <f t="shared" si="75"/>
        <v>Sunday</v>
      </c>
      <c r="Y537" s="2">
        <v>0.6072453703703703</v>
      </c>
      <c r="Z537" s="2">
        <f t="shared" si="76"/>
        <v>0.625</v>
      </c>
      <c r="AA537">
        <f>1</f>
        <v>1</v>
      </c>
      <c r="AB537" s="1">
        <v>42785</v>
      </c>
      <c r="AC537" s="13">
        <f t="shared" si="77"/>
        <v>42767</v>
      </c>
      <c r="AD537" s="14">
        <f t="shared" si="78"/>
        <v>42785</v>
      </c>
      <c r="AE537" s="1" t="str">
        <f t="shared" si="79"/>
        <v>Sunday</v>
      </c>
      <c r="AF537" s="2">
        <v>0.64651620370370366</v>
      </c>
      <c r="AG537" s="2">
        <f t="shared" si="80"/>
        <v>0.66666666666666663</v>
      </c>
      <c r="AH537" t="s">
        <v>27</v>
      </c>
    </row>
    <row r="538" spans="1:34" x14ac:dyDescent="0.2">
      <c r="A538">
        <v>1514303</v>
      </c>
      <c r="B538" t="s">
        <v>88</v>
      </c>
      <c r="E538">
        <v>53212</v>
      </c>
      <c r="F538" t="s">
        <v>23</v>
      </c>
      <c r="G538" t="s">
        <v>89</v>
      </c>
      <c r="H538">
        <v>11107</v>
      </c>
      <c r="I538" t="s">
        <v>61</v>
      </c>
      <c r="J538">
        <f>VLOOKUP(I538,[1]Key!$A$1:$C$72,2,FALSE)</f>
        <v>43.058619999999998</v>
      </c>
      <c r="K538">
        <f>VLOOKUP(I538,[1]Key!$A$1:$C$72,3,FALSE)</f>
        <v>-87.885319999999993</v>
      </c>
      <c r="L538" t="s">
        <v>62</v>
      </c>
      <c r="M538">
        <f>VLOOKUP(L538,[1]Key!$A$1:$C$72,2,FALSE)</f>
        <v>43.058010000000003</v>
      </c>
      <c r="N538">
        <f>VLOOKUP(L538,[1]Key!$A$1:$C$72,3,FALSE)</f>
        <v>-87.877300000000005</v>
      </c>
      <c r="O538">
        <v>56</v>
      </c>
      <c r="P538">
        <v>6</v>
      </c>
      <c r="Q538">
        <v>8.4</v>
      </c>
      <c r="R538">
        <v>8</v>
      </c>
      <c r="S538">
        <v>336</v>
      </c>
      <c r="T538">
        <f t="shared" si="72"/>
        <v>-1</v>
      </c>
      <c r="U538" s="1">
        <v>42785</v>
      </c>
      <c r="V538" s="13">
        <f t="shared" si="73"/>
        <v>42767</v>
      </c>
      <c r="W538" s="14">
        <f t="shared" si="74"/>
        <v>42785</v>
      </c>
      <c r="X538" s="1" t="str">
        <f t="shared" si="75"/>
        <v>Sunday</v>
      </c>
      <c r="Y538" s="2">
        <v>0.60769675925925926</v>
      </c>
      <c r="Z538" s="2">
        <f t="shared" si="76"/>
        <v>0.625</v>
      </c>
      <c r="AA538">
        <f>1</f>
        <v>1</v>
      </c>
      <c r="AB538" s="1">
        <v>42785</v>
      </c>
      <c r="AC538" s="13">
        <f t="shared" si="77"/>
        <v>42767</v>
      </c>
      <c r="AD538" s="14">
        <f t="shared" si="78"/>
        <v>42785</v>
      </c>
      <c r="AE538" s="1" t="str">
        <f t="shared" si="79"/>
        <v>Sunday</v>
      </c>
      <c r="AF538" s="2">
        <v>0.64652777777777781</v>
      </c>
      <c r="AG538" s="2">
        <f t="shared" si="80"/>
        <v>0.66666666666666663</v>
      </c>
      <c r="AH538" t="s">
        <v>27</v>
      </c>
    </row>
    <row r="539" spans="1:34" x14ac:dyDescent="0.2">
      <c r="A539">
        <v>1514373</v>
      </c>
      <c r="B539" t="s">
        <v>88</v>
      </c>
      <c r="E539">
        <v>53208</v>
      </c>
      <c r="F539" t="s">
        <v>23</v>
      </c>
      <c r="G539" t="s">
        <v>89</v>
      </c>
      <c r="H539">
        <v>957</v>
      </c>
      <c r="I539" t="s">
        <v>34</v>
      </c>
      <c r="J539">
        <f>VLOOKUP(I539,[1]Key!$A$1:$C$72,2,FALSE)</f>
        <v>43.036900000000003</v>
      </c>
      <c r="K539">
        <f>VLOOKUP(I539,[1]Key!$A$1:$C$72,3,FALSE)</f>
        <v>-87.89667</v>
      </c>
      <c r="L539" t="s">
        <v>80</v>
      </c>
      <c r="M539">
        <f>VLOOKUP(L539,[1]Key!$A$1:$C$72,2,FALSE)</f>
        <v>43.052460000000004</v>
      </c>
      <c r="N539">
        <f>VLOOKUP(L539,[1]Key!$A$1:$C$72,3,FALSE)</f>
        <v>-87.891000000000005</v>
      </c>
      <c r="O539">
        <v>39</v>
      </c>
      <c r="P539">
        <v>6</v>
      </c>
      <c r="Q539">
        <v>5.9</v>
      </c>
      <c r="R539">
        <v>5.6</v>
      </c>
      <c r="S539">
        <v>234</v>
      </c>
      <c r="T539">
        <f t="shared" si="72"/>
        <v>-1</v>
      </c>
      <c r="U539" s="1">
        <v>42785</v>
      </c>
      <c r="V539" s="13">
        <f t="shared" si="73"/>
        <v>42767</v>
      </c>
      <c r="W539" s="14">
        <f t="shared" si="74"/>
        <v>42785</v>
      </c>
      <c r="X539" s="1" t="str">
        <f t="shared" si="75"/>
        <v>Sunday</v>
      </c>
      <c r="Y539" s="2">
        <v>0.61733796296296295</v>
      </c>
      <c r="Z539" s="2">
        <f t="shared" si="76"/>
        <v>0.625</v>
      </c>
      <c r="AA539">
        <f>1</f>
        <v>1</v>
      </c>
      <c r="AB539" s="1">
        <v>42785</v>
      </c>
      <c r="AC539" s="13">
        <f t="shared" si="77"/>
        <v>42767</v>
      </c>
      <c r="AD539" s="14">
        <f t="shared" si="78"/>
        <v>42785</v>
      </c>
      <c r="AE539" s="1" t="str">
        <f t="shared" si="79"/>
        <v>Sunday</v>
      </c>
      <c r="AF539" s="2">
        <v>0.64380787037037035</v>
      </c>
      <c r="AG539" s="2">
        <f t="shared" si="80"/>
        <v>0.625</v>
      </c>
      <c r="AH539" t="s">
        <v>27</v>
      </c>
    </row>
    <row r="540" spans="1:34" x14ac:dyDescent="0.2">
      <c r="A540">
        <v>1514435</v>
      </c>
      <c r="B540" t="s">
        <v>88</v>
      </c>
      <c r="E540">
        <v>53208</v>
      </c>
      <c r="F540" t="s">
        <v>23</v>
      </c>
      <c r="G540" t="s">
        <v>89</v>
      </c>
      <c r="H540">
        <v>5458</v>
      </c>
      <c r="I540" t="s">
        <v>31</v>
      </c>
      <c r="J540">
        <f>VLOOKUP(I540,[1]Key!$A$1:$C$72,2,FALSE)</f>
        <v>43.03519</v>
      </c>
      <c r="K540">
        <f>VLOOKUP(I540,[1]Key!$A$1:$C$72,3,FALSE)</f>
        <v>-87.907390000000007</v>
      </c>
      <c r="L540" t="s">
        <v>48</v>
      </c>
      <c r="M540">
        <f>VLOOKUP(L540,[1]Key!$A$1:$C$72,2,FALSE)</f>
        <v>43.05097</v>
      </c>
      <c r="N540">
        <f>VLOOKUP(L540,[1]Key!$A$1:$C$72,3,FALSE)</f>
        <v>-87.906440000000003</v>
      </c>
      <c r="O540">
        <v>37</v>
      </c>
      <c r="P540">
        <v>6</v>
      </c>
      <c r="Q540">
        <v>5.6</v>
      </c>
      <c r="R540">
        <v>5.3</v>
      </c>
      <c r="S540">
        <v>222</v>
      </c>
      <c r="T540">
        <f t="shared" si="72"/>
        <v>-1</v>
      </c>
      <c r="U540" s="1">
        <v>42785</v>
      </c>
      <c r="V540" s="13">
        <f t="shared" si="73"/>
        <v>42767</v>
      </c>
      <c r="W540" s="14">
        <f t="shared" si="74"/>
        <v>42785</v>
      </c>
      <c r="X540" s="1" t="str">
        <f t="shared" si="75"/>
        <v>Sunday</v>
      </c>
      <c r="Y540" s="2">
        <v>0.62384259259259256</v>
      </c>
      <c r="Z540" s="2">
        <f t="shared" si="76"/>
        <v>0.625</v>
      </c>
      <c r="AA540">
        <f>1</f>
        <v>1</v>
      </c>
      <c r="AB540" s="1">
        <v>42785</v>
      </c>
      <c r="AC540" s="13">
        <f t="shared" si="77"/>
        <v>42767</v>
      </c>
      <c r="AD540" s="14">
        <f t="shared" si="78"/>
        <v>42785</v>
      </c>
      <c r="AE540" s="1" t="str">
        <f t="shared" si="79"/>
        <v>Sunday</v>
      </c>
      <c r="AF540" s="2">
        <v>0.64947916666666672</v>
      </c>
      <c r="AG540" s="2">
        <f t="shared" si="80"/>
        <v>0.66666666666666663</v>
      </c>
      <c r="AH540" t="s">
        <v>27</v>
      </c>
    </row>
    <row r="541" spans="1:34" x14ac:dyDescent="0.2">
      <c r="A541">
        <v>1514435</v>
      </c>
      <c r="B541" t="s">
        <v>88</v>
      </c>
      <c r="E541">
        <v>53208</v>
      </c>
      <c r="F541" t="s">
        <v>23</v>
      </c>
      <c r="G541" t="s">
        <v>89</v>
      </c>
      <c r="H541">
        <v>5507</v>
      </c>
      <c r="I541" t="s">
        <v>31</v>
      </c>
      <c r="J541">
        <f>VLOOKUP(I541,[1]Key!$A$1:$C$72,2,FALSE)</f>
        <v>43.03519</v>
      </c>
      <c r="K541">
        <f>VLOOKUP(I541,[1]Key!$A$1:$C$72,3,FALSE)</f>
        <v>-87.907390000000007</v>
      </c>
      <c r="L541" t="s">
        <v>48</v>
      </c>
      <c r="M541">
        <f>VLOOKUP(L541,[1]Key!$A$1:$C$72,2,FALSE)</f>
        <v>43.05097</v>
      </c>
      <c r="N541">
        <f>VLOOKUP(L541,[1]Key!$A$1:$C$72,3,FALSE)</f>
        <v>-87.906440000000003</v>
      </c>
      <c r="O541">
        <v>37</v>
      </c>
      <c r="P541">
        <v>6</v>
      </c>
      <c r="Q541">
        <v>5.6</v>
      </c>
      <c r="R541">
        <v>5.3</v>
      </c>
      <c r="S541">
        <v>222</v>
      </c>
      <c r="T541">
        <f t="shared" si="72"/>
        <v>-1</v>
      </c>
      <c r="U541" s="1">
        <v>42785</v>
      </c>
      <c r="V541" s="13">
        <f t="shared" si="73"/>
        <v>42767</v>
      </c>
      <c r="W541" s="14">
        <f t="shared" si="74"/>
        <v>42785</v>
      </c>
      <c r="X541" s="1" t="str">
        <f t="shared" si="75"/>
        <v>Sunday</v>
      </c>
      <c r="Y541" s="2">
        <v>0.62424768518518514</v>
      </c>
      <c r="Z541" s="2">
        <f t="shared" si="76"/>
        <v>0.625</v>
      </c>
      <c r="AA541">
        <f>1</f>
        <v>1</v>
      </c>
      <c r="AB541" s="1">
        <v>42785</v>
      </c>
      <c r="AC541" s="13">
        <f t="shared" si="77"/>
        <v>42767</v>
      </c>
      <c r="AD541" s="14">
        <f t="shared" si="78"/>
        <v>42785</v>
      </c>
      <c r="AE541" s="1" t="str">
        <f t="shared" si="79"/>
        <v>Sunday</v>
      </c>
      <c r="AF541" s="2">
        <v>0.64959490740740744</v>
      </c>
      <c r="AG541" s="2">
        <f t="shared" si="80"/>
        <v>0.66666666666666663</v>
      </c>
      <c r="AH541" t="s">
        <v>27</v>
      </c>
    </row>
    <row r="542" spans="1:34" x14ac:dyDescent="0.2">
      <c r="A542">
        <v>1514475</v>
      </c>
      <c r="B542" t="s">
        <v>88</v>
      </c>
      <c r="E542">
        <v>53151</v>
      </c>
      <c r="F542" t="s">
        <v>23</v>
      </c>
      <c r="G542" t="s">
        <v>89</v>
      </c>
      <c r="H542">
        <v>11050</v>
      </c>
      <c r="I542" t="s">
        <v>34</v>
      </c>
      <c r="J542">
        <f>VLOOKUP(I542,[1]Key!$A$1:$C$72,2,FALSE)</f>
        <v>43.036900000000003</v>
      </c>
      <c r="K542">
        <f>VLOOKUP(I542,[1]Key!$A$1:$C$72,3,FALSE)</f>
        <v>-87.89667</v>
      </c>
      <c r="L542" t="s">
        <v>34</v>
      </c>
      <c r="M542">
        <f>VLOOKUP(L542,[1]Key!$A$1:$C$72,2,FALSE)</f>
        <v>43.036900000000003</v>
      </c>
      <c r="N542">
        <f>VLOOKUP(L542,[1]Key!$A$1:$C$72,3,FALSE)</f>
        <v>-87.89667</v>
      </c>
      <c r="O542">
        <v>56</v>
      </c>
      <c r="P542">
        <v>6</v>
      </c>
      <c r="Q542">
        <v>8.4</v>
      </c>
      <c r="R542">
        <v>8</v>
      </c>
      <c r="S542">
        <v>336</v>
      </c>
      <c r="T542">
        <f t="shared" si="72"/>
        <v>-1</v>
      </c>
      <c r="U542" s="1">
        <v>42785</v>
      </c>
      <c r="V542" s="13">
        <f t="shared" si="73"/>
        <v>42767</v>
      </c>
      <c r="W542" s="14">
        <f t="shared" si="74"/>
        <v>42785</v>
      </c>
      <c r="X542" s="1" t="str">
        <f t="shared" si="75"/>
        <v>Sunday</v>
      </c>
      <c r="Y542" s="2">
        <v>0.63096064814814812</v>
      </c>
      <c r="Z542" s="2">
        <f t="shared" si="76"/>
        <v>0.625</v>
      </c>
      <c r="AA542">
        <f>1</f>
        <v>1</v>
      </c>
      <c r="AB542" s="1">
        <v>42785</v>
      </c>
      <c r="AC542" s="13">
        <f t="shared" si="77"/>
        <v>42767</v>
      </c>
      <c r="AD542" s="14">
        <f t="shared" si="78"/>
        <v>42785</v>
      </c>
      <c r="AE542" s="1" t="str">
        <f t="shared" si="79"/>
        <v>Sunday</v>
      </c>
      <c r="AF542" s="2">
        <v>0.67001157407407408</v>
      </c>
      <c r="AG542" s="2">
        <f t="shared" si="80"/>
        <v>0.66666666666666663</v>
      </c>
      <c r="AH542" t="s">
        <v>35</v>
      </c>
    </row>
    <row r="543" spans="1:34" x14ac:dyDescent="0.2">
      <c r="A543">
        <v>1514475</v>
      </c>
      <c r="B543" t="s">
        <v>88</v>
      </c>
      <c r="E543">
        <v>53151</v>
      </c>
      <c r="F543" t="s">
        <v>23</v>
      </c>
      <c r="G543" t="s">
        <v>89</v>
      </c>
      <c r="H543">
        <v>11105</v>
      </c>
      <c r="I543" t="s">
        <v>34</v>
      </c>
      <c r="J543">
        <f>VLOOKUP(I543,[1]Key!$A$1:$C$72,2,FALSE)</f>
        <v>43.036900000000003</v>
      </c>
      <c r="K543">
        <f>VLOOKUP(I543,[1]Key!$A$1:$C$72,3,FALSE)</f>
        <v>-87.89667</v>
      </c>
      <c r="L543" t="s">
        <v>34</v>
      </c>
      <c r="M543">
        <f>VLOOKUP(L543,[1]Key!$A$1:$C$72,2,FALSE)</f>
        <v>43.036900000000003</v>
      </c>
      <c r="N543">
        <f>VLOOKUP(L543,[1]Key!$A$1:$C$72,3,FALSE)</f>
        <v>-87.89667</v>
      </c>
      <c r="O543">
        <v>55</v>
      </c>
      <c r="P543">
        <v>0</v>
      </c>
      <c r="Q543">
        <v>8.3000000000000007</v>
      </c>
      <c r="R543">
        <v>7.8</v>
      </c>
      <c r="S543">
        <v>330</v>
      </c>
      <c r="T543">
        <f t="shared" si="72"/>
        <v>-1</v>
      </c>
      <c r="U543" s="1">
        <v>42785</v>
      </c>
      <c r="V543" s="13">
        <f t="shared" si="73"/>
        <v>42767</v>
      </c>
      <c r="W543" s="14">
        <f t="shared" si="74"/>
        <v>42785</v>
      </c>
      <c r="X543" s="1" t="str">
        <f t="shared" si="75"/>
        <v>Sunday</v>
      </c>
      <c r="Y543" s="2">
        <v>0.63126157407407402</v>
      </c>
      <c r="Z543" s="2">
        <f t="shared" si="76"/>
        <v>0.625</v>
      </c>
      <c r="AA543">
        <f>1</f>
        <v>1</v>
      </c>
      <c r="AB543" s="1">
        <v>42785</v>
      </c>
      <c r="AC543" s="13">
        <f t="shared" si="77"/>
        <v>42767</v>
      </c>
      <c r="AD543" s="14">
        <f t="shared" si="78"/>
        <v>42785</v>
      </c>
      <c r="AE543" s="1" t="str">
        <f t="shared" si="79"/>
        <v>Sunday</v>
      </c>
      <c r="AF543" s="2">
        <v>0.66983796296296294</v>
      </c>
      <c r="AG543" s="2">
        <f t="shared" si="80"/>
        <v>0.66666666666666663</v>
      </c>
      <c r="AH543" t="s">
        <v>35</v>
      </c>
    </row>
    <row r="544" spans="1:34" x14ac:dyDescent="0.2">
      <c r="A544">
        <v>1514478</v>
      </c>
      <c r="B544" t="s">
        <v>88</v>
      </c>
      <c r="E544">
        <v>53036</v>
      </c>
      <c r="F544" t="s">
        <v>23</v>
      </c>
      <c r="G544" t="s">
        <v>89</v>
      </c>
      <c r="H544">
        <v>357</v>
      </c>
      <c r="I544" t="s">
        <v>62</v>
      </c>
      <c r="J544">
        <f>VLOOKUP(I544,[1]Key!$A$1:$C$72,2,FALSE)</f>
        <v>43.058010000000003</v>
      </c>
      <c r="K544">
        <f>VLOOKUP(I544,[1]Key!$A$1:$C$72,3,FALSE)</f>
        <v>-87.877300000000005</v>
      </c>
      <c r="L544" t="s">
        <v>61</v>
      </c>
      <c r="M544">
        <f>VLOOKUP(L544,[1]Key!$A$1:$C$72,2,FALSE)</f>
        <v>43.058619999999998</v>
      </c>
      <c r="N544">
        <f>VLOOKUP(L544,[1]Key!$A$1:$C$72,3,FALSE)</f>
        <v>-87.885319999999993</v>
      </c>
      <c r="O544">
        <v>45</v>
      </c>
      <c r="P544">
        <v>6</v>
      </c>
      <c r="Q544">
        <v>6.8</v>
      </c>
      <c r="R544">
        <v>6.4</v>
      </c>
      <c r="S544">
        <v>270</v>
      </c>
      <c r="T544">
        <f t="shared" si="72"/>
        <v>-1</v>
      </c>
      <c r="U544" s="1">
        <v>42785</v>
      </c>
      <c r="V544" s="13">
        <f t="shared" si="73"/>
        <v>42767</v>
      </c>
      <c r="W544" s="14">
        <f t="shared" si="74"/>
        <v>42785</v>
      </c>
      <c r="X544" s="1" t="str">
        <f t="shared" si="75"/>
        <v>Sunday</v>
      </c>
      <c r="Y544" s="2">
        <v>0.63057870370370372</v>
      </c>
      <c r="Z544" s="2">
        <f t="shared" si="76"/>
        <v>0.625</v>
      </c>
      <c r="AA544">
        <f>1</f>
        <v>1</v>
      </c>
      <c r="AB544" s="1">
        <v>42785</v>
      </c>
      <c r="AC544" s="13">
        <f t="shared" si="77"/>
        <v>42767</v>
      </c>
      <c r="AD544" s="14">
        <f t="shared" si="78"/>
        <v>42785</v>
      </c>
      <c r="AE544" s="1" t="str">
        <f t="shared" si="79"/>
        <v>Sunday</v>
      </c>
      <c r="AF544" s="2">
        <v>0.66210648148148155</v>
      </c>
      <c r="AG544" s="2">
        <f t="shared" si="80"/>
        <v>0.66666666666666663</v>
      </c>
      <c r="AH544" t="s">
        <v>27</v>
      </c>
    </row>
    <row r="545" spans="1:34" x14ac:dyDescent="0.2">
      <c r="A545">
        <v>1514601</v>
      </c>
      <c r="B545" t="s">
        <v>88</v>
      </c>
      <c r="E545">
        <v>53226</v>
      </c>
      <c r="F545" t="s">
        <v>23</v>
      </c>
      <c r="G545" t="s">
        <v>89</v>
      </c>
      <c r="H545">
        <v>11137</v>
      </c>
      <c r="I545" t="s">
        <v>26</v>
      </c>
      <c r="J545">
        <f>VLOOKUP(I545,[1]Key!$A$1:$C$72,2,FALSE)</f>
        <v>43.060079999999999</v>
      </c>
      <c r="K545">
        <f>VLOOKUP(I545,[1]Key!$A$1:$C$72,3,FALSE)</f>
        <v>-88.027349999999998</v>
      </c>
      <c r="L545" t="s">
        <v>26</v>
      </c>
      <c r="M545">
        <f>VLOOKUP(L545,[1]Key!$A$1:$C$72,2,FALSE)</f>
        <v>43.060079999999999</v>
      </c>
      <c r="N545">
        <f>VLOOKUP(L545,[1]Key!$A$1:$C$72,3,FALSE)</f>
        <v>-88.027349999999998</v>
      </c>
      <c r="O545">
        <v>32</v>
      </c>
      <c r="P545">
        <v>3</v>
      </c>
      <c r="Q545">
        <v>4.8</v>
      </c>
      <c r="R545">
        <v>4.5999999999999996</v>
      </c>
      <c r="S545">
        <v>192</v>
      </c>
      <c r="T545">
        <f t="shared" si="72"/>
        <v>-1</v>
      </c>
      <c r="U545" s="1">
        <v>42785</v>
      </c>
      <c r="V545" s="13">
        <f t="shared" si="73"/>
        <v>42767</v>
      </c>
      <c r="W545" s="14">
        <f t="shared" si="74"/>
        <v>42785</v>
      </c>
      <c r="X545" s="1" t="str">
        <f t="shared" si="75"/>
        <v>Sunday</v>
      </c>
      <c r="Y545" s="2">
        <v>0.65023148148148147</v>
      </c>
      <c r="Z545" s="2">
        <f t="shared" si="76"/>
        <v>0.66666666666666663</v>
      </c>
      <c r="AA545">
        <f>1</f>
        <v>1</v>
      </c>
      <c r="AB545" s="1">
        <v>42785</v>
      </c>
      <c r="AC545" s="13">
        <f t="shared" si="77"/>
        <v>42767</v>
      </c>
      <c r="AD545" s="14">
        <f t="shared" si="78"/>
        <v>42785</v>
      </c>
      <c r="AE545" s="1" t="str">
        <f t="shared" si="79"/>
        <v>Sunday</v>
      </c>
      <c r="AF545" s="2">
        <v>0.67283564814814811</v>
      </c>
      <c r="AG545" s="2">
        <f t="shared" si="80"/>
        <v>0.66666666666666663</v>
      </c>
      <c r="AH545" t="s">
        <v>35</v>
      </c>
    </row>
    <row r="546" spans="1:34" x14ac:dyDescent="0.2">
      <c r="A546">
        <v>1514616</v>
      </c>
      <c r="B546" t="s">
        <v>88</v>
      </c>
      <c r="E546">
        <v>60657</v>
      </c>
      <c r="F546" t="s">
        <v>23</v>
      </c>
      <c r="G546" t="s">
        <v>89</v>
      </c>
      <c r="H546">
        <v>993</v>
      </c>
      <c r="I546" t="s">
        <v>47</v>
      </c>
      <c r="J546">
        <f>VLOOKUP(I546,[1]Key!$A$1:$C$72,2,FALSE)</f>
        <v>43.049230000000001</v>
      </c>
      <c r="K546">
        <f>VLOOKUP(I546,[1]Key!$A$1:$C$72,3,FALSE)</f>
        <v>-87.911940000000001</v>
      </c>
      <c r="L546" t="s">
        <v>31</v>
      </c>
      <c r="M546">
        <f>VLOOKUP(L546,[1]Key!$A$1:$C$72,2,FALSE)</f>
        <v>43.03519</v>
      </c>
      <c r="N546">
        <f>VLOOKUP(L546,[1]Key!$A$1:$C$72,3,FALSE)</f>
        <v>-87.907390000000007</v>
      </c>
      <c r="O546">
        <v>65</v>
      </c>
      <c r="P546">
        <v>9</v>
      </c>
      <c r="Q546">
        <v>9.8000000000000007</v>
      </c>
      <c r="R546">
        <v>9.3000000000000007</v>
      </c>
      <c r="S546">
        <v>390</v>
      </c>
      <c r="T546">
        <f t="shared" si="72"/>
        <v>-1</v>
      </c>
      <c r="U546" s="1">
        <v>42785</v>
      </c>
      <c r="V546" s="13">
        <f t="shared" si="73"/>
        <v>42767</v>
      </c>
      <c r="W546" s="14">
        <f t="shared" si="74"/>
        <v>42785</v>
      </c>
      <c r="X546" s="1" t="str">
        <f t="shared" si="75"/>
        <v>Sunday</v>
      </c>
      <c r="Y546" s="2">
        <v>0.6525347222222222</v>
      </c>
      <c r="Z546" s="2">
        <f t="shared" si="76"/>
        <v>0.66666666666666663</v>
      </c>
      <c r="AA546">
        <f>1</f>
        <v>1</v>
      </c>
      <c r="AB546" s="1">
        <v>42785</v>
      </c>
      <c r="AC546" s="13">
        <f t="shared" si="77"/>
        <v>42767</v>
      </c>
      <c r="AD546" s="14">
        <f t="shared" si="78"/>
        <v>42785</v>
      </c>
      <c r="AE546" s="1" t="str">
        <f t="shared" si="79"/>
        <v>Sunday</v>
      </c>
      <c r="AF546" s="2">
        <v>0.69760416666666669</v>
      </c>
      <c r="AG546" s="2">
        <f t="shared" si="80"/>
        <v>0.70833333333333326</v>
      </c>
      <c r="AH546" t="s">
        <v>27</v>
      </c>
    </row>
    <row r="547" spans="1:34" x14ac:dyDescent="0.2">
      <c r="A547">
        <v>1514634</v>
      </c>
      <c r="B547" t="s">
        <v>88</v>
      </c>
      <c r="E547">
        <v>53225</v>
      </c>
      <c r="F547" t="s">
        <v>23</v>
      </c>
      <c r="G547" t="s">
        <v>89</v>
      </c>
      <c r="H547">
        <v>952</v>
      </c>
      <c r="I547" t="s">
        <v>34</v>
      </c>
      <c r="J547">
        <f>VLOOKUP(I547,[1]Key!$A$1:$C$72,2,FALSE)</f>
        <v>43.036900000000003</v>
      </c>
      <c r="K547">
        <f>VLOOKUP(I547,[1]Key!$A$1:$C$72,3,FALSE)</f>
        <v>-87.89667</v>
      </c>
      <c r="L547" t="s">
        <v>34</v>
      </c>
      <c r="M547">
        <f>VLOOKUP(L547,[1]Key!$A$1:$C$72,2,FALSE)</f>
        <v>43.036900000000003</v>
      </c>
      <c r="N547">
        <f>VLOOKUP(L547,[1]Key!$A$1:$C$72,3,FALSE)</f>
        <v>-87.89667</v>
      </c>
      <c r="O547">
        <v>21</v>
      </c>
      <c r="P547">
        <v>3</v>
      </c>
      <c r="Q547">
        <v>3.2</v>
      </c>
      <c r="R547">
        <v>3</v>
      </c>
      <c r="S547">
        <v>126</v>
      </c>
      <c r="T547">
        <f t="shared" si="72"/>
        <v>-1</v>
      </c>
      <c r="U547" s="1">
        <v>42785</v>
      </c>
      <c r="V547" s="13">
        <f t="shared" si="73"/>
        <v>42767</v>
      </c>
      <c r="W547" s="14">
        <f t="shared" si="74"/>
        <v>42785</v>
      </c>
      <c r="X547" s="1" t="str">
        <f t="shared" si="75"/>
        <v>Sunday</v>
      </c>
      <c r="Y547" s="2">
        <v>0.65530092592592593</v>
      </c>
      <c r="Z547" s="2">
        <f t="shared" si="76"/>
        <v>0.66666666666666663</v>
      </c>
      <c r="AA547">
        <f>1</f>
        <v>1</v>
      </c>
      <c r="AB547" s="1">
        <v>42785</v>
      </c>
      <c r="AC547" s="13">
        <f t="shared" si="77"/>
        <v>42767</v>
      </c>
      <c r="AD547" s="14">
        <f t="shared" si="78"/>
        <v>42785</v>
      </c>
      <c r="AE547" s="1" t="str">
        <f t="shared" si="79"/>
        <v>Sunday</v>
      </c>
      <c r="AF547" s="2">
        <v>0.6700694444444445</v>
      </c>
      <c r="AG547" s="2">
        <f t="shared" si="80"/>
        <v>0.66666666666666663</v>
      </c>
      <c r="AH547" t="s">
        <v>35</v>
      </c>
    </row>
    <row r="548" spans="1:34" x14ac:dyDescent="0.2">
      <c r="A548">
        <v>1514652</v>
      </c>
      <c r="B548" t="s">
        <v>88</v>
      </c>
      <c r="E548">
        <v>53213</v>
      </c>
      <c r="F548" t="s">
        <v>23</v>
      </c>
      <c r="G548" t="s">
        <v>89</v>
      </c>
      <c r="H548">
        <v>11167</v>
      </c>
      <c r="I548" t="s">
        <v>58</v>
      </c>
      <c r="J548">
        <f>VLOOKUP(I548,[1]Key!$A$1:$C$72,2,FALSE)</f>
        <v>43.052630000000001</v>
      </c>
      <c r="K548">
        <f>VLOOKUP(I548,[1]Key!$A$1:$C$72,3,FALSE)</f>
        <v>-88.016319999999993</v>
      </c>
      <c r="L548" t="s">
        <v>58</v>
      </c>
      <c r="M548">
        <f>VLOOKUP(L548,[1]Key!$A$1:$C$72,2,FALSE)</f>
        <v>43.052630000000001</v>
      </c>
      <c r="N548">
        <f>VLOOKUP(L548,[1]Key!$A$1:$C$72,3,FALSE)</f>
        <v>-88.016319999999993</v>
      </c>
      <c r="O548">
        <v>76</v>
      </c>
      <c r="P548">
        <v>9</v>
      </c>
      <c r="Q548">
        <v>11.4</v>
      </c>
      <c r="R548">
        <v>10.8</v>
      </c>
      <c r="S548">
        <v>456</v>
      </c>
      <c r="T548">
        <f t="shared" si="72"/>
        <v>-1</v>
      </c>
      <c r="U548" s="1">
        <v>42785</v>
      </c>
      <c r="V548" s="13">
        <f t="shared" si="73"/>
        <v>42767</v>
      </c>
      <c r="W548" s="14">
        <f t="shared" si="74"/>
        <v>42785</v>
      </c>
      <c r="X548" s="1" t="str">
        <f t="shared" si="75"/>
        <v>Sunday</v>
      </c>
      <c r="Y548" s="2">
        <v>0.65715277777777781</v>
      </c>
      <c r="Z548" s="2">
        <f t="shared" si="76"/>
        <v>0.66666666666666663</v>
      </c>
      <c r="AA548">
        <f>1</f>
        <v>1</v>
      </c>
      <c r="AB548" s="1">
        <v>42785</v>
      </c>
      <c r="AC548" s="13">
        <f t="shared" si="77"/>
        <v>42767</v>
      </c>
      <c r="AD548" s="14">
        <f t="shared" si="78"/>
        <v>42785</v>
      </c>
      <c r="AE548" s="1" t="str">
        <f t="shared" si="79"/>
        <v>Sunday</v>
      </c>
      <c r="AF548" s="2">
        <v>0.71010416666666665</v>
      </c>
      <c r="AG548" s="2">
        <f t="shared" si="80"/>
        <v>0.70833333333333326</v>
      </c>
      <c r="AH548" t="s">
        <v>35</v>
      </c>
    </row>
    <row r="549" spans="1:34" x14ac:dyDescent="0.2">
      <c r="A549">
        <v>1514659</v>
      </c>
      <c r="B549" t="s">
        <v>88</v>
      </c>
      <c r="E549">
        <v>53215</v>
      </c>
      <c r="F549" t="s">
        <v>23</v>
      </c>
      <c r="G549" t="s">
        <v>89</v>
      </c>
      <c r="H549">
        <v>1000</v>
      </c>
      <c r="I549" t="s">
        <v>68</v>
      </c>
      <c r="J549">
        <f>VLOOKUP(I549,[1]Key!$A$1:$C$72,2,FALSE)</f>
        <v>43.04804</v>
      </c>
      <c r="K549">
        <f>VLOOKUP(I549,[1]Key!$A$1:$C$72,3,FALSE)</f>
        <v>-87.896720000000002</v>
      </c>
      <c r="L549" t="s">
        <v>68</v>
      </c>
      <c r="M549">
        <f>VLOOKUP(L549,[1]Key!$A$1:$C$72,2,FALSE)</f>
        <v>43.04804</v>
      </c>
      <c r="N549">
        <f>VLOOKUP(L549,[1]Key!$A$1:$C$72,3,FALSE)</f>
        <v>-87.896720000000002</v>
      </c>
      <c r="O549">
        <v>51</v>
      </c>
      <c r="P549">
        <v>6</v>
      </c>
      <c r="Q549">
        <v>7.7</v>
      </c>
      <c r="R549">
        <v>7.3</v>
      </c>
      <c r="S549">
        <v>306</v>
      </c>
      <c r="T549">
        <f t="shared" si="72"/>
        <v>-1</v>
      </c>
      <c r="U549" s="1">
        <v>42785</v>
      </c>
      <c r="V549" s="13">
        <f t="shared" si="73"/>
        <v>42767</v>
      </c>
      <c r="W549" s="14">
        <f t="shared" si="74"/>
        <v>42785</v>
      </c>
      <c r="X549" s="1" t="str">
        <f t="shared" si="75"/>
        <v>Sunday</v>
      </c>
      <c r="Y549" s="2">
        <v>0.6570138888888889</v>
      </c>
      <c r="Z549" s="2">
        <f t="shared" si="76"/>
        <v>0.66666666666666663</v>
      </c>
      <c r="AA549">
        <f>1</f>
        <v>1</v>
      </c>
      <c r="AB549" s="1">
        <v>42785</v>
      </c>
      <c r="AC549" s="13">
        <f t="shared" si="77"/>
        <v>42767</v>
      </c>
      <c r="AD549" s="14">
        <f t="shared" si="78"/>
        <v>42785</v>
      </c>
      <c r="AE549" s="1" t="str">
        <f t="shared" si="79"/>
        <v>Sunday</v>
      </c>
      <c r="AF549" s="2">
        <v>0.69247685185185182</v>
      </c>
      <c r="AG549" s="2">
        <f t="shared" si="80"/>
        <v>0.70833333333333326</v>
      </c>
      <c r="AH549" t="s">
        <v>35</v>
      </c>
    </row>
    <row r="550" spans="1:34" x14ac:dyDescent="0.2">
      <c r="A550">
        <v>1514692</v>
      </c>
      <c r="B550" t="s">
        <v>88</v>
      </c>
      <c r="E550">
        <v>53213</v>
      </c>
      <c r="F550" t="s">
        <v>23</v>
      </c>
      <c r="G550" t="s">
        <v>89</v>
      </c>
      <c r="H550">
        <v>5416</v>
      </c>
      <c r="I550" t="s">
        <v>57</v>
      </c>
      <c r="J550">
        <f>VLOOKUP(I550,[1]Key!$A$1:$C$72,2,FALSE)</f>
        <v>43.048609999999996</v>
      </c>
      <c r="K550">
        <f>VLOOKUP(I550,[1]Key!$A$1:$C$72,3,FALSE)</f>
        <v>-88.008480000000006</v>
      </c>
      <c r="L550" t="s">
        <v>57</v>
      </c>
      <c r="M550">
        <f>VLOOKUP(L550,[1]Key!$A$1:$C$72,2,FALSE)</f>
        <v>43.048609999999996</v>
      </c>
      <c r="N550">
        <f>VLOOKUP(L550,[1]Key!$A$1:$C$72,3,FALSE)</f>
        <v>-88.008480000000006</v>
      </c>
      <c r="O550">
        <v>53</v>
      </c>
      <c r="P550">
        <v>6</v>
      </c>
      <c r="Q550">
        <v>8</v>
      </c>
      <c r="R550">
        <v>7.6</v>
      </c>
      <c r="S550">
        <v>318</v>
      </c>
      <c r="T550">
        <f t="shared" si="72"/>
        <v>-1</v>
      </c>
      <c r="U550" s="1">
        <v>42785</v>
      </c>
      <c r="V550" s="13">
        <f t="shared" si="73"/>
        <v>42767</v>
      </c>
      <c r="W550" s="14">
        <f t="shared" si="74"/>
        <v>42785</v>
      </c>
      <c r="X550" s="1" t="str">
        <f t="shared" si="75"/>
        <v>Sunday</v>
      </c>
      <c r="Y550" s="2">
        <v>0.66011574074074075</v>
      </c>
      <c r="Z550" s="2">
        <f t="shared" si="76"/>
        <v>0.66666666666666663</v>
      </c>
      <c r="AA550">
        <f>1</f>
        <v>1</v>
      </c>
      <c r="AB550" s="1">
        <v>42785</v>
      </c>
      <c r="AC550" s="13">
        <f t="shared" si="77"/>
        <v>42767</v>
      </c>
      <c r="AD550" s="14">
        <f t="shared" si="78"/>
        <v>42785</v>
      </c>
      <c r="AE550" s="1" t="str">
        <f t="shared" si="79"/>
        <v>Sunday</v>
      </c>
      <c r="AF550" s="2">
        <v>0.69703703703703701</v>
      </c>
      <c r="AG550" s="2">
        <f t="shared" si="80"/>
        <v>0.70833333333333326</v>
      </c>
      <c r="AH550" t="s">
        <v>35</v>
      </c>
    </row>
    <row r="551" spans="1:34" x14ac:dyDescent="0.2">
      <c r="A551">
        <v>1514703</v>
      </c>
      <c r="B551" t="s">
        <v>88</v>
      </c>
      <c r="E551">
        <v>53213</v>
      </c>
      <c r="F551" t="s">
        <v>23</v>
      </c>
      <c r="G551" t="s">
        <v>89</v>
      </c>
      <c r="H551">
        <v>5490</v>
      </c>
      <c r="I551" t="s">
        <v>57</v>
      </c>
      <c r="J551">
        <f>VLOOKUP(I551,[1]Key!$A$1:$C$72,2,FALSE)</f>
        <v>43.048609999999996</v>
      </c>
      <c r="K551">
        <f>VLOOKUP(I551,[1]Key!$A$1:$C$72,3,FALSE)</f>
        <v>-88.008480000000006</v>
      </c>
      <c r="L551" t="s">
        <v>57</v>
      </c>
      <c r="M551">
        <f>VLOOKUP(L551,[1]Key!$A$1:$C$72,2,FALSE)</f>
        <v>43.048609999999996</v>
      </c>
      <c r="N551">
        <f>VLOOKUP(L551,[1]Key!$A$1:$C$72,3,FALSE)</f>
        <v>-88.008480000000006</v>
      </c>
      <c r="O551">
        <v>53</v>
      </c>
      <c r="P551">
        <v>6</v>
      </c>
      <c r="Q551">
        <v>8</v>
      </c>
      <c r="R551">
        <v>7.6</v>
      </c>
      <c r="S551">
        <v>318</v>
      </c>
      <c r="T551">
        <f t="shared" si="72"/>
        <v>-1</v>
      </c>
      <c r="U551" s="1">
        <v>42785</v>
      </c>
      <c r="V551" s="13">
        <f t="shared" si="73"/>
        <v>42767</v>
      </c>
      <c r="W551" s="14">
        <f t="shared" si="74"/>
        <v>42785</v>
      </c>
      <c r="X551" s="1" t="str">
        <f t="shared" si="75"/>
        <v>Sunday</v>
      </c>
      <c r="Y551" s="2">
        <v>0.66107638888888887</v>
      </c>
      <c r="Z551" s="2">
        <f t="shared" si="76"/>
        <v>0.66666666666666663</v>
      </c>
      <c r="AA551">
        <f>1</f>
        <v>1</v>
      </c>
      <c r="AB551" s="1">
        <v>42785</v>
      </c>
      <c r="AC551" s="13">
        <f t="shared" si="77"/>
        <v>42767</v>
      </c>
      <c r="AD551" s="14">
        <f t="shared" si="78"/>
        <v>42785</v>
      </c>
      <c r="AE551" s="1" t="str">
        <f t="shared" si="79"/>
        <v>Sunday</v>
      </c>
      <c r="AF551" s="2">
        <v>0.69767361111111104</v>
      </c>
      <c r="AG551" s="2">
        <f t="shared" si="80"/>
        <v>0.70833333333333326</v>
      </c>
      <c r="AH551" t="s">
        <v>35</v>
      </c>
    </row>
    <row r="552" spans="1:34" x14ac:dyDescent="0.2">
      <c r="A552">
        <v>1514720</v>
      </c>
      <c r="B552" t="s">
        <v>88</v>
      </c>
      <c r="E552">
        <v>53211</v>
      </c>
      <c r="F552" t="s">
        <v>23</v>
      </c>
      <c r="G552" t="s">
        <v>89</v>
      </c>
      <c r="H552">
        <v>11159</v>
      </c>
      <c r="I552" t="s">
        <v>37</v>
      </c>
      <c r="J552">
        <f>VLOOKUP(I552,[1]Key!$A$1:$C$72,2,FALSE)</f>
        <v>43.031320000000001</v>
      </c>
      <c r="K552">
        <f>VLOOKUP(I552,[1]Key!$A$1:$C$72,3,FALSE)</f>
        <v>-87.904259999999994</v>
      </c>
      <c r="L552" t="s">
        <v>70</v>
      </c>
      <c r="M552">
        <f>VLOOKUP(L552,[1]Key!$A$1:$C$72,2,FALSE)</f>
        <v>43.053040000000003</v>
      </c>
      <c r="N552">
        <f>VLOOKUP(L552,[1]Key!$A$1:$C$72,3,FALSE)</f>
        <v>-87.897660000000002</v>
      </c>
      <c r="O552">
        <v>21</v>
      </c>
      <c r="P552">
        <v>3</v>
      </c>
      <c r="Q552">
        <v>3.2</v>
      </c>
      <c r="R552">
        <v>3</v>
      </c>
      <c r="S552">
        <v>126</v>
      </c>
      <c r="T552">
        <f t="shared" si="72"/>
        <v>-1</v>
      </c>
      <c r="U552" s="1">
        <v>42785</v>
      </c>
      <c r="V552" s="13">
        <f t="shared" si="73"/>
        <v>42767</v>
      </c>
      <c r="W552" s="14">
        <f t="shared" si="74"/>
        <v>42785</v>
      </c>
      <c r="X552" s="1" t="str">
        <f t="shared" si="75"/>
        <v>Sunday</v>
      </c>
      <c r="Y552" s="2">
        <v>0.66275462962962961</v>
      </c>
      <c r="Z552" s="2">
        <f t="shared" si="76"/>
        <v>0.66666666666666663</v>
      </c>
      <c r="AA552">
        <f>1</f>
        <v>1</v>
      </c>
      <c r="AB552" s="1">
        <v>42785</v>
      </c>
      <c r="AC552" s="13">
        <f t="shared" si="77"/>
        <v>42767</v>
      </c>
      <c r="AD552" s="14">
        <f t="shared" si="78"/>
        <v>42785</v>
      </c>
      <c r="AE552" s="1" t="str">
        <f t="shared" si="79"/>
        <v>Sunday</v>
      </c>
      <c r="AF552" s="2">
        <v>0.67714120370370379</v>
      </c>
      <c r="AG552" s="2">
        <f t="shared" si="80"/>
        <v>0.66666666666666663</v>
      </c>
      <c r="AH552" t="s">
        <v>27</v>
      </c>
    </row>
    <row r="553" spans="1:34" x14ac:dyDescent="0.2">
      <c r="A553">
        <v>1514760</v>
      </c>
      <c r="B553" t="s">
        <v>88</v>
      </c>
      <c r="E553">
        <v>53204</v>
      </c>
      <c r="F553" t="s">
        <v>23</v>
      </c>
      <c r="G553" t="s">
        <v>89</v>
      </c>
      <c r="H553">
        <v>11140</v>
      </c>
      <c r="I553" t="s">
        <v>51</v>
      </c>
      <c r="J553">
        <f>VLOOKUP(I553,[1]Key!$A$1:$C$72,2,FALSE)</f>
        <v>43.05536</v>
      </c>
      <c r="K553">
        <f>VLOOKUP(I553,[1]Key!$A$1:$C$72,3,FALSE)</f>
        <v>-87.90504</v>
      </c>
      <c r="L553" t="s">
        <v>82</v>
      </c>
      <c r="M553">
        <f>VLOOKUP(L553,[1]Key!$A$1:$C$72,2,FALSE)</f>
        <v>43.026229999999998</v>
      </c>
      <c r="N553">
        <f>VLOOKUP(L553,[1]Key!$A$1:$C$72,3,FALSE)</f>
        <v>-87.912809999999993</v>
      </c>
      <c r="O553">
        <v>20</v>
      </c>
      <c r="P553">
        <v>3</v>
      </c>
      <c r="Q553">
        <v>3</v>
      </c>
      <c r="R553">
        <v>2.9</v>
      </c>
      <c r="S553">
        <v>120</v>
      </c>
      <c r="T553">
        <f t="shared" si="72"/>
        <v>-1</v>
      </c>
      <c r="U553" s="1">
        <v>42785</v>
      </c>
      <c r="V553" s="13">
        <f t="shared" si="73"/>
        <v>42767</v>
      </c>
      <c r="W553" s="14">
        <f t="shared" si="74"/>
        <v>42785</v>
      </c>
      <c r="X553" s="1" t="str">
        <f t="shared" si="75"/>
        <v>Sunday</v>
      </c>
      <c r="Y553" s="2">
        <v>0.67021990740740733</v>
      </c>
      <c r="Z553" s="2">
        <f t="shared" si="76"/>
        <v>0.66666666666666663</v>
      </c>
      <c r="AA553">
        <f>1</f>
        <v>1</v>
      </c>
      <c r="AB553" s="1">
        <v>42785</v>
      </c>
      <c r="AC553" s="13">
        <f t="shared" si="77"/>
        <v>42767</v>
      </c>
      <c r="AD553" s="14">
        <f t="shared" si="78"/>
        <v>42785</v>
      </c>
      <c r="AE553" s="1" t="str">
        <f t="shared" si="79"/>
        <v>Sunday</v>
      </c>
      <c r="AF553" s="2">
        <v>0.68418981481481478</v>
      </c>
      <c r="AG553" s="2">
        <f t="shared" si="80"/>
        <v>0.66666666666666663</v>
      </c>
      <c r="AH553" t="s">
        <v>27</v>
      </c>
    </row>
    <row r="554" spans="1:34" x14ac:dyDescent="0.2">
      <c r="A554">
        <v>1514783</v>
      </c>
      <c r="B554" t="s">
        <v>88</v>
      </c>
      <c r="E554">
        <v>53202</v>
      </c>
      <c r="F554" t="s">
        <v>23</v>
      </c>
      <c r="G554" t="s">
        <v>89</v>
      </c>
      <c r="H554">
        <v>5491</v>
      </c>
      <c r="I554" t="s">
        <v>43</v>
      </c>
      <c r="J554">
        <f>VLOOKUP(I554,[1]Key!$A$1:$C$72,2,FALSE)</f>
        <v>43.03886</v>
      </c>
      <c r="K554">
        <f>VLOOKUP(I554,[1]Key!$A$1:$C$72,3,FALSE)</f>
        <v>-87.902720000000002</v>
      </c>
      <c r="L554" t="s">
        <v>41</v>
      </c>
      <c r="M554">
        <f>VLOOKUP(L554,[1]Key!$A$1:$C$72,2,FALSE)</f>
        <v>43.04824</v>
      </c>
      <c r="N554">
        <f>VLOOKUP(L554,[1]Key!$A$1:$C$72,3,FALSE)</f>
        <v>-87.904970000000006</v>
      </c>
      <c r="O554">
        <v>9</v>
      </c>
      <c r="P554">
        <v>3</v>
      </c>
      <c r="Q554">
        <v>1.4</v>
      </c>
      <c r="R554">
        <v>1.3</v>
      </c>
      <c r="S554">
        <v>54</v>
      </c>
      <c r="T554">
        <f t="shared" si="72"/>
        <v>-1</v>
      </c>
      <c r="U554" s="1">
        <v>42785</v>
      </c>
      <c r="V554" s="13">
        <f t="shared" si="73"/>
        <v>42767</v>
      </c>
      <c r="W554" s="14">
        <f t="shared" si="74"/>
        <v>42785</v>
      </c>
      <c r="X554" s="1" t="str">
        <f t="shared" si="75"/>
        <v>Sunday</v>
      </c>
      <c r="Y554" s="2">
        <v>0.67422453703703711</v>
      </c>
      <c r="Z554" s="2">
        <f t="shared" si="76"/>
        <v>0.66666666666666663</v>
      </c>
      <c r="AA554">
        <f>1</f>
        <v>1</v>
      </c>
      <c r="AB554" s="1">
        <v>42785</v>
      </c>
      <c r="AC554" s="13">
        <f t="shared" si="77"/>
        <v>42767</v>
      </c>
      <c r="AD554" s="14">
        <f t="shared" si="78"/>
        <v>42785</v>
      </c>
      <c r="AE554" s="1" t="str">
        <f t="shared" si="79"/>
        <v>Sunday</v>
      </c>
      <c r="AF554" s="2">
        <v>0.6799074074074074</v>
      </c>
      <c r="AG554" s="2">
        <f t="shared" si="80"/>
        <v>0.66666666666666663</v>
      </c>
      <c r="AH554" t="s">
        <v>27</v>
      </c>
    </row>
    <row r="555" spans="1:34" x14ac:dyDescent="0.2">
      <c r="A555">
        <v>1514799</v>
      </c>
      <c r="B555" t="s">
        <v>88</v>
      </c>
      <c r="E555">
        <v>53233</v>
      </c>
      <c r="F555" t="s">
        <v>23</v>
      </c>
      <c r="G555" t="s">
        <v>89</v>
      </c>
      <c r="H555">
        <v>152</v>
      </c>
      <c r="I555" t="s">
        <v>74</v>
      </c>
      <c r="J555">
        <f>VLOOKUP(I555,[1]Key!$A$1:$C$72,2,FALSE)</f>
        <v>43.040154000000001</v>
      </c>
      <c r="K555">
        <f>VLOOKUP(I555,[1]Key!$A$1:$C$72,3,FALSE)</f>
        <v>-87.932113000000001</v>
      </c>
      <c r="L555" t="s">
        <v>80</v>
      </c>
      <c r="M555">
        <f>VLOOKUP(L555,[1]Key!$A$1:$C$72,2,FALSE)</f>
        <v>43.052460000000004</v>
      </c>
      <c r="N555">
        <f>VLOOKUP(L555,[1]Key!$A$1:$C$72,3,FALSE)</f>
        <v>-87.891000000000005</v>
      </c>
      <c r="O555">
        <v>77</v>
      </c>
      <c r="P555">
        <v>0</v>
      </c>
      <c r="Q555">
        <v>11.6</v>
      </c>
      <c r="R555">
        <v>11</v>
      </c>
      <c r="S555">
        <v>462</v>
      </c>
      <c r="T555">
        <f t="shared" si="72"/>
        <v>-1</v>
      </c>
      <c r="U555" s="1">
        <v>42785</v>
      </c>
      <c r="V555" s="13">
        <f t="shared" si="73"/>
        <v>42767</v>
      </c>
      <c r="W555" s="14">
        <f t="shared" si="74"/>
        <v>42785</v>
      </c>
      <c r="X555" s="1" t="str">
        <f t="shared" si="75"/>
        <v>Sunday</v>
      </c>
      <c r="Y555" s="2">
        <v>0.67667824074074068</v>
      </c>
      <c r="Z555" s="2">
        <f t="shared" si="76"/>
        <v>0.66666666666666663</v>
      </c>
      <c r="AA555">
        <f>1</f>
        <v>1</v>
      </c>
      <c r="AB555" s="1">
        <v>42785</v>
      </c>
      <c r="AC555" s="13">
        <f t="shared" si="77"/>
        <v>42767</v>
      </c>
      <c r="AD555" s="14">
        <f t="shared" si="78"/>
        <v>42785</v>
      </c>
      <c r="AE555" s="1" t="str">
        <f t="shared" si="79"/>
        <v>Sunday</v>
      </c>
      <c r="AF555" s="2">
        <v>0.73031250000000003</v>
      </c>
      <c r="AG555" s="2">
        <f t="shared" si="80"/>
        <v>0.75</v>
      </c>
      <c r="AH555" t="s">
        <v>27</v>
      </c>
    </row>
    <row r="556" spans="1:34" x14ac:dyDescent="0.2">
      <c r="A556">
        <v>1514801</v>
      </c>
      <c r="B556" t="s">
        <v>88</v>
      </c>
      <c r="E556">
        <v>53207</v>
      </c>
      <c r="F556" t="s">
        <v>23</v>
      </c>
      <c r="G556" t="s">
        <v>89</v>
      </c>
      <c r="H556">
        <v>5429</v>
      </c>
      <c r="I556" t="s">
        <v>39</v>
      </c>
      <c r="J556">
        <f>VLOOKUP(I556,[1]Key!$A$1:$C$72,2,FALSE)</f>
        <v>43.03913</v>
      </c>
      <c r="K556">
        <f>VLOOKUP(I556,[1]Key!$A$1:$C$72,3,FALSE)</f>
        <v>-87.916150000000002</v>
      </c>
      <c r="L556" t="s">
        <v>79</v>
      </c>
      <c r="M556">
        <f>VLOOKUP(L556,[1]Key!$A$1:$C$72,2,FALSE)</f>
        <v>43.038649999999997</v>
      </c>
      <c r="N556">
        <f>VLOOKUP(L556,[1]Key!$A$1:$C$72,3,FALSE)</f>
        <v>-87.921930000000003</v>
      </c>
      <c r="O556">
        <v>8</v>
      </c>
      <c r="P556">
        <v>3</v>
      </c>
      <c r="Q556">
        <v>1.2</v>
      </c>
      <c r="R556">
        <v>1.1000000000000001</v>
      </c>
      <c r="S556">
        <v>48</v>
      </c>
      <c r="T556">
        <f t="shared" si="72"/>
        <v>-1</v>
      </c>
      <c r="U556" s="1">
        <v>42785</v>
      </c>
      <c r="V556" s="13">
        <f t="shared" si="73"/>
        <v>42767</v>
      </c>
      <c r="W556" s="14">
        <f t="shared" si="74"/>
        <v>42785</v>
      </c>
      <c r="X556" s="1" t="str">
        <f t="shared" si="75"/>
        <v>Sunday</v>
      </c>
      <c r="Y556" s="2">
        <v>0.71363425925925927</v>
      </c>
      <c r="Z556" s="2">
        <f t="shared" si="76"/>
        <v>0.70833333333333326</v>
      </c>
      <c r="AA556">
        <f>1</f>
        <v>1</v>
      </c>
      <c r="AB556" s="1">
        <v>42785</v>
      </c>
      <c r="AC556" s="13">
        <f t="shared" si="77"/>
        <v>42767</v>
      </c>
      <c r="AD556" s="14">
        <f t="shared" si="78"/>
        <v>42785</v>
      </c>
      <c r="AE556" s="1" t="str">
        <f t="shared" si="79"/>
        <v>Sunday</v>
      </c>
      <c r="AF556" s="2">
        <v>0.71892361111111114</v>
      </c>
      <c r="AG556" s="2">
        <f t="shared" si="80"/>
        <v>0.70833333333333326</v>
      </c>
      <c r="AH556" t="s">
        <v>27</v>
      </c>
    </row>
    <row r="557" spans="1:34" x14ac:dyDescent="0.2">
      <c r="A557">
        <v>1514909</v>
      </c>
      <c r="B557" t="s">
        <v>88</v>
      </c>
      <c r="E557">
        <v>53188</v>
      </c>
      <c r="F557" t="s">
        <v>23</v>
      </c>
      <c r="G557" t="s">
        <v>89</v>
      </c>
      <c r="H557">
        <v>91</v>
      </c>
      <c r="I557" t="s">
        <v>66</v>
      </c>
      <c r="J557">
        <f>VLOOKUP(I557,[1]Key!$A$1:$C$72,2,FALSE)</f>
        <v>43.060155999999999</v>
      </c>
      <c r="K557">
        <f>VLOOKUP(I557,[1]Key!$A$1:$C$72,3,FALSE)</f>
        <v>-87.881258000000003</v>
      </c>
      <c r="L557" t="s">
        <v>76</v>
      </c>
      <c r="M557">
        <f>VLOOKUP(L557,[1]Key!$A$1:$C$72,2,FALSE)</f>
        <v>43.063749000000001</v>
      </c>
      <c r="N557">
        <f>VLOOKUP(L557,[1]Key!$A$1:$C$72,3,FALSE)</f>
        <v>-87.887962999999999</v>
      </c>
      <c r="O557">
        <v>36</v>
      </c>
      <c r="P557">
        <v>6</v>
      </c>
      <c r="Q557">
        <v>5.4</v>
      </c>
      <c r="R557">
        <v>5.0999999999999996</v>
      </c>
      <c r="S557">
        <v>216</v>
      </c>
      <c r="T557">
        <f t="shared" si="72"/>
        <v>-1</v>
      </c>
      <c r="U557" s="1">
        <v>42785</v>
      </c>
      <c r="V557" s="13">
        <f t="shared" si="73"/>
        <v>42767</v>
      </c>
      <c r="W557" s="14">
        <f t="shared" si="74"/>
        <v>42785</v>
      </c>
      <c r="X557" s="1" t="str">
        <f t="shared" si="75"/>
        <v>Sunday</v>
      </c>
      <c r="Y557" s="2">
        <v>0.69478009259259255</v>
      </c>
      <c r="Z557" s="2">
        <f t="shared" si="76"/>
        <v>0.70833333333333326</v>
      </c>
      <c r="AA557">
        <f>1</f>
        <v>1</v>
      </c>
      <c r="AB557" s="1">
        <v>42785</v>
      </c>
      <c r="AC557" s="13">
        <f t="shared" si="77"/>
        <v>42767</v>
      </c>
      <c r="AD557" s="14">
        <f t="shared" si="78"/>
        <v>42785</v>
      </c>
      <c r="AE557" s="1" t="str">
        <f t="shared" si="79"/>
        <v>Sunday</v>
      </c>
      <c r="AF557" s="2">
        <v>0.71994212962962967</v>
      </c>
      <c r="AG557" s="2">
        <f t="shared" si="80"/>
        <v>0.70833333333333326</v>
      </c>
      <c r="AH557" t="s">
        <v>27</v>
      </c>
    </row>
    <row r="558" spans="1:34" x14ac:dyDescent="0.2">
      <c r="A558">
        <v>1514912</v>
      </c>
      <c r="B558" t="s">
        <v>88</v>
      </c>
      <c r="E558">
        <v>53086</v>
      </c>
      <c r="F558" t="s">
        <v>23</v>
      </c>
      <c r="G558" t="s">
        <v>89</v>
      </c>
      <c r="H558">
        <v>5523</v>
      </c>
      <c r="I558" t="s">
        <v>69</v>
      </c>
      <c r="J558">
        <f>VLOOKUP(I558,[1]Key!$A$1:$C$72,2,FALSE)</f>
        <v>43.048200000000001</v>
      </c>
      <c r="K558">
        <f>VLOOKUP(I558,[1]Key!$A$1:$C$72,3,FALSE)</f>
        <v>-87.900859999999994</v>
      </c>
      <c r="L558" t="s">
        <v>31</v>
      </c>
      <c r="M558">
        <f>VLOOKUP(L558,[1]Key!$A$1:$C$72,2,FALSE)</f>
        <v>43.03519</v>
      </c>
      <c r="N558">
        <f>VLOOKUP(L558,[1]Key!$A$1:$C$72,3,FALSE)</f>
        <v>-87.907390000000007</v>
      </c>
      <c r="O558">
        <v>41</v>
      </c>
      <c r="P558">
        <v>6</v>
      </c>
      <c r="Q558">
        <v>6.2</v>
      </c>
      <c r="R558">
        <v>5.8</v>
      </c>
      <c r="S558">
        <v>246</v>
      </c>
      <c r="T558">
        <f t="shared" si="72"/>
        <v>-1</v>
      </c>
      <c r="U558" s="1">
        <v>42785</v>
      </c>
      <c r="V558" s="13">
        <f t="shared" si="73"/>
        <v>42767</v>
      </c>
      <c r="W558" s="14">
        <f t="shared" si="74"/>
        <v>42785</v>
      </c>
      <c r="X558" s="1" t="str">
        <f t="shared" si="75"/>
        <v>Sunday</v>
      </c>
      <c r="Y558" s="2">
        <v>0.69393518518518515</v>
      </c>
      <c r="Z558" s="2">
        <f t="shared" si="76"/>
        <v>0.70833333333333326</v>
      </c>
      <c r="AA558">
        <f>1</f>
        <v>1</v>
      </c>
      <c r="AB558" s="1">
        <v>42785</v>
      </c>
      <c r="AC558" s="13">
        <f t="shared" si="77"/>
        <v>42767</v>
      </c>
      <c r="AD558" s="14">
        <f t="shared" si="78"/>
        <v>42785</v>
      </c>
      <c r="AE558" s="1" t="str">
        <f t="shared" si="79"/>
        <v>Sunday</v>
      </c>
      <c r="AF558" s="2">
        <v>0.72271990740740744</v>
      </c>
      <c r="AG558" s="2">
        <f t="shared" si="80"/>
        <v>0.70833333333333326</v>
      </c>
      <c r="AH558" t="s">
        <v>27</v>
      </c>
    </row>
    <row r="559" spans="1:34" x14ac:dyDescent="0.2">
      <c r="A559">
        <v>1515029</v>
      </c>
      <c r="B559" t="s">
        <v>88</v>
      </c>
      <c r="E559">
        <v>94703</v>
      </c>
      <c r="F559" t="s">
        <v>23</v>
      </c>
      <c r="G559" t="s">
        <v>89</v>
      </c>
      <c r="H559">
        <v>234</v>
      </c>
      <c r="I559" t="s">
        <v>30</v>
      </c>
      <c r="J559">
        <f>VLOOKUP(I559,[1]Key!$A$1:$C$72,2,FALSE)</f>
        <v>43.05847</v>
      </c>
      <c r="K559">
        <f>VLOOKUP(I559,[1]Key!$A$1:$C$72,3,FALSE)</f>
        <v>-87.898079999999993</v>
      </c>
      <c r="L559" t="s">
        <v>36</v>
      </c>
      <c r="M559">
        <f>VLOOKUP(L559,[1]Key!$A$1:$C$72,2,FALSE)</f>
        <v>43.038580000000003</v>
      </c>
      <c r="N559">
        <f>VLOOKUP(L559,[1]Key!$A$1:$C$72,3,FALSE)</f>
        <v>-87.90934</v>
      </c>
      <c r="O559">
        <v>21</v>
      </c>
      <c r="P559">
        <v>3</v>
      </c>
      <c r="Q559">
        <v>3.2</v>
      </c>
      <c r="R559">
        <v>3</v>
      </c>
      <c r="S559">
        <v>126</v>
      </c>
      <c r="T559">
        <f t="shared" si="72"/>
        <v>-1</v>
      </c>
      <c r="U559" s="1">
        <v>42785</v>
      </c>
      <c r="V559" s="13">
        <f t="shared" si="73"/>
        <v>42767</v>
      </c>
      <c r="W559" s="14">
        <f t="shared" si="74"/>
        <v>42785</v>
      </c>
      <c r="X559" s="1" t="str">
        <f t="shared" si="75"/>
        <v>Sunday</v>
      </c>
      <c r="Y559" s="2">
        <v>0.71291666666666664</v>
      </c>
      <c r="Z559" s="2">
        <f t="shared" si="76"/>
        <v>0.70833333333333326</v>
      </c>
      <c r="AA559">
        <f>1</f>
        <v>1</v>
      </c>
      <c r="AB559" s="1">
        <v>42785</v>
      </c>
      <c r="AC559" s="13">
        <f t="shared" si="77"/>
        <v>42767</v>
      </c>
      <c r="AD559" s="14">
        <f t="shared" si="78"/>
        <v>42785</v>
      </c>
      <c r="AE559" s="1" t="str">
        <f t="shared" si="79"/>
        <v>Sunday</v>
      </c>
      <c r="AF559" s="2">
        <v>0.72722222222222221</v>
      </c>
      <c r="AG559" s="2">
        <f t="shared" si="80"/>
        <v>0.70833333333333326</v>
      </c>
      <c r="AH559" t="s">
        <v>27</v>
      </c>
    </row>
    <row r="560" spans="1:34" x14ac:dyDescent="0.2">
      <c r="A560">
        <v>1515115</v>
      </c>
      <c r="B560" t="s">
        <v>88</v>
      </c>
      <c r="E560">
        <v>53210</v>
      </c>
      <c r="F560" t="s">
        <v>23</v>
      </c>
      <c r="G560" t="s">
        <v>89</v>
      </c>
      <c r="H560">
        <v>5534</v>
      </c>
      <c r="I560" t="s">
        <v>60</v>
      </c>
      <c r="J560">
        <f>VLOOKUP(I560,[1]Key!$A$1:$C$72,2,FALSE)</f>
        <v>43.066893999999998</v>
      </c>
      <c r="K560">
        <f>VLOOKUP(I560,[1]Key!$A$1:$C$72,3,FALSE)</f>
        <v>-87.877936000000005</v>
      </c>
      <c r="L560" t="s">
        <v>60</v>
      </c>
      <c r="M560">
        <f>VLOOKUP(L560,[1]Key!$A$1:$C$72,2,FALSE)</f>
        <v>43.066893999999998</v>
      </c>
      <c r="N560">
        <f>VLOOKUP(L560,[1]Key!$A$1:$C$72,3,FALSE)</f>
        <v>-87.877936000000005</v>
      </c>
      <c r="O560">
        <v>33</v>
      </c>
      <c r="P560">
        <v>3</v>
      </c>
      <c r="Q560">
        <v>5</v>
      </c>
      <c r="R560">
        <v>4.7</v>
      </c>
      <c r="S560">
        <v>198</v>
      </c>
      <c r="T560">
        <f t="shared" si="72"/>
        <v>-1</v>
      </c>
      <c r="U560" s="1">
        <v>42785</v>
      </c>
      <c r="V560" s="13">
        <f t="shared" si="73"/>
        <v>42767</v>
      </c>
      <c r="W560" s="14">
        <f t="shared" si="74"/>
        <v>42785</v>
      </c>
      <c r="X560" s="1" t="str">
        <f t="shared" si="75"/>
        <v>Sunday</v>
      </c>
      <c r="Y560" s="2">
        <v>0.73386574074074085</v>
      </c>
      <c r="Z560" s="2">
        <f t="shared" si="76"/>
        <v>0.75</v>
      </c>
      <c r="AA560">
        <f>1</f>
        <v>1</v>
      </c>
      <c r="AB560" s="1">
        <v>42785</v>
      </c>
      <c r="AC560" s="13">
        <f t="shared" si="77"/>
        <v>42767</v>
      </c>
      <c r="AD560" s="14">
        <f t="shared" si="78"/>
        <v>42785</v>
      </c>
      <c r="AE560" s="1" t="str">
        <f t="shared" si="79"/>
        <v>Sunday</v>
      </c>
      <c r="AF560" s="2">
        <v>0.75662037037037033</v>
      </c>
      <c r="AG560" s="2">
        <f t="shared" si="80"/>
        <v>0.75</v>
      </c>
      <c r="AH560" t="s">
        <v>35</v>
      </c>
    </row>
    <row r="561" spans="1:34" x14ac:dyDescent="0.2">
      <c r="A561">
        <v>1515149</v>
      </c>
      <c r="B561" t="s">
        <v>88</v>
      </c>
      <c r="E561">
        <v>53212</v>
      </c>
      <c r="F561" t="s">
        <v>23</v>
      </c>
      <c r="G561" t="s">
        <v>89</v>
      </c>
      <c r="H561">
        <v>42</v>
      </c>
      <c r="I561" t="s">
        <v>84</v>
      </c>
      <c r="J561">
        <f>VLOOKUP(I561,[1]Key!$A$1:$C$72,2,FALSE)</f>
        <v>43.024340000000002</v>
      </c>
      <c r="K561">
        <f>VLOOKUP(I561,[1]Key!$A$1:$C$72,3,FALSE)</f>
        <v>-87.916753</v>
      </c>
      <c r="L561" t="s">
        <v>82</v>
      </c>
      <c r="M561">
        <f>VLOOKUP(L561,[1]Key!$A$1:$C$72,2,FALSE)</f>
        <v>43.026229999999998</v>
      </c>
      <c r="N561">
        <f>VLOOKUP(L561,[1]Key!$A$1:$C$72,3,FALSE)</f>
        <v>-87.912809999999993</v>
      </c>
      <c r="O561">
        <v>144</v>
      </c>
      <c r="P561">
        <v>0</v>
      </c>
      <c r="Q561">
        <v>18</v>
      </c>
      <c r="R561">
        <v>17.100000000000001</v>
      </c>
      <c r="S561">
        <v>720</v>
      </c>
      <c r="T561">
        <f t="shared" si="72"/>
        <v>-1</v>
      </c>
      <c r="U561" s="1">
        <v>42785</v>
      </c>
      <c r="V561" s="13">
        <f t="shared" si="73"/>
        <v>42767</v>
      </c>
      <c r="W561" s="14">
        <f t="shared" si="74"/>
        <v>42785</v>
      </c>
      <c r="X561" s="1" t="str">
        <f t="shared" si="75"/>
        <v>Sunday</v>
      </c>
      <c r="Y561" s="2">
        <v>0.74516203703703709</v>
      </c>
      <c r="Z561" s="2">
        <f t="shared" si="76"/>
        <v>0.75</v>
      </c>
      <c r="AA561">
        <f>1</f>
        <v>1</v>
      </c>
      <c r="AB561" s="1">
        <v>42785</v>
      </c>
      <c r="AC561" s="13">
        <f t="shared" si="77"/>
        <v>42767</v>
      </c>
      <c r="AD561" s="14">
        <f t="shared" si="78"/>
        <v>42785</v>
      </c>
      <c r="AE561" s="1" t="str">
        <f t="shared" si="79"/>
        <v>Sunday</v>
      </c>
      <c r="AF561" s="2">
        <v>0.84528935185185183</v>
      </c>
      <c r="AG561" s="2">
        <f t="shared" si="80"/>
        <v>0.83333333333333326</v>
      </c>
      <c r="AH561" t="s">
        <v>27</v>
      </c>
    </row>
    <row r="562" spans="1:34" x14ac:dyDescent="0.2">
      <c r="A562">
        <v>1515644</v>
      </c>
      <c r="B562" t="s">
        <v>88</v>
      </c>
      <c r="E562">
        <v>53150</v>
      </c>
      <c r="F562" t="s">
        <v>23</v>
      </c>
      <c r="G562" t="s">
        <v>89</v>
      </c>
      <c r="H562">
        <v>88</v>
      </c>
      <c r="I562" t="s">
        <v>62</v>
      </c>
      <c r="J562">
        <f>VLOOKUP(I562,[1]Key!$A$1:$C$72,2,FALSE)</f>
        <v>43.058010000000003</v>
      </c>
      <c r="K562">
        <f>VLOOKUP(I562,[1]Key!$A$1:$C$72,3,FALSE)</f>
        <v>-87.877300000000005</v>
      </c>
      <c r="L562" t="s">
        <v>62</v>
      </c>
      <c r="M562">
        <f>VLOOKUP(L562,[1]Key!$A$1:$C$72,2,FALSE)</f>
        <v>43.058010000000003</v>
      </c>
      <c r="N562">
        <f>VLOOKUP(L562,[1]Key!$A$1:$C$72,3,FALSE)</f>
        <v>-87.877300000000005</v>
      </c>
      <c r="O562">
        <v>33</v>
      </c>
      <c r="P562">
        <v>3</v>
      </c>
      <c r="Q562">
        <v>5</v>
      </c>
      <c r="R562">
        <v>4.7</v>
      </c>
      <c r="S562">
        <v>198</v>
      </c>
      <c r="T562">
        <f t="shared" si="72"/>
        <v>-1</v>
      </c>
      <c r="U562" s="1">
        <v>42786</v>
      </c>
      <c r="V562" s="13">
        <f t="shared" si="73"/>
        <v>42767</v>
      </c>
      <c r="W562" s="14">
        <f t="shared" si="74"/>
        <v>42786</v>
      </c>
      <c r="X562" s="1" t="str">
        <f t="shared" si="75"/>
        <v>Monday</v>
      </c>
      <c r="Y562" s="2">
        <v>0.44755787037037037</v>
      </c>
      <c r="Z562" s="2">
        <f t="shared" si="76"/>
        <v>0.45833333333333331</v>
      </c>
      <c r="AA562">
        <f>1</f>
        <v>1</v>
      </c>
      <c r="AB562" s="1">
        <v>42786</v>
      </c>
      <c r="AC562" s="13">
        <f t="shared" si="77"/>
        <v>42767</v>
      </c>
      <c r="AD562" s="14">
        <f t="shared" si="78"/>
        <v>42786</v>
      </c>
      <c r="AE562" s="1" t="str">
        <f t="shared" si="79"/>
        <v>Monday</v>
      </c>
      <c r="AF562" s="2">
        <v>0.47018518518518521</v>
      </c>
      <c r="AG562" s="2">
        <f t="shared" si="80"/>
        <v>0.45833333333333331</v>
      </c>
      <c r="AH562" t="s">
        <v>35</v>
      </c>
    </row>
    <row r="563" spans="1:34" x14ac:dyDescent="0.2">
      <c r="A563">
        <v>1515853</v>
      </c>
      <c r="B563" t="s">
        <v>88</v>
      </c>
      <c r="E563">
        <v>53217</v>
      </c>
      <c r="F563" t="s">
        <v>23</v>
      </c>
      <c r="G563" t="s">
        <v>89</v>
      </c>
      <c r="H563">
        <v>952</v>
      </c>
      <c r="I563" t="s">
        <v>34</v>
      </c>
      <c r="J563">
        <f>VLOOKUP(I563,[1]Key!$A$1:$C$72,2,FALSE)</f>
        <v>43.036900000000003</v>
      </c>
      <c r="K563">
        <f>VLOOKUP(I563,[1]Key!$A$1:$C$72,3,FALSE)</f>
        <v>-87.89667</v>
      </c>
      <c r="L563" t="s">
        <v>34</v>
      </c>
      <c r="M563">
        <f>VLOOKUP(L563,[1]Key!$A$1:$C$72,2,FALSE)</f>
        <v>43.036900000000003</v>
      </c>
      <c r="N563">
        <f>VLOOKUP(L563,[1]Key!$A$1:$C$72,3,FALSE)</f>
        <v>-87.89667</v>
      </c>
      <c r="O563">
        <v>67</v>
      </c>
      <c r="P563">
        <v>9</v>
      </c>
      <c r="Q563">
        <v>10.1</v>
      </c>
      <c r="R563">
        <v>9.5</v>
      </c>
      <c r="S563">
        <v>402</v>
      </c>
      <c r="T563">
        <f t="shared" si="72"/>
        <v>-1</v>
      </c>
      <c r="U563" s="1">
        <v>42786</v>
      </c>
      <c r="V563" s="13">
        <f t="shared" si="73"/>
        <v>42767</v>
      </c>
      <c r="W563" s="14">
        <f t="shared" si="74"/>
        <v>42786</v>
      </c>
      <c r="X563" s="1" t="str">
        <f t="shared" si="75"/>
        <v>Monday</v>
      </c>
      <c r="Y563" s="2">
        <v>0.53306712962962965</v>
      </c>
      <c r="Z563" s="2">
        <f t="shared" si="76"/>
        <v>0.54166666666666663</v>
      </c>
      <c r="AA563">
        <f>1</f>
        <v>1</v>
      </c>
      <c r="AB563" s="1">
        <v>42786</v>
      </c>
      <c r="AC563" s="13">
        <f t="shared" si="77"/>
        <v>42767</v>
      </c>
      <c r="AD563" s="14">
        <f t="shared" si="78"/>
        <v>42786</v>
      </c>
      <c r="AE563" s="1" t="str">
        <f t="shared" si="79"/>
        <v>Monday</v>
      </c>
      <c r="AF563" s="2">
        <v>0.57932870370370371</v>
      </c>
      <c r="AG563" s="2">
        <f t="shared" si="80"/>
        <v>0.58333333333333326</v>
      </c>
      <c r="AH563" t="s">
        <v>35</v>
      </c>
    </row>
    <row r="564" spans="1:34" x14ac:dyDescent="0.2">
      <c r="A564">
        <v>1515962</v>
      </c>
      <c r="B564" t="s">
        <v>88</v>
      </c>
      <c r="E564">
        <v>53225</v>
      </c>
      <c r="F564" t="s">
        <v>23</v>
      </c>
      <c r="G564" t="s">
        <v>89</v>
      </c>
      <c r="H564">
        <v>357</v>
      </c>
      <c r="I564" t="s">
        <v>61</v>
      </c>
      <c r="J564">
        <f>VLOOKUP(I564,[1]Key!$A$1:$C$72,2,FALSE)</f>
        <v>43.058619999999998</v>
      </c>
      <c r="K564">
        <f>VLOOKUP(I564,[1]Key!$A$1:$C$72,3,FALSE)</f>
        <v>-87.885319999999993</v>
      </c>
      <c r="L564" t="s">
        <v>61</v>
      </c>
      <c r="M564">
        <f>VLOOKUP(L564,[1]Key!$A$1:$C$72,2,FALSE)</f>
        <v>43.058619999999998</v>
      </c>
      <c r="N564">
        <f>VLOOKUP(L564,[1]Key!$A$1:$C$72,3,FALSE)</f>
        <v>-87.885319999999993</v>
      </c>
      <c r="O564">
        <v>41</v>
      </c>
      <c r="P564">
        <v>6</v>
      </c>
      <c r="Q564">
        <v>6.2</v>
      </c>
      <c r="R564">
        <v>5.8</v>
      </c>
      <c r="S564">
        <v>246</v>
      </c>
      <c r="T564">
        <f t="shared" si="72"/>
        <v>-1</v>
      </c>
      <c r="U564" s="1">
        <v>42786</v>
      </c>
      <c r="V564" s="13">
        <f t="shared" si="73"/>
        <v>42767</v>
      </c>
      <c r="W564" s="14">
        <f t="shared" si="74"/>
        <v>42786</v>
      </c>
      <c r="X564" s="1" t="str">
        <f t="shared" si="75"/>
        <v>Monday</v>
      </c>
      <c r="Y564" s="2">
        <v>0.55666666666666664</v>
      </c>
      <c r="Z564" s="2">
        <f t="shared" si="76"/>
        <v>0.54166666666666663</v>
      </c>
      <c r="AA564">
        <f>1</f>
        <v>1</v>
      </c>
      <c r="AB564" s="1">
        <v>42786</v>
      </c>
      <c r="AC564" s="13">
        <f t="shared" si="77"/>
        <v>42767</v>
      </c>
      <c r="AD564" s="14">
        <f t="shared" si="78"/>
        <v>42786</v>
      </c>
      <c r="AE564" s="1" t="str">
        <f t="shared" si="79"/>
        <v>Monday</v>
      </c>
      <c r="AF564" s="2">
        <v>0.58506944444444442</v>
      </c>
      <c r="AG564" s="2">
        <f t="shared" si="80"/>
        <v>0.58333333333333326</v>
      </c>
      <c r="AH564" t="s">
        <v>35</v>
      </c>
    </row>
    <row r="565" spans="1:34" x14ac:dyDescent="0.2">
      <c r="A565">
        <v>1516185</v>
      </c>
      <c r="B565" t="s">
        <v>88</v>
      </c>
      <c r="E565">
        <v>53007</v>
      </c>
      <c r="F565" t="s">
        <v>23</v>
      </c>
      <c r="G565" t="s">
        <v>89</v>
      </c>
      <c r="H565">
        <v>11110</v>
      </c>
      <c r="I565" t="s">
        <v>63</v>
      </c>
      <c r="J565">
        <f>VLOOKUP(I565,[1]Key!$A$1:$C$72,2,FALSE)</f>
        <v>43.078530000000001</v>
      </c>
      <c r="K565">
        <f>VLOOKUP(I565,[1]Key!$A$1:$C$72,3,FALSE)</f>
        <v>-87.882620000000003</v>
      </c>
      <c r="L565" t="s">
        <v>63</v>
      </c>
      <c r="M565">
        <f>VLOOKUP(L565,[1]Key!$A$1:$C$72,2,FALSE)</f>
        <v>43.078530000000001</v>
      </c>
      <c r="N565">
        <f>VLOOKUP(L565,[1]Key!$A$1:$C$72,3,FALSE)</f>
        <v>-87.882620000000003</v>
      </c>
      <c r="O565">
        <v>35</v>
      </c>
      <c r="P565">
        <v>6</v>
      </c>
      <c r="Q565">
        <v>5.3</v>
      </c>
      <c r="R565">
        <v>5</v>
      </c>
      <c r="S565">
        <v>210</v>
      </c>
      <c r="T565">
        <f t="shared" si="72"/>
        <v>-1</v>
      </c>
      <c r="U565" s="1">
        <v>42786</v>
      </c>
      <c r="V565" s="13">
        <f t="shared" si="73"/>
        <v>42767</v>
      </c>
      <c r="W565" s="14">
        <f t="shared" si="74"/>
        <v>42786</v>
      </c>
      <c r="X565" s="1" t="str">
        <f t="shared" si="75"/>
        <v>Monday</v>
      </c>
      <c r="Y565" s="2">
        <v>0.62880787037037034</v>
      </c>
      <c r="Z565" s="2">
        <f t="shared" si="76"/>
        <v>0.625</v>
      </c>
      <c r="AA565">
        <f>1</f>
        <v>1</v>
      </c>
      <c r="AB565" s="1">
        <v>42786</v>
      </c>
      <c r="AC565" s="13">
        <f t="shared" si="77"/>
        <v>42767</v>
      </c>
      <c r="AD565" s="14">
        <f t="shared" si="78"/>
        <v>42786</v>
      </c>
      <c r="AE565" s="1" t="str">
        <f t="shared" si="79"/>
        <v>Monday</v>
      </c>
      <c r="AF565" s="2">
        <v>0.65344907407407404</v>
      </c>
      <c r="AG565" s="2">
        <f t="shared" si="80"/>
        <v>0.66666666666666663</v>
      </c>
      <c r="AH565" t="s">
        <v>35</v>
      </c>
    </row>
    <row r="566" spans="1:34" x14ac:dyDescent="0.2">
      <c r="A566">
        <v>1516542</v>
      </c>
      <c r="B566" t="s">
        <v>88</v>
      </c>
      <c r="E566">
        <v>53221</v>
      </c>
      <c r="F566" t="s">
        <v>23</v>
      </c>
      <c r="G566" t="s">
        <v>89</v>
      </c>
      <c r="H566">
        <v>5548</v>
      </c>
      <c r="I566" t="s">
        <v>34</v>
      </c>
      <c r="J566">
        <f>VLOOKUP(I566,[1]Key!$A$1:$C$72,2,FALSE)</f>
        <v>43.036900000000003</v>
      </c>
      <c r="K566">
        <f>VLOOKUP(I566,[1]Key!$A$1:$C$72,3,FALSE)</f>
        <v>-87.89667</v>
      </c>
      <c r="L566" t="s">
        <v>34</v>
      </c>
      <c r="M566">
        <f>VLOOKUP(L566,[1]Key!$A$1:$C$72,2,FALSE)</f>
        <v>43.036900000000003</v>
      </c>
      <c r="N566">
        <f>VLOOKUP(L566,[1]Key!$A$1:$C$72,3,FALSE)</f>
        <v>-87.89667</v>
      </c>
      <c r="O566">
        <v>26</v>
      </c>
      <c r="P566">
        <v>3</v>
      </c>
      <c r="Q566">
        <v>3.9</v>
      </c>
      <c r="R566">
        <v>3.7</v>
      </c>
      <c r="S566">
        <v>156</v>
      </c>
      <c r="T566">
        <f t="shared" si="72"/>
        <v>-1</v>
      </c>
      <c r="U566" s="1">
        <v>42786</v>
      </c>
      <c r="V566" s="13">
        <f t="shared" si="73"/>
        <v>42767</v>
      </c>
      <c r="W566" s="14">
        <f t="shared" si="74"/>
        <v>42786</v>
      </c>
      <c r="X566" s="1" t="str">
        <f t="shared" si="75"/>
        <v>Monday</v>
      </c>
      <c r="Y566" s="2">
        <v>0.92982638888888891</v>
      </c>
      <c r="Z566" s="2">
        <f t="shared" si="76"/>
        <v>0.91666666666666663</v>
      </c>
      <c r="AA566">
        <f>1</f>
        <v>1</v>
      </c>
      <c r="AB566" s="1">
        <v>42786</v>
      </c>
      <c r="AC566" s="13">
        <f t="shared" si="77"/>
        <v>42767</v>
      </c>
      <c r="AD566" s="14">
        <f t="shared" si="78"/>
        <v>42786</v>
      </c>
      <c r="AE566" s="1" t="str">
        <f t="shared" si="79"/>
        <v>Monday</v>
      </c>
      <c r="AF566" s="2">
        <v>0.9474189814814814</v>
      </c>
      <c r="AG566" s="2">
        <f t="shared" si="80"/>
        <v>0.95833333333333326</v>
      </c>
      <c r="AH566" t="s">
        <v>35</v>
      </c>
    </row>
    <row r="567" spans="1:34" x14ac:dyDescent="0.2">
      <c r="A567">
        <v>1516561</v>
      </c>
      <c r="B567" t="s">
        <v>88</v>
      </c>
      <c r="E567">
        <v>53233</v>
      </c>
      <c r="F567" t="s">
        <v>23</v>
      </c>
      <c r="G567" t="s">
        <v>89</v>
      </c>
      <c r="H567">
        <v>5562</v>
      </c>
      <c r="I567" t="s">
        <v>74</v>
      </c>
      <c r="J567">
        <f>VLOOKUP(I567,[1]Key!$A$1:$C$72,2,FALSE)</f>
        <v>43.040154000000001</v>
      </c>
      <c r="K567">
        <f>VLOOKUP(I567,[1]Key!$A$1:$C$72,3,FALSE)</f>
        <v>-87.932113000000001</v>
      </c>
      <c r="L567" t="s">
        <v>80</v>
      </c>
      <c r="M567">
        <f>VLOOKUP(L567,[1]Key!$A$1:$C$72,2,FALSE)</f>
        <v>43.052460000000004</v>
      </c>
      <c r="N567">
        <f>VLOOKUP(L567,[1]Key!$A$1:$C$72,3,FALSE)</f>
        <v>-87.891000000000005</v>
      </c>
      <c r="O567">
        <v>32</v>
      </c>
      <c r="P567">
        <v>3</v>
      </c>
      <c r="Q567">
        <v>4.8</v>
      </c>
      <c r="R567">
        <v>4.5999999999999996</v>
      </c>
      <c r="S567">
        <v>192</v>
      </c>
      <c r="T567">
        <f t="shared" si="72"/>
        <v>-1</v>
      </c>
      <c r="U567" s="1">
        <v>42787</v>
      </c>
      <c r="V567" s="13">
        <f t="shared" si="73"/>
        <v>42767</v>
      </c>
      <c r="W567" s="14">
        <f t="shared" si="74"/>
        <v>42787</v>
      </c>
      <c r="X567" s="1" t="str">
        <f t="shared" si="75"/>
        <v>Tuesday</v>
      </c>
      <c r="Y567" s="2">
        <v>7.1608796296296295E-2</v>
      </c>
      <c r="Z567" s="2">
        <f t="shared" si="76"/>
        <v>8.3333333333333329E-2</v>
      </c>
      <c r="AA567">
        <f>1</f>
        <v>1</v>
      </c>
      <c r="AB567" s="1">
        <v>42787</v>
      </c>
      <c r="AC567" s="13">
        <f t="shared" si="77"/>
        <v>42767</v>
      </c>
      <c r="AD567" s="14">
        <f t="shared" si="78"/>
        <v>42787</v>
      </c>
      <c r="AE567" s="1" t="str">
        <f t="shared" si="79"/>
        <v>Tuesday</v>
      </c>
      <c r="AF567" s="2">
        <v>9.403935185185186E-2</v>
      </c>
      <c r="AG567" s="2">
        <f t="shared" si="80"/>
        <v>8.3333333333333329E-2</v>
      </c>
      <c r="AH567" t="s">
        <v>27</v>
      </c>
    </row>
    <row r="568" spans="1:34" x14ac:dyDescent="0.2">
      <c r="A568">
        <v>1516563</v>
      </c>
      <c r="B568" t="s">
        <v>88</v>
      </c>
      <c r="E568">
        <v>922</v>
      </c>
      <c r="F568" t="s">
        <v>23</v>
      </c>
      <c r="G568" t="s">
        <v>89</v>
      </c>
      <c r="H568">
        <v>11071</v>
      </c>
      <c r="I568" t="s">
        <v>74</v>
      </c>
      <c r="J568">
        <f>VLOOKUP(I568,[1]Key!$A$1:$C$72,2,FALSE)</f>
        <v>43.040154000000001</v>
      </c>
      <c r="K568">
        <f>VLOOKUP(I568,[1]Key!$A$1:$C$72,3,FALSE)</f>
        <v>-87.932113000000001</v>
      </c>
      <c r="L568" t="s">
        <v>80</v>
      </c>
      <c r="M568">
        <f>VLOOKUP(L568,[1]Key!$A$1:$C$72,2,FALSE)</f>
        <v>43.052460000000004</v>
      </c>
      <c r="N568">
        <f>VLOOKUP(L568,[1]Key!$A$1:$C$72,3,FALSE)</f>
        <v>-87.891000000000005</v>
      </c>
      <c r="O568">
        <v>32</v>
      </c>
      <c r="P568">
        <v>3</v>
      </c>
      <c r="Q568">
        <v>4.8</v>
      </c>
      <c r="R568">
        <v>4.5999999999999996</v>
      </c>
      <c r="S568">
        <v>192</v>
      </c>
      <c r="T568">
        <f t="shared" si="72"/>
        <v>-1</v>
      </c>
      <c r="U568" s="1">
        <v>42787</v>
      </c>
      <c r="V568" s="13">
        <f t="shared" si="73"/>
        <v>42767</v>
      </c>
      <c r="W568" s="14">
        <f t="shared" si="74"/>
        <v>42787</v>
      </c>
      <c r="X568" s="1" t="str">
        <f t="shared" si="75"/>
        <v>Tuesday</v>
      </c>
      <c r="Y568" s="2">
        <v>7.318287037037037E-2</v>
      </c>
      <c r="Z568" s="2">
        <f t="shared" si="76"/>
        <v>8.3333333333333329E-2</v>
      </c>
      <c r="AA568">
        <f>1</f>
        <v>1</v>
      </c>
      <c r="AB568" s="1">
        <v>42787</v>
      </c>
      <c r="AC568" s="13">
        <f t="shared" si="77"/>
        <v>42767</v>
      </c>
      <c r="AD568" s="14">
        <f t="shared" si="78"/>
        <v>42787</v>
      </c>
      <c r="AE568" s="1" t="str">
        <f t="shared" si="79"/>
        <v>Tuesday</v>
      </c>
      <c r="AF568" s="2">
        <v>9.5462962962962972E-2</v>
      </c>
      <c r="AG568" s="2">
        <f t="shared" si="80"/>
        <v>8.3333333333333329E-2</v>
      </c>
      <c r="AH568" t="s">
        <v>27</v>
      </c>
    </row>
    <row r="569" spans="1:34" x14ac:dyDescent="0.2">
      <c r="A569">
        <v>1516567</v>
      </c>
      <c r="B569" t="s">
        <v>88</v>
      </c>
      <c r="E569">
        <v>53177</v>
      </c>
      <c r="F569" t="s">
        <v>23</v>
      </c>
      <c r="G569" t="s">
        <v>89</v>
      </c>
      <c r="H569">
        <v>5443</v>
      </c>
      <c r="I569" t="s">
        <v>36</v>
      </c>
      <c r="J569">
        <f>VLOOKUP(I569,[1]Key!$A$1:$C$72,2,FALSE)</f>
        <v>43.038580000000003</v>
      </c>
      <c r="K569">
        <f>VLOOKUP(I569,[1]Key!$A$1:$C$72,3,FALSE)</f>
        <v>-87.90934</v>
      </c>
      <c r="L569" t="s">
        <v>40</v>
      </c>
      <c r="M569">
        <f>VLOOKUP(L569,[1]Key!$A$1:$C$72,2,FALSE)</f>
        <v>43.031480000000002</v>
      </c>
      <c r="N569">
        <f>VLOOKUP(L569,[1]Key!$A$1:$C$72,3,FALSE)</f>
        <v>-87.908169999999998</v>
      </c>
      <c r="O569">
        <v>20</v>
      </c>
      <c r="P569">
        <v>3</v>
      </c>
      <c r="Q569">
        <v>3</v>
      </c>
      <c r="R569">
        <v>2.9</v>
      </c>
      <c r="S569">
        <v>120</v>
      </c>
      <c r="T569">
        <f t="shared" si="72"/>
        <v>-1</v>
      </c>
      <c r="U569" s="1">
        <v>42787</v>
      </c>
      <c r="V569" s="13">
        <f t="shared" si="73"/>
        <v>42767</v>
      </c>
      <c r="W569" s="14">
        <f t="shared" si="74"/>
        <v>42787</v>
      </c>
      <c r="X569" s="1" t="str">
        <f t="shared" si="75"/>
        <v>Tuesday</v>
      </c>
      <c r="Y569" s="2">
        <v>0.15307870370370372</v>
      </c>
      <c r="Z569" s="2">
        <f t="shared" si="76"/>
        <v>0.16666666666666666</v>
      </c>
      <c r="AA569">
        <f>1</f>
        <v>1</v>
      </c>
      <c r="AB569" s="1">
        <v>42787</v>
      </c>
      <c r="AC569" s="13">
        <f t="shared" si="77"/>
        <v>42767</v>
      </c>
      <c r="AD569" s="14">
        <f t="shared" si="78"/>
        <v>42787</v>
      </c>
      <c r="AE569" s="1" t="str">
        <f t="shared" si="79"/>
        <v>Tuesday</v>
      </c>
      <c r="AF569" s="2">
        <v>0.16671296296296298</v>
      </c>
      <c r="AG569" s="2">
        <f t="shared" si="80"/>
        <v>0.16666666666666666</v>
      </c>
      <c r="AH569" t="s">
        <v>27</v>
      </c>
    </row>
    <row r="570" spans="1:34" x14ac:dyDescent="0.2">
      <c r="A570">
        <v>1516579</v>
      </c>
      <c r="B570" t="s">
        <v>88</v>
      </c>
      <c r="E570">
        <v>53216</v>
      </c>
      <c r="F570" t="s">
        <v>23</v>
      </c>
      <c r="G570" t="s">
        <v>89</v>
      </c>
      <c r="H570">
        <v>5450</v>
      </c>
      <c r="I570" t="s">
        <v>67</v>
      </c>
      <c r="J570">
        <f>VLOOKUP(I570,[1]Key!$A$1:$C$72,2,FALSE)</f>
        <v>43.074890000000003</v>
      </c>
      <c r="K570">
        <f>VLOOKUP(I570,[1]Key!$A$1:$C$72,3,FALSE)</f>
        <v>-87.882810000000006</v>
      </c>
      <c r="L570" t="s">
        <v>67</v>
      </c>
      <c r="M570">
        <f>VLOOKUP(L570,[1]Key!$A$1:$C$72,2,FALSE)</f>
        <v>43.074890000000003</v>
      </c>
      <c r="N570">
        <f>VLOOKUP(L570,[1]Key!$A$1:$C$72,3,FALSE)</f>
        <v>-87.882810000000006</v>
      </c>
      <c r="O570">
        <v>34</v>
      </c>
      <c r="P570">
        <v>3</v>
      </c>
      <c r="Q570">
        <v>5.0999999999999996</v>
      </c>
      <c r="R570">
        <v>4.8</v>
      </c>
      <c r="S570">
        <v>204</v>
      </c>
      <c r="T570">
        <f t="shared" si="72"/>
        <v>-1</v>
      </c>
      <c r="U570" s="1">
        <v>42787</v>
      </c>
      <c r="V570" s="13">
        <f t="shared" si="73"/>
        <v>42767</v>
      </c>
      <c r="W570" s="14">
        <f t="shared" si="74"/>
        <v>42787</v>
      </c>
      <c r="X570" s="1" t="str">
        <f t="shared" si="75"/>
        <v>Tuesday</v>
      </c>
      <c r="Y570" s="2">
        <v>0.28768518518518521</v>
      </c>
      <c r="Z570" s="2">
        <f t="shared" si="76"/>
        <v>0.29166666666666663</v>
      </c>
      <c r="AA570">
        <f>1</f>
        <v>1</v>
      </c>
      <c r="AB570" s="1">
        <v>42787</v>
      </c>
      <c r="AC570" s="13">
        <f t="shared" si="77"/>
        <v>42767</v>
      </c>
      <c r="AD570" s="14">
        <f t="shared" si="78"/>
        <v>42787</v>
      </c>
      <c r="AE570" s="1" t="str">
        <f t="shared" si="79"/>
        <v>Tuesday</v>
      </c>
      <c r="AF570" s="2">
        <v>0.31171296296296297</v>
      </c>
      <c r="AG570" s="2">
        <f t="shared" si="80"/>
        <v>0.29166666666666663</v>
      </c>
      <c r="AH570" t="s">
        <v>35</v>
      </c>
    </row>
    <row r="571" spans="1:34" x14ac:dyDescent="0.2">
      <c r="A571">
        <v>1516646</v>
      </c>
      <c r="B571" t="s">
        <v>88</v>
      </c>
      <c r="E571">
        <v>46307</v>
      </c>
      <c r="F571" t="s">
        <v>23</v>
      </c>
      <c r="G571" t="s">
        <v>89</v>
      </c>
      <c r="H571">
        <v>143</v>
      </c>
      <c r="I571" t="s">
        <v>80</v>
      </c>
      <c r="J571">
        <f>VLOOKUP(I571,[1]Key!$A$1:$C$72,2,FALSE)</f>
        <v>43.052460000000004</v>
      </c>
      <c r="K571">
        <f>VLOOKUP(I571,[1]Key!$A$1:$C$72,3,FALSE)</f>
        <v>-87.891000000000005</v>
      </c>
      <c r="L571" t="s">
        <v>80</v>
      </c>
      <c r="M571">
        <f>VLOOKUP(L571,[1]Key!$A$1:$C$72,2,FALSE)</f>
        <v>43.052460000000004</v>
      </c>
      <c r="N571">
        <f>VLOOKUP(L571,[1]Key!$A$1:$C$72,3,FALSE)</f>
        <v>-87.891000000000005</v>
      </c>
      <c r="O571">
        <v>43</v>
      </c>
      <c r="P571">
        <v>6</v>
      </c>
      <c r="Q571">
        <v>6.5</v>
      </c>
      <c r="R571">
        <v>6.1</v>
      </c>
      <c r="S571">
        <v>258</v>
      </c>
      <c r="T571">
        <f t="shared" si="72"/>
        <v>-1</v>
      </c>
      <c r="U571" s="1">
        <v>42787</v>
      </c>
      <c r="V571" s="13">
        <f t="shared" si="73"/>
        <v>42767</v>
      </c>
      <c r="W571" s="14">
        <f t="shared" si="74"/>
        <v>42787</v>
      </c>
      <c r="X571" s="1" t="str">
        <f t="shared" si="75"/>
        <v>Tuesday</v>
      </c>
      <c r="Y571" s="2">
        <v>0.42813657407407407</v>
      </c>
      <c r="Z571" s="2">
        <f t="shared" si="76"/>
        <v>0.41666666666666663</v>
      </c>
      <c r="AA571">
        <f>1</f>
        <v>1</v>
      </c>
      <c r="AB571" s="1">
        <v>42787</v>
      </c>
      <c r="AC571" s="13">
        <f t="shared" si="77"/>
        <v>42767</v>
      </c>
      <c r="AD571" s="14">
        <f t="shared" si="78"/>
        <v>42787</v>
      </c>
      <c r="AE571" s="1" t="str">
        <f t="shared" si="79"/>
        <v>Tuesday</v>
      </c>
      <c r="AF571" s="2">
        <v>0.45782407407407405</v>
      </c>
      <c r="AG571" s="2">
        <f t="shared" si="80"/>
        <v>0.45833333333333331</v>
      </c>
      <c r="AH571" t="s">
        <v>35</v>
      </c>
    </row>
    <row r="572" spans="1:34" x14ac:dyDescent="0.2">
      <c r="A572">
        <v>1516785</v>
      </c>
      <c r="B572" t="s">
        <v>88</v>
      </c>
      <c r="E572">
        <v>60130</v>
      </c>
      <c r="F572" t="s">
        <v>23</v>
      </c>
      <c r="G572" t="s">
        <v>89</v>
      </c>
      <c r="H572">
        <v>11119</v>
      </c>
      <c r="I572" t="s">
        <v>82</v>
      </c>
      <c r="J572">
        <f>VLOOKUP(I572,[1]Key!$A$1:$C$72,2,FALSE)</f>
        <v>43.026229999999998</v>
      </c>
      <c r="K572">
        <f>VLOOKUP(I572,[1]Key!$A$1:$C$72,3,FALSE)</f>
        <v>-87.912809999999993</v>
      </c>
      <c r="L572" t="s">
        <v>82</v>
      </c>
      <c r="M572">
        <f>VLOOKUP(L572,[1]Key!$A$1:$C$72,2,FALSE)</f>
        <v>43.026229999999998</v>
      </c>
      <c r="N572">
        <f>VLOOKUP(L572,[1]Key!$A$1:$C$72,3,FALSE)</f>
        <v>-87.912809999999993</v>
      </c>
      <c r="O572">
        <v>125</v>
      </c>
      <c r="P572">
        <v>15</v>
      </c>
      <c r="Q572">
        <v>18</v>
      </c>
      <c r="R572">
        <v>17.100000000000001</v>
      </c>
      <c r="S572">
        <v>720</v>
      </c>
      <c r="T572">
        <f t="shared" si="72"/>
        <v>-1</v>
      </c>
      <c r="U572" s="1">
        <v>42787</v>
      </c>
      <c r="V572" s="13">
        <f t="shared" si="73"/>
        <v>42767</v>
      </c>
      <c r="W572" s="14">
        <f t="shared" si="74"/>
        <v>42787</v>
      </c>
      <c r="X572" s="1" t="str">
        <f t="shared" si="75"/>
        <v>Tuesday</v>
      </c>
      <c r="Y572" s="2">
        <v>0.52902777777777776</v>
      </c>
      <c r="Z572" s="2">
        <f t="shared" si="76"/>
        <v>0.54166666666666663</v>
      </c>
      <c r="AA572">
        <f>1</f>
        <v>1</v>
      </c>
      <c r="AB572" s="1">
        <v>42787</v>
      </c>
      <c r="AC572" s="13">
        <f t="shared" si="77"/>
        <v>42767</v>
      </c>
      <c r="AD572" s="14">
        <f t="shared" si="78"/>
        <v>42787</v>
      </c>
      <c r="AE572" s="1" t="str">
        <f t="shared" si="79"/>
        <v>Tuesday</v>
      </c>
      <c r="AF572" s="2">
        <v>0.61531250000000004</v>
      </c>
      <c r="AG572" s="2">
        <f t="shared" si="80"/>
        <v>0.625</v>
      </c>
      <c r="AH572" t="s">
        <v>35</v>
      </c>
    </row>
    <row r="573" spans="1:34" x14ac:dyDescent="0.2">
      <c r="A573">
        <v>1516787</v>
      </c>
      <c r="B573" t="s">
        <v>88</v>
      </c>
      <c r="E573">
        <v>53051</v>
      </c>
      <c r="F573" t="s">
        <v>23</v>
      </c>
      <c r="G573" t="s">
        <v>89</v>
      </c>
      <c r="H573">
        <v>217</v>
      </c>
      <c r="I573" t="s">
        <v>74</v>
      </c>
      <c r="J573">
        <f>VLOOKUP(I573,[1]Key!$A$1:$C$72,2,FALSE)</f>
        <v>43.040154000000001</v>
      </c>
      <c r="K573">
        <f>VLOOKUP(I573,[1]Key!$A$1:$C$72,3,FALSE)</f>
        <v>-87.932113000000001</v>
      </c>
      <c r="L573" t="s">
        <v>79</v>
      </c>
      <c r="M573">
        <f>VLOOKUP(L573,[1]Key!$A$1:$C$72,2,FALSE)</f>
        <v>43.038649999999997</v>
      </c>
      <c r="N573">
        <f>VLOOKUP(L573,[1]Key!$A$1:$C$72,3,FALSE)</f>
        <v>-87.921930000000003</v>
      </c>
      <c r="O573">
        <v>94</v>
      </c>
      <c r="P573">
        <v>9</v>
      </c>
      <c r="Q573">
        <v>14.1</v>
      </c>
      <c r="R573">
        <v>13.4</v>
      </c>
      <c r="S573">
        <v>564</v>
      </c>
      <c r="T573">
        <f t="shared" si="72"/>
        <v>-1</v>
      </c>
      <c r="U573" s="1">
        <v>42787</v>
      </c>
      <c r="V573" s="13">
        <f t="shared" si="73"/>
        <v>42767</v>
      </c>
      <c r="W573" s="14">
        <f t="shared" si="74"/>
        <v>42787</v>
      </c>
      <c r="X573" s="1" t="str">
        <f t="shared" si="75"/>
        <v>Tuesday</v>
      </c>
      <c r="Y573" s="2">
        <v>0.53025462962962966</v>
      </c>
      <c r="Z573" s="2">
        <f t="shared" si="76"/>
        <v>0.54166666666666663</v>
      </c>
      <c r="AA573">
        <f>1</f>
        <v>1</v>
      </c>
      <c r="AB573" s="1">
        <v>42787</v>
      </c>
      <c r="AC573" s="13">
        <f t="shared" si="77"/>
        <v>42767</v>
      </c>
      <c r="AD573" s="14">
        <f t="shared" si="78"/>
        <v>42787</v>
      </c>
      <c r="AE573" s="1" t="str">
        <f t="shared" si="79"/>
        <v>Tuesday</v>
      </c>
      <c r="AF573" s="2">
        <v>0.5957986111111111</v>
      </c>
      <c r="AG573" s="2">
        <f t="shared" si="80"/>
        <v>0.58333333333333326</v>
      </c>
      <c r="AH573" t="s">
        <v>27</v>
      </c>
    </row>
    <row r="574" spans="1:34" x14ac:dyDescent="0.2">
      <c r="A574">
        <v>1516820</v>
      </c>
      <c r="B574" t="s">
        <v>88</v>
      </c>
      <c r="E574">
        <v>60051</v>
      </c>
      <c r="F574" t="s">
        <v>23</v>
      </c>
      <c r="G574" t="s">
        <v>89</v>
      </c>
      <c r="H574">
        <v>11118</v>
      </c>
      <c r="I574" t="s">
        <v>31</v>
      </c>
      <c r="J574">
        <f>VLOOKUP(I574,[1]Key!$A$1:$C$72,2,FALSE)</f>
        <v>43.03519</v>
      </c>
      <c r="K574">
        <f>VLOOKUP(I574,[1]Key!$A$1:$C$72,3,FALSE)</f>
        <v>-87.907390000000007</v>
      </c>
      <c r="L574" t="s">
        <v>80</v>
      </c>
      <c r="M574">
        <f>VLOOKUP(L574,[1]Key!$A$1:$C$72,2,FALSE)</f>
        <v>43.052460000000004</v>
      </c>
      <c r="N574">
        <f>VLOOKUP(L574,[1]Key!$A$1:$C$72,3,FALSE)</f>
        <v>-87.891000000000005</v>
      </c>
      <c r="O574">
        <v>23</v>
      </c>
      <c r="P574">
        <v>3</v>
      </c>
      <c r="Q574">
        <v>3.5</v>
      </c>
      <c r="R574">
        <v>3.3</v>
      </c>
      <c r="S574">
        <v>138</v>
      </c>
      <c r="T574">
        <f t="shared" si="72"/>
        <v>-1</v>
      </c>
      <c r="U574" s="1">
        <v>42787</v>
      </c>
      <c r="V574" s="13">
        <f t="shared" si="73"/>
        <v>42767</v>
      </c>
      <c r="W574" s="14">
        <f t="shared" si="74"/>
        <v>42787</v>
      </c>
      <c r="X574" s="1" t="str">
        <f t="shared" si="75"/>
        <v>Tuesday</v>
      </c>
      <c r="Y574" s="2">
        <v>0.66836805555555545</v>
      </c>
      <c r="Z574" s="2">
        <f t="shared" si="76"/>
        <v>0.66666666666666663</v>
      </c>
      <c r="AA574">
        <f>1</f>
        <v>1</v>
      </c>
      <c r="AB574" s="1">
        <v>42787</v>
      </c>
      <c r="AC574" s="13">
        <f t="shared" si="77"/>
        <v>42767</v>
      </c>
      <c r="AD574" s="14">
        <f t="shared" si="78"/>
        <v>42787</v>
      </c>
      <c r="AE574" s="1" t="str">
        <f t="shared" si="79"/>
        <v>Tuesday</v>
      </c>
      <c r="AF574" s="2">
        <v>0.6840856481481481</v>
      </c>
      <c r="AG574" s="2">
        <f t="shared" si="80"/>
        <v>0.66666666666666663</v>
      </c>
      <c r="AH574" t="s">
        <v>27</v>
      </c>
    </row>
    <row r="575" spans="1:34" x14ac:dyDescent="0.2">
      <c r="A575">
        <v>1516831</v>
      </c>
      <c r="B575" t="s">
        <v>88</v>
      </c>
      <c r="E575">
        <v>53212</v>
      </c>
      <c r="F575" t="s">
        <v>23</v>
      </c>
      <c r="G575" t="s">
        <v>89</v>
      </c>
      <c r="H575">
        <v>11098</v>
      </c>
      <c r="I575" t="s">
        <v>65</v>
      </c>
      <c r="J575">
        <f>VLOOKUP(I575,[1]Key!$A$1:$C$72,2,FALSE)</f>
        <v>43.060786</v>
      </c>
      <c r="K575">
        <f>VLOOKUP(I575,[1]Key!$A$1:$C$72,3,FALSE)</f>
        <v>-87.883825999999999</v>
      </c>
      <c r="L575" t="s">
        <v>50</v>
      </c>
      <c r="M575">
        <f>VLOOKUP(L575,[1]Key!$A$1:$C$72,2,FALSE)</f>
        <v>43.052549999999997</v>
      </c>
      <c r="N575">
        <f>VLOOKUP(L575,[1]Key!$A$1:$C$72,3,FALSE)</f>
        <v>-87.909329999999997</v>
      </c>
      <c r="O575">
        <v>12</v>
      </c>
      <c r="P575">
        <v>3</v>
      </c>
      <c r="Q575">
        <v>1.8</v>
      </c>
      <c r="R575">
        <v>1.7</v>
      </c>
      <c r="S575">
        <v>72</v>
      </c>
      <c r="T575">
        <f t="shared" si="72"/>
        <v>-1</v>
      </c>
      <c r="U575" s="1">
        <v>42788</v>
      </c>
      <c r="V575" s="13">
        <f t="shared" si="73"/>
        <v>42767</v>
      </c>
      <c r="W575" s="14">
        <f t="shared" si="74"/>
        <v>42788</v>
      </c>
      <c r="X575" s="1" t="str">
        <f t="shared" si="75"/>
        <v>Wednesday</v>
      </c>
      <c r="Y575" s="2">
        <v>0.68133101851851852</v>
      </c>
      <c r="Z575" s="2">
        <f t="shared" si="76"/>
        <v>0.66666666666666663</v>
      </c>
      <c r="AA575">
        <f>1</f>
        <v>1</v>
      </c>
      <c r="AB575" s="1">
        <v>42788</v>
      </c>
      <c r="AC575" s="13">
        <f t="shared" si="77"/>
        <v>42767</v>
      </c>
      <c r="AD575" s="14">
        <f t="shared" si="78"/>
        <v>42788</v>
      </c>
      <c r="AE575" s="1" t="str">
        <f t="shared" si="79"/>
        <v>Wednesday</v>
      </c>
      <c r="AF575" s="2">
        <v>0.68965277777777778</v>
      </c>
      <c r="AG575" s="2">
        <f t="shared" si="80"/>
        <v>0.70833333333333326</v>
      </c>
      <c r="AH575" t="s">
        <v>27</v>
      </c>
    </row>
    <row r="576" spans="1:34" x14ac:dyDescent="0.2">
      <c r="A576">
        <v>1516877</v>
      </c>
      <c r="B576" t="s">
        <v>88</v>
      </c>
      <c r="E576">
        <v>98296</v>
      </c>
      <c r="F576" t="s">
        <v>23</v>
      </c>
      <c r="G576" t="s">
        <v>89</v>
      </c>
      <c r="H576">
        <v>11126</v>
      </c>
      <c r="I576" t="s">
        <v>85</v>
      </c>
      <c r="J576">
        <f>VLOOKUP(I576,[1]Key!$A$1:$C$72,2,FALSE)</f>
        <v>43.041646999999998</v>
      </c>
      <c r="K576">
        <f>VLOOKUP(I576,[1]Key!$A$1:$C$72,3,FALSE)</f>
        <v>-87.927257999999995</v>
      </c>
      <c r="L576" t="s">
        <v>32</v>
      </c>
      <c r="M576">
        <f>VLOOKUP(L576,[1]Key!$A$1:$C$72,2,FALSE)</f>
        <v>43.038719999999998</v>
      </c>
      <c r="N576">
        <f>VLOOKUP(L576,[1]Key!$A$1:$C$72,3,FALSE)</f>
        <v>-87.905339999999995</v>
      </c>
      <c r="O576">
        <v>18</v>
      </c>
      <c r="P576">
        <v>3</v>
      </c>
      <c r="Q576">
        <v>2.7</v>
      </c>
      <c r="R576">
        <v>2.6</v>
      </c>
      <c r="S576">
        <v>108</v>
      </c>
      <c r="T576">
        <f t="shared" si="72"/>
        <v>-1</v>
      </c>
      <c r="U576" s="1">
        <v>42787</v>
      </c>
      <c r="V576" s="13">
        <f t="shared" si="73"/>
        <v>42767</v>
      </c>
      <c r="W576" s="14">
        <f t="shared" si="74"/>
        <v>42787</v>
      </c>
      <c r="X576" s="1" t="str">
        <f t="shared" si="75"/>
        <v>Tuesday</v>
      </c>
      <c r="Y576" s="2">
        <v>0.59435185185185191</v>
      </c>
      <c r="Z576" s="2">
        <f t="shared" si="76"/>
        <v>0.58333333333333326</v>
      </c>
      <c r="AA576">
        <f>1</f>
        <v>1</v>
      </c>
      <c r="AB576" s="1">
        <v>42787</v>
      </c>
      <c r="AC576" s="13">
        <f t="shared" si="77"/>
        <v>42767</v>
      </c>
      <c r="AD576" s="14">
        <f t="shared" si="78"/>
        <v>42787</v>
      </c>
      <c r="AE576" s="1" t="str">
        <f t="shared" si="79"/>
        <v>Tuesday</v>
      </c>
      <c r="AF576" s="2">
        <v>0.60625000000000007</v>
      </c>
      <c r="AG576" s="2">
        <f t="shared" si="80"/>
        <v>0.625</v>
      </c>
      <c r="AH576" t="s">
        <v>27</v>
      </c>
    </row>
    <row r="577" spans="1:34" x14ac:dyDescent="0.2">
      <c r="A577">
        <v>1516917</v>
      </c>
      <c r="B577" t="s">
        <v>88</v>
      </c>
      <c r="E577">
        <v>53208</v>
      </c>
      <c r="F577" t="s">
        <v>23</v>
      </c>
      <c r="G577" t="s">
        <v>89</v>
      </c>
      <c r="H577">
        <v>179</v>
      </c>
      <c r="I577" t="s">
        <v>62</v>
      </c>
      <c r="J577">
        <f>VLOOKUP(I577,[1]Key!$A$1:$C$72,2,FALSE)</f>
        <v>43.058010000000003</v>
      </c>
      <c r="K577">
        <f>VLOOKUP(I577,[1]Key!$A$1:$C$72,3,FALSE)</f>
        <v>-87.877300000000005</v>
      </c>
      <c r="L577" t="s">
        <v>62</v>
      </c>
      <c r="M577">
        <f>VLOOKUP(L577,[1]Key!$A$1:$C$72,2,FALSE)</f>
        <v>43.058010000000003</v>
      </c>
      <c r="N577">
        <f>VLOOKUP(L577,[1]Key!$A$1:$C$72,3,FALSE)</f>
        <v>-87.877300000000005</v>
      </c>
      <c r="O577">
        <v>20</v>
      </c>
      <c r="P577">
        <v>0</v>
      </c>
      <c r="Q577">
        <v>3</v>
      </c>
      <c r="R577">
        <v>2.9</v>
      </c>
      <c r="S577">
        <v>120</v>
      </c>
      <c r="T577">
        <f t="shared" si="72"/>
        <v>-1</v>
      </c>
      <c r="U577" s="1">
        <v>42787</v>
      </c>
      <c r="V577" s="13">
        <f t="shared" si="73"/>
        <v>42767</v>
      </c>
      <c r="W577" s="14">
        <f t="shared" si="74"/>
        <v>42787</v>
      </c>
      <c r="X577" s="1" t="str">
        <f t="shared" si="75"/>
        <v>Tuesday</v>
      </c>
      <c r="Y577" s="2">
        <v>0.61670138888888892</v>
      </c>
      <c r="Z577" s="2">
        <f t="shared" si="76"/>
        <v>0.625</v>
      </c>
      <c r="AA577">
        <f>1</f>
        <v>1</v>
      </c>
      <c r="AB577" s="1">
        <v>42787</v>
      </c>
      <c r="AC577" s="13">
        <f t="shared" si="77"/>
        <v>42767</v>
      </c>
      <c r="AD577" s="14">
        <f t="shared" si="78"/>
        <v>42787</v>
      </c>
      <c r="AE577" s="1" t="str">
        <f t="shared" si="79"/>
        <v>Tuesday</v>
      </c>
      <c r="AF577" s="2">
        <v>0.63083333333333336</v>
      </c>
      <c r="AG577" s="2">
        <f t="shared" si="80"/>
        <v>0.625</v>
      </c>
      <c r="AH577" t="s">
        <v>35</v>
      </c>
    </row>
    <row r="578" spans="1:34" x14ac:dyDescent="0.2">
      <c r="A578">
        <v>1516919</v>
      </c>
      <c r="B578" t="s">
        <v>88</v>
      </c>
      <c r="E578">
        <v>53049</v>
      </c>
      <c r="F578" t="s">
        <v>23</v>
      </c>
      <c r="G578" t="s">
        <v>89</v>
      </c>
      <c r="H578">
        <v>44</v>
      </c>
      <c r="I578" t="s">
        <v>63</v>
      </c>
      <c r="J578">
        <f>VLOOKUP(I578,[1]Key!$A$1:$C$72,2,FALSE)</f>
        <v>43.078530000000001</v>
      </c>
      <c r="K578">
        <f>VLOOKUP(I578,[1]Key!$A$1:$C$72,3,FALSE)</f>
        <v>-87.882620000000003</v>
      </c>
      <c r="L578" t="s">
        <v>63</v>
      </c>
      <c r="M578">
        <f>VLOOKUP(L578,[1]Key!$A$1:$C$72,2,FALSE)</f>
        <v>43.078530000000001</v>
      </c>
      <c r="N578">
        <f>VLOOKUP(L578,[1]Key!$A$1:$C$72,3,FALSE)</f>
        <v>-87.882620000000003</v>
      </c>
      <c r="O578">
        <v>64</v>
      </c>
      <c r="P578">
        <v>6</v>
      </c>
      <c r="Q578">
        <v>9.6</v>
      </c>
      <c r="R578">
        <v>9.1</v>
      </c>
      <c r="S578">
        <v>384</v>
      </c>
      <c r="T578">
        <f t="shared" ref="T578:T641" si="81">-1</f>
        <v>-1</v>
      </c>
      <c r="U578" s="1">
        <v>42787</v>
      </c>
      <c r="V578" s="13">
        <f t="shared" ref="V578:V641" si="82">DATE(YEAR(U578), MONTH(U578), 1)</f>
        <v>42767</v>
      </c>
      <c r="W578" s="14">
        <f t="shared" ref="W578:W641" si="83">U578</f>
        <v>42787</v>
      </c>
      <c r="X578" s="1" t="str">
        <f t="shared" ref="X578:X641" si="84">TEXT(W578,"dddd")</f>
        <v>Tuesday</v>
      </c>
      <c r="Y578" s="2">
        <v>0.61763888888888896</v>
      </c>
      <c r="Z578" s="2">
        <f t="shared" ref="Z578:Z641" si="85">MROUND(Y578, "1:00")</f>
        <v>0.625</v>
      </c>
      <c r="AA578">
        <f>1</f>
        <v>1</v>
      </c>
      <c r="AB578" s="1">
        <v>42787</v>
      </c>
      <c r="AC578" s="13">
        <f t="shared" ref="AC578:AC641" si="86">DATE(YEAR(AB578), MONTH(AB578), 1)</f>
        <v>42767</v>
      </c>
      <c r="AD578" s="14">
        <f t="shared" ref="AD578:AD641" si="87">AB578</f>
        <v>42787</v>
      </c>
      <c r="AE578" s="1" t="str">
        <f t="shared" ref="AE578:AE641" si="88">TEXT(AD578,"dddd")</f>
        <v>Tuesday</v>
      </c>
      <c r="AF578" s="2">
        <v>0.66210648148148155</v>
      </c>
      <c r="AG578" s="2">
        <f t="shared" ref="AG578:AG641" si="89">MROUND(AF578, "1:00")</f>
        <v>0.66666666666666663</v>
      </c>
      <c r="AH578" t="s">
        <v>35</v>
      </c>
    </row>
    <row r="579" spans="1:34" x14ac:dyDescent="0.2">
      <c r="A579">
        <v>1516941</v>
      </c>
      <c r="B579" t="s">
        <v>88</v>
      </c>
      <c r="E579">
        <v>53217</v>
      </c>
      <c r="F579" t="s">
        <v>23</v>
      </c>
      <c r="G579" t="s">
        <v>89</v>
      </c>
      <c r="H579">
        <v>168</v>
      </c>
      <c r="I579" t="s">
        <v>93</v>
      </c>
      <c r="J579">
        <f>VLOOKUP(I579,[1]Key!$A$1:$C$72,2,FALSE)</f>
        <v>43.069021999999997</v>
      </c>
      <c r="K579">
        <f>VLOOKUP(I579,[1]Key!$A$1:$C$72,3,FALSE)</f>
        <v>-87.887940999999998</v>
      </c>
      <c r="L579" t="s">
        <v>62</v>
      </c>
      <c r="M579">
        <f>VLOOKUP(L579,[1]Key!$A$1:$C$72,2,FALSE)</f>
        <v>43.058010000000003</v>
      </c>
      <c r="N579">
        <f>VLOOKUP(L579,[1]Key!$A$1:$C$72,3,FALSE)</f>
        <v>-87.877300000000005</v>
      </c>
      <c r="O579">
        <v>123</v>
      </c>
      <c r="P579">
        <v>12</v>
      </c>
      <c r="Q579">
        <v>18</v>
      </c>
      <c r="R579">
        <v>17.100000000000001</v>
      </c>
      <c r="S579">
        <v>720</v>
      </c>
      <c r="T579">
        <f t="shared" si="81"/>
        <v>-1</v>
      </c>
      <c r="U579" s="1">
        <v>42787</v>
      </c>
      <c r="V579" s="13">
        <f t="shared" si="82"/>
        <v>42767</v>
      </c>
      <c r="W579" s="14">
        <f t="shared" si="83"/>
        <v>42787</v>
      </c>
      <c r="X579" s="1" t="str">
        <f t="shared" si="84"/>
        <v>Tuesday</v>
      </c>
      <c r="Y579" s="2">
        <v>0.63621527777777775</v>
      </c>
      <c r="Z579" s="2">
        <f t="shared" si="85"/>
        <v>0.625</v>
      </c>
      <c r="AA579">
        <f>1</f>
        <v>1</v>
      </c>
      <c r="AB579" s="1">
        <v>42787</v>
      </c>
      <c r="AC579" s="13">
        <f t="shared" si="86"/>
        <v>42767</v>
      </c>
      <c r="AD579" s="14">
        <f t="shared" si="87"/>
        <v>42787</v>
      </c>
      <c r="AE579" s="1" t="str">
        <f t="shared" si="88"/>
        <v>Tuesday</v>
      </c>
      <c r="AF579" s="2">
        <v>0.72159722222222233</v>
      </c>
      <c r="AG579" s="2">
        <f t="shared" si="89"/>
        <v>0.70833333333333326</v>
      </c>
      <c r="AH579" t="s">
        <v>27</v>
      </c>
    </row>
    <row r="580" spans="1:34" x14ac:dyDescent="0.2">
      <c r="A580">
        <v>1516943</v>
      </c>
      <c r="B580" t="s">
        <v>88</v>
      </c>
      <c r="E580">
        <v>53211</v>
      </c>
      <c r="F580" t="s">
        <v>23</v>
      </c>
      <c r="G580" t="s">
        <v>89</v>
      </c>
      <c r="H580">
        <v>315</v>
      </c>
      <c r="I580" t="s">
        <v>93</v>
      </c>
      <c r="J580">
        <f>VLOOKUP(I580,[1]Key!$A$1:$C$72,2,FALSE)</f>
        <v>43.069021999999997</v>
      </c>
      <c r="K580">
        <f>VLOOKUP(I580,[1]Key!$A$1:$C$72,3,FALSE)</f>
        <v>-87.887940999999998</v>
      </c>
      <c r="L580" t="s">
        <v>62</v>
      </c>
      <c r="M580">
        <f>VLOOKUP(L580,[1]Key!$A$1:$C$72,2,FALSE)</f>
        <v>43.058010000000003</v>
      </c>
      <c r="N580">
        <f>VLOOKUP(L580,[1]Key!$A$1:$C$72,3,FALSE)</f>
        <v>-87.877300000000005</v>
      </c>
      <c r="O580">
        <v>121</v>
      </c>
      <c r="P580">
        <v>12</v>
      </c>
      <c r="Q580">
        <v>18</v>
      </c>
      <c r="R580">
        <v>17.100000000000001</v>
      </c>
      <c r="S580">
        <v>720</v>
      </c>
      <c r="T580">
        <f t="shared" si="81"/>
        <v>-1</v>
      </c>
      <c r="U580" s="1">
        <v>42787</v>
      </c>
      <c r="V580" s="13">
        <f t="shared" si="82"/>
        <v>42767</v>
      </c>
      <c r="W580" s="14">
        <f t="shared" si="83"/>
        <v>42787</v>
      </c>
      <c r="X580" s="1" t="str">
        <f t="shared" si="84"/>
        <v>Tuesday</v>
      </c>
      <c r="Y580" s="2">
        <v>0.63750000000000007</v>
      </c>
      <c r="Z580" s="2">
        <f t="shared" si="85"/>
        <v>0.625</v>
      </c>
      <c r="AA580">
        <f>1</f>
        <v>1</v>
      </c>
      <c r="AB580" s="1">
        <v>42787</v>
      </c>
      <c r="AC580" s="13">
        <f t="shared" si="86"/>
        <v>42767</v>
      </c>
      <c r="AD580" s="14">
        <f t="shared" si="87"/>
        <v>42787</v>
      </c>
      <c r="AE580" s="1" t="str">
        <f t="shared" si="88"/>
        <v>Tuesday</v>
      </c>
      <c r="AF580" s="2">
        <v>0.72196759259259258</v>
      </c>
      <c r="AG580" s="2">
        <f t="shared" si="89"/>
        <v>0.70833333333333326</v>
      </c>
      <c r="AH580" t="s">
        <v>27</v>
      </c>
    </row>
    <row r="581" spans="1:34" x14ac:dyDescent="0.2">
      <c r="A581">
        <v>1516950</v>
      </c>
      <c r="B581" t="s">
        <v>88</v>
      </c>
      <c r="E581">
        <v>46112</v>
      </c>
      <c r="F581" t="s">
        <v>23</v>
      </c>
      <c r="G581" t="s">
        <v>89</v>
      </c>
      <c r="H581">
        <v>344</v>
      </c>
      <c r="I581" t="s">
        <v>34</v>
      </c>
      <c r="J581">
        <f>VLOOKUP(I581,[1]Key!$A$1:$C$72,2,FALSE)</f>
        <v>43.036900000000003</v>
      </c>
      <c r="K581">
        <f>VLOOKUP(I581,[1]Key!$A$1:$C$72,3,FALSE)</f>
        <v>-87.89667</v>
      </c>
      <c r="L581" t="s">
        <v>85</v>
      </c>
      <c r="M581">
        <f>VLOOKUP(L581,[1]Key!$A$1:$C$72,2,FALSE)</f>
        <v>43.041646999999998</v>
      </c>
      <c r="N581">
        <f>VLOOKUP(L581,[1]Key!$A$1:$C$72,3,FALSE)</f>
        <v>-87.927257999999995</v>
      </c>
      <c r="O581">
        <v>23</v>
      </c>
      <c r="P581">
        <v>3</v>
      </c>
      <c r="Q581">
        <v>3.5</v>
      </c>
      <c r="R581">
        <v>3.3</v>
      </c>
      <c r="S581">
        <v>138</v>
      </c>
      <c r="T581">
        <f t="shared" si="81"/>
        <v>-1</v>
      </c>
      <c r="U581" s="1">
        <v>42787</v>
      </c>
      <c r="V581" s="13">
        <f t="shared" si="82"/>
        <v>42767</v>
      </c>
      <c r="W581" s="14">
        <f t="shared" si="83"/>
        <v>42787</v>
      </c>
      <c r="X581" s="1" t="str">
        <f t="shared" si="84"/>
        <v>Tuesday</v>
      </c>
      <c r="Y581" s="2">
        <v>0.69218750000000007</v>
      </c>
      <c r="Z581" s="2">
        <f t="shared" si="85"/>
        <v>0.70833333333333326</v>
      </c>
      <c r="AA581">
        <f>1</f>
        <v>1</v>
      </c>
      <c r="AB581" s="1">
        <v>42787</v>
      </c>
      <c r="AC581" s="13">
        <f t="shared" si="86"/>
        <v>42767</v>
      </c>
      <c r="AD581" s="14">
        <f t="shared" si="87"/>
        <v>42787</v>
      </c>
      <c r="AE581" s="1" t="str">
        <f t="shared" si="88"/>
        <v>Tuesday</v>
      </c>
      <c r="AF581" s="2">
        <v>0.70819444444444446</v>
      </c>
      <c r="AG581" s="2">
        <f t="shared" si="89"/>
        <v>0.70833333333333326</v>
      </c>
      <c r="AH581" t="s">
        <v>27</v>
      </c>
    </row>
    <row r="582" spans="1:34" x14ac:dyDescent="0.2">
      <c r="A582">
        <v>1516952</v>
      </c>
      <c r="B582" t="s">
        <v>88</v>
      </c>
      <c r="E582">
        <v>60564</v>
      </c>
      <c r="F582" t="s">
        <v>23</v>
      </c>
      <c r="G582" t="s">
        <v>89</v>
      </c>
      <c r="H582">
        <v>175</v>
      </c>
      <c r="I582" t="s">
        <v>74</v>
      </c>
      <c r="J582">
        <f>VLOOKUP(I582,[1]Key!$A$1:$C$72,2,FALSE)</f>
        <v>43.040154000000001</v>
      </c>
      <c r="K582">
        <f>VLOOKUP(I582,[1]Key!$A$1:$C$72,3,FALSE)</f>
        <v>-87.932113000000001</v>
      </c>
      <c r="L582" t="s">
        <v>32</v>
      </c>
      <c r="M582">
        <f>VLOOKUP(L582,[1]Key!$A$1:$C$72,2,FALSE)</f>
        <v>43.038719999999998</v>
      </c>
      <c r="N582">
        <f>VLOOKUP(L582,[1]Key!$A$1:$C$72,3,FALSE)</f>
        <v>-87.905339999999995</v>
      </c>
      <c r="O582">
        <v>27</v>
      </c>
      <c r="P582">
        <v>3</v>
      </c>
      <c r="Q582">
        <v>4.0999999999999996</v>
      </c>
      <c r="R582">
        <v>3.8</v>
      </c>
      <c r="S582">
        <v>162</v>
      </c>
      <c r="T582">
        <f t="shared" si="81"/>
        <v>-1</v>
      </c>
      <c r="U582" s="1">
        <v>42787</v>
      </c>
      <c r="V582" s="13">
        <f t="shared" si="82"/>
        <v>42767</v>
      </c>
      <c r="W582" s="14">
        <f t="shared" si="83"/>
        <v>42787</v>
      </c>
      <c r="X582" s="1" t="str">
        <f t="shared" si="84"/>
        <v>Tuesday</v>
      </c>
      <c r="Y582" s="2">
        <v>0.64306712962962964</v>
      </c>
      <c r="Z582" s="2">
        <f t="shared" si="85"/>
        <v>0.625</v>
      </c>
      <c r="AA582">
        <f>1</f>
        <v>1</v>
      </c>
      <c r="AB582" s="1">
        <v>42787</v>
      </c>
      <c r="AC582" s="13">
        <f t="shared" si="86"/>
        <v>42767</v>
      </c>
      <c r="AD582" s="14">
        <f t="shared" si="87"/>
        <v>42787</v>
      </c>
      <c r="AE582" s="1" t="str">
        <f t="shared" si="88"/>
        <v>Tuesday</v>
      </c>
      <c r="AF582" s="2">
        <v>0.66240740740740744</v>
      </c>
      <c r="AG582" s="2">
        <f t="shared" si="89"/>
        <v>0.66666666666666663</v>
      </c>
      <c r="AH582" t="s">
        <v>27</v>
      </c>
    </row>
    <row r="583" spans="1:34" x14ac:dyDescent="0.2">
      <c r="A583">
        <v>1516978</v>
      </c>
      <c r="B583" t="s">
        <v>88</v>
      </c>
      <c r="E583">
        <v>53213</v>
      </c>
      <c r="F583" t="s">
        <v>23</v>
      </c>
      <c r="G583" t="s">
        <v>89</v>
      </c>
      <c r="H583">
        <v>11128</v>
      </c>
      <c r="I583" t="s">
        <v>25</v>
      </c>
      <c r="J583">
        <f>VLOOKUP(I583,[1]Key!$A$1:$C$72,2,FALSE)</f>
        <v>43.06044</v>
      </c>
      <c r="K583">
        <f>VLOOKUP(I583,[1]Key!$A$1:$C$72,3,FALSE)</f>
        <v>-88.016239999999996</v>
      </c>
      <c r="L583" t="s">
        <v>58</v>
      </c>
      <c r="M583">
        <f>VLOOKUP(L583,[1]Key!$A$1:$C$72,2,FALSE)</f>
        <v>43.052630000000001</v>
      </c>
      <c r="N583">
        <f>VLOOKUP(L583,[1]Key!$A$1:$C$72,3,FALSE)</f>
        <v>-88.016319999999993</v>
      </c>
      <c r="O583">
        <v>19</v>
      </c>
      <c r="P583">
        <v>3</v>
      </c>
      <c r="Q583">
        <v>2.9</v>
      </c>
      <c r="R583">
        <v>2.7</v>
      </c>
      <c r="S583">
        <v>114</v>
      </c>
      <c r="T583">
        <f t="shared" si="81"/>
        <v>-1</v>
      </c>
      <c r="U583" s="1">
        <v>42787</v>
      </c>
      <c r="V583" s="13">
        <f t="shared" si="82"/>
        <v>42767</v>
      </c>
      <c r="W583" s="14">
        <f t="shared" si="83"/>
        <v>42787</v>
      </c>
      <c r="X583" s="1" t="str">
        <f t="shared" si="84"/>
        <v>Tuesday</v>
      </c>
      <c r="Y583" s="2">
        <v>0.65802083333333339</v>
      </c>
      <c r="Z583" s="2">
        <f t="shared" si="85"/>
        <v>0.66666666666666663</v>
      </c>
      <c r="AA583">
        <f>1</f>
        <v>1</v>
      </c>
      <c r="AB583" s="1">
        <v>42787</v>
      </c>
      <c r="AC583" s="13">
        <f t="shared" si="86"/>
        <v>42767</v>
      </c>
      <c r="AD583" s="14">
        <f t="shared" si="87"/>
        <v>42787</v>
      </c>
      <c r="AE583" s="1" t="str">
        <f t="shared" si="88"/>
        <v>Tuesday</v>
      </c>
      <c r="AF583" s="2">
        <v>0.67092592592592604</v>
      </c>
      <c r="AG583" s="2">
        <f t="shared" si="89"/>
        <v>0.66666666666666663</v>
      </c>
      <c r="AH583" t="s">
        <v>27</v>
      </c>
    </row>
    <row r="584" spans="1:34" x14ac:dyDescent="0.2">
      <c r="A584">
        <v>1516979</v>
      </c>
      <c r="B584" t="s">
        <v>88</v>
      </c>
      <c r="E584">
        <v>53202</v>
      </c>
      <c r="F584" t="s">
        <v>23</v>
      </c>
      <c r="G584" t="s">
        <v>89</v>
      </c>
      <c r="H584">
        <v>216</v>
      </c>
      <c r="I584" t="s">
        <v>80</v>
      </c>
      <c r="J584">
        <f>VLOOKUP(I584,[1]Key!$A$1:$C$72,2,FALSE)</f>
        <v>43.052460000000004</v>
      </c>
      <c r="K584">
        <f>VLOOKUP(I584,[1]Key!$A$1:$C$72,3,FALSE)</f>
        <v>-87.891000000000005</v>
      </c>
      <c r="L584" t="s">
        <v>80</v>
      </c>
      <c r="M584">
        <f>VLOOKUP(L584,[1]Key!$A$1:$C$72,2,FALSE)</f>
        <v>43.052460000000004</v>
      </c>
      <c r="N584">
        <f>VLOOKUP(L584,[1]Key!$A$1:$C$72,3,FALSE)</f>
        <v>-87.891000000000005</v>
      </c>
      <c r="O584">
        <v>36</v>
      </c>
      <c r="P584">
        <v>6</v>
      </c>
      <c r="Q584">
        <v>5.4</v>
      </c>
      <c r="R584">
        <v>5.0999999999999996</v>
      </c>
      <c r="S584">
        <v>216</v>
      </c>
      <c r="T584">
        <f t="shared" si="81"/>
        <v>-1</v>
      </c>
      <c r="U584" s="1">
        <v>42787</v>
      </c>
      <c r="V584" s="13">
        <f t="shared" si="82"/>
        <v>42767</v>
      </c>
      <c r="W584" s="14">
        <f t="shared" si="83"/>
        <v>42787</v>
      </c>
      <c r="X584" s="1" t="str">
        <f t="shared" si="84"/>
        <v>Tuesday</v>
      </c>
      <c r="Y584" s="2">
        <v>0.65850694444444446</v>
      </c>
      <c r="Z584" s="2">
        <f t="shared" si="85"/>
        <v>0.66666666666666663</v>
      </c>
      <c r="AA584">
        <f>1</f>
        <v>1</v>
      </c>
      <c r="AB584" s="1">
        <v>42787</v>
      </c>
      <c r="AC584" s="13">
        <f t="shared" si="86"/>
        <v>42767</v>
      </c>
      <c r="AD584" s="14">
        <f t="shared" si="87"/>
        <v>42787</v>
      </c>
      <c r="AE584" s="1" t="str">
        <f t="shared" si="88"/>
        <v>Tuesday</v>
      </c>
      <c r="AF584" s="2">
        <v>0.68388888888888888</v>
      </c>
      <c r="AG584" s="2">
        <f t="shared" si="89"/>
        <v>0.66666666666666663</v>
      </c>
      <c r="AH584" t="s">
        <v>35</v>
      </c>
    </row>
    <row r="585" spans="1:34" x14ac:dyDescent="0.2">
      <c r="A585">
        <v>1517006</v>
      </c>
      <c r="B585" t="s">
        <v>88</v>
      </c>
      <c r="E585">
        <v>53213</v>
      </c>
      <c r="F585" t="s">
        <v>23</v>
      </c>
      <c r="G585" t="s">
        <v>89</v>
      </c>
      <c r="H585">
        <v>28</v>
      </c>
      <c r="I585" t="s">
        <v>55</v>
      </c>
      <c r="J585">
        <f>VLOOKUP(I585,[1]Key!$A$1:$C$72,2,FALSE)</f>
        <v>43.060839999999999</v>
      </c>
      <c r="K585">
        <f>VLOOKUP(I585,[1]Key!$A$1:$C$72,3,FALSE)</f>
        <v>-88.001940000000005</v>
      </c>
      <c r="L585" t="s">
        <v>57</v>
      </c>
      <c r="M585">
        <f>VLOOKUP(L585,[1]Key!$A$1:$C$72,2,FALSE)</f>
        <v>43.048609999999996</v>
      </c>
      <c r="N585">
        <f>VLOOKUP(L585,[1]Key!$A$1:$C$72,3,FALSE)</f>
        <v>-88.008480000000006</v>
      </c>
      <c r="O585">
        <v>69</v>
      </c>
      <c r="P585">
        <v>9</v>
      </c>
      <c r="Q585">
        <v>10.4</v>
      </c>
      <c r="R585">
        <v>9.8000000000000007</v>
      </c>
      <c r="S585">
        <v>414</v>
      </c>
      <c r="T585">
        <f t="shared" si="81"/>
        <v>-1</v>
      </c>
      <c r="U585" s="1">
        <v>42787</v>
      </c>
      <c r="V585" s="13">
        <f t="shared" si="82"/>
        <v>42767</v>
      </c>
      <c r="W585" s="14">
        <f t="shared" si="83"/>
        <v>42787</v>
      </c>
      <c r="X585" s="1" t="str">
        <f t="shared" si="84"/>
        <v>Tuesday</v>
      </c>
      <c r="Y585" s="2">
        <v>0.67299768518518521</v>
      </c>
      <c r="Z585" s="2">
        <f t="shared" si="85"/>
        <v>0.66666666666666663</v>
      </c>
      <c r="AA585">
        <f>1</f>
        <v>1</v>
      </c>
      <c r="AB585" s="1">
        <v>42787</v>
      </c>
      <c r="AC585" s="13">
        <f t="shared" si="86"/>
        <v>42767</v>
      </c>
      <c r="AD585" s="14">
        <f t="shared" si="87"/>
        <v>42787</v>
      </c>
      <c r="AE585" s="1" t="str">
        <f t="shared" si="88"/>
        <v>Tuesday</v>
      </c>
      <c r="AF585" s="2">
        <v>0.72122685185185187</v>
      </c>
      <c r="AG585" s="2">
        <f t="shared" si="89"/>
        <v>0.70833333333333326</v>
      </c>
      <c r="AH585" t="s">
        <v>27</v>
      </c>
    </row>
    <row r="586" spans="1:34" x14ac:dyDescent="0.2">
      <c r="A586">
        <v>1517011</v>
      </c>
      <c r="B586" t="s">
        <v>88</v>
      </c>
      <c r="E586">
        <v>53233</v>
      </c>
      <c r="F586" t="s">
        <v>23</v>
      </c>
      <c r="G586" t="s">
        <v>89</v>
      </c>
      <c r="H586">
        <v>5569</v>
      </c>
      <c r="I586" t="s">
        <v>34</v>
      </c>
      <c r="J586">
        <f>VLOOKUP(I586,[1]Key!$A$1:$C$72,2,FALSE)</f>
        <v>43.036900000000003</v>
      </c>
      <c r="K586">
        <f>VLOOKUP(I586,[1]Key!$A$1:$C$72,3,FALSE)</f>
        <v>-87.89667</v>
      </c>
      <c r="L586" t="s">
        <v>62</v>
      </c>
      <c r="M586">
        <f>VLOOKUP(L586,[1]Key!$A$1:$C$72,2,FALSE)</f>
        <v>43.058010000000003</v>
      </c>
      <c r="N586">
        <f>VLOOKUP(L586,[1]Key!$A$1:$C$72,3,FALSE)</f>
        <v>-87.877300000000005</v>
      </c>
      <c r="O586">
        <v>42</v>
      </c>
      <c r="P586">
        <v>6</v>
      </c>
      <c r="Q586">
        <v>6.3</v>
      </c>
      <c r="R586">
        <v>6</v>
      </c>
      <c r="S586">
        <v>252</v>
      </c>
      <c r="T586">
        <f t="shared" si="81"/>
        <v>-1</v>
      </c>
      <c r="U586" s="1">
        <v>42787</v>
      </c>
      <c r="V586" s="13">
        <f t="shared" si="82"/>
        <v>42767</v>
      </c>
      <c r="W586" s="14">
        <f t="shared" si="83"/>
        <v>42787</v>
      </c>
      <c r="X586" s="1" t="str">
        <f t="shared" si="84"/>
        <v>Tuesday</v>
      </c>
      <c r="Y586" s="2">
        <v>0.67815972222222232</v>
      </c>
      <c r="Z586" s="2">
        <f t="shared" si="85"/>
        <v>0.66666666666666663</v>
      </c>
      <c r="AA586">
        <f>1</f>
        <v>1</v>
      </c>
      <c r="AB586" s="1">
        <v>42787</v>
      </c>
      <c r="AC586" s="13">
        <f t="shared" si="86"/>
        <v>42767</v>
      </c>
      <c r="AD586" s="14">
        <f t="shared" si="87"/>
        <v>42787</v>
      </c>
      <c r="AE586" s="1" t="str">
        <f t="shared" si="88"/>
        <v>Tuesday</v>
      </c>
      <c r="AF586" s="2">
        <v>0.70730324074074069</v>
      </c>
      <c r="AG586" s="2">
        <f t="shared" si="89"/>
        <v>0.70833333333333326</v>
      </c>
      <c r="AH586" t="s">
        <v>27</v>
      </c>
    </row>
    <row r="587" spans="1:34" x14ac:dyDescent="0.2">
      <c r="A587">
        <v>1517035</v>
      </c>
      <c r="B587" t="s">
        <v>88</v>
      </c>
      <c r="E587">
        <v>53211</v>
      </c>
      <c r="F587" t="s">
        <v>23</v>
      </c>
      <c r="G587" t="s">
        <v>89</v>
      </c>
      <c r="H587">
        <v>5499</v>
      </c>
      <c r="I587" t="s">
        <v>63</v>
      </c>
      <c r="J587">
        <f>VLOOKUP(I587,[1]Key!$A$1:$C$72,2,FALSE)</f>
        <v>43.078530000000001</v>
      </c>
      <c r="K587">
        <f>VLOOKUP(I587,[1]Key!$A$1:$C$72,3,FALSE)</f>
        <v>-87.882620000000003</v>
      </c>
      <c r="L587" t="s">
        <v>63</v>
      </c>
      <c r="M587">
        <f>VLOOKUP(L587,[1]Key!$A$1:$C$72,2,FALSE)</f>
        <v>43.078530000000001</v>
      </c>
      <c r="N587">
        <f>VLOOKUP(L587,[1]Key!$A$1:$C$72,3,FALSE)</f>
        <v>-87.882620000000003</v>
      </c>
      <c r="O587">
        <v>65</v>
      </c>
      <c r="P587">
        <v>9</v>
      </c>
      <c r="Q587">
        <v>9.8000000000000007</v>
      </c>
      <c r="R587">
        <v>9.3000000000000007</v>
      </c>
      <c r="S587">
        <v>390</v>
      </c>
      <c r="T587">
        <f t="shared" si="81"/>
        <v>-1</v>
      </c>
      <c r="U587" s="1">
        <v>42787</v>
      </c>
      <c r="V587" s="13">
        <f t="shared" si="82"/>
        <v>42767</v>
      </c>
      <c r="W587" s="14">
        <f t="shared" si="83"/>
        <v>42787</v>
      </c>
      <c r="X587" s="1" t="str">
        <f t="shared" si="84"/>
        <v>Tuesday</v>
      </c>
      <c r="Y587" s="2">
        <v>0.69416666666666671</v>
      </c>
      <c r="Z587" s="2">
        <f t="shared" si="85"/>
        <v>0.70833333333333326</v>
      </c>
      <c r="AA587">
        <f>1</f>
        <v>1</v>
      </c>
      <c r="AB587" s="1">
        <v>42787</v>
      </c>
      <c r="AC587" s="13">
        <f t="shared" si="86"/>
        <v>42767</v>
      </c>
      <c r="AD587" s="14">
        <f t="shared" si="87"/>
        <v>42787</v>
      </c>
      <c r="AE587" s="1" t="str">
        <f t="shared" si="88"/>
        <v>Tuesday</v>
      </c>
      <c r="AF587" s="2">
        <v>0.73893518518518519</v>
      </c>
      <c r="AG587" s="2">
        <f t="shared" si="89"/>
        <v>0.75</v>
      </c>
      <c r="AH587" t="s">
        <v>35</v>
      </c>
    </row>
    <row r="588" spans="1:34" x14ac:dyDescent="0.2">
      <c r="A588">
        <v>1517065</v>
      </c>
      <c r="B588" t="s">
        <v>88</v>
      </c>
      <c r="E588">
        <v>53211</v>
      </c>
      <c r="F588" t="s">
        <v>23</v>
      </c>
      <c r="G588" t="s">
        <v>89</v>
      </c>
      <c r="H588">
        <v>5487</v>
      </c>
      <c r="I588" t="s">
        <v>63</v>
      </c>
      <c r="J588">
        <f>VLOOKUP(I588,[1]Key!$A$1:$C$72,2,FALSE)</f>
        <v>43.078530000000001</v>
      </c>
      <c r="K588">
        <f>VLOOKUP(I588,[1]Key!$A$1:$C$72,3,FALSE)</f>
        <v>-87.882620000000003</v>
      </c>
      <c r="L588" t="s">
        <v>63</v>
      </c>
      <c r="M588">
        <f>VLOOKUP(L588,[1]Key!$A$1:$C$72,2,FALSE)</f>
        <v>43.078530000000001</v>
      </c>
      <c r="N588">
        <f>VLOOKUP(L588,[1]Key!$A$1:$C$72,3,FALSE)</f>
        <v>-87.882620000000003</v>
      </c>
      <c r="O588">
        <v>69</v>
      </c>
      <c r="P588">
        <v>9</v>
      </c>
      <c r="Q588">
        <v>10.4</v>
      </c>
      <c r="R588">
        <v>9.8000000000000007</v>
      </c>
      <c r="S588">
        <v>414</v>
      </c>
      <c r="T588">
        <f t="shared" si="81"/>
        <v>-1</v>
      </c>
      <c r="U588" s="1">
        <v>42787</v>
      </c>
      <c r="V588" s="13">
        <f t="shared" si="82"/>
        <v>42767</v>
      </c>
      <c r="W588" s="14">
        <f t="shared" si="83"/>
        <v>42787</v>
      </c>
      <c r="X588" s="1" t="str">
        <f t="shared" si="84"/>
        <v>Tuesday</v>
      </c>
      <c r="Y588" s="2">
        <v>0.71072916666666675</v>
      </c>
      <c r="Z588" s="2">
        <f t="shared" si="85"/>
        <v>0.70833333333333326</v>
      </c>
      <c r="AA588">
        <f>1</f>
        <v>1</v>
      </c>
      <c r="AB588" s="1">
        <v>42787</v>
      </c>
      <c r="AC588" s="13">
        <f t="shared" si="86"/>
        <v>42767</v>
      </c>
      <c r="AD588" s="14">
        <f t="shared" si="87"/>
        <v>42787</v>
      </c>
      <c r="AE588" s="1" t="str">
        <f t="shared" si="88"/>
        <v>Tuesday</v>
      </c>
      <c r="AF588" s="2">
        <v>0.75847222222222221</v>
      </c>
      <c r="AG588" s="2">
        <f t="shared" si="89"/>
        <v>0.75</v>
      </c>
      <c r="AH588" t="s">
        <v>35</v>
      </c>
    </row>
    <row r="589" spans="1:34" x14ac:dyDescent="0.2">
      <c r="A589">
        <v>1517065</v>
      </c>
      <c r="B589" t="s">
        <v>88</v>
      </c>
      <c r="E589">
        <v>53211</v>
      </c>
      <c r="F589" t="s">
        <v>23</v>
      </c>
      <c r="G589" t="s">
        <v>89</v>
      </c>
      <c r="H589">
        <v>11147</v>
      </c>
      <c r="I589" t="s">
        <v>63</v>
      </c>
      <c r="J589">
        <f>VLOOKUP(I589,[1]Key!$A$1:$C$72,2,FALSE)</f>
        <v>43.078530000000001</v>
      </c>
      <c r="K589">
        <f>VLOOKUP(I589,[1]Key!$A$1:$C$72,3,FALSE)</f>
        <v>-87.882620000000003</v>
      </c>
      <c r="L589" t="s">
        <v>63</v>
      </c>
      <c r="M589">
        <f>VLOOKUP(L589,[1]Key!$A$1:$C$72,2,FALSE)</f>
        <v>43.078530000000001</v>
      </c>
      <c r="N589">
        <f>VLOOKUP(L589,[1]Key!$A$1:$C$72,3,FALSE)</f>
        <v>-87.882620000000003</v>
      </c>
      <c r="O589">
        <v>59</v>
      </c>
      <c r="P589">
        <v>6</v>
      </c>
      <c r="Q589">
        <v>8.9</v>
      </c>
      <c r="R589">
        <v>8.4</v>
      </c>
      <c r="S589">
        <v>354</v>
      </c>
      <c r="T589">
        <f t="shared" si="81"/>
        <v>-1</v>
      </c>
      <c r="U589" s="1">
        <v>42787</v>
      </c>
      <c r="V589" s="13">
        <f t="shared" si="82"/>
        <v>42767</v>
      </c>
      <c r="W589" s="14">
        <f t="shared" si="83"/>
        <v>42787</v>
      </c>
      <c r="X589" s="1" t="str">
        <f t="shared" si="84"/>
        <v>Tuesday</v>
      </c>
      <c r="Y589" s="2">
        <v>0.71710648148148148</v>
      </c>
      <c r="Z589" s="2">
        <f t="shared" si="85"/>
        <v>0.70833333333333326</v>
      </c>
      <c r="AA589">
        <f>1</f>
        <v>1</v>
      </c>
      <c r="AB589" s="1">
        <v>42787</v>
      </c>
      <c r="AC589" s="13">
        <f t="shared" si="86"/>
        <v>42767</v>
      </c>
      <c r="AD589" s="14">
        <f t="shared" si="87"/>
        <v>42787</v>
      </c>
      <c r="AE589" s="1" t="str">
        <f t="shared" si="88"/>
        <v>Tuesday</v>
      </c>
      <c r="AF589" s="2">
        <v>0.75831018518518523</v>
      </c>
      <c r="AG589" s="2">
        <f t="shared" si="89"/>
        <v>0.75</v>
      </c>
      <c r="AH589" t="s">
        <v>35</v>
      </c>
    </row>
    <row r="590" spans="1:34" x14ac:dyDescent="0.2">
      <c r="A590">
        <v>1517080</v>
      </c>
      <c r="B590" t="s">
        <v>88</v>
      </c>
      <c r="E590">
        <v>53151</v>
      </c>
      <c r="F590" t="s">
        <v>23</v>
      </c>
      <c r="G590" t="s">
        <v>89</v>
      </c>
      <c r="H590">
        <v>11061</v>
      </c>
      <c r="I590" t="s">
        <v>38</v>
      </c>
      <c r="J590">
        <f>VLOOKUP(I590,[1]Key!$A$1:$C$72,2,FALSE)</f>
        <v>43.004728999999998</v>
      </c>
      <c r="K590">
        <f>VLOOKUP(I590,[1]Key!$A$1:$C$72,3,FALSE)</f>
        <v>-87.905463999999995</v>
      </c>
      <c r="L590" t="s">
        <v>38</v>
      </c>
      <c r="M590">
        <f>VLOOKUP(L590,[1]Key!$A$1:$C$72,2,FALSE)</f>
        <v>43.004728999999998</v>
      </c>
      <c r="N590">
        <f>VLOOKUP(L590,[1]Key!$A$1:$C$72,3,FALSE)</f>
        <v>-87.905463999999995</v>
      </c>
      <c r="O590">
        <v>65</v>
      </c>
      <c r="P590">
        <v>9</v>
      </c>
      <c r="Q590">
        <v>9.8000000000000007</v>
      </c>
      <c r="R590">
        <v>9.3000000000000007</v>
      </c>
      <c r="S590">
        <v>390</v>
      </c>
      <c r="T590">
        <f t="shared" si="81"/>
        <v>-1</v>
      </c>
      <c r="U590" s="1">
        <v>42788</v>
      </c>
      <c r="V590" s="13">
        <f t="shared" si="82"/>
        <v>42767</v>
      </c>
      <c r="W590" s="14">
        <f t="shared" si="83"/>
        <v>42788</v>
      </c>
      <c r="X590" s="1" t="str">
        <f t="shared" si="84"/>
        <v>Wednesday</v>
      </c>
      <c r="Y590" s="2">
        <v>0.70620370370370367</v>
      </c>
      <c r="Z590" s="2">
        <f t="shared" si="85"/>
        <v>0.70833333333333326</v>
      </c>
      <c r="AA590">
        <f>1</f>
        <v>1</v>
      </c>
      <c r="AB590" s="1">
        <v>42788</v>
      </c>
      <c r="AC590" s="13">
        <f t="shared" si="86"/>
        <v>42767</v>
      </c>
      <c r="AD590" s="14">
        <f t="shared" si="87"/>
        <v>42788</v>
      </c>
      <c r="AE590" s="1" t="str">
        <f t="shared" si="88"/>
        <v>Wednesday</v>
      </c>
      <c r="AF590" s="2">
        <v>0.75135416666666666</v>
      </c>
      <c r="AG590" s="2">
        <f t="shared" si="89"/>
        <v>0.75</v>
      </c>
      <c r="AH590" t="s">
        <v>35</v>
      </c>
    </row>
    <row r="591" spans="1:34" x14ac:dyDescent="0.2">
      <c r="A591">
        <v>1517080</v>
      </c>
      <c r="B591" t="s">
        <v>88</v>
      </c>
      <c r="E591">
        <v>53151</v>
      </c>
      <c r="F591" t="s">
        <v>23</v>
      </c>
      <c r="G591" t="s">
        <v>89</v>
      </c>
      <c r="H591">
        <v>114</v>
      </c>
      <c r="I591" t="s">
        <v>38</v>
      </c>
      <c r="J591">
        <f>VLOOKUP(I591,[1]Key!$A$1:$C$72,2,FALSE)</f>
        <v>43.004728999999998</v>
      </c>
      <c r="K591">
        <f>VLOOKUP(I591,[1]Key!$A$1:$C$72,3,FALSE)</f>
        <v>-87.905463999999995</v>
      </c>
      <c r="L591" t="s">
        <v>38</v>
      </c>
      <c r="M591">
        <f>VLOOKUP(L591,[1]Key!$A$1:$C$72,2,FALSE)</f>
        <v>43.004728999999998</v>
      </c>
      <c r="N591">
        <f>VLOOKUP(L591,[1]Key!$A$1:$C$72,3,FALSE)</f>
        <v>-87.905463999999995</v>
      </c>
      <c r="O591">
        <v>64</v>
      </c>
      <c r="P591">
        <v>6</v>
      </c>
      <c r="Q591">
        <v>9.6</v>
      </c>
      <c r="R591">
        <v>9.1</v>
      </c>
      <c r="S591">
        <v>384</v>
      </c>
      <c r="T591">
        <f t="shared" si="81"/>
        <v>-1</v>
      </c>
      <c r="U591" s="1">
        <v>42788</v>
      </c>
      <c r="V591" s="13">
        <f t="shared" si="82"/>
        <v>42767</v>
      </c>
      <c r="W591" s="14">
        <f t="shared" si="83"/>
        <v>42788</v>
      </c>
      <c r="X591" s="1" t="str">
        <f t="shared" si="84"/>
        <v>Wednesday</v>
      </c>
      <c r="Y591" s="2">
        <v>0.70678240740740739</v>
      </c>
      <c r="Z591" s="2">
        <f t="shared" si="85"/>
        <v>0.70833333333333326</v>
      </c>
      <c r="AA591">
        <f>1</f>
        <v>1</v>
      </c>
      <c r="AB591" s="1">
        <v>42788</v>
      </c>
      <c r="AC591" s="13">
        <f t="shared" si="86"/>
        <v>42767</v>
      </c>
      <c r="AD591" s="14">
        <f t="shared" si="87"/>
        <v>42788</v>
      </c>
      <c r="AE591" s="1" t="str">
        <f t="shared" si="88"/>
        <v>Wednesday</v>
      </c>
      <c r="AF591" s="2">
        <v>0.75129629629629635</v>
      </c>
      <c r="AG591" s="2">
        <f t="shared" si="89"/>
        <v>0.75</v>
      </c>
      <c r="AH591" t="s">
        <v>35</v>
      </c>
    </row>
    <row r="592" spans="1:34" x14ac:dyDescent="0.2">
      <c r="A592">
        <v>1517082</v>
      </c>
      <c r="B592" t="s">
        <v>88</v>
      </c>
      <c r="E592">
        <v>53029</v>
      </c>
      <c r="F592" t="s">
        <v>23</v>
      </c>
      <c r="G592" t="s">
        <v>89</v>
      </c>
      <c r="H592">
        <v>111</v>
      </c>
      <c r="I592" t="s">
        <v>48</v>
      </c>
      <c r="J592">
        <f>VLOOKUP(I592,[1]Key!$A$1:$C$72,2,FALSE)</f>
        <v>43.05097</v>
      </c>
      <c r="K592">
        <f>VLOOKUP(I592,[1]Key!$A$1:$C$72,3,FALSE)</f>
        <v>-87.906440000000003</v>
      </c>
      <c r="L592" t="s">
        <v>63</v>
      </c>
      <c r="M592">
        <f>VLOOKUP(L592,[1]Key!$A$1:$C$72,2,FALSE)</f>
        <v>43.078530000000001</v>
      </c>
      <c r="N592">
        <f>VLOOKUP(L592,[1]Key!$A$1:$C$72,3,FALSE)</f>
        <v>-87.882620000000003</v>
      </c>
      <c r="O592">
        <v>26</v>
      </c>
      <c r="P592">
        <v>3</v>
      </c>
      <c r="Q592">
        <v>3.9</v>
      </c>
      <c r="R592">
        <v>3.7</v>
      </c>
      <c r="S592">
        <v>156</v>
      </c>
      <c r="T592">
        <f t="shared" si="81"/>
        <v>-1</v>
      </c>
      <c r="U592" s="1">
        <v>42787</v>
      </c>
      <c r="V592" s="13">
        <f t="shared" si="82"/>
        <v>42767</v>
      </c>
      <c r="W592" s="14">
        <f t="shared" si="83"/>
        <v>42787</v>
      </c>
      <c r="X592" s="1" t="str">
        <f t="shared" si="84"/>
        <v>Tuesday</v>
      </c>
      <c r="Y592" s="2">
        <v>0.72793981481481485</v>
      </c>
      <c r="Z592" s="2">
        <f t="shared" si="85"/>
        <v>0.70833333333333326</v>
      </c>
      <c r="AA592">
        <f>1</f>
        <v>1</v>
      </c>
      <c r="AB592" s="1">
        <v>42787</v>
      </c>
      <c r="AC592" s="13">
        <f t="shared" si="86"/>
        <v>42767</v>
      </c>
      <c r="AD592" s="14">
        <f t="shared" si="87"/>
        <v>42787</v>
      </c>
      <c r="AE592" s="1" t="str">
        <f t="shared" si="88"/>
        <v>Tuesday</v>
      </c>
      <c r="AF592" s="2">
        <v>0.74604166666666671</v>
      </c>
      <c r="AG592" s="2">
        <f t="shared" si="89"/>
        <v>0.75</v>
      </c>
      <c r="AH592" t="s">
        <v>27</v>
      </c>
    </row>
    <row r="593" spans="1:34" x14ac:dyDescent="0.2">
      <c r="A593">
        <v>1517244</v>
      </c>
      <c r="B593" t="s">
        <v>88</v>
      </c>
      <c r="F593" t="s">
        <v>23</v>
      </c>
      <c r="G593" t="s">
        <v>89</v>
      </c>
      <c r="H593">
        <v>175</v>
      </c>
      <c r="I593" t="s">
        <v>32</v>
      </c>
      <c r="J593">
        <f>VLOOKUP(I593,[1]Key!$A$1:$C$72,2,FALSE)</f>
        <v>43.038719999999998</v>
      </c>
      <c r="K593">
        <f>VLOOKUP(I593,[1]Key!$A$1:$C$72,3,FALSE)</f>
        <v>-87.905339999999995</v>
      </c>
      <c r="L593" t="s">
        <v>32</v>
      </c>
      <c r="M593">
        <f>VLOOKUP(L593,[1]Key!$A$1:$C$72,2,FALSE)</f>
        <v>43.038719999999998</v>
      </c>
      <c r="N593">
        <f>VLOOKUP(L593,[1]Key!$A$1:$C$72,3,FALSE)</f>
        <v>-87.905339999999995</v>
      </c>
      <c r="O593">
        <v>47</v>
      </c>
      <c r="P593">
        <v>0</v>
      </c>
      <c r="Q593">
        <v>7.1</v>
      </c>
      <c r="R593">
        <v>6.7</v>
      </c>
      <c r="S593">
        <v>282</v>
      </c>
      <c r="T593">
        <f t="shared" si="81"/>
        <v>-1</v>
      </c>
      <c r="U593" s="1">
        <v>42788</v>
      </c>
      <c r="V593" s="13">
        <f t="shared" si="82"/>
        <v>42767</v>
      </c>
      <c r="W593" s="14">
        <f t="shared" si="83"/>
        <v>42788</v>
      </c>
      <c r="X593" s="1" t="str">
        <f t="shared" si="84"/>
        <v>Wednesday</v>
      </c>
      <c r="Y593" s="2">
        <v>2.4039351851851853E-2</v>
      </c>
      <c r="Z593" s="2">
        <f t="shared" si="85"/>
        <v>4.1666666666666664E-2</v>
      </c>
      <c r="AA593">
        <f>1</f>
        <v>1</v>
      </c>
      <c r="AB593" s="1">
        <v>42788</v>
      </c>
      <c r="AC593" s="13">
        <f t="shared" si="86"/>
        <v>42767</v>
      </c>
      <c r="AD593" s="14">
        <f t="shared" si="87"/>
        <v>42788</v>
      </c>
      <c r="AE593" s="1" t="str">
        <f t="shared" si="88"/>
        <v>Wednesday</v>
      </c>
      <c r="AF593" s="2">
        <v>5.6724537037037039E-2</v>
      </c>
      <c r="AG593" s="2">
        <f t="shared" si="89"/>
        <v>4.1666666666666664E-2</v>
      </c>
      <c r="AH593" t="s">
        <v>35</v>
      </c>
    </row>
    <row r="594" spans="1:34" x14ac:dyDescent="0.2">
      <c r="A594">
        <v>1517371</v>
      </c>
      <c r="B594" t="s">
        <v>88</v>
      </c>
      <c r="E594">
        <v>53207</v>
      </c>
      <c r="F594" t="s">
        <v>23</v>
      </c>
      <c r="G594" t="s">
        <v>89</v>
      </c>
      <c r="H594">
        <v>11164</v>
      </c>
      <c r="I594" t="s">
        <v>29</v>
      </c>
      <c r="J594">
        <f>VLOOKUP(I594,[1]Key!$A$1:$C$72,2,FALSE)</f>
        <v>43.042490000000001</v>
      </c>
      <c r="K594">
        <f>VLOOKUP(I594,[1]Key!$A$1:$C$72,3,FALSE)</f>
        <v>-87.909959999999998</v>
      </c>
      <c r="L594" t="s">
        <v>31</v>
      </c>
      <c r="M594">
        <f>VLOOKUP(L594,[1]Key!$A$1:$C$72,2,FALSE)</f>
        <v>43.03519</v>
      </c>
      <c r="N594">
        <f>VLOOKUP(L594,[1]Key!$A$1:$C$72,3,FALSE)</f>
        <v>-87.907390000000007</v>
      </c>
      <c r="O594">
        <v>6</v>
      </c>
      <c r="P594">
        <v>3</v>
      </c>
      <c r="Q594">
        <v>0.9</v>
      </c>
      <c r="R594">
        <v>0.9</v>
      </c>
      <c r="S594">
        <v>36</v>
      </c>
      <c r="T594">
        <f t="shared" si="81"/>
        <v>-1</v>
      </c>
      <c r="U594" s="1">
        <v>42788</v>
      </c>
      <c r="V594" s="13">
        <f t="shared" si="82"/>
        <v>42767</v>
      </c>
      <c r="W594" s="14">
        <f t="shared" si="83"/>
        <v>42788</v>
      </c>
      <c r="X594" s="1" t="str">
        <f t="shared" si="84"/>
        <v>Wednesday</v>
      </c>
      <c r="Y594" s="2">
        <v>0.4835416666666667</v>
      </c>
      <c r="Z594" s="2">
        <f t="shared" si="85"/>
        <v>0.5</v>
      </c>
      <c r="AA594">
        <f>1</f>
        <v>1</v>
      </c>
      <c r="AB594" s="1">
        <v>42788</v>
      </c>
      <c r="AC594" s="13">
        <f t="shared" si="86"/>
        <v>42767</v>
      </c>
      <c r="AD594" s="14">
        <f t="shared" si="87"/>
        <v>42788</v>
      </c>
      <c r="AE594" s="1" t="str">
        <f t="shared" si="88"/>
        <v>Wednesday</v>
      </c>
      <c r="AF594" s="2">
        <v>0.4878587962962963</v>
      </c>
      <c r="AG594" s="2">
        <f t="shared" si="89"/>
        <v>0.5</v>
      </c>
      <c r="AH594" t="s">
        <v>27</v>
      </c>
    </row>
    <row r="595" spans="1:34" x14ac:dyDescent="0.2">
      <c r="A595">
        <v>1517414</v>
      </c>
      <c r="B595" t="s">
        <v>88</v>
      </c>
      <c r="E595">
        <v>60514</v>
      </c>
      <c r="F595" t="s">
        <v>23</v>
      </c>
      <c r="G595" t="s">
        <v>89</v>
      </c>
      <c r="H595">
        <v>11156</v>
      </c>
      <c r="I595" t="s">
        <v>74</v>
      </c>
      <c r="J595">
        <f>VLOOKUP(I595,[1]Key!$A$1:$C$72,2,FALSE)</f>
        <v>43.040154000000001</v>
      </c>
      <c r="K595">
        <f>VLOOKUP(I595,[1]Key!$A$1:$C$72,3,FALSE)</f>
        <v>-87.932113000000001</v>
      </c>
      <c r="L595" t="s">
        <v>85</v>
      </c>
      <c r="M595">
        <f>VLOOKUP(L595,[1]Key!$A$1:$C$72,2,FALSE)</f>
        <v>43.041646999999998</v>
      </c>
      <c r="N595">
        <f>VLOOKUP(L595,[1]Key!$A$1:$C$72,3,FALSE)</f>
        <v>-87.927257999999995</v>
      </c>
      <c r="O595">
        <v>50</v>
      </c>
      <c r="P595">
        <v>6</v>
      </c>
      <c r="Q595">
        <v>7.5</v>
      </c>
      <c r="R595">
        <v>7.1</v>
      </c>
      <c r="S595">
        <v>300</v>
      </c>
      <c r="T595">
        <f t="shared" si="81"/>
        <v>-1</v>
      </c>
      <c r="U595" s="1">
        <v>42788</v>
      </c>
      <c r="V595" s="13">
        <f t="shared" si="82"/>
        <v>42767</v>
      </c>
      <c r="W595" s="14">
        <f t="shared" si="83"/>
        <v>42788</v>
      </c>
      <c r="X595" s="1" t="str">
        <f t="shared" si="84"/>
        <v>Wednesday</v>
      </c>
      <c r="Y595" s="2">
        <v>0.52604166666666663</v>
      </c>
      <c r="Z595" s="2">
        <f t="shared" si="85"/>
        <v>0.54166666666666663</v>
      </c>
      <c r="AA595">
        <f>1</f>
        <v>1</v>
      </c>
      <c r="AB595" s="1">
        <v>42788</v>
      </c>
      <c r="AC595" s="13">
        <f t="shared" si="86"/>
        <v>42767</v>
      </c>
      <c r="AD595" s="14">
        <f t="shared" si="87"/>
        <v>42788</v>
      </c>
      <c r="AE595" s="1" t="str">
        <f t="shared" si="88"/>
        <v>Wednesday</v>
      </c>
      <c r="AF595" s="2">
        <v>0.56106481481481485</v>
      </c>
      <c r="AG595" s="2">
        <f t="shared" si="89"/>
        <v>0.54166666666666663</v>
      </c>
      <c r="AH595" t="s">
        <v>27</v>
      </c>
    </row>
    <row r="596" spans="1:34" x14ac:dyDescent="0.2">
      <c r="A596">
        <v>1517420</v>
      </c>
      <c r="B596" t="s">
        <v>88</v>
      </c>
      <c r="E596">
        <v>53217</v>
      </c>
      <c r="F596" t="s">
        <v>23</v>
      </c>
      <c r="G596" t="s">
        <v>89</v>
      </c>
      <c r="H596">
        <v>5517</v>
      </c>
      <c r="I596" t="s">
        <v>105</v>
      </c>
      <c r="J596">
        <f>VLOOKUP(I596,[1]Key!$A$1:$C$72,2,FALSE)</f>
        <v>43.020020000000002</v>
      </c>
      <c r="K596">
        <f>VLOOKUP(I596,[1]Key!$A$1:$C$72,3,FALSE)</f>
        <v>-87.912540000000007</v>
      </c>
      <c r="L596" t="s">
        <v>105</v>
      </c>
      <c r="M596">
        <f>VLOOKUP(L596,[1]Key!$A$1:$C$72,2,FALSE)</f>
        <v>43.020020000000002</v>
      </c>
      <c r="N596">
        <f>VLOOKUP(L596,[1]Key!$A$1:$C$72,3,FALSE)</f>
        <v>-87.912540000000007</v>
      </c>
      <c r="O596">
        <v>46</v>
      </c>
      <c r="P596">
        <v>6</v>
      </c>
      <c r="Q596">
        <v>6.9</v>
      </c>
      <c r="R596">
        <v>6.6</v>
      </c>
      <c r="S596">
        <v>276</v>
      </c>
      <c r="T596">
        <f t="shared" si="81"/>
        <v>-1</v>
      </c>
      <c r="U596" s="1">
        <v>42788</v>
      </c>
      <c r="V596" s="13">
        <f t="shared" si="82"/>
        <v>42767</v>
      </c>
      <c r="W596" s="14">
        <f t="shared" si="83"/>
        <v>42788</v>
      </c>
      <c r="X596" s="1" t="str">
        <f t="shared" si="84"/>
        <v>Wednesday</v>
      </c>
      <c r="Y596" s="2">
        <v>0.52784722222222225</v>
      </c>
      <c r="Z596" s="2">
        <f t="shared" si="85"/>
        <v>0.54166666666666663</v>
      </c>
      <c r="AA596">
        <f>1</f>
        <v>1</v>
      </c>
      <c r="AB596" s="1">
        <v>42788</v>
      </c>
      <c r="AC596" s="13">
        <f t="shared" si="86"/>
        <v>42767</v>
      </c>
      <c r="AD596" s="14">
        <f t="shared" si="87"/>
        <v>42788</v>
      </c>
      <c r="AE596" s="1" t="str">
        <f t="shared" si="88"/>
        <v>Wednesday</v>
      </c>
      <c r="AF596" s="2">
        <v>0.5603703703703703</v>
      </c>
      <c r="AG596" s="2">
        <f t="shared" si="89"/>
        <v>0.54166666666666663</v>
      </c>
      <c r="AH596" t="s">
        <v>35</v>
      </c>
    </row>
    <row r="597" spans="1:34" x14ac:dyDescent="0.2">
      <c r="A597">
        <v>1517502</v>
      </c>
      <c r="B597" t="s">
        <v>88</v>
      </c>
      <c r="E597">
        <v>53211</v>
      </c>
      <c r="F597" t="s">
        <v>23</v>
      </c>
      <c r="G597" t="s">
        <v>89</v>
      </c>
      <c r="H597">
        <v>23</v>
      </c>
      <c r="I597" t="s">
        <v>76</v>
      </c>
      <c r="J597">
        <f>VLOOKUP(I597,[1]Key!$A$1:$C$72,2,FALSE)</f>
        <v>43.063749000000001</v>
      </c>
      <c r="K597">
        <f>VLOOKUP(I597,[1]Key!$A$1:$C$72,3,FALSE)</f>
        <v>-87.887962999999999</v>
      </c>
      <c r="L597" t="s">
        <v>87</v>
      </c>
      <c r="M597">
        <f>VLOOKUP(L597,[1]Key!$A$1:$C$72,2,FALSE)</f>
        <v>43.077359999999999</v>
      </c>
      <c r="N597">
        <f>VLOOKUP(L597,[1]Key!$A$1:$C$72,3,FALSE)</f>
        <v>-87.880769999999998</v>
      </c>
      <c r="O597">
        <v>16</v>
      </c>
      <c r="P597">
        <v>3</v>
      </c>
      <c r="Q597">
        <v>2.4</v>
      </c>
      <c r="R597">
        <v>2.2999999999999998</v>
      </c>
      <c r="S597">
        <v>96</v>
      </c>
      <c r="T597">
        <f t="shared" si="81"/>
        <v>-1</v>
      </c>
      <c r="U597" s="1">
        <v>42788</v>
      </c>
      <c r="V597" s="13">
        <f t="shared" si="82"/>
        <v>42767</v>
      </c>
      <c r="W597" s="14">
        <f t="shared" si="83"/>
        <v>42788</v>
      </c>
      <c r="X597" s="1" t="str">
        <f t="shared" si="84"/>
        <v>Wednesday</v>
      </c>
      <c r="Y597" s="2">
        <v>0.57826388888888891</v>
      </c>
      <c r="Z597" s="2">
        <f t="shared" si="85"/>
        <v>0.58333333333333326</v>
      </c>
      <c r="AA597">
        <f>1</f>
        <v>1</v>
      </c>
      <c r="AB597" s="1">
        <v>42788</v>
      </c>
      <c r="AC597" s="13">
        <f t="shared" si="86"/>
        <v>42767</v>
      </c>
      <c r="AD597" s="14">
        <f t="shared" si="87"/>
        <v>42788</v>
      </c>
      <c r="AE597" s="1" t="str">
        <f t="shared" si="88"/>
        <v>Wednesday</v>
      </c>
      <c r="AF597" s="2">
        <v>0.58931712962962968</v>
      </c>
      <c r="AG597" s="2">
        <f t="shared" si="89"/>
        <v>0.58333333333333326</v>
      </c>
      <c r="AH597" t="s">
        <v>27</v>
      </c>
    </row>
    <row r="598" spans="1:34" x14ac:dyDescent="0.2">
      <c r="A598">
        <v>1517502</v>
      </c>
      <c r="B598" t="s">
        <v>88</v>
      </c>
      <c r="E598">
        <v>53211</v>
      </c>
      <c r="F598" t="s">
        <v>23</v>
      </c>
      <c r="G598" t="s">
        <v>89</v>
      </c>
      <c r="H598">
        <v>23</v>
      </c>
      <c r="I598" t="s">
        <v>87</v>
      </c>
      <c r="J598">
        <f>VLOOKUP(I598,[1]Key!$A$1:$C$72,2,FALSE)</f>
        <v>43.077359999999999</v>
      </c>
      <c r="K598">
        <f>VLOOKUP(I598,[1]Key!$A$1:$C$72,3,FALSE)</f>
        <v>-87.880769999999998</v>
      </c>
      <c r="L598" t="s">
        <v>76</v>
      </c>
      <c r="M598">
        <f>VLOOKUP(L598,[1]Key!$A$1:$C$72,2,FALSE)</f>
        <v>43.063749000000001</v>
      </c>
      <c r="N598">
        <f>VLOOKUP(L598,[1]Key!$A$1:$C$72,3,FALSE)</f>
        <v>-87.887962999999999</v>
      </c>
      <c r="O598">
        <v>12</v>
      </c>
      <c r="P598">
        <v>3</v>
      </c>
      <c r="Q598">
        <v>1.8</v>
      </c>
      <c r="R598">
        <v>1.7</v>
      </c>
      <c r="S598">
        <v>72</v>
      </c>
      <c r="T598">
        <f t="shared" si="81"/>
        <v>-1</v>
      </c>
      <c r="U598" s="1">
        <v>42788</v>
      </c>
      <c r="V598" s="13">
        <f t="shared" si="82"/>
        <v>42767</v>
      </c>
      <c r="W598" s="14">
        <f t="shared" si="83"/>
        <v>42788</v>
      </c>
      <c r="X598" s="1" t="str">
        <f t="shared" si="84"/>
        <v>Wednesday</v>
      </c>
      <c r="Y598" s="2">
        <v>0.64539351851851856</v>
      </c>
      <c r="Z598" s="2">
        <f t="shared" si="85"/>
        <v>0.625</v>
      </c>
      <c r="AA598">
        <f>1</f>
        <v>1</v>
      </c>
      <c r="AB598" s="1">
        <v>42788</v>
      </c>
      <c r="AC598" s="13">
        <f t="shared" si="86"/>
        <v>42767</v>
      </c>
      <c r="AD598" s="14">
        <f t="shared" si="87"/>
        <v>42788</v>
      </c>
      <c r="AE598" s="1" t="str">
        <f t="shared" si="88"/>
        <v>Wednesday</v>
      </c>
      <c r="AF598" s="2">
        <v>0.65372685185185186</v>
      </c>
      <c r="AG598" s="2">
        <f t="shared" si="89"/>
        <v>0.66666666666666663</v>
      </c>
      <c r="AH598" t="s">
        <v>27</v>
      </c>
    </row>
    <row r="599" spans="1:34" x14ac:dyDescent="0.2">
      <c r="A599">
        <v>1517508</v>
      </c>
      <c r="B599" t="s">
        <v>88</v>
      </c>
      <c r="E599">
        <v>66047</v>
      </c>
      <c r="F599" t="s">
        <v>23</v>
      </c>
      <c r="G599" t="s">
        <v>89</v>
      </c>
      <c r="H599">
        <v>5489</v>
      </c>
      <c r="I599" t="s">
        <v>62</v>
      </c>
      <c r="J599">
        <f>VLOOKUP(I599,[1]Key!$A$1:$C$72,2,FALSE)</f>
        <v>43.058010000000003</v>
      </c>
      <c r="K599">
        <f>VLOOKUP(I599,[1]Key!$A$1:$C$72,3,FALSE)</f>
        <v>-87.877300000000005</v>
      </c>
      <c r="L599" t="s">
        <v>62</v>
      </c>
      <c r="M599">
        <f>VLOOKUP(L599,[1]Key!$A$1:$C$72,2,FALSE)</f>
        <v>43.058010000000003</v>
      </c>
      <c r="N599">
        <f>VLOOKUP(L599,[1]Key!$A$1:$C$72,3,FALSE)</f>
        <v>-87.877300000000005</v>
      </c>
      <c r="O599">
        <v>24</v>
      </c>
      <c r="P599">
        <v>3</v>
      </c>
      <c r="Q599">
        <v>3.6</v>
      </c>
      <c r="R599">
        <v>3.4</v>
      </c>
      <c r="S599">
        <v>144</v>
      </c>
      <c r="T599">
        <f t="shared" si="81"/>
        <v>-1</v>
      </c>
      <c r="U599" s="1">
        <v>42788</v>
      </c>
      <c r="V599" s="13">
        <f t="shared" si="82"/>
        <v>42767</v>
      </c>
      <c r="W599" s="14">
        <f t="shared" si="83"/>
        <v>42788</v>
      </c>
      <c r="X599" s="1" t="str">
        <f t="shared" si="84"/>
        <v>Wednesday</v>
      </c>
      <c r="Y599" s="2">
        <v>0.57930555555555563</v>
      </c>
      <c r="Z599" s="2">
        <f t="shared" si="85"/>
        <v>0.58333333333333326</v>
      </c>
      <c r="AA599">
        <f>1</f>
        <v>1</v>
      </c>
      <c r="AB599" s="1">
        <v>42788</v>
      </c>
      <c r="AC599" s="13">
        <f t="shared" si="86"/>
        <v>42767</v>
      </c>
      <c r="AD599" s="14">
        <f t="shared" si="87"/>
        <v>42788</v>
      </c>
      <c r="AE599" s="1" t="str">
        <f t="shared" si="88"/>
        <v>Wednesday</v>
      </c>
      <c r="AF599" s="2">
        <v>0.59593750000000001</v>
      </c>
      <c r="AG599" s="2">
        <f t="shared" si="89"/>
        <v>0.58333333333333326</v>
      </c>
      <c r="AH599" t="s">
        <v>35</v>
      </c>
    </row>
    <row r="600" spans="1:34" x14ac:dyDescent="0.2">
      <c r="A600">
        <v>1517522</v>
      </c>
      <c r="B600" t="s">
        <v>88</v>
      </c>
      <c r="E600">
        <v>53215</v>
      </c>
      <c r="F600" t="s">
        <v>23</v>
      </c>
      <c r="G600" t="s">
        <v>89</v>
      </c>
      <c r="H600">
        <v>247</v>
      </c>
      <c r="I600" t="s">
        <v>31</v>
      </c>
      <c r="J600">
        <f>VLOOKUP(I600,[1]Key!$A$1:$C$72,2,FALSE)</f>
        <v>43.03519</v>
      </c>
      <c r="K600">
        <f>VLOOKUP(I600,[1]Key!$A$1:$C$72,3,FALSE)</f>
        <v>-87.907390000000007</v>
      </c>
      <c r="L600" t="s">
        <v>31</v>
      </c>
      <c r="M600">
        <f>VLOOKUP(L600,[1]Key!$A$1:$C$72,2,FALSE)</f>
        <v>43.03519</v>
      </c>
      <c r="N600">
        <f>VLOOKUP(L600,[1]Key!$A$1:$C$72,3,FALSE)</f>
        <v>-87.907390000000007</v>
      </c>
      <c r="O600">
        <v>77</v>
      </c>
      <c r="P600">
        <v>0</v>
      </c>
      <c r="Q600">
        <v>11.6</v>
      </c>
      <c r="R600">
        <v>11</v>
      </c>
      <c r="S600">
        <v>462</v>
      </c>
      <c r="T600">
        <f t="shared" si="81"/>
        <v>-1</v>
      </c>
      <c r="U600" s="1">
        <v>42788</v>
      </c>
      <c r="V600" s="13">
        <f t="shared" si="82"/>
        <v>42767</v>
      </c>
      <c r="W600" s="14">
        <f t="shared" si="83"/>
        <v>42788</v>
      </c>
      <c r="X600" s="1" t="str">
        <f t="shared" si="84"/>
        <v>Wednesday</v>
      </c>
      <c r="Y600" s="2">
        <v>0.5852546296296296</v>
      </c>
      <c r="Z600" s="2">
        <f t="shared" si="85"/>
        <v>0.58333333333333326</v>
      </c>
      <c r="AA600">
        <f>1</f>
        <v>1</v>
      </c>
      <c r="AB600" s="1">
        <v>42788</v>
      </c>
      <c r="AC600" s="13">
        <f t="shared" si="86"/>
        <v>42767</v>
      </c>
      <c r="AD600" s="14">
        <f t="shared" si="87"/>
        <v>42788</v>
      </c>
      <c r="AE600" s="1" t="str">
        <f t="shared" si="88"/>
        <v>Wednesday</v>
      </c>
      <c r="AF600" s="2">
        <v>0.63853009259259264</v>
      </c>
      <c r="AG600" s="2">
        <f t="shared" si="89"/>
        <v>0.625</v>
      </c>
      <c r="AH600" t="s">
        <v>35</v>
      </c>
    </row>
    <row r="601" spans="1:34" x14ac:dyDescent="0.2">
      <c r="A601">
        <v>1517525</v>
      </c>
      <c r="B601" t="s">
        <v>88</v>
      </c>
      <c r="E601">
        <v>53215</v>
      </c>
      <c r="F601" t="s">
        <v>23</v>
      </c>
      <c r="G601" t="s">
        <v>89</v>
      </c>
      <c r="H601">
        <v>255</v>
      </c>
      <c r="I601" t="s">
        <v>31</v>
      </c>
      <c r="J601">
        <f>VLOOKUP(I601,[1]Key!$A$1:$C$72,2,FALSE)</f>
        <v>43.03519</v>
      </c>
      <c r="K601">
        <f>VLOOKUP(I601,[1]Key!$A$1:$C$72,3,FALSE)</f>
        <v>-87.907390000000007</v>
      </c>
      <c r="L601" t="s">
        <v>31</v>
      </c>
      <c r="M601">
        <f>VLOOKUP(L601,[1]Key!$A$1:$C$72,2,FALSE)</f>
        <v>43.03519</v>
      </c>
      <c r="N601">
        <f>VLOOKUP(L601,[1]Key!$A$1:$C$72,3,FALSE)</f>
        <v>-87.907390000000007</v>
      </c>
      <c r="O601">
        <v>75</v>
      </c>
      <c r="P601">
        <v>0</v>
      </c>
      <c r="Q601">
        <v>11.3</v>
      </c>
      <c r="R601">
        <v>10.7</v>
      </c>
      <c r="S601">
        <v>450</v>
      </c>
      <c r="T601">
        <f t="shared" si="81"/>
        <v>-1</v>
      </c>
      <c r="U601" s="1">
        <v>42788</v>
      </c>
      <c r="V601" s="13">
        <f t="shared" si="82"/>
        <v>42767</v>
      </c>
      <c r="W601" s="14">
        <f t="shared" si="83"/>
        <v>42788</v>
      </c>
      <c r="X601" s="1" t="str">
        <f t="shared" si="84"/>
        <v>Wednesday</v>
      </c>
      <c r="Y601" s="2">
        <v>0.58634259259259258</v>
      </c>
      <c r="Z601" s="2">
        <f t="shared" si="85"/>
        <v>0.58333333333333326</v>
      </c>
      <c r="AA601">
        <f>1</f>
        <v>1</v>
      </c>
      <c r="AB601" s="1">
        <v>42788</v>
      </c>
      <c r="AC601" s="13">
        <f t="shared" si="86"/>
        <v>42767</v>
      </c>
      <c r="AD601" s="14">
        <f t="shared" si="87"/>
        <v>42788</v>
      </c>
      <c r="AE601" s="1" t="str">
        <f t="shared" si="88"/>
        <v>Wednesday</v>
      </c>
      <c r="AF601" s="2">
        <v>0.63846064814814818</v>
      </c>
      <c r="AG601" s="2">
        <f t="shared" si="89"/>
        <v>0.625</v>
      </c>
      <c r="AH601" t="s">
        <v>35</v>
      </c>
    </row>
    <row r="602" spans="1:34" x14ac:dyDescent="0.2">
      <c r="A602">
        <v>1517527</v>
      </c>
      <c r="B602" t="s">
        <v>88</v>
      </c>
      <c r="E602">
        <v>53215</v>
      </c>
      <c r="F602" t="s">
        <v>23</v>
      </c>
      <c r="G602" t="s">
        <v>89</v>
      </c>
      <c r="H602">
        <v>347</v>
      </c>
      <c r="I602" t="s">
        <v>31</v>
      </c>
      <c r="J602">
        <f>VLOOKUP(I602,[1]Key!$A$1:$C$72,2,FALSE)</f>
        <v>43.03519</v>
      </c>
      <c r="K602">
        <f>VLOOKUP(I602,[1]Key!$A$1:$C$72,3,FALSE)</f>
        <v>-87.907390000000007</v>
      </c>
      <c r="L602" t="s">
        <v>31</v>
      </c>
      <c r="M602">
        <f>VLOOKUP(L602,[1]Key!$A$1:$C$72,2,FALSE)</f>
        <v>43.03519</v>
      </c>
      <c r="N602">
        <f>VLOOKUP(L602,[1]Key!$A$1:$C$72,3,FALSE)</f>
        <v>-87.907390000000007</v>
      </c>
      <c r="O602">
        <v>74</v>
      </c>
      <c r="P602">
        <v>9</v>
      </c>
      <c r="Q602">
        <v>11.1</v>
      </c>
      <c r="R602">
        <v>10.5</v>
      </c>
      <c r="S602">
        <v>444</v>
      </c>
      <c r="T602">
        <f t="shared" si="81"/>
        <v>-1</v>
      </c>
      <c r="U602" s="1">
        <v>42788</v>
      </c>
      <c r="V602" s="13">
        <f t="shared" si="82"/>
        <v>42767</v>
      </c>
      <c r="W602" s="14">
        <f t="shared" si="83"/>
        <v>42788</v>
      </c>
      <c r="X602" s="1" t="str">
        <f t="shared" si="84"/>
        <v>Wednesday</v>
      </c>
      <c r="Y602" s="2">
        <v>0.58712962962962967</v>
      </c>
      <c r="Z602" s="2">
        <f t="shared" si="85"/>
        <v>0.58333333333333326</v>
      </c>
      <c r="AA602">
        <f>1</f>
        <v>1</v>
      </c>
      <c r="AB602" s="1">
        <v>42788</v>
      </c>
      <c r="AC602" s="13">
        <f t="shared" si="86"/>
        <v>42767</v>
      </c>
      <c r="AD602" s="14">
        <f t="shared" si="87"/>
        <v>42788</v>
      </c>
      <c r="AE602" s="1" t="str">
        <f t="shared" si="88"/>
        <v>Wednesday</v>
      </c>
      <c r="AF602" s="2">
        <v>0.63848379629629626</v>
      </c>
      <c r="AG602" s="2">
        <f t="shared" si="89"/>
        <v>0.625</v>
      </c>
      <c r="AH602" t="s">
        <v>35</v>
      </c>
    </row>
    <row r="603" spans="1:34" x14ac:dyDescent="0.2">
      <c r="A603">
        <v>1517539</v>
      </c>
      <c r="B603" t="s">
        <v>88</v>
      </c>
      <c r="E603">
        <v>60558</v>
      </c>
      <c r="F603" t="s">
        <v>23</v>
      </c>
      <c r="G603" t="s">
        <v>89</v>
      </c>
      <c r="H603">
        <v>5524</v>
      </c>
      <c r="I603" t="s">
        <v>74</v>
      </c>
      <c r="J603">
        <f>VLOOKUP(I603,[1]Key!$A$1:$C$72,2,FALSE)</f>
        <v>43.040154000000001</v>
      </c>
      <c r="K603">
        <f>VLOOKUP(I603,[1]Key!$A$1:$C$72,3,FALSE)</f>
        <v>-87.932113000000001</v>
      </c>
      <c r="L603" t="s">
        <v>74</v>
      </c>
      <c r="M603">
        <f>VLOOKUP(L603,[1]Key!$A$1:$C$72,2,FALSE)</f>
        <v>43.040154000000001</v>
      </c>
      <c r="N603">
        <f>VLOOKUP(L603,[1]Key!$A$1:$C$72,3,FALSE)</f>
        <v>-87.932113000000001</v>
      </c>
      <c r="O603">
        <v>74</v>
      </c>
      <c r="P603">
        <v>9</v>
      </c>
      <c r="Q603">
        <v>11.1</v>
      </c>
      <c r="R603">
        <v>10.5</v>
      </c>
      <c r="S603">
        <v>444</v>
      </c>
      <c r="T603">
        <f t="shared" si="81"/>
        <v>-1</v>
      </c>
      <c r="U603" s="1">
        <v>42788</v>
      </c>
      <c r="V603" s="13">
        <f t="shared" si="82"/>
        <v>42767</v>
      </c>
      <c r="W603" s="14">
        <f t="shared" si="83"/>
        <v>42788</v>
      </c>
      <c r="X603" s="1" t="str">
        <f t="shared" si="84"/>
        <v>Wednesday</v>
      </c>
      <c r="Y603" s="2">
        <v>0.59653935185185192</v>
      </c>
      <c r="Z603" s="2">
        <f t="shared" si="85"/>
        <v>0.58333333333333326</v>
      </c>
      <c r="AA603">
        <f>1</f>
        <v>1</v>
      </c>
      <c r="AB603" s="1">
        <v>42788</v>
      </c>
      <c r="AC603" s="13">
        <f t="shared" si="86"/>
        <v>42767</v>
      </c>
      <c r="AD603" s="14">
        <f t="shared" si="87"/>
        <v>42788</v>
      </c>
      <c r="AE603" s="1" t="str">
        <f t="shared" si="88"/>
        <v>Wednesday</v>
      </c>
      <c r="AF603" s="2">
        <v>0.64820601851851845</v>
      </c>
      <c r="AG603" s="2">
        <f t="shared" si="89"/>
        <v>0.66666666666666663</v>
      </c>
      <c r="AH603" t="s">
        <v>35</v>
      </c>
    </row>
    <row r="604" spans="1:34" x14ac:dyDescent="0.2">
      <c r="A604">
        <v>1517554</v>
      </c>
      <c r="B604" t="s">
        <v>88</v>
      </c>
      <c r="E604">
        <v>54403</v>
      </c>
      <c r="F604" t="s">
        <v>23</v>
      </c>
      <c r="G604" t="s">
        <v>89</v>
      </c>
      <c r="H604">
        <v>88</v>
      </c>
      <c r="I604" t="s">
        <v>78</v>
      </c>
      <c r="J604">
        <f>VLOOKUP(I604,[1]Key!$A$1:$C$72,2,FALSE)</f>
        <v>43.060250000000003</v>
      </c>
      <c r="K604">
        <f>VLOOKUP(I604,[1]Key!$A$1:$C$72,3,FALSE)</f>
        <v>-87.892169999999993</v>
      </c>
      <c r="L604" t="s">
        <v>78</v>
      </c>
      <c r="M604">
        <f>VLOOKUP(L604,[1]Key!$A$1:$C$72,2,FALSE)</f>
        <v>43.060250000000003</v>
      </c>
      <c r="N604">
        <f>VLOOKUP(L604,[1]Key!$A$1:$C$72,3,FALSE)</f>
        <v>-87.892169999999993</v>
      </c>
      <c r="O604">
        <v>155</v>
      </c>
      <c r="P604">
        <v>18</v>
      </c>
      <c r="Q604">
        <v>18</v>
      </c>
      <c r="R604">
        <v>17.100000000000001</v>
      </c>
      <c r="S604">
        <v>720</v>
      </c>
      <c r="T604">
        <f t="shared" si="81"/>
        <v>-1</v>
      </c>
      <c r="U604" s="1">
        <v>42788</v>
      </c>
      <c r="V604" s="13">
        <f t="shared" si="82"/>
        <v>42767</v>
      </c>
      <c r="W604" s="14">
        <f t="shared" si="83"/>
        <v>42788</v>
      </c>
      <c r="X604" s="1" t="str">
        <f t="shared" si="84"/>
        <v>Wednesday</v>
      </c>
      <c r="Y604" s="2">
        <v>0.60259259259259257</v>
      </c>
      <c r="Z604" s="2">
        <f t="shared" si="85"/>
        <v>0.58333333333333326</v>
      </c>
      <c r="AA604">
        <f>1</f>
        <v>1</v>
      </c>
      <c r="AB604" s="1">
        <v>42788</v>
      </c>
      <c r="AC604" s="13">
        <f t="shared" si="86"/>
        <v>42767</v>
      </c>
      <c r="AD604" s="14">
        <f t="shared" si="87"/>
        <v>42788</v>
      </c>
      <c r="AE604" s="1" t="str">
        <f t="shared" si="88"/>
        <v>Wednesday</v>
      </c>
      <c r="AF604" s="2">
        <v>0.71004629629629623</v>
      </c>
      <c r="AG604" s="2">
        <f t="shared" si="89"/>
        <v>0.70833333333333326</v>
      </c>
      <c r="AH604" t="s">
        <v>35</v>
      </c>
    </row>
    <row r="605" spans="1:34" x14ac:dyDescent="0.2">
      <c r="A605">
        <v>1517558</v>
      </c>
      <c r="B605" t="s">
        <v>88</v>
      </c>
      <c r="E605">
        <v>54935</v>
      </c>
      <c r="F605" t="s">
        <v>23</v>
      </c>
      <c r="G605" t="s">
        <v>89</v>
      </c>
      <c r="H605">
        <v>13</v>
      </c>
      <c r="I605" t="s">
        <v>78</v>
      </c>
      <c r="J605">
        <f>VLOOKUP(I605,[1]Key!$A$1:$C$72,2,FALSE)</f>
        <v>43.060250000000003</v>
      </c>
      <c r="K605">
        <f>VLOOKUP(I605,[1]Key!$A$1:$C$72,3,FALSE)</f>
        <v>-87.892169999999993</v>
      </c>
      <c r="L605" t="s">
        <v>78</v>
      </c>
      <c r="M605">
        <f>VLOOKUP(L605,[1]Key!$A$1:$C$72,2,FALSE)</f>
        <v>43.060250000000003</v>
      </c>
      <c r="N605">
        <f>VLOOKUP(L605,[1]Key!$A$1:$C$72,3,FALSE)</f>
        <v>-87.892169999999993</v>
      </c>
      <c r="O605">
        <v>235</v>
      </c>
      <c r="P605">
        <v>3</v>
      </c>
      <c r="Q605">
        <v>18</v>
      </c>
      <c r="R605">
        <v>17.100000000000001</v>
      </c>
      <c r="S605">
        <v>720</v>
      </c>
      <c r="T605">
        <f t="shared" si="81"/>
        <v>-1</v>
      </c>
      <c r="U605" s="1">
        <v>42788</v>
      </c>
      <c r="V605" s="13">
        <f t="shared" si="82"/>
        <v>42767</v>
      </c>
      <c r="W605" s="14">
        <f t="shared" si="83"/>
        <v>42788</v>
      </c>
      <c r="X605" s="1" t="str">
        <f t="shared" si="84"/>
        <v>Wednesday</v>
      </c>
      <c r="Y605" s="2">
        <v>0.60386574074074073</v>
      </c>
      <c r="Z605" s="2">
        <f t="shared" si="85"/>
        <v>0.58333333333333326</v>
      </c>
      <c r="AA605">
        <f>1</f>
        <v>1</v>
      </c>
      <c r="AB605" s="1">
        <v>42788</v>
      </c>
      <c r="AC605" s="13">
        <f t="shared" si="86"/>
        <v>42767</v>
      </c>
      <c r="AD605" s="14">
        <f t="shared" si="87"/>
        <v>42788</v>
      </c>
      <c r="AE605" s="1" t="str">
        <f t="shared" si="88"/>
        <v>Wednesday</v>
      </c>
      <c r="AF605" s="2">
        <v>0.76724537037037033</v>
      </c>
      <c r="AG605" s="2">
        <f t="shared" si="89"/>
        <v>0.75</v>
      </c>
      <c r="AH605" t="s">
        <v>35</v>
      </c>
    </row>
    <row r="606" spans="1:34" x14ac:dyDescent="0.2">
      <c r="A606">
        <v>1517559</v>
      </c>
      <c r="B606" t="s">
        <v>88</v>
      </c>
      <c r="E606">
        <v>53932</v>
      </c>
      <c r="F606" t="s">
        <v>23</v>
      </c>
      <c r="G606" t="s">
        <v>89</v>
      </c>
      <c r="H606">
        <v>5454</v>
      </c>
      <c r="I606" t="s">
        <v>78</v>
      </c>
      <c r="J606">
        <f>VLOOKUP(I606,[1]Key!$A$1:$C$72,2,FALSE)</f>
        <v>43.060250000000003</v>
      </c>
      <c r="K606">
        <f>VLOOKUP(I606,[1]Key!$A$1:$C$72,3,FALSE)</f>
        <v>-87.892169999999993</v>
      </c>
      <c r="L606" t="s">
        <v>78</v>
      </c>
      <c r="M606">
        <f>VLOOKUP(L606,[1]Key!$A$1:$C$72,2,FALSE)</f>
        <v>43.060250000000003</v>
      </c>
      <c r="N606">
        <f>VLOOKUP(L606,[1]Key!$A$1:$C$72,3,FALSE)</f>
        <v>-87.892169999999993</v>
      </c>
      <c r="O606">
        <v>148</v>
      </c>
      <c r="P606">
        <v>15</v>
      </c>
      <c r="Q606">
        <v>18</v>
      </c>
      <c r="R606">
        <v>17.100000000000001</v>
      </c>
      <c r="S606">
        <v>720</v>
      </c>
      <c r="T606">
        <f t="shared" si="81"/>
        <v>-1</v>
      </c>
      <c r="U606" s="1">
        <v>42788</v>
      </c>
      <c r="V606" s="13">
        <f t="shared" si="82"/>
        <v>42767</v>
      </c>
      <c r="W606" s="14">
        <f t="shared" si="83"/>
        <v>42788</v>
      </c>
      <c r="X606" s="1" t="str">
        <f t="shared" si="84"/>
        <v>Wednesday</v>
      </c>
      <c r="Y606" s="2">
        <v>0.60445601851851849</v>
      </c>
      <c r="Z606" s="2">
        <f t="shared" si="85"/>
        <v>0.625</v>
      </c>
      <c r="AA606">
        <f>1</f>
        <v>1</v>
      </c>
      <c r="AB606" s="1">
        <v>42788</v>
      </c>
      <c r="AC606" s="13">
        <f t="shared" si="86"/>
        <v>42767</v>
      </c>
      <c r="AD606" s="14">
        <f t="shared" si="87"/>
        <v>42788</v>
      </c>
      <c r="AE606" s="1" t="str">
        <f t="shared" si="88"/>
        <v>Wednesday</v>
      </c>
      <c r="AF606" s="2">
        <v>0.70712962962962955</v>
      </c>
      <c r="AG606" s="2">
        <f t="shared" si="89"/>
        <v>0.70833333333333326</v>
      </c>
      <c r="AH606" t="s">
        <v>35</v>
      </c>
    </row>
    <row r="607" spans="1:34" x14ac:dyDescent="0.2">
      <c r="A607">
        <v>1517569</v>
      </c>
      <c r="B607" t="s">
        <v>88</v>
      </c>
      <c r="E607">
        <v>53154</v>
      </c>
      <c r="F607" t="s">
        <v>23</v>
      </c>
      <c r="G607" t="s">
        <v>89</v>
      </c>
      <c r="H607">
        <v>315</v>
      </c>
      <c r="I607" t="s">
        <v>62</v>
      </c>
      <c r="J607">
        <f>VLOOKUP(I607,[1]Key!$A$1:$C$72,2,FALSE)</f>
        <v>43.058010000000003</v>
      </c>
      <c r="K607">
        <f>VLOOKUP(I607,[1]Key!$A$1:$C$72,3,FALSE)</f>
        <v>-87.877300000000005</v>
      </c>
      <c r="L607" t="s">
        <v>62</v>
      </c>
      <c r="M607">
        <f>VLOOKUP(L607,[1]Key!$A$1:$C$72,2,FALSE)</f>
        <v>43.058010000000003</v>
      </c>
      <c r="N607">
        <f>VLOOKUP(L607,[1]Key!$A$1:$C$72,3,FALSE)</f>
        <v>-87.877300000000005</v>
      </c>
      <c r="O607">
        <v>112</v>
      </c>
      <c r="P607">
        <v>12</v>
      </c>
      <c r="Q607">
        <v>16.8</v>
      </c>
      <c r="R607">
        <v>16</v>
      </c>
      <c r="S607">
        <v>672</v>
      </c>
      <c r="T607">
        <f t="shared" si="81"/>
        <v>-1</v>
      </c>
      <c r="U607" s="1">
        <v>42788</v>
      </c>
      <c r="V607" s="13">
        <f t="shared" si="82"/>
        <v>42767</v>
      </c>
      <c r="W607" s="14">
        <f t="shared" si="83"/>
        <v>42788</v>
      </c>
      <c r="X607" s="1" t="str">
        <f t="shared" si="84"/>
        <v>Wednesday</v>
      </c>
      <c r="Y607" s="2">
        <v>0.60972222222222217</v>
      </c>
      <c r="Z607" s="2">
        <f t="shared" si="85"/>
        <v>0.625</v>
      </c>
      <c r="AA607">
        <f>1</f>
        <v>1</v>
      </c>
      <c r="AB607" s="1">
        <v>42788</v>
      </c>
      <c r="AC607" s="13">
        <f t="shared" si="86"/>
        <v>42767</v>
      </c>
      <c r="AD607" s="14">
        <f t="shared" si="87"/>
        <v>42788</v>
      </c>
      <c r="AE607" s="1" t="str">
        <f t="shared" si="88"/>
        <v>Wednesday</v>
      </c>
      <c r="AF607" s="2">
        <v>0.68753472222222223</v>
      </c>
      <c r="AG607" s="2">
        <f t="shared" si="89"/>
        <v>0.70833333333333326</v>
      </c>
      <c r="AH607" t="s">
        <v>35</v>
      </c>
    </row>
    <row r="608" spans="1:34" x14ac:dyDescent="0.2">
      <c r="A608">
        <v>1517581</v>
      </c>
      <c r="B608" t="s">
        <v>88</v>
      </c>
      <c r="E608">
        <v>53095</v>
      </c>
      <c r="F608" t="s">
        <v>23</v>
      </c>
      <c r="G608" t="s">
        <v>89</v>
      </c>
      <c r="H608">
        <v>11131</v>
      </c>
      <c r="I608" t="s">
        <v>63</v>
      </c>
      <c r="J608">
        <f>VLOOKUP(I608,[1]Key!$A$1:$C$72,2,FALSE)</f>
        <v>43.078530000000001</v>
      </c>
      <c r="K608">
        <f>VLOOKUP(I608,[1]Key!$A$1:$C$72,3,FALSE)</f>
        <v>-87.882620000000003</v>
      </c>
      <c r="L608" t="s">
        <v>63</v>
      </c>
      <c r="M608">
        <f>VLOOKUP(L608,[1]Key!$A$1:$C$72,2,FALSE)</f>
        <v>43.078530000000001</v>
      </c>
      <c r="N608">
        <f>VLOOKUP(L608,[1]Key!$A$1:$C$72,3,FALSE)</f>
        <v>-87.882620000000003</v>
      </c>
      <c r="O608">
        <v>36</v>
      </c>
      <c r="P608">
        <v>6</v>
      </c>
      <c r="Q608">
        <v>5.4</v>
      </c>
      <c r="R608">
        <v>5.0999999999999996</v>
      </c>
      <c r="S608">
        <v>216</v>
      </c>
      <c r="T608">
        <f t="shared" si="81"/>
        <v>-1</v>
      </c>
      <c r="U608" s="1">
        <v>42788</v>
      </c>
      <c r="V608" s="13">
        <f t="shared" si="82"/>
        <v>42767</v>
      </c>
      <c r="W608" s="14">
        <f t="shared" si="83"/>
        <v>42788</v>
      </c>
      <c r="X608" s="1" t="str">
        <f t="shared" si="84"/>
        <v>Wednesday</v>
      </c>
      <c r="Y608" s="2">
        <v>0.61579861111111112</v>
      </c>
      <c r="Z608" s="2">
        <f t="shared" si="85"/>
        <v>0.625</v>
      </c>
      <c r="AA608">
        <f>1</f>
        <v>1</v>
      </c>
      <c r="AB608" s="1">
        <v>42788</v>
      </c>
      <c r="AC608" s="13">
        <f t="shared" si="86"/>
        <v>42767</v>
      </c>
      <c r="AD608" s="14">
        <f t="shared" si="87"/>
        <v>42788</v>
      </c>
      <c r="AE608" s="1" t="str">
        <f t="shared" si="88"/>
        <v>Wednesday</v>
      </c>
      <c r="AF608" s="2">
        <v>0.64093750000000005</v>
      </c>
      <c r="AG608" s="2">
        <f t="shared" si="89"/>
        <v>0.625</v>
      </c>
      <c r="AH608" t="s">
        <v>35</v>
      </c>
    </row>
    <row r="609" spans="1:34" x14ac:dyDescent="0.2">
      <c r="A609">
        <v>1517615</v>
      </c>
      <c r="B609" t="s">
        <v>88</v>
      </c>
      <c r="F609" t="s">
        <v>23</v>
      </c>
      <c r="G609" t="s">
        <v>89</v>
      </c>
      <c r="H609">
        <v>11081</v>
      </c>
      <c r="I609" t="s">
        <v>74</v>
      </c>
      <c r="J609">
        <f>VLOOKUP(I609,[1]Key!$A$1:$C$72,2,FALSE)</f>
        <v>43.040154000000001</v>
      </c>
      <c r="K609">
        <f>VLOOKUP(I609,[1]Key!$A$1:$C$72,3,FALSE)</f>
        <v>-87.932113000000001</v>
      </c>
      <c r="L609" t="s">
        <v>74</v>
      </c>
      <c r="M609">
        <f>VLOOKUP(L609,[1]Key!$A$1:$C$72,2,FALSE)</f>
        <v>43.040154000000001</v>
      </c>
      <c r="N609">
        <f>VLOOKUP(L609,[1]Key!$A$1:$C$72,3,FALSE)</f>
        <v>-87.932113000000001</v>
      </c>
      <c r="O609">
        <v>132</v>
      </c>
      <c r="P609">
        <v>15</v>
      </c>
      <c r="Q609">
        <v>18</v>
      </c>
      <c r="R609">
        <v>17.100000000000001</v>
      </c>
      <c r="S609">
        <v>720</v>
      </c>
      <c r="T609">
        <f t="shared" si="81"/>
        <v>-1</v>
      </c>
      <c r="U609" s="1">
        <v>42788</v>
      </c>
      <c r="V609" s="13">
        <f t="shared" si="82"/>
        <v>42767</v>
      </c>
      <c r="W609" s="14">
        <f t="shared" si="83"/>
        <v>42788</v>
      </c>
      <c r="X609" s="1" t="str">
        <f t="shared" si="84"/>
        <v>Wednesday</v>
      </c>
      <c r="Y609" s="2">
        <v>0.63114583333333341</v>
      </c>
      <c r="Z609" s="2">
        <f t="shared" si="85"/>
        <v>0.625</v>
      </c>
      <c r="AA609">
        <f>1</f>
        <v>1</v>
      </c>
      <c r="AB609" s="1">
        <v>42788</v>
      </c>
      <c r="AC609" s="13">
        <f t="shared" si="86"/>
        <v>42767</v>
      </c>
      <c r="AD609" s="14">
        <f t="shared" si="87"/>
        <v>42788</v>
      </c>
      <c r="AE609" s="1" t="str">
        <f t="shared" si="88"/>
        <v>Wednesday</v>
      </c>
      <c r="AF609" s="2">
        <v>0.7222453703703704</v>
      </c>
      <c r="AG609" s="2">
        <f t="shared" si="89"/>
        <v>0.70833333333333326</v>
      </c>
      <c r="AH609" t="s">
        <v>35</v>
      </c>
    </row>
    <row r="610" spans="1:34" x14ac:dyDescent="0.2">
      <c r="A610">
        <v>1517637</v>
      </c>
      <c r="B610" t="s">
        <v>88</v>
      </c>
      <c r="E610">
        <v>53213</v>
      </c>
      <c r="F610" t="s">
        <v>23</v>
      </c>
      <c r="G610" t="s">
        <v>89</v>
      </c>
      <c r="H610">
        <v>185</v>
      </c>
      <c r="I610" t="s">
        <v>77</v>
      </c>
      <c r="J610">
        <f>VLOOKUP(I610,[1]Key!$A$1:$C$72,2,FALSE)</f>
        <v>43.074655999999997</v>
      </c>
      <c r="K610">
        <f>VLOOKUP(I610,[1]Key!$A$1:$C$72,3,FALSE)</f>
        <v>-87.889011999999994</v>
      </c>
      <c r="L610" t="s">
        <v>62</v>
      </c>
      <c r="M610">
        <f>VLOOKUP(L610,[1]Key!$A$1:$C$72,2,FALSE)</f>
        <v>43.058010000000003</v>
      </c>
      <c r="N610">
        <f>VLOOKUP(L610,[1]Key!$A$1:$C$72,3,FALSE)</f>
        <v>-87.877300000000005</v>
      </c>
      <c r="O610">
        <v>35</v>
      </c>
      <c r="P610">
        <v>6</v>
      </c>
      <c r="Q610">
        <v>5.3</v>
      </c>
      <c r="R610">
        <v>5</v>
      </c>
      <c r="S610">
        <v>210</v>
      </c>
      <c r="T610">
        <f t="shared" si="81"/>
        <v>-1</v>
      </c>
      <c r="U610" s="1">
        <v>42788</v>
      </c>
      <c r="V610" s="13">
        <f t="shared" si="82"/>
        <v>42767</v>
      </c>
      <c r="W610" s="14">
        <f t="shared" si="83"/>
        <v>42788</v>
      </c>
      <c r="X610" s="1" t="str">
        <f t="shared" si="84"/>
        <v>Wednesday</v>
      </c>
      <c r="Y610" s="2">
        <v>0.64324074074074067</v>
      </c>
      <c r="Z610" s="2">
        <f t="shared" si="85"/>
        <v>0.625</v>
      </c>
      <c r="AA610">
        <f>1</f>
        <v>1</v>
      </c>
      <c r="AB610" s="1">
        <v>42788</v>
      </c>
      <c r="AC610" s="13">
        <f t="shared" si="86"/>
        <v>42767</v>
      </c>
      <c r="AD610" s="14">
        <f t="shared" si="87"/>
        <v>42788</v>
      </c>
      <c r="AE610" s="1" t="str">
        <f t="shared" si="88"/>
        <v>Wednesday</v>
      </c>
      <c r="AF610" s="2">
        <v>0.66749999999999998</v>
      </c>
      <c r="AG610" s="2">
        <f t="shared" si="89"/>
        <v>0.66666666666666663</v>
      </c>
      <c r="AH610" t="s">
        <v>27</v>
      </c>
    </row>
    <row r="611" spans="1:34" x14ac:dyDescent="0.2">
      <c r="A611">
        <v>1517637</v>
      </c>
      <c r="B611" t="s">
        <v>88</v>
      </c>
      <c r="E611">
        <v>53213</v>
      </c>
      <c r="F611" t="s">
        <v>23</v>
      </c>
      <c r="G611" t="s">
        <v>89</v>
      </c>
      <c r="H611">
        <v>11166</v>
      </c>
      <c r="I611" t="s">
        <v>77</v>
      </c>
      <c r="J611">
        <f>VLOOKUP(I611,[1]Key!$A$1:$C$72,2,FALSE)</f>
        <v>43.074655999999997</v>
      </c>
      <c r="K611">
        <f>VLOOKUP(I611,[1]Key!$A$1:$C$72,3,FALSE)</f>
        <v>-87.889011999999994</v>
      </c>
      <c r="L611" t="s">
        <v>62</v>
      </c>
      <c r="M611">
        <f>VLOOKUP(L611,[1]Key!$A$1:$C$72,2,FALSE)</f>
        <v>43.058010000000003</v>
      </c>
      <c r="N611">
        <f>VLOOKUP(L611,[1]Key!$A$1:$C$72,3,FALSE)</f>
        <v>-87.877300000000005</v>
      </c>
      <c r="O611">
        <v>34</v>
      </c>
      <c r="P611">
        <v>3</v>
      </c>
      <c r="Q611">
        <v>5.0999999999999996</v>
      </c>
      <c r="R611">
        <v>4.8</v>
      </c>
      <c r="S611">
        <v>204</v>
      </c>
      <c r="T611">
        <f t="shared" si="81"/>
        <v>-1</v>
      </c>
      <c r="U611" s="1">
        <v>42788</v>
      </c>
      <c r="V611" s="13">
        <f t="shared" si="82"/>
        <v>42767</v>
      </c>
      <c r="W611" s="14">
        <f t="shared" si="83"/>
        <v>42788</v>
      </c>
      <c r="X611" s="1" t="str">
        <f t="shared" si="84"/>
        <v>Wednesday</v>
      </c>
      <c r="Y611" s="2">
        <v>0.64407407407407413</v>
      </c>
      <c r="Z611" s="2">
        <f t="shared" si="85"/>
        <v>0.625</v>
      </c>
      <c r="AA611">
        <f>1</f>
        <v>1</v>
      </c>
      <c r="AB611" s="1">
        <v>42788</v>
      </c>
      <c r="AC611" s="13">
        <f t="shared" si="86"/>
        <v>42767</v>
      </c>
      <c r="AD611" s="14">
        <f t="shared" si="87"/>
        <v>42788</v>
      </c>
      <c r="AE611" s="1" t="str">
        <f t="shared" si="88"/>
        <v>Wednesday</v>
      </c>
      <c r="AF611" s="2">
        <v>0.66746527777777775</v>
      </c>
      <c r="AG611" s="2">
        <f t="shared" si="89"/>
        <v>0.66666666666666663</v>
      </c>
      <c r="AH611" t="s">
        <v>27</v>
      </c>
    </row>
    <row r="612" spans="1:34" x14ac:dyDescent="0.2">
      <c r="A612">
        <v>1517646</v>
      </c>
      <c r="B612" t="s">
        <v>88</v>
      </c>
      <c r="E612">
        <v>60714</v>
      </c>
      <c r="F612" t="s">
        <v>23</v>
      </c>
      <c r="G612" t="s">
        <v>89</v>
      </c>
      <c r="H612">
        <v>5437</v>
      </c>
      <c r="I612" t="s">
        <v>34</v>
      </c>
      <c r="J612">
        <f>VLOOKUP(I612,[1]Key!$A$1:$C$72,2,FALSE)</f>
        <v>43.036900000000003</v>
      </c>
      <c r="K612">
        <f>VLOOKUP(I612,[1]Key!$A$1:$C$72,3,FALSE)</f>
        <v>-87.89667</v>
      </c>
      <c r="L612" t="s">
        <v>66</v>
      </c>
      <c r="M612">
        <f>VLOOKUP(L612,[1]Key!$A$1:$C$72,2,FALSE)</f>
        <v>43.060155999999999</v>
      </c>
      <c r="N612">
        <f>VLOOKUP(L612,[1]Key!$A$1:$C$72,3,FALSE)</f>
        <v>-87.881258000000003</v>
      </c>
      <c r="O612">
        <v>53</v>
      </c>
      <c r="P612">
        <v>6</v>
      </c>
      <c r="Q612">
        <v>8</v>
      </c>
      <c r="R612">
        <v>7.6</v>
      </c>
      <c r="S612">
        <v>318</v>
      </c>
      <c r="T612">
        <f t="shared" si="81"/>
        <v>-1</v>
      </c>
      <c r="U612" s="1">
        <v>42788</v>
      </c>
      <c r="V612" s="13">
        <f t="shared" si="82"/>
        <v>42767</v>
      </c>
      <c r="W612" s="14">
        <f t="shared" si="83"/>
        <v>42788</v>
      </c>
      <c r="X612" s="1" t="str">
        <f t="shared" si="84"/>
        <v>Wednesday</v>
      </c>
      <c r="Y612" s="2">
        <v>0.65406249999999999</v>
      </c>
      <c r="Z612" s="2">
        <f t="shared" si="85"/>
        <v>0.66666666666666663</v>
      </c>
      <c r="AA612">
        <f>1</f>
        <v>1</v>
      </c>
      <c r="AB612" s="1">
        <v>42788</v>
      </c>
      <c r="AC612" s="13">
        <f t="shared" si="86"/>
        <v>42767</v>
      </c>
      <c r="AD612" s="14">
        <f t="shared" si="87"/>
        <v>42788</v>
      </c>
      <c r="AE612" s="1" t="str">
        <f t="shared" si="88"/>
        <v>Wednesday</v>
      </c>
      <c r="AF612" s="2">
        <v>0.69062499999999993</v>
      </c>
      <c r="AG612" s="2">
        <f t="shared" si="89"/>
        <v>0.70833333333333326</v>
      </c>
      <c r="AH612" t="s">
        <v>27</v>
      </c>
    </row>
    <row r="613" spans="1:34" x14ac:dyDescent="0.2">
      <c r="A613">
        <v>1517649</v>
      </c>
      <c r="B613" t="s">
        <v>88</v>
      </c>
      <c r="E613">
        <v>63040</v>
      </c>
      <c r="F613" t="s">
        <v>23</v>
      </c>
      <c r="G613" t="s">
        <v>89</v>
      </c>
      <c r="H613">
        <v>5560</v>
      </c>
      <c r="I613" t="s">
        <v>85</v>
      </c>
      <c r="J613">
        <f>VLOOKUP(I613,[1]Key!$A$1:$C$72,2,FALSE)</f>
        <v>43.041646999999998</v>
      </c>
      <c r="K613">
        <f>VLOOKUP(I613,[1]Key!$A$1:$C$72,3,FALSE)</f>
        <v>-87.927257999999995</v>
      </c>
      <c r="L613" t="s">
        <v>85</v>
      </c>
      <c r="M613">
        <f>VLOOKUP(L613,[1]Key!$A$1:$C$72,2,FALSE)</f>
        <v>43.041646999999998</v>
      </c>
      <c r="N613">
        <f>VLOOKUP(L613,[1]Key!$A$1:$C$72,3,FALSE)</f>
        <v>-87.927257999999995</v>
      </c>
      <c r="O613">
        <v>73</v>
      </c>
      <c r="P613">
        <v>0</v>
      </c>
      <c r="Q613">
        <v>11</v>
      </c>
      <c r="R613">
        <v>10.4</v>
      </c>
      <c r="S613">
        <v>438</v>
      </c>
      <c r="T613">
        <f t="shared" si="81"/>
        <v>-1</v>
      </c>
      <c r="U613" s="1">
        <v>42788</v>
      </c>
      <c r="V613" s="13">
        <f t="shared" si="82"/>
        <v>42767</v>
      </c>
      <c r="W613" s="14">
        <f t="shared" si="83"/>
        <v>42788</v>
      </c>
      <c r="X613" s="1" t="str">
        <f t="shared" si="84"/>
        <v>Wednesday</v>
      </c>
      <c r="Y613" s="2">
        <v>0.65513888888888883</v>
      </c>
      <c r="Z613" s="2">
        <f t="shared" si="85"/>
        <v>0.66666666666666663</v>
      </c>
      <c r="AA613">
        <f>1</f>
        <v>1</v>
      </c>
      <c r="AB613" s="1">
        <v>42788</v>
      </c>
      <c r="AC613" s="13">
        <f t="shared" si="86"/>
        <v>42767</v>
      </c>
      <c r="AD613" s="14">
        <f t="shared" si="87"/>
        <v>42788</v>
      </c>
      <c r="AE613" s="1" t="str">
        <f t="shared" si="88"/>
        <v>Wednesday</v>
      </c>
      <c r="AF613" s="2">
        <v>0.70620370370370367</v>
      </c>
      <c r="AG613" s="2">
        <f t="shared" si="89"/>
        <v>0.70833333333333326</v>
      </c>
      <c r="AH613" t="s">
        <v>35</v>
      </c>
    </row>
    <row r="614" spans="1:34" x14ac:dyDescent="0.2">
      <c r="A614">
        <v>1517666</v>
      </c>
      <c r="B614" t="s">
        <v>88</v>
      </c>
      <c r="E614">
        <v>53233</v>
      </c>
      <c r="F614" t="s">
        <v>23</v>
      </c>
      <c r="G614" t="s">
        <v>89</v>
      </c>
      <c r="H614">
        <v>11134</v>
      </c>
      <c r="I614" t="s">
        <v>34</v>
      </c>
      <c r="J614">
        <f>VLOOKUP(I614,[1]Key!$A$1:$C$72,2,FALSE)</f>
        <v>43.036900000000003</v>
      </c>
      <c r="K614">
        <f>VLOOKUP(I614,[1]Key!$A$1:$C$72,3,FALSE)</f>
        <v>-87.89667</v>
      </c>
      <c r="L614" t="s">
        <v>34</v>
      </c>
      <c r="M614">
        <f>VLOOKUP(L614,[1]Key!$A$1:$C$72,2,FALSE)</f>
        <v>43.036900000000003</v>
      </c>
      <c r="N614">
        <f>VLOOKUP(L614,[1]Key!$A$1:$C$72,3,FALSE)</f>
        <v>-87.89667</v>
      </c>
      <c r="O614">
        <v>34</v>
      </c>
      <c r="P614">
        <v>0</v>
      </c>
      <c r="Q614">
        <v>5.0999999999999996</v>
      </c>
      <c r="R614">
        <v>4.8</v>
      </c>
      <c r="S614">
        <v>204</v>
      </c>
      <c r="T614">
        <f t="shared" si="81"/>
        <v>-1</v>
      </c>
      <c r="U614" s="1">
        <v>42788</v>
      </c>
      <c r="V614" s="13">
        <f t="shared" si="82"/>
        <v>42767</v>
      </c>
      <c r="W614" s="14">
        <f t="shared" si="83"/>
        <v>42788</v>
      </c>
      <c r="X614" s="1" t="str">
        <f t="shared" si="84"/>
        <v>Wednesday</v>
      </c>
      <c r="Y614" s="2">
        <v>0.66114583333333332</v>
      </c>
      <c r="Z614" s="2">
        <f t="shared" si="85"/>
        <v>0.66666666666666663</v>
      </c>
      <c r="AA614">
        <f>1</f>
        <v>1</v>
      </c>
      <c r="AB614" s="1">
        <v>42788</v>
      </c>
      <c r="AC614" s="13">
        <f t="shared" si="86"/>
        <v>42767</v>
      </c>
      <c r="AD614" s="14">
        <f t="shared" si="87"/>
        <v>42788</v>
      </c>
      <c r="AE614" s="1" t="str">
        <f t="shared" si="88"/>
        <v>Wednesday</v>
      </c>
      <c r="AF614" s="2">
        <v>0.68521990740740746</v>
      </c>
      <c r="AG614" s="2">
        <f t="shared" si="89"/>
        <v>0.66666666666666663</v>
      </c>
      <c r="AH614" t="s">
        <v>35</v>
      </c>
    </row>
    <row r="615" spans="1:34" x14ac:dyDescent="0.2">
      <c r="A615">
        <v>1517666</v>
      </c>
      <c r="B615" t="s">
        <v>88</v>
      </c>
      <c r="E615">
        <v>53233</v>
      </c>
      <c r="F615" t="s">
        <v>23</v>
      </c>
      <c r="G615" t="s">
        <v>89</v>
      </c>
      <c r="H615">
        <v>5558</v>
      </c>
      <c r="I615" t="s">
        <v>34</v>
      </c>
      <c r="J615">
        <f>VLOOKUP(I615,[1]Key!$A$1:$C$72,2,FALSE)</f>
        <v>43.036900000000003</v>
      </c>
      <c r="K615">
        <f>VLOOKUP(I615,[1]Key!$A$1:$C$72,3,FALSE)</f>
        <v>-87.89667</v>
      </c>
      <c r="L615" t="s">
        <v>34</v>
      </c>
      <c r="M615">
        <f>VLOOKUP(L615,[1]Key!$A$1:$C$72,2,FALSE)</f>
        <v>43.036900000000003</v>
      </c>
      <c r="N615">
        <f>VLOOKUP(L615,[1]Key!$A$1:$C$72,3,FALSE)</f>
        <v>-87.89667</v>
      </c>
      <c r="O615">
        <v>34</v>
      </c>
      <c r="P615">
        <v>0</v>
      </c>
      <c r="Q615">
        <v>5.0999999999999996</v>
      </c>
      <c r="R615">
        <v>4.8</v>
      </c>
      <c r="S615">
        <v>204</v>
      </c>
      <c r="T615">
        <f t="shared" si="81"/>
        <v>-1</v>
      </c>
      <c r="U615" s="1">
        <v>42788</v>
      </c>
      <c r="V615" s="13">
        <f t="shared" si="82"/>
        <v>42767</v>
      </c>
      <c r="W615" s="14">
        <f t="shared" si="83"/>
        <v>42788</v>
      </c>
      <c r="X615" s="1" t="str">
        <f t="shared" si="84"/>
        <v>Wednesday</v>
      </c>
      <c r="Y615" s="2">
        <v>0.66157407407407409</v>
      </c>
      <c r="Z615" s="2">
        <f t="shared" si="85"/>
        <v>0.66666666666666663</v>
      </c>
      <c r="AA615">
        <f>1</f>
        <v>1</v>
      </c>
      <c r="AB615" s="1">
        <v>42788</v>
      </c>
      <c r="AC615" s="13">
        <f t="shared" si="86"/>
        <v>42767</v>
      </c>
      <c r="AD615" s="14">
        <f t="shared" si="87"/>
        <v>42788</v>
      </c>
      <c r="AE615" s="1" t="str">
        <f t="shared" si="88"/>
        <v>Wednesday</v>
      </c>
      <c r="AF615" s="2">
        <v>0.68540509259259252</v>
      </c>
      <c r="AG615" s="2">
        <f t="shared" si="89"/>
        <v>0.66666666666666663</v>
      </c>
      <c r="AH615" t="s">
        <v>35</v>
      </c>
    </row>
    <row r="616" spans="1:34" x14ac:dyDescent="0.2">
      <c r="A616">
        <v>1517673</v>
      </c>
      <c r="B616" t="s">
        <v>88</v>
      </c>
      <c r="E616">
        <v>60634</v>
      </c>
      <c r="F616" t="s">
        <v>23</v>
      </c>
      <c r="G616" t="s">
        <v>89</v>
      </c>
      <c r="H616">
        <v>5586</v>
      </c>
      <c r="I616" t="s">
        <v>73</v>
      </c>
      <c r="J616">
        <f>VLOOKUP(I616,[1]Key!$A$1:$C$72,2,FALSE)</f>
        <v>43.040349999999997</v>
      </c>
      <c r="K616">
        <f>VLOOKUP(I616,[1]Key!$A$1:$C$72,3,FALSE)</f>
        <v>-87.920760000000001</v>
      </c>
      <c r="L616" t="s">
        <v>65</v>
      </c>
      <c r="M616">
        <f>VLOOKUP(L616,[1]Key!$A$1:$C$72,2,FALSE)</f>
        <v>43.060786</v>
      </c>
      <c r="N616">
        <f>VLOOKUP(L616,[1]Key!$A$1:$C$72,3,FALSE)</f>
        <v>-87.883825999999999</v>
      </c>
      <c r="O616">
        <v>43</v>
      </c>
      <c r="P616">
        <v>6</v>
      </c>
      <c r="Q616">
        <v>6.5</v>
      </c>
      <c r="R616">
        <v>6.1</v>
      </c>
      <c r="S616">
        <v>258</v>
      </c>
      <c r="T616">
        <f t="shared" si="81"/>
        <v>-1</v>
      </c>
      <c r="U616" s="1">
        <v>42788</v>
      </c>
      <c r="V616" s="13">
        <f t="shared" si="82"/>
        <v>42767</v>
      </c>
      <c r="W616" s="14">
        <f t="shared" si="83"/>
        <v>42788</v>
      </c>
      <c r="X616" s="1" t="str">
        <f t="shared" si="84"/>
        <v>Wednesday</v>
      </c>
      <c r="Y616" s="2">
        <v>0.66831018518518526</v>
      </c>
      <c r="Z616" s="2">
        <f t="shared" si="85"/>
        <v>0.66666666666666663</v>
      </c>
      <c r="AA616">
        <f>1</f>
        <v>1</v>
      </c>
      <c r="AB616" s="1">
        <v>42788</v>
      </c>
      <c r="AC616" s="13">
        <f t="shared" si="86"/>
        <v>42767</v>
      </c>
      <c r="AD616" s="14">
        <f t="shared" si="87"/>
        <v>42788</v>
      </c>
      <c r="AE616" s="1" t="str">
        <f t="shared" si="88"/>
        <v>Wednesday</v>
      </c>
      <c r="AF616" s="2">
        <v>0.69843749999999993</v>
      </c>
      <c r="AG616" s="2">
        <f t="shared" si="89"/>
        <v>0.70833333333333326</v>
      </c>
      <c r="AH616" t="s">
        <v>27</v>
      </c>
    </row>
    <row r="617" spans="1:34" x14ac:dyDescent="0.2">
      <c r="A617">
        <v>1517710</v>
      </c>
      <c r="B617" t="s">
        <v>88</v>
      </c>
      <c r="E617">
        <v>53005</v>
      </c>
      <c r="F617" t="s">
        <v>23</v>
      </c>
      <c r="G617" t="s">
        <v>89</v>
      </c>
      <c r="H617">
        <v>5419</v>
      </c>
      <c r="I617" t="s">
        <v>33</v>
      </c>
      <c r="J617">
        <f>VLOOKUP(I617,[1]Key!$A$1:$C$72,2,FALSE)</f>
        <v>43.034619999999997</v>
      </c>
      <c r="K617">
        <f>VLOOKUP(I617,[1]Key!$A$1:$C$72,3,FALSE)</f>
        <v>-87.917500000000004</v>
      </c>
      <c r="L617" t="s">
        <v>34</v>
      </c>
      <c r="M617">
        <f>VLOOKUP(L617,[1]Key!$A$1:$C$72,2,FALSE)</f>
        <v>43.036900000000003</v>
      </c>
      <c r="N617">
        <f>VLOOKUP(L617,[1]Key!$A$1:$C$72,3,FALSE)</f>
        <v>-87.89667</v>
      </c>
      <c r="O617">
        <v>28</v>
      </c>
      <c r="P617">
        <v>3</v>
      </c>
      <c r="Q617">
        <v>4.2</v>
      </c>
      <c r="R617">
        <v>4</v>
      </c>
      <c r="S617">
        <v>168</v>
      </c>
      <c r="T617">
        <f t="shared" si="81"/>
        <v>-1</v>
      </c>
      <c r="U617" s="1">
        <v>42788</v>
      </c>
      <c r="V617" s="13">
        <f t="shared" si="82"/>
        <v>42767</v>
      </c>
      <c r="W617" s="14">
        <f t="shared" si="83"/>
        <v>42788</v>
      </c>
      <c r="X617" s="1" t="str">
        <f t="shared" si="84"/>
        <v>Wednesday</v>
      </c>
      <c r="Y617" s="2">
        <v>0.68273148148148144</v>
      </c>
      <c r="Z617" s="2">
        <f t="shared" si="85"/>
        <v>0.66666666666666663</v>
      </c>
      <c r="AA617">
        <f>1</f>
        <v>1</v>
      </c>
      <c r="AB617" s="1">
        <v>42788</v>
      </c>
      <c r="AC617" s="13">
        <f t="shared" si="86"/>
        <v>42767</v>
      </c>
      <c r="AD617" s="14">
        <f t="shared" si="87"/>
        <v>42788</v>
      </c>
      <c r="AE617" s="1" t="str">
        <f t="shared" si="88"/>
        <v>Wednesday</v>
      </c>
      <c r="AF617" s="2">
        <v>0.70271990740740742</v>
      </c>
      <c r="AG617" s="2">
        <f t="shared" si="89"/>
        <v>0.70833333333333326</v>
      </c>
      <c r="AH617" t="s">
        <v>27</v>
      </c>
    </row>
    <row r="618" spans="1:34" x14ac:dyDescent="0.2">
      <c r="A618">
        <v>1517716</v>
      </c>
      <c r="B618" t="s">
        <v>88</v>
      </c>
      <c r="E618">
        <v>53202</v>
      </c>
      <c r="F618" t="s">
        <v>23</v>
      </c>
      <c r="G618" t="s">
        <v>89</v>
      </c>
      <c r="H618">
        <v>11118</v>
      </c>
      <c r="I618" t="s">
        <v>80</v>
      </c>
      <c r="J618">
        <f>VLOOKUP(I618,[1]Key!$A$1:$C$72,2,FALSE)</f>
        <v>43.052460000000004</v>
      </c>
      <c r="K618">
        <f>VLOOKUP(I618,[1]Key!$A$1:$C$72,3,FALSE)</f>
        <v>-87.891000000000005</v>
      </c>
      <c r="L618" t="s">
        <v>48</v>
      </c>
      <c r="M618">
        <f>VLOOKUP(L618,[1]Key!$A$1:$C$72,2,FALSE)</f>
        <v>43.05097</v>
      </c>
      <c r="N618">
        <f>VLOOKUP(L618,[1]Key!$A$1:$C$72,3,FALSE)</f>
        <v>-87.906440000000003</v>
      </c>
      <c r="O618">
        <v>50</v>
      </c>
      <c r="P618">
        <v>6</v>
      </c>
      <c r="Q618">
        <v>7.5</v>
      </c>
      <c r="R618">
        <v>7.1</v>
      </c>
      <c r="S618">
        <v>300</v>
      </c>
      <c r="T618">
        <f t="shared" si="81"/>
        <v>-1</v>
      </c>
      <c r="U618" s="1">
        <v>42788</v>
      </c>
      <c r="V618" s="13">
        <f t="shared" si="82"/>
        <v>42767</v>
      </c>
      <c r="W618" s="14">
        <f t="shared" si="83"/>
        <v>42788</v>
      </c>
      <c r="X618" s="1" t="str">
        <f t="shared" si="84"/>
        <v>Wednesday</v>
      </c>
      <c r="Y618" s="2">
        <v>0.68526620370370372</v>
      </c>
      <c r="Z618" s="2">
        <f t="shared" si="85"/>
        <v>0.66666666666666663</v>
      </c>
      <c r="AA618">
        <f>1</f>
        <v>1</v>
      </c>
      <c r="AB618" s="1">
        <v>42788</v>
      </c>
      <c r="AC618" s="13">
        <f t="shared" si="86"/>
        <v>42767</v>
      </c>
      <c r="AD618" s="14">
        <f t="shared" si="87"/>
        <v>42788</v>
      </c>
      <c r="AE618" s="1" t="str">
        <f t="shared" si="88"/>
        <v>Wednesday</v>
      </c>
      <c r="AF618" s="2">
        <v>0.72002314814814816</v>
      </c>
      <c r="AG618" s="2">
        <f t="shared" si="89"/>
        <v>0.70833333333333326</v>
      </c>
      <c r="AH618" t="s">
        <v>27</v>
      </c>
    </row>
    <row r="619" spans="1:34" x14ac:dyDescent="0.2">
      <c r="A619">
        <v>1517721</v>
      </c>
      <c r="B619" t="s">
        <v>88</v>
      </c>
      <c r="E619">
        <v>53215</v>
      </c>
      <c r="F619" t="s">
        <v>23</v>
      </c>
      <c r="G619" t="s">
        <v>89</v>
      </c>
      <c r="H619">
        <v>11134</v>
      </c>
      <c r="I619" t="s">
        <v>34</v>
      </c>
      <c r="J619">
        <f>VLOOKUP(I619,[1]Key!$A$1:$C$72,2,FALSE)</f>
        <v>43.036900000000003</v>
      </c>
      <c r="K619">
        <f>VLOOKUP(I619,[1]Key!$A$1:$C$72,3,FALSE)</f>
        <v>-87.89667</v>
      </c>
      <c r="L619" t="s">
        <v>34</v>
      </c>
      <c r="M619">
        <f>VLOOKUP(L619,[1]Key!$A$1:$C$72,2,FALSE)</f>
        <v>43.036900000000003</v>
      </c>
      <c r="N619">
        <f>VLOOKUP(L619,[1]Key!$A$1:$C$72,3,FALSE)</f>
        <v>-87.89667</v>
      </c>
      <c r="O619">
        <v>40</v>
      </c>
      <c r="P619">
        <v>6</v>
      </c>
      <c r="Q619">
        <v>6</v>
      </c>
      <c r="R619">
        <v>5.7</v>
      </c>
      <c r="S619">
        <v>240</v>
      </c>
      <c r="T619">
        <f t="shared" si="81"/>
        <v>-1</v>
      </c>
      <c r="U619" s="1">
        <v>42788</v>
      </c>
      <c r="V619" s="13">
        <f t="shared" si="82"/>
        <v>42767</v>
      </c>
      <c r="W619" s="14">
        <f t="shared" si="83"/>
        <v>42788</v>
      </c>
      <c r="X619" s="1" t="str">
        <f t="shared" si="84"/>
        <v>Wednesday</v>
      </c>
      <c r="Y619" s="2">
        <v>0.68732638888888886</v>
      </c>
      <c r="Z619" s="2">
        <f t="shared" si="85"/>
        <v>0.66666666666666663</v>
      </c>
      <c r="AA619">
        <f>1</f>
        <v>1</v>
      </c>
      <c r="AB619" s="1">
        <v>42788</v>
      </c>
      <c r="AC619" s="13">
        <f t="shared" si="86"/>
        <v>42767</v>
      </c>
      <c r="AD619" s="14">
        <f t="shared" si="87"/>
        <v>42788</v>
      </c>
      <c r="AE619" s="1" t="str">
        <f t="shared" si="88"/>
        <v>Wednesday</v>
      </c>
      <c r="AF619" s="2">
        <v>0.71513888888888888</v>
      </c>
      <c r="AG619" s="2">
        <f t="shared" si="89"/>
        <v>0.70833333333333326</v>
      </c>
      <c r="AH619" t="s">
        <v>35</v>
      </c>
    </row>
    <row r="620" spans="1:34" x14ac:dyDescent="0.2">
      <c r="A620">
        <v>1517753</v>
      </c>
      <c r="B620" t="s">
        <v>88</v>
      </c>
      <c r="E620">
        <v>48423</v>
      </c>
      <c r="F620" t="s">
        <v>23</v>
      </c>
      <c r="G620" t="s">
        <v>89</v>
      </c>
      <c r="H620">
        <v>5492</v>
      </c>
      <c r="I620" t="s">
        <v>65</v>
      </c>
      <c r="J620">
        <f>VLOOKUP(I620,[1]Key!$A$1:$C$72,2,FALSE)</f>
        <v>43.060786</v>
      </c>
      <c r="K620">
        <f>VLOOKUP(I620,[1]Key!$A$1:$C$72,3,FALSE)</f>
        <v>-87.883825999999999</v>
      </c>
      <c r="L620" t="s">
        <v>61</v>
      </c>
      <c r="M620">
        <f>VLOOKUP(L620,[1]Key!$A$1:$C$72,2,FALSE)</f>
        <v>43.058619999999998</v>
      </c>
      <c r="N620">
        <f>VLOOKUP(L620,[1]Key!$A$1:$C$72,3,FALSE)</f>
        <v>-87.885319999999993</v>
      </c>
      <c r="O620">
        <v>27</v>
      </c>
      <c r="P620">
        <v>3</v>
      </c>
      <c r="Q620">
        <v>4.0999999999999996</v>
      </c>
      <c r="R620">
        <v>3.8</v>
      </c>
      <c r="S620">
        <v>162</v>
      </c>
      <c r="T620">
        <f t="shared" si="81"/>
        <v>-1</v>
      </c>
      <c r="U620" s="1">
        <v>42788</v>
      </c>
      <c r="V620" s="13">
        <f t="shared" si="82"/>
        <v>42767</v>
      </c>
      <c r="W620" s="14">
        <f t="shared" si="83"/>
        <v>42788</v>
      </c>
      <c r="X620" s="1" t="str">
        <f t="shared" si="84"/>
        <v>Wednesday</v>
      </c>
      <c r="Y620" s="2">
        <v>0.70734953703703696</v>
      </c>
      <c r="Z620" s="2">
        <f t="shared" si="85"/>
        <v>0.70833333333333326</v>
      </c>
      <c r="AA620">
        <f>1</f>
        <v>1</v>
      </c>
      <c r="AB620" s="1">
        <v>42788</v>
      </c>
      <c r="AC620" s="13">
        <f t="shared" si="86"/>
        <v>42767</v>
      </c>
      <c r="AD620" s="14">
        <f t="shared" si="87"/>
        <v>42788</v>
      </c>
      <c r="AE620" s="1" t="str">
        <f t="shared" si="88"/>
        <v>Wednesday</v>
      </c>
      <c r="AF620" s="2">
        <v>0.72624999999999995</v>
      </c>
      <c r="AG620" s="2">
        <f t="shared" si="89"/>
        <v>0.70833333333333326</v>
      </c>
      <c r="AH620" t="s">
        <v>27</v>
      </c>
    </row>
    <row r="621" spans="1:34" x14ac:dyDescent="0.2">
      <c r="A621">
        <v>1517763</v>
      </c>
      <c r="B621" t="s">
        <v>88</v>
      </c>
      <c r="E621">
        <v>53222</v>
      </c>
      <c r="F621" t="s">
        <v>23</v>
      </c>
      <c r="G621" t="s">
        <v>89</v>
      </c>
      <c r="H621">
        <v>11165</v>
      </c>
      <c r="I621" t="s">
        <v>57</v>
      </c>
      <c r="J621">
        <f>VLOOKUP(I621,[1]Key!$A$1:$C$72,2,FALSE)</f>
        <v>43.048609999999996</v>
      </c>
      <c r="K621">
        <f>VLOOKUP(I621,[1]Key!$A$1:$C$72,3,FALSE)</f>
        <v>-88.008480000000006</v>
      </c>
      <c r="L621" t="s">
        <v>57</v>
      </c>
      <c r="M621">
        <f>VLOOKUP(L621,[1]Key!$A$1:$C$72,2,FALSE)</f>
        <v>43.048609999999996</v>
      </c>
      <c r="N621">
        <f>VLOOKUP(L621,[1]Key!$A$1:$C$72,3,FALSE)</f>
        <v>-88.008480000000006</v>
      </c>
      <c r="O621">
        <v>24</v>
      </c>
      <c r="P621">
        <v>3</v>
      </c>
      <c r="Q621">
        <v>3.6</v>
      </c>
      <c r="R621">
        <v>3.4</v>
      </c>
      <c r="S621">
        <v>144</v>
      </c>
      <c r="T621">
        <f t="shared" si="81"/>
        <v>-1</v>
      </c>
      <c r="U621" s="1">
        <v>42788</v>
      </c>
      <c r="V621" s="13">
        <f t="shared" si="82"/>
        <v>42767</v>
      </c>
      <c r="W621" s="14">
        <f t="shared" si="83"/>
        <v>42788</v>
      </c>
      <c r="X621" s="1" t="str">
        <f t="shared" si="84"/>
        <v>Wednesday</v>
      </c>
      <c r="Y621" s="2">
        <v>0.71730324074074081</v>
      </c>
      <c r="Z621" s="2">
        <f t="shared" si="85"/>
        <v>0.70833333333333326</v>
      </c>
      <c r="AA621">
        <f>1</f>
        <v>1</v>
      </c>
      <c r="AB621" s="1">
        <v>42788</v>
      </c>
      <c r="AC621" s="13">
        <f t="shared" si="86"/>
        <v>42767</v>
      </c>
      <c r="AD621" s="14">
        <f t="shared" si="87"/>
        <v>42788</v>
      </c>
      <c r="AE621" s="1" t="str">
        <f t="shared" si="88"/>
        <v>Wednesday</v>
      </c>
      <c r="AF621" s="2">
        <v>0.73368055555555556</v>
      </c>
      <c r="AG621" s="2">
        <f t="shared" si="89"/>
        <v>0.75</v>
      </c>
      <c r="AH621" t="s">
        <v>35</v>
      </c>
    </row>
    <row r="622" spans="1:34" x14ac:dyDescent="0.2">
      <c r="A622">
        <v>1517767</v>
      </c>
      <c r="B622" t="s">
        <v>88</v>
      </c>
      <c r="E622">
        <v>64109</v>
      </c>
      <c r="F622" t="s">
        <v>23</v>
      </c>
      <c r="G622" t="s">
        <v>89</v>
      </c>
      <c r="H622">
        <v>136</v>
      </c>
      <c r="I622" t="s">
        <v>84</v>
      </c>
      <c r="J622">
        <f>VLOOKUP(I622,[1]Key!$A$1:$C$72,2,FALSE)</f>
        <v>43.024340000000002</v>
      </c>
      <c r="K622">
        <f>VLOOKUP(I622,[1]Key!$A$1:$C$72,3,FALSE)</f>
        <v>-87.916753</v>
      </c>
      <c r="L622" t="s">
        <v>74</v>
      </c>
      <c r="M622">
        <f>VLOOKUP(L622,[1]Key!$A$1:$C$72,2,FALSE)</f>
        <v>43.040154000000001</v>
      </c>
      <c r="N622">
        <f>VLOOKUP(L622,[1]Key!$A$1:$C$72,3,FALSE)</f>
        <v>-87.932113000000001</v>
      </c>
      <c r="O622">
        <v>16</v>
      </c>
      <c r="P622">
        <v>3</v>
      </c>
      <c r="Q622">
        <v>2.4</v>
      </c>
      <c r="R622">
        <v>2.2999999999999998</v>
      </c>
      <c r="S622">
        <v>96</v>
      </c>
      <c r="T622">
        <f t="shared" si="81"/>
        <v>-1</v>
      </c>
      <c r="U622" s="1">
        <v>42788</v>
      </c>
      <c r="V622" s="13">
        <f t="shared" si="82"/>
        <v>42767</v>
      </c>
      <c r="W622" s="14">
        <f t="shared" si="83"/>
        <v>42788</v>
      </c>
      <c r="X622" s="1" t="str">
        <f t="shared" si="84"/>
        <v>Wednesday</v>
      </c>
      <c r="Y622" s="2">
        <v>0.7219444444444445</v>
      </c>
      <c r="Z622" s="2">
        <f t="shared" si="85"/>
        <v>0.70833333333333326</v>
      </c>
      <c r="AA622">
        <f>1</f>
        <v>1</v>
      </c>
      <c r="AB622" s="1">
        <v>42788</v>
      </c>
      <c r="AC622" s="13">
        <f t="shared" si="86"/>
        <v>42767</v>
      </c>
      <c r="AD622" s="14">
        <f t="shared" si="87"/>
        <v>42788</v>
      </c>
      <c r="AE622" s="1" t="str">
        <f t="shared" si="88"/>
        <v>Wednesday</v>
      </c>
      <c r="AF622" s="2">
        <v>0.73302083333333334</v>
      </c>
      <c r="AG622" s="2">
        <f t="shared" si="89"/>
        <v>0.75</v>
      </c>
      <c r="AH622" t="s">
        <v>27</v>
      </c>
    </row>
    <row r="623" spans="1:34" x14ac:dyDescent="0.2">
      <c r="A623">
        <v>1517767</v>
      </c>
      <c r="B623" t="s">
        <v>88</v>
      </c>
      <c r="E623">
        <v>64109</v>
      </c>
      <c r="F623" t="s">
        <v>23</v>
      </c>
      <c r="G623" t="s">
        <v>89</v>
      </c>
      <c r="H623">
        <v>136</v>
      </c>
      <c r="I623" t="s">
        <v>84</v>
      </c>
      <c r="J623">
        <f>VLOOKUP(I623,[1]Key!$A$1:$C$72,2,FALSE)</f>
        <v>43.024340000000002</v>
      </c>
      <c r="K623">
        <f>VLOOKUP(I623,[1]Key!$A$1:$C$72,3,FALSE)</f>
        <v>-87.916753</v>
      </c>
      <c r="L623" t="s">
        <v>84</v>
      </c>
      <c r="M623">
        <f>VLOOKUP(L623,[1]Key!$A$1:$C$72,2,FALSE)</f>
        <v>43.024340000000002</v>
      </c>
      <c r="N623">
        <f>VLOOKUP(L623,[1]Key!$A$1:$C$72,3,FALSE)</f>
        <v>-87.916753</v>
      </c>
      <c r="O623">
        <v>1</v>
      </c>
      <c r="P623">
        <v>0</v>
      </c>
      <c r="Q623">
        <v>0.2</v>
      </c>
      <c r="R623">
        <v>0.1</v>
      </c>
      <c r="S623">
        <v>6</v>
      </c>
      <c r="T623">
        <f t="shared" si="81"/>
        <v>-1</v>
      </c>
      <c r="U623" s="1">
        <v>42788</v>
      </c>
      <c r="V623" s="13">
        <f t="shared" si="82"/>
        <v>42767</v>
      </c>
      <c r="W623" s="14">
        <f t="shared" si="83"/>
        <v>42788</v>
      </c>
      <c r="X623" s="1" t="str">
        <f t="shared" si="84"/>
        <v>Wednesday</v>
      </c>
      <c r="Y623" s="2">
        <v>0.72049768518518509</v>
      </c>
      <c r="Z623" s="2">
        <f t="shared" si="85"/>
        <v>0.70833333333333326</v>
      </c>
      <c r="AA623">
        <f>1</f>
        <v>1</v>
      </c>
      <c r="AB623" s="1">
        <v>42788</v>
      </c>
      <c r="AC623" s="13">
        <f t="shared" si="86"/>
        <v>42767</v>
      </c>
      <c r="AD623" s="14">
        <f t="shared" si="87"/>
        <v>42788</v>
      </c>
      <c r="AE623" s="1" t="str">
        <f t="shared" si="88"/>
        <v>Wednesday</v>
      </c>
      <c r="AF623" s="2">
        <v>0.72097222222222224</v>
      </c>
      <c r="AG623" s="2">
        <f t="shared" si="89"/>
        <v>0.70833333333333326</v>
      </c>
      <c r="AH623" t="s">
        <v>35</v>
      </c>
    </row>
    <row r="624" spans="1:34" x14ac:dyDescent="0.2">
      <c r="A624">
        <v>1517773</v>
      </c>
      <c r="B624" t="s">
        <v>88</v>
      </c>
      <c r="E624">
        <v>53206</v>
      </c>
      <c r="F624" t="s">
        <v>23</v>
      </c>
      <c r="G624" t="s">
        <v>89</v>
      </c>
      <c r="H624">
        <v>189</v>
      </c>
      <c r="I624" t="s">
        <v>81</v>
      </c>
      <c r="J624">
        <f>VLOOKUP(I624,[1]Key!$A$1:$C$72,2,FALSE)</f>
        <v>43.06033</v>
      </c>
      <c r="K624">
        <f>VLOOKUP(I624,[1]Key!$A$1:$C$72,3,FALSE)</f>
        <v>-87.89546</v>
      </c>
      <c r="L624" t="s">
        <v>81</v>
      </c>
      <c r="M624">
        <f>VLOOKUP(L624,[1]Key!$A$1:$C$72,2,FALSE)</f>
        <v>43.06033</v>
      </c>
      <c r="N624">
        <f>VLOOKUP(L624,[1]Key!$A$1:$C$72,3,FALSE)</f>
        <v>-87.89546</v>
      </c>
      <c r="O624">
        <v>61</v>
      </c>
      <c r="P624">
        <v>6</v>
      </c>
      <c r="Q624">
        <v>9.1999999999999993</v>
      </c>
      <c r="R624">
        <v>8.6999999999999993</v>
      </c>
      <c r="S624">
        <v>366</v>
      </c>
      <c r="T624">
        <f t="shared" si="81"/>
        <v>-1</v>
      </c>
      <c r="U624" s="1">
        <v>42788</v>
      </c>
      <c r="V624" s="13">
        <f t="shared" si="82"/>
        <v>42767</v>
      </c>
      <c r="W624" s="14">
        <f t="shared" si="83"/>
        <v>42788</v>
      </c>
      <c r="X624" s="1" t="str">
        <f t="shared" si="84"/>
        <v>Wednesday</v>
      </c>
      <c r="Y624" s="2">
        <v>0.72369212962962959</v>
      </c>
      <c r="Z624" s="2">
        <f t="shared" si="85"/>
        <v>0.70833333333333326</v>
      </c>
      <c r="AA624">
        <f>1</f>
        <v>1</v>
      </c>
      <c r="AB624" s="1">
        <v>42788</v>
      </c>
      <c r="AC624" s="13">
        <f t="shared" si="86"/>
        <v>42767</v>
      </c>
      <c r="AD624" s="14">
        <f t="shared" si="87"/>
        <v>42788</v>
      </c>
      <c r="AE624" s="1" t="str">
        <f t="shared" si="88"/>
        <v>Wednesday</v>
      </c>
      <c r="AF624" s="2">
        <v>0.76624999999999999</v>
      </c>
      <c r="AG624" s="2">
        <f t="shared" si="89"/>
        <v>0.75</v>
      </c>
      <c r="AH624" t="s">
        <v>35</v>
      </c>
    </row>
    <row r="625" spans="1:34" x14ac:dyDescent="0.2">
      <c r="A625">
        <v>1517774</v>
      </c>
      <c r="B625" t="s">
        <v>88</v>
      </c>
      <c r="E625">
        <v>53202</v>
      </c>
      <c r="F625" t="s">
        <v>23</v>
      </c>
      <c r="G625" t="s">
        <v>89</v>
      </c>
      <c r="H625">
        <v>21</v>
      </c>
      <c r="I625" t="s">
        <v>40</v>
      </c>
      <c r="J625">
        <f>VLOOKUP(I625,[1]Key!$A$1:$C$72,2,FALSE)</f>
        <v>43.031480000000002</v>
      </c>
      <c r="K625">
        <f>VLOOKUP(I625,[1]Key!$A$1:$C$72,3,FALSE)</f>
        <v>-87.908169999999998</v>
      </c>
      <c r="L625" t="s">
        <v>41</v>
      </c>
      <c r="M625">
        <f>VLOOKUP(L625,[1]Key!$A$1:$C$72,2,FALSE)</f>
        <v>43.04824</v>
      </c>
      <c r="N625">
        <f>VLOOKUP(L625,[1]Key!$A$1:$C$72,3,FALSE)</f>
        <v>-87.904970000000006</v>
      </c>
      <c r="O625">
        <v>19</v>
      </c>
      <c r="P625">
        <v>3</v>
      </c>
      <c r="Q625">
        <v>2.9</v>
      </c>
      <c r="R625">
        <v>2.7</v>
      </c>
      <c r="S625">
        <v>114</v>
      </c>
      <c r="T625">
        <f t="shared" si="81"/>
        <v>-1</v>
      </c>
      <c r="U625" s="1">
        <v>42788</v>
      </c>
      <c r="V625" s="13">
        <f t="shared" si="82"/>
        <v>42767</v>
      </c>
      <c r="W625" s="14">
        <f t="shared" si="83"/>
        <v>42788</v>
      </c>
      <c r="X625" s="1" t="str">
        <f t="shared" si="84"/>
        <v>Wednesday</v>
      </c>
      <c r="Y625" s="2">
        <v>0.7271643518518518</v>
      </c>
      <c r="Z625" s="2">
        <f t="shared" si="85"/>
        <v>0.70833333333333326</v>
      </c>
      <c r="AA625">
        <f>1</f>
        <v>1</v>
      </c>
      <c r="AB625" s="1">
        <v>42788</v>
      </c>
      <c r="AC625" s="13">
        <f t="shared" si="86"/>
        <v>42767</v>
      </c>
      <c r="AD625" s="14">
        <f t="shared" si="87"/>
        <v>42788</v>
      </c>
      <c r="AE625" s="1" t="str">
        <f t="shared" si="88"/>
        <v>Wednesday</v>
      </c>
      <c r="AF625" s="2">
        <v>0.74091435185185184</v>
      </c>
      <c r="AG625" s="2">
        <f t="shared" si="89"/>
        <v>0.75</v>
      </c>
      <c r="AH625" t="s">
        <v>27</v>
      </c>
    </row>
    <row r="626" spans="1:34" x14ac:dyDescent="0.2">
      <c r="A626">
        <v>1517777</v>
      </c>
      <c r="B626" t="s">
        <v>88</v>
      </c>
      <c r="E626">
        <v>48009</v>
      </c>
      <c r="F626" t="s">
        <v>23</v>
      </c>
      <c r="G626" t="s">
        <v>89</v>
      </c>
      <c r="H626">
        <v>993</v>
      </c>
      <c r="I626" t="s">
        <v>74</v>
      </c>
      <c r="J626">
        <f>VLOOKUP(I626,[1]Key!$A$1:$C$72,2,FALSE)</f>
        <v>43.040154000000001</v>
      </c>
      <c r="K626">
        <f>VLOOKUP(I626,[1]Key!$A$1:$C$72,3,FALSE)</f>
        <v>-87.932113000000001</v>
      </c>
      <c r="L626" t="s">
        <v>74</v>
      </c>
      <c r="M626">
        <f>VLOOKUP(L626,[1]Key!$A$1:$C$72,2,FALSE)</f>
        <v>43.040154000000001</v>
      </c>
      <c r="N626">
        <f>VLOOKUP(L626,[1]Key!$A$1:$C$72,3,FALSE)</f>
        <v>-87.932113000000001</v>
      </c>
      <c r="O626">
        <v>40</v>
      </c>
      <c r="P626">
        <v>6</v>
      </c>
      <c r="Q626">
        <v>6</v>
      </c>
      <c r="R626">
        <v>5.7</v>
      </c>
      <c r="S626">
        <v>240</v>
      </c>
      <c r="T626">
        <f t="shared" si="81"/>
        <v>-1</v>
      </c>
      <c r="U626" s="1">
        <v>42788</v>
      </c>
      <c r="V626" s="13">
        <f t="shared" si="82"/>
        <v>42767</v>
      </c>
      <c r="W626" s="14">
        <f t="shared" si="83"/>
        <v>42788</v>
      </c>
      <c r="X626" s="1" t="str">
        <f t="shared" si="84"/>
        <v>Wednesday</v>
      </c>
      <c r="Y626" s="2">
        <v>0.72787037037037028</v>
      </c>
      <c r="Z626" s="2">
        <f t="shared" si="85"/>
        <v>0.70833333333333326</v>
      </c>
      <c r="AA626">
        <f>1</f>
        <v>1</v>
      </c>
      <c r="AB626" s="1">
        <v>42788</v>
      </c>
      <c r="AC626" s="13">
        <f t="shared" si="86"/>
        <v>42767</v>
      </c>
      <c r="AD626" s="14">
        <f t="shared" si="87"/>
        <v>42788</v>
      </c>
      <c r="AE626" s="1" t="str">
        <f t="shared" si="88"/>
        <v>Wednesday</v>
      </c>
      <c r="AF626" s="2">
        <v>0.7559027777777777</v>
      </c>
      <c r="AG626" s="2">
        <f t="shared" si="89"/>
        <v>0.75</v>
      </c>
      <c r="AH626" t="s">
        <v>35</v>
      </c>
    </row>
    <row r="627" spans="1:34" x14ac:dyDescent="0.2">
      <c r="A627">
        <v>1517784</v>
      </c>
      <c r="B627" t="s">
        <v>88</v>
      </c>
      <c r="E627">
        <v>53211</v>
      </c>
      <c r="F627" t="s">
        <v>23</v>
      </c>
      <c r="G627" t="s">
        <v>89</v>
      </c>
      <c r="H627">
        <v>5478</v>
      </c>
      <c r="I627" t="s">
        <v>77</v>
      </c>
      <c r="J627">
        <f>VLOOKUP(I627,[1]Key!$A$1:$C$72,2,FALSE)</f>
        <v>43.074655999999997</v>
      </c>
      <c r="K627">
        <f>VLOOKUP(I627,[1]Key!$A$1:$C$72,3,FALSE)</f>
        <v>-87.889011999999994</v>
      </c>
      <c r="L627" t="s">
        <v>77</v>
      </c>
      <c r="M627">
        <f>VLOOKUP(L627,[1]Key!$A$1:$C$72,2,FALSE)</f>
        <v>43.074655999999997</v>
      </c>
      <c r="N627">
        <f>VLOOKUP(L627,[1]Key!$A$1:$C$72,3,FALSE)</f>
        <v>-87.889011999999994</v>
      </c>
      <c r="O627">
        <v>88</v>
      </c>
      <c r="P627">
        <v>9</v>
      </c>
      <c r="Q627">
        <v>13.2</v>
      </c>
      <c r="R627">
        <v>12.5</v>
      </c>
      <c r="S627">
        <v>528</v>
      </c>
      <c r="T627">
        <f t="shared" si="81"/>
        <v>-1</v>
      </c>
      <c r="U627" s="1">
        <v>42788</v>
      </c>
      <c r="V627" s="13">
        <f t="shared" si="82"/>
        <v>42767</v>
      </c>
      <c r="W627" s="14">
        <f t="shared" si="83"/>
        <v>42788</v>
      </c>
      <c r="X627" s="1" t="str">
        <f t="shared" si="84"/>
        <v>Wednesday</v>
      </c>
      <c r="Y627" s="2">
        <v>0.7308796296296296</v>
      </c>
      <c r="Z627" s="2">
        <f t="shared" si="85"/>
        <v>0.75</v>
      </c>
      <c r="AA627">
        <f>1</f>
        <v>1</v>
      </c>
      <c r="AB627" s="1">
        <v>42788</v>
      </c>
      <c r="AC627" s="13">
        <f t="shared" si="86"/>
        <v>42767</v>
      </c>
      <c r="AD627" s="14">
        <f t="shared" si="87"/>
        <v>42788</v>
      </c>
      <c r="AE627" s="1" t="str">
        <f t="shared" si="88"/>
        <v>Wednesday</v>
      </c>
      <c r="AF627" s="2">
        <v>0.79226851851851843</v>
      </c>
      <c r="AG627" s="2">
        <f t="shared" si="89"/>
        <v>0.79166666666666663</v>
      </c>
      <c r="AH627" t="s">
        <v>35</v>
      </c>
    </row>
    <row r="628" spans="1:34" x14ac:dyDescent="0.2">
      <c r="A628">
        <v>1517797</v>
      </c>
      <c r="B628" t="s">
        <v>88</v>
      </c>
      <c r="E628">
        <v>53233</v>
      </c>
      <c r="F628" t="s">
        <v>23</v>
      </c>
      <c r="G628" t="s">
        <v>89</v>
      </c>
      <c r="H628">
        <v>5537</v>
      </c>
      <c r="I628" t="s">
        <v>66</v>
      </c>
      <c r="J628">
        <f>VLOOKUP(I628,[1]Key!$A$1:$C$72,2,FALSE)</f>
        <v>43.060155999999999</v>
      </c>
      <c r="K628">
        <f>VLOOKUP(I628,[1]Key!$A$1:$C$72,3,FALSE)</f>
        <v>-87.881258000000003</v>
      </c>
      <c r="L628" t="s">
        <v>74</v>
      </c>
      <c r="M628">
        <f>VLOOKUP(L628,[1]Key!$A$1:$C$72,2,FALSE)</f>
        <v>43.040154000000001</v>
      </c>
      <c r="N628">
        <f>VLOOKUP(L628,[1]Key!$A$1:$C$72,3,FALSE)</f>
        <v>-87.932113000000001</v>
      </c>
      <c r="O628">
        <v>41</v>
      </c>
      <c r="P628">
        <v>6</v>
      </c>
      <c r="Q628">
        <v>6.2</v>
      </c>
      <c r="R628">
        <v>5.8</v>
      </c>
      <c r="S628">
        <v>246</v>
      </c>
      <c r="T628">
        <f t="shared" si="81"/>
        <v>-1</v>
      </c>
      <c r="U628" s="1">
        <v>42788</v>
      </c>
      <c r="V628" s="13">
        <f t="shared" si="82"/>
        <v>42767</v>
      </c>
      <c r="W628" s="14">
        <f t="shared" si="83"/>
        <v>42788</v>
      </c>
      <c r="X628" s="1" t="str">
        <f t="shared" si="84"/>
        <v>Wednesday</v>
      </c>
      <c r="Y628" s="2">
        <v>0.7397800925925927</v>
      </c>
      <c r="Z628" s="2">
        <f t="shared" si="85"/>
        <v>0.75</v>
      </c>
      <c r="AA628">
        <f>1</f>
        <v>1</v>
      </c>
      <c r="AB628" s="1">
        <v>42788</v>
      </c>
      <c r="AC628" s="13">
        <f t="shared" si="86"/>
        <v>42767</v>
      </c>
      <c r="AD628" s="14">
        <f t="shared" si="87"/>
        <v>42788</v>
      </c>
      <c r="AE628" s="1" t="str">
        <f t="shared" si="88"/>
        <v>Wednesday</v>
      </c>
      <c r="AF628" s="2">
        <v>0.76856481481481476</v>
      </c>
      <c r="AG628" s="2">
        <f t="shared" si="89"/>
        <v>0.75</v>
      </c>
      <c r="AH628" t="s">
        <v>27</v>
      </c>
    </row>
    <row r="629" spans="1:34" x14ac:dyDescent="0.2">
      <c r="A629">
        <v>1517804</v>
      </c>
      <c r="B629" t="s">
        <v>88</v>
      </c>
      <c r="E629">
        <v>55317</v>
      </c>
      <c r="F629" t="s">
        <v>23</v>
      </c>
      <c r="G629" t="s">
        <v>89</v>
      </c>
      <c r="H629">
        <v>11107</v>
      </c>
      <c r="I629" t="s">
        <v>41</v>
      </c>
      <c r="J629">
        <f>VLOOKUP(I629,[1]Key!$A$1:$C$72,2,FALSE)</f>
        <v>43.04824</v>
      </c>
      <c r="K629">
        <f>VLOOKUP(I629,[1]Key!$A$1:$C$72,3,FALSE)</f>
        <v>-87.904970000000006</v>
      </c>
      <c r="L629" t="s">
        <v>74</v>
      </c>
      <c r="M629">
        <f>VLOOKUP(L629,[1]Key!$A$1:$C$72,2,FALSE)</f>
        <v>43.040154000000001</v>
      </c>
      <c r="N629">
        <f>VLOOKUP(L629,[1]Key!$A$1:$C$72,3,FALSE)</f>
        <v>-87.932113000000001</v>
      </c>
      <c r="O629">
        <v>22</v>
      </c>
      <c r="P629">
        <v>3</v>
      </c>
      <c r="Q629">
        <v>3.3</v>
      </c>
      <c r="R629">
        <v>3.1</v>
      </c>
      <c r="S629">
        <v>132</v>
      </c>
      <c r="T629">
        <f t="shared" si="81"/>
        <v>-1</v>
      </c>
      <c r="U629" s="1">
        <v>42788</v>
      </c>
      <c r="V629" s="13">
        <f t="shared" si="82"/>
        <v>42767</v>
      </c>
      <c r="W629" s="14">
        <f t="shared" si="83"/>
        <v>42788</v>
      </c>
      <c r="X629" s="1" t="str">
        <f t="shared" si="84"/>
        <v>Wednesday</v>
      </c>
      <c r="Y629" s="2">
        <v>0.74478009259259259</v>
      </c>
      <c r="Z629" s="2">
        <f t="shared" si="85"/>
        <v>0.75</v>
      </c>
      <c r="AA629">
        <f>1</f>
        <v>1</v>
      </c>
      <c r="AB629" s="1">
        <v>42788</v>
      </c>
      <c r="AC629" s="13">
        <f t="shared" si="86"/>
        <v>42767</v>
      </c>
      <c r="AD629" s="14">
        <f t="shared" si="87"/>
        <v>42788</v>
      </c>
      <c r="AE629" s="1" t="str">
        <f t="shared" si="88"/>
        <v>Wednesday</v>
      </c>
      <c r="AF629" s="2">
        <v>0.7602430555555556</v>
      </c>
      <c r="AG629" s="2">
        <f t="shared" si="89"/>
        <v>0.75</v>
      </c>
      <c r="AH629" t="s">
        <v>27</v>
      </c>
    </row>
    <row r="630" spans="1:34" x14ac:dyDescent="0.2">
      <c r="A630">
        <v>1517806</v>
      </c>
      <c r="B630" t="s">
        <v>88</v>
      </c>
      <c r="E630">
        <v>53233</v>
      </c>
      <c r="F630" t="s">
        <v>23</v>
      </c>
      <c r="G630" t="s">
        <v>89</v>
      </c>
      <c r="H630">
        <v>11063</v>
      </c>
      <c r="I630" t="s">
        <v>66</v>
      </c>
      <c r="J630">
        <f>VLOOKUP(I630,[1]Key!$A$1:$C$72,2,FALSE)</f>
        <v>43.060155999999999</v>
      </c>
      <c r="K630">
        <f>VLOOKUP(I630,[1]Key!$A$1:$C$72,3,FALSE)</f>
        <v>-87.881258000000003</v>
      </c>
      <c r="L630" t="s">
        <v>66</v>
      </c>
      <c r="M630">
        <f>VLOOKUP(L630,[1]Key!$A$1:$C$72,2,FALSE)</f>
        <v>43.060155999999999</v>
      </c>
      <c r="N630">
        <f>VLOOKUP(L630,[1]Key!$A$1:$C$72,3,FALSE)</f>
        <v>-87.881258000000003</v>
      </c>
      <c r="O630">
        <v>64</v>
      </c>
      <c r="P630">
        <v>6</v>
      </c>
      <c r="Q630">
        <v>9.6</v>
      </c>
      <c r="R630">
        <v>9.1</v>
      </c>
      <c r="S630">
        <v>384</v>
      </c>
      <c r="T630">
        <f t="shared" si="81"/>
        <v>-1</v>
      </c>
      <c r="U630" s="1">
        <v>42788</v>
      </c>
      <c r="V630" s="13">
        <f t="shared" si="82"/>
        <v>42767</v>
      </c>
      <c r="W630" s="14">
        <f t="shared" si="83"/>
        <v>42788</v>
      </c>
      <c r="X630" s="1" t="str">
        <f t="shared" si="84"/>
        <v>Wednesday</v>
      </c>
      <c r="Y630" s="2">
        <v>0.74548611111111107</v>
      </c>
      <c r="Z630" s="2">
        <f t="shared" si="85"/>
        <v>0.75</v>
      </c>
      <c r="AA630">
        <f>1</f>
        <v>1</v>
      </c>
      <c r="AB630" s="1">
        <v>42788</v>
      </c>
      <c r="AC630" s="13">
        <f t="shared" si="86"/>
        <v>42767</v>
      </c>
      <c r="AD630" s="14">
        <f t="shared" si="87"/>
        <v>42788</v>
      </c>
      <c r="AE630" s="1" t="str">
        <f t="shared" si="88"/>
        <v>Wednesday</v>
      </c>
      <c r="AF630" s="2">
        <v>0.79019675925925925</v>
      </c>
      <c r="AG630" s="2">
        <f t="shared" si="89"/>
        <v>0.79166666666666663</v>
      </c>
      <c r="AH630" t="s">
        <v>35</v>
      </c>
    </row>
    <row r="631" spans="1:34" x14ac:dyDescent="0.2">
      <c r="A631">
        <v>1517806</v>
      </c>
      <c r="B631" t="s">
        <v>88</v>
      </c>
      <c r="E631">
        <v>53233</v>
      </c>
      <c r="F631" t="s">
        <v>23</v>
      </c>
      <c r="G631" t="s">
        <v>89</v>
      </c>
      <c r="H631">
        <v>11072</v>
      </c>
      <c r="I631" t="s">
        <v>66</v>
      </c>
      <c r="J631">
        <f>VLOOKUP(I631,[1]Key!$A$1:$C$72,2,FALSE)</f>
        <v>43.060155999999999</v>
      </c>
      <c r="K631">
        <f>VLOOKUP(I631,[1]Key!$A$1:$C$72,3,FALSE)</f>
        <v>-87.881258000000003</v>
      </c>
      <c r="L631" t="s">
        <v>66</v>
      </c>
      <c r="M631">
        <f>VLOOKUP(L631,[1]Key!$A$1:$C$72,2,FALSE)</f>
        <v>43.060155999999999</v>
      </c>
      <c r="N631">
        <f>VLOOKUP(L631,[1]Key!$A$1:$C$72,3,FALSE)</f>
        <v>-87.881258000000003</v>
      </c>
      <c r="O631">
        <v>31</v>
      </c>
      <c r="P631">
        <v>3</v>
      </c>
      <c r="Q631">
        <v>4.7</v>
      </c>
      <c r="R631">
        <v>4.4000000000000004</v>
      </c>
      <c r="S631">
        <v>186</v>
      </c>
      <c r="T631">
        <f t="shared" si="81"/>
        <v>-1</v>
      </c>
      <c r="U631" s="1">
        <v>42788</v>
      </c>
      <c r="V631" s="13">
        <f t="shared" si="82"/>
        <v>42767</v>
      </c>
      <c r="W631" s="14">
        <f t="shared" si="83"/>
        <v>42788</v>
      </c>
      <c r="X631" s="1" t="str">
        <f t="shared" si="84"/>
        <v>Wednesday</v>
      </c>
      <c r="Y631" s="2">
        <v>0.77262731481481473</v>
      </c>
      <c r="Z631" s="2">
        <f t="shared" si="85"/>
        <v>0.79166666666666663</v>
      </c>
      <c r="AA631">
        <f>1</f>
        <v>1</v>
      </c>
      <c r="AB631" s="1">
        <v>42788</v>
      </c>
      <c r="AC631" s="13">
        <f t="shared" si="86"/>
        <v>42767</v>
      </c>
      <c r="AD631" s="14">
        <f t="shared" si="87"/>
        <v>42788</v>
      </c>
      <c r="AE631" s="1" t="str">
        <f t="shared" si="88"/>
        <v>Wednesday</v>
      </c>
      <c r="AF631" s="2">
        <v>0.79429398148148145</v>
      </c>
      <c r="AG631" s="2">
        <f t="shared" si="89"/>
        <v>0.79166666666666663</v>
      </c>
      <c r="AH631" t="s">
        <v>35</v>
      </c>
    </row>
    <row r="632" spans="1:34" x14ac:dyDescent="0.2">
      <c r="A632">
        <v>1517816</v>
      </c>
      <c r="B632" t="s">
        <v>88</v>
      </c>
      <c r="E632">
        <v>53233</v>
      </c>
      <c r="F632" t="s">
        <v>23</v>
      </c>
      <c r="G632" t="s">
        <v>89</v>
      </c>
      <c r="H632">
        <v>11072</v>
      </c>
      <c r="I632" t="s">
        <v>66</v>
      </c>
      <c r="J632">
        <f>VLOOKUP(I632,[1]Key!$A$1:$C$72,2,FALSE)</f>
        <v>43.060155999999999</v>
      </c>
      <c r="K632">
        <f>VLOOKUP(I632,[1]Key!$A$1:$C$72,3,FALSE)</f>
        <v>-87.881258000000003</v>
      </c>
      <c r="L632" t="s">
        <v>66</v>
      </c>
      <c r="M632">
        <f>VLOOKUP(L632,[1]Key!$A$1:$C$72,2,FALSE)</f>
        <v>43.060155999999999</v>
      </c>
      <c r="N632">
        <f>VLOOKUP(L632,[1]Key!$A$1:$C$72,3,FALSE)</f>
        <v>-87.881258000000003</v>
      </c>
      <c r="O632">
        <v>12</v>
      </c>
      <c r="P632">
        <v>0</v>
      </c>
      <c r="Q632">
        <v>1.8</v>
      </c>
      <c r="R632">
        <v>1.7</v>
      </c>
      <c r="S632">
        <v>72</v>
      </c>
      <c r="T632">
        <f t="shared" si="81"/>
        <v>-1</v>
      </c>
      <c r="U632" s="1">
        <v>42788</v>
      </c>
      <c r="V632" s="13">
        <f t="shared" si="82"/>
        <v>42767</v>
      </c>
      <c r="W632" s="14">
        <f t="shared" si="83"/>
        <v>42788</v>
      </c>
      <c r="X632" s="1" t="str">
        <f t="shared" si="84"/>
        <v>Wednesday</v>
      </c>
      <c r="Y632" s="2">
        <v>0.7480902777777777</v>
      </c>
      <c r="Z632" s="2">
        <f t="shared" si="85"/>
        <v>0.75</v>
      </c>
      <c r="AA632">
        <f>1</f>
        <v>1</v>
      </c>
      <c r="AB632" s="1">
        <v>42788</v>
      </c>
      <c r="AC632" s="13">
        <f t="shared" si="86"/>
        <v>42767</v>
      </c>
      <c r="AD632" s="14">
        <f t="shared" si="87"/>
        <v>42788</v>
      </c>
      <c r="AE632" s="1" t="str">
        <f t="shared" si="88"/>
        <v>Wednesday</v>
      </c>
      <c r="AF632" s="2">
        <v>0.75637731481481485</v>
      </c>
      <c r="AG632" s="2">
        <f t="shared" si="89"/>
        <v>0.75</v>
      </c>
      <c r="AH632" t="s">
        <v>35</v>
      </c>
    </row>
    <row r="633" spans="1:34" x14ac:dyDescent="0.2">
      <c r="A633">
        <v>1517818</v>
      </c>
      <c r="B633" t="s">
        <v>88</v>
      </c>
      <c r="E633">
        <v>53074</v>
      </c>
      <c r="F633" t="s">
        <v>23</v>
      </c>
      <c r="G633" t="s">
        <v>89</v>
      </c>
      <c r="H633">
        <v>185</v>
      </c>
      <c r="I633" t="s">
        <v>62</v>
      </c>
      <c r="J633">
        <f>VLOOKUP(I633,[1]Key!$A$1:$C$72,2,FALSE)</f>
        <v>43.058010000000003</v>
      </c>
      <c r="K633">
        <f>VLOOKUP(I633,[1]Key!$A$1:$C$72,3,FALSE)</f>
        <v>-87.877300000000005</v>
      </c>
      <c r="L633" t="s">
        <v>62</v>
      </c>
      <c r="M633">
        <f>VLOOKUP(L633,[1]Key!$A$1:$C$72,2,FALSE)</f>
        <v>43.058010000000003</v>
      </c>
      <c r="N633">
        <f>VLOOKUP(L633,[1]Key!$A$1:$C$72,3,FALSE)</f>
        <v>-87.877300000000005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81"/>
        <v>-1</v>
      </c>
      <c r="U633" s="1">
        <v>42788</v>
      </c>
      <c r="V633" s="13">
        <f t="shared" si="82"/>
        <v>42767</v>
      </c>
      <c r="W633" s="14">
        <f t="shared" si="83"/>
        <v>42788</v>
      </c>
      <c r="X633" s="1" t="str">
        <f t="shared" si="84"/>
        <v>Wednesday</v>
      </c>
      <c r="Y633" s="2">
        <v>0.74894675925925924</v>
      </c>
      <c r="Z633" s="2">
        <f t="shared" si="85"/>
        <v>0.75</v>
      </c>
      <c r="AA633">
        <f>1</f>
        <v>1</v>
      </c>
      <c r="AB633" s="1">
        <v>42788</v>
      </c>
      <c r="AC633" s="13">
        <f t="shared" si="86"/>
        <v>42767</v>
      </c>
      <c r="AD633" s="14">
        <f t="shared" si="87"/>
        <v>42788</v>
      </c>
      <c r="AE633" s="1" t="str">
        <f t="shared" si="88"/>
        <v>Wednesday</v>
      </c>
      <c r="AF633" s="2">
        <v>0.7492361111111111</v>
      </c>
      <c r="AG633" s="2">
        <f t="shared" si="89"/>
        <v>0.75</v>
      </c>
      <c r="AH633" t="s">
        <v>35</v>
      </c>
    </row>
    <row r="634" spans="1:34" x14ac:dyDescent="0.2">
      <c r="A634">
        <v>1517818</v>
      </c>
      <c r="B634" t="s">
        <v>88</v>
      </c>
      <c r="E634">
        <v>53074</v>
      </c>
      <c r="F634" t="s">
        <v>23</v>
      </c>
      <c r="G634" t="s">
        <v>89</v>
      </c>
      <c r="H634">
        <v>13</v>
      </c>
      <c r="I634" t="s">
        <v>62</v>
      </c>
      <c r="J634">
        <f>VLOOKUP(I634,[1]Key!$A$1:$C$72,2,FALSE)</f>
        <v>43.058010000000003</v>
      </c>
      <c r="K634">
        <f>VLOOKUP(I634,[1]Key!$A$1:$C$72,3,FALSE)</f>
        <v>-87.877300000000005</v>
      </c>
      <c r="L634" t="s">
        <v>62</v>
      </c>
      <c r="M634">
        <f>VLOOKUP(L634,[1]Key!$A$1:$C$72,2,FALSE)</f>
        <v>43.058010000000003</v>
      </c>
      <c r="N634">
        <f>VLOOKUP(L634,[1]Key!$A$1:$C$72,3,FALSE)</f>
        <v>-87.877300000000005</v>
      </c>
      <c r="O634">
        <v>44</v>
      </c>
      <c r="P634">
        <v>6</v>
      </c>
      <c r="Q634">
        <v>6.6</v>
      </c>
      <c r="R634">
        <v>6.3</v>
      </c>
      <c r="S634">
        <v>264</v>
      </c>
      <c r="T634">
        <f t="shared" si="81"/>
        <v>-1</v>
      </c>
      <c r="U634" s="1">
        <v>42788</v>
      </c>
      <c r="V634" s="13">
        <f t="shared" si="82"/>
        <v>42767</v>
      </c>
      <c r="W634" s="14">
        <f t="shared" si="83"/>
        <v>42788</v>
      </c>
      <c r="X634" s="1" t="str">
        <f t="shared" si="84"/>
        <v>Wednesday</v>
      </c>
      <c r="Y634" s="2">
        <v>0.74993055555555566</v>
      </c>
      <c r="Z634" s="2">
        <f t="shared" si="85"/>
        <v>0.75</v>
      </c>
      <c r="AA634">
        <f>1</f>
        <v>1</v>
      </c>
      <c r="AB634" s="1">
        <v>42788</v>
      </c>
      <c r="AC634" s="13">
        <f t="shared" si="86"/>
        <v>42767</v>
      </c>
      <c r="AD634" s="14">
        <f t="shared" si="87"/>
        <v>42788</v>
      </c>
      <c r="AE634" s="1" t="str">
        <f t="shared" si="88"/>
        <v>Wednesday</v>
      </c>
      <c r="AF634" s="2">
        <v>0.78025462962962966</v>
      </c>
      <c r="AG634" s="2">
        <f t="shared" si="89"/>
        <v>0.79166666666666663</v>
      </c>
      <c r="AH634" t="s">
        <v>35</v>
      </c>
    </row>
    <row r="635" spans="1:34" x14ac:dyDescent="0.2">
      <c r="A635">
        <v>1517858</v>
      </c>
      <c r="B635" t="s">
        <v>88</v>
      </c>
      <c r="E635">
        <v>53218</v>
      </c>
      <c r="F635" t="s">
        <v>23</v>
      </c>
      <c r="G635" t="s">
        <v>89</v>
      </c>
      <c r="H635">
        <v>5470</v>
      </c>
      <c r="I635" t="s">
        <v>65</v>
      </c>
      <c r="J635">
        <f>VLOOKUP(I635,[1]Key!$A$1:$C$72,2,FALSE)</f>
        <v>43.060786</v>
      </c>
      <c r="K635">
        <f>VLOOKUP(I635,[1]Key!$A$1:$C$72,3,FALSE)</f>
        <v>-87.883825999999999</v>
      </c>
      <c r="L635" t="s">
        <v>36</v>
      </c>
      <c r="M635">
        <f>VLOOKUP(L635,[1]Key!$A$1:$C$72,2,FALSE)</f>
        <v>43.038580000000003</v>
      </c>
      <c r="N635">
        <f>VLOOKUP(L635,[1]Key!$A$1:$C$72,3,FALSE)</f>
        <v>-87.90934</v>
      </c>
      <c r="O635">
        <v>59</v>
      </c>
      <c r="P635">
        <v>0</v>
      </c>
      <c r="Q635">
        <v>8.9</v>
      </c>
      <c r="R635">
        <v>8.4</v>
      </c>
      <c r="S635">
        <v>354</v>
      </c>
      <c r="T635">
        <f t="shared" si="81"/>
        <v>-1</v>
      </c>
      <c r="U635" s="1">
        <v>42788</v>
      </c>
      <c r="V635" s="13">
        <f t="shared" si="82"/>
        <v>42767</v>
      </c>
      <c r="W635" s="14">
        <f t="shared" si="83"/>
        <v>42788</v>
      </c>
      <c r="X635" s="1" t="str">
        <f t="shared" si="84"/>
        <v>Wednesday</v>
      </c>
      <c r="Y635" s="2">
        <v>0.77038194444444441</v>
      </c>
      <c r="Z635" s="2">
        <f t="shared" si="85"/>
        <v>0.75</v>
      </c>
      <c r="AA635">
        <f>1</f>
        <v>1</v>
      </c>
      <c r="AB635" s="1">
        <v>42788</v>
      </c>
      <c r="AC635" s="13">
        <f t="shared" si="86"/>
        <v>42767</v>
      </c>
      <c r="AD635" s="14">
        <f t="shared" si="87"/>
        <v>42788</v>
      </c>
      <c r="AE635" s="1" t="str">
        <f t="shared" si="88"/>
        <v>Wednesday</v>
      </c>
      <c r="AF635" s="2">
        <v>0.81146990740740732</v>
      </c>
      <c r="AG635" s="2">
        <f t="shared" si="89"/>
        <v>0.79166666666666663</v>
      </c>
      <c r="AH635" t="s">
        <v>27</v>
      </c>
    </row>
    <row r="636" spans="1:34" x14ac:dyDescent="0.2">
      <c r="A636">
        <v>1517864</v>
      </c>
      <c r="B636" t="s">
        <v>88</v>
      </c>
      <c r="E636">
        <v>60076</v>
      </c>
      <c r="F636" t="s">
        <v>23</v>
      </c>
      <c r="G636" t="s">
        <v>89</v>
      </c>
      <c r="H636">
        <v>5516</v>
      </c>
      <c r="I636" t="s">
        <v>34</v>
      </c>
      <c r="J636">
        <f>VLOOKUP(I636,[1]Key!$A$1:$C$72,2,FALSE)</f>
        <v>43.036900000000003</v>
      </c>
      <c r="K636">
        <f>VLOOKUP(I636,[1]Key!$A$1:$C$72,3,FALSE)</f>
        <v>-87.89667</v>
      </c>
      <c r="L636" t="s">
        <v>34</v>
      </c>
      <c r="M636">
        <f>VLOOKUP(L636,[1]Key!$A$1:$C$72,2,FALSE)</f>
        <v>43.036900000000003</v>
      </c>
      <c r="N636">
        <f>VLOOKUP(L636,[1]Key!$A$1:$C$72,3,FALSE)</f>
        <v>-87.89667</v>
      </c>
      <c r="O636">
        <v>27</v>
      </c>
      <c r="P636">
        <v>3</v>
      </c>
      <c r="Q636">
        <v>4.0999999999999996</v>
      </c>
      <c r="R636">
        <v>3.8</v>
      </c>
      <c r="S636">
        <v>162</v>
      </c>
      <c r="T636">
        <f t="shared" si="81"/>
        <v>-1</v>
      </c>
      <c r="U636" s="1">
        <v>42788</v>
      </c>
      <c r="V636" s="13">
        <f t="shared" si="82"/>
        <v>42767</v>
      </c>
      <c r="W636" s="14">
        <f t="shared" si="83"/>
        <v>42788</v>
      </c>
      <c r="X636" s="1" t="str">
        <f t="shared" si="84"/>
        <v>Wednesday</v>
      </c>
      <c r="Y636" s="2">
        <v>0.7740393518518518</v>
      </c>
      <c r="Z636" s="2">
        <f t="shared" si="85"/>
        <v>0.79166666666666663</v>
      </c>
      <c r="AA636">
        <f>1</f>
        <v>1</v>
      </c>
      <c r="AB636" s="1">
        <v>42788</v>
      </c>
      <c r="AC636" s="13">
        <f t="shared" si="86"/>
        <v>42767</v>
      </c>
      <c r="AD636" s="14">
        <f t="shared" si="87"/>
        <v>42788</v>
      </c>
      <c r="AE636" s="1" t="str">
        <f t="shared" si="88"/>
        <v>Wednesday</v>
      </c>
      <c r="AF636" s="2">
        <v>0.79274305555555558</v>
      </c>
      <c r="AG636" s="2">
        <f t="shared" si="89"/>
        <v>0.79166666666666663</v>
      </c>
      <c r="AH636" t="s">
        <v>35</v>
      </c>
    </row>
    <row r="637" spans="1:34" x14ac:dyDescent="0.2">
      <c r="A637">
        <v>1517866</v>
      </c>
      <c r="B637" t="s">
        <v>88</v>
      </c>
      <c r="E637">
        <v>53202</v>
      </c>
      <c r="F637" t="s">
        <v>23</v>
      </c>
      <c r="G637" t="s">
        <v>89</v>
      </c>
      <c r="H637">
        <v>5558</v>
      </c>
      <c r="I637" t="s">
        <v>34</v>
      </c>
      <c r="J637">
        <f>VLOOKUP(I637,[1]Key!$A$1:$C$72,2,FALSE)</f>
        <v>43.036900000000003</v>
      </c>
      <c r="K637">
        <f>VLOOKUP(I637,[1]Key!$A$1:$C$72,3,FALSE)</f>
        <v>-87.89667</v>
      </c>
      <c r="L637" t="s">
        <v>34</v>
      </c>
      <c r="M637">
        <f>VLOOKUP(L637,[1]Key!$A$1:$C$72,2,FALSE)</f>
        <v>43.036900000000003</v>
      </c>
      <c r="N637">
        <f>VLOOKUP(L637,[1]Key!$A$1:$C$72,3,FALSE)</f>
        <v>-87.89667</v>
      </c>
      <c r="O637">
        <v>25</v>
      </c>
      <c r="P637">
        <v>3</v>
      </c>
      <c r="Q637">
        <v>3.8</v>
      </c>
      <c r="R637">
        <v>3.6</v>
      </c>
      <c r="S637">
        <v>150</v>
      </c>
      <c r="T637">
        <f t="shared" si="81"/>
        <v>-1</v>
      </c>
      <c r="U637" s="1">
        <v>42788</v>
      </c>
      <c r="V637" s="13">
        <f t="shared" si="82"/>
        <v>42767</v>
      </c>
      <c r="W637" s="14">
        <f t="shared" si="83"/>
        <v>42788</v>
      </c>
      <c r="X637" s="1" t="str">
        <f t="shared" si="84"/>
        <v>Wednesday</v>
      </c>
      <c r="Y637" s="2">
        <v>0.77519675925925924</v>
      </c>
      <c r="Z637" s="2">
        <f t="shared" si="85"/>
        <v>0.79166666666666663</v>
      </c>
      <c r="AA637">
        <f>1</f>
        <v>1</v>
      </c>
      <c r="AB637" s="1">
        <v>42788</v>
      </c>
      <c r="AC637" s="13">
        <f t="shared" si="86"/>
        <v>42767</v>
      </c>
      <c r="AD637" s="14">
        <f t="shared" si="87"/>
        <v>42788</v>
      </c>
      <c r="AE637" s="1" t="str">
        <f t="shared" si="88"/>
        <v>Wednesday</v>
      </c>
      <c r="AF637" s="2">
        <v>0.79273148148148154</v>
      </c>
      <c r="AG637" s="2">
        <f t="shared" si="89"/>
        <v>0.79166666666666663</v>
      </c>
      <c r="AH637" t="s">
        <v>35</v>
      </c>
    </row>
    <row r="638" spans="1:34" x14ac:dyDescent="0.2">
      <c r="A638">
        <v>1517988</v>
      </c>
      <c r="B638" t="s">
        <v>88</v>
      </c>
      <c r="F638" t="s">
        <v>23</v>
      </c>
      <c r="G638" t="s">
        <v>89</v>
      </c>
      <c r="H638">
        <v>11081</v>
      </c>
      <c r="I638" t="s">
        <v>74</v>
      </c>
      <c r="J638">
        <f>VLOOKUP(I638,[1]Key!$A$1:$C$72,2,FALSE)</f>
        <v>43.040154000000001</v>
      </c>
      <c r="K638">
        <f>VLOOKUP(I638,[1]Key!$A$1:$C$72,3,FALSE)</f>
        <v>-87.932113000000001</v>
      </c>
      <c r="L638" t="s">
        <v>74</v>
      </c>
      <c r="M638">
        <f>VLOOKUP(L638,[1]Key!$A$1:$C$72,2,FALSE)</f>
        <v>43.040154000000001</v>
      </c>
      <c r="N638">
        <f>VLOOKUP(L638,[1]Key!$A$1:$C$72,3,FALSE)</f>
        <v>-87.932113000000001</v>
      </c>
      <c r="O638">
        <v>108</v>
      </c>
      <c r="P638">
        <v>12</v>
      </c>
      <c r="Q638">
        <v>16.2</v>
      </c>
      <c r="R638">
        <v>15.4</v>
      </c>
      <c r="S638">
        <v>648</v>
      </c>
      <c r="T638">
        <f t="shared" si="81"/>
        <v>-1</v>
      </c>
      <c r="U638" s="1">
        <v>42789</v>
      </c>
      <c r="V638" s="13">
        <f t="shared" si="82"/>
        <v>42767</v>
      </c>
      <c r="W638" s="14">
        <f t="shared" si="83"/>
        <v>42789</v>
      </c>
      <c r="X638" s="1" t="str">
        <f t="shared" si="84"/>
        <v>Thursday</v>
      </c>
      <c r="Y638" s="2">
        <v>1.9340277777777779E-2</v>
      </c>
      <c r="Z638" s="2">
        <f t="shared" si="85"/>
        <v>0</v>
      </c>
      <c r="AA638">
        <f>1</f>
        <v>1</v>
      </c>
      <c r="AB638" s="1">
        <v>42789</v>
      </c>
      <c r="AC638" s="13">
        <f t="shared" si="86"/>
        <v>42767</v>
      </c>
      <c r="AD638" s="14">
        <f t="shared" si="87"/>
        <v>42789</v>
      </c>
      <c r="AE638" s="1" t="str">
        <f t="shared" si="88"/>
        <v>Thursday</v>
      </c>
      <c r="AF638" s="2">
        <v>9.3946759259259258E-2</v>
      </c>
      <c r="AG638" s="2">
        <f t="shared" si="89"/>
        <v>8.3333333333333329E-2</v>
      </c>
      <c r="AH638" t="s">
        <v>35</v>
      </c>
    </row>
    <row r="639" spans="1:34" x14ac:dyDescent="0.2">
      <c r="A639">
        <v>1519310</v>
      </c>
      <c r="B639" t="s">
        <v>88</v>
      </c>
      <c r="E639">
        <v>53221</v>
      </c>
      <c r="F639" t="s">
        <v>23</v>
      </c>
      <c r="G639" t="s">
        <v>89</v>
      </c>
      <c r="H639">
        <v>168</v>
      </c>
      <c r="I639" t="s">
        <v>62</v>
      </c>
      <c r="J639">
        <f>VLOOKUP(I639,[1]Key!$A$1:$C$72,2,FALSE)</f>
        <v>43.058010000000003</v>
      </c>
      <c r="K639">
        <f>VLOOKUP(I639,[1]Key!$A$1:$C$72,3,FALSE)</f>
        <v>-87.877300000000005</v>
      </c>
      <c r="L639" t="s">
        <v>62</v>
      </c>
      <c r="M639">
        <f>VLOOKUP(L639,[1]Key!$A$1:$C$72,2,FALSE)</f>
        <v>43.058010000000003</v>
      </c>
      <c r="N639">
        <f>VLOOKUP(L639,[1]Key!$A$1:$C$72,3,FALSE)</f>
        <v>-87.877300000000005</v>
      </c>
      <c r="O639">
        <v>53</v>
      </c>
      <c r="P639">
        <v>6</v>
      </c>
      <c r="Q639">
        <v>8</v>
      </c>
      <c r="R639">
        <v>7.6</v>
      </c>
      <c r="S639">
        <v>318</v>
      </c>
      <c r="T639">
        <f t="shared" si="81"/>
        <v>-1</v>
      </c>
      <c r="U639" s="1">
        <v>42790</v>
      </c>
      <c r="V639" s="13">
        <f t="shared" si="82"/>
        <v>42767</v>
      </c>
      <c r="W639" s="14">
        <f t="shared" si="83"/>
        <v>42790</v>
      </c>
      <c r="X639" s="1" t="str">
        <f t="shared" si="84"/>
        <v>Friday</v>
      </c>
      <c r="Y639" s="2">
        <v>0.63743055555555561</v>
      </c>
      <c r="Z639" s="2">
        <f t="shared" si="85"/>
        <v>0.625</v>
      </c>
      <c r="AA639">
        <f>1</f>
        <v>1</v>
      </c>
      <c r="AB639" s="1">
        <v>42790</v>
      </c>
      <c r="AC639" s="13">
        <f t="shared" si="86"/>
        <v>42767</v>
      </c>
      <c r="AD639" s="14">
        <f t="shared" si="87"/>
        <v>42790</v>
      </c>
      <c r="AE639" s="1" t="str">
        <f t="shared" si="88"/>
        <v>Friday</v>
      </c>
      <c r="AF639" s="2">
        <v>0.67416666666666669</v>
      </c>
      <c r="AG639" s="2">
        <f t="shared" si="89"/>
        <v>0.66666666666666663</v>
      </c>
      <c r="AH639" t="s">
        <v>35</v>
      </c>
    </row>
    <row r="640" spans="1:34" x14ac:dyDescent="0.2">
      <c r="A640">
        <v>1519316</v>
      </c>
      <c r="B640" t="s">
        <v>88</v>
      </c>
      <c r="E640">
        <v>53220</v>
      </c>
      <c r="F640" t="s">
        <v>23</v>
      </c>
      <c r="G640" t="s">
        <v>89</v>
      </c>
      <c r="H640">
        <v>13</v>
      </c>
      <c r="I640" t="s">
        <v>62</v>
      </c>
      <c r="J640">
        <f>VLOOKUP(I640,[1]Key!$A$1:$C$72,2,FALSE)</f>
        <v>43.058010000000003</v>
      </c>
      <c r="K640">
        <f>VLOOKUP(I640,[1]Key!$A$1:$C$72,3,FALSE)</f>
        <v>-87.877300000000005</v>
      </c>
      <c r="L640" t="s">
        <v>62</v>
      </c>
      <c r="M640">
        <f>VLOOKUP(L640,[1]Key!$A$1:$C$72,2,FALSE)</f>
        <v>43.058010000000003</v>
      </c>
      <c r="N640">
        <f>VLOOKUP(L640,[1]Key!$A$1:$C$72,3,FALSE)</f>
        <v>-87.877300000000005</v>
      </c>
      <c r="O640">
        <v>51</v>
      </c>
      <c r="P640">
        <v>6</v>
      </c>
      <c r="Q640">
        <v>7.7</v>
      </c>
      <c r="R640">
        <v>7.3</v>
      </c>
      <c r="S640">
        <v>306</v>
      </c>
      <c r="T640">
        <f t="shared" si="81"/>
        <v>-1</v>
      </c>
      <c r="U640" s="1">
        <v>42790</v>
      </c>
      <c r="V640" s="13">
        <f t="shared" si="82"/>
        <v>42767</v>
      </c>
      <c r="W640" s="14">
        <f t="shared" si="83"/>
        <v>42790</v>
      </c>
      <c r="X640" s="1" t="str">
        <f t="shared" si="84"/>
        <v>Friday</v>
      </c>
      <c r="Y640" s="2">
        <v>0.63855324074074071</v>
      </c>
      <c r="Z640" s="2">
        <f t="shared" si="85"/>
        <v>0.625</v>
      </c>
      <c r="AA640">
        <f>1</f>
        <v>1</v>
      </c>
      <c r="AB640" s="1">
        <v>42790</v>
      </c>
      <c r="AC640" s="13">
        <f t="shared" si="86"/>
        <v>42767</v>
      </c>
      <c r="AD640" s="14">
        <f t="shared" si="87"/>
        <v>42790</v>
      </c>
      <c r="AE640" s="1" t="str">
        <f t="shared" si="88"/>
        <v>Friday</v>
      </c>
      <c r="AF640" s="2">
        <v>0.67383101851851857</v>
      </c>
      <c r="AG640" s="2">
        <f t="shared" si="89"/>
        <v>0.66666666666666663</v>
      </c>
      <c r="AH640" t="s">
        <v>35</v>
      </c>
    </row>
    <row r="641" spans="1:34" x14ac:dyDescent="0.2">
      <c r="A641">
        <v>1519515</v>
      </c>
      <c r="B641" t="s">
        <v>88</v>
      </c>
      <c r="E641">
        <v>91945</v>
      </c>
      <c r="F641" t="s">
        <v>23</v>
      </c>
      <c r="G641" t="s">
        <v>89</v>
      </c>
      <c r="H641">
        <v>11055</v>
      </c>
      <c r="I641" t="s">
        <v>43</v>
      </c>
      <c r="J641">
        <f>VLOOKUP(I641,[1]Key!$A$1:$C$72,2,FALSE)</f>
        <v>43.03886</v>
      </c>
      <c r="K641">
        <f>VLOOKUP(I641,[1]Key!$A$1:$C$72,3,FALSE)</f>
        <v>-87.902720000000002</v>
      </c>
      <c r="L641" t="s">
        <v>79</v>
      </c>
      <c r="M641">
        <f>VLOOKUP(L641,[1]Key!$A$1:$C$72,2,FALSE)</f>
        <v>43.038649999999997</v>
      </c>
      <c r="N641">
        <f>VLOOKUP(L641,[1]Key!$A$1:$C$72,3,FALSE)</f>
        <v>-87.921930000000003</v>
      </c>
      <c r="O641">
        <v>8</v>
      </c>
      <c r="P641">
        <v>3</v>
      </c>
      <c r="Q641">
        <v>1.2</v>
      </c>
      <c r="R641">
        <v>1.1000000000000001</v>
      </c>
      <c r="S641">
        <v>48</v>
      </c>
      <c r="T641">
        <f t="shared" si="81"/>
        <v>-1</v>
      </c>
      <c r="U641" s="1">
        <v>42790</v>
      </c>
      <c r="V641" s="13">
        <f t="shared" si="82"/>
        <v>42767</v>
      </c>
      <c r="W641" s="14">
        <f t="shared" si="83"/>
        <v>42790</v>
      </c>
      <c r="X641" s="1" t="str">
        <f t="shared" si="84"/>
        <v>Friday</v>
      </c>
      <c r="Y641" s="2">
        <v>0.72547453703703713</v>
      </c>
      <c r="Z641" s="2">
        <f t="shared" si="85"/>
        <v>0.70833333333333326</v>
      </c>
      <c r="AA641">
        <f>1</f>
        <v>1</v>
      </c>
      <c r="AB641" s="1">
        <v>42790</v>
      </c>
      <c r="AC641" s="13">
        <f t="shared" si="86"/>
        <v>42767</v>
      </c>
      <c r="AD641" s="14">
        <f t="shared" si="87"/>
        <v>42790</v>
      </c>
      <c r="AE641" s="1" t="str">
        <f t="shared" si="88"/>
        <v>Friday</v>
      </c>
      <c r="AF641" s="2">
        <v>0.73094907407407417</v>
      </c>
      <c r="AG641" s="2">
        <f t="shared" si="89"/>
        <v>0.75</v>
      </c>
      <c r="AH641" t="s">
        <v>27</v>
      </c>
    </row>
    <row r="642" spans="1:34" x14ac:dyDescent="0.2">
      <c r="A642">
        <v>1519515</v>
      </c>
      <c r="B642" t="s">
        <v>88</v>
      </c>
      <c r="E642">
        <v>91945</v>
      </c>
      <c r="F642" t="s">
        <v>23</v>
      </c>
      <c r="G642" t="s">
        <v>89</v>
      </c>
      <c r="H642">
        <v>5419</v>
      </c>
      <c r="I642" t="s">
        <v>43</v>
      </c>
      <c r="J642">
        <f>VLOOKUP(I642,[1]Key!$A$1:$C$72,2,FALSE)</f>
        <v>43.03886</v>
      </c>
      <c r="K642">
        <f>VLOOKUP(I642,[1]Key!$A$1:$C$72,3,FALSE)</f>
        <v>-87.902720000000002</v>
      </c>
      <c r="L642" t="s">
        <v>79</v>
      </c>
      <c r="M642">
        <f>VLOOKUP(L642,[1]Key!$A$1:$C$72,2,FALSE)</f>
        <v>43.038649999999997</v>
      </c>
      <c r="N642">
        <f>VLOOKUP(L642,[1]Key!$A$1:$C$72,3,FALSE)</f>
        <v>-87.921930000000003</v>
      </c>
      <c r="O642">
        <v>8</v>
      </c>
      <c r="P642">
        <v>3</v>
      </c>
      <c r="Q642">
        <v>1.2</v>
      </c>
      <c r="R642">
        <v>1.1000000000000001</v>
      </c>
      <c r="S642">
        <v>48</v>
      </c>
      <c r="T642">
        <f t="shared" ref="T642:T705" si="90">-1</f>
        <v>-1</v>
      </c>
      <c r="U642" s="1">
        <v>42794</v>
      </c>
      <c r="V642" s="13">
        <f t="shared" ref="V642:V705" si="91">DATE(YEAR(U642), MONTH(U642), 1)</f>
        <v>42767</v>
      </c>
      <c r="W642" s="14">
        <f t="shared" ref="W642:W705" si="92">U642</f>
        <v>42794</v>
      </c>
      <c r="X642" s="1" t="str">
        <f t="shared" ref="X642:X705" si="93">TEXT(W642,"dddd")</f>
        <v>Tuesday</v>
      </c>
      <c r="Y642" s="2">
        <v>0.72104166666666669</v>
      </c>
      <c r="Z642" s="2">
        <f t="shared" ref="Z642:Z705" si="94">MROUND(Y642, "1:00")</f>
        <v>0.70833333333333326</v>
      </c>
      <c r="AA642">
        <f>1</f>
        <v>1</v>
      </c>
      <c r="AB642" s="1">
        <v>42794</v>
      </c>
      <c r="AC642" s="13">
        <f t="shared" ref="AC642:AC705" si="95">DATE(YEAR(AB642), MONTH(AB642), 1)</f>
        <v>42767</v>
      </c>
      <c r="AD642" s="14">
        <f t="shared" ref="AD642:AD705" si="96">AB642</f>
        <v>42794</v>
      </c>
      <c r="AE642" s="1" t="str">
        <f t="shared" ref="AE642:AE705" si="97">TEXT(AD642,"dddd")</f>
        <v>Tuesday</v>
      </c>
      <c r="AF642" s="2">
        <v>0.72697916666666673</v>
      </c>
      <c r="AG642" s="2">
        <f t="shared" ref="AG642:AG705" si="98">MROUND(AF642, "1:00")</f>
        <v>0.70833333333333326</v>
      </c>
      <c r="AH642" t="s">
        <v>27</v>
      </c>
    </row>
    <row r="643" spans="1:34" x14ac:dyDescent="0.2">
      <c r="A643">
        <v>1520318</v>
      </c>
      <c r="B643" t="s">
        <v>88</v>
      </c>
      <c r="E643">
        <v>18702</v>
      </c>
      <c r="F643" t="s">
        <v>23</v>
      </c>
      <c r="G643" t="s">
        <v>89</v>
      </c>
      <c r="H643">
        <v>5520</v>
      </c>
      <c r="I643" t="s">
        <v>37</v>
      </c>
      <c r="J643">
        <f>VLOOKUP(I643,[1]Key!$A$1:$C$72,2,FALSE)</f>
        <v>43.031320000000001</v>
      </c>
      <c r="K643">
        <f>VLOOKUP(I643,[1]Key!$A$1:$C$72,3,FALSE)</f>
        <v>-87.904259999999994</v>
      </c>
      <c r="L643" t="s">
        <v>36</v>
      </c>
      <c r="M643">
        <f>VLOOKUP(L643,[1]Key!$A$1:$C$72,2,FALSE)</f>
        <v>43.038580000000003</v>
      </c>
      <c r="N643">
        <f>VLOOKUP(L643,[1]Key!$A$1:$C$72,3,FALSE)</f>
        <v>-87.90934</v>
      </c>
      <c r="O643">
        <v>10</v>
      </c>
      <c r="P643">
        <v>3</v>
      </c>
      <c r="Q643">
        <v>1.5</v>
      </c>
      <c r="R643">
        <v>1.4</v>
      </c>
      <c r="S643">
        <v>60</v>
      </c>
      <c r="T643">
        <f t="shared" si="90"/>
        <v>-1</v>
      </c>
      <c r="U643" s="1">
        <v>42791</v>
      </c>
      <c r="V643" s="13">
        <f t="shared" si="91"/>
        <v>42767</v>
      </c>
      <c r="W643" s="14">
        <f t="shared" si="92"/>
        <v>42791</v>
      </c>
      <c r="X643" s="1" t="str">
        <f t="shared" si="93"/>
        <v>Saturday</v>
      </c>
      <c r="Y643" s="2">
        <v>0.54174768518518512</v>
      </c>
      <c r="Z643" s="2">
        <f t="shared" si="94"/>
        <v>0.54166666666666663</v>
      </c>
      <c r="AA643">
        <f>1</f>
        <v>1</v>
      </c>
      <c r="AB643" s="1">
        <v>42791</v>
      </c>
      <c r="AC643" s="13">
        <f t="shared" si="95"/>
        <v>42767</v>
      </c>
      <c r="AD643" s="14">
        <f t="shared" si="96"/>
        <v>42791</v>
      </c>
      <c r="AE643" s="1" t="str">
        <f t="shared" si="97"/>
        <v>Saturday</v>
      </c>
      <c r="AF643" s="2">
        <v>0.54917824074074073</v>
      </c>
      <c r="AG643" s="2">
        <f t="shared" si="98"/>
        <v>0.54166666666666663</v>
      </c>
      <c r="AH643" t="s">
        <v>27</v>
      </c>
    </row>
    <row r="644" spans="1:34" x14ac:dyDescent="0.2">
      <c r="A644">
        <v>1520935</v>
      </c>
      <c r="B644" t="s">
        <v>88</v>
      </c>
      <c r="E644">
        <v>53225</v>
      </c>
      <c r="F644" t="s">
        <v>23</v>
      </c>
      <c r="G644" t="s">
        <v>89</v>
      </c>
      <c r="H644">
        <v>35</v>
      </c>
      <c r="I644" t="s">
        <v>94</v>
      </c>
      <c r="J644">
        <f>VLOOKUP(I644,[1]Key!$A$1:$C$72,2,FALSE)</f>
        <v>43.051119999999997</v>
      </c>
      <c r="K644">
        <f>VLOOKUP(I644,[1]Key!$A$1:$C$72,3,FALSE)</f>
        <v>-87.918819999999997</v>
      </c>
      <c r="L644" t="s">
        <v>94</v>
      </c>
      <c r="M644">
        <f>VLOOKUP(L644,[1]Key!$A$1:$C$72,2,FALSE)</f>
        <v>43.051119999999997</v>
      </c>
      <c r="N644">
        <f>VLOOKUP(L644,[1]Key!$A$1:$C$72,3,FALSE)</f>
        <v>-87.918819999999997</v>
      </c>
      <c r="O644">
        <v>18</v>
      </c>
      <c r="P644">
        <v>3</v>
      </c>
      <c r="Q644">
        <v>2.7</v>
      </c>
      <c r="R644">
        <v>2.6</v>
      </c>
      <c r="S644">
        <v>108</v>
      </c>
      <c r="T644">
        <f t="shared" si="90"/>
        <v>-1</v>
      </c>
      <c r="U644" s="1">
        <v>42791</v>
      </c>
      <c r="V644" s="13">
        <f t="shared" si="91"/>
        <v>42767</v>
      </c>
      <c r="W644" s="14">
        <f t="shared" si="92"/>
        <v>42791</v>
      </c>
      <c r="X644" s="1" t="str">
        <f t="shared" si="93"/>
        <v>Saturday</v>
      </c>
      <c r="Y644" s="2">
        <v>0.69277777777777771</v>
      </c>
      <c r="Z644" s="2">
        <f t="shared" si="94"/>
        <v>0.70833333333333326</v>
      </c>
      <c r="AA644">
        <f>1</f>
        <v>1</v>
      </c>
      <c r="AB644" s="1">
        <v>42791</v>
      </c>
      <c r="AC644" s="13">
        <f t="shared" si="95"/>
        <v>42767</v>
      </c>
      <c r="AD644" s="14">
        <f t="shared" si="96"/>
        <v>42791</v>
      </c>
      <c r="AE644" s="1" t="str">
        <f t="shared" si="97"/>
        <v>Saturday</v>
      </c>
      <c r="AF644" s="2">
        <v>0.70543981481481488</v>
      </c>
      <c r="AG644" s="2">
        <f t="shared" si="98"/>
        <v>0.70833333333333326</v>
      </c>
      <c r="AH644" t="s">
        <v>35</v>
      </c>
    </row>
    <row r="645" spans="1:34" x14ac:dyDescent="0.2">
      <c r="A645">
        <v>1521226</v>
      </c>
      <c r="B645" t="s">
        <v>88</v>
      </c>
      <c r="E645">
        <v>53211</v>
      </c>
      <c r="F645" t="s">
        <v>23</v>
      </c>
      <c r="G645" t="s">
        <v>89</v>
      </c>
      <c r="H645">
        <v>952</v>
      </c>
      <c r="I645" t="s">
        <v>36</v>
      </c>
      <c r="J645">
        <f>VLOOKUP(I645,[1]Key!$A$1:$C$72,2,FALSE)</f>
        <v>43.038580000000003</v>
      </c>
      <c r="K645">
        <f>VLOOKUP(I645,[1]Key!$A$1:$C$72,3,FALSE)</f>
        <v>-87.90934</v>
      </c>
      <c r="L645" t="s">
        <v>66</v>
      </c>
      <c r="M645">
        <f>VLOOKUP(L645,[1]Key!$A$1:$C$72,2,FALSE)</f>
        <v>43.060155999999999</v>
      </c>
      <c r="N645">
        <f>VLOOKUP(L645,[1]Key!$A$1:$C$72,3,FALSE)</f>
        <v>-87.881258000000003</v>
      </c>
      <c r="O645">
        <v>30</v>
      </c>
      <c r="P645">
        <v>3</v>
      </c>
      <c r="Q645">
        <v>4.5</v>
      </c>
      <c r="R645">
        <v>4.3</v>
      </c>
      <c r="S645">
        <v>180</v>
      </c>
      <c r="T645">
        <f t="shared" si="90"/>
        <v>-1</v>
      </c>
      <c r="U645" s="1">
        <v>42792</v>
      </c>
      <c r="V645" s="13">
        <f t="shared" si="91"/>
        <v>42767</v>
      </c>
      <c r="W645" s="14">
        <f t="shared" si="92"/>
        <v>42792</v>
      </c>
      <c r="X645" s="1" t="str">
        <f t="shared" si="93"/>
        <v>Sunday</v>
      </c>
      <c r="Y645" s="2">
        <v>0.12607638888888889</v>
      </c>
      <c r="Z645" s="2">
        <f t="shared" si="94"/>
        <v>0.125</v>
      </c>
      <c r="AA645">
        <f>1</f>
        <v>1</v>
      </c>
      <c r="AB645" s="1">
        <v>42792</v>
      </c>
      <c r="AC645" s="13">
        <f t="shared" si="95"/>
        <v>42767</v>
      </c>
      <c r="AD645" s="14">
        <f t="shared" si="96"/>
        <v>42792</v>
      </c>
      <c r="AE645" s="1" t="str">
        <f t="shared" si="97"/>
        <v>Sunday</v>
      </c>
      <c r="AF645" s="2">
        <v>0.14719907407407407</v>
      </c>
      <c r="AG645" s="2">
        <f t="shared" si="98"/>
        <v>0.16666666666666666</v>
      </c>
      <c r="AH645" t="s">
        <v>27</v>
      </c>
    </row>
    <row r="646" spans="1:34" x14ac:dyDescent="0.2">
      <c r="A646">
        <v>1521791</v>
      </c>
      <c r="B646" t="s">
        <v>88</v>
      </c>
      <c r="E646">
        <v>53081</v>
      </c>
      <c r="F646" t="s">
        <v>23</v>
      </c>
      <c r="G646" t="s">
        <v>89</v>
      </c>
      <c r="H646">
        <v>13</v>
      </c>
      <c r="I646" t="s">
        <v>62</v>
      </c>
      <c r="J646">
        <f>VLOOKUP(I646,[1]Key!$A$1:$C$72,2,FALSE)</f>
        <v>43.058010000000003</v>
      </c>
      <c r="K646">
        <f>VLOOKUP(I646,[1]Key!$A$1:$C$72,3,FALSE)</f>
        <v>-87.877300000000005</v>
      </c>
      <c r="L646" t="s">
        <v>62</v>
      </c>
      <c r="M646">
        <f>VLOOKUP(L646,[1]Key!$A$1:$C$72,2,FALSE)</f>
        <v>43.058010000000003</v>
      </c>
      <c r="N646">
        <f>VLOOKUP(L646,[1]Key!$A$1:$C$72,3,FALSE)</f>
        <v>-87.877300000000005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f t="shared" si="90"/>
        <v>-1</v>
      </c>
      <c r="U646" s="1">
        <v>42792</v>
      </c>
      <c r="V646" s="13">
        <f t="shared" si="91"/>
        <v>42767</v>
      </c>
      <c r="W646" s="14">
        <f t="shared" si="92"/>
        <v>42792</v>
      </c>
      <c r="X646" s="1" t="str">
        <f t="shared" si="93"/>
        <v>Sunday</v>
      </c>
      <c r="Y646" s="2">
        <v>0.59464120370370377</v>
      </c>
      <c r="Z646" s="2">
        <f t="shared" si="94"/>
        <v>0.58333333333333326</v>
      </c>
      <c r="AA646">
        <f>1</f>
        <v>1</v>
      </c>
      <c r="AB646" s="1">
        <v>42792</v>
      </c>
      <c r="AC646" s="13">
        <f t="shared" si="95"/>
        <v>42767</v>
      </c>
      <c r="AD646" s="14">
        <f t="shared" si="96"/>
        <v>42792</v>
      </c>
      <c r="AE646" s="1" t="str">
        <f t="shared" si="97"/>
        <v>Sunday</v>
      </c>
      <c r="AF646" s="2">
        <v>0.59508101851851858</v>
      </c>
      <c r="AG646" s="2">
        <f t="shared" si="98"/>
        <v>0.58333333333333326</v>
      </c>
      <c r="AH646" t="s">
        <v>35</v>
      </c>
    </row>
    <row r="647" spans="1:34" x14ac:dyDescent="0.2">
      <c r="A647">
        <v>1521811</v>
      </c>
      <c r="B647" t="s">
        <v>88</v>
      </c>
      <c r="E647">
        <v>53202</v>
      </c>
      <c r="F647" t="s">
        <v>23</v>
      </c>
      <c r="G647" t="s">
        <v>89</v>
      </c>
      <c r="H647">
        <v>114</v>
      </c>
      <c r="I647" t="s">
        <v>40</v>
      </c>
      <c r="J647">
        <f>VLOOKUP(I647,[1]Key!$A$1:$C$72,2,FALSE)</f>
        <v>43.031480000000002</v>
      </c>
      <c r="K647">
        <f>VLOOKUP(I647,[1]Key!$A$1:$C$72,3,FALSE)</f>
        <v>-87.908169999999998</v>
      </c>
      <c r="L647" t="s">
        <v>31</v>
      </c>
      <c r="M647">
        <f>VLOOKUP(L647,[1]Key!$A$1:$C$72,2,FALSE)</f>
        <v>43.03519</v>
      </c>
      <c r="N647">
        <f>VLOOKUP(L647,[1]Key!$A$1:$C$72,3,FALSE)</f>
        <v>-87.907390000000007</v>
      </c>
      <c r="O647">
        <v>4</v>
      </c>
      <c r="P647">
        <v>0</v>
      </c>
      <c r="Q647">
        <v>0.6</v>
      </c>
      <c r="R647">
        <v>0.6</v>
      </c>
      <c r="S647">
        <v>24</v>
      </c>
      <c r="T647">
        <f t="shared" si="90"/>
        <v>-1</v>
      </c>
      <c r="U647" s="1">
        <v>42792</v>
      </c>
      <c r="V647" s="13">
        <f t="shared" si="91"/>
        <v>42767</v>
      </c>
      <c r="W647" s="14">
        <f t="shared" si="92"/>
        <v>42792</v>
      </c>
      <c r="X647" s="1" t="str">
        <f t="shared" si="93"/>
        <v>Sunday</v>
      </c>
      <c r="Y647" s="2">
        <v>0.60318287037037044</v>
      </c>
      <c r="Z647" s="2">
        <f t="shared" si="94"/>
        <v>0.58333333333333326</v>
      </c>
      <c r="AA647">
        <f>1</f>
        <v>1</v>
      </c>
      <c r="AB647" s="1">
        <v>42792</v>
      </c>
      <c r="AC647" s="13">
        <f t="shared" si="95"/>
        <v>42767</v>
      </c>
      <c r="AD647" s="14">
        <f t="shared" si="96"/>
        <v>42792</v>
      </c>
      <c r="AE647" s="1" t="str">
        <f t="shared" si="97"/>
        <v>Sunday</v>
      </c>
      <c r="AF647" s="2">
        <v>0.60612268518518519</v>
      </c>
      <c r="AG647" s="2">
        <f t="shared" si="98"/>
        <v>0.625</v>
      </c>
      <c r="AH647" t="s">
        <v>27</v>
      </c>
    </row>
    <row r="648" spans="1:34" x14ac:dyDescent="0.2">
      <c r="A648">
        <v>1521850</v>
      </c>
      <c r="B648" t="s">
        <v>88</v>
      </c>
      <c r="E648">
        <v>53203</v>
      </c>
      <c r="F648" t="s">
        <v>23</v>
      </c>
      <c r="G648" t="s">
        <v>89</v>
      </c>
      <c r="H648">
        <v>103</v>
      </c>
      <c r="I648" t="s">
        <v>34</v>
      </c>
      <c r="J648">
        <f>VLOOKUP(I648,[1]Key!$A$1:$C$72,2,FALSE)</f>
        <v>43.036900000000003</v>
      </c>
      <c r="K648">
        <f>VLOOKUP(I648,[1]Key!$A$1:$C$72,3,FALSE)</f>
        <v>-87.89667</v>
      </c>
      <c r="L648" t="s">
        <v>39</v>
      </c>
      <c r="M648">
        <f>VLOOKUP(L648,[1]Key!$A$1:$C$72,2,FALSE)</f>
        <v>43.03913</v>
      </c>
      <c r="N648">
        <f>VLOOKUP(L648,[1]Key!$A$1:$C$72,3,FALSE)</f>
        <v>-87.916150000000002</v>
      </c>
      <c r="O648">
        <v>24</v>
      </c>
      <c r="P648">
        <v>3</v>
      </c>
      <c r="Q648">
        <v>3.6</v>
      </c>
      <c r="R648">
        <v>3.4</v>
      </c>
      <c r="S648">
        <v>144</v>
      </c>
      <c r="T648">
        <f t="shared" si="90"/>
        <v>-1</v>
      </c>
      <c r="U648" s="1">
        <v>42792</v>
      </c>
      <c r="V648" s="13">
        <f t="shared" si="91"/>
        <v>42767</v>
      </c>
      <c r="W648" s="14">
        <f t="shared" si="92"/>
        <v>42792</v>
      </c>
      <c r="X648" s="1" t="str">
        <f t="shared" si="93"/>
        <v>Sunday</v>
      </c>
      <c r="Y648" s="2">
        <v>0.61361111111111111</v>
      </c>
      <c r="Z648" s="2">
        <f t="shared" si="94"/>
        <v>0.625</v>
      </c>
      <c r="AA648">
        <f>1</f>
        <v>1</v>
      </c>
      <c r="AB648" s="1">
        <v>42792</v>
      </c>
      <c r="AC648" s="13">
        <f t="shared" si="95"/>
        <v>42767</v>
      </c>
      <c r="AD648" s="14">
        <f t="shared" si="96"/>
        <v>42792</v>
      </c>
      <c r="AE648" s="1" t="str">
        <f t="shared" si="97"/>
        <v>Sunday</v>
      </c>
      <c r="AF648" s="2">
        <v>0.63011574074074073</v>
      </c>
      <c r="AG648" s="2">
        <f t="shared" si="98"/>
        <v>0.625</v>
      </c>
      <c r="AH648" t="s">
        <v>27</v>
      </c>
    </row>
    <row r="649" spans="1:34" x14ac:dyDescent="0.2">
      <c r="A649">
        <v>1521880</v>
      </c>
      <c r="B649" t="s">
        <v>88</v>
      </c>
      <c r="E649">
        <v>60657</v>
      </c>
      <c r="F649" t="s">
        <v>23</v>
      </c>
      <c r="G649" t="s">
        <v>89</v>
      </c>
      <c r="H649">
        <v>5516</v>
      </c>
      <c r="I649" t="s">
        <v>34</v>
      </c>
      <c r="J649">
        <f>VLOOKUP(I649,[1]Key!$A$1:$C$72,2,FALSE)</f>
        <v>43.036900000000003</v>
      </c>
      <c r="K649">
        <f>VLOOKUP(I649,[1]Key!$A$1:$C$72,3,FALSE)</f>
        <v>-87.89667</v>
      </c>
      <c r="L649" t="s">
        <v>66</v>
      </c>
      <c r="M649">
        <f>VLOOKUP(L649,[1]Key!$A$1:$C$72,2,FALSE)</f>
        <v>43.060155999999999</v>
      </c>
      <c r="N649">
        <f>VLOOKUP(L649,[1]Key!$A$1:$C$72,3,FALSE)</f>
        <v>-87.881258000000003</v>
      </c>
      <c r="O649">
        <v>44</v>
      </c>
      <c r="P649">
        <v>6</v>
      </c>
      <c r="Q649">
        <v>6.6</v>
      </c>
      <c r="R649">
        <v>6.3</v>
      </c>
      <c r="S649">
        <v>264</v>
      </c>
      <c r="T649">
        <f t="shared" si="90"/>
        <v>-1</v>
      </c>
      <c r="U649" s="1">
        <v>42792</v>
      </c>
      <c r="V649" s="13">
        <f t="shared" si="91"/>
        <v>42767</v>
      </c>
      <c r="W649" s="14">
        <f t="shared" si="92"/>
        <v>42792</v>
      </c>
      <c r="X649" s="1" t="str">
        <f t="shared" si="93"/>
        <v>Sunday</v>
      </c>
      <c r="Y649" s="2">
        <v>0.67363425925925924</v>
      </c>
      <c r="Z649" s="2">
        <f t="shared" si="94"/>
        <v>0.66666666666666663</v>
      </c>
      <c r="AA649">
        <f>1</f>
        <v>1</v>
      </c>
      <c r="AB649" s="1">
        <v>42792</v>
      </c>
      <c r="AC649" s="13">
        <f t="shared" si="95"/>
        <v>42767</v>
      </c>
      <c r="AD649" s="14">
        <f t="shared" si="96"/>
        <v>42792</v>
      </c>
      <c r="AE649" s="1" t="str">
        <f t="shared" si="97"/>
        <v>Sunday</v>
      </c>
      <c r="AF649" s="2">
        <v>0.70457175925925919</v>
      </c>
      <c r="AG649" s="2">
        <f t="shared" si="98"/>
        <v>0.70833333333333326</v>
      </c>
      <c r="AH649" t="s">
        <v>27</v>
      </c>
    </row>
    <row r="650" spans="1:34" x14ac:dyDescent="0.2">
      <c r="A650">
        <v>1521919</v>
      </c>
      <c r="B650" t="s">
        <v>88</v>
      </c>
      <c r="E650">
        <v>53202</v>
      </c>
      <c r="F650" t="s">
        <v>23</v>
      </c>
      <c r="G650" t="s">
        <v>89</v>
      </c>
      <c r="H650">
        <v>11151</v>
      </c>
      <c r="I650" t="s">
        <v>69</v>
      </c>
      <c r="J650">
        <f>VLOOKUP(I650,[1]Key!$A$1:$C$72,2,FALSE)</f>
        <v>43.048200000000001</v>
      </c>
      <c r="K650">
        <f>VLOOKUP(I650,[1]Key!$A$1:$C$72,3,FALSE)</f>
        <v>-87.900859999999994</v>
      </c>
      <c r="L650" t="s">
        <v>80</v>
      </c>
      <c r="M650">
        <f>VLOOKUP(L650,[1]Key!$A$1:$C$72,2,FALSE)</f>
        <v>43.052460000000004</v>
      </c>
      <c r="N650">
        <f>VLOOKUP(L650,[1]Key!$A$1:$C$72,3,FALSE)</f>
        <v>-87.891000000000005</v>
      </c>
      <c r="O650">
        <v>8</v>
      </c>
      <c r="P650">
        <v>3</v>
      </c>
      <c r="Q650">
        <v>1.2</v>
      </c>
      <c r="R650">
        <v>1.1000000000000001</v>
      </c>
      <c r="S650">
        <v>48</v>
      </c>
      <c r="T650">
        <f t="shared" si="90"/>
        <v>-1</v>
      </c>
      <c r="U650" s="1">
        <v>42792</v>
      </c>
      <c r="V650" s="13">
        <f t="shared" si="91"/>
        <v>42767</v>
      </c>
      <c r="W650" s="14">
        <f t="shared" si="92"/>
        <v>42792</v>
      </c>
      <c r="X650" s="1" t="str">
        <f t="shared" si="93"/>
        <v>Sunday</v>
      </c>
      <c r="Y650" s="2">
        <v>0.63171296296296298</v>
      </c>
      <c r="Z650" s="2">
        <f t="shared" si="94"/>
        <v>0.625</v>
      </c>
      <c r="AA650">
        <f>1</f>
        <v>1</v>
      </c>
      <c r="AB650" s="1">
        <v>42792</v>
      </c>
      <c r="AC650" s="13">
        <f t="shared" si="95"/>
        <v>42767</v>
      </c>
      <c r="AD650" s="14">
        <f t="shared" si="96"/>
        <v>42792</v>
      </c>
      <c r="AE650" s="1" t="str">
        <f t="shared" si="97"/>
        <v>Sunday</v>
      </c>
      <c r="AF650" s="2">
        <v>0.63696759259259261</v>
      </c>
      <c r="AG650" s="2">
        <f t="shared" si="98"/>
        <v>0.625</v>
      </c>
      <c r="AH650" t="s">
        <v>27</v>
      </c>
    </row>
    <row r="651" spans="1:34" x14ac:dyDescent="0.2">
      <c r="A651">
        <v>1522037</v>
      </c>
      <c r="B651" t="s">
        <v>88</v>
      </c>
      <c r="E651">
        <v>53211</v>
      </c>
      <c r="F651" t="s">
        <v>23</v>
      </c>
      <c r="G651" t="s">
        <v>89</v>
      </c>
      <c r="H651">
        <v>5463</v>
      </c>
      <c r="I651" t="s">
        <v>34</v>
      </c>
      <c r="J651">
        <f>VLOOKUP(I651,[1]Key!$A$1:$C$72,2,FALSE)</f>
        <v>43.036900000000003</v>
      </c>
      <c r="K651">
        <f>VLOOKUP(I651,[1]Key!$A$1:$C$72,3,FALSE)</f>
        <v>-87.89667</v>
      </c>
      <c r="L651" t="s">
        <v>34</v>
      </c>
      <c r="M651">
        <f>VLOOKUP(L651,[1]Key!$A$1:$C$72,2,FALSE)</f>
        <v>43.036900000000003</v>
      </c>
      <c r="N651">
        <f>VLOOKUP(L651,[1]Key!$A$1:$C$72,3,FALSE)</f>
        <v>-87.89667</v>
      </c>
      <c r="O651">
        <v>28</v>
      </c>
      <c r="P651">
        <v>3</v>
      </c>
      <c r="Q651">
        <v>4.2</v>
      </c>
      <c r="R651">
        <v>4</v>
      </c>
      <c r="S651">
        <v>168</v>
      </c>
      <c r="T651">
        <f t="shared" si="90"/>
        <v>-1</v>
      </c>
      <c r="U651" s="1">
        <v>42792</v>
      </c>
      <c r="V651" s="13">
        <f t="shared" si="91"/>
        <v>42767</v>
      </c>
      <c r="W651" s="14">
        <f t="shared" si="92"/>
        <v>42792</v>
      </c>
      <c r="X651" s="1" t="str">
        <f t="shared" si="93"/>
        <v>Sunday</v>
      </c>
      <c r="Y651" s="2">
        <v>0.67614583333333333</v>
      </c>
      <c r="Z651" s="2">
        <f t="shared" si="94"/>
        <v>0.66666666666666663</v>
      </c>
      <c r="AA651">
        <f>1</f>
        <v>1</v>
      </c>
      <c r="AB651" s="1">
        <v>42792</v>
      </c>
      <c r="AC651" s="13">
        <f t="shared" si="95"/>
        <v>42767</v>
      </c>
      <c r="AD651" s="14">
        <f t="shared" si="96"/>
        <v>42792</v>
      </c>
      <c r="AE651" s="1" t="str">
        <f t="shared" si="97"/>
        <v>Sunday</v>
      </c>
      <c r="AF651" s="2">
        <v>0.695775462962963</v>
      </c>
      <c r="AG651" s="2">
        <f t="shared" si="98"/>
        <v>0.70833333333333326</v>
      </c>
      <c r="AH651" t="s">
        <v>35</v>
      </c>
    </row>
    <row r="652" spans="1:34" x14ac:dyDescent="0.2">
      <c r="A652">
        <v>1522259</v>
      </c>
      <c r="B652" t="s">
        <v>88</v>
      </c>
      <c r="F652" t="s">
        <v>23</v>
      </c>
      <c r="G652" t="s">
        <v>89</v>
      </c>
      <c r="H652">
        <v>11101</v>
      </c>
      <c r="I652" t="s">
        <v>43</v>
      </c>
      <c r="J652">
        <f>VLOOKUP(I652,[1]Key!$A$1:$C$72,2,FALSE)</f>
        <v>43.03886</v>
      </c>
      <c r="K652">
        <f>VLOOKUP(I652,[1]Key!$A$1:$C$72,3,FALSE)</f>
        <v>-87.902720000000002</v>
      </c>
      <c r="L652" t="s">
        <v>43</v>
      </c>
      <c r="M652">
        <f>VLOOKUP(L652,[1]Key!$A$1:$C$72,2,FALSE)</f>
        <v>43.03886</v>
      </c>
      <c r="N652">
        <f>VLOOKUP(L652,[1]Key!$A$1:$C$72,3,FALSE)</f>
        <v>-87.902720000000002</v>
      </c>
      <c r="O652">
        <v>67</v>
      </c>
      <c r="P652">
        <v>9</v>
      </c>
      <c r="Q652">
        <v>10.1</v>
      </c>
      <c r="R652">
        <v>9.5</v>
      </c>
      <c r="S652">
        <v>402</v>
      </c>
      <c r="T652">
        <f t="shared" si="90"/>
        <v>-1</v>
      </c>
      <c r="U652" s="1">
        <v>42792</v>
      </c>
      <c r="V652" s="13">
        <f t="shared" si="91"/>
        <v>42767</v>
      </c>
      <c r="W652" s="14">
        <f t="shared" si="92"/>
        <v>42792</v>
      </c>
      <c r="X652" s="1" t="str">
        <f t="shared" si="93"/>
        <v>Sunday</v>
      </c>
      <c r="Y652" s="2">
        <v>0.78443287037037035</v>
      </c>
      <c r="Z652" s="2">
        <f t="shared" si="94"/>
        <v>0.79166666666666663</v>
      </c>
      <c r="AA652">
        <f>1</f>
        <v>1</v>
      </c>
      <c r="AB652" s="1">
        <v>42792</v>
      </c>
      <c r="AC652" s="13">
        <f t="shared" si="95"/>
        <v>42767</v>
      </c>
      <c r="AD652" s="14">
        <f t="shared" si="96"/>
        <v>42792</v>
      </c>
      <c r="AE652" s="1" t="str">
        <f t="shared" si="97"/>
        <v>Sunday</v>
      </c>
      <c r="AF652" s="2">
        <v>0.83089120370370362</v>
      </c>
      <c r="AG652" s="2">
        <f t="shared" si="98"/>
        <v>0.83333333333333326</v>
      </c>
      <c r="AH652" t="s">
        <v>35</v>
      </c>
    </row>
    <row r="653" spans="1:34" x14ac:dyDescent="0.2">
      <c r="A653">
        <v>1522331</v>
      </c>
      <c r="B653" t="s">
        <v>88</v>
      </c>
      <c r="E653">
        <v>92115</v>
      </c>
      <c r="F653" t="s">
        <v>23</v>
      </c>
      <c r="G653" t="s">
        <v>89</v>
      </c>
      <c r="H653">
        <v>5522</v>
      </c>
      <c r="I653" t="s">
        <v>87</v>
      </c>
      <c r="J653">
        <f>VLOOKUP(I653,[1]Key!$A$1:$C$72,2,FALSE)</f>
        <v>43.077359999999999</v>
      </c>
      <c r="K653">
        <f>VLOOKUP(I653,[1]Key!$A$1:$C$72,3,FALSE)</f>
        <v>-87.880769999999998</v>
      </c>
      <c r="L653" t="s">
        <v>87</v>
      </c>
      <c r="M653">
        <f>VLOOKUP(L653,[1]Key!$A$1:$C$72,2,FALSE)</f>
        <v>43.077359999999999</v>
      </c>
      <c r="N653">
        <f>VLOOKUP(L653,[1]Key!$A$1:$C$72,3,FALSE)</f>
        <v>-87.880769999999998</v>
      </c>
      <c r="O653">
        <v>52</v>
      </c>
      <c r="P653">
        <v>6</v>
      </c>
      <c r="Q653">
        <v>7.8</v>
      </c>
      <c r="R653">
        <v>7.4</v>
      </c>
      <c r="S653">
        <v>312</v>
      </c>
      <c r="T653">
        <f t="shared" si="90"/>
        <v>-1</v>
      </c>
      <c r="U653" s="1">
        <v>42792</v>
      </c>
      <c r="V653" s="13">
        <f t="shared" si="91"/>
        <v>42767</v>
      </c>
      <c r="W653" s="14">
        <f t="shared" si="92"/>
        <v>42792</v>
      </c>
      <c r="X653" s="1" t="str">
        <f t="shared" si="93"/>
        <v>Sunday</v>
      </c>
      <c r="Y653" s="2">
        <v>0.88791666666666658</v>
      </c>
      <c r="Z653" s="2">
        <f t="shared" si="94"/>
        <v>0.875</v>
      </c>
      <c r="AA653">
        <f>1</f>
        <v>1</v>
      </c>
      <c r="AB653" s="1">
        <v>42792</v>
      </c>
      <c r="AC653" s="13">
        <f t="shared" si="95"/>
        <v>42767</v>
      </c>
      <c r="AD653" s="14">
        <f t="shared" si="96"/>
        <v>42792</v>
      </c>
      <c r="AE653" s="1" t="str">
        <f t="shared" si="97"/>
        <v>Sunday</v>
      </c>
      <c r="AF653" s="2">
        <v>0.92414351851851861</v>
      </c>
      <c r="AG653" s="2">
        <f t="shared" si="98"/>
        <v>0.91666666666666663</v>
      </c>
      <c r="AH653" t="s">
        <v>35</v>
      </c>
    </row>
    <row r="654" spans="1:34" x14ac:dyDescent="0.2">
      <c r="A654">
        <v>1522813</v>
      </c>
      <c r="B654" t="s">
        <v>88</v>
      </c>
      <c r="E654">
        <v>27511</v>
      </c>
      <c r="F654" t="s">
        <v>23</v>
      </c>
      <c r="G654" t="s">
        <v>89</v>
      </c>
      <c r="H654">
        <v>179</v>
      </c>
      <c r="I654" t="s">
        <v>43</v>
      </c>
      <c r="J654">
        <f>VLOOKUP(I654,[1]Key!$A$1:$C$72,2,FALSE)</f>
        <v>43.03886</v>
      </c>
      <c r="K654">
        <f>VLOOKUP(I654,[1]Key!$A$1:$C$72,3,FALSE)</f>
        <v>-87.902720000000002</v>
      </c>
      <c r="L654" t="s">
        <v>36</v>
      </c>
      <c r="M654">
        <f>VLOOKUP(L654,[1]Key!$A$1:$C$72,2,FALSE)</f>
        <v>43.038580000000003</v>
      </c>
      <c r="N654">
        <f>VLOOKUP(L654,[1]Key!$A$1:$C$72,3,FALSE)</f>
        <v>-87.90934</v>
      </c>
      <c r="O654">
        <v>148</v>
      </c>
      <c r="P654">
        <v>15</v>
      </c>
      <c r="Q654">
        <v>18</v>
      </c>
      <c r="R654">
        <v>17.100000000000001</v>
      </c>
      <c r="S654">
        <v>720</v>
      </c>
      <c r="T654">
        <f t="shared" si="90"/>
        <v>-1</v>
      </c>
      <c r="U654" s="1">
        <v>42794</v>
      </c>
      <c r="V654" s="13">
        <f t="shared" si="91"/>
        <v>42767</v>
      </c>
      <c r="W654" s="14">
        <f t="shared" si="92"/>
        <v>42794</v>
      </c>
      <c r="X654" s="1" t="str">
        <f t="shared" si="93"/>
        <v>Tuesday</v>
      </c>
      <c r="Y654" s="2">
        <v>0.51342592592592595</v>
      </c>
      <c r="Z654" s="2">
        <f t="shared" si="94"/>
        <v>0.5</v>
      </c>
      <c r="AA654">
        <f>1</f>
        <v>1</v>
      </c>
      <c r="AB654" s="1">
        <v>42794</v>
      </c>
      <c r="AC654" s="13">
        <f t="shared" si="95"/>
        <v>42767</v>
      </c>
      <c r="AD654" s="14">
        <f t="shared" si="96"/>
        <v>42794</v>
      </c>
      <c r="AE654" s="1" t="str">
        <f t="shared" si="97"/>
        <v>Tuesday</v>
      </c>
      <c r="AF654" s="2">
        <v>0.61611111111111116</v>
      </c>
      <c r="AG654" s="2">
        <f t="shared" si="98"/>
        <v>0.625</v>
      </c>
      <c r="AH654" t="s">
        <v>27</v>
      </c>
    </row>
    <row r="655" spans="1:34" x14ac:dyDescent="0.2">
      <c r="A655">
        <v>1492132</v>
      </c>
      <c r="B655" t="s">
        <v>88</v>
      </c>
      <c r="E655">
        <v>53211</v>
      </c>
      <c r="F655" t="s">
        <v>23</v>
      </c>
      <c r="G655" t="s">
        <v>89</v>
      </c>
      <c r="H655">
        <v>5713</v>
      </c>
      <c r="I655" t="s">
        <v>78</v>
      </c>
      <c r="J655">
        <f>VLOOKUP(I655,[1]Key!$A$1:$C$72,2,FALSE)</f>
        <v>43.060250000000003</v>
      </c>
      <c r="K655">
        <f>VLOOKUP(I655,[1]Key!$A$1:$C$72,3,FALSE)</f>
        <v>-87.892169999999993</v>
      </c>
      <c r="L655" t="s">
        <v>61</v>
      </c>
      <c r="M655">
        <f>VLOOKUP(L655,[1]Key!$A$1:$C$72,2,FALSE)</f>
        <v>43.058619999999998</v>
      </c>
      <c r="N655">
        <f>VLOOKUP(L655,[1]Key!$A$1:$C$72,3,FALSE)</f>
        <v>-87.885319999999993</v>
      </c>
      <c r="O655">
        <v>3</v>
      </c>
      <c r="P655">
        <v>0</v>
      </c>
      <c r="Q655">
        <v>0.5</v>
      </c>
      <c r="R655">
        <v>0.4</v>
      </c>
      <c r="S655">
        <v>18</v>
      </c>
      <c r="T655">
        <f t="shared" si="90"/>
        <v>-1</v>
      </c>
      <c r="U655" s="1">
        <v>42768</v>
      </c>
      <c r="V655" s="13">
        <f t="shared" si="91"/>
        <v>42767</v>
      </c>
      <c r="W655" s="14">
        <f t="shared" si="92"/>
        <v>42768</v>
      </c>
      <c r="X655" s="1" t="str">
        <f t="shared" si="93"/>
        <v>Thursday</v>
      </c>
      <c r="Y655" s="2">
        <v>0.83894675925925932</v>
      </c>
      <c r="Z655" s="2">
        <f t="shared" si="94"/>
        <v>0.83333333333333326</v>
      </c>
      <c r="AA655">
        <f>1</f>
        <v>1</v>
      </c>
      <c r="AB655" s="1">
        <v>42768</v>
      </c>
      <c r="AC655" s="13">
        <f t="shared" si="95"/>
        <v>42767</v>
      </c>
      <c r="AD655" s="14">
        <f t="shared" si="96"/>
        <v>42768</v>
      </c>
      <c r="AE655" s="1" t="str">
        <f t="shared" si="97"/>
        <v>Thursday</v>
      </c>
      <c r="AF655" s="2">
        <v>0.8415625000000001</v>
      </c>
      <c r="AG655" s="2">
        <f t="shared" si="98"/>
        <v>0.83333333333333326</v>
      </c>
      <c r="AH655" t="s">
        <v>27</v>
      </c>
    </row>
    <row r="656" spans="1:34" x14ac:dyDescent="0.2">
      <c r="A656">
        <v>1371768</v>
      </c>
      <c r="B656" t="s">
        <v>88</v>
      </c>
      <c r="E656">
        <v>60515</v>
      </c>
      <c r="F656" t="s">
        <v>23</v>
      </c>
      <c r="G656" t="s">
        <v>89</v>
      </c>
      <c r="H656">
        <v>5549</v>
      </c>
      <c r="I656" t="s">
        <v>36</v>
      </c>
      <c r="J656">
        <f>VLOOKUP(I656,[1]Key!$A$1:$C$72,2,FALSE)</f>
        <v>43.038580000000003</v>
      </c>
      <c r="K656">
        <f>VLOOKUP(I656,[1]Key!$A$1:$C$72,3,FALSE)</f>
        <v>-87.90934</v>
      </c>
      <c r="L656" t="s">
        <v>36</v>
      </c>
      <c r="M656">
        <f>VLOOKUP(L656,[1]Key!$A$1:$C$72,2,FALSE)</f>
        <v>43.038580000000003</v>
      </c>
      <c r="N656">
        <f>VLOOKUP(L656,[1]Key!$A$1:$C$72,3,FALSE)</f>
        <v>-87.90934</v>
      </c>
      <c r="O656">
        <v>76</v>
      </c>
      <c r="P656">
        <v>9</v>
      </c>
      <c r="Q656">
        <v>11.4</v>
      </c>
      <c r="R656">
        <v>10.8</v>
      </c>
      <c r="S656">
        <v>456</v>
      </c>
      <c r="T656">
        <f t="shared" si="90"/>
        <v>-1</v>
      </c>
      <c r="U656" s="1">
        <v>42769</v>
      </c>
      <c r="V656" s="13">
        <f t="shared" si="91"/>
        <v>42767</v>
      </c>
      <c r="W656" s="14">
        <f t="shared" si="92"/>
        <v>42769</v>
      </c>
      <c r="X656" s="1" t="str">
        <f t="shared" si="93"/>
        <v>Friday</v>
      </c>
      <c r="Y656" s="2">
        <v>0.77247685185185189</v>
      </c>
      <c r="Z656" s="2">
        <f t="shared" si="94"/>
        <v>0.79166666666666663</v>
      </c>
      <c r="AA656">
        <f>1</f>
        <v>1</v>
      </c>
      <c r="AB656" s="1">
        <v>42769</v>
      </c>
      <c r="AC656" s="13">
        <f t="shared" si="95"/>
        <v>42767</v>
      </c>
      <c r="AD656" s="14">
        <f t="shared" si="96"/>
        <v>42769</v>
      </c>
      <c r="AE656" s="1" t="str">
        <f t="shared" si="97"/>
        <v>Friday</v>
      </c>
      <c r="AF656" s="2">
        <v>0.82555555555555549</v>
      </c>
      <c r="AG656" s="2">
        <f t="shared" si="98"/>
        <v>0.83333333333333326</v>
      </c>
      <c r="AH656" t="s">
        <v>35</v>
      </c>
    </row>
    <row r="657" spans="1:34" x14ac:dyDescent="0.2">
      <c r="A657">
        <v>1411761</v>
      </c>
      <c r="B657" t="s">
        <v>88</v>
      </c>
      <c r="E657">
        <v>53202</v>
      </c>
      <c r="F657" t="s">
        <v>23</v>
      </c>
      <c r="G657" t="s">
        <v>89</v>
      </c>
      <c r="H657">
        <v>11120</v>
      </c>
      <c r="I657" t="s">
        <v>69</v>
      </c>
      <c r="J657">
        <f>VLOOKUP(I657,[1]Key!$A$1:$C$72,2,FALSE)</f>
        <v>43.048200000000001</v>
      </c>
      <c r="K657">
        <f>VLOOKUP(I657,[1]Key!$A$1:$C$72,3,FALSE)</f>
        <v>-87.900859999999994</v>
      </c>
      <c r="L657" t="s">
        <v>70</v>
      </c>
      <c r="M657">
        <f>VLOOKUP(L657,[1]Key!$A$1:$C$72,2,FALSE)</f>
        <v>43.053040000000003</v>
      </c>
      <c r="N657">
        <f>VLOOKUP(L657,[1]Key!$A$1:$C$72,3,FALSE)</f>
        <v>-87.897660000000002</v>
      </c>
      <c r="O657">
        <v>4</v>
      </c>
      <c r="P657">
        <v>0</v>
      </c>
      <c r="Q657">
        <v>0.6</v>
      </c>
      <c r="R657">
        <v>0.6</v>
      </c>
      <c r="S657">
        <v>24</v>
      </c>
      <c r="T657">
        <f t="shared" si="90"/>
        <v>-1</v>
      </c>
      <c r="U657" s="1">
        <v>42769</v>
      </c>
      <c r="V657" s="13">
        <f t="shared" si="91"/>
        <v>42767</v>
      </c>
      <c r="W657" s="14">
        <f t="shared" si="92"/>
        <v>42769</v>
      </c>
      <c r="X657" s="1" t="str">
        <f t="shared" si="93"/>
        <v>Friday</v>
      </c>
      <c r="Y657" s="2">
        <v>0.84379629629629627</v>
      </c>
      <c r="Z657" s="2">
        <f t="shared" si="94"/>
        <v>0.83333333333333326</v>
      </c>
      <c r="AA657">
        <f>1</f>
        <v>1</v>
      </c>
      <c r="AB657" s="1">
        <v>42769</v>
      </c>
      <c r="AC657" s="13">
        <f t="shared" si="95"/>
        <v>42767</v>
      </c>
      <c r="AD657" s="14">
        <f t="shared" si="96"/>
        <v>42769</v>
      </c>
      <c r="AE657" s="1" t="str">
        <f t="shared" si="97"/>
        <v>Friday</v>
      </c>
      <c r="AF657" s="2">
        <v>0.84658564814814818</v>
      </c>
      <c r="AG657" s="2">
        <f t="shared" si="98"/>
        <v>0.83333333333333326</v>
      </c>
      <c r="AH657" t="s">
        <v>27</v>
      </c>
    </row>
    <row r="658" spans="1:34" x14ac:dyDescent="0.2">
      <c r="A658">
        <v>1376892</v>
      </c>
      <c r="B658" t="s">
        <v>88</v>
      </c>
      <c r="E658">
        <v>53204</v>
      </c>
      <c r="F658" t="s">
        <v>23</v>
      </c>
      <c r="G658" t="s">
        <v>89</v>
      </c>
      <c r="H658">
        <v>5516</v>
      </c>
      <c r="I658" t="s">
        <v>61</v>
      </c>
      <c r="J658">
        <f>VLOOKUP(I658,[1]Key!$A$1:$C$72,2,FALSE)</f>
        <v>43.058619999999998</v>
      </c>
      <c r="K658">
        <f>VLOOKUP(I658,[1]Key!$A$1:$C$72,3,FALSE)</f>
        <v>-87.885319999999993</v>
      </c>
      <c r="L658" t="s">
        <v>93</v>
      </c>
      <c r="M658">
        <f>VLOOKUP(L658,[1]Key!$A$1:$C$72,2,FALSE)</f>
        <v>43.069021999999997</v>
      </c>
      <c r="N658">
        <f>VLOOKUP(L658,[1]Key!$A$1:$C$72,3,FALSE)</f>
        <v>-87.887940999999998</v>
      </c>
      <c r="O658">
        <v>7</v>
      </c>
      <c r="P658">
        <v>3</v>
      </c>
      <c r="Q658">
        <v>1.1000000000000001</v>
      </c>
      <c r="R658">
        <v>1</v>
      </c>
      <c r="S658">
        <v>42</v>
      </c>
      <c r="T658">
        <f t="shared" si="90"/>
        <v>-1</v>
      </c>
      <c r="U658" s="1">
        <v>42771</v>
      </c>
      <c r="V658" s="13">
        <f t="shared" si="91"/>
        <v>42767</v>
      </c>
      <c r="W658" s="14">
        <f t="shared" si="92"/>
        <v>42771</v>
      </c>
      <c r="X658" s="1" t="str">
        <f t="shared" si="93"/>
        <v>Sunday</v>
      </c>
      <c r="Y658" s="2">
        <v>0.51420138888888889</v>
      </c>
      <c r="Z658" s="2">
        <f t="shared" si="94"/>
        <v>0.5</v>
      </c>
      <c r="AA658">
        <f>1</f>
        <v>1</v>
      </c>
      <c r="AB658" s="1">
        <v>42771</v>
      </c>
      <c r="AC658" s="13">
        <f t="shared" si="95"/>
        <v>42767</v>
      </c>
      <c r="AD658" s="14">
        <f t="shared" si="96"/>
        <v>42771</v>
      </c>
      <c r="AE658" s="1" t="str">
        <f t="shared" si="97"/>
        <v>Sunday</v>
      </c>
      <c r="AF658" s="2">
        <v>0.51901620370370372</v>
      </c>
      <c r="AG658" s="2">
        <f t="shared" si="98"/>
        <v>0.5</v>
      </c>
      <c r="AH658" t="s">
        <v>27</v>
      </c>
    </row>
    <row r="659" spans="1:34" x14ac:dyDescent="0.2">
      <c r="A659">
        <v>1411805</v>
      </c>
      <c r="B659" t="s">
        <v>88</v>
      </c>
      <c r="E659">
        <v>53233</v>
      </c>
      <c r="F659" t="s">
        <v>23</v>
      </c>
      <c r="G659" t="s">
        <v>89</v>
      </c>
      <c r="H659">
        <v>46</v>
      </c>
      <c r="I659" t="s">
        <v>29</v>
      </c>
      <c r="J659">
        <f>VLOOKUP(I659,[1]Key!$A$1:$C$72,2,FALSE)</f>
        <v>43.042490000000001</v>
      </c>
      <c r="K659">
        <f>VLOOKUP(I659,[1]Key!$A$1:$C$72,3,FALSE)</f>
        <v>-87.909959999999998</v>
      </c>
      <c r="L659" t="s">
        <v>71</v>
      </c>
      <c r="M659">
        <f>VLOOKUP(L659,[1]Key!$A$1:$C$72,2,FALSE)</f>
        <v>43.060296999999998</v>
      </c>
      <c r="N659">
        <f>VLOOKUP(L659,[1]Key!$A$1:$C$72,3,FALSE)</f>
        <v>-87.913150000000002</v>
      </c>
      <c r="O659">
        <v>17</v>
      </c>
      <c r="P659">
        <v>3</v>
      </c>
      <c r="Q659">
        <v>2.6</v>
      </c>
      <c r="R659">
        <v>2.4</v>
      </c>
      <c r="S659">
        <v>102</v>
      </c>
      <c r="T659">
        <f t="shared" si="90"/>
        <v>-1</v>
      </c>
      <c r="U659" s="1">
        <v>42771</v>
      </c>
      <c r="V659" s="13">
        <f t="shared" si="91"/>
        <v>42767</v>
      </c>
      <c r="W659" s="14">
        <f t="shared" si="92"/>
        <v>42771</v>
      </c>
      <c r="X659" s="1" t="str">
        <f t="shared" si="93"/>
        <v>Sunday</v>
      </c>
      <c r="Y659" s="2">
        <v>0.59609953703703711</v>
      </c>
      <c r="Z659" s="2">
        <f t="shared" si="94"/>
        <v>0.58333333333333326</v>
      </c>
      <c r="AA659">
        <f>1</f>
        <v>1</v>
      </c>
      <c r="AB659" s="1">
        <v>42771</v>
      </c>
      <c r="AC659" s="13">
        <f t="shared" si="95"/>
        <v>42767</v>
      </c>
      <c r="AD659" s="14">
        <f t="shared" si="96"/>
        <v>42771</v>
      </c>
      <c r="AE659" s="1" t="str">
        <f t="shared" si="97"/>
        <v>Sunday</v>
      </c>
      <c r="AF659" s="2">
        <v>0.60781249999999998</v>
      </c>
      <c r="AG659" s="2">
        <f t="shared" si="98"/>
        <v>0.625</v>
      </c>
      <c r="AH659" t="s">
        <v>27</v>
      </c>
    </row>
    <row r="660" spans="1:34" x14ac:dyDescent="0.2">
      <c r="A660">
        <v>1501137</v>
      </c>
      <c r="B660" t="s">
        <v>88</v>
      </c>
      <c r="E660">
        <v>35322</v>
      </c>
      <c r="F660" t="s">
        <v>23</v>
      </c>
      <c r="G660" t="s">
        <v>89</v>
      </c>
      <c r="H660">
        <v>5522</v>
      </c>
      <c r="I660" t="s">
        <v>79</v>
      </c>
      <c r="J660">
        <f>VLOOKUP(I660,[1]Key!$A$1:$C$72,2,FALSE)</f>
        <v>43.038649999999997</v>
      </c>
      <c r="K660">
        <f>VLOOKUP(I660,[1]Key!$A$1:$C$72,3,FALSE)</f>
        <v>-87.921930000000003</v>
      </c>
      <c r="L660" t="s">
        <v>79</v>
      </c>
      <c r="M660">
        <f>VLOOKUP(L660,[1]Key!$A$1:$C$72,2,FALSE)</f>
        <v>43.038649999999997</v>
      </c>
      <c r="N660">
        <f>VLOOKUP(L660,[1]Key!$A$1:$C$72,3,FALSE)</f>
        <v>-87.921930000000003</v>
      </c>
      <c r="O660">
        <v>24</v>
      </c>
      <c r="P660">
        <v>3</v>
      </c>
      <c r="Q660">
        <v>3.6</v>
      </c>
      <c r="R660">
        <v>3.4</v>
      </c>
      <c r="S660">
        <v>144</v>
      </c>
      <c r="T660">
        <f t="shared" si="90"/>
        <v>-1</v>
      </c>
      <c r="U660" s="1">
        <v>42772</v>
      </c>
      <c r="V660" s="13">
        <f t="shared" si="91"/>
        <v>42767</v>
      </c>
      <c r="W660" s="14">
        <f t="shared" si="92"/>
        <v>42772</v>
      </c>
      <c r="X660" s="1" t="str">
        <f t="shared" si="93"/>
        <v>Monday</v>
      </c>
      <c r="Y660" s="2">
        <v>0.53844907407407405</v>
      </c>
      <c r="Z660" s="2">
        <f t="shared" si="94"/>
        <v>0.54166666666666663</v>
      </c>
      <c r="AA660">
        <f>1</f>
        <v>1</v>
      </c>
      <c r="AB660" s="1">
        <v>42772</v>
      </c>
      <c r="AC660" s="13">
        <f t="shared" si="95"/>
        <v>42767</v>
      </c>
      <c r="AD660" s="14">
        <f t="shared" si="96"/>
        <v>42772</v>
      </c>
      <c r="AE660" s="1" t="str">
        <f t="shared" si="97"/>
        <v>Monday</v>
      </c>
      <c r="AF660" s="2">
        <v>0.55519675925925926</v>
      </c>
      <c r="AG660" s="2">
        <f t="shared" si="98"/>
        <v>0.54166666666666663</v>
      </c>
      <c r="AH660" t="s">
        <v>35</v>
      </c>
    </row>
    <row r="661" spans="1:34" x14ac:dyDescent="0.2">
      <c r="A661">
        <v>1501314</v>
      </c>
      <c r="B661" t="s">
        <v>88</v>
      </c>
      <c r="E661">
        <v>53221</v>
      </c>
      <c r="F661" t="s">
        <v>23</v>
      </c>
      <c r="G661" t="s">
        <v>89</v>
      </c>
      <c r="H661">
        <v>5485</v>
      </c>
      <c r="I661" t="s">
        <v>29</v>
      </c>
      <c r="J661">
        <f>VLOOKUP(I661,[1]Key!$A$1:$C$72,2,FALSE)</f>
        <v>43.042490000000001</v>
      </c>
      <c r="K661">
        <f>VLOOKUP(I661,[1]Key!$A$1:$C$72,3,FALSE)</f>
        <v>-87.909959999999998</v>
      </c>
      <c r="L661" t="s">
        <v>29</v>
      </c>
      <c r="M661">
        <f>VLOOKUP(L661,[1]Key!$A$1:$C$72,2,FALSE)</f>
        <v>43.042490000000001</v>
      </c>
      <c r="N661">
        <f>VLOOKUP(L661,[1]Key!$A$1:$C$72,3,FALSE)</f>
        <v>-87.909959999999998</v>
      </c>
      <c r="O661">
        <v>61</v>
      </c>
      <c r="P661">
        <v>6</v>
      </c>
      <c r="Q661">
        <v>9.1999999999999993</v>
      </c>
      <c r="R661">
        <v>8.6999999999999993</v>
      </c>
      <c r="S661">
        <v>366</v>
      </c>
      <c r="T661">
        <f t="shared" si="90"/>
        <v>-1</v>
      </c>
      <c r="U661" s="1">
        <v>42772</v>
      </c>
      <c r="V661" s="13">
        <f t="shared" si="91"/>
        <v>42767</v>
      </c>
      <c r="W661" s="14">
        <f t="shared" si="92"/>
        <v>42772</v>
      </c>
      <c r="X661" s="1" t="str">
        <f t="shared" si="93"/>
        <v>Monday</v>
      </c>
      <c r="Y661" s="2">
        <v>0.69231481481481483</v>
      </c>
      <c r="Z661" s="2">
        <f t="shared" si="94"/>
        <v>0.70833333333333326</v>
      </c>
      <c r="AA661">
        <f>1</f>
        <v>1</v>
      </c>
      <c r="AB661" s="1">
        <v>42772</v>
      </c>
      <c r="AC661" s="13">
        <f t="shared" si="95"/>
        <v>42767</v>
      </c>
      <c r="AD661" s="14">
        <f t="shared" si="96"/>
        <v>42772</v>
      </c>
      <c r="AE661" s="1" t="str">
        <f t="shared" si="97"/>
        <v>Monday</v>
      </c>
      <c r="AF661" s="2">
        <v>0.73442129629629627</v>
      </c>
      <c r="AG661" s="2">
        <f t="shared" si="98"/>
        <v>0.75</v>
      </c>
      <c r="AH661" t="s">
        <v>35</v>
      </c>
    </row>
    <row r="662" spans="1:34" x14ac:dyDescent="0.2">
      <c r="A662">
        <v>1501314</v>
      </c>
      <c r="B662" t="s">
        <v>88</v>
      </c>
      <c r="E662">
        <v>53221</v>
      </c>
      <c r="F662" t="s">
        <v>23</v>
      </c>
      <c r="G662" t="s">
        <v>89</v>
      </c>
      <c r="H662">
        <v>185</v>
      </c>
      <c r="I662" t="s">
        <v>29</v>
      </c>
      <c r="J662">
        <f>VLOOKUP(I662,[1]Key!$A$1:$C$72,2,FALSE)</f>
        <v>43.042490000000001</v>
      </c>
      <c r="K662">
        <f>VLOOKUP(I662,[1]Key!$A$1:$C$72,3,FALSE)</f>
        <v>-87.909959999999998</v>
      </c>
      <c r="L662" t="s">
        <v>29</v>
      </c>
      <c r="M662">
        <f>VLOOKUP(L662,[1]Key!$A$1:$C$72,2,FALSE)</f>
        <v>43.042490000000001</v>
      </c>
      <c r="N662">
        <f>VLOOKUP(L662,[1]Key!$A$1:$C$72,3,FALSE)</f>
        <v>-87.909959999999998</v>
      </c>
      <c r="O662">
        <v>59</v>
      </c>
      <c r="P662">
        <v>6</v>
      </c>
      <c r="Q662">
        <v>8.9</v>
      </c>
      <c r="R662">
        <v>8.4</v>
      </c>
      <c r="S662">
        <v>354</v>
      </c>
      <c r="T662">
        <f t="shared" si="90"/>
        <v>-1</v>
      </c>
      <c r="U662" s="1">
        <v>42772</v>
      </c>
      <c r="V662" s="13">
        <f t="shared" si="91"/>
        <v>42767</v>
      </c>
      <c r="W662" s="14">
        <f t="shared" si="92"/>
        <v>42772</v>
      </c>
      <c r="X662" s="1" t="str">
        <f t="shared" si="93"/>
        <v>Monday</v>
      </c>
      <c r="Y662" s="2">
        <v>0.69331018518518517</v>
      </c>
      <c r="Z662" s="2">
        <f t="shared" si="94"/>
        <v>0.70833333333333326</v>
      </c>
      <c r="AA662">
        <f>1</f>
        <v>1</v>
      </c>
      <c r="AB662" s="1">
        <v>42772</v>
      </c>
      <c r="AC662" s="13">
        <f t="shared" si="95"/>
        <v>42767</v>
      </c>
      <c r="AD662" s="14">
        <f t="shared" si="96"/>
        <v>42772</v>
      </c>
      <c r="AE662" s="1" t="str">
        <f t="shared" si="97"/>
        <v>Monday</v>
      </c>
      <c r="AF662" s="2">
        <v>0.73434027777777777</v>
      </c>
      <c r="AG662" s="2">
        <f t="shared" si="98"/>
        <v>0.75</v>
      </c>
      <c r="AH662" t="s">
        <v>35</v>
      </c>
    </row>
    <row r="663" spans="1:34" x14ac:dyDescent="0.2">
      <c r="A663">
        <v>1485421</v>
      </c>
      <c r="B663" t="s">
        <v>88</v>
      </c>
      <c r="E663">
        <v>53212</v>
      </c>
      <c r="F663" t="s">
        <v>23</v>
      </c>
      <c r="G663" t="s">
        <v>89</v>
      </c>
      <c r="H663">
        <v>286</v>
      </c>
      <c r="I663" t="s">
        <v>30</v>
      </c>
      <c r="J663">
        <f>VLOOKUP(I663,[1]Key!$A$1:$C$72,2,FALSE)</f>
        <v>43.05847</v>
      </c>
      <c r="K663">
        <f>VLOOKUP(I663,[1]Key!$A$1:$C$72,3,FALSE)</f>
        <v>-87.898079999999993</v>
      </c>
      <c r="L663" t="s">
        <v>75</v>
      </c>
      <c r="M663">
        <f>VLOOKUP(L663,[1]Key!$A$1:$C$72,2,FALSE)</f>
        <v>43.056539999999998</v>
      </c>
      <c r="N663">
        <f>VLOOKUP(L663,[1]Key!$A$1:$C$72,3,FALSE)</f>
        <v>-87.914370000000005</v>
      </c>
      <c r="O663">
        <v>16</v>
      </c>
      <c r="P663">
        <v>3</v>
      </c>
      <c r="Q663">
        <v>2.4</v>
      </c>
      <c r="R663">
        <v>2.2999999999999998</v>
      </c>
      <c r="S663">
        <v>96</v>
      </c>
      <c r="T663">
        <f t="shared" si="90"/>
        <v>-1</v>
      </c>
      <c r="U663" s="1">
        <v>42773</v>
      </c>
      <c r="V663" s="13">
        <f t="shared" si="91"/>
        <v>42767</v>
      </c>
      <c r="W663" s="14">
        <f t="shared" si="92"/>
        <v>42773</v>
      </c>
      <c r="X663" s="1" t="str">
        <f t="shared" si="93"/>
        <v>Tuesday</v>
      </c>
      <c r="Y663" s="2">
        <v>0.90150462962962974</v>
      </c>
      <c r="Z663" s="2">
        <f t="shared" si="94"/>
        <v>0.91666666666666663</v>
      </c>
      <c r="AA663">
        <f>1</f>
        <v>1</v>
      </c>
      <c r="AB663" s="1">
        <v>42773</v>
      </c>
      <c r="AC663" s="13">
        <f t="shared" si="95"/>
        <v>42767</v>
      </c>
      <c r="AD663" s="14">
        <f t="shared" si="96"/>
        <v>42773</v>
      </c>
      <c r="AE663" s="1" t="str">
        <f t="shared" si="97"/>
        <v>Tuesday</v>
      </c>
      <c r="AF663" s="2">
        <v>0.91253472222222232</v>
      </c>
      <c r="AG663" s="2">
        <f t="shared" si="98"/>
        <v>0.91666666666666663</v>
      </c>
      <c r="AH663" t="s">
        <v>27</v>
      </c>
    </row>
    <row r="664" spans="1:34" x14ac:dyDescent="0.2">
      <c r="A664">
        <v>1502194</v>
      </c>
      <c r="B664" t="s">
        <v>88</v>
      </c>
      <c r="E664">
        <v>53202</v>
      </c>
      <c r="F664" t="s">
        <v>23</v>
      </c>
      <c r="G664" t="s">
        <v>89</v>
      </c>
      <c r="H664">
        <v>166</v>
      </c>
      <c r="I664" t="s">
        <v>41</v>
      </c>
      <c r="J664">
        <f>VLOOKUP(I664,[1]Key!$A$1:$C$72,2,FALSE)</f>
        <v>43.04824</v>
      </c>
      <c r="K664">
        <f>VLOOKUP(I664,[1]Key!$A$1:$C$72,3,FALSE)</f>
        <v>-87.904970000000006</v>
      </c>
      <c r="L664" t="s">
        <v>41</v>
      </c>
      <c r="M664">
        <f>VLOOKUP(L664,[1]Key!$A$1:$C$72,2,FALSE)</f>
        <v>43.04824</v>
      </c>
      <c r="N664">
        <f>VLOOKUP(L664,[1]Key!$A$1:$C$72,3,FALSE)</f>
        <v>-87.904970000000006</v>
      </c>
      <c r="O664">
        <v>44</v>
      </c>
      <c r="P664">
        <v>6</v>
      </c>
      <c r="Q664">
        <v>6.6</v>
      </c>
      <c r="R664">
        <v>6.3</v>
      </c>
      <c r="S664">
        <v>264</v>
      </c>
      <c r="T664">
        <f t="shared" si="90"/>
        <v>-1</v>
      </c>
      <c r="U664" s="1">
        <v>42774</v>
      </c>
      <c r="V664" s="13">
        <f t="shared" si="91"/>
        <v>42767</v>
      </c>
      <c r="W664" s="14">
        <f t="shared" si="92"/>
        <v>42774</v>
      </c>
      <c r="X664" s="1" t="str">
        <f t="shared" si="93"/>
        <v>Wednesday</v>
      </c>
      <c r="Y664" s="2">
        <v>0.62832175925925926</v>
      </c>
      <c r="Z664" s="2">
        <f t="shared" si="94"/>
        <v>0.625</v>
      </c>
      <c r="AA664">
        <f>1</f>
        <v>1</v>
      </c>
      <c r="AB664" s="1">
        <v>42774</v>
      </c>
      <c r="AC664" s="13">
        <f t="shared" si="95"/>
        <v>42767</v>
      </c>
      <c r="AD664" s="14">
        <f t="shared" si="96"/>
        <v>42774</v>
      </c>
      <c r="AE664" s="1" t="str">
        <f t="shared" si="97"/>
        <v>Wednesday</v>
      </c>
      <c r="AF664" s="2">
        <v>0.65895833333333331</v>
      </c>
      <c r="AG664" s="2">
        <f t="shared" si="98"/>
        <v>0.66666666666666663</v>
      </c>
      <c r="AH664" t="s">
        <v>35</v>
      </c>
    </row>
    <row r="665" spans="1:34" x14ac:dyDescent="0.2">
      <c r="A665">
        <v>1502987</v>
      </c>
      <c r="B665" t="s">
        <v>88</v>
      </c>
      <c r="E665">
        <v>53202</v>
      </c>
      <c r="F665" t="s">
        <v>23</v>
      </c>
      <c r="G665" t="s">
        <v>89</v>
      </c>
      <c r="H665">
        <v>5465</v>
      </c>
      <c r="I665" t="s">
        <v>61</v>
      </c>
      <c r="J665">
        <f>VLOOKUP(I665,[1]Key!$A$1:$C$72,2,FALSE)</f>
        <v>43.058619999999998</v>
      </c>
      <c r="K665">
        <f>VLOOKUP(I665,[1]Key!$A$1:$C$72,3,FALSE)</f>
        <v>-87.885319999999993</v>
      </c>
      <c r="L665" t="s">
        <v>69</v>
      </c>
      <c r="M665">
        <f>VLOOKUP(L665,[1]Key!$A$1:$C$72,2,FALSE)</f>
        <v>43.048200000000001</v>
      </c>
      <c r="N665">
        <f>VLOOKUP(L665,[1]Key!$A$1:$C$72,3,FALSE)</f>
        <v>-87.900859999999994</v>
      </c>
      <c r="O665">
        <v>29</v>
      </c>
      <c r="P665">
        <v>3</v>
      </c>
      <c r="Q665">
        <v>4.4000000000000004</v>
      </c>
      <c r="R665">
        <v>4.0999999999999996</v>
      </c>
      <c r="S665">
        <v>174</v>
      </c>
      <c r="T665">
        <f t="shared" si="90"/>
        <v>-1</v>
      </c>
      <c r="U665" s="1">
        <v>42776</v>
      </c>
      <c r="V665" s="13">
        <f t="shared" si="91"/>
        <v>42767</v>
      </c>
      <c r="W665" s="14">
        <f t="shared" si="92"/>
        <v>42776</v>
      </c>
      <c r="X665" s="1" t="str">
        <f t="shared" si="93"/>
        <v>Friday</v>
      </c>
      <c r="Y665" s="2">
        <v>0.53923611111111114</v>
      </c>
      <c r="Z665" s="2">
        <f t="shared" si="94"/>
        <v>0.54166666666666663</v>
      </c>
      <c r="AA665">
        <f>1</f>
        <v>1</v>
      </c>
      <c r="AB665" s="1">
        <v>42776</v>
      </c>
      <c r="AC665" s="13">
        <f t="shared" si="95"/>
        <v>42767</v>
      </c>
      <c r="AD665" s="14">
        <f t="shared" si="96"/>
        <v>42776</v>
      </c>
      <c r="AE665" s="1" t="str">
        <f t="shared" si="97"/>
        <v>Friday</v>
      </c>
      <c r="AF665" s="2">
        <v>0.55914351851851851</v>
      </c>
      <c r="AG665" s="2">
        <f t="shared" si="98"/>
        <v>0.54166666666666663</v>
      </c>
      <c r="AH665" t="s">
        <v>27</v>
      </c>
    </row>
    <row r="666" spans="1:34" x14ac:dyDescent="0.2">
      <c r="A666">
        <v>1500115</v>
      </c>
      <c r="B666" t="s">
        <v>88</v>
      </c>
      <c r="E666">
        <v>53233</v>
      </c>
      <c r="F666" t="s">
        <v>23</v>
      </c>
      <c r="G666" t="s">
        <v>89</v>
      </c>
      <c r="H666">
        <v>11</v>
      </c>
      <c r="I666" t="s">
        <v>34</v>
      </c>
      <c r="J666">
        <f>VLOOKUP(I666,[1]Key!$A$1:$C$72,2,FALSE)</f>
        <v>43.036900000000003</v>
      </c>
      <c r="K666">
        <f>VLOOKUP(I666,[1]Key!$A$1:$C$72,3,FALSE)</f>
        <v>-87.89667</v>
      </c>
      <c r="L666" t="s">
        <v>43</v>
      </c>
      <c r="M666">
        <f>VLOOKUP(L666,[1]Key!$A$1:$C$72,2,FALSE)</f>
        <v>43.03886</v>
      </c>
      <c r="N666">
        <f>VLOOKUP(L666,[1]Key!$A$1:$C$72,3,FALSE)</f>
        <v>-87.902720000000002</v>
      </c>
      <c r="O666">
        <v>9</v>
      </c>
      <c r="P666">
        <v>3</v>
      </c>
      <c r="Q666">
        <v>1.4</v>
      </c>
      <c r="R666">
        <v>1.3</v>
      </c>
      <c r="S666">
        <v>54</v>
      </c>
      <c r="T666">
        <f t="shared" si="90"/>
        <v>-1</v>
      </c>
      <c r="U666" s="1">
        <v>42776</v>
      </c>
      <c r="V666" s="13">
        <f t="shared" si="91"/>
        <v>42767</v>
      </c>
      <c r="W666" s="14">
        <f t="shared" si="92"/>
        <v>42776</v>
      </c>
      <c r="X666" s="1" t="str">
        <f t="shared" si="93"/>
        <v>Friday</v>
      </c>
      <c r="Y666" s="2">
        <v>0.67442129629629621</v>
      </c>
      <c r="Z666" s="2">
        <f t="shared" si="94"/>
        <v>0.66666666666666663</v>
      </c>
      <c r="AA666">
        <f>1</f>
        <v>1</v>
      </c>
      <c r="AB666" s="1">
        <v>42776</v>
      </c>
      <c r="AC666" s="13">
        <f t="shared" si="95"/>
        <v>42767</v>
      </c>
      <c r="AD666" s="14">
        <f t="shared" si="96"/>
        <v>42776</v>
      </c>
      <c r="AE666" s="1" t="str">
        <f t="shared" si="97"/>
        <v>Friday</v>
      </c>
      <c r="AF666" s="2">
        <v>0.68081018518518521</v>
      </c>
      <c r="AG666" s="2">
        <f t="shared" si="98"/>
        <v>0.66666666666666663</v>
      </c>
      <c r="AH666" t="s">
        <v>27</v>
      </c>
    </row>
    <row r="667" spans="1:34" x14ac:dyDescent="0.2">
      <c r="A667">
        <v>1306778</v>
      </c>
      <c r="B667" t="s">
        <v>88</v>
      </c>
      <c r="E667">
        <v>53204</v>
      </c>
      <c r="F667" t="s">
        <v>23</v>
      </c>
      <c r="G667" t="s">
        <v>89</v>
      </c>
      <c r="H667">
        <v>11119</v>
      </c>
      <c r="I667" t="s">
        <v>38</v>
      </c>
      <c r="J667">
        <f>VLOOKUP(I667,[1]Key!$A$1:$C$72,2,FALSE)</f>
        <v>43.004728999999998</v>
      </c>
      <c r="K667">
        <f>VLOOKUP(I667,[1]Key!$A$1:$C$72,3,FALSE)</f>
        <v>-87.905463999999995</v>
      </c>
      <c r="L667" t="s">
        <v>105</v>
      </c>
      <c r="M667">
        <f>VLOOKUP(L667,[1]Key!$A$1:$C$72,2,FALSE)</f>
        <v>43.020020000000002</v>
      </c>
      <c r="N667">
        <f>VLOOKUP(L667,[1]Key!$A$1:$C$72,3,FALSE)</f>
        <v>-87.912540000000007</v>
      </c>
      <c r="O667">
        <v>10</v>
      </c>
      <c r="P667">
        <v>3</v>
      </c>
      <c r="Q667">
        <v>1.5</v>
      </c>
      <c r="R667">
        <v>1.4</v>
      </c>
      <c r="S667">
        <v>60</v>
      </c>
      <c r="T667">
        <f t="shared" si="90"/>
        <v>-1</v>
      </c>
      <c r="U667" s="1">
        <v>42776</v>
      </c>
      <c r="V667" s="13">
        <f t="shared" si="91"/>
        <v>42767</v>
      </c>
      <c r="W667" s="14">
        <f t="shared" si="92"/>
        <v>42776</v>
      </c>
      <c r="X667" s="1" t="str">
        <f t="shared" si="93"/>
        <v>Friday</v>
      </c>
      <c r="Y667" s="2">
        <v>0.70124999999999993</v>
      </c>
      <c r="Z667" s="2">
        <f t="shared" si="94"/>
        <v>0.70833333333333326</v>
      </c>
      <c r="AA667">
        <f>1</f>
        <v>1</v>
      </c>
      <c r="AB667" s="1">
        <v>42776</v>
      </c>
      <c r="AC667" s="13">
        <f t="shared" si="95"/>
        <v>42767</v>
      </c>
      <c r="AD667" s="14">
        <f t="shared" si="96"/>
        <v>42776</v>
      </c>
      <c r="AE667" s="1" t="str">
        <f t="shared" si="97"/>
        <v>Friday</v>
      </c>
      <c r="AF667" s="2">
        <v>0.70763888888888893</v>
      </c>
      <c r="AG667" s="2">
        <f t="shared" si="98"/>
        <v>0.70833333333333326</v>
      </c>
      <c r="AH667" t="s">
        <v>27</v>
      </c>
    </row>
    <row r="668" spans="1:34" x14ac:dyDescent="0.2">
      <c r="A668">
        <v>1503293</v>
      </c>
      <c r="B668" t="s">
        <v>88</v>
      </c>
      <c r="E668">
        <v>55346</v>
      </c>
      <c r="F668" t="s">
        <v>23</v>
      </c>
      <c r="G668" t="s">
        <v>89</v>
      </c>
      <c r="H668">
        <v>11134</v>
      </c>
      <c r="I668" t="s">
        <v>81</v>
      </c>
      <c r="J668">
        <f>VLOOKUP(I668,[1]Key!$A$1:$C$72,2,FALSE)</f>
        <v>43.06033</v>
      </c>
      <c r="K668">
        <f>VLOOKUP(I668,[1]Key!$A$1:$C$72,3,FALSE)</f>
        <v>-87.89546</v>
      </c>
      <c r="L668" t="s">
        <v>81</v>
      </c>
      <c r="M668">
        <f>VLOOKUP(L668,[1]Key!$A$1:$C$72,2,FALSE)</f>
        <v>43.06033</v>
      </c>
      <c r="N668">
        <f>VLOOKUP(L668,[1]Key!$A$1:$C$72,3,FALSE)</f>
        <v>-87.89546</v>
      </c>
      <c r="O668">
        <v>19</v>
      </c>
      <c r="P668">
        <v>3</v>
      </c>
      <c r="Q668">
        <v>2.9</v>
      </c>
      <c r="R668">
        <v>2.7</v>
      </c>
      <c r="S668">
        <v>114</v>
      </c>
      <c r="T668">
        <f t="shared" si="90"/>
        <v>-1</v>
      </c>
      <c r="U668" s="1">
        <v>42776</v>
      </c>
      <c r="V668" s="13">
        <f t="shared" si="91"/>
        <v>42767</v>
      </c>
      <c r="W668" s="14">
        <f t="shared" si="92"/>
        <v>42776</v>
      </c>
      <c r="X668" s="1" t="str">
        <f t="shared" si="93"/>
        <v>Friday</v>
      </c>
      <c r="Y668" s="2">
        <v>0.70839120370370379</v>
      </c>
      <c r="Z668" s="2">
        <f t="shared" si="94"/>
        <v>0.70833333333333326</v>
      </c>
      <c r="AA668">
        <f>1</f>
        <v>1</v>
      </c>
      <c r="AB668" s="1">
        <v>42776</v>
      </c>
      <c r="AC668" s="13">
        <f t="shared" si="95"/>
        <v>42767</v>
      </c>
      <c r="AD668" s="14">
        <f t="shared" si="96"/>
        <v>42776</v>
      </c>
      <c r="AE668" s="1" t="str">
        <f t="shared" si="97"/>
        <v>Friday</v>
      </c>
      <c r="AF668" s="2">
        <v>0.72186342592592589</v>
      </c>
      <c r="AG668" s="2">
        <f t="shared" si="98"/>
        <v>0.70833333333333326</v>
      </c>
      <c r="AH668" t="s">
        <v>35</v>
      </c>
    </row>
    <row r="669" spans="1:34" x14ac:dyDescent="0.2">
      <c r="A669">
        <v>1503433</v>
      </c>
      <c r="B669" t="s">
        <v>88</v>
      </c>
      <c r="E669">
        <v>53202</v>
      </c>
      <c r="F669" t="s">
        <v>23</v>
      </c>
      <c r="G669" t="s">
        <v>89</v>
      </c>
      <c r="H669">
        <v>11065</v>
      </c>
      <c r="I669" t="s">
        <v>69</v>
      </c>
      <c r="J669">
        <f>VLOOKUP(I669,[1]Key!$A$1:$C$72,2,FALSE)</f>
        <v>43.048200000000001</v>
      </c>
      <c r="K669">
        <f>VLOOKUP(I669,[1]Key!$A$1:$C$72,3,FALSE)</f>
        <v>-87.900859999999994</v>
      </c>
      <c r="L669" t="s">
        <v>69</v>
      </c>
      <c r="M669">
        <f>VLOOKUP(L669,[1]Key!$A$1:$C$72,2,FALSE)</f>
        <v>43.048200000000001</v>
      </c>
      <c r="N669">
        <f>VLOOKUP(L669,[1]Key!$A$1:$C$72,3,FALSE)</f>
        <v>-87.900859999999994</v>
      </c>
      <c r="O669">
        <v>56</v>
      </c>
      <c r="P669">
        <v>6</v>
      </c>
      <c r="Q669">
        <v>8.4</v>
      </c>
      <c r="R669">
        <v>8</v>
      </c>
      <c r="S669">
        <v>336</v>
      </c>
      <c r="T669">
        <f t="shared" si="90"/>
        <v>-1</v>
      </c>
      <c r="U669" s="1">
        <v>42776</v>
      </c>
      <c r="V669" s="13">
        <f t="shared" si="91"/>
        <v>42767</v>
      </c>
      <c r="W669" s="14">
        <f t="shared" si="92"/>
        <v>42776</v>
      </c>
      <c r="X669" s="1" t="str">
        <f t="shared" si="93"/>
        <v>Friday</v>
      </c>
      <c r="Y669" s="2">
        <v>0.93526620370370372</v>
      </c>
      <c r="Z669" s="2">
        <f t="shared" si="94"/>
        <v>0.91666666666666663</v>
      </c>
      <c r="AA669">
        <f>1</f>
        <v>1</v>
      </c>
      <c r="AB669" s="1">
        <v>42776</v>
      </c>
      <c r="AC669" s="13">
        <f t="shared" si="95"/>
        <v>42767</v>
      </c>
      <c r="AD669" s="14">
        <f t="shared" si="96"/>
        <v>42776</v>
      </c>
      <c r="AE669" s="1" t="str">
        <f t="shared" si="97"/>
        <v>Friday</v>
      </c>
      <c r="AF669" s="2">
        <v>0.97376157407407404</v>
      </c>
      <c r="AG669" s="2">
        <f t="shared" si="98"/>
        <v>0.95833333333333326</v>
      </c>
      <c r="AH669" t="s">
        <v>35</v>
      </c>
    </row>
    <row r="670" spans="1:34" x14ac:dyDescent="0.2">
      <c r="A670">
        <v>1503433</v>
      </c>
      <c r="B670" t="s">
        <v>88</v>
      </c>
      <c r="E670">
        <v>53202</v>
      </c>
      <c r="F670" t="s">
        <v>23</v>
      </c>
      <c r="G670" t="s">
        <v>89</v>
      </c>
      <c r="H670">
        <v>5459</v>
      </c>
      <c r="I670" t="s">
        <v>69</v>
      </c>
      <c r="J670">
        <f>VLOOKUP(I670,[1]Key!$A$1:$C$72,2,FALSE)</f>
        <v>43.048200000000001</v>
      </c>
      <c r="K670">
        <f>VLOOKUP(I670,[1]Key!$A$1:$C$72,3,FALSE)</f>
        <v>-87.900859999999994</v>
      </c>
      <c r="L670" t="s">
        <v>69</v>
      </c>
      <c r="M670">
        <f>VLOOKUP(L670,[1]Key!$A$1:$C$72,2,FALSE)</f>
        <v>43.048200000000001</v>
      </c>
      <c r="N670">
        <f>VLOOKUP(L670,[1]Key!$A$1:$C$72,3,FALSE)</f>
        <v>-87.900859999999994</v>
      </c>
      <c r="O670">
        <v>55</v>
      </c>
      <c r="P670">
        <v>6</v>
      </c>
      <c r="Q670">
        <v>8.3000000000000007</v>
      </c>
      <c r="R670">
        <v>7.8</v>
      </c>
      <c r="S670">
        <v>330</v>
      </c>
      <c r="T670">
        <f t="shared" si="90"/>
        <v>-1</v>
      </c>
      <c r="U670" s="1">
        <v>42776</v>
      </c>
      <c r="V670" s="13">
        <f t="shared" si="91"/>
        <v>42767</v>
      </c>
      <c r="W670" s="14">
        <f t="shared" si="92"/>
        <v>42776</v>
      </c>
      <c r="X670" s="1" t="str">
        <f t="shared" si="93"/>
        <v>Friday</v>
      </c>
      <c r="Y670" s="2">
        <v>0.93576388888888884</v>
      </c>
      <c r="Z670" s="2">
        <f t="shared" si="94"/>
        <v>0.91666666666666663</v>
      </c>
      <c r="AA670">
        <f>1</f>
        <v>1</v>
      </c>
      <c r="AB670" s="1">
        <v>42776</v>
      </c>
      <c r="AC670" s="13">
        <f t="shared" si="95"/>
        <v>42767</v>
      </c>
      <c r="AD670" s="14">
        <f t="shared" si="96"/>
        <v>42776</v>
      </c>
      <c r="AE670" s="1" t="str">
        <f t="shared" si="97"/>
        <v>Friday</v>
      </c>
      <c r="AF670" s="2">
        <v>0.97368055555555555</v>
      </c>
      <c r="AG670" s="2">
        <f t="shared" si="98"/>
        <v>0.95833333333333326</v>
      </c>
      <c r="AH670" t="s">
        <v>35</v>
      </c>
    </row>
    <row r="671" spans="1:34" x14ac:dyDescent="0.2">
      <c r="A671">
        <v>1503571</v>
      </c>
      <c r="B671" t="s">
        <v>88</v>
      </c>
      <c r="E671">
        <v>46625</v>
      </c>
      <c r="F671" t="s">
        <v>23</v>
      </c>
      <c r="G671" t="s">
        <v>89</v>
      </c>
      <c r="H671">
        <v>5513</v>
      </c>
      <c r="I671" t="s">
        <v>74</v>
      </c>
      <c r="J671">
        <f>VLOOKUP(I671,[1]Key!$A$1:$C$72,2,FALSE)</f>
        <v>43.040154000000001</v>
      </c>
      <c r="K671">
        <f>VLOOKUP(I671,[1]Key!$A$1:$C$72,3,FALSE)</f>
        <v>-87.932113000000001</v>
      </c>
      <c r="L671" t="s">
        <v>41</v>
      </c>
      <c r="M671">
        <f>VLOOKUP(L671,[1]Key!$A$1:$C$72,2,FALSE)</f>
        <v>43.04824</v>
      </c>
      <c r="N671">
        <f>VLOOKUP(L671,[1]Key!$A$1:$C$72,3,FALSE)</f>
        <v>-87.904970000000006</v>
      </c>
      <c r="O671">
        <v>46</v>
      </c>
      <c r="P671">
        <v>6</v>
      </c>
      <c r="Q671">
        <v>6.9</v>
      </c>
      <c r="R671">
        <v>6.6</v>
      </c>
      <c r="S671">
        <v>276</v>
      </c>
      <c r="T671">
        <f t="shared" si="90"/>
        <v>-1</v>
      </c>
      <c r="U671" s="1">
        <v>42777</v>
      </c>
      <c r="V671" s="13">
        <f t="shared" si="91"/>
        <v>42767</v>
      </c>
      <c r="W671" s="14">
        <f t="shared" si="92"/>
        <v>42777</v>
      </c>
      <c r="X671" s="1" t="str">
        <f t="shared" si="93"/>
        <v>Saturday</v>
      </c>
      <c r="Y671" s="2">
        <v>3.2997685185185185E-2</v>
      </c>
      <c r="Z671" s="2">
        <f t="shared" si="94"/>
        <v>4.1666666666666664E-2</v>
      </c>
      <c r="AA671">
        <f>1</f>
        <v>1</v>
      </c>
      <c r="AB671" s="1">
        <v>42777</v>
      </c>
      <c r="AC671" s="13">
        <f t="shared" si="95"/>
        <v>42767</v>
      </c>
      <c r="AD671" s="14">
        <f t="shared" si="96"/>
        <v>42777</v>
      </c>
      <c r="AE671" s="1" t="str">
        <f t="shared" si="97"/>
        <v>Saturday</v>
      </c>
      <c r="AF671" s="2">
        <v>6.5208333333333326E-2</v>
      </c>
      <c r="AG671" s="2">
        <f t="shared" si="98"/>
        <v>8.3333333333333329E-2</v>
      </c>
      <c r="AH671" t="s">
        <v>27</v>
      </c>
    </row>
    <row r="672" spans="1:34" x14ac:dyDescent="0.2">
      <c r="A672">
        <v>1504846</v>
      </c>
      <c r="B672" t="s">
        <v>88</v>
      </c>
      <c r="E672">
        <v>53202</v>
      </c>
      <c r="F672" t="s">
        <v>23</v>
      </c>
      <c r="G672" t="s">
        <v>89</v>
      </c>
      <c r="H672">
        <v>5533</v>
      </c>
      <c r="I672" t="s">
        <v>32</v>
      </c>
      <c r="J672">
        <f>VLOOKUP(I672,[1]Key!$A$1:$C$72,2,FALSE)</f>
        <v>43.038719999999998</v>
      </c>
      <c r="K672">
        <f>VLOOKUP(I672,[1]Key!$A$1:$C$72,3,FALSE)</f>
        <v>-87.905339999999995</v>
      </c>
      <c r="L672" t="s">
        <v>38</v>
      </c>
      <c r="M672">
        <f>VLOOKUP(L672,[1]Key!$A$1:$C$72,2,FALSE)</f>
        <v>43.004728999999998</v>
      </c>
      <c r="N672">
        <f>VLOOKUP(L672,[1]Key!$A$1:$C$72,3,FALSE)</f>
        <v>-87.905463999999995</v>
      </c>
      <c r="O672">
        <v>19</v>
      </c>
      <c r="P672">
        <v>3</v>
      </c>
      <c r="Q672">
        <v>2.9</v>
      </c>
      <c r="R672">
        <v>2.7</v>
      </c>
      <c r="S672">
        <v>114</v>
      </c>
      <c r="T672">
        <f t="shared" si="90"/>
        <v>-1</v>
      </c>
      <c r="U672" s="1">
        <v>42777</v>
      </c>
      <c r="V672" s="13">
        <f t="shared" si="91"/>
        <v>42767</v>
      </c>
      <c r="W672" s="14">
        <f t="shared" si="92"/>
        <v>42777</v>
      </c>
      <c r="X672" s="1" t="str">
        <f t="shared" si="93"/>
        <v>Saturday</v>
      </c>
      <c r="Y672" s="2">
        <v>0.64971064814814816</v>
      </c>
      <c r="Z672" s="2">
        <f t="shared" si="94"/>
        <v>0.66666666666666663</v>
      </c>
      <c r="AA672">
        <f>1</f>
        <v>1</v>
      </c>
      <c r="AB672" s="1">
        <v>42777</v>
      </c>
      <c r="AC672" s="13">
        <f t="shared" si="95"/>
        <v>42767</v>
      </c>
      <c r="AD672" s="14">
        <f t="shared" si="96"/>
        <v>42777</v>
      </c>
      <c r="AE672" s="1" t="str">
        <f t="shared" si="97"/>
        <v>Saturday</v>
      </c>
      <c r="AF672" s="2">
        <v>0.66291666666666671</v>
      </c>
      <c r="AG672" s="2">
        <f t="shared" si="98"/>
        <v>0.66666666666666663</v>
      </c>
      <c r="AH672" t="s">
        <v>27</v>
      </c>
    </row>
    <row r="673" spans="1:34" x14ac:dyDescent="0.2">
      <c r="A673">
        <v>1504936</v>
      </c>
      <c r="B673" t="s">
        <v>88</v>
      </c>
      <c r="E673">
        <v>53202</v>
      </c>
      <c r="F673" t="s">
        <v>23</v>
      </c>
      <c r="G673" t="s">
        <v>89</v>
      </c>
      <c r="H673">
        <v>5451</v>
      </c>
      <c r="I673" t="s">
        <v>93</v>
      </c>
      <c r="J673">
        <f>VLOOKUP(I673,[1]Key!$A$1:$C$72,2,FALSE)</f>
        <v>43.069021999999997</v>
      </c>
      <c r="K673">
        <f>VLOOKUP(I673,[1]Key!$A$1:$C$72,3,FALSE)</f>
        <v>-87.887940999999998</v>
      </c>
      <c r="L673" t="s">
        <v>61</v>
      </c>
      <c r="M673">
        <f>VLOOKUP(L673,[1]Key!$A$1:$C$72,2,FALSE)</f>
        <v>43.058619999999998</v>
      </c>
      <c r="N673">
        <f>VLOOKUP(L673,[1]Key!$A$1:$C$72,3,FALSE)</f>
        <v>-87.885319999999993</v>
      </c>
      <c r="O673">
        <v>16</v>
      </c>
      <c r="P673">
        <v>3</v>
      </c>
      <c r="Q673">
        <v>2.4</v>
      </c>
      <c r="R673">
        <v>2.2999999999999998</v>
      </c>
      <c r="S673">
        <v>96</v>
      </c>
      <c r="T673">
        <f t="shared" si="90"/>
        <v>-1</v>
      </c>
      <c r="U673" s="1">
        <v>42777</v>
      </c>
      <c r="V673" s="13">
        <f t="shared" si="91"/>
        <v>42767</v>
      </c>
      <c r="W673" s="14">
        <f t="shared" si="92"/>
        <v>42777</v>
      </c>
      <c r="X673" s="1" t="str">
        <f t="shared" si="93"/>
        <v>Saturday</v>
      </c>
      <c r="Y673" s="2">
        <v>0.66857638888888893</v>
      </c>
      <c r="Z673" s="2">
        <f t="shared" si="94"/>
        <v>0.66666666666666663</v>
      </c>
      <c r="AA673">
        <f>1</f>
        <v>1</v>
      </c>
      <c r="AB673" s="1">
        <v>42777</v>
      </c>
      <c r="AC673" s="13">
        <f t="shared" si="95"/>
        <v>42767</v>
      </c>
      <c r="AD673" s="14">
        <f t="shared" si="96"/>
        <v>42777</v>
      </c>
      <c r="AE673" s="1" t="str">
        <f t="shared" si="97"/>
        <v>Saturday</v>
      </c>
      <c r="AF673" s="2">
        <v>0.67959490740740736</v>
      </c>
      <c r="AG673" s="2">
        <f t="shared" si="98"/>
        <v>0.66666666666666663</v>
      </c>
      <c r="AH673" t="s">
        <v>27</v>
      </c>
    </row>
    <row r="674" spans="1:34" x14ac:dyDescent="0.2">
      <c r="A674">
        <v>1505539</v>
      </c>
      <c r="B674" t="s">
        <v>88</v>
      </c>
      <c r="E674">
        <v>60026</v>
      </c>
      <c r="F674" t="s">
        <v>23</v>
      </c>
      <c r="G674" t="s">
        <v>89</v>
      </c>
      <c r="H674">
        <v>354</v>
      </c>
      <c r="I674" t="s">
        <v>79</v>
      </c>
      <c r="J674">
        <f>VLOOKUP(I674,[1]Key!$A$1:$C$72,2,FALSE)</f>
        <v>43.038649999999997</v>
      </c>
      <c r="K674">
        <f>VLOOKUP(I674,[1]Key!$A$1:$C$72,3,FALSE)</f>
        <v>-87.921930000000003</v>
      </c>
      <c r="L674" t="s">
        <v>79</v>
      </c>
      <c r="M674">
        <f>VLOOKUP(L674,[1]Key!$A$1:$C$72,2,FALSE)</f>
        <v>43.038649999999997</v>
      </c>
      <c r="N674">
        <f>VLOOKUP(L674,[1]Key!$A$1:$C$72,3,FALSE)</f>
        <v>-87.921930000000003</v>
      </c>
      <c r="O674">
        <v>36</v>
      </c>
      <c r="P674">
        <v>6</v>
      </c>
      <c r="Q674">
        <v>5.4</v>
      </c>
      <c r="R674">
        <v>5.0999999999999996</v>
      </c>
      <c r="S674">
        <v>216</v>
      </c>
      <c r="T674">
        <f t="shared" si="90"/>
        <v>-1</v>
      </c>
      <c r="U674" s="1">
        <v>42777</v>
      </c>
      <c r="V674" s="13">
        <f t="shared" si="91"/>
        <v>42767</v>
      </c>
      <c r="W674" s="14">
        <f t="shared" si="92"/>
        <v>42777</v>
      </c>
      <c r="X674" s="1" t="str">
        <f t="shared" si="93"/>
        <v>Saturday</v>
      </c>
      <c r="Y674" s="2">
        <v>0.99145833333333344</v>
      </c>
      <c r="Z674" s="2">
        <f t="shared" si="94"/>
        <v>1</v>
      </c>
      <c r="AA674">
        <f>1</f>
        <v>1</v>
      </c>
      <c r="AB674" s="1">
        <v>42778</v>
      </c>
      <c r="AC674" s="13">
        <f t="shared" si="95"/>
        <v>42767</v>
      </c>
      <c r="AD674" s="14">
        <f t="shared" si="96"/>
        <v>42778</v>
      </c>
      <c r="AE674" s="1" t="str">
        <f t="shared" si="97"/>
        <v>Sunday</v>
      </c>
      <c r="AF674" s="2">
        <v>1.638888888888889E-2</v>
      </c>
      <c r="AG674" s="2">
        <f t="shared" si="98"/>
        <v>0</v>
      </c>
      <c r="AH674" t="s">
        <v>35</v>
      </c>
    </row>
    <row r="675" spans="1:34" x14ac:dyDescent="0.2">
      <c r="A675">
        <v>1506545</v>
      </c>
      <c r="B675" t="s">
        <v>88</v>
      </c>
      <c r="E675">
        <v>53186</v>
      </c>
      <c r="F675" t="s">
        <v>23</v>
      </c>
      <c r="G675" t="s">
        <v>89</v>
      </c>
      <c r="H675">
        <v>11105</v>
      </c>
      <c r="I675" t="s">
        <v>87</v>
      </c>
      <c r="J675">
        <f>VLOOKUP(I675,[1]Key!$A$1:$C$72,2,FALSE)</f>
        <v>43.077359999999999</v>
      </c>
      <c r="K675">
        <f>VLOOKUP(I675,[1]Key!$A$1:$C$72,3,FALSE)</f>
        <v>-87.880769999999998</v>
      </c>
      <c r="L675" t="s">
        <v>78</v>
      </c>
      <c r="M675">
        <f>VLOOKUP(L675,[1]Key!$A$1:$C$72,2,FALSE)</f>
        <v>43.060250000000003</v>
      </c>
      <c r="N675">
        <f>VLOOKUP(L675,[1]Key!$A$1:$C$72,3,FALSE)</f>
        <v>-87.892169999999993</v>
      </c>
      <c r="O675">
        <v>13</v>
      </c>
      <c r="P675">
        <v>3</v>
      </c>
      <c r="Q675">
        <v>2</v>
      </c>
      <c r="R675">
        <v>1.9</v>
      </c>
      <c r="S675">
        <v>78</v>
      </c>
      <c r="T675">
        <f t="shared" si="90"/>
        <v>-1</v>
      </c>
      <c r="U675" s="1">
        <v>42778</v>
      </c>
      <c r="V675" s="13">
        <f t="shared" si="91"/>
        <v>42767</v>
      </c>
      <c r="W675" s="14">
        <f t="shared" si="92"/>
        <v>42778</v>
      </c>
      <c r="X675" s="1" t="str">
        <f t="shared" si="93"/>
        <v>Sunday</v>
      </c>
      <c r="Y675" s="2">
        <v>0.64249999999999996</v>
      </c>
      <c r="Z675" s="2">
        <f t="shared" si="94"/>
        <v>0.625</v>
      </c>
      <c r="AA675">
        <f>1</f>
        <v>1</v>
      </c>
      <c r="AB675" s="1">
        <v>42778</v>
      </c>
      <c r="AC675" s="13">
        <f t="shared" si="95"/>
        <v>42767</v>
      </c>
      <c r="AD675" s="14">
        <f t="shared" si="96"/>
        <v>42778</v>
      </c>
      <c r="AE675" s="1" t="str">
        <f t="shared" si="97"/>
        <v>Sunday</v>
      </c>
      <c r="AF675" s="2">
        <v>0.65188657407407413</v>
      </c>
      <c r="AG675" s="2">
        <f t="shared" si="98"/>
        <v>0.66666666666666663</v>
      </c>
      <c r="AH675" t="s">
        <v>27</v>
      </c>
    </row>
    <row r="676" spans="1:34" x14ac:dyDescent="0.2">
      <c r="A676">
        <v>1505667</v>
      </c>
      <c r="B676" t="s">
        <v>88</v>
      </c>
      <c r="E676">
        <v>53233</v>
      </c>
      <c r="F676" t="s">
        <v>23</v>
      </c>
      <c r="G676" t="s">
        <v>89</v>
      </c>
      <c r="H676">
        <v>175</v>
      </c>
      <c r="I676" t="s">
        <v>34</v>
      </c>
      <c r="J676">
        <f>VLOOKUP(I676,[1]Key!$A$1:$C$72,2,FALSE)</f>
        <v>43.036900000000003</v>
      </c>
      <c r="K676">
        <f>VLOOKUP(I676,[1]Key!$A$1:$C$72,3,FALSE)</f>
        <v>-87.89667</v>
      </c>
      <c r="L676" t="s">
        <v>43</v>
      </c>
      <c r="M676">
        <f>VLOOKUP(L676,[1]Key!$A$1:$C$72,2,FALSE)</f>
        <v>43.03886</v>
      </c>
      <c r="N676">
        <f>VLOOKUP(L676,[1]Key!$A$1:$C$72,3,FALSE)</f>
        <v>-87.902720000000002</v>
      </c>
      <c r="O676">
        <v>7</v>
      </c>
      <c r="P676">
        <v>3</v>
      </c>
      <c r="Q676">
        <v>1.1000000000000001</v>
      </c>
      <c r="R676">
        <v>1</v>
      </c>
      <c r="S676">
        <v>42</v>
      </c>
      <c r="T676">
        <f t="shared" si="90"/>
        <v>-1</v>
      </c>
      <c r="U676" s="1">
        <v>42778</v>
      </c>
      <c r="V676" s="13">
        <f t="shared" si="91"/>
        <v>42767</v>
      </c>
      <c r="W676" s="14">
        <f t="shared" si="92"/>
        <v>42778</v>
      </c>
      <c r="X676" s="1" t="str">
        <f t="shared" si="93"/>
        <v>Sunday</v>
      </c>
      <c r="Y676" s="2">
        <v>0.66652777777777772</v>
      </c>
      <c r="Z676" s="2">
        <f t="shared" si="94"/>
        <v>0.66666666666666663</v>
      </c>
      <c r="AA676">
        <f>1</f>
        <v>1</v>
      </c>
      <c r="AB676" s="1">
        <v>42778</v>
      </c>
      <c r="AC676" s="13">
        <f t="shared" si="95"/>
        <v>42767</v>
      </c>
      <c r="AD676" s="14">
        <f t="shared" si="96"/>
        <v>42778</v>
      </c>
      <c r="AE676" s="1" t="str">
        <f t="shared" si="97"/>
        <v>Sunday</v>
      </c>
      <c r="AF676" s="2">
        <v>0.67143518518518519</v>
      </c>
      <c r="AG676" s="2">
        <f t="shared" si="98"/>
        <v>0.66666666666666663</v>
      </c>
      <c r="AH676" t="s">
        <v>27</v>
      </c>
    </row>
    <row r="677" spans="1:34" x14ac:dyDescent="0.2">
      <c r="A677">
        <v>1236920</v>
      </c>
      <c r="B677" t="s">
        <v>88</v>
      </c>
      <c r="E677">
        <v>53216</v>
      </c>
      <c r="F677" t="s">
        <v>23</v>
      </c>
      <c r="G677" t="s">
        <v>89</v>
      </c>
      <c r="H677">
        <v>319</v>
      </c>
      <c r="I677" t="s">
        <v>37</v>
      </c>
      <c r="J677">
        <f>VLOOKUP(I677,[1]Key!$A$1:$C$72,2,FALSE)</f>
        <v>43.031320000000001</v>
      </c>
      <c r="K677">
        <f>VLOOKUP(I677,[1]Key!$A$1:$C$72,3,FALSE)</f>
        <v>-87.904259999999994</v>
      </c>
      <c r="L677" t="s">
        <v>54</v>
      </c>
      <c r="M677">
        <f>VLOOKUP(L677,[1]Key!$A$1:$C$72,2,FALSE)</f>
        <v>43.046570000000003</v>
      </c>
      <c r="N677">
        <f>VLOOKUP(L677,[1]Key!$A$1:$C$72,3,FALSE)</f>
        <v>-87.908720000000002</v>
      </c>
      <c r="O677">
        <v>15</v>
      </c>
      <c r="P677">
        <v>3</v>
      </c>
      <c r="Q677">
        <v>2.2999999999999998</v>
      </c>
      <c r="R677">
        <v>2.1</v>
      </c>
      <c r="S677">
        <v>90</v>
      </c>
      <c r="T677">
        <f t="shared" si="90"/>
        <v>-1</v>
      </c>
      <c r="U677" s="1">
        <v>42782</v>
      </c>
      <c r="V677" s="13">
        <f t="shared" si="91"/>
        <v>42767</v>
      </c>
      <c r="W677" s="14">
        <f t="shared" si="92"/>
        <v>42782</v>
      </c>
      <c r="X677" s="1" t="str">
        <f t="shared" si="93"/>
        <v>Thursday</v>
      </c>
      <c r="Y677" s="2">
        <v>0.82349537037037035</v>
      </c>
      <c r="Z677" s="2">
        <f t="shared" si="94"/>
        <v>0.83333333333333326</v>
      </c>
      <c r="AA677">
        <f>1</f>
        <v>1</v>
      </c>
      <c r="AB677" s="1">
        <v>42782</v>
      </c>
      <c r="AC677" s="13">
        <f t="shared" si="95"/>
        <v>42767</v>
      </c>
      <c r="AD677" s="14">
        <f t="shared" si="96"/>
        <v>42782</v>
      </c>
      <c r="AE677" s="1" t="str">
        <f t="shared" si="97"/>
        <v>Thursday</v>
      </c>
      <c r="AF677" s="2">
        <v>0.83365740740740746</v>
      </c>
      <c r="AG677" s="2">
        <f t="shared" si="98"/>
        <v>0.83333333333333326</v>
      </c>
      <c r="AH677" t="s">
        <v>27</v>
      </c>
    </row>
    <row r="678" spans="1:34" x14ac:dyDescent="0.2">
      <c r="A678">
        <v>1258145</v>
      </c>
      <c r="B678" t="s">
        <v>88</v>
      </c>
      <c r="E678">
        <v>53211</v>
      </c>
      <c r="F678" t="s">
        <v>23</v>
      </c>
      <c r="G678" t="s">
        <v>89</v>
      </c>
      <c r="H678">
        <v>11141</v>
      </c>
      <c r="I678" t="s">
        <v>31</v>
      </c>
      <c r="J678">
        <f>VLOOKUP(I678,[1]Key!$A$1:$C$72,2,FALSE)</f>
        <v>43.03519</v>
      </c>
      <c r="K678">
        <f>VLOOKUP(I678,[1]Key!$A$1:$C$72,3,FALSE)</f>
        <v>-87.907390000000007</v>
      </c>
      <c r="L678" t="s">
        <v>62</v>
      </c>
      <c r="M678">
        <f>VLOOKUP(L678,[1]Key!$A$1:$C$72,2,FALSE)</f>
        <v>43.058010000000003</v>
      </c>
      <c r="N678">
        <f>VLOOKUP(L678,[1]Key!$A$1:$C$72,3,FALSE)</f>
        <v>-87.877300000000005</v>
      </c>
      <c r="O678">
        <v>43</v>
      </c>
      <c r="P678">
        <v>6</v>
      </c>
      <c r="Q678">
        <v>6.5</v>
      </c>
      <c r="R678">
        <v>6.1</v>
      </c>
      <c r="S678">
        <v>258</v>
      </c>
      <c r="T678">
        <f t="shared" si="90"/>
        <v>-1</v>
      </c>
      <c r="U678" s="1">
        <v>42783</v>
      </c>
      <c r="V678" s="13">
        <f t="shared" si="91"/>
        <v>42767</v>
      </c>
      <c r="W678" s="14">
        <f t="shared" si="92"/>
        <v>42783</v>
      </c>
      <c r="X678" s="1" t="str">
        <f t="shared" si="93"/>
        <v>Friday</v>
      </c>
      <c r="Y678" s="2">
        <v>0.41207175925925926</v>
      </c>
      <c r="Z678" s="2">
        <f t="shared" si="94"/>
        <v>0.41666666666666663</v>
      </c>
      <c r="AA678">
        <f>1</f>
        <v>1</v>
      </c>
      <c r="AB678" s="1">
        <v>42783</v>
      </c>
      <c r="AC678" s="13">
        <f t="shared" si="95"/>
        <v>42767</v>
      </c>
      <c r="AD678" s="14">
        <f t="shared" si="96"/>
        <v>42783</v>
      </c>
      <c r="AE678" s="1" t="str">
        <f t="shared" si="97"/>
        <v>Friday</v>
      </c>
      <c r="AF678" s="2">
        <v>0.44216435185185188</v>
      </c>
      <c r="AG678" s="2">
        <f t="shared" si="98"/>
        <v>0.45833333333333331</v>
      </c>
      <c r="AH678" t="s">
        <v>27</v>
      </c>
    </row>
    <row r="679" spans="1:34" x14ac:dyDescent="0.2">
      <c r="A679">
        <v>1509266</v>
      </c>
      <c r="B679" t="s">
        <v>88</v>
      </c>
      <c r="E679">
        <v>60156</v>
      </c>
      <c r="F679" t="s">
        <v>23</v>
      </c>
      <c r="G679" t="s">
        <v>89</v>
      </c>
      <c r="H679">
        <v>11168</v>
      </c>
      <c r="I679" t="s">
        <v>61</v>
      </c>
      <c r="J679">
        <f>VLOOKUP(I679,[1]Key!$A$1:$C$72,2,FALSE)</f>
        <v>43.058619999999998</v>
      </c>
      <c r="K679">
        <f>VLOOKUP(I679,[1]Key!$A$1:$C$72,3,FALSE)</f>
        <v>-87.885319999999993</v>
      </c>
      <c r="L679" t="s">
        <v>34</v>
      </c>
      <c r="M679">
        <f>VLOOKUP(L679,[1]Key!$A$1:$C$72,2,FALSE)</f>
        <v>43.036900000000003</v>
      </c>
      <c r="N679">
        <f>VLOOKUP(L679,[1]Key!$A$1:$C$72,3,FALSE)</f>
        <v>-87.89667</v>
      </c>
      <c r="O679">
        <v>40</v>
      </c>
      <c r="P679">
        <v>6</v>
      </c>
      <c r="Q679">
        <v>6</v>
      </c>
      <c r="R679">
        <v>5.7</v>
      </c>
      <c r="S679">
        <v>240</v>
      </c>
      <c r="T679">
        <f t="shared" si="90"/>
        <v>-1</v>
      </c>
      <c r="U679" s="1">
        <v>42783</v>
      </c>
      <c r="V679" s="13">
        <f t="shared" si="91"/>
        <v>42767</v>
      </c>
      <c r="W679" s="14">
        <f t="shared" si="92"/>
        <v>42783</v>
      </c>
      <c r="X679" s="1" t="str">
        <f t="shared" si="93"/>
        <v>Friday</v>
      </c>
      <c r="Y679" s="2">
        <v>0.47523148148148148</v>
      </c>
      <c r="Z679" s="2">
        <f t="shared" si="94"/>
        <v>0.45833333333333331</v>
      </c>
      <c r="AA679">
        <f>1</f>
        <v>1</v>
      </c>
      <c r="AB679" s="1">
        <v>42783</v>
      </c>
      <c r="AC679" s="13">
        <f t="shared" si="95"/>
        <v>42767</v>
      </c>
      <c r="AD679" s="14">
        <f t="shared" si="96"/>
        <v>42783</v>
      </c>
      <c r="AE679" s="1" t="str">
        <f t="shared" si="97"/>
        <v>Friday</v>
      </c>
      <c r="AF679" s="2">
        <v>0.50280092592592596</v>
      </c>
      <c r="AG679" s="2">
        <f t="shared" si="98"/>
        <v>0.5</v>
      </c>
      <c r="AH679" t="s">
        <v>27</v>
      </c>
    </row>
    <row r="680" spans="1:34" x14ac:dyDescent="0.2">
      <c r="A680">
        <v>1509266</v>
      </c>
      <c r="B680" t="s">
        <v>88</v>
      </c>
      <c r="E680">
        <v>60156</v>
      </c>
      <c r="F680" t="s">
        <v>23</v>
      </c>
      <c r="G680" t="s">
        <v>89</v>
      </c>
      <c r="H680">
        <v>11094</v>
      </c>
      <c r="I680" t="s">
        <v>34</v>
      </c>
      <c r="J680">
        <f>VLOOKUP(I680,[1]Key!$A$1:$C$72,2,FALSE)</f>
        <v>43.036900000000003</v>
      </c>
      <c r="K680">
        <f>VLOOKUP(I680,[1]Key!$A$1:$C$72,3,FALSE)</f>
        <v>-87.89667</v>
      </c>
      <c r="L680" t="s">
        <v>61</v>
      </c>
      <c r="M680">
        <f>VLOOKUP(L680,[1]Key!$A$1:$C$72,2,FALSE)</f>
        <v>43.058619999999998</v>
      </c>
      <c r="N680">
        <f>VLOOKUP(L680,[1]Key!$A$1:$C$72,3,FALSE)</f>
        <v>-87.885319999999993</v>
      </c>
      <c r="O680">
        <v>21</v>
      </c>
      <c r="P680">
        <v>3</v>
      </c>
      <c r="Q680">
        <v>3.2</v>
      </c>
      <c r="R680">
        <v>3</v>
      </c>
      <c r="S680">
        <v>126</v>
      </c>
      <c r="T680">
        <f t="shared" si="90"/>
        <v>-1</v>
      </c>
      <c r="U680" s="1">
        <v>42783</v>
      </c>
      <c r="V680" s="13">
        <f t="shared" si="91"/>
        <v>42767</v>
      </c>
      <c r="W680" s="14">
        <f t="shared" si="92"/>
        <v>42783</v>
      </c>
      <c r="X680" s="1" t="str">
        <f t="shared" si="93"/>
        <v>Friday</v>
      </c>
      <c r="Y680" s="2">
        <v>0.62488425925925928</v>
      </c>
      <c r="Z680" s="2">
        <f t="shared" si="94"/>
        <v>0.625</v>
      </c>
      <c r="AA680">
        <f>1</f>
        <v>1</v>
      </c>
      <c r="AB680" s="1">
        <v>42783</v>
      </c>
      <c r="AC680" s="13">
        <f t="shared" si="95"/>
        <v>42767</v>
      </c>
      <c r="AD680" s="14">
        <f t="shared" si="96"/>
        <v>42783</v>
      </c>
      <c r="AE680" s="1" t="str">
        <f t="shared" si="97"/>
        <v>Friday</v>
      </c>
      <c r="AF680" s="2">
        <v>0.63907407407407402</v>
      </c>
      <c r="AG680" s="2">
        <f t="shared" si="98"/>
        <v>0.625</v>
      </c>
      <c r="AH680" t="s">
        <v>27</v>
      </c>
    </row>
    <row r="681" spans="1:34" x14ac:dyDescent="0.2">
      <c r="A681">
        <v>1509694</v>
      </c>
      <c r="B681" t="s">
        <v>88</v>
      </c>
      <c r="E681">
        <v>53211</v>
      </c>
      <c r="F681" t="s">
        <v>23</v>
      </c>
      <c r="G681" t="s">
        <v>89</v>
      </c>
      <c r="H681">
        <v>276</v>
      </c>
      <c r="I681" t="s">
        <v>62</v>
      </c>
      <c r="J681">
        <f>VLOOKUP(I681,[1]Key!$A$1:$C$72,2,FALSE)</f>
        <v>43.058010000000003</v>
      </c>
      <c r="K681">
        <f>VLOOKUP(I681,[1]Key!$A$1:$C$72,3,FALSE)</f>
        <v>-87.877300000000005</v>
      </c>
      <c r="L681" t="s">
        <v>62</v>
      </c>
      <c r="M681">
        <f>VLOOKUP(L681,[1]Key!$A$1:$C$72,2,FALSE)</f>
        <v>43.058010000000003</v>
      </c>
      <c r="N681">
        <f>VLOOKUP(L681,[1]Key!$A$1:$C$72,3,FALSE)</f>
        <v>-87.877300000000005</v>
      </c>
      <c r="O681">
        <v>56</v>
      </c>
      <c r="P681">
        <v>6</v>
      </c>
      <c r="Q681">
        <v>8.4</v>
      </c>
      <c r="R681">
        <v>8</v>
      </c>
      <c r="S681">
        <v>336</v>
      </c>
      <c r="T681">
        <f t="shared" si="90"/>
        <v>-1</v>
      </c>
      <c r="U681" s="1">
        <v>42783</v>
      </c>
      <c r="V681" s="13">
        <f t="shared" si="91"/>
        <v>42767</v>
      </c>
      <c r="W681" s="14">
        <f t="shared" si="92"/>
        <v>42783</v>
      </c>
      <c r="X681" s="1" t="str">
        <f t="shared" si="93"/>
        <v>Friday</v>
      </c>
      <c r="Y681" s="2">
        <v>0.62929398148148141</v>
      </c>
      <c r="Z681" s="2">
        <f t="shared" si="94"/>
        <v>0.625</v>
      </c>
      <c r="AA681">
        <f>1</f>
        <v>1</v>
      </c>
      <c r="AB681" s="1">
        <v>42783</v>
      </c>
      <c r="AC681" s="13">
        <f t="shared" si="95"/>
        <v>42767</v>
      </c>
      <c r="AD681" s="14">
        <f t="shared" si="96"/>
        <v>42783</v>
      </c>
      <c r="AE681" s="1" t="str">
        <f t="shared" si="97"/>
        <v>Friday</v>
      </c>
      <c r="AF681" s="2">
        <v>0.66824074074074069</v>
      </c>
      <c r="AG681" s="2">
        <f t="shared" si="98"/>
        <v>0.66666666666666663</v>
      </c>
      <c r="AH681" t="s">
        <v>35</v>
      </c>
    </row>
    <row r="682" spans="1:34" x14ac:dyDescent="0.2">
      <c r="A682">
        <v>1306778</v>
      </c>
      <c r="B682" t="s">
        <v>88</v>
      </c>
      <c r="E682">
        <v>53204</v>
      </c>
      <c r="F682" t="s">
        <v>23</v>
      </c>
      <c r="G682" t="s">
        <v>89</v>
      </c>
      <c r="H682">
        <v>104</v>
      </c>
      <c r="I682" t="s">
        <v>38</v>
      </c>
      <c r="J682">
        <f>VLOOKUP(I682,[1]Key!$A$1:$C$72,2,FALSE)</f>
        <v>43.004728999999998</v>
      </c>
      <c r="K682">
        <f>VLOOKUP(I682,[1]Key!$A$1:$C$72,3,FALSE)</f>
        <v>-87.905463999999995</v>
      </c>
      <c r="L682" t="s">
        <v>105</v>
      </c>
      <c r="M682">
        <f>VLOOKUP(L682,[1]Key!$A$1:$C$72,2,FALSE)</f>
        <v>43.020020000000002</v>
      </c>
      <c r="N682">
        <f>VLOOKUP(L682,[1]Key!$A$1:$C$72,3,FALSE)</f>
        <v>-87.912540000000007</v>
      </c>
      <c r="O682">
        <v>8</v>
      </c>
      <c r="P682">
        <v>3</v>
      </c>
      <c r="Q682">
        <v>1.2</v>
      </c>
      <c r="R682">
        <v>1.1000000000000001</v>
      </c>
      <c r="S682">
        <v>48</v>
      </c>
      <c r="T682">
        <f t="shared" si="90"/>
        <v>-1</v>
      </c>
      <c r="U682" s="1">
        <v>42783</v>
      </c>
      <c r="V682" s="13">
        <f t="shared" si="91"/>
        <v>42767</v>
      </c>
      <c r="W682" s="14">
        <f t="shared" si="92"/>
        <v>42783</v>
      </c>
      <c r="X682" s="1" t="str">
        <f t="shared" si="93"/>
        <v>Friday</v>
      </c>
      <c r="Y682" s="2">
        <v>0.64245370370370369</v>
      </c>
      <c r="Z682" s="2">
        <f t="shared" si="94"/>
        <v>0.625</v>
      </c>
      <c r="AA682">
        <f>1</f>
        <v>1</v>
      </c>
      <c r="AB682" s="1">
        <v>42783</v>
      </c>
      <c r="AC682" s="13">
        <f t="shared" si="95"/>
        <v>42767</v>
      </c>
      <c r="AD682" s="14">
        <f t="shared" si="96"/>
        <v>42783</v>
      </c>
      <c r="AE682" s="1" t="str">
        <f t="shared" si="97"/>
        <v>Friday</v>
      </c>
      <c r="AF682" s="2">
        <v>0.64812499999999995</v>
      </c>
      <c r="AG682" s="2">
        <f t="shared" si="98"/>
        <v>0.66666666666666663</v>
      </c>
      <c r="AH682" t="s">
        <v>27</v>
      </c>
    </row>
    <row r="683" spans="1:34" x14ac:dyDescent="0.2">
      <c r="A683">
        <v>1509823</v>
      </c>
      <c r="B683" t="s">
        <v>88</v>
      </c>
      <c r="E683">
        <v>53202</v>
      </c>
      <c r="F683" t="s">
        <v>23</v>
      </c>
      <c r="G683" t="s">
        <v>89</v>
      </c>
      <c r="H683">
        <v>11119</v>
      </c>
      <c r="I683" t="s">
        <v>43</v>
      </c>
      <c r="J683">
        <f>VLOOKUP(I683,[1]Key!$A$1:$C$72,2,FALSE)</f>
        <v>43.03886</v>
      </c>
      <c r="K683">
        <f>VLOOKUP(I683,[1]Key!$A$1:$C$72,3,FALSE)</f>
        <v>-87.902720000000002</v>
      </c>
      <c r="L683" t="s">
        <v>37</v>
      </c>
      <c r="M683">
        <f>VLOOKUP(L683,[1]Key!$A$1:$C$72,2,FALSE)</f>
        <v>43.031320000000001</v>
      </c>
      <c r="N683">
        <f>VLOOKUP(L683,[1]Key!$A$1:$C$72,3,FALSE)</f>
        <v>-87.904259999999994</v>
      </c>
      <c r="O683">
        <v>4</v>
      </c>
      <c r="P683">
        <v>0</v>
      </c>
      <c r="Q683">
        <v>0.6</v>
      </c>
      <c r="R683">
        <v>0.6</v>
      </c>
      <c r="S683">
        <v>24</v>
      </c>
      <c r="T683">
        <f t="shared" si="90"/>
        <v>-1</v>
      </c>
      <c r="U683" s="1">
        <v>42783</v>
      </c>
      <c r="V683" s="13">
        <f t="shared" si="91"/>
        <v>42767</v>
      </c>
      <c r="W683" s="14">
        <f t="shared" si="92"/>
        <v>42783</v>
      </c>
      <c r="X683" s="1" t="str">
        <f t="shared" si="93"/>
        <v>Friday</v>
      </c>
      <c r="Y683" s="2">
        <v>0.67437499999999995</v>
      </c>
      <c r="Z683" s="2">
        <f t="shared" si="94"/>
        <v>0.66666666666666663</v>
      </c>
      <c r="AA683">
        <f>1</f>
        <v>1</v>
      </c>
      <c r="AB683" s="1">
        <v>42783</v>
      </c>
      <c r="AC683" s="13">
        <f t="shared" si="95"/>
        <v>42767</v>
      </c>
      <c r="AD683" s="14">
        <f t="shared" si="96"/>
        <v>42783</v>
      </c>
      <c r="AE683" s="1" t="str">
        <f t="shared" si="97"/>
        <v>Friday</v>
      </c>
      <c r="AF683" s="2">
        <v>0.67761574074074071</v>
      </c>
      <c r="AG683" s="2">
        <f t="shared" si="98"/>
        <v>0.66666666666666663</v>
      </c>
      <c r="AH683" t="s">
        <v>27</v>
      </c>
    </row>
    <row r="684" spans="1:34" x14ac:dyDescent="0.2">
      <c r="A684">
        <v>1425022</v>
      </c>
      <c r="B684" t="s">
        <v>88</v>
      </c>
      <c r="E684">
        <v>54911</v>
      </c>
      <c r="F684" t="s">
        <v>23</v>
      </c>
      <c r="G684" t="s">
        <v>89</v>
      </c>
      <c r="H684">
        <v>27</v>
      </c>
      <c r="I684" t="s">
        <v>77</v>
      </c>
      <c r="J684">
        <f>VLOOKUP(I684,[1]Key!$A$1:$C$72,2,FALSE)</f>
        <v>43.074655999999997</v>
      </c>
      <c r="K684">
        <f>VLOOKUP(I684,[1]Key!$A$1:$C$72,3,FALSE)</f>
        <v>-87.889011999999994</v>
      </c>
      <c r="L684" t="s">
        <v>77</v>
      </c>
      <c r="M684">
        <f>VLOOKUP(L684,[1]Key!$A$1:$C$72,2,FALSE)</f>
        <v>43.074655999999997</v>
      </c>
      <c r="N684">
        <f>VLOOKUP(L684,[1]Key!$A$1:$C$72,3,FALSE)</f>
        <v>-87.889011999999994</v>
      </c>
      <c r="O684">
        <v>106</v>
      </c>
      <c r="P684">
        <v>12</v>
      </c>
      <c r="Q684">
        <v>15.9</v>
      </c>
      <c r="R684">
        <v>15.1</v>
      </c>
      <c r="S684">
        <v>636</v>
      </c>
      <c r="T684">
        <f t="shared" si="90"/>
        <v>-1</v>
      </c>
      <c r="U684" s="1">
        <v>42783</v>
      </c>
      <c r="V684" s="13">
        <f t="shared" si="91"/>
        <v>42767</v>
      </c>
      <c r="W684" s="14">
        <f t="shared" si="92"/>
        <v>42783</v>
      </c>
      <c r="X684" s="1" t="str">
        <f t="shared" si="93"/>
        <v>Friday</v>
      </c>
      <c r="Y684" s="2">
        <v>0.68431712962962965</v>
      </c>
      <c r="Z684" s="2">
        <f t="shared" si="94"/>
        <v>0.66666666666666663</v>
      </c>
      <c r="AA684">
        <f>1</f>
        <v>1</v>
      </c>
      <c r="AB684" s="1">
        <v>42783</v>
      </c>
      <c r="AC684" s="13">
        <f t="shared" si="95"/>
        <v>42767</v>
      </c>
      <c r="AD684" s="14">
        <f t="shared" si="96"/>
        <v>42783</v>
      </c>
      <c r="AE684" s="1" t="str">
        <f t="shared" si="97"/>
        <v>Friday</v>
      </c>
      <c r="AF684" s="2">
        <v>0.75797453703703699</v>
      </c>
      <c r="AG684" s="2">
        <f t="shared" si="98"/>
        <v>0.75</v>
      </c>
      <c r="AH684" t="s">
        <v>35</v>
      </c>
    </row>
    <row r="685" spans="1:34" x14ac:dyDescent="0.2">
      <c r="A685">
        <v>1509998</v>
      </c>
      <c r="B685" t="s">
        <v>88</v>
      </c>
      <c r="E685">
        <v>53202</v>
      </c>
      <c r="F685" t="s">
        <v>23</v>
      </c>
      <c r="G685" t="s">
        <v>89</v>
      </c>
      <c r="H685">
        <v>263</v>
      </c>
      <c r="I685" t="s">
        <v>80</v>
      </c>
      <c r="J685">
        <f>VLOOKUP(I685,[1]Key!$A$1:$C$72,2,FALSE)</f>
        <v>43.052460000000004</v>
      </c>
      <c r="K685">
        <f>VLOOKUP(I685,[1]Key!$A$1:$C$72,3,FALSE)</f>
        <v>-87.891000000000005</v>
      </c>
      <c r="L685" t="s">
        <v>80</v>
      </c>
      <c r="M685">
        <f>VLOOKUP(L685,[1]Key!$A$1:$C$72,2,FALSE)</f>
        <v>43.052460000000004</v>
      </c>
      <c r="N685">
        <f>VLOOKUP(L685,[1]Key!$A$1:$C$72,3,FALSE)</f>
        <v>-87.891000000000005</v>
      </c>
      <c r="O685">
        <v>29</v>
      </c>
      <c r="P685">
        <v>3</v>
      </c>
      <c r="Q685">
        <v>4.4000000000000004</v>
      </c>
      <c r="R685">
        <v>4.0999999999999996</v>
      </c>
      <c r="S685">
        <v>174</v>
      </c>
      <c r="T685">
        <f t="shared" si="90"/>
        <v>-1</v>
      </c>
      <c r="U685" s="1">
        <v>42783</v>
      </c>
      <c r="V685" s="13">
        <f t="shared" si="91"/>
        <v>42767</v>
      </c>
      <c r="W685" s="14">
        <f t="shared" si="92"/>
        <v>42783</v>
      </c>
      <c r="X685" s="1" t="str">
        <f t="shared" si="93"/>
        <v>Friday</v>
      </c>
      <c r="Y685" s="2">
        <v>0.77069444444444446</v>
      </c>
      <c r="Z685" s="2">
        <f t="shared" si="94"/>
        <v>0.75</v>
      </c>
      <c r="AA685">
        <f>1</f>
        <v>1</v>
      </c>
      <c r="AB685" s="1">
        <v>42783</v>
      </c>
      <c r="AC685" s="13">
        <f t="shared" si="95"/>
        <v>42767</v>
      </c>
      <c r="AD685" s="14">
        <f t="shared" si="96"/>
        <v>42783</v>
      </c>
      <c r="AE685" s="1" t="str">
        <f t="shared" si="97"/>
        <v>Friday</v>
      </c>
      <c r="AF685" s="2">
        <v>0.7908680555555555</v>
      </c>
      <c r="AG685" s="2">
        <f t="shared" si="98"/>
        <v>0.79166666666666663</v>
      </c>
      <c r="AH685" t="s">
        <v>35</v>
      </c>
    </row>
    <row r="686" spans="1:34" x14ac:dyDescent="0.2">
      <c r="A686">
        <v>1510022</v>
      </c>
      <c r="B686" t="s">
        <v>88</v>
      </c>
      <c r="E686">
        <v>53051</v>
      </c>
      <c r="F686" t="s">
        <v>23</v>
      </c>
      <c r="G686" t="s">
        <v>89</v>
      </c>
      <c r="H686">
        <v>11148</v>
      </c>
      <c r="I686" t="s">
        <v>34</v>
      </c>
      <c r="J686">
        <f>VLOOKUP(I686,[1]Key!$A$1:$C$72,2,FALSE)</f>
        <v>43.036900000000003</v>
      </c>
      <c r="K686">
        <f>VLOOKUP(I686,[1]Key!$A$1:$C$72,3,FALSE)</f>
        <v>-87.89667</v>
      </c>
      <c r="L686" t="s">
        <v>74</v>
      </c>
      <c r="M686">
        <f>VLOOKUP(L686,[1]Key!$A$1:$C$72,2,FALSE)</f>
        <v>43.040154000000001</v>
      </c>
      <c r="N686">
        <f>VLOOKUP(L686,[1]Key!$A$1:$C$72,3,FALSE)</f>
        <v>-87.932113000000001</v>
      </c>
      <c r="O686">
        <v>1060</v>
      </c>
      <c r="P686">
        <v>105</v>
      </c>
      <c r="Q686">
        <v>18</v>
      </c>
      <c r="R686">
        <v>17.100000000000001</v>
      </c>
      <c r="S686">
        <v>720</v>
      </c>
      <c r="T686">
        <f t="shared" si="90"/>
        <v>-1</v>
      </c>
      <c r="U686" s="1">
        <v>42783</v>
      </c>
      <c r="V686" s="13">
        <f t="shared" si="91"/>
        <v>42767</v>
      </c>
      <c r="W686" s="14">
        <f t="shared" si="92"/>
        <v>42783</v>
      </c>
      <c r="X686" s="1" t="str">
        <f t="shared" si="93"/>
        <v>Friday</v>
      </c>
      <c r="Y686" s="2">
        <v>0.79616898148148152</v>
      </c>
      <c r="Z686" s="2">
        <f t="shared" si="94"/>
        <v>0.79166666666666663</v>
      </c>
      <c r="AA686">
        <f>1</f>
        <v>1</v>
      </c>
      <c r="AB686" s="1">
        <v>42784</v>
      </c>
      <c r="AC686" s="13">
        <f t="shared" si="95"/>
        <v>42767</v>
      </c>
      <c r="AD686" s="14">
        <f t="shared" si="96"/>
        <v>42784</v>
      </c>
      <c r="AE686" s="1" t="str">
        <f t="shared" si="97"/>
        <v>Saturday</v>
      </c>
      <c r="AF686" s="2">
        <v>0.53236111111111117</v>
      </c>
      <c r="AG686" s="2">
        <f t="shared" si="98"/>
        <v>0.54166666666666663</v>
      </c>
      <c r="AH686" t="s">
        <v>27</v>
      </c>
    </row>
    <row r="687" spans="1:34" x14ac:dyDescent="0.2">
      <c r="A687">
        <v>1492831</v>
      </c>
      <c r="B687" t="s">
        <v>88</v>
      </c>
      <c r="E687">
        <v>61071</v>
      </c>
      <c r="F687" t="s">
        <v>23</v>
      </c>
      <c r="G687" t="s">
        <v>89</v>
      </c>
      <c r="H687">
        <v>338</v>
      </c>
      <c r="I687" t="s">
        <v>70</v>
      </c>
      <c r="J687">
        <f>VLOOKUP(I687,[1]Key!$A$1:$C$72,2,FALSE)</f>
        <v>43.053040000000003</v>
      </c>
      <c r="K687">
        <f>VLOOKUP(I687,[1]Key!$A$1:$C$72,3,FALSE)</f>
        <v>-87.897660000000002</v>
      </c>
      <c r="L687" t="s">
        <v>61</v>
      </c>
      <c r="M687">
        <f>VLOOKUP(L687,[1]Key!$A$1:$C$72,2,FALSE)</f>
        <v>43.058619999999998</v>
      </c>
      <c r="N687">
        <f>VLOOKUP(L687,[1]Key!$A$1:$C$72,3,FALSE)</f>
        <v>-87.885319999999993</v>
      </c>
      <c r="O687">
        <v>9</v>
      </c>
      <c r="P687">
        <v>3</v>
      </c>
      <c r="Q687">
        <v>1.4</v>
      </c>
      <c r="R687">
        <v>1.3</v>
      </c>
      <c r="S687">
        <v>54</v>
      </c>
      <c r="T687">
        <f t="shared" si="90"/>
        <v>-1</v>
      </c>
      <c r="U687" s="1">
        <v>42783</v>
      </c>
      <c r="V687" s="13">
        <f t="shared" si="91"/>
        <v>42767</v>
      </c>
      <c r="W687" s="14">
        <f t="shared" si="92"/>
        <v>42783</v>
      </c>
      <c r="X687" s="1" t="str">
        <f t="shared" si="93"/>
        <v>Friday</v>
      </c>
      <c r="Y687" s="2">
        <v>0.88362268518518527</v>
      </c>
      <c r="Z687" s="2">
        <f t="shared" si="94"/>
        <v>0.875</v>
      </c>
      <c r="AA687">
        <f>1</f>
        <v>1</v>
      </c>
      <c r="AB687" s="1">
        <v>42783</v>
      </c>
      <c r="AC687" s="13">
        <f t="shared" si="95"/>
        <v>42767</v>
      </c>
      <c r="AD687" s="14">
        <f t="shared" si="96"/>
        <v>42783</v>
      </c>
      <c r="AE687" s="1" t="str">
        <f t="shared" si="97"/>
        <v>Friday</v>
      </c>
      <c r="AF687" s="2">
        <v>0.88996527777777779</v>
      </c>
      <c r="AG687" s="2">
        <f t="shared" si="98"/>
        <v>0.875</v>
      </c>
      <c r="AH687" t="s">
        <v>27</v>
      </c>
    </row>
    <row r="688" spans="1:34" x14ac:dyDescent="0.2">
      <c r="A688">
        <v>1510141</v>
      </c>
      <c r="B688" t="s">
        <v>88</v>
      </c>
      <c r="E688">
        <v>53207</v>
      </c>
      <c r="F688" t="s">
        <v>23</v>
      </c>
      <c r="G688" t="s">
        <v>89</v>
      </c>
      <c r="H688">
        <v>5712</v>
      </c>
      <c r="I688" t="s">
        <v>61</v>
      </c>
      <c r="J688">
        <f>VLOOKUP(I688,[1]Key!$A$1:$C$72,2,FALSE)</f>
        <v>43.058619999999998</v>
      </c>
      <c r="K688">
        <f>VLOOKUP(I688,[1]Key!$A$1:$C$72,3,FALSE)</f>
        <v>-87.885319999999993</v>
      </c>
      <c r="L688" t="s">
        <v>70</v>
      </c>
      <c r="M688">
        <f>VLOOKUP(L688,[1]Key!$A$1:$C$72,2,FALSE)</f>
        <v>43.053040000000003</v>
      </c>
      <c r="N688">
        <f>VLOOKUP(L688,[1]Key!$A$1:$C$72,3,FALSE)</f>
        <v>-87.897660000000002</v>
      </c>
      <c r="O688">
        <v>8</v>
      </c>
      <c r="P688">
        <v>3</v>
      </c>
      <c r="Q688">
        <v>1.2</v>
      </c>
      <c r="R688">
        <v>1.1000000000000001</v>
      </c>
      <c r="S688">
        <v>48</v>
      </c>
      <c r="T688">
        <f t="shared" si="90"/>
        <v>-1</v>
      </c>
      <c r="U688" s="1">
        <v>42783</v>
      </c>
      <c r="V688" s="13">
        <f t="shared" si="91"/>
        <v>42767</v>
      </c>
      <c r="W688" s="14">
        <f t="shared" si="92"/>
        <v>42783</v>
      </c>
      <c r="X688" s="1" t="str">
        <f t="shared" si="93"/>
        <v>Friday</v>
      </c>
      <c r="Y688" s="2">
        <v>0.94876157407407413</v>
      </c>
      <c r="Z688" s="2">
        <f t="shared" si="94"/>
        <v>0.95833333333333326</v>
      </c>
      <c r="AA688">
        <f>1</f>
        <v>1</v>
      </c>
      <c r="AB688" s="1">
        <v>42783</v>
      </c>
      <c r="AC688" s="13">
        <f t="shared" si="95"/>
        <v>42767</v>
      </c>
      <c r="AD688" s="14">
        <f t="shared" si="96"/>
        <v>42783</v>
      </c>
      <c r="AE688" s="1" t="str">
        <f t="shared" si="97"/>
        <v>Friday</v>
      </c>
      <c r="AF688" s="2">
        <v>0.95478009259259267</v>
      </c>
      <c r="AG688" s="2">
        <f t="shared" si="98"/>
        <v>0.95833333333333326</v>
      </c>
      <c r="AH688" t="s">
        <v>27</v>
      </c>
    </row>
    <row r="689" spans="1:34" x14ac:dyDescent="0.2">
      <c r="A689">
        <v>1510354</v>
      </c>
      <c r="B689" t="s">
        <v>88</v>
      </c>
      <c r="E689">
        <v>57006</v>
      </c>
      <c r="F689" t="s">
        <v>23</v>
      </c>
      <c r="G689" t="s">
        <v>89</v>
      </c>
      <c r="H689">
        <v>5460</v>
      </c>
      <c r="I689" t="s">
        <v>86</v>
      </c>
      <c r="J689">
        <f>VLOOKUP(I689,[1]Key!$A$1:$C$72,2,FALSE)</f>
        <v>43.054830000000003</v>
      </c>
      <c r="K689">
        <f>VLOOKUP(I689,[1]Key!$A$1:$C$72,3,FALSE)</f>
        <v>-87.91874</v>
      </c>
      <c r="L689" t="s">
        <v>33</v>
      </c>
      <c r="M689">
        <f>VLOOKUP(L689,[1]Key!$A$1:$C$72,2,FALSE)</f>
        <v>43.034619999999997</v>
      </c>
      <c r="N689">
        <f>VLOOKUP(L689,[1]Key!$A$1:$C$72,3,FALSE)</f>
        <v>-87.917500000000004</v>
      </c>
      <c r="O689">
        <v>23</v>
      </c>
      <c r="P689">
        <v>3</v>
      </c>
      <c r="Q689">
        <v>3.5</v>
      </c>
      <c r="R689">
        <v>3.3</v>
      </c>
      <c r="S689">
        <v>138</v>
      </c>
      <c r="T689">
        <f t="shared" si="90"/>
        <v>-1</v>
      </c>
      <c r="U689" s="1">
        <v>42784</v>
      </c>
      <c r="V689" s="13">
        <f t="shared" si="91"/>
        <v>42767</v>
      </c>
      <c r="W689" s="14">
        <f t="shared" si="92"/>
        <v>42784</v>
      </c>
      <c r="X689" s="1" t="str">
        <f t="shared" si="93"/>
        <v>Saturday</v>
      </c>
      <c r="Y689" s="2">
        <v>0.42524305555555553</v>
      </c>
      <c r="Z689" s="2">
        <f t="shared" si="94"/>
        <v>0.41666666666666663</v>
      </c>
      <c r="AA689">
        <f>1</f>
        <v>1</v>
      </c>
      <c r="AB689" s="1">
        <v>42784</v>
      </c>
      <c r="AC689" s="13">
        <f t="shared" si="95"/>
        <v>42767</v>
      </c>
      <c r="AD689" s="14">
        <f t="shared" si="96"/>
        <v>42784</v>
      </c>
      <c r="AE689" s="1" t="str">
        <f t="shared" si="97"/>
        <v>Saturday</v>
      </c>
      <c r="AF689" s="2">
        <v>0.44160879629629629</v>
      </c>
      <c r="AG689" s="2">
        <f t="shared" si="98"/>
        <v>0.45833333333333331</v>
      </c>
      <c r="AH689" t="s">
        <v>27</v>
      </c>
    </row>
    <row r="690" spans="1:34" x14ac:dyDescent="0.2">
      <c r="A690">
        <v>1510389</v>
      </c>
      <c r="B690" t="s">
        <v>88</v>
      </c>
      <c r="E690">
        <v>60545</v>
      </c>
      <c r="F690" t="s">
        <v>23</v>
      </c>
      <c r="G690" t="s">
        <v>89</v>
      </c>
      <c r="H690">
        <v>5423</v>
      </c>
      <c r="I690" t="s">
        <v>86</v>
      </c>
      <c r="J690">
        <f>VLOOKUP(I690,[1]Key!$A$1:$C$72,2,FALSE)</f>
        <v>43.054830000000003</v>
      </c>
      <c r="K690">
        <f>VLOOKUP(I690,[1]Key!$A$1:$C$72,3,FALSE)</f>
        <v>-87.91874</v>
      </c>
      <c r="L690" t="s">
        <v>70</v>
      </c>
      <c r="M690">
        <f>VLOOKUP(L690,[1]Key!$A$1:$C$72,2,FALSE)</f>
        <v>43.053040000000003</v>
      </c>
      <c r="N690">
        <f>VLOOKUP(L690,[1]Key!$A$1:$C$72,3,FALSE)</f>
        <v>-87.897660000000002</v>
      </c>
      <c r="O690">
        <v>29</v>
      </c>
      <c r="P690">
        <v>3</v>
      </c>
      <c r="Q690">
        <v>4.4000000000000004</v>
      </c>
      <c r="R690">
        <v>4.0999999999999996</v>
      </c>
      <c r="S690">
        <v>174</v>
      </c>
      <c r="T690">
        <f t="shared" si="90"/>
        <v>-1</v>
      </c>
      <c r="U690" s="1">
        <v>42784</v>
      </c>
      <c r="V690" s="13">
        <f t="shared" si="91"/>
        <v>42767</v>
      </c>
      <c r="W690" s="14">
        <f t="shared" si="92"/>
        <v>42784</v>
      </c>
      <c r="X690" s="1" t="str">
        <f t="shared" si="93"/>
        <v>Saturday</v>
      </c>
      <c r="Y690" s="2">
        <v>0.43376157407407406</v>
      </c>
      <c r="Z690" s="2">
        <f t="shared" si="94"/>
        <v>0.41666666666666663</v>
      </c>
      <c r="AA690">
        <f>1</f>
        <v>1</v>
      </c>
      <c r="AB690" s="1">
        <v>42784</v>
      </c>
      <c r="AC690" s="13">
        <f t="shared" si="95"/>
        <v>42767</v>
      </c>
      <c r="AD690" s="14">
        <f t="shared" si="96"/>
        <v>42784</v>
      </c>
      <c r="AE690" s="1" t="str">
        <f t="shared" si="97"/>
        <v>Saturday</v>
      </c>
      <c r="AF690" s="2">
        <v>0.45390046296296299</v>
      </c>
      <c r="AG690" s="2">
        <f t="shared" si="98"/>
        <v>0.45833333333333331</v>
      </c>
      <c r="AH690" t="s">
        <v>27</v>
      </c>
    </row>
    <row r="691" spans="1:34" x14ac:dyDescent="0.2">
      <c r="A691">
        <v>1473261</v>
      </c>
      <c r="B691" t="s">
        <v>88</v>
      </c>
      <c r="E691">
        <v>53213</v>
      </c>
      <c r="F691" t="s">
        <v>23</v>
      </c>
      <c r="G691" t="s">
        <v>89</v>
      </c>
      <c r="H691">
        <v>11109</v>
      </c>
      <c r="I691" t="s">
        <v>26</v>
      </c>
      <c r="J691">
        <f>VLOOKUP(I691,[1]Key!$A$1:$C$72,2,FALSE)</f>
        <v>43.060079999999999</v>
      </c>
      <c r="K691">
        <f>VLOOKUP(I691,[1]Key!$A$1:$C$72,3,FALSE)</f>
        <v>-88.027349999999998</v>
      </c>
      <c r="L691" t="s">
        <v>57</v>
      </c>
      <c r="M691">
        <f>VLOOKUP(L691,[1]Key!$A$1:$C$72,2,FALSE)</f>
        <v>43.048609999999996</v>
      </c>
      <c r="N691">
        <f>VLOOKUP(L691,[1]Key!$A$1:$C$72,3,FALSE)</f>
        <v>-88.008480000000006</v>
      </c>
      <c r="O691">
        <v>21</v>
      </c>
      <c r="P691">
        <v>3</v>
      </c>
      <c r="Q691">
        <v>3.2</v>
      </c>
      <c r="R691">
        <v>3</v>
      </c>
      <c r="S691">
        <v>126</v>
      </c>
      <c r="T691">
        <f t="shared" si="90"/>
        <v>-1</v>
      </c>
      <c r="U691" s="1">
        <v>42784</v>
      </c>
      <c r="V691" s="13">
        <f t="shared" si="91"/>
        <v>42767</v>
      </c>
      <c r="W691" s="14">
        <f t="shared" si="92"/>
        <v>42784</v>
      </c>
      <c r="X691" s="1" t="str">
        <f t="shared" si="93"/>
        <v>Saturday</v>
      </c>
      <c r="Y691" s="2">
        <v>0.45601851851851855</v>
      </c>
      <c r="Z691" s="2">
        <f t="shared" si="94"/>
        <v>0.45833333333333331</v>
      </c>
      <c r="AA691">
        <f>1</f>
        <v>1</v>
      </c>
      <c r="AB691" s="1">
        <v>42784</v>
      </c>
      <c r="AC691" s="13">
        <f t="shared" si="95"/>
        <v>42767</v>
      </c>
      <c r="AD691" s="14">
        <f t="shared" si="96"/>
        <v>42784</v>
      </c>
      <c r="AE691" s="1" t="str">
        <f t="shared" si="97"/>
        <v>Saturday</v>
      </c>
      <c r="AF691" s="2">
        <v>0.47043981481481478</v>
      </c>
      <c r="AG691" s="2">
        <f t="shared" si="98"/>
        <v>0.45833333333333331</v>
      </c>
      <c r="AH691" t="s">
        <v>27</v>
      </c>
    </row>
    <row r="692" spans="1:34" x14ac:dyDescent="0.2">
      <c r="A692">
        <v>1350821</v>
      </c>
      <c r="B692" t="s">
        <v>88</v>
      </c>
      <c r="E692">
        <v>53095</v>
      </c>
      <c r="F692" t="s">
        <v>23</v>
      </c>
      <c r="G692" t="s">
        <v>89</v>
      </c>
      <c r="H692">
        <v>109</v>
      </c>
      <c r="I692" t="s">
        <v>62</v>
      </c>
      <c r="J692">
        <f>VLOOKUP(I692,[1]Key!$A$1:$C$72,2,FALSE)</f>
        <v>43.058010000000003</v>
      </c>
      <c r="K692">
        <f>VLOOKUP(I692,[1]Key!$A$1:$C$72,3,FALSE)</f>
        <v>-87.877300000000005</v>
      </c>
      <c r="L692" t="s">
        <v>34</v>
      </c>
      <c r="M692">
        <f>VLOOKUP(L692,[1]Key!$A$1:$C$72,2,FALSE)</f>
        <v>43.036900000000003</v>
      </c>
      <c r="N692">
        <f>VLOOKUP(L692,[1]Key!$A$1:$C$72,3,FALSE)</f>
        <v>-87.89667</v>
      </c>
      <c r="O692">
        <v>45</v>
      </c>
      <c r="P692">
        <v>6</v>
      </c>
      <c r="Q692">
        <v>6.8</v>
      </c>
      <c r="R692">
        <v>6.4</v>
      </c>
      <c r="S692">
        <v>270</v>
      </c>
      <c r="T692">
        <f t="shared" si="90"/>
        <v>-1</v>
      </c>
      <c r="U692" s="1">
        <v>42784</v>
      </c>
      <c r="V692" s="13">
        <f t="shared" si="91"/>
        <v>42767</v>
      </c>
      <c r="W692" s="14">
        <f t="shared" si="92"/>
        <v>42784</v>
      </c>
      <c r="X692" s="1" t="str">
        <f t="shared" si="93"/>
        <v>Saturday</v>
      </c>
      <c r="Y692" s="2">
        <v>0.46084490740740741</v>
      </c>
      <c r="Z692" s="2">
        <f t="shared" si="94"/>
        <v>0.45833333333333331</v>
      </c>
      <c r="AA692">
        <f>1</f>
        <v>1</v>
      </c>
      <c r="AB692" s="1">
        <v>42784</v>
      </c>
      <c r="AC692" s="13">
        <f t="shared" si="95"/>
        <v>42767</v>
      </c>
      <c r="AD692" s="14">
        <f t="shared" si="96"/>
        <v>42784</v>
      </c>
      <c r="AE692" s="1" t="str">
        <f t="shared" si="97"/>
        <v>Saturday</v>
      </c>
      <c r="AF692" s="2">
        <v>0.49206018518518518</v>
      </c>
      <c r="AG692" s="2">
        <f t="shared" si="98"/>
        <v>0.5</v>
      </c>
      <c r="AH692" t="s">
        <v>27</v>
      </c>
    </row>
    <row r="693" spans="1:34" x14ac:dyDescent="0.2">
      <c r="A693">
        <v>1510283</v>
      </c>
      <c r="B693" t="s">
        <v>88</v>
      </c>
      <c r="E693">
        <v>53961</v>
      </c>
      <c r="F693" t="s">
        <v>23</v>
      </c>
      <c r="G693" t="s">
        <v>89</v>
      </c>
      <c r="H693">
        <v>361</v>
      </c>
      <c r="I693" t="s">
        <v>72</v>
      </c>
      <c r="J693">
        <f>VLOOKUP(I693,[1]Key!$A$1:$C$72,2,FALSE)</f>
        <v>43.02948</v>
      </c>
      <c r="K693">
        <f>VLOOKUP(I693,[1]Key!$A$1:$C$72,3,FALSE)</f>
        <v>-87.912819999999996</v>
      </c>
      <c r="L693" t="s">
        <v>39</v>
      </c>
      <c r="M693">
        <f>VLOOKUP(L693,[1]Key!$A$1:$C$72,2,FALSE)</f>
        <v>43.03913</v>
      </c>
      <c r="N693">
        <f>VLOOKUP(L693,[1]Key!$A$1:$C$72,3,FALSE)</f>
        <v>-87.916150000000002</v>
      </c>
      <c r="O693">
        <v>12</v>
      </c>
      <c r="P693">
        <v>3</v>
      </c>
      <c r="Q693">
        <v>1.8</v>
      </c>
      <c r="R693">
        <v>1.7</v>
      </c>
      <c r="S693">
        <v>72</v>
      </c>
      <c r="T693">
        <f t="shared" si="90"/>
        <v>-1</v>
      </c>
      <c r="U693" s="1">
        <v>42784</v>
      </c>
      <c r="V693" s="13">
        <f t="shared" si="91"/>
        <v>42767</v>
      </c>
      <c r="W693" s="14">
        <f t="shared" si="92"/>
        <v>42784</v>
      </c>
      <c r="X693" s="1" t="str">
        <f t="shared" si="93"/>
        <v>Saturday</v>
      </c>
      <c r="Y693" s="2">
        <v>0.47256944444444443</v>
      </c>
      <c r="Z693" s="2">
        <f t="shared" si="94"/>
        <v>0.45833333333333331</v>
      </c>
      <c r="AA693">
        <f>1</f>
        <v>1</v>
      </c>
      <c r="AB693" s="1">
        <v>42784</v>
      </c>
      <c r="AC693" s="13">
        <f t="shared" si="95"/>
        <v>42767</v>
      </c>
      <c r="AD693" s="14">
        <f t="shared" si="96"/>
        <v>42784</v>
      </c>
      <c r="AE693" s="1" t="str">
        <f t="shared" si="97"/>
        <v>Saturday</v>
      </c>
      <c r="AF693" s="2">
        <v>0.48063657407407406</v>
      </c>
      <c r="AG693" s="2">
        <f t="shared" si="98"/>
        <v>0.5</v>
      </c>
      <c r="AH693" t="s">
        <v>27</v>
      </c>
    </row>
    <row r="694" spans="1:34" x14ac:dyDescent="0.2">
      <c r="A694">
        <v>1510588</v>
      </c>
      <c r="B694" t="s">
        <v>88</v>
      </c>
      <c r="E694">
        <v>53913</v>
      </c>
      <c r="F694" t="s">
        <v>23</v>
      </c>
      <c r="G694" t="s">
        <v>89</v>
      </c>
      <c r="H694">
        <v>11071</v>
      </c>
      <c r="I694" t="s">
        <v>72</v>
      </c>
      <c r="J694">
        <f>VLOOKUP(I694,[1]Key!$A$1:$C$72,2,FALSE)</f>
        <v>43.02948</v>
      </c>
      <c r="K694">
        <f>VLOOKUP(I694,[1]Key!$A$1:$C$72,3,FALSE)</f>
        <v>-87.912819999999996</v>
      </c>
      <c r="L694" t="s">
        <v>39</v>
      </c>
      <c r="M694">
        <f>VLOOKUP(L694,[1]Key!$A$1:$C$72,2,FALSE)</f>
        <v>43.03913</v>
      </c>
      <c r="N694">
        <f>VLOOKUP(L694,[1]Key!$A$1:$C$72,3,FALSE)</f>
        <v>-87.916150000000002</v>
      </c>
      <c r="O694">
        <v>11</v>
      </c>
      <c r="P694">
        <v>3</v>
      </c>
      <c r="Q694">
        <v>1.7</v>
      </c>
      <c r="R694">
        <v>1.6</v>
      </c>
      <c r="S694">
        <v>66</v>
      </c>
      <c r="T694">
        <f t="shared" si="90"/>
        <v>-1</v>
      </c>
      <c r="U694" s="1">
        <v>42784</v>
      </c>
      <c r="V694" s="13">
        <f t="shared" si="91"/>
        <v>42767</v>
      </c>
      <c r="W694" s="14">
        <f t="shared" si="92"/>
        <v>42784</v>
      </c>
      <c r="X694" s="1" t="str">
        <f t="shared" si="93"/>
        <v>Saturday</v>
      </c>
      <c r="Y694" s="2">
        <v>0.47343750000000001</v>
      </c>
      <c r="Z694" s="2">
        <f t="shared" si="94"/>
        <v>0.45833333333333331</v>
      </c>
      <c r="AA694">
        <f>1</f>
        <v>1</v>
      </c>
      <c r="AB694" s="1">
        <v>42784</v>
      </c>
      <c r="AC694" s="13">
        <f t="shared" si="95"/>
        <v>42767</v>
      </c>
      <c r="AD694" s="14">
        <f t="shared" si="96"/>
        <v>42784</v>
      </c>
      <c r="AE694" s="1" t="str">
        <f t="shared" si="97"/>
        <v>Saturday</v>
      </c>
      <c r="AF694" s="2">
        <v>0.48071759259259261</v>
      </c>
      <c r="AG694" s="2">
        <f t="shared" si="98"/>
        <v>0.5</v>
      </c>
      <c r="AH694" t="s">
        <v>27</v>
      </c>
    </row>
    <row r="695" spans="1:34" x14ac:dyDescent="0.2">
      <c r="A695">
        <v>1510632</v>
      </c>
      <c r="B695" t="s">
        <v>88</v>
      </c>
      <c r="E695">
        <v>60067</v>
      </c>
      <c r="F695" t="s">
        <v>23</v>
      </c>
      <c r="G695" t="s">
        <v>89</v>
      </c>
      <c r="H695">
        <v>5556</v>
      </c>
      <c r="I695" t="s">
        <v>65</v>
      </c>
      <c r="J695">
        <f>VLOOKUP(I695,[1]Key!$A$1:$C$72,2,FALSE)</f>
        <v>43.060786</v>
      </c>
      <c r="K695">
        <f>VLOOKUP(I695,[1]Key!$A$1:$C$72,3,FALSE)</f>
        <v>-87.883825999999999</v>
      </c>
      <c r="L695" t="s">
        <v>80</v>
      </c>
      <c r="M695">
        <f>VLOOKUP(L695,[1]Key!$A$1:$C$72,2,FALSE)</f>
        <v>43.052460000000004</v>
      </c>
      <c r="N695">
        <f>VLOOKUP(L695,[1]Key!$A$1:$C$72,3,FALSE)</f>
        <v>-87.891000000000005</v>
      </c>
      <c r="O695">
        <v>38</v>
      </c>
      <c r="P695">
        <v>6</v>
      </c>
      <c r="Q695">
        <v>5.7</v>
      </c>
      <c r="R695">
        <v>5.4</v>
      </c>
      <c r="S695">
        <v>228</v>
      </c>
      <c r="T695">
        <f t="shared" si="90"/>
        <v>-1</v>
      </c>
      <c r="U695" s="1">
        <v>42784</v>
      </c>
      <c r="V695" s="13">
        <f t="shared" si="91"/>
        <v>42767</v>
      </c>
      <c r="W695" s="14">
        <f t="shared" si="92"/>
        <v>42784</v>
      </c>
      <c r="X695" s="1" t="str">
        <f t="shared" si="93"/>
        <v>Saturday</v>
      </c>
      <c r="Y695" s="2">
        <v>0.47921296296296295</v>
      </c>
      <c r="Z695" s="2">
        <f t="shared" si="94"/>
        <v>0.5</v>
      </c>
      <c r="AA695">
        <f>1</f>
        <v>1</v>
      </c>
      <c r="AB695" s="1">
        <v>42784</v>
      </c>
      <c r="AC695" s="13">
        <f t="shared" si="95"/>
        <v>42767</v>
      </c>
      <c r="AD695" s="14">
        <f t="shared" si="96"/>
        <v>42784</v>
      </c>
      <c r="AE695" s="1" t="str">
        <f t="shared" si="97"/>
        <v>Saturday</v>
      </c>
      <c r="AF695" s="2">
        <v>0.5060648148148148</v>
      </c>
      <c r="AG695" s="2">
        <f t="shared" si="98"/>
        <v>0.5</v>
      </c>
      <c r="AH695" t="s">
        <v>27</v>
      </c>
    </row>
    <row r="696" spans="1:34" x14ac:dyDescent="0.2">
      <c r="A696">
        <v>1510760</v>
      </c>
      <c r="B696" t="s">
        <v>88</v>
      </c>
      <c r="E696">
        <v>53211</v>
      </c>
      <c r="F696" t="s">
        <v>23</v>
      </c>
      <c r="G696" t="s">
        <v>89</v>
      </c>
      <c r="H696">
        <v>11061</v>
      </c>
      <c r="I696" t="s">
        <v>80</v>
      </c>
      <c r="J696">
        <f>VLOOKUP(I696,[1]Key!$A$1:$C$72,2,FALSE)</f>
        <v>43.052460000000004</v>
      </c>
      <c r="K696">
        <f>VLOOKUP(I696,[1]Key!$A$1:$C$72,3,FALSE)</f>
        <v>-87.891000000000005</v>
      </c>
      <c r="L696" t="s">
        <v>80</v>
      </c>
      <c r="M696">
        <f>VLOOKUP(L696,[1]Key!$A$1:$C$72,2,FALSE)</f>
        <v>43.052460000000004</v>
      </c>
      <c r="N696">
        <f>VLOOKUP(L696,[1]Key!$A$1:$C$72,3,FALSE)</f>
        <v>-87.891000000000005</v>
      </c>
      <c r="O696">
        <v>71</v>
      </c>
      <c r="P696">
        <v>9</v>
      </c>
      <c r="Q696">
        <v>10.7</v>
      </c>
      <c r="R696">
        <v>10.1</v>
      </c>
      <c r="S696">
        <v>426</v>
      </c>
      <c r="T696">
        <f t="shared" si="90"/>
        <v>-1</v>
      </c>
      <c r="U696" s="1">
        <v>42784</v>
      </c>
      <c r="V696" s="13">
        <f t="shared" si="91"/>
        <v>42767</v>
      </c>
      <c r="W696" s="14">
        <f t="shared" si="92"/>
        <v>42784</v>
      </c>
      <c r="X696" s="1" t="str">
        <f t="shared" si="93"/>
        <v>Saturday</v>
      </c>
      <c r="Y696" s="2">
        <v>0.49594907407407413</v>
      </c>
      <c r="Z696" s="2">
        <f t="shared" si="94"/>
        <v>0.5</v>
      </c>
      <c r="AA696">
        <f>1</f>
        <v>1</v>
      </c>
      <c r="AB696" s="1">
        <v>42784</v>
      </c>
      <c r="AC696" s="13">
        <f t="shared" si="95"/>
        <v>42767</v>
      </c>
      <c r="AD696" s="14">
        <f t="shared" si="96"/>
        <v>42784</v>
      </c>
      <c r="AE696" s="1" t="str">
        <f t="shared" si="97"/>
        <v>Saturday</v>
      </c>
      <c r="AF696" s="2">
        <v>0.54519675925925926</v>
      </c>
      <c r="AG696" s="2">
        <f t="shared" si="98"/>
        <v>0.54166666666666663</v>
      </c>
      <c r="AH696" t="s">
        <v>35</v>
      </c>
    </row>
    <row r="697" spans="1:34" x14ac:dyDescent="0.2">
      <c r="A697">
        <v>1510789</v>
      </c>
      <c r="B697" t="s">
        <v>88</v>
      </c>
      <c r="E697">
        <v>53221</v>
      </c>
      <c r="F697" t="s">
        <v>23</v>
      </c>
      <c r="G697" t="s">
        <v>89</v>
      </c>
      <c r="H697">
        <v>11078</v>
      </c>
      <c r="I697" t="s">
        <v>34</v>
      </c>
      <c r="J697">
        <f>VLOOKUP(I697,[1]Key!$A$1:$C$72,2,FALSE)</f>
        <v>43.036900000000003</v>
      </c>
      <c r="K697">
        <f>VLOOKUP(I697,[1]Key!$A$1:$C$72,3,FALSE)</f>
        <v>-87.89667</v>
      </c>
      <c r="L697" t="s">
        <v>34</v>
      </c>
      <c r="M697">
        <f>VLOOKUP(L697,[1]Key!$A$1:$C$72,2,FALSE)</f>
        <v>43.036900000000003</v>
      </c>
      <c r="N697">
        <f>VLOOKUP(L697,[1]Key!$A$1:$C$72,3,FALSE)</f>
        <v>-87.89667</v>
      </c>
      <c r="O697">
        <v>45</v>
      </c>
      <c r="P697">
        <v>6</v>
      </c>
      <c r="Q697">
        <v>6.8</v>
      </c>
      <c r="R697">
        <v>6.4</v>
      </c>
      <c r="S697">
        <v>270</v>
      </c>
      <c r="T697">
        <f t="shared" si="90"/>
        <v>-1</v>
      </c>
      <c r="U697" s="1">
        <v>42784</v>
      </c>
      <c r="V697" s="13">
        <f t="shared" si="91"/>
        <v>42767</v>
      </c>
      <c r="W697" s="14">
        <f t="shared" si="92"/>
        <v>42784</v>
      </c>
      <c r="X697" s="1" t="str">
        <f t="shared" si="93"/>
        <v>Saturday</v>
      </c>
      <c r="Y697" s="2">
        <v>0.50165509259259256</v>
      </c>
      <c r="Z697" s="2">
        <f t="shared" si="94"/>
        <v>0.5</v>
      </c>
      <c r="AA697">
        <f>1</f>
        <v>1</v>
      </c>
      <c r="AB697" s="1">
        <v>42784</v>
      </c>
      <c r="AC697" s="13">
        <f t="shared" si="95"/>
        <v>42767</v>
      </c>
      <c r="AD697" s="14">
        <f t="shared" si="96"/>
        <v>42784</v>
      </c>
      <c r="AE697" s="1" t="str">
        <f t="shared" si="97"/>
        <v>Saturday</v>
      </c>
      <c r="AF697" s="2">
        <v>0.53317129629629634</v>
      </c>
      <c r="AG697" s="2">
        <f t="shared" si="98"/>
        <v>0.54166666666666663</v>
      </c>
      <c r="AH697" t="s">
        <v>35</v>
      </c>
    </row>
    <row r="698" spans="1:34" x14ac:dyDescent="0.2">
      <c r="A698">
        <v>1510839</v>
      </c>
      <c r="B698" t="s">
        <v>88</v>
      </c>
      <c r="E698">
        <v>53211</v>
      </c>
      <c r="F698" t="s">
        <v>23</v>
      </c>
      <c r="G698" t="s">
        <v>89</v>
      </c>
      <c r="H698">
        <v>5470</v>
      </c>
      <c r="I698" t="s">
        <v>87</v>
      </c>
      <c r="J698">
        <f>VLOOKUP(I698,[1]Key!$A$1:$C$72,2,FALSE)</f>
        <v>43.077359999999999</v>
      </c>
      <c r="K698">
        <f>VLOOKUP(I698,[1]Key!$A$1:$C$72,3,FALSE)</f>
        <v>-87.880769999999998</v>
      </c>
      <c r="L698" t="s">
        <v>37</v>
      </c>
      <c r="M698">
        <f>VLOOKUP(L698,[1]Key!$A$1:$C$72,2,FALSE)</f>
        <v>43.031320000000001</v>
      </c>
      <c r="N698">
        <f>VLOOKUP(L698,[1]Key!$A$1:$C$72,3,FALSE)</f>
        <v>-87.904259999999994</v>
      </c>
      <c r="O698">
        <v>38</v>
      </c>
      <c r="P698">
        <v>6</v>
      </c>
      <c r="Q698">
        <v>5.7</v>
      </c>
      <c r="R698">
        <v>5.4</v>
      </c>
      <c r="S698">
        <v>228</v>
      </c>
      <c r="T698">
        <f t="shared" si="90"/>
        <v>-1</v>
      </c>
      <c r="U698" s="1">
        <v>42784</v>
      </c>
      <c r="V698" s="13">
        <f t="shared" si="91"/>
        <v>42767</v>
      </c>
      <c r="W698" s="14">
        <f t="shared" si="92"/>
        <v>42784</v>
      </c>
      <c r="X698" s="1" t="str">
        <f t="shared" si="93"/>
        <v>Saturday</v>
      </c>
      <c r="Y698" s="2">
        <v>0.50993055555555555</v>
      </c>
      <c r="Z698" s="2">
        <f t="shared" si="94"/>
        <v>0.5</v>
      </c>
      <c r="AA698">
        <f>1</f>
        <v>1</v>
      </c>
      <c r="AB698" s="1">
        <v>42784</v>
      </c>
      <c r="AC698" s="13">
        <f t="shared" si="95"/>
        <v>42767</v>
      </c>
      <c r="AD698" s="14">
        <f t="shared" si="96"/>
        <v>42784</v>
      </c>
      <c r="AE698" s="1" t="str">
        <f t="shared" si="97"/>
        <v>Saturday</v>
      </c>
      <c r="AF698" s="2">
        <v>0.53678240740740735</v>
      </c>
      <c r="AG698" s="2">
        <f t="shared" si="98"/>
        <v>0.54166666666666663</v>
      </c>
      <c r="AH698" t="s">
        <v>27</v>
      </c>
    </row>
    <row r="699" spans="1:34" x14ac:dyDescent="0.2">
      <c r="A699">
        <v>1511011</v>
      </c>
      <c r="B699" t="s">
        <v>88</v>
      </c>
      <c r="E699">
        <v>53081</v>
      </c>
      <c r="F699" t="s">
        <v>23</v>
      </c>
      <c r="G699" t="s">
        <v>89</v>
      </c>
      <c r="H699">
        <v>11047</v>
      </c>
      <c r="I699" t="s">
        <v>67</v>
      </c>
      <c r="J699">
        <f>VLOOKUP(I699,[1]Key!$A$1:$C$72,2,FALSE)</f>
        <v>43.074890000000003</v>
      </c>
      <c r="K699">
        <f>VLOOKUP(I699,[1]Key!$A$1:$C$72,3,FALSE)</f>
        <v>-87.882810000000006</v>
      </c>
      <c r="L699" t="s">
        <v>61</v>
      </c>
      <c r="M699">
        <f>VLOOKUP(L699,[1]Key!$A$1:$C$72,2,FALSE)</f>
        <v>43.058619999999998</v>
      </c>
      <c r="N699">
        <f>VLOOKUP(L699,[1]Key!$A$1:$C$72,3,FALSE)</f>
        <v>-87.885319999999993</v>
      </c>
      <c r="O699">
        <v>17</v>
      </c>
      <c r="P699">
        <v>3</v>
      </c>
      <c r="Q699">
        <v>2.6</v>
      </c>
      <c r="R699">
        <v>2.4</v>
      </c>
      <c r="S699">
        <v>102</v>
      </c>
      <c r="T699">
        <f t="shared" si="90"/>
        <v>-1</v>
      </c>
      <c r="U699" s="1">
        <v>42784</v>
      </c>
      <c r="V699" s="13">
        <f t="shared" si="91"/>
        <v>42767</v>
      </c>
      <c r="W699" s="14">
        <f t="shared" si="92"/>
        <v>42784</v>
      </c>
      <c r="X699" s="1" t="str">
        <f t="shared" si="93"/>
        <v>Saturday</v>
      </c>
      <c r="Y699" s="2">
        <v>0.53077546296296296</v>
      </c>
      <c r="Z699" s="2">
        <f t="shared" si="94"/>
        <v>0.54166666666666663</v>
      </c>
      <c r="AA699">
        <f>1</f>
        <v>1</v>
      </c>
      <c r="AB699" s="1">
        <v>42784</v>
      </c>
      <c r="AC699" s="13">
        <f t="shared" si="95"/>
        <v>42767</v>
      </c>
      <c r="AD699" s="14">
        <f t="shared" si="96"/>
        <v>42784</v>
      </c>
      <c r="AE699" s="1" t="str">
        <f t="shared" si="97"/>
        <v>Saturday</v>
      </c>
      <c r="AF699" s="2">
        <v>0.54236111111111118</v>
      </c>
      <c r="AG699" s="2">
        <f t="shared" si="98"/>
        <v>0.54166666666666663</v>
      </c>
      <c r="AH699" t="s">
        <v>27</v>
      </c>
    </row>
    <row r="700" spans="1:34" x14ac:dyDescent="0.2">
      <c r="A700">
        <v>1511064</v>
      </c>
      <c r="B700" t="s">
        <v>88</v>
      </c>
      <c r="E700">
        <v>53202</v>
      </c>
      <c r="F700" t="s">
        <v>23</v>
      </c>
      <c r="G700" t="s">
        <v>89</v>
      </c>
      <c r="H700">
        <v>11118</v>
      </c>
      <c r="I700" t="s">
        <v>80</v>
      </c>
      <c r="J700">
        <f>VLOOKUP(I700,[1]Key!$A$1:$C$72,2,FALSE)</f>
        <v>43.052460000000004</v>
      </c>
      <c r="K700">
        <f>VLOOKUP(I700,[1]Key!$A$1:$C$72,3,FALSE)</f>
        <v>-87.891000000000005</v>
      </c>
      <c r="L700" t="s">
        <v>80</v>
      </c>
      <c r="M700">
        <f>VLOOKUP(L700,[1]Key!$A$1:$C$72,2,FALSE)</f>
        <v>43.052460000000004</v>
      </c>
      <c r="N700">
        <f>VLOOKUP(L700,[1]Key!$A$1:$C$72,3,FALSE)</f>
        <v>-87.891000000000005</v>
      </c>
      <c r="O700">
        <v>518</v>
      </c>
      <c r="P700">
        <v>54</v>
      </c>
      <c r="Q700">
        <v>18</v>
      </c>
      <c r="R700">
        <v>17.100000000000001</v>
      </c>
      <c r="S700">
        <v>720</v>
      </c>
      <c r="T700">
        <f t="shared" si="90"/>
        <v>-1</v>
      </c>
      <c r="U700" s="1">
        <v>42784</v>
      </c>
      <c r="V700" s="13">
        <f t="shared" si="91"/>
        <v>42767</v>
      </c>
      <c r="W700" s="14">
        <f t="shared" si="92"/>
        <v>42784</v>
      </c>
      <c r="X700" s="1" t="str">
        <f t="shared" si="93"/>
        <v>Saturday</v>
      </c>
      <c r="Y700" s="2">
        <v>0.54006944444444438</v>
      </c>
      <c r="Z700" s="2">
        <f t="shared" si="94"/>
        <v>0.54166666666666663</v>
      </c>
      <c r="AA700">
        <f>1</f>
        <v>1</v>
      </c>
      <c r="AB700" s="1">
        <v>42784</v>
      </c>
      <c r="AC700" s="13">
        <f t="shared" si="95"/>
        <v>42767</v>
      </c>
      <c r="AD700" s="14">
        <f t="shared" si="96"/>
        <v>42784</v>
      </c>
      <c r="AE700" s="1" t="str">
        <f t="shared" si="97"/>
        <v>Saturday</v>
      </c>
      <c r="AF700" s="2">
        <v>0.89993055555555557</v>
      </c>
      <c r="AG700" s="2">
        <f t="shared" si="98"/>
        <v>0.91666666666666663</v>
      </c>
      <c r="AH700" t="s">
        <v>35</v>
      </c>
    </row>
    <row r="701" spans="1:34" x14ac:dyDescent="0.2">
      <c r="A701">
        <v>1511116</v>
      </c>
      <c r="B701" t="s">
        <v>88</v>
      </c>
      <c r="E701">
        <v>53202</v>
      </c>
      <c r="F701" t="s">
        <v>23</v>
      </c>
      <c r="G701" t="s">
        <v>89</v>
      </c>
      <c r="H701">
        <v>108</v>
      </c>
      <c r="I701" t="s">
        <v>68</v>
      </c>
      <c r="J701">
        <f>VLOOKUP(I701,[1]Key!$A$1:$C$72,2,FALSE)</f>
        <v>43.04804</v>
      </c>
      <c r="K701">
        <f>VLOOKUP(I701,[1]Key!$A$1:$C$72,3,FALSE)</f>
        <v>-87.896720000000002</v>
      </c>
      <c r="L701" t="s">
        <v>80</v>
      </c>
      <c r="M701">
        <f>VLOOKUP(L701,[1]Key!$A$1:$C$72,2,FALSE)</f>
        <v>43.052460000000004</v>
      </c>
      <c r="N701">
        <f>VLOOKUP(L701,[1]Key!$A$1:$C$72,3,FALSE)</f>
        <v>-87.891000000000005</v>
      </c>
      <c r="O701">
        <v>98</v>
      </c>
      <c r="P701">
        <v>12</v>
      </c>
      <c r="Q701">
        <v>14.7</v>
      </c>
      <c r="R701">
        <v>14</v>
      </c>
      <c r="S701">
        <v>588</v>
      </c>
      <c r="T701">
        <f t="shared" si="90"/>
        <v>-1</v>
      </c>
      <c r="U701" s="1">
        <v>42784</v>
      </c>
      <c r="V701" s="13">
        <f t="shared" si="91"/>
        <v>42767</v>
      </c>
      <c r="W701" s="14">
        <f t="shared" si="92"/>
        <v>42784</v>
      </c>
      <c r="X701" s="1" t="str">
        <f t="shared" si="93"/>
        <v>Saturday</v>
      </c>
      <c r="Y701" s="2">
        <v>0.54642361111111104</v>
      </c>
      <c r="Z701" s="2">
        <f t="shared" si="94"/>
        <v>0.54166666666666663</v>
      </c>
      <c r="AA701">
        <f>1</f>
        <v>1</v>
      </c>
      <c r="AB701" s="1">
        <v>42784</v>
      </c>
      <c r="AC701" s="13">
        <f t="shared" si="95"/>
        <v>42767</v>
      </c>
      <c r="AD701" s="14">
        <f t="shared" si="96"/>
        <v>42784</v>
      </c>
      <c r="AE701" s="1" t="str">
        <f t="shared" si="97"/>
        <v>Saturday</v>
      </c>
      <c r="AF701" s="2">
        <v>0.61432870370370374</v>
      </c>
      <c r="AG701" s="2">
        <f t="shared" si="98"/>
        <v>0.625</v>
      </c>
      <c r="AH701" t="s">
        <v>27</v>
      </c>
    </row>
    <row r="702" spans="1:34" x14ac:dyDescent="0.2">
      <c r="A702">
        <v>1511118</v>
      </c>
      <c r="B702" t="s">
        <v>88</v>
      </c>
      <c r="E702">
        <v>53037</v>
      </c>
      <c r="F702" t="s">
        <v>23</v>
      </c>
      <c r="G702" t="s">
        <v>89</v>
      </c>
      <c r="H702">
        <v>11063</v>
      </c>
      <c r="I702" t="s">
        <v>66</v>
      </c>
      <c r="J702">
        <f>VLOOKUP(I702,[1]Key!$A$1:$C$72,2,FALSE)</f>
        <v>43.060155999999999</v>
      </c>
      <c r="K702">
        <f>VLOOKUP(I702,[1]Key!$A$1:$C$72,3,FALSE)</f>
        <v>-87.881258000000003</v>
      </c>
      <c r="L702" t="s">
        <v>66</v>
      </c>
      <c r="M702">
        <f>VLOOKUP(L702,[1]Key!$A$1:$C$72,2,FALSE)</f>
        <v>43.060155999999999</v>
      </c>
      <c r="N702">
        <f>VLOOKUP(L702,[1]Key!$A$1:$C$72,3,FALSE)</f>
        <v>-87.881258000000003</v>
      </c>
      <c r="O702">
        <v>96</v>
      </c>
      <c r="P702">
        <v>12</v>
      </c>
      <c r="Q702">
        <v>14.4</v>
      </c>
      <c r="R702">
        <v>13.7</v>
      </c>
      <c r="S702">
        <v>576</v>
      </c>
      <c r="T702">
        <f t="shared" si="90"/>
        <v>-1</v>
      </c>
      <c r="U702" s="1">
        <v>42784</v>
      </c>
      <c r="V702" s="13">
        <f t="shared" si="91"/>
        <v>42767</v>
      </c>
      <c r="W702" s="14">
        <f t="shared" si="92"/>
        <v>42784</v>
      </c>
      <c r="X702" s="1" t="str">
        <f t="shared" si="93"/>
        <v>Saturday</v>
      </c>
      <c r="Y702" s="2">
        <v>0.54670138888888886</v>
      </c>
      <c r="Z702" s="2">
        <f t="shared" si="94"/>
        <v>0.54166666666666663</v>
      </c>
      <c r="AA702">
        <f>1</f>
        <v>1</v>
      </c>
      <c r="AB702" s="1">
        <v>42784</v>
      </c>
      <c r="AC702" s="13">
        <f t="shared" si="95"/>
        <v>42767</v>
      </c>
      <c r="AD702" s="14">
        <f t="shared" si="96"/>
        <v>42784</v>
      </c>
      <c r="AE702" s="1" t="str">
        <f t="shared" si="97"/>
        <v>Saturday</v>
      </c>
      <c r="AF702" s="2">
        <v>0.61376157407407406</v>
      </c>
      <c r="AG702" s="2">
        <f t="shared" si="98"/>
        <v>0.625</v>
      </c>
      <c r="AH702" t="s">
        <v>35</v>
      </c>
    </row>
    <row r="703" spans="1:34" x14ac:dyDescent="0.2">
      <c r="A703">
        <v>1511176</v>
      </c>
      <c r="B703" t="s">
        <v>88</v>
      </c>
      <c r="E703">
        <v>63127</v>
      </c>
      <c r="F703" t="s">
        <v>23</v>
      </c>
      <c r="G703" t="s">
        <v>89</v>
      </c>
      <c r="H703">
        <v>234</v>
      </c>
      <c r="I703" t="s">
        <v>34</v>
      </c>
      <c r="J703">
        <f>VLOOKUP(I703,[1]Key!$A$1:$C$72,2,FALSE)</f>
        <v>43.036900000000003</v>
      </c>
      <c r="K703">
        <f>VLOOKUP(I703,[1]Key!$A$1:$C$72,3,FALSE)</f>
        <v>-87.89667</v>
      </c>
      <c r="L703" t="s">
        <v>74</v>
      </c>
      <c r="M703">
        <f>VLOOKUP(L703,[1]Key!$A$1:$C$72,2,FALSE)</f>
        <v>43.040154000000001</v>
      </c>
      <c r="N703">
        <f>VLOOKUP(L703,[1]Key!$A$1:$C$72,3,FALSE)</f>
        <v>-87.932113000000001</v>
      </c>
      <c r="O703">
        <v>27</v>
      </c>
      <c r="P703">
        <v>3</v>
      </c>
      <c r="Q703">
        <v>4.0999999999999996</v>
      </c>
      <c r="R703">
        <v>3.8</v>
      </c>
      <c r="S703">
        <v>162</v>
      </c>
      <c r="T703">
        <f t="shared" si="90"/>
        <v>-1</v>
      </c>
      <c r="U703" s="1">
        <v>42784</v>
      </c>
      <c r="V703" s="13">
        <f t="shared" si="91"/>
        <v>42767</v>
      </c>
      <c r="W703" s="14">
        <f t="shared" si="92"/>
        <v>42784</v>
      </c>
      <c r="X703" s="1" t="str">
        <f t="shared" si="93"/>
        <v>Saturday</v>
      </c>
      <c r="Y703" s="2">
        <v>0.55258101851851849</v>
      </c>
      <c r="Z703" s="2">
        <f t="shared" si="94"/>
        <v>0.54166666666666663</v>
      </c>
      <c r="AA703">
        <f>1</f>
        <v>1</v>
      </c>
      <c r="AB703" s="1">
        <v>42784</v>
      </c>
      <c r="AC703" s="13">
        <f t="shared" si="95"/>
        <v>42767</v>
      </c>
      <c r="AD703" s="14">
        <f t="shared" si="96"/>
        <v>42784</v>
      </c>
      <c r="AE703" s="1" t="str">
        <f t="shared" si="97"/>
        <v>Saturday</v>
      </c>
      <c r="AF703" s="2">
        <v>0.57103009259259252</v>
      </c>
      <c r="AG703" s="2">
        <f t="shared" si="98"/>
        <v>0.58333333333333326</v>
      </c>
      <c r="AH703" t="s">
        <v>27</v>
      </c>
    </row>
    <row r="704" spans="1:34" x14ac:dyDescent="0.2">
      <c r="A704">
        <v>1511227</v>
      </c>
      <c r="B704" t="s">
        <v>88</v>
      </c>
      <c r="E704">
        <v>60654</v>
      </c>
      <c r="F704" t="s">
        <v>23</v>
      </c>
      <c r="G704" t="s">
        <v>89</v>
      </c>
      <c r="H704">
        <v>144</v>
      </c>
      <c r="I704" t="s">
        <v>51</v>
      </c>
      <c r="J704">
        <f>VLOOKUP(I704,[1]Key!$A$1:$C$72,2,FALSE)</f>
        <v>43.05536</v>
      </c>
      <c r="K704">
        <f>VLOOKUP(I704,[1]Key!$A$1:$C$72,3,FALSE)</f>
        <v>-87.90504</v>
      </c>
      <c r="L704" t="s">
        <v>74</v>
      </c>
      <c r="M704">
        <f>VLOOKUP(L704,[1]Key!$A$1:$C$72,2,FALSE)</f>
        <v>43.040154000000001</v>
      </c>
      <c r="N704">
        <f>VLOOKUP(L704,[1]Key!$A$1:$C$72,3,FALSE)</f>
        <v>-87.932113000000001</v>
      </c>
      <c r="O704">
        <v>37</v>
      </c>
      <c r="P704">
        <v>6</v>
      </c>
      <c r="Q704">
        <v>5.6</v>
      </c>
      <c r="R704">
        <v>5.3</v>
      </c>
      <c r="S704">
        <v>222</v>
      </c>
      <c r="T704">
        <f t="shared" si="90"/>
        <v>-1</v>
      </c>
      <c r="U704" s="1">
        <v>42784</v>
      </c>
      <c r="V704" s="13">
        <f t="shared" si="91"/>
        <v>42767</v>
      </c>
      <c r="W704" s="14">
        <f t="shared" si="92"/>
        <v>42784</v>
      </c>
      <c r="X704" s="1" t="str">
        <f t="shared" si="93"/>
        <v>Saturday</v>
      </c>
      <c r="Y704" s="2">
        <v>0.55804398148148149</v>
      </c>
      <c r="Z704" s="2">
        <f t="shared" si="94"/>
        <v>0.54166666666666663</v>
      </c>
      <c r="AA704">
        <f>1</f>
        <v>1</v>
      </c>
      <c r="AB704" s="1">
        <v>42784</v>
      </c>
      <c r="AC704" s="13">
        <f t="shared" si="95"/>
        <v>42767</v>
      </c>
      <c r="AD704" s="14">
        <f t="shared" si="96"/>
        <v>42784</v>
      </c>
      <c r="AE704" s="1" t="str">
        <f t="shared" si="97"/>
        <v>Saturday</v>
      </c>
      <c r="AF704" s="2">
        <v>0.58335648148148145</v>
      </c>
      <c r="AG704" s="2">
        <f t="shared" si="98"/>
        <v>0.58333333333333326</v>
      </c>
      <c r="AH704" t="s">
        <v>27</v>
      </c>
    </row>
    <row r="705" spans="1:34" x14ac:dyDescent="0.2">
      <c r="A705">
        <v>1511308</v>
      </c>
      <c r="B705" t="s">
        <v>88</v>
      </c>
      <c r="E705">
        <v>6460</v>
      </c>
      <c r="F705" t="s">
        <v>23</v>
      </c>
      <c r="G705" t="s">
        <v>89</v>
      </c>
      <c r="H705">
        <v>11148</v>
      </c>
      <c r="I705" t="s">
        <v>74</v>
      </c>
      <c r="J705">
        <f>VLOOKUP(I705,[1]Key!$A$1:$C$72,2,FALSE)</f>
        <v>43.040154000000001</v>
      </c>
      <c r="K705">
        <f>VLOOKUP(I705,[1]Key!$A$1:$C$72,3,FALSE)</f>
        <v>-87.932113000000001</v>
      </c>
      <c r="L705" t="s">
        <v>74</v>
      </c>
      <c r="M705">
        <f>VLOOKUP(L705,[1]Key!$A$1:$C$72,2,FALSE)</f>
        <v>43.040154000000001</v>
      </c>
      <c r="N705">
        <f>VLOOKUP(L705,[1]Key!$A$1:$C$72,3,FALSE)</f>
        <v>-87.932113000000001</v>
      </c>
      <c r="O705">
        <v>70</v>
      </c>
      <c r="P705">
        <v>9</v>
      </c>
      <c r="Q705">
        <v>10.5</v>
      </c>
      <c r="R705">
        <v>10</v>
      </c>
      <c r="S705">
        <v>420</v>
      </c>
      <c r="T705">
        <f t="shared" si="90"/>
        <v>-1</v>
      </c>
      <c r="U705" s="1">
        <v>42784</v>
      </c>
      <c r="V705" s="13">
        <f t="shared" si="91"/>
        <v>42767</v>
      </c>
      <c r="W705" s="14">
        <f t="shared" si="92"/>
        <v>42784</v>
      </c>
      <c r="X705" s="1" t="str">
        <f t="shared" si="93"/>
        <v>Saturday</v>
      </c>
      <c r="Y705" s="2">
        <v>0.56812499999999999</v>
      </c>
      <c r="Z705" s="2">
        <f t="shared" si="94"/>
        <v>0.58333333333333326</v>
      </c>
      <c r="AA705">
        <f>1</f>
        <v>1</v>
      </c>
      <c r="AB705" s="1">
        <v>42784</v>
      </c>
      <c r="AC705" s="13">
        <f t="shared" si="95"/>
        <v>42767</v>
      </c>
      <c r="AD705" s="14">
        <f t="shared" si="96"/>
        <v>42784</v>
      </c>
      <c r="AE705" s="1" t="str">
        <f t="shared" si="97"/>
        <v>Saturday</v>
      </c>
      <c r="AF705" s="2">
        <v>0.6169675925925926</v>
      </c>
      <c r="AG705" s="2">
        <f t="shared" si="98"/>
        <v>0.625</v>
      </c>
      <c r="AH705" t="s">
        <v>35</v>
      </c>
    </row>
    <row r="706" spans="1:34" x14ac:dyDescent="0.2">
      <c r="A706">
        <v>1510913</v>
      </c>
      <c r="B706" t="s">
        <v>88</v>
      </c>
      <c r="E706">
        <v>60107</v>
      </c>
      <c r="F706" t="s">
        <v>23</v>
      </c>
      <c r="G706" t="s">
        <v>89</v>
      </c>
      <c r="H706">
        <v>5712</v>
      </c>
      <c r="I706" t="s">
        <v>70</v>
      </c>
      <c r="J706">
        <f>VLOOKUP(I706,[1]Key!$A$1:$C$72,2,FALSE)</f>
        <v>43.053040000000003</v>
      </c>
      <c r="K706">
        <f>VLOOKUP(I706,[1]Key!$A$1:$C$72,3,FALSE)</f>
        <v>-87.897660000000002</v>
      </c>
      <c r="L706" t="s">
        <v>85</v>
      </c>
      <c r="M706">
        <f>VLOOKUP(L706,[1]Key!$A$1:$C$72,2,FALSE)</f>
        <v>43.041646999999998</v>
      </c>
      <c r="N706">
        <f>VLOOKUP(L706,[1]Key!$A$1:$C$72,3,FALSE)</f>
        <v>-87.927257999999995</v>
      </c>
      <c r="O706">
        <v>17</v>
      </c>
      <c r="P706">
        <v>3</v>
      </c>
      <c r="Q706">
        <v>2.6</v>
      </c>
      <c r="R706">
        <v>2.4</v>
      </c>
      <c r="S706">
        <v>102</v>
      </c>
      <c r="T706">
        <f t="shared" ref="T706:T769" si="99">-1</f>
        <v>-1</v>
      </c>
      <c r="U706" s="1">
        <v>42784</v>
      </c>
      <c r="V706" s="13">
        <f t="shared" ref="V706:V769" si="100">DATE(YEAR(U706), MONTH(U706), 1)</f>
        <v>42767</v>
      </c>
      <c r="W706" s="14">
        <f t="shared" ref="W706:W769" si="101">U706</f>
        <v>42784</v>
      </c>
      <c r="X706" s="1" t="str">
        <f t="shared" ref="X706:X769" si="102">TEXT(W706,"dddd")</f>
        <v>Saturday</v>
      </c>
      <c r="Y706" s="2">
        <v>0.5687268518518519</v>
      </c>
      <c r="Z706" s="2">
        <f t="shared" ref="Z706:Z769" si="103">MROUND(Y706, "1:00")</f>
        <v>0.58333333333333326</v>
      </c>
      <c r="AA706">
        <f>1</f>
        <v>1</v>
      </c>
      <c r="AB706" s="1">
        <v>42784</v>
      </c>
      <c r="AC706" s="13">
        <f t="shared" ref="AC706:AC769" si="104">DATE(YEAR(AB706), MONTH(AB706), 1)</f>
        <v>42767</v>
      </c>
      <c r="AD706" s="14">
        <f t="shared" ref="AD706:AD769" si="105">AB706</f>
        <v>42784</v>
      </c>
      <c r="AE706" s="1" t="str">
        <f t="shared" ref="AE706:AE769" si="106">TEXT(AD706,"dddd")</f>
        <v>Saturday</v>
      </c>
      <c r="AF706" s="2">
        <v>0.58053240740740741</v>
      </c>
      <c r="AG706" s="2">
        <f t="shared" ref="AG706:AG769" si="107">MROUND(AF706, "1:00")</f>
        <v>0.58333333333333326</v>
      </c>
      <c r="AH706" t="s">
        <v>27</v>
      </c>
    </row>
    <row r="707" spans="1:34" x14ac:dyDescent="0.2">
      <c r="A707">
        <v>1510670</v>
      </c>
      <c r="B707" t="s">
        <v>88</v>
      </c>
      <c r="E707">
        <v>98109</v>
      </c>
      <c r="F707" t="s">
        <v>23</v>
      </c>
      <c r="G707" t="s">
        <v>89</v>
      </c>
      <c r="H707">
        <v>19</v>
      </c>
      <c r="I707" t="s">
        <v>80</v>
      </c>
      <c r="J707">
        <f>VLOOKUP(I707,[1]Key!$A$1:$C$72,2,FALSE)</f>
        <v>43.052460000000004</v>
      </c>
      <c r="K707">
        <f>VLOOKUP(I707,[1]Key!$A$1:$C$72,3,FALSE)</f>
        <v>-87.891000000000005</v>
      </c>
      <c r="L707" t="s">
        <v>32</v>
      </c>
      <c r="M707">
        <f>VLOOKUP(L707,[1]Key!$A$1:$C$72,2,FALSE)</f>
        <v>43.038719999999998</v>
      </c>
      <c r="N707">
        <f>VLOOKUP(L707,[1]Key!$A$1:$C$72,3,FALSE)</f>
        <v>-87.905339999999995</v>
      </c>
      <c r="O707">
        <v>14</v>
      </c>
      <c r="P707">
        <v>3</v>
      </c>
      <c r="Q707">
        <v>2.1</v>
      </c>
      <c r="R707">
        <v>2</v>
      </c>
      <c r="S707">
        <v>84</v>
      </c>
      <c r="T707">
        <f t="shared" si="99"/>
        <v>-1</v>
      </c>
      <c r="U707" s="1">
        <v>42784</v>
      </c>
      <c r="V707" s="13">
        <f t="shared" si="100"/>
        <v>42767</v>
      </c>
      <c r="W707" s="14">
        <f t="shared" si="101"/>
        <v>42784</v>
      </c>
      <c r="X707" s="1" t="str">
        <f t="shared" si="102"/>
        <v>Saturday</v>
      </c>
      <c r="Y707" s="2">
        <v>0.57168981481481485</v>
      </c>
      <c r="Z707" s="2">
        <f t="shared" si="103"/>
        <v>0.58333333333333326</v>
      </c>
      <c r="AA707">
        <f>1</f>
        <v>1</v>
      </c>
      <c r="AB707" s="1">
        <v>42784</v>
      </c>
      <c r="AC707" s="13">
        <f t="shared" si="104"/>
        <v>42767</v>
      </c>
      <c r="AD707" s="14">
        <f t="shared" si="105"/>
        <v>42784</v>
      </c>
      <c r="AE707" s="1" t="str">
        <f t="shared" si="106"/>
        <v>Saturday</v>
      </c>
      <c r="AF707" s="2">
        <v>0.58173611111111112</v>
      </c>
      <c r="AG707" s="2">
        <f t="shared" si="107"/>
        <v>0.58333333333333326</v>
      </c>
      <c r="AH707" t="s">
        <v>27</v>
      </c>
    </row>
    <row r="708" spans="1:34" x14ac:dyDescent="0.2">
      <c r="A708">
        <v>1511426</v>
      </c>
      <c r="B708" t="s">
        <v>88</v>
      </c>
      <c r="E708">
        <v>53202</v>
      </c>
      <c r="F708" t="s">
        <v>23</v>
      </c>
      <c r="G708" t="s">
        <v>89</v>
      </c>
      <c r="H708">
        <v>982</v>
      </c>
      <c r="I708" t="s">
        <v>66</v>
      </c>
      <c r="J708">
        <f>VLOOKUP(I708,[1]Key!$A$1:$C$72,2,FALSE)</f>
        <v>43.060155999999999</v>
      </c>
      <c r="K708">
        <f>VLOOKUP(I708,[1]Key!$A$1:$C$72,3,FALSE)</f>
        <v>-87.881258000000003</v>
      </c>
      <c r="L708" t="s">
        <v>61</v>
      </c>
      <c r="M708">
        <f>VLOOKUP(L708,[1]Key!$A$1:$C$72,2,FALSE)</f>
        <v>43.058619999999998</v>
      </c>
      <c r="N708">
        <f>VLOOKUP(L708,[1]Key!$A$1:$C$72,3,FALSE)</f>
        <v>-87.885319999999993</v>
      </c>
      <c r="O708">
        <v>83</v>
      </c>
      <c r="P708">
        <v>9</v>
      </c>
      <c r="Q708">
        <v>12.5</v>
      </c>
      <c r="R708">
        <v>11.8</v>
      </c>
      <c r="S708">
        <v>498</v>
      </c>
      <c r="T708">
        <f t="shared" si="99"/>
        <v>-1</v>
      </c>
      <c r="U708" s="1">
        <v>42784</v>
      </c>
      <c r="V708" s="13">
        <f t="shared" si="100"/>
        <v>42767</v>
      </c>
      <c r="W708" s="14">
        <f t="shared" si="101"/>
        <v>42784</v>
      </c>
      <c r="X708" s="1" t="str">
        <f t="shared" si="102"/>
        <v>Saturday</v>
      </c>
      <c r="Y708" s="2">
        <v>0.57921296296296299</v>
      </c>
      <c r="Z708" s="2">
        <f t="shared" si="103"/>
        <v>0.58333333333333326</v>
      </c>
      <c r="AA708">
        <f>1</f>
        <v>1</v>
      </c>
      <c r="AB708" s="1">
        <v>42784</v>
      </c>
      <c r="AC708" s="13">
        <f t="shared" si="104"/>
        <v>42767</v>
      </c>
      <c r="AD708" s="14">
        <f t="shared" si="105"/>
        <v>42784</v>
      </c>
      <c r="AE708" s="1" t="str">
        <f t="shared" si="106"/>
        <v>Saturday</v>
      </c>
      <c r="AF708" s="2">
        <v>0.63716435185185183</v>
      </c>
      <c r="AG708" s="2">
        <f t="shared" si="107"/>
        <v>0.625</v>
      </c>
      <c r="AH708" t="s">
        <v>27</v>
      </c>
    </row>
    <row r="709" spans="1:34" x14ac:dyDescent="0.2">
      <c r="A709">
        <v>1510571</v>
      </c>
      <c r="B709" t="s">
        <v>88</v>
      </c>
      <c r="E709">
        <v>53704</v>
      </c>
      <c r="F709" t="s">
        <v>23</v>
      </c>
      <c r="G709" t="s">
        <v>89</v>
      </c>
      <c r="H709">
        <v>11065</v>
      </c>
      <c r="I709" t="s">
        <v>73</v>
      </c>
      <c r="J709">
        <f>VLOOKUP(I709,[1]Key!$A$1:$C$72,2,FALSE)</f>
        <v>43.040349999999997</v>
      </c>
      <c r="K709">
        <f>VLOOKUP(I709,[1]Key!$A$1:$C$72,3,FALSE)</f>
        <v>-87.920760000000001</v>
      </c>
      <c r="L709" t="s">
        <v>72</v>
      </c>
      <c r="M709">
        <f>VLOOKUP(L709,[1]Key!$A$1:$C$72,2,FALSE)</f>
        <v>43.02948</v>
      </c>
      <c r="N709">
        <f>VLOOKUP(L709,[1]Key!$A$1:$C$72,3,FALSE)</f>
        <v>-87.912819999999996</v>
      </c>
      <c r="O709">
        <v>20</v>
      </c>
      <c r="P709">
        <v>3</v>
      </c>
      <c r="Q709">
        <v>3</v>
      </c>
      <c r="R709">
        <v>2.9</v>
      </c>
      <c r="S709">
        <v>120</v>
      </c>
      <c r="T709">
        <f t="shared" si="99"/>
        <v>-1</v>
      </c>
      <c r="U709" s="1">
        <v>42784</v>
      </c>
      <c r="V709" s="13">
        <f t="shared" si="100"/>
        <v>42767</v>
      </c>
      <c r="W709" s="14">
        <f t="shared" si="101"/>
        <v>42784</v>
      </c>
      <c r="X709" s="1" t="str">
        <f t="shared" si="102"/>
        <v>Saturday</v>
      </c>
      <c r="Y709" s="2">
        <v>0.57978009259259256</v>
      </c>
      <c r="Z709" s="2">
        <f t="shared" si="103"/>
        <v>0.58333333333333326</v>
      </c>
      <c r="AA709">
        <f>1</f>
        <v>1</v>
      </c>
      <c r="AB709" s="1">
        <v>42784</v>
      </c>
      <c r="AC709" s="13">
        <f t="shared" si="104"/>
        <v>42767</v>
      </c>
      <c r="AD709" s="14">
        <f t="shared" si="105"/>
        <v>42784</v>
      </c>
      <c r="AE709" s="1" t="str">
        <f t="shared" si="106"/>
        <v>Saturday</v>
      </c>
      <c r="AF709" s="2">
        <v>0.59319444444444447</v>
      </c>
      <c r="AG709" s="2">
        <f t="shared" si="107"/>
        <v>0.58333333333333326</v>
      </c>
      <c r="AH709" t="s">
        <v>27</v>
      </c>
    </row>
    <row r="710" spans="1:34" x14ac:dyDescent="0.2">
      <c r="A710">
        <v>1511478</v>
      </c>
      <c r="B710" t="s">
        <v>88</v>
      </c>
      <c r="E710">
        <v>98037</v>
      </c>
      <c r="F710" t="s">
        <v>23</v>
      </c>
      <c r="G710" t="s">
        <v>89</v>
      </c>
      <c r="H710">
        <v>152</v>
      </c>
      <c r="I710" t="s">
        <v>74</v>
      </c>
      <c r="J710">
        <f>VLOOKUP(I710,[1]Key!$A$1:$C$72,2,FALSE)</f>
        <v>43.040154000000001</v>
      </c>
      <c r="K710">
        <f>VLOOKUP(I710,[1]Key!$A$1:$C$72,3,FALSE)</f>
        <v>-87.932113000000001</v>
      </c>
      <c r="L710" t="s">
        <v>34</v>
      </c>
      <c r="M710">
        <f>VLOOKUP(L710,[1]Key!$A$1:$C$72,2,FALSE)</f>
        <v>43.036900000000003</v>
      </c>
      <c r="N710">
        <f>VLOOKUP(L710,[1]Key!$A$1:$C$72,3,FALSE)</f>
        <v>-87.89667</v>
      </c>
      <c r="O710">
        <v>56</v>
      </c>
      <c r="P710">
        <v>6</v>
      </c>
      <c r="Q710">
        <v>8.4</v>
      </c>
      <c r="R710">
        <v>8</v>
      </c>
      <c r="S710">
        <v>336</v>
      </c>
      <c r="T710">
        <f t="shared" si="99"/>
        <v>-1</v>
      </c>
      <c r="U710" s="1">
        <v>42784</v>
      </c>
      <c r="V710" s="13">
        <f t="shared" si="100"/>
        <v>42767</v>
      </c>
      <c r="W710" s="14">
        <f t="shared" si="101"/>
        <v>42784</v>
      </c>
      <c r="X710" s="1" t="str">
        <f t="shared" si="102"/>
        <v>Saturday</v>
      </c>
      <c r="Y710" s="2">
        <v>0.58570601851851845</v>
      </c>
      <c r="Z710" s="2">
        <f t="shared" si="103"/>
        <v>0.58333333333333326</v>
      </c>
      <c r="AA710">
        <f>1</f>
        <v>1</v>
      </c>
      <c r="AB710" s="1">
        <v>42784</v>
      </c>
      <c r="AC710" s="13">
        <f t="shared" si="104"/>
        <v>42767</v>
      </c>
      <c r="AD710" s="14">
        <f t="shared" si="105"/>
        <v>42784</v>
      </c>
      <c r="AE710" s="1" t="str">
        <f t="shared" si="106"/>
        <v>Saturday</v>
      </c>
      <c r="AF710" s="2">
        <v>0.62471064814814814</v>
      </c>
      <c r="AG710" s="2">
        <f t="shared" si="107"/>
        <v>0.625</v>
      </c>
      <c r="AH710" t="s">
        <v>27</v>
      </c>
    </row>
    <row r="711" spans="1:34" x14ac:dyDescent="0.2">
      <c r="A711">
        <v>1511505</v>
      </c>
      <c r="B711" t="s">
        <v>88</v>
      </c>
      <c r="E711">
        <v>53218</v>
      </c>
      <c r="F711" t="s">
        <v>23</v>
      </c>
      <c r="G711" t="s">
        <v>89</v>
      </c>
      <c r="H711">
        <v>44</v>
      </c>
      <c r="I711" t="s">
        <v>62</v>
      </c>
      <c r="J711">
        <f>VLOOKUP(I711,[1]Key!$A$1:$C$72,2,FALSE)</f>
        <v>43.058010000000003</v>
      </c>
      <c r="K711">
        <f>VLOOKUP(I711,[1]Key!$A$1:$C$72,3,FALSE)</f>
        <v>-87.877300000000005</v>
      </c>
      <c r="L711" t="s">
        <v>62</v>
      </c>
      <c r="M711">
        <f>VLOOKUP(L711,[1]Key!$A$1:$C$72,2,FALSE)</f>
        <v>43.058010000000003</v>
      </c>
      <c r="N711">
        <f>VLOOKUP(L711,[1]Key!$A$1:$C$72,3,FALSE)</f>
        <v>-87.877300000000005</v>
      </c>
      <c r="O711">
        <v>3</v>
      </c>
      <c r="P711">
        <v>0</v>
      </c>
      <c r="Q711">
        <v>0.5</v>
      </c>
      <c r="R711">
        <v>0.4</v>
      </c>
      <c r="S711">
        <v>18</v>
      </c>
      <c r="T711">
        <f t="shared" si="99"/>
        <v>-1</v>
      </c>
      <c r="U711" s="1">
        <v>42784</v>
      </c>
      <c r="V711" s="13">
        <f t="shared" si="100"/>
        <v>42767</v>
      </c>
      <c r="W711" s="14">
        <f t="shared" si="101"/>
        <v>42784</v>
      </c>
      <c r="X711" s="1" t="str">
        <f t="shared" si="102"/>
        <v>Saturday</v>
      </c>
      <c r="Y711" s="2">
        <v>0.58962962962962961</v>
      </c>
      <c r="Z711" s="2">
        <f t="shared" si="103"/>
        <v>0.58333333333333326</v>
      </c>
      <c r="AA711">
        <f>1</f>
        <v>1</v>
      </c>
      <c r="AB711" s="1">
        <v>42784</v>
      </c>
      <c r="AC711" s="13">
        <f t="shared" si="104"/>
        <v>42767</v>
      </c>
      <c r="AD711" s="14">
        <f t="shared" si="105"/>
        <v>42784</v>
      </c>
      <c r="AE711" s="1" t="str">
        <f t="shared" si="106"/>
        <v>Saturday</v>
      </c>
      <c r="AF711" s="2">
        <v>0.59229166666666666</v>
      </c>
      <c r="AG711" s="2">
        <f t="shared" si="107"/>
        <v>0.58333333333333326</v>
      </c>
      <c r="AH711" t="s">
        <v>35</v>
      </c>
    </row>
    <row r="712" spans="1:34" x14ac:dyDescent="0.2">
      <c r="A712">
        <v>1511508</v>
      </c>
      <c r="B712" t="s">
        <v>88</v>
      </c>
      <c r="E712">
        <v>61107</v>
      </c>
      <c r="F712" t="s">
        <v>23</v>
      </c>
      <c r="G712" t="s">
        <v>89</v>
      </c>
      <c r="H712">
        <v>11105</v>
      </c>
      <c r="I712" t="s">
        <v>34</v>
      </c>
      <c r="J712">
        <f>VLOOKUP(I712,[1]Key!$A$1:$C$72,2,FALSE)</f>
        <v>43.036900000000003</v>
      </c>
      <c r="K712">
        <f>VLOOKUP(I712,[1]Key!$A$1:$C$72,3,FALSE)</f>
        <v>-87.89667</v>
      </c>
      <c r="L712" t="s">
        <v>36</v>
      </c>
      <c r="M712">
        <f>VLOOKUP(L712,[1]Key!$A$1:$C$72,2,FALSE)</f>
        <v>43.038580000000003</v>
      </c>
      <c r="N712">
        <f>VLOOKUP(L712,[1]Key!$A$1:$C$72,3,FALSE)</f>
        <v>-87.90934</v>
      </c>
      <c r="O712">
        <v>21</v>
      </c>
      <c r="P712">
        <v>3</v>
      </c>
      <c r="Q712">
        <v>3.2</v>
      </c>
      <c r="R712">
        <v>3</v>
      </c>
      <c r="S712">
        <v>126</v>
      </c>
      <c r="T712">
        <f t="shared" si="99"/>
        <v>-1</v>
      </c>
      <c r="U712" s="1">
        <v>42784</v>
      </c>
      <c r="V712" s="13">
        <f t="shared" si="100"/>
        <v>42767</v>
      </c>
      <c r="W712" s="14">
        <f t="shared" si="101"/>
        <v>42784</v>
      </c>
      <c r="X712" s="1" t="str">
        <f t="shared" si="102"/>
        <v>Saturday</v>
      </c>
      <c r="Y712" s="2">
        <v>0.59021990740740737</v>
      </c>
      <c r="Z712" s="2">
        <f t="shared" si="103"/>
        <v>0.58333333333333326</v>
      </c>
      <c r="AA712">
        <f>1</f>
        <v>1</v>
      </c>
      <c r="AB712" s="1">
        <v>42784</v>
      </c>
      <c r="AC712" s="13">
        <f t="shared" si="104"/>
        <v>42767</v>
      </c>
      <c r="AD712" s="14">
        <f t="shared" si="105"/>
        <v>42784</v>
      </c>
      <c r="AE712" s="1" t="str">
        <f t="shared" si="106"/>
        <v>Saturday</v>
      </c>
      <c r="AF712" s="2">
        <v>0.60427083333333331</v>
      </c>
      <c r="AG712" s="2">
        <f t="shared" si="107"/>
        <v>0.625</v>
      </c>
      <c r="AH712" t="s">
        <v>27</v>
      </c>
    </row>
    <row r="713" spans="1:34" x14ac:dyDescent="0.2">
      <c r="A713">
        <v>1511663</v>
      </c>
      <c r="B713" t="s">
        <v>88</v>
      </c>
      <c r="E713">
        <v>43206</v>
      </c>
      <c r="F713" t="s">
        <v>23</v>
      </c>
      <c r="G713" t="s">
        <v>89</v>
      </c>
      <c r="H713">
        <v>5506</v>
      </c>
      <c r="I713" t="s">
        <v>72</v>
      </c>
      <c r="J713">
        <f>VLOOKUP(I713,[1]Key!$A$1:$C$72,2,FALSE)</f>
        <v>43.02948</v>
      </c>
      <c r="K713">
        <f>VLOOKUP(I713,[1]Key!$A$1:$C$72,3,FALSE)</f>
        <v>-87.912819999999996</v>
      </c>
      <c r="L713" t="s">
        <v>72</v>
      </c>
      <c r="M713">
        <f>VLOOKUP(L713,[1]Key!$A$1:$C$72,2,FALSE)</f>
        <v>43.02948</v>
      </c>
      <c r="N713">
        <f>VLOOKUP(L713,[1]Key!$A$1:$C$72,3,FALSE)</f>
        <v>-87.912819999999996</v>
      </c>
      <c r="O713">
        <v>24</v>
      </c>
      <c r="P713">
        <v>3</v>
      </c>
      <c r="Q713">
        <v>3.6</v>
      </c>
      <c r="R713">
        <v>3.4</v>
      </c>
      <c r="S713">
        <v>144</v>
      </c>
      <c r="T713">
        <f t="shared" si="99"/>
        <v>-1</v>
      </c>
      <c r="U713" s="1">
        <v>42784</v>
      </c>
      <c r="V713" s="13">
        <f t="shared" si="100"/>
        <v>42767</v>
      </c>
      <c r="W713" s="14">
        <f t="shared" si="101"/>
        <v>42784</v>
      </c>
      <c r="X713" s="1" t="str">
        <f t="shared" si="102"/>
        <v>Saturday</v>
      </c>
      <c r="Y713" s="2">
        <v>0.60657407407407404</v>
      </c>
      <c r="Z713" s="2">
        <f t="shared" si="103"/>
        <v>0.625</v>
      </c>
      <c r="AA713">
        <f>1</f>
        <v>1</v>
      </c>
      <c r="AB713" s="1">
        <v>42784</v>
      </c>
      <c r="AC713" s="13">
        <f t="shared" si="104"/>
        <v>42767</v>
      </c>
      <c r="AD713" s="14">
        <f t="shared" si="105"/>
        <v>42784</v>
      </c>
      <c r="AE713" s="1" t="str">
        <f t="shared" si="106"/>
        <v>Saturday</v>
      </c>
      <c r="AF713" s="2">
        <v>0.62309027777777781</v>
      </c>
      <c r="AG713" s="2">
        <f t="shared" si="107"/>
        <v>0.625</v>
      </c>
      <c r="AH713" t="s">
        <v>35</v>
      </c>
    </row>
    <row r="714" spans="1:34" x14ac:dyDescent="0.2">
      <c r="A714">
        <v>1511757</v>
      </c>
      <c r="B714" t="s">
        <v>88</v>
      </c>
      <c r="E714">
        <v>43110</v>
      </c>
      <c r="F714" t="s">
        <v>23</v>
      </c>
      <c r="G714" t="s">
        <v>89</v>
      </c>
      <c r="H714">
        <v>5436</v>
      </c>
      <c r="I714" t="s">
        <v>34</v>
      </c>
      <c r="J714">
        <f>VLOOKUP(I714,[1]Key!$A$1:$C$72,2,FALSE)</f>
        <v>43.036900000000003</v>
      </c>
      <c r="K714">
        <f>VLOOKUP(I714,[1]Key!$A$1:$C$72,3,FALSE)</f>
        <v>-87.89667</v>
      </c>
      <c r="L714" t="s">
        <v>34</v>
      </c>
      <c r="M714">
        <f>VLOOKUP(L714,[1]Key!$A$1:$C$72,2,FALSE)</f>
        <v>43.036900000000003</v>
      </c>
      <c r="N714">
        <f>VLOOKUP(L714,[1]Key!$A$1:$C$72,3,FALSE)</f>
        <v>-87.89667</v>
      </c>
      <c r="O714">
        <v>63</v>
      </c>
      <c r="P714">
        <v>6</v>
      </c>
      <c r="Q714">
        <v>9.5</v>
      </c>
      <c r="R714">
        <v>9</v>
      </c>
      <c r="S714">
        <v>378</v>
      </c>
      <c r="T714">
        <f t="shared" si="99"/>
        <v>-1</v>
      </c>
      <c r="U714" s="1">
        <v>42784</v>
      </c>
      <c r="V714" s="13">
        <f t="shared" si="100"/>
        <v>42767</v>
      </c>
      <c r="W714" s="14">
        <f t="shared" si="101"/>
        <v>42784</v>
      </c>
      <c r="X714" s="1" t="str">
        <f t="shared" si="102"/>
        <v>Saturday</v>
      </c>
      <c r="Y714" s="2">
        <v>0.61769675925925926</v>
      </c>
      <c r="Z714" s="2">
        <f t="shared" si="103"/>
        <v>0.625</v>
      </c>
      <c r="AA714">
        <f>1</f>
        <v>1</v>
      </c>
      <c r="AB714" s="1">
        <v>42784</v>
      </c>
      <c r="AC714" s="13">
        <f t="shared" si="104"/>
        <v>42767</v>
      </c>
      <c r="AD714" s="14">
        <f t="shared" si="105"/>
        <v>42784</v>
      </c>
      <c r="AE714" s="1" t="str">
        <f t="shared" si="106"/>
        <v>Saturday</v>
      </c>
      <c r="AF714" s="2">
        <v>0.66116898148148151</v>
      </c>
      <c r="AG714" s="2">
        <f t="shared" si="107"/>
        <v>0.66666666666666663</v>
      </c>
      <c r="AH714" t="s">
        <v>35</v>
      </c>
    </row>
    <row r="715" spans="1:34" x14ac:dyDescent="0.2">
      <c r="A715">
        <v>1511778</v>
      </c>
      <c r="B715" t="s">
        <v>88</v>
      </c>
      <c r="E715">
        <v>53202</v>
      </c>
      <c r="F715" t="s">
        <v>23</v>
      </c>
      <c r="G715" t="s">
        <v>89</v>
      </c>
      <c r="H715">
        <v>5417</v>
      </c>
      <c r="I715" t="s">
        <v>80</v>
      </c>
      <c r="J715">
        <f>VLOOKUP(I715,[1]Key!$A$1:$C$72,2,FALSE)</f>
        <v>43.052460000000004</v>
      </c>
      <c r="K715">
        <f>VLOOKUP(I715,[1]Key!$A$1:$C$72,3,FALSE)</f>
        <v>-87.891000000000005</v>
      </c>
      <c r="L715" t="s">
        <v>80</v>
      </c>
      <c r="M715">
        <f>VLOOKUP(L715,[1]Key!$A$1:$C$72,2,FALSE)</f>
        <v>43.052460000000004</v>
      </c>
      <c r="N715">
        <f>VLOOKUP(L715,[1]Key!$A$1:$C$72,3,FALSE)</f>
        <v>-87.891000000000005</v>
      </c>
      <c r="O715">
        <v>44</v>
      </c>
      <c r="P715">
        <v>6</v>
      </c>
      <c r="Q715">
        <v>6.6</v>
      </c>
      <c r="R715">
        <v>6.3</v>
      </c>
      <c r="S715">
        <v>264</v>
      </c>
      <c r="T715">
        <f t="shared" si="99"/>
        <v>-1</v>
      </c>
      <c r="U715" s="1">
        <v>42784</v>
      </c>
      <c r="V715" s="13">
        <f t="shared" si="100"/>
        <v>42767</v>
      </c>
      <c r="W715" s="14">
        <f t="shared" si="101"/>
        <v>42784</v>
      </c>
      <c r="X715" s="1" t="str">
        <f t="shared" si="102"/>
        <v>Saturday</v>
      </c>
      <c r="Y715" s="2">
        <v>0.61986111111111108</v>
      </c>
      <c r="Z715" s="2">
        <f t="shared" si="103"/>
        <v>0.625</v>
      </c>
      <c r="AA715">
        <f>1</f>
        <v>1</v>
      </c>
      <c r="AB715" s="1">
        <v>42784</v>
      </c>
      <c r="AC715" s="13">
        <f t="shared" si="104"/>
        <v>42767</v>
      </c>
      <c r="AD715" s="14">
        <f t="shared" si="105"/>
        <v>42784</v>
      </c>
      <c r="AE715" s="1" t="str">
        <f t="shared" si="106"/>
        <v>Saturday</v>
      </c>
      <c r="AF715" s="2">
        <v>0.65045138888888887</v>
      </c>
      <c r="AG715" s="2">
        <f t="shared" si="107"/>
        <v>0.66666666666666663</v>
      </c>
      <c r="AH715" t="s">
        <v>35</v>
      </c>
    </row>
    <row r="716" spans="1:34" x14ac:dyDescent="0.2">
      <c r="A716">
        <v>1511782</v>
      </c>
      <c r="B716" t="s">
        <v>88</v>
      </c>
      <c r="E716">
        <v>53703</v>
      </c>
      <c r="F716" t="s">
        <v>23</v>
      </c>
      <c r="G716" t="s">
        <v>89</v>
      </c>
      <c r="H716">
        <v>185</v>
      </c>
      <c r="I716" t="s">
        <v>80</v>
      </c>
      <c r="J716">
        <f>VLOOKUP(I716,[1]Key!$A$1:$C$72,2,FALSE)</f>
        <v>43.052460000000004</v>
      </c>
      <c r="K716">
        <f>VLOOKUP(I716,[1]Key!$A$1:$C$72,3,FALSE)</f>
        <v>-87.891000000000005</v>
      </c>
      <c r="L716" t="s">
        <v>80</v>
      </c>
      <c r="M716">
        <f>VLOOKUP(L716,[1]Key!$A$1:$C$72,2,FALSE)</f>
        <v>43.052460000000004</v>
      </c>
      <c r="N716">
        <f>VLOOKUP(L716,[1]Key!$A$1:$C$72,3,FALSE)</f>
        <v>-87.891000000000005</v>
      </c>
      <c r="O716">
        <v>42</v>
      </c>
      <c r="P716">
        <v>6</v>
      </c>
      <c r="Q716">
        <v>6.3</v>
      </c>
      <c r="R716">
        <v>6</v>
      </c>
      <c r="S716">
        <v>252</v>
      </c>
      <c r="T716">
        <f t="shared" si="99"/>
        <v>-1</v>
      </c>
      <c r="U716" s="1">
        <v>42784</v>
      </c>
      <c r="V716" s="13">
        <f t="shared" si="100"/>
        <v>42767</v>
      </c>
      <c r="W716" s="14">
        <f t="shared" si="101"/>
        <v>42784</v>
      </c>
      <c r="X716" s="1" t="str">
        <f t="shared" si="102"/>
        <v>Saturday</v>
      </c>
      <c r="Y716" s="2">
        <v>0.6215046296296296</v>
      </c>
      <c r="Z716" s="2">
        <f t="shared" si="103"/>
        <v>0.625</v>
      </c>
      <c r="AA716">
        <f>1</f>
        <v>1</v>
      </c>
      <c r="AB716" s="1">
        <v>42784</v>
      </c>
      <c r="AC716" s="13">
        <f t="shared" si="104"/>
        <v>42767</v>
      </c>
      <c r="AD716" s="14">
        <f t="shared" si="105"/>
        <v>42784</v>
      </c>
      <c r="AE716" s="1" t="str">
        <f t="shared" si="106"/>
        <v>Saturday</v>
      </c>
      <c r="AF716" s="2">
        <v>0.65</v>
      </c>
      <c r="AG716" s="2">
        <f t="shared" si="107"/>
        <v>0.66666666666666663</v>
      </c>
      <c r="AH716" t="s">
        <v>35</v>
      </c>
    </row>
    <row r="717" spans="1:34" x14ac:dyDescent="0.2">
      <c r="A717">
        <v>1511834</v>
      </c>
      <c r="B717" t="s">
        <v>88</v>
      </c>
      <c r="E717">
        <v>53213</v>
      </c>
      <c r="F717" t="s">
        <v>23</v>
      </c>
      <c r="G717" t="s">
        <v>89</v>
      </c>
      <c r="H717">
        <v>11160</v>
      </c>
      <c r="I717" t="s">
        <v>55</v>
      </c>
      <c r="J717">
        <f>VLOOKUP(I717,[1]Key!$A$1:$C$72,2,FALSE)</f>
        <v>43.060839999999999</v>
      </c>
      <c r="K717">
        <f>VLOOKUP(I717,[1]Key!$A$1:$C$72,3,FALSE)</f>
        <v>-88.001940000000005</v>
      </c>
      <c r="L717" t="s">
        <v>55</v>
      </c>
      <c r="M717">
        <f>VLOOKUP(L717,[1]Key!$A$1:$C$72,2,FALSE)</f>
        <v>43.060839999999999</v>
      </c>
      <c r="N717">
        <f>VLOOKUP(L717,[1]Key!$A$1:$C$72,3,FALSE)</f>
        <v>-88.001940000000005</v>
      </c>
      <c r="O717">
        <v>22</v>
      </c>
      <c r="P717">
        <v>3</v>
      </c>
      <c r="Q717">
        <v>3.3</v>
      </c>
      <c r="R717">
        <v>3.1</v>
      </c>
      <c r="S717">
        <v>132</v>
      </c>
      <c r="T717">
        <f t="shared" si="99"/>
        <v>-1</v>
      </c>
      <c r="U717" s="1">
        <v>42784</v>
      </c>
      <c r="V717" s="13">
        <f t="shared" si="100"/>
        <v>42767</v>
      </c>
      <c r="W717" s="14">
        <f t="shared" si="101"/>
        <v>42784</v>
      </c>
      <c r="X717" s="1" t="str">
        <f t="shared" si="102"/>
        <v>Saturday</v>
      </c>
      <c r="Y717" s="2">
        <v>0.62792824074074072</v>
      </c>
      <c r="Z717" s="2">
        <f t="shared" si="103"/>
        <v>0.625</v>
      </c>
      <c r="AA717">
        <f>1</f>
        <v>1</v>
      </c>
      <c r="AB717" s="1">
        <v>42784</v>
      </c>
      <c r="AC717" s="13">
        <f t="shared" si="104"/>
        <v>42767</v>
      </c>
      <c r="AD717" s="14">
        <f t="shared" si="105"/>
        <v>42784</v>
      </c>
      <c r="AE717" s="1" t="str">
        <f t="shared" si="106"/>
        <v>Saturday</v>
      </c>
      <c r="AF717" s="2">
        <v>0.64371527777777782</v>
      </c>
      <c r="AG717" s="2">
        <f t="shared" si="107"/>
        <v>0.625</v>
      </c>
      <c r="AH717" t="s">
        <v>35</v>
      </c>
    </row>
    <row r="718" spans="1:34" x14ac:dyDescent="0.2">
      <c r="A718">
        <v>1511843</v>
      </c>
      <c r="B718" t="s">
        <v>88</v>
      </c>
      <c r="E718">
        <v>53226</v>
      </c>
      <c r="F718" t="s">
        <v>23</v>
      </c>
      <c r="G718" t="s">
        <v>89</v>
      </c>
      <c r="H718">
        <v>11122</v>
      </c>
      <c r="I718" t="s">
        <v>26</v>
      </c>
      <c r="J718">
        <f>VLOOKUP(I718,[1]Key!$A$1:$C$72,2,FALSE)</f>
        <v>43.060079999999999</v>
      </c>
      <c r="K718">
        <f>VLOOKUP(I718,[1]Key!$A$1:$C$72,3,FALSE)</f>
        <v>-88.027349999999998</v>
      </c>
      <c r="L718" t="s">
        <v>58</v>
      </c>
      <c r="M718">
        <f>VLOOKUP(L718,[1]Key!$A$1:$C$72,2,FALSE)</f>
        <v>43.052630000000001</v>
      </c>
      <c r="N718">
        <f>VLOOKUP(L718,[1]Key!$A$1:$C$72,3,FALSE)</f>
        <v>-88.016319999999993</v>
      </c>
      <c r="O718">
        <v>53</v>
      </c>
      <c r="P718">
        <v>6</v>
      </c>
      <c r="Q718">
        <v>8</v>
      </c>
      <c r="R718">
        <v>7.6</v>
      </c>
      <c r="S718">
        <v>318</v>
      </c>
      <c r="T718">
        <f t="shared" si="99"/>
        <v>-1</v>
      </c>
      <c r="U718" s="1">
        <v>42784</v>
      </c>
      <c r="V718" s="13">
        <f t="shared" si="100"/>
        <v>42767</v>
      </c>
      <c r="W718" s="14">
        <f t="shared" si="101"/>
        <v>42784</v>
      </c>
      <c r="X718" s="1" t="str">
        <f t="shared" si="102"/>
        <v>Saturday</v>
      </c>
      <c r="Y718" s="2">
        <v>0.62908564814814816</v>
      </c>
      <c r="Z718" s="2">
        <f t="shared" si="103"/>
        <v>0.625</v>
      </c>
      <c r="AA718">
        <f>1</f>
        <v>1</v>
      </c>
      <c r="AB718" s="1">
        <v>42784</v>
      </c>
      <c r="AC718" s="13">
        <f t="shared" si="104"/>
        <v>42767</v>
      </c>
      <c r="AD718" s="14">
        <f t="shared" si="105"/>
        <v>42784</v>
      </c>
      <c r="AE718" s="1" t="str">
        <f t="shared" si="106"/>
        <v>Saturday</v>
      </c>
      <c r="AF718" s="2">
        <v>0.66532407407407412</v>
      </c>
      <c r="AG718" s="2">
        <f t="shared" si="107"/>
        <v>0.66666666666666663</v>
      </c>
      <c r="AH718" t="s">
        <v>27</v>
      </c>
    </row>
    <row r="719" spans="1:34" x14ac:dyDescent="0.2">
      <c r="A719">
        <v>1425843</v>
      </c>
      <c r="B719" t="s">
        <v>88</v>
      </c>
      <c r="E719">
        <v>53202</v>
      </c>
      <c r="F719" t="s">
        <v>23</v>
      </c>
      <c r="G719" t="s">
        <v>89</v>
      </c>
      <c r="H719">
        <v>5459</v>
      </c>
      <c r="I719" t="s">
        <v>80</v>
      </c>
      <c r="J719">
        <f>VLOOKUP(I719,[1]Key!$A$1:$C$72,2,FALSE)</f>
        <v>43.052460000000004</v>
      </c>
      <c r="K719">
        <f>VLOOKUP(I719,[1]Key!$A$1:$C$72,3,FALSE)</f>
        <v>-87.891000000000005</v>
      </c>
      <c r="L719" t="s">
        <v>62</v>
      </c>
      <c r="M719">
        <f>VLOOKUP(L719,[1]Key!$A$1:$C$72,2,FALSE)</f>
        <v>43.058010000000003</v>
      </c>
      <c r="N719">
        <f>VLOOKUP(L719,[1]Key!$A$1:$C$72,3,FALSE)</f>
        <v>-87.877300000000005</v>
      </c>
      <c r="O719">
        <v>75</v>
      </c>
      <c r="P719">
        <v>9</v>
      </c>
      <c r="Q719">
        <v>11.3</v>
      </c>
      <c r="R719">
        <v>10.7</v>
      </c>
      <c r="S719">
        <v>450</v>
      </c>
      <c r="T719">
        <f t="shared" si="99"/>
        <v>-1</v>
      </c>
      <c r="U719" s="1">
        <v>42784</v>
      </c>
      <c r="V719" s="13">
        <f t="shared" si="100"/>
        <v>42767</v>
      </c>
      <c r="W719" s="14">
        <f t="shared" si="101"/>
        <v>42784</v>
      </c>
      <c r="X719" s="1" t="str">
        <f t="shared" si="102"/>
        <v>Saturday</v>
      </c>
      <c r="Y719" s="2">
        <v>0.63473379629629634</v>
      </c>
      <c r="Z719" s="2">
        <f t="shared" si="103"/>
        <v>0.625</v>
      </c>
      <c r="AA719">
        <f>1</f>
        <v>1</v>
      </c>
      <c r="AB719" s="1">
        <v>42784</v>
      </c>
      <c r="AC719" s="13">
        <f t="shared" si="104"/>
        <v>42767</v>
      </c>
      <c r="AD719" s="14">
        <f t="shared" si="105"/>
        <v>42784</v>
      </c>
      <c r="AE719" s="1" t="str">
        <f t="shared" si="106"/>
        <v>Saturday</v>
      </c>
      <c r="AF719" s="2">
        <v>0.68743055555555566</v>
      </c>
      <c r="AG719" s="2">
        <f t="shared" si="107"/>
        <v>0.66666666666666663</v>
      </c>
      <c r="AH719" t="s">
        <v>27</v>
      </c>
    </row>
    <row r="720" spans="1:34" x14ac:dyDescent="0.2">
      <c r="A720">
        <v>1511947</v>
      </c>
      <c r="B720" t="s">
        <v>88</v>
      </c>
      <c r="E720">
        <v>53211</v>
      </c>
      <c r="F720" t="s">
        <v>23</v>
      </c>
      <c r="G720" t="s">
        <v>89</v>
      </c>
      <c r="H720">
        <v>5469</v>
      </c>
      <c r="I720" t="s">
        <v>67</v>
      </c>
      <c r="J720">
        <f>VLOOKUP(I720,[1]Key!$A$1:$C$72,2,FALSE)</f>
        <v>43.074890000000003</v>
      </c>
      <c r="K720">
        <f>VLOOKUP(I720,[1]Key!$A$1:$C$72,3,FALSE)</f>
        <v>-87.882810000000006</v>
      </c>
      <c r="L720" t="s">
        <v>61</v>
      </c>
      <c r="M720">
        <f>VLOOKUP(L720,[1]Key!$A$1:$C$72,2,FALSE)</f>
        <v>43.058619999999998</v>
      </c>
      <c r="N720">
        <f>VLOOKUP(L720,[1]Key!$A$1:$C$72,3,FALSE)</f>
        <v>-87.885319999999993</v>
      </c>
      <c r="O720">
        <v>17</v>
      </c>
      <c r="P720">
        <v>3</v>
      </c>
      <c r="Q720">
        <v>2.6</v>
      </c>
      <c r="R720">
        <v>2.4</v>
      </c>
      <c r="S720">
        <v>102</v>
      </c>
      <c r="T720">
        <f t="shared" si="99"/>
        <v>-1</v>
      </c>
      <c r="U720" s="1">
        <v>42784</v>
      </c>
      <c r="V720" s="13">
        <f t="shared" si="100"/>
        <v>42767</v>
      </c>
      <c r="W720" s="14">
        <f t="shared" si="101"/>
        <v>42784</v>
      </c>
      <c r="X720" s="1" t="str">
        <f t="shared" si="102"/>
        <v>Saturday</v>
      </c>
      <c r="Y720" s="2">
        <v>0.64097222222222217</v>
      </c>
      <c r="Z720" s="2">
        <f t="shared" si="103"/>
        <v>0.625</v>
      </c>
      <c r="AA720">
        <f>1</f>
        <v>1</v>
      </c>
      <c r="AB720" s="1">
        <v>42784</v>
      </c>
      <c r="AC720" s="13">
        <f t="shared" si="104"/>
        <v>42767</v>
      </c>
      <c r="AD720" s="14">
        <f t="shared" si="105"/>
        <v>42784</v>
      </c>
      <c r="AE720" s="1" t="str">
        <f t="shared" si="106"/>
        <v>Saturday</v>
      </c>
      <c r="AF720" s="2">
        <v>0.65281250000000002</v>
      </c>
      <c r="AG720" s="2">
        <f t="shared" si="107"/>
        <v>0.66666666666666663</v>
      </c>
      <c r="AH720" t="s">
        <v>27</v>
      </c>
    </row>
    <row r="721" spans="1:34" x14ac:dyDescent="0.2">
      <c r="A721">
        <v>1162100</v>
      </c>
      <c r="B721" t="s">
        <v>88</v>
      </c>
      <c r="E721">
        <v>53221</v>
      </c>
      <c r="F721" t="s">
        <v>23</v>
      </c>
      <c r="G721" t="s">
        <v>89</v>
      </c>
      <c r="H721">
        <v>152</v>
      </c>
      <c r="I721" t="s">
        <v>34</v>
      </c>
      <c r="J721">
        <f>VLOOKUP(I721,[1]Key!$A$1:$C$72,2,FALSE)</f>
        <v>43.036900000000003</v>
      </c>
      <c r="K721">
        <f>VLOOKUP(I721,[1]Key!$A$1:$C$72,3,FALSE)</f>
        <v>-87.89667</v>
      </c>
      <c r="L721" t="s">
        <v>34</v>
      </c>
      <c r="M721">
        <f>VLOOKUP(L721,[1]Key!$A$1:$C$72,2,FALSE)</f>
        <v>43.036900000000003</v>
      </c>
      <c r="N721">
        <f>VLOOKUP(L721,[1]Key!$A$1:$C$72,3,FALSE)</f>
        <v>-87.89667</v>
      </c>
      <c r="O721">
        <v>41</v>
      </c>
      <c r="P721">
        <v>6</v>
      </c>
      <c r="Q721">
        <v>6.2</v>
      </c>
      <c r="R721">
        <v>5.8</v>
      </c>
      <c r="S721">
        <v>246</v>
      </c>
      <c r="T721">
        <f t="shared" si="99"/>
        <v>-1</v>
      </c>
      <c r="U721" s="1">
        <v>42784</v>
      </c>
      <c r="V721" s="13">
        <f t="shared" si="100"/>
        <v>42767</v>
      </c>
      <c r="W721" s="14">
        <f t="shared" si="101"/>
        <v>42784</v>
      </c>
      <c r="X721" s="1" t="str">
        <f t="shared" si="102"/>
        <v>Saturday</v>
      </c>
      <c r="Y721" s="2">
        <v>0.64354166666666668</v>
      </c>
      <c r="Z721" s="2">
        <f t="shared" si="103"/>
        <v>0.625</v>
      </c>
      <c r="AA721">
        <f>1</f>
        <v>1</v>
      </c>
      <c r="AB721" s="1">
        <v>42784</v>
      </c>
      <c r="AC721" s="13">
        <f t="shared" si="104"/>
        <v>42767</v>
      </c>
      <c r="AD721" s="14">
        <f t="shared" si="105"/>
        <v>42784</v>
      </c>
      <c r="AE721" s="1" t="str">
        <f t="shared" si="106"/>
        <v>Saturday</v>
      </c>
      <c r="AF721" s="2">
        <v>0.6716550925925926</v>
      </c>
      <c r="AG721" s="2">
        <f t="shared" si="107"/>
        <v>0.66666666666666663</v>
      </c>
      <c r="AH721" t="s">
        <v>35</v>
      </c>
    </row>
    <row r="722" spans="1:34" x14ac:dyDescent="0.2">
      <c r="A722">
        <v>1512022</v>
      </c>
      <c r="B722" t="s">
        <v>88</v>
      </c>
      <c r="E722">
        <v>55431</v>
      </c>
      <c r="F722" t="s">
        <v>23</v>
      </c>
      <c r="G722" t="s">
        <v>89</v>
      </c>
      <c r="H722">
        <v>976</v>
      </c>
      <c r="I722" t="s">
        <v>47</v>
      </c>
      <c r="J722">
        <f>VLOOKUP(I722,[1]Key!$A$1:$C$72,2,FALSE)</f>
        <v>43.049230000000001</v>
      </c>
      <c r="K722">
        <f>VLOOKUP(I722,[1]Key!$A$1:$C$72,3,FALSE)</f>
        <v>-87.911940000000001</v>
      </c>
      <c r="L722" t="s">
        <v>51</v>
      </c>
      <c r="M722">
        <f>VLOOKUP(L722,[1]Key!$A$1:$C$72,2,FALSE)</f>
        <v>43.05536</v>
      </c>
      <c r="N722">
        <f>VLOOKUP(L722,[1]Key!$A$1:$C$72,3,FALSE)</f>
        <v>-87.90504</v>
      </c>
      <c r="O722">
        <v>43</v>
      </c>
      <c r="P722">
        <v>6</v>
      </c>
      <c r="Q722">
        <v>6.5</v>
      </c>
      <c r="R722">
        <v>6.1</v>
      </c>
      <c r="S722">
        <v>258</v>
      </c>
      <c r="T722">
        <f t="shared" si="99"/>
        <v>-1</v>
      </c>
      <c r="U722" s="1">
        <v>42784</v>
      </c>
      <c r="V722" s="13">
        <f t="shared" si="100"/>
        <v>42767</v>
      </c>
      <c r="W722" s="14">
        <f t="shared" si="101"/>
        <v>42784</v>
      </c>
      <c r="X722" s="1" t="str">
        <f t="shared" si="102"/>
        <v>Saturday</v>
      </c>
      <c r="Y722" s="2">
        <v>0.64877314814814813</v>
      </c>
      <c r="Z722" s="2">
        <f t="shared" si="103"/>
        <v>0.66666666666666663</v>
      </c>
      <c r="AA722">
        <f>1</f>
        <v>1</v>
      </c>
      <c r="AB722" s="1">
        <v>42784</v>
      </c>
      <c r="AC722" s="13">
        <f t="shared" si="104"/>
        <v>42767</v>
      </c>
      <c r="AD722" s="14">
        <f t="shared" si="105"/>
        <v>42784</v>
      </c>
      <c r="AE722" s="1" t="str">
        <f t="shared" si="106"/>
        <v>Saturday</v>
      </c>
      <c r="AF722" s="2">
        <v>0.67888888888888888</v>
      </c>
      <c r="AG722" s="2">
        <f t="shared" si="107"/>
        <v>0.66666666666666663</v>
      </c>
      <c r="AH722" t="s">
        <v>27</v>
      </c>
    </row>
    <row r="723" spans="1:34" x14ac:dyDescent="0.2">
      <c r="A723">
        <v>1512040</v>
      </c>
      <c r="B723" t="s">
        <v>88</v>
      </c>
      <c r="E723">
        <v>53211</v>
      </c>
      <c r="F723" t="s">
        <v>23</v>
      </c>
      <c r="G723" t="s">
        <v>89</v>
      </c>
      <c r="H723">
        <v>11066</v>
      </c>
      <c r="I723" t="s">
        <v>62</v>
      </c>
      <c r="J723">
        <f>VLOOKUP(I723,[1]Key!$A$1:$C$72,2,FALSE)</f>
        <v>43.058010000000003</v>
      </c>
      <c r="K723">
        <f>VLOOKUP(I723,[1]Key!$A$1:$C$72,3,FALSE)</f>
        <v>-87.877300000000005</v>
      </c>
      <c r="L723" t="s">
        <v>62</v>
      </c>
      <c r="M723">
        <f>VLOOKUP(L723,[1]Key!$A$1:$C$72,2,FALSE)</f>
        <v>43.058010000000003</v>
      </c>
      <c r="N723">
        <f>VLOOKUP(L723,[1]Key!$A$1:$C$72,3,FALSE)</f>
        <v>-87.877300000000005</v>
      </c>
      <c r="O723">
        <v>35</v>
      </c>
      <c r="P723">
        <v>6</v>
      </c>
      <c r="Q723">
        <v>5.3</v>
      </c>
      <c r="R723">
        <v>5</v>
      </c>
      <c r="S723">
        <v>210</v>
      </c>
      <c r="T723">
        <f t="shared" si="99"/>
        <v>-1</v>
      </c>
      <c r="U723" s="1">
        <v>42784</v>
      </c>
      <c r="V723" s="13">
        <f t="shared" si="100"/>
        <v>42767</v>
      </c>
      <c r="W723" s="14">
        <f t="shared" si="101"/>
        <v>42784</v>
      </c>
      <c r="X723" s="1" t="str">
        <f t="shared" si="102"/>
        <v>Saturday</v>
      </c>
      <c r="Y723" s="2">
        <v>0.65042824074074079</v>
      </c>
      <c r="Z723" s="2">
        <f t="shared" si="103"/>
        <v>0.66666666666666663</v>
      </c>
      <c r="AA723">
        <f>1</f>
        <v>1</v>
      </c>
      <c r="AB723" s="1">
        <v>42784</v>
      </c>
      <c r="AC723" s="13">
        <f t="shared" si="104"/>
        <v>42767</v>
      </c>
      <c r="AD723" s="14">
        <f t="shared" si="105"/>
        <v>42784</v>
      </c>
      <c r="AE723" s="1" t="str">
        <f t="shared" si="106"/>
        <v>Saturday</v>
      </c>
      <c r="AF723" s="2">
        <v>0.67461805555555554</v>
      </c>
      <c r="AG723" s="2">
        <f t="shared" si="107"/>
        <v>0.66666666666666663</v>
      </c>
      <c r="AH723" t="s">
        <v>35</v>
      </c>
    </row>
    <row r="724" spans="1:34" x14ac:dyDescent="0.2">
      <c r="A724">
        <v>1512038</v>
      </c>
      <c r="B724" t="s">
        <v>88</v>
      </c>
      <c r="E724">
        <v>53719</v>
      </c>
      <c r="F724" t="s">
        <v>23</v>
      </c>
      <c r="G724" t="s">
        <v>89</v>
      </c>
      <c r="H724">
        <v>11079</v>
      </c>
      <c r="I724" t="s">
        <v>47</v>
      </c>
      <c r="J724">
        <f>VLOOKUP(I724,[1]Key!$A$1:$C$72,2,FALSE)</f>
        <v>43.049230000000001</v>
      </c>
      <c r="K724">
        <f>VLOOKUP(I724,[1]Key!$A$1:$C$72,3,FALSE)</f>
        <v>-87.911940000000001</v>
      </c>
      <c r="L724" t="s">
        <v>50</v>
      </c>
      <c r="M724">
        <f>VLOOKUP(L724,[1]Key!$A$1:$C$72,2,FALSE)</f>
        <v>43.052549999999997</v>
      </c>
      <c r="N724">
        <f>VLOOKUP(L724,[1]Key!$A$1:$C$72,3,FALSE)</f>
        <v>-87.909329999999997</v>
      </c>
      <c r="O724">
        <v>20</v>
      </c>
      <c r="P724">
        <v>3</v>
      </c>
      <c r="Q724">
        <v>3</v>
      </c>
      <c r="R724">
        <v>2.9</v>
      </c>
      <c r="S724">
        <v>120</v>
      </c>
      <c r="T724">
        <f t="shared" si="99"/>
        <v>-1</v>
      </c>
      <c r="U724" s="1">
        <v>42784</v>
      </c>
      <c r="V724" s="13">
        <f t="shared" si="100"/>
        <v>42767</v>
      </c>
      <c r="W724" s="14">
        <f t="shared" si="101"/>
        <v>42784</v>
      </c>
      <c r="X724" s="1" t="str">
        <f t="shared" si="102"/>
        <v>Saturday</v>
      </c>
      <c r="Y724" s="2">
        <v>0.65087962962962964</v>
      </c>
      <c r="Z724" s="2">
        <f t="shared" si="103"/>
        <v>0.66666666666666663</v>
      </c>
      <c r="AA724">
        <f>1</f>
        <v>1</v>
      </c>
      <c r="AB724" s="1">
        <v>42784</v>
      </c>
      <c r="AC724" s="13">
        <f t="shared" si="104"/>
        <v>42767</v>
      </c>
      <c r="AD724" s="14">
        <f t="shared" si="105"/>
        <v>42784</v>
      </c>
      <c r="AE724" s="1" t="str">
        <f t="shared" si="106"/>
        <v>Saturday</v>
      </c>
      <c r="AF724" s="2">
        <v>0.66510416666666672</v>
      </c>
      <c r="AG724" s="2">
        <f t="shared" si="107"/>
        <v>0.66666666666666663</v>
      </c>
      <c r="AH724" t="s">
        <v>27</v>
      </c>
    </row>
    <row r="725" spans="1:34" x14ac:dyDescent="0.2">
      <c r="A725">
        <v>1243279</v>
      </c>
      <c r="B725" t="s">
        <v>88</v>
      </c>
      <c r="E725">
        <v>60190</v>
      </c>
      <c r="F725" t="s">
        <v>23</v>
      </c>
      <c r="G725" t="s">
        <v>89</v>
      </c>
      <c r="H725">
        <v>45</v>
      </c>
      <c r="I725" t="s">
        <v>30</v>
      </c>
      <c r="J725">
        <f>VLOOKUP(I725,[1]Key!$A$1:$C$72,2,FALSE)</f>
        <v>43.05847</v>
      </c>
      <c r="K725">
        <f>VLOOKUP(I725,[1]Key!$A$1:$C$72,3,FALSE)</f>
        <v>-87.898079999999993</v>
      </c>
      <c r="L725" t="s">
        <v>62</v>
      </c>
      <c r="M725">
        <f>VLOOKUP(L725,[1]Key!$A$1:$C$72,2,FALSE)</f>
        <v>43.058010000000003</v>
      </c>
      <c r="N725">
        <f>VLOOKUP(L725,[1]Key!$A$1:$C$72,3,FALSE)</f>
        <v>-87.877300000000005</v>
      </c>
      <c r="O725">
        <v>157</v>
      </c>
      <c r="P725">
        <v>3</v>
      </c>
      <c r="Q725">
        <v>18</v>
      </c>
      <c r="R725">
        <v>17.100000000000001</v>
      </c>
      <c r="S725">
        <v>720</v>
      </c>
      <c r="T725">
        <f t="shared" si="99"/>
        <v>-1</v>
      </c>
      <c r="U725" s="1">
        <v>42784</v>
      </c>
      <c r="V725" s="13">
        <f t="shared" si="100"/>
        <v>42767</v>
      </c>
      <c r="W725" s="14">
        <f t="shared" si="101"/>
        <v>42784</v>
      </c>
      <c r="X725" s="1" t="str">
        <f t="shared" si="102"/>
        <v>Saturday</v>
      </c>
      <c r="Y725" s="2">
        <v>0.65208333333333335</v>
      </c>
      <c r="Z725" s="2">
        <f t="shared" si="103"/>
        <v>0.66666666666666663</v>
      </c>
      <c r="AA725">
        <f>1</f>
        <v>1</v>
      </c>
      <c r="AB725" s="1">
        <v>42784</v>
      </c>
      <c r="AC725" s="13">
        <f t="shared" si="104"/>
        <v>42767</v>
      </c>
      <c r="AD725" s="14">
        <f t="shared" si="105"/>
        <v>42784</v>
      </c>
      <c r="AE725" s="1" t="str">
        <f t="shared" si="106"/>
        <v>Saturday</v>
      </c>
      <c r="AF725" s="2">
        <v>0.76170138888888894</v>
      </c>
      <c r="AG725" s="2">
        <f t="shared" si="107"/>
        <v>0.75</v>
      </c>
      <c r="AH725" t="s">
        <v>27</v>
      </c>
    </row>
    <row r="726" spans="1:34" x14ac:dyDescent="0.2">
      <c r="A726">
        <v>1512053</v>
      </c>
      <c r="B726" t="s">
        <v>88</v>
      </c>
      <c r="E726">
        <v>53149</v>
      </c>
      <c r="F726" t="s">
        <v>23</v>
      </c>
      <c r="G726" t="s">
        <v>89</v>
      </c>
      <c r="H726">
        <v>186</v>
      </c>
      <c r="I726" t="s">
        <v>34</v>
      </c>
      <c r="J726">
        <f>VLOOKUP(I726,[1]Key!$A$1:$C$72,2,FALSE)</f>
        <v>43.036900000000003</v>
      </c>
      <c r="K726">
        <f>VLOOKUP(I726,[1]Key!$A$1:$C$72,3,FALSE)</f>
        <v>-87.89667</v>
      </c>
      <c r="L726" t="s">
        <v>34</v>
      </c>
      <c r="M726">
        <f>VLOOKUP(L726,[1]Key!$A$1:$C$72,2,FALSE)</f>
        <v>43.036900000000003</v>
      </c>
      <c r="N726">
        <f>VLOOKUP(L726,[1]Key!$A$1:$C$72,3,FALSE)</f>
        <v>-87.89667</v>
      </c>
      <c r="O726">
        <v>36</v>
      </c>
      <c r="P726">
        <v>6</v>
      </c>
      <c r="Q726">
        <v>5.4</v>
      </c>
      <c r="R726">
        <v>5.0999999999999996</v>
      </c>
      <c r="S726">
        <v>216</v>
      </c>
      <c r="T726">
        <f t="shared" si="99"/>
        <v>-1</v>
      </c>
      <c r="U726" s="1">
        <v>42784</v>
      </c>
      <c r="V726" s="13">
        <f t="shared" si="100"/>
        <v>42767</v>
      </c>
      <c r="W726" s="14">
        <f t="shared" si="101"/>
        <v>42784</v>
      </c>
      <c r="X726" s="1" t="str">
        <f t="shared" si="102"/>
        <v>Saturday</v>
      </c>
      <c r="Y726" s="2">
        <v>0.65251157407407401</v>
      </c>
      <c r="Z726" s="2">
        <f t="shared" si="103"/>
        <v>0.66666666666666663</v>
      </c>
      <c r="AA726">
        <f>1</f>
        <v>1</v>
      </c>
      <c r="AB726" s="1">
        <v>42784</v>
      </c>
      <c r="AC726" s="13">
        <f t="shared" si="104"/>
        <v>42767</v>
      </c>
      <c r="AD726" s="14">
        <f t="shared" si="105"/>
        <v>42784</v>
      </c>
      <c r="AE726" s="1" t="str">
        <f t="shared" si="106"/>
        <v>Saturday</v>
      </c>
      <c r="AF726" s="2">
        <v>0.67762731481481486</v>
      </c>
      <c r="AG726" s="2">
        <f t="shared" si="107"/>
        <v>0.66666666666666663</v>
      </c>
      <c r="AH726" t="s">
        <v>35</v>
      </c>
    </row>
    <row r="727" spans="1:34" x14ac:dyDescent="0.2">
      <c r="A727">
        <v>1512060</v>
      </c>
      <c r="B727" t="s">
        <v>88</v>
      </c>
      <c r="E727">
        <v>60647</v>
      </c>
      <c r="F727" t="s">
        <v>23</v>
      </c>
      <c r="G727" t="s">
        <v>89</v>
      </c>
      <c r="H727">
        <v>5477</v>
      </c>
      <c r="I727" t="s">
        <v>30</v>
      </c>
      <c r="J727">
        <f>VLOOKUP(I727,[1]Key!$A$1:$C$72,2,FALSE)</f>
        <v>43.05847</v>
      </c>
      <c r="K727">
        <f>VLOOKUP(I727,[1]Key!$A$1:$C$72,3,FALSE)</f>
        <v>-87.898079999999993</v>
      </c>
      <c r="L727" t="s">
        <v>62</v>
      </c>
      <c r="M727">
        <f>VLOOKUP(L727,[1]Key!$A$1:$C$72,2,FALSE)</f>
        <v>43.058010000000003</v>
      </c>
      <c r="N727">
        <f>VLOOKUP(L727,[1]Key!$A$1:$C$72,3,FALSE)</f>
        <v>-87.877300000000005</v>
      </c>
      <c r="O727">
        <v>19</v>
      </c>
      <c r="P727">
        <v>3</v>
      </c>
      <c r="Q727">
        <v>2.9</v>
      </c>
      <c r="R727">
        <v>2.7</v>
      </c>
      <c r="S727">
        <v>114</v>
      </c>
      <c r="T727">
        <f t="shared" si="99"/>
        <v>-1</v>
      </c>
      <c r="U727" s="1">
        <v>42784</v>
      </c>
      <c r="V727" s="13">
        <f t="shared" si="100"/>
        <v>42767</v>
      </c>
      <c r="W727" s="14">
        <f t="shared" si="101"/>
        <v>42784</v>
      </c>
      <c r="X727" s="1" t="str">
        <f t="shared" si="102"/>
        <v>Saturday</v>
      </c>
      <c r="Y727" s="2">
        <v>0.65288194444444447</v>
      </c>
      <c r="Z727" s="2">
        <f t="shared" si="103"/>
        <v>0.66666666666666663</v>
      </c>
      <c r="AA727">
        <f>1</f>
        <v>1</v>
      </c>
      <c r="AB727" s="1">
        <v>42784</v>
      </c>
      <c r="AC727" s="13">
        <f t="shared" si="104"/>
        <v>42767</v>
      </c>
      <c r="AD727" s="14">
        <f t="shared" si="105"/>
        <v>42784</v>
      </c>
      <c r="AE727" s="1" t="str">
        <f t="shared" si="106"/>
        <v>Saturday</v>
      </c>
      <c r="AF727" s="2">
        <v>0.66599537037037038</v>
      </c>
      <c r="AG727" s="2">
        <f t="shared" si="107"/>
        <v>0.66666666666666663</v>
      </c>
      <c r="AH727" t="s">
        <v>27</v>
      </c>
    </row>
    <row r="728" spans="1:34" x14ac:dyDescent="0.2">
      <c r="A728">
        <v>1512152</v>
      </c>
      <c r="B728" t="s">
        <v>88</v>
      </c>
      <c r="E728">
        <v>53202</v>
      </c>
      <c r="F728" t="s">
        <v>23</v>
      </c>
      <c r="G728" t="s">
        <v>89</v>
      </c>
      <c r="H728">
        <v>5419</v>
      </c>
      <c r="I728" t="s">
        <v>69</v>
      </c>
      <c r="J728">
        <f>VLOOKUP(I728,[1]Key!$A$1:$C$72,2,FALSE)</f>
        <v>43.048200000000001</v>
      </c>
      <c r="K728">
        <f>VLOOKUP(I728,[1]Key!$A$1:$C$72,3,FALSE)</f>
        <v>-87.900859999999994</v>
      </c>
      <c r="L728" t="s">
        <v>69</v>
      </c>
      <c r="M728">
        <f>VLOOKUP(L728,[1]Key!$A$1:$C$72,2,FALSE)</f>
        <v>43.048200000000001</v>
      </c>
      <c r="N728">
        <f>VLOOKUP(L728,[1]Key!$A$1:$C$72,3,FALSE)</f>
        <v>-87.900859999999994</v>
      </c>
      <c r="O728">
        <v>20</v>
      </c>
      <c r="P728">
        <v>3</v>
      </c>
      <c r="Q728">
        <v>3</v>
      </c>
      <c r="R728">
        <v>2.9</v>
      </c>
      <c r="S728">
        <v>120</v>
      </c>
      <c r="T728">
        <f t="shared" si="99"/>
        <v>-1</v>
      </c>
      <c r="U728" s="1">
        <v>42784</v>
      </c>
      <c r="V728" s="13">
        <f t="shared" si="100"/>
        <v>42767</v>
      </c>
      <c r="W728" s="14">
        <f t="shared" si="101"/>
        <v>42784</v>
      </c>
      <c r="X728" s="1" t="str">
        <f t="shared" si="102"/>
        <v>Saturday</v>
      </c>
      <c r="Y728" s="2">
        <v>0.66138888888888892</v>
      </c>
      <c r="Z728" s="2">
        <f t="shared" si="103"/>
        <v>0.66666666666666663</v>
      </c>
      <c r="AA728">
        <f>1</f>
        <v>1</v>
      </c>
      <c r="AB728" s="1">
        <v>42784</v>
      </c>
      <c r="AC728" s="13">
        <f t="shared" si="104"/>
        <v>42767</v>
      </c>
      <c r="AD728" s="14">
        <f t="shared" si="105"/>
        <v>42784</v>
      </c>
      <c r="AE728" s="1" t="str">
        <f t="shared" si="106"/>
        <v>Saturday</v>
      </c>
      <c r="AF728" s="2">
        <v>0.67534722222222221</v>
      </c>
      <c r="AG728" s="2">
        <f t="shared" si="107"/>
        <v>0.66666666666666663</v>
      </c>
      <c r="AH728" t="s">
        <v>35</v>
      </c>
    </row>
    <row r="729" spans="1:34" x14ac:dyDescent="0.2">
      <c r="A729">
        <v>1512149</v>
      </c>
      <c r="B729" t="s">
        <v>88</v>
      </c>
      <c r="E729">
        <v>60046</v>
      </c>
      <c r="F729" t="s">
        <v>23</v>
      </c>
      <c r="G729" t="s">
        <v>89</v>
      </c>
      <c r="H729">
        <v>11164</v>
      </c>
      <c r="I729" t="s">
        <v>29</v>
      </c>
      <c r="J729">
        <f>VLOOKUP(I729,[1]Key!$A$1:$C$72,2,FALSE)</f>
        <v>43.042490000000001</v>
      </c>
      <c r="K729">
        <f>VLOOKUP(I729,[1]Key!$A$1:$C$72,3,FALSE)</f>
        <v>-87.909959999999998</v>
      </c>
      <c r="L729" t="s">
        <v>29</v>
      </c>
      <c r="M729">
        <f>VLOOKUP(L729,[1]Key!$A$1:$C$72,2,FALSE)</f>
        <v>43.042490000000001</v>
      </c>
      <c r="N729">
        <f>VLOOKUP(L729,[1]Key!$A$1:$C$72,3,FALSE)</f>
        <v>-87.909959999999998</v>
      </c>
      <c r="O729">
        <v>35</v>
      </c>
      <c r="P729">
        <v>6</v>
      </c>
      <c r="Q729">
        <v>5.3</v>
      </c>
      <c r="R729">
        <v>5</v>
      </c>
      <c r="S729">
        <v>210</v>
      </c>
      <c r="T729">
        <f t="shared" si="99"/>
        <v>-1</v>
      </c>
      <c r="U729" s="1">
        <v>42784</v>
      </c>
      <c r="V729" s="13">
        <f t="shared" si="100"/>
        <v>42767</v>
      </c>
      <c r="W729" s="14">
        <f t="shared" si="101"/>
        <v>42784</v>
      </c>
      <c r="X729" s="1" t="str">
        <f t="shared" si="102"/>
        <v>Saturday</v>
      </c>
      <c r="Y729" s="2">
        <v>0.6619328703703703</v>
      </c>
      <c r="Z729" s="2">
        <f t="shared" si="103"/>
        <v>0.66666666666666663</v>
      </c>
      <c r="AA729">
        <f>1</f>
        <v>1</v>
      </c>
      <c r="AB729" s="1">
        <v>42784</v>
      </c>
      <c r="AC729" s="13">
        <f t="shared" si="104"/>
        <v>42767</v>
      </c>
      <c r="AD729" s="14">
        <f t="shared" si="105"/>
        <v>42784</v>
      </c>
      <c r="AE729" s="1" t="str">
        <f t="shared" si="106"/>
        <v>Saturday</v>
      </c>
      <c r="AF729" s="2">
        <v>0.68675925925925929</v>
      </c>
      <c r="AG729" s="2">
        <f t="shared" si="107"/>
        <v>0.66666666666666663</v>
      </c>
      <c r="AH729" t="s">
        <v>35</v>
      </c>
    </row>
    <row r="730" spans="1:34" x14ac:dyDescent="0.2">
      <c r="A730">
        <v>1512157</v>
      </c>
      <c r="B730" t="s">
        <v>88</v>
      </c>
      <c r="E730">
        <v>53574</v>
      </c>
      <c r="F730" t="s">
        <v>23</v>
      </c>
      <c r="G730" t="s">
        <v>89</v>
      </c>
      <c r="H730">
        <v>5448</v>
      </c>
      <c r="I730" t="s">
        <v>43</v>
      </c>
      <c r="J730">
        <f>VLOOKUP(I730,[1]Key!$A$1:$C$72,2,FALSE)</f>
        <v>43.03886</v>
      </c>
      <c r="K730">
        <f>VLOOKUP(I730,[1]Key!$A$1:$C$72,3,FALSE)</f>
        <v>-87.902720000000002</v>
      </c>
      <c r="L730" t="s">
        <v>74</v>
      </c>
      <c r="M730">
        <f>VLOOKUP(L730,[1]Key!$A$1:$C$72,2,FALSE)</f>
        <v>43.040154000000001</v>
      </c>
      <c r="N730">
        <f>VLOOKUP(L730,[1]Key!$A$1:$C$72,3,FALSE)</f>
        <v>-87.932113000000001</v>
      </c>
      <c r="O730">
        <v>27</v>
      </c>
      <c r="P730">
        <v>3</v>
      </c>
      <c r="Q730">
        <v>4.0999999999999996</v>
      </c>
      <c r="R730">
        <v>3.8</v>
      </c>
      <c r="S730">
        <v>162</v>
      </c>
      <c r="T730">
        <f t="shared" si="99"/>
        <v>-1</v>
      </c>
      <c r="U730" s="1">
        <v>42784</v>
      </c>
      <c r="V730" s="13">
        <f t="shared" si="100"/>
        <v>42767</v>
      </c>
      <c r="W730" s="14">
        <f t="shared" si="101"/>
        <v>42784</v>
      </c>
      <c r="X730" s="1" t="str">
        <f t="shared" si="102"/>
        <v>Saturday</v>
      </c>
      <c r="Y730" s="2">
        <v>0.6626967592592593</v>
      </c>
      <c r="Z730" s="2">
        <f t="shared" si="103"/>
        <v>0.66666666666666663</v>
      </c>
      <c r="AA730">
        <f>1</f>
        <v>1</v>
      </c>
      <c r="AB730" s="1">
        <v>42784</v>
      </c>
      <c r="AC730" s="13">
        <f t="shared" si="104"/>
        <v>42767</v>
      </c>
      <c r="AD730" s="14">
        <f t="shared" si="105"/>
        <v>42784</v>
      </c>
      <c r="AE730" s="1" t="str">
        <f t="shared" si="106"/>
        <v>Saturday</v>
      </c>
      <c r="AF730" s="2">
        <v>0.68131944444444448</v>
      </c>
      <c r="AG730" s="2">
        <f t="shared" si="107"/>
        <v>0.66666666666666663</v>
      </c>
      <c r="AH730" t="s">
        <v>27</v>
      </c>
    </row>
    <row r="731" spans="1:34" x14ac:dyDescent="0.2">
      <c r="A731">
        <v>1512158</v>
      </c>
      <c r="B731" t="s">
        <v>88</v>
      </c>
      <c r="E731">
        <v>61107</v>
      </c>
      <c r="F731" t="s">
        <v>23</v>
      </c>
      <c r="G731" t="s">
        <v>89</v>
      </c>
      <c r="H731">
        <v>5454</v>
      </c>
      <c r="I731" t="s">
        <v>36</v>
      </c>
      <c r="J731">
        <f>VLOOKUP(I731,[1]Key!$A$1:$C$72,2,FALSE)</f>
        <v>43.038580000000003</v>
      </c>
      <c r="K731">
        <f>VLOOKUP(I731,[1]Key!$A$1:$C$72,3,FALSE)</f>
        <v>-87.90934</v>
      </c>
      <c r="L731" t="s">
        <v>34</v>
      </c>
      <c r="M731">
        <f>VLOOKUP(L731,[1]Key!$A$1:$C$72,2,FALSE)</f>
        <v>43.036900000000003</v>
      </c>
      <c r="N731">
        <f>VLOOKUP(L731,[1]Key!$A$1:$C$72,3,FALSE)</f>
        <v>-87.89667</v>
      </c>
      <c r="O731">
        <v>57</v>
      </c>
      <c r="P731">
        <v>6</v>
      </c>
      <c r="Q731">
        <v>8.6</v>
      </c>
      <c r="R731">
        <v>8.1</v>
      </c>
      <c r="S731">
        <v>342</v>
      </c>
      <c r="T731">
        <f t="shared" si="99"/>
        <v>-1</v>
      </c>
      <c r="U731" s="1">
        <v>42784</v>
      </c>
      <c r="V731" s="13">
        <f t="shared" si="100"/>
        <v>42767</v>
      </c>
      <c r="W731" s="14">
        <f t="shared" si="101"/>
        <v>42784</v>
      </c>
      <c r="X731" s="1" t="str">
        <f t="shared" si="102"/>
        <v>Saturday</v>
      </c>
      <c r="Y731" s="2">
        <v>0.66313657407407411</v>
      </c>
      <c r="Z731" s="2">
        <f t="shared" si="103"/>
        <v>0.66666666666666663</v>
      </c>
      <c r="AA731">
        <f>1</f>
        <v>1</v>
      </c>
      <c r="AB731" s="1">
        <v>42784</v>
      </c>
      <c r="AC731" s="13">
        <f t="shared" si="104"/>
        <v>42767</v>
      </c>
      <c r="AD731" s="14">
        <f t="shared" si="105"/>
        <v>42784</v>
      </c>
      <c r="AE731" s="1" t="str">
        <f t="shared" si="106"/>
        <v>Saturday</v>
      </c>
      <c r="AF731" s="2">
        <v>0.70208333333333339</v>
      </c>
      <c r="AG731" s="2">
        <f t="shared" si="107"/>
        <v>0.70833333333333326</v>
      </c>
      <c r="AH731" t="s">
        <v>27</v>
      </c>
    </row>
    <row r="732" spans="1:34" x14ac:dyDescent="0.2">
      <c r="A732">
        <v>1512225</v>
      </c>
      <c r="B732" t="s">
        <v>88</v>
      </c>
      <c r="E732">
        <v>76513</v>
      </c>
      <c r="F732" t="s">
        <v>23</v>
      </c>
      <c r="G732" t="s">
        <v>89</v>
      </c>
      <c r="H732">
        <v>5585</v>
      </c>
      <c r="I732" t="s">
        <v>39</v>
      </c>
      <c r="J732">
        <f>VLOOKUP(I732,[1]Key!$A$1:$C$72,2,FALSE)</f>
        <v>43.03913</v>
      </c>
      <c r="K732">
        <f>VLOOKUP(I732,[1]Key!$A$1:$C$72,3,FALSE)</f>
        <v>-87.916150000000002</v>
      </c>
      <c r="L732" t="s">
        <v>70</v>
      </c>
      <c r="M732">
        <f>VLOOKUP(L732,[1]Key!$A$1:$C$72,2,FALSE)</f>
        <v>43.053040000000003</v>
      </c>
      <c r="N732">
        <f>VLOOKUP(L732,[1]Key!$A$1:$C$72,3,FALSE)</f>
        <v>-87.897660000000002</v>
      </c>
      <c r="O732">
        <v>35</v>
      </c>
      <c r="P732">
        <v>6</v>
      </c>
      <c r="Q732">
        <v>5.3</v>
      </c>
      <c r="R732">
        <v>5</v>
      </c>
      <c r="S732">
        <v>210</v>
      </c>
      <c r="T732">
        <f t="shared" si="99"/>
        <v>-1</v>
      </c>
      <c r="U732" s="1">
        <v>42784</v>
      </c>
      <c r="V732" s="13">
        <f t="shared" si="100"/>
        <v>42767</v>
      </c>
      <c r="W732" s="14">
        <f t="shared" si="101"/>
        <v>42784</v>
      </c>
      <c r="X732" s="1" t="str">
        <f t="shared" si="102"/>
        <v>Saturday</v>
      </c>
      <c r="Y732" s="2">
        <v>0.67123842592592586</v>
      </c>
      <c r="Z732" s="2">
        <f t="shared" si="103"/>
        <v>0.66666666666666663</v>
      </c>
      <c r="AA732">
        <f>1</f>
        <v>1</v>
      </c>
      <c r="AB732" s="1">
        <v>42784</v>
      </c>
      <c r="AC732" s="13">
        <f t="shared" si="104"/>
        <v>42767</v>
      </c>
      <c r="AD732" s="14">
        <f t="shared" si="105"/>
        <v>42784</v>
      </c>
      <c r="AE732" s="1" t="str">
        <f t="shared" si="106"/>
        <v>Saturday</v>
      </c>
      <c r="AF732" s="2">
        <v>0.69550925925925933</v>
      </c>
      <c r="AG732" s="2">
        <f t="shared" si="107"/>
        <v>0.70833333333333326</v>
      </c>
      <c r="AH732" t="s">
        <v>27</v>
      </c>
    </row>
    <row r="733" spans="1:34" x14ac:dyDescent="0.2">
      <c r="A733">
        <v>1512232</v>
      </c>
      <c r="B733" t="s">
        <v>88</v>
      </c>
      <c r="E733">
        <v>44136</v>
      </c>
      <c r="F733" t="s">
        <v>23</v>
      </c>
      <c r="G733" t="s">
        <v>89</v>
      </c>
      <c r="H733">
        <v>189</v>
      </c>
      <c r="I733" t="s">
        <v>39</v>
      </c>
      <c r="J733">
        <f>VLOOKUP(I733,[1]Key!$A$1:$C$72,2,FALSE)</f>
        <v>43.03913</v>
      </c>
      <c r="K733">
        <f>VLOOKUP(I733,[1]Key!$A$1:$C$72,3,FALSE)</f>
        <v>-87.916150000000002</v>
      </c>
      <c r="L733" t="s">
        <v>70</v>
      </c>
      <c r="M733">
        <f>VLOOKUP(L733,[1]Key!$A$1:$C$72,2,FALSE)</f>
        <v>43.053040000000003</v>
      </c>
      <c r="N733">
        <f>VLOOKUP(L733,[1]Key!$A$1:$C$72,3,FALSE)</f>
        <v>-87.897660000000002</v>
      </c>
      <c r="O733">
        <v>34</v>
      </c>
      <c r="P733">
        <v>3</v>
      </c>
      <c r="Q733">
        <v>5.0999999999999996</v>
      </c>
      <c r="R733">
        <v>4.8</v>
      </c>
      <c r="S733">
        <v>204</v>
      </c>
      <c r="T733">
        <f t="shared" si="99"/>
        <v>-1</v>
      </c>
      <c r="U733" s="1">
        <v>42784</v>
      </c>
      <c r="V733" s="13">
        <f t="shared" si="100"/>
        <v>42767</v>
      </c>
      <c r="W733" s="14">
        <f t="shared" si="101"/>
        <v>42784</v>
      </c>
      <c r="X733" s="1" t="str">
        <f t="shared" si="102"/>
        <v>Saturday</v>
      </c>
      <c r="Y733" s="2">
        <v>0.67168981481481482</v>
      </c>
      <c r="Z733" s="2">
        <f t="shared" si="103"/>
        <v>0.66666666666666663</v>
      </c>
      <c r="AA733">
        <f>1</f>
        <v>1</v>
      </c>
      <c r="AB733" s="1">
        <v>42784</v>
      </c>
      <c r="AC733" s="13">
        <f t="shared" si="104"/>
        <v>42767</v>
      </c>
      <c r="AD733" s="14">
        <f t="shared" si="105"/>
        <v>42784</v>
      </c>
      <c r="AE733" s="1" t="str">
        <f t="shared" si="106"/>
        <v>Saturday</v>
      </c>
      <c r="AF733" s="2">
        <v>0.69543981481481476</v>
      </c>
      <c r="AG733" s="2">
        <f t="shared" si="107"/>
        <v>0.70833333333333326</v>
      </c>
      <c r="AH733" t="s">
        <v>27</v>
      </c>
    </row>
    <row r="734" spans="1:34" x14ac:dyDescent="0.2">
      <c r="A734">
        <v>1512234</v>
      </c>
      <c r="B734" t="s">
        <v>88</v>
      </c>
      <c r="E734">
        <v>53202</v>
      </c>
      <c r="F734" t="s">
        <v>23</v>
      </c>
      <c r="G734" t="s">
        <v>89</v>
      </c>
      <c r="H734">
        <v>11053</v>
      </c>
      <c r="I734" t="s">
        <v>80</v>
      </c>
      <c r="J734">
        <f>VLOOKUP(I734,[1]Key!$A$1:$C$72,2,FALSE)</f>
        <v>43.052460000000004</v>
      </c>
      <c r="K734">
        <f>VLOOKUP(I734,[1]Key!$A$1:$C$72,3,FALSE)</f>
        <v>-87.891000000000005</v>
      </c>
      <c r="L734" t="s">
        <v>80</v>
      </c>
      <c r="M734">
        <f>VLOOKUP(L734,[1]Key!$A$1:$C$72,2,FALSE)</f>
        <v>43.052460000000004</v>
      </c>
      <c r="N734">
        <f>VLOOKUP(L734,[1]Key!$A$1:$C$72,3,FALSE)</f>
        <v>-87.891000000000005</v>
      </c>
      <c r="O734">
        <v>29</v>
      </c>
      <c r="P734">
        <v>3</v>
      </c>
      <c r="Q734">
        <v>4.4000000000000004</v>
      </c>
      <c r="R734">
        <v>4.0999999999999996</v>
      </c>
      <c r="S734">
        <v>174</v>
      </c>
      <c r="T734">
        <f t="shared" si="99"/>
        <v>-1</v>
      </c>
      <c r="U734" s="1">
        <v>42784</v>
      </c>
      <c r="V734" s="13">
        <f t="shared" si="100"/>
        <v>42767</v>
      </c>
      <c r="W734" s="14">
        <f t="shared" si="101"/>
        <v>42784</v>
      </c>
      <c r="X734" s="1" t="str">
        <f t="shared" si="102"/>
        <v>Saturday</v>
      </c>
      <c r="Y734" s="2">
        <v>0.67268518518518527</v>
      </c>
      <c r="Z734" s="2">
        <f t="shared" si="103"/>
        <v>0.66666666666666663</v>
      </c>
      <c r="AA734">
        <f>1</f>
        <v>1</v>
      </c>
      <c r="AB734" s="1">
        <v>42784</v>
      </c>
      <c r="AC734" s="13">
        <f t="shared" si="104"/>
        <v>42767</v>
      </c>
      <c r="AD734" s="14">
        <f t="shared" si="105"/>
        <v>42784</v>
      </c>
      <c r="AE734" s="1" t="str">
        <f t="shared" si="106"/>
        <v>Saturday</v>
      </c>
      <c r="AF734" s="2">
        <v>0.69263888888888892</v>
      </c>
      <c r="AG734" s="2">
        <f t="shared" si="107"/>
        <v>0.70833333333333326</v>
      </c>
      <c r="AH734" t="s">
        <v>35</v>
      </c>
    </row>
    <row r="735" spans="1:34" x14ac:dyDescent="0.2">
      <c r="A735">
        <v>1512292</v>
      </c>
      <c r="B735" t="s">
        <v>88</v>
      </c>
      <c r="E735">
        <v>53202</v>
      </c>
      <c r="F735" t="s">
        <v>23</v>
      </c>
      <c r="G735" t="s">
        <v>89</v>
      </c>
      <c r="H735">
        <v>5436</v>
      </c>
      <c r="I735" t="s">
        <v>34</v>
      </c>
      <c r="J735">
        <f>VLOOKUP(I735,[1]Key!$A$1:$C$72,2,FALSE)</f>
        <v>43.036900000000003</v>
      </c>
      <c r="K735">
        <f>VLOOKUP(I735,[1]Key!$A$1:$C$72,3,FALSE)</f>
        <v>-87.89667</v>
      </c>
      <c r="L735" t="s">
        <v>34</v>
      </c>
      <c r="M735">
        <f>VLOOKUP(L735,[1]Key!$A$1:$C$72,2,FALSE)</f>
        <v>43.036900000000003</v>
      </c>
      <c r="N735">
        <f>VLOOKUP(L735,[1]Key!$A$1:$C$72,3,FALSE)</f>
        <v>-87.89667</v>
      </c>
      <c r="O735">
        <v>33</v>
      </c>
      <c r="P735">
        <v>3</v>
      </c>
      <c r="Q735">
        <v>5</v>
      </c>
      <c r="R735">
        <v>4.7</v>
      </c>
      <c r="S735">
        <v>198</v>
      </c>
      <c r="T735">
        <f t="shared" si="99"/>
        <v>-1</v>
      </c>
      <c r="U735" s="1">
        <v>42784</v>
      </c>
      <c r="V735" s="13">
        <f t="shared" si="100"/>
        <v>42767</v>
      </c>
      <c r="W735" s="14">
        <f t="shared" si="101"/>
        <v>42784</v>
      </c>
      <c r="X735" s="1" t="str">
        <f t="shared" si="102"/>
        <v>Saturday</v>
      </c>
      <c r="Y735" s="2">
        <v>0.680150462962963</v>
      </c>
      <c r="Z735" s="2">
        <f t="shared" si="103"/>
        <v>0.66666666666666663</v>
      </c>
      <c r="AA735">
        <f>1</f>
        <v>1</v>
      </c>
      <c r="AB735" s="1">
        <v>42784</v>
      </c>
      <c r="AC735" s="13">
        <f t="shared" si="104"/>
        <v>42767</v>
      </c>
      <c r="AD735" s="14">
        <f t="shared" si="105"/>
        <v>42784</v>
      </c>
      <c r="AE735" s="1" t="str">
        <f t="shared" si="106"/>
        <v>Saturday</v>
      </c>
      <c r="AF735" s="2">
        <v>0.70329861111111114</v>
      </c>
      <c r="AG735" s="2">
        <f t="shared" si="107"/>
        <v>0.70833333333333326</v>
      </c>
      <c r="AH735" t="s">
        <v>35</v>
      </c>
    </row>
    <row r="736" spans="1:34" x14ac:dyDescent="0.2">
      <c r="A736">
        <v>1512334</v>
      </c>
      <c r="B736" t="s">
        <v>88</v>
      </c>
      <c r="E736">
        <v>53129</v>
      </c>
      <c r="F736" t="s">
        <v>23</v>
      </c>
      <c r="G736" t="s">
        <v>89</v>
      </c>
      <c r="H736">
        <v>11125</v>
      </c>
      <c r="I736" t="s">
        <v>80</v>
      </c>
      <c r="J736">
        <f>VLOOKUP(I736,[1]Key!$A$1:$C$72,2,FALSE)</f>
        <v>43.052460000000004</v>
      </c>
      <c r="K736">
        <f>VLOOKUP(I736,[1]Key!$A$1:$C$72,3,FALSE)</f>
        <v>-87.891000000000005</v>
      </c>
      <c r="L736" t="s">
        <v>80</v>
      </c>
      <c r="M736">
        <f>VLOOKUP(L736,[1]Key!$A$1:$C$72,2,FALSE)</f>
        <v>43.052460000000004</v>
      </c>
      <c r="N736">
        <f>VLOOKUP(L736,[1]Key!$A$1:$C$72,3,FALSE)</f>
        <v>-87.891000000000005</v>
      </c>
      <c r="O736">
        <v>51</v>
      </c>
      <c r="P736">
        <v>6</v>
      </c>
      <c r="Q736">
        <v>7.7</v>
      </c>
      <c r="R736">
        <v>7.3</v>
      </c>
      <c r="S736">
        <v>306</v>
      </c>
      <c r="T736">
        <f t="shared" si="99"/>
        <v>-1</v>
      </c>
      <c r="U736" s="1">
        <v>42784</v>
      </c>
      <c r="V736" s="13">
        <f t="shared" si="100"/>
        <v>42767</v>
      </c>
      <c r="W736" s="14">
        <f t="shared" si="101"/>
        <v>42784</v>
      </c>
      <c r="X736" s="1" t="str">
        <f t="shared" si="102"/>
        <v>Saturday</v>
      </c>
      <c r="Y736" s="2">
        <v>0.68583333333333341</v>
      </c>
      <c r="Z736" s="2">
        <f t="shared" si="103"/>
        <v>0.66666666666666663</v>
      </c>
      <c r="AA736">
        <f>1</f>
        <v>1</v>
      </c>
      <c r="AB736" s="1">
        <v>42784</v>
      </c>
      <c r="AC736" s="13">
        <f t="shared" si="104"/>
        <v>42767</v>
      </c>
      <c r="AD736" s="14">
        <f t="shared" si="105"/>
        <v>42784</v>
      </c>
      <c r="AE736" s="1" t="str">
        <f t="shared" si="106"/>
        <v>Saturday</v>
      </c>
      <c r="AF736" s="2">
        <v>0.7211574074074073</v>
      </c>
      <c r="AG736" s="2">
        <f t="shared" si="107"/>
        <v>0.70833333333333326</v>
      </c>
      <c r="AH736" t="s">
        <v>35</v>
      </c>
    </row>
    <row r="737" spans="1:34" x14ac:dyDescent="0.2">
      <c r="A737">
        <v>1457620</v>
      </c>
      <c r="B737" t="s">
        <v>88</v>
      </c>
      <c r="E737">
        <v>53211</v>
      </c>
      <c r="F737" t="s">
        <v>23</v>
      </c>
      <c r="G737" t="s">
        <v>89</v>
      </c>
      <c r="H737">
        <v>5469</v>
      </c>
      <c r="I737" t="s">
        <v>61</v>
      </c>
      <c r="J737">
        <f>VLOOKUP(I737,[1]Key!$A$1:$C$72,2,FALSE)</f>
        <v>43.058619999999998</v>
      </c>
      <c r="K737">
        <f>VLOOKUP(I737,[1]Key!$A$1:$C$72,3,FALSE)</f>
        <v>-87.885319999999993</v>
      </c>
      <c r="L737" t="s">
        <v>31</v>
      </c>
      <c r="M737">
        <f>VLOOKUP(L737,[1]Key!$A$1:$C$72,2,FALSE)</f>
        <v>43.03519</v>
      </c>
      <c r="N737">
        <f>VLOOKUP(L737,[1]Key!$A$1:$C$72,3,FALSE)</f>
        <v>-87.907390000000007</v>
      </c>
      <c r="O737">
        <v>15</v>
      </c>
      <c r="P737">
        <v>3</v>
      </c>
      <c r="Q737">
        <v>2.2999999999999998</v>
      </c>
      <c r="R737">
        <v>2.1</v>
      </c>
      <c r="S737">
        <v>90</v>
      </c>
      <c r="T737">
        <f t="shared" si="99"/>
        <v>-1</v>
      </c>
      <c r="U737" s="1">
        <v>42784</v>
      </c>
      <c r="V737" s="13">
        <f t="shared" si="100"/>
        <v>42767</v>
      </c>
      <c r="W737" s="14">
        <f t="shared" si="101"/>
        <v>42784</v>
      </c>
      <c r="X737" s="1" t="str">
        <f t="shared" si="102"/>
        <v>Saturday</v>
      </c>
      <c r="Y737" s="2">
        <v>0.68870370370370371</v>
      </c>
      <c r="Z737" s="2">
        <f t="shared" si="103"/>
        <v>0.70833333333333326</v>
      </c>
      <c r="AA737">
        <f>1</f>
        <v>1</v>
      </c>
      <c r="AB737" s="1">
        <v>42784</v>
      </c>
      <c r="AC737" s="13">
        <f t="shared" si="104"/>
        <v>42767</v>
      </c>
      <c r="AD737" s="14">
        <f t="shared" si="105"/>
        <v>42784</v>
      </c>
      <c r="AE737" s="1" t="str">
        <f t="shared" si="106"/>
        <v>Saturday</v>
      </c>
      <c r="AF737" s="2">
        <v>0.6991087962962963</v>
      </c>
      <c r="AG737" s="2">
        <f t="shared" si="107"/>
        <v>0.70833333333333326</v>
      </c>
      <c r="AH737" t="s">
        <v>27</v>
      </c>
    </row>
    <row r="738" spans="1:34" x14ac:dyDescent="0.2">
      <c r="A738">
        <v>1512378</v>
      </c>
      <c r="B738" t="s">
        <v>88</v>
      </c>
      <c r="E738">
        <v>53202</v>
      </c>
      <c r="F738" t="s">
        <v>23</v>
      </c>
      <c r="G738" t="s">
        <v>89</v>
      </c>
      <c r="H738">
        <v>263</v>
      </c>
      <c r="I738" t="s">
        <v>44</v>
      </c>
      <c r="J738">
        <f>VLOOKUP(I738,[1]Key!$A$1:$C$72,2,FALSE)</f>
        <v>43.045712999999999</v>
      </c>
      <c r="K738">
        <f>VLOOKUP(I738,[1]Key!$A$1:$C$72,3,FALSE)</f>
        <v>-87.899756999999994</v>
      </c>
      <c r="L738" t="s">
        <v>44</v>
      </c>
      <c r="M738">
        <f>VLOOKUP(L738,[1]Key!$A$1:$C$72,2,FALSE)</f>
        <v>43.045712999999999</v>
      </c>
      <c r="N738">
        <f>VLOOKUP(L738,[1]Key!$A$1:$C$72,3,FALSE)</f>
        <v>-87.899756999999994</v>
      </c>
      <c r="O738">
        <v>58</v>
      </c>
      <c r="P738">
        <v>6</v>
      </c>
      <c r="Q738">
        <v>8.6999999999999993</v>
      </c>
      <c r="R738">
        <v>8.3000000000000007</v>
      </c>
      <c r="S738">
        <v>348</v>
      </c>
      <c r="T738">
        <f t="shared" si="99"/>
        <v>-1</v>
      </c>
      <c r="U738" s="1">
        <v>42784</v>
      </c>
      <c r="V738" s="13">
        <f t="shared" si="100"/>
        <v>42767</v>
      </c>
      <c r="W738" s="14">
        <f t="shared" si="101"/>
        <v>42784</v>
      </c>
      <c r="X738" s="1" t="str">
        <f t="shared" si="102"/>
        <v>Saturday</v>
      </c>
      <c r="Y738" s="2">
        <v>0.69328703703703709</v>
      </c>
      <c r="Z738" s="2">
        <f t="shared" si="103"/>
        <v>0.70833333333333326</v>
      </c>
      <c r="AA738">
        <f>1</f>
        <v>1</v>
      </c>
      <c r="AB738" s="1">
        <v>42784</v>
      </c>
      <c r="AC738" s="13">
        <f t="shared" si="104"/>
        <v>42767</v>
      </c>
      <c r="AD738" s="14">
        <f t="shared" si="105"/>
        <v>42784</v>
      </c>
      <c r="AE738" s="1" t="str">
        <f t="shared" si="106"/>
        <v>Saturday</v>
      </c>
      <c r="AF738" s="2">
        <v>0.73396990740740742</v>
      </c>
      <c r="AG738" s="2">
        <f t="shared" si="107"/>
        <v>0.75</v>
      </c>
      <c r="AH738" t="s">
        <v>35</v>
      </c>
    </row>
    <row r="739" spans="1:34" x14ac:dyDescent="0.2">
      <c r="A739">
        <v>1512381</v>
      </c>
      <c r="B739" t="s">
        <v>88</v>
      </c>
      <c r="E739">
        <v>53202</v>
      </c>
      <c r="F739" t="s">
        <v>23</v>
      </c>
      <c r="G739" t="s">
        <v>89</v>
      </c>
      <c r="H739">
        <v>5545</v>
      </c>
      <c r="I739" t="s">
        <v>61</v>
      </c>
      <c r="J739">
        <f>VLOOKUP(I739,[1]Key!$A$1:$C$72,2,FALSE)</f>
        <v>43.058619999999998</v>
      </c>
      <c r="K739">
        <f>VLOOKUP(I739,[1]Key!$A$1:$C$72,3,FALSE)</f>
        <v>-87.885319999999993</v>
      </c>
      <c r="L739" t="s">
        <v>61</v>
      </c>
      <c r="M739">
        <f>VLOOKUP(L739,[1]Key!$A$1:$C$72,2,FALSE)</f>
        <v>43.058619999999998</v>
      </c>
      <c r="N739">
        <f>VLOOKUP(L739,[1]Key!$A$1:$C$72,3,FALSE)</f>
        <v>-87.885319999999993</v>
      </c>
      <c r="O739">
        <v>46</v>
      </c>
      <c r="P739">
        <v>6</v>
      </c>
      <c r="Q739">
        <v>6.9</v>
      </c>
      <c r="R739">
        <v>6.6</v>
      </c>
      <c r="S739">
        <v>276</v>
      </c>
      <c r="T739">
        <f t="shared" si="99"/>
        <v>-1</v>
      </c>
      <c r="U739" s="1">
        <v>42784</v>
      </c>
      <c r="V739" s="13">
        <f t="shared" si="100"/>
        <v>42767</v>
      </c>
      <c r="W739" s="14">
        <f t="shared" si="101"/>
        <v>42784</v>
      </c>
      <c r="X739" s="1" t="str">
        <f t="shared" si="102"/>
        <v>Saturday</v>
      </c>
      <c r="Y739" s="2">
        <v>0.69366898148148148</v>
      </c>
      <c r="Z739" s="2">
        <f t="shared" si="103"/>
        <v>0.70833333333333326</v>
      </c>
      <c r="AA739">
        <f>1</f>
        <v>1</v>
      </c>
      <c r="AB739" s="1">
        <v>42784</v>
      </c>
      <c r="AC739" s="13">
        <f t="shared" si="104"/>
        <v>42767</v>
      </c>
      <c r="AD739" s="14">
        <f t="shared" si="105"/>
        <v>42784</v>
      </c>
      <c r="AE739" s="1" t="str">
        <f t="shared" si="106"/>
        <v>Saturday</v>
      </c>
      <c r="AF739" s="2">
        <v>0.72540509259259256</v>
      </c>
      <c r="AG739" s="2">
        <f t="shared" si="107"/>
        <v>0.70833333333333326</v>
      </c>
      <c r="AH739" t="s">
        <v>35</v>
      </c>
    </row>
    <row r="740" spans="1:34" x14ac:dyDescent="0.2">
      <c r="A740">
        <v>1512383</v>
      </c>
      <c r="B740" t="s">
        <v>88</v>
      </c>
      <c r="E740">
        <v>53188</v>
      </c>
      <c r="F740" t="s">
        <v>23</v>
      </c>
      <c r="G740" t="s">
        <v>89</v>
      </c>
      <c r="H740">
        <v>2968</v>
      </c>
      <c r="I740" t="s">
        <v>63</v>
      </c>
      <c r="J740">
        <f>VLOOKUP(I740,[1]Key!$A$1:$C$72,2,FALSE)</f>
        <v>43.078530000000001</v>
      </c>
      <c r="K740">
        <f>VLOOKUP(I740,[1]Key!$A$1:$C$72,3,FALSE)</f>
        <v>-87.882620000000003</v>
      </c>
      <c r="L740" t="s">
        <v>63</v>
      </c>
      <c r="M740">
        <f>VLOOKUP(L740,[1]Key!$A$1:$C$72,2,FALSE)</f>
        <v>43.078530000000001</v>
      </c>
      <c r="N740">
        <f>VLOOKUP(L740,[1]Key!$A$1:$C$72,3,FALSE)</f>
        <v>-87.882620000000003</v>
      </c>
      <c r="O740">
        <v>11</v>
      </c>
      <c r="P740">
        <v>3</v>
      </c>
      <c r="Q740">
        <v>1.7</v>
      </c>
      <c r="R740">
        <v>1.6</v>
      </c>
      <c r="S740">
        <v>66</v>
      </c>
      <c r="T740">
        <f t="shared" si="99"/>
        <v>-1</v>
      </c>
      <c r="U740" s="1">
        <v>42784</v>
      </c>
      <c r="V740" s="13">
        <f t="shared" si="100"/>
        <v>42767</v>
      </c>
      <c r="W740" s="14">
        <f t="shared" si="101"/>
        <v>42784</v>
      </c>
      <c r="X740" s="1" t="str">
        <f t="shared" si="102"/>
        <v>Saturday</v>
      </c>
      <c r="Y740" s="2">
        <v>0.69416666666666671</v>
      </c>
      <c r="Z740" s="2">
        <f t="shared" si="103"/>
        <v>0.70833333333333326</v>
      </c>
      <c r="AA740">
        <f>1</f>
        <v>1</v>
      </c>
      <c r="AB740" s="1">
        <v>42784</v>
      </c>
      <c r="AC740" s="13">
        <f t="shared" si="104"/>
        <v>42767</v>
      </c>
      <c r="AD740" s="14">
        <f t="shared" si="105"/>
        <v>42784</v>
      </c>
      <c r="AE740" s="1" t="str">
        <f t="shared" si="106"/>
        <v>Saturday</v>
      </c>
      <c r="AF740" s="2">
        <v>0.70168981481481474</v>
      </c>
      <c r="AG740" s="2">
        <f t="shared" si="107"/>
        <v>0.70833333333333326</v>
      </c>
      <c r="AH740" t="s">
        <v>35</v>
      </c>
    </row>
    <row r="741" spans="1:34" x14ac:dyDescent="0.2">
      <c r="A741">
        <v>1287395</v>
      </c>
      <c r="B741" t="s">
        <v>88</v>
      </c>
      <c r="E741">
        <v>53202</v>
      </c>
      <c r="F741" t="s">
        <v>23</v>
      </c>
      <c r="G741" t="s">
        <v>89</v>
      </c>
      <c r="H741">
        <v>234</v>
      </c>
      <c r="I741" t="s">
        <v>34</v>
      </c>
      <c r="J741">
        <f>VLOOKUP(I741,[1]Key!$A$1:$C$72,2,FALSE)</f>
        <v>43.036900000000003</v>
      </c>
      <c r="K741">
        <f>VLOOKUP(I741,[1]Key!$A$1:$C$72,3,FALSE)</f>
        <v>-87.89667</v>
      </c>
      <c r="L741" t="s">
        <v>34</v>
      </c>
      <c r="M741">
        <f>VLOOKUP(L741,[1]Key!$A$1:$C$72,2,FALSE)</f>
        <v>43.036900000000003</v>
      </c>
      <c r="N741">
        <f>VLOOKUP(L741,[1]Key!$A$1:$C$72,3,FALSE)</f>
        <v>-87.89667</v>
      </c>
      <c r="O741">
        <v>55</v>
      </c>
      <c r="P741">
        <v>6</v>
      </c>
      <c r="Q741">
        <v>8.3000000000000007</v>
      </c>
      <c r="R741">
        <v>7.8</v>
      </c>
      <c r="S741">
        <v>330</v>
      </c>
      <c r="T741">
        <f t="shared" si="99"/>
        <v>-1</v>
      </c>
      <c r="U741" s="1">
        <v>42784</v>
      </c>
      <c r="V741" s="13">
        <f t="shared" si="100"/>
        <v>42767</v>
      </c>
      <c r="W741" s="14">
        <f t="shared" si="101"/>
        <v>42784</v>
      </c>
      <c r="X741" s="1" t="str">
        <f t="shared" si="102"/>
        <v>Saturday</v>
      </c>
      <c r="Y741" s="2">
        <v>0.6974189814814814</v>
      </c>
      <c r="Z741" s="2">
        <f t="shared" si="103"/>
        <v>0.70833333333333326</v>
      </c>
      <c r="AA741">
        <f>1</f>
        <v>1</v>
      </c>
      <c r="AB741" s="1">
        <v>42784</v>
      </c>
      <c r="AC741" s="13">
        <f t="shared" si="104"/>
        <v>42767</v>
      </c>
      <c r="AD741" s="14">
        <f t="shared" si="105"/>
        <v>42784</v>
      </c>
      <c r="AE741" s="1" t="str">
        <f t="shared" si="106"/>
        <v>Saturday</v>
      </c>
      <c r="AF741" s="2">
        <v>0.73559027777777775</v>
      </c>
      <c r="AG741" s="2">
        <f t="shared" si="107"/>
        <v>0.75</v>
      </c>
      <c r="AH741" t="s">
        <v>35</v>
      </c>
    </row>
    <row r="742" spans="1:34" x14ac:dyDescent="0.2">
      <c r="A742">
        <v>1512426</v>
      </c>
      <c r="B742" t="s">
        <v>88</v>
      </c>
      <c r="E742">
        <v>53089</v>
      </c>
      <c r="F742" t="s">
        <v>23</v>
      </c>
      <c r="G742" t="s">
        <v>89</v>
      </c>
      <c r="H742">
        <v>11091</v>
      </c>
      <c r="I742" t="s">
        <v>60</v>
      </c>
      <c r="J742">
        <f>VLOOKUP(I742,[1]Key!$A$1:$C$72,2,FALSE)</f>
        <v>43.066893999999998</v>
      </c>
      <c r="K742">
        <f>VLOOKUP(I742,[1]Key!$A$1:$C$72,3,FALSE)</f>
        <v>-87.877936000000005</v>
      </c>
      <c r="L742" t="s">
        <v>78</v>
      </c>
      <c r="M742">
        <f>VLOOKUP(L742,[1]Key!$A$1:$C$72,2,FALSE)</f>
        <v>43.060250000000003</v>
      </c>
      <c r="N742">
        <f>VLOOKUP(L742,[1]Key!$A$1:$C$72,3,FALSE)</f>
        <v>-87.892169999999993</v>
      </c>
      <c r="O742">
        <v>54</v>
      </c>
      <c r="P742">
        <v>6</v>
      </c>
      <c r="Q742">
        <v>8.1</v>
      </c>
      <c r="R742">
        <v>7.7</v>
      </c>
      <c r="S742">
        <v>324</v>
      </c>
      <c r="T742">
        <f t="shared" si="99"/>
        <v>-1</v>
      </c>
      <c r="U742" s="1">
        <v>42784</v>
      </c>
      <c r="V742" s="13">
        <f t="shared" si="100"/>
        <v>42767</v>
      </c>
      <c r="W742" s="14">
        <f t="shared" si="101"/>
        <v>42784</v>
      </c>
      <c r="X742" s="1" t="str">
        <f t="shared" si="102"/>
        <v>Saturday</v>
      </c>
      <c r="Y742" s="2">
        <v>0.70416666666666661</v>
      </c>
      <c r="Z742" s="2">
        <f t="shared" si="103"/>
        <v>0.70833333333333326</v>
      </c>
      <c r="AA742">
        <f>1</f>
        <v>1</v>
      </c>
      <c r="AB742" s="1">
        <v>42784</v>
      </c>
      <c r="AC742" s="13">
        <f t="shared" si="104"/>
        <v>42767</v>
      </c>
      <c r="AD742" s="14">
        <f t="shared" si="105"/>
        <v>42784</v>
      </c>
      <c r="AE742" s="1" t="str">
        <f t="shared" si="106"/>
        <v>Saturday</v>
      </c>
      <c r="AF742" s="2">
        <v>0.74226851851851849</v>
      </c>
      <c r="AG742" s="2">
        <f t="shared" si="107"/>
        <v>0.75</v>
      </c>
      <c r="AH742" t="s">
        <v>27</v>
      </c>
    </row>
    <row r="743" spans="1:34" x14ac:dyDescent="0.2">
      <c r="A743">
        <v>1512433</v>
      </c>
      <c r="B743" t="s">
        <v>88</v>
      </c>
      <c r="E743">
        <v>53207</v>
      </c>
      <c r="F743" t="s">
        <v>23</v>
      </c>
      <c r="G743" t="s">
        <v>89</v>
      </c>
      <c r="H743">
        <v>5479</v>
      </c>
      <c r="I743" t="s">
        <v>34</v>
      </c>
      <c r="J743">
        <f>VLOOKUP(I743,[1]Key!$A$1:$C$72,2,FALSE)</f>
        <v>43.036900000000003</v>
      </c>
      <c r="K743">
        <f>VLOOKUP(I743,[1]Key!$A$1:$C$72,3,FALSE)</f>
        <v>-87.89667</v>
      </c>
      <c r="L743" t="s">
        <v>34</v>
      </c>
      <c r="M743">
        <f>VLOOKUP(L743,[1]Key!$A$1:$C$72,2,FALSE)</f>
        <v>43.036900000000003</v>
      </c>
      <c r="N743">
        <f>VLOOKUP(L743,[1]Key!$A$1:$C$72,3,FALSE)</f>
        <v>-87.89667</v>
      </c>
      <c r="O743">
        <v>31</v>
      </c>
      <c r="P743">
        <v>3</v>
      </c>
      <c r="Q743">
        <v>4.7</v>
      </c>
      <c r="R743">
        <v>4.4000000000000004</v>
      </c>
      <c r="S743">
        <v>186</v>
      </c>
      <c r="T743">
        <f t="shared" si="99"/>
        <v>-1</v>
      </c>
      <c r="U743" s="1">
        <v>42784</v>
      </c>
      <c r="V743" s="13">
        <f t="shared" si="100"/>
        <v>42767</v>
      </c>
      <c r="W743" s="14">
        <f t="shared" si="101"/>
        <v>42784</v>
      </c>
      <c r="X743" s="1" t="str">
        <f t="shared" si="102"/>
        <v>Saturday</v>
      </c>
      <c r="Y743" s="2">
        <v>0.70491898148148147</v>
      </c>
      <c r="Z743" s="2">
        <f t="shared" si="103"/>
        <v>0.70833333333333326</v>
      </c>
      <c r="AA743">
        <f>1</f>
        <v>1</v>
      </c>
      <c r="AB743" s="1">
        <v>42784</v>
      </c>
      <c r="AC743" s="13">
        <f t="shared" si="104"/>
        <v>42767</v>
      </c>
      <c r="AD743" s="14">
        <f t="shared" si="105"/>
        <v>42784</v>
      </c>
      <c r="AE743" s="1" t="str">
        <f t="shared" si="106"/>
        <v>Saturday</v>
      </c>
      <c r="AF743" s="2">
        <v>0.72664351851851849</v>
      </c>
      <c r="AG743" s="2">
        <f t="shared" si="107"/>
        <v>0.70833333333333326</v>
      </c>
      <c r="AH743" t="s">
        <v>35</v>
      </c>
    </row>
    <row r="744" spans="1:34" x14ac:dyDescent="0.2">
      <c r="A744">
        <v>1512201</v>
      </c>
      <c r="B744" t="s">
        <v>88</v>
      </c>
      <c r="E744">
        <v>53211</v>
      </c>
      <c r="F744" t="s">
        <v>23</v>
      </c>
      <c r="G744" t="s">
        <v>89</v>
      </c>
      <c r="H744">
        <v>5426</v>
      </c>
      <c r="I744" t="s">
        <v>34</v>
      </c>
      <c r="J744">
        <f>VLOOKUP(I744,[1]Key!$A$1:$C$72,2,FALSE)</f>
        <v>43.036900000000003</v>
      </c>
      <c r="K744">
        <f>VLOOKUP(I744,[1]Key!$A$1:$C$72,3,FALSE)</f>
        <v>-87.89667</v>
      </c>
      <c r="L744" t="s">
        <v>34</v>
      </c>
      <c r="M744">
        <f>VLOOKUP(L744,[1]Key!$A$1:$C$72,2,FALSE)</f>
        <v>43.036900000000003</v>
      </c>
      <c r="N744">
        <f>VLOOKUP(L744,[1]Key!$A$1:$C$72,3,FALSE)</f>
        <v>-87.89667</v>
      </c>
      <c r="O744">
        <v>13</v>
      </c>
      <c r="P744">
        <v>3</v>
      </c>
      <c r="Q744">
        <v>2</v>
      </c>
      <c r="R744">
        <v>1.9</v>
      </c>
      <c r="S744">
        <v>78</v>
      </c>
      <c r="T744">
        <f t="shared" si="99"/>
        <v>-1</v>
      </c>
      <c r="U744" s="1">
        <v>42784</v>
      </c>
      <c r="V744" s="13">
        <f t="shared" si="100"/>
        <v>42767</v>
      </c>
      <c r="W744" s="14">
        <f t="shared" si="101"/>
        <v>42784</v>
      </c>
      <c r="X744" s="1" t="str">
        <f t="shared" si="102"/>
        <v>Saturday</v>
      </c>
      <c r="Y744" s="2">
        <v>0.71612268518518529</v>
      </c>
      <c r="Z744" s="2">
        <f t="shared" si="103"/>
        <v>0.70833333333333326</v>
      </c>
      <c r="AA744">
        <f>1</f>
        <v>1</v>
      </c>
      <c r="AB744" s="1">
        <v>42784</v>
      </c>
      <c r="AC744" s="13">
        <f t="shared" si="104"/>
        <v>42767</v>
      </c>
      <c r="AD744" s="14">
        <f t="shared" si="105"/>
        <v>42784</v>
      </c>
      <c r="AE744" s="1" t="str">
        <f t="shared" si="106"/>
        <v>Saturday</v>
      </c>
      <c r="AF744" s="2">
        <v>0.72505787037037039</v>
      </c>
      <c r="AG744" s="2">
        <f t="shared" si="107"/>
        <v>0.70833333333333326</v>
      </c>
      <c r="AH744" t="s">
        <v>35</v>
      </c>
    </row>
    <row r="745" spans="1:34" x14ac:dyDescent="0.2">
      <c r="A745">
        <v>1484231</v>
      </c>
      <c r="B745" t="s">
        <v>88</v>
      </c>
      <c r="E745">
        <v>53233</v>
      </c>
      <c r="F745" t="s">
        <v>23</v>
      </c>
      <c r="G745" t="s">
        <v>89</v>
      </c>
      <c r="H745">
        <v>99</v>
      </c>
      <c r="I745" t="s">
        <v>74</v>
      </c>
      <c r="J745">
        <f>VLOOKUP(I745,[1]Key!$A$1:$C$72,2,FALSE)</f>
        <v>43.040154000000001</v>
      </c>
      <c r="K745">
        <f>VLOOKUP(I745,[1]Key!$A$1:$C$72,3,FALSE)</f>
        <v>-87.932113000000001</v>
      </c>
      <c r="L745" t="s">
        <v>39</v>
      </c>
      <c r="M745">
        <f>VLOOKUP(L745,[1]Key!$A$1:$C$72,2,FALSE)</f>
        <v>43.03913</v>
      </c>
      <c r="N745">
        <f>VLOOKUP(L745,[1]Key!$A$1:$C$72,3,FALSE)</f>
        <v>-87.916150000000002</v>
      </c>
      <c r="O745">
        <v>7</v>
      </c>
      <c r="P745">
        <v>3</v>
      </c>
      <c r="Q745">
        <v>1.1000000000000001</v>
      </c>
      <c r="R745">
        <v>1</v>
      </c>
      <c r="S745">
        <v>42</v>
      </c>
      <c r="T745">
        <f t="shared" si="99"/>
        <v>-1</v>
      </c>
      <c r="U745" s="1">
        <v>42784</v>
      </c>
      <c r="V745" s="13">
        <f t="shared" si="100"/>
        <v>42767</v>
      </c>
      <c r="W745" s="14">
        <f t="shared" si="101"/>
        <v>42784</v>
      </c>
      <c r="X745" s="1" t="str">
        <f t="shared" si="102"/>
        <v>Saturday</v>
      </c>
      <c r="Y745" s="2">
        <v>0.84804398148148152</v>
      </c>
      <c r="Z745" s="2">
        <f t="shared" si="103"/>
        <v>0.83333333333333326</v>
      </c>
      <c r="AA745">
        <f>1</f>
        <v>1</v>
      </c>
      <c r="AB745" s="1">
        <v>42784</v>
      </c>
      <c r="AC745" s="13">
        <f t="shared" si="104"/>
        <v>42767</v>
      </c>
      <c r="AD745" s="14">
        <f t="shared" si="105"/>
        <v>42784</v>
      </c>
      <c r="AE745" s="1" t="str">
        <f t="shared" si="106"/>
        <v>Saturday</v>
      </c>
      <c r="AF745" s="2">
        <v>0.85327546296296297</v>
      </c>
      <c r="AG745" s="2">
        <f t="shared" si="107"/>
        <v>0.83333333333333326</v>
      </c>
      <c r="AH745" t="s">
        <v>27</v>
      </c>
    </row>
    <row r="746" spans="1:34" x14ac:dyDescent="0.2">
      <c r="A746">
        <v>1484231</v>
      </c>
      <c r="B746" t="s">
        <v>88</v>
      </c>
      <c r="E746">
        <v>53233</v>
      </c>
      <c r="F746" t="s">
        <v>23</v>
      </c>
      <c r="G746" t="s">
        <v>89</v>
      </c>
      <c r="H746">
        <v>11060</v>
      </c>
      <c r="I746" t="s">
        <v>74</v>
      </c>
      <c r="J746">
        <f>VLOOKUP(I746,[1]Key!$A$1:$C$72,2,FALSE)</f>
        <v>43.040154000000001</v>
      </c>
      <c r="K746">
        <f>VLOOKUP(I746,[1]Key!$A$1:$C$72,3,FALSE)</f>
        <v>-87.932113000000001</v>
      </c>
      <c r="L746" t="s">
        <v>39</v>
      </c>
      <c r="M746">
        <f>VLOOKUP(L746,[1]Key!$A$1:$C$72,2,FALSE)</f>
        <v>43.03913</v>
      </c>
      <c r="N746">
        <f>VLOOKUP(L746,[1]Key!$A$1:$C$72,3,FALSE)</f>
        <v>-87.916150000000002</v>
      </c>
      <c r="O746">
        <v>7</v>
      </c>
      <c r="P746">
        <v>3</v>
      </c>
      <c r="Q746">
        <v>1.1000000000000001</v>
      </c>
      <c r="R746">
        <v>1</v>
      </c>
      <c r="S746">
        <v>42</v>
      </c>
      <c r="T746">
        <f t="shared" si="99"/>
        <v>-1</v>
      </c>
      <c r="U746" s="1">
        <v>42784</v>
      </c>
      <c r="V746" s="13">
        <f t="shared" si="100"/>
        <v>42767</v>
      </c>
      <c r="W746" s="14">
        <f t="shared" si="101"/>
        <v>42784</v>
      </c>
      <c r="X746" s="1" t="str">
        <f t="shared" si="102"/>
        <v>Saturday</v>
      </c>
      <c r="Y746" s="2">
        <v>0.84842592592592592</v>
      </c>
      <c r="Z746" s="2">
        <f t="shared" si="103"/>
        <v>0.83333333333333326</v>
      </c>
      <c r="AA746">
        <f>1</f>
        <v>1</v>
      </c>
      <c r="AB746" s="1">
        <v>42784</v>
      </c>
      <c r="AC746" s="13">
        <f t="shared" si="104"/>
        <v>42767</v>
      </c>
      <c r="AD746" s="14">
        <f t="shared" si="105"/>
        <v>42784</v>
      </c>
      <c r="AE746" s="1" t="str">
        <f t="shared" si="106"/>
        <v>Saturday</v>
      </c>
      <c r="AF746" s="2">
        <v>0.8531481481481481</v>
      </c>
      <c r="AG746" s="2">
        <f t="shared" si="107"/>
        <v>0.83333333333333326</v>
      </c>
      <c r="AH746" t="s">
        <v>27</v>
      </c>
    </row>
    <row r="747" spans="1:34" x14ac:dyDescent="0.2">
      <c r="A747">
        <v>1512942</v>
      </c>
      <c r="B747" t="s">
        <v>88</v>
      </c>
      <c r="E747">
        <v>53204</v>
      </c>
      <c r="F747" t="s">
        <v>23</v>
      </c>
      <c r="G747" t="s">
        <v>89</v>
      </c>
      <c r="H747">
        <v>26</v>
      </c>
      <c r="I747" t="s">
        <v>60</v>
      </c>
      <c r="J747">
        <f>VLOOKUP(I747,[1]Key!$A$1:$C$72,2,FALSE)</f>
        <v>43.066893999999998</v>
      </c>
      <c r="K747">
        <f>VLOOKUP(I747,[1]Key!$A$1:$C$72,3,FALSE)</f>
        <v>-87.877936000000005</v>
      </c>
      <c r="L747" t="s">
        <v>60</v>
      </c>
      <c r="M747">
        <f>VLOOKUP(L747,[1]Key!$A$1:$C$72,2,FALSE)</f>
        <v>43.066893999999998</v>
      </c>
      <c r="N747">
        <f>VLOOKUP(L747,[1]Key!$A$1:$C$72,3,FALSE)</f>
        <v>-87.877936000000005</v>
      </c>
      <c r="O747">
        <v>129</v>
      </c>
      <c r="P747">
        <v>15</v>
      </c>
      <c r="Q747">
        <v>18</v>
      </c>
      <c r="R747">
        <v>17.100000000000001</v>
      </c>
      <c r="S747">
        <v>720</v>
      </c>
      <c r="T747">
        <f t="shared" si="99"/>
        <v>-1</v>
      </c>
      <c r="U747" s="1">
        <v>42784</v>
      </c>
      <c r="V747" s="13">
        <f t="shared" si="100"/>
        <v>42767</v>
      </c>
      <c r="W747" s="14">
        <f t="shared" si="101"/>
        <v>42784</v>
      </c>
      <c r="X747" s="1" t="str">
        <f t="shared" si="102"/>
        <v>Saturday</v>
      </c>
      <c r="Y747" s="2">
        <v>0.94319444444444445</v>
      </c>
      <c r="Z747" s="2">
        <f t="shared" si="103"/>
        <v>0.95833333333333326</v>
      </c>
      <c r="AA747">
        <f>1</f>
        <v>1</v>
      </c>
      <c r="AB747" s="1">
        <v>42785</v>
      </c>
      <c r="AC747" s="13">
        <f t="shared" si="104"/>
        <v>42767</v>
      </c>
      <c r="AD747" s="14">
        <f t="shared" si="105"/>
        <v>42785</v>
      </c>
      <c r="AE747" s="1" t="str">
        <f t="shared" si="106"/>
        <v>Sunday</v>
      </c>
      <c r="AF747" s="2">
        <v>3.3125000000000002E-2</v>
      </c>
      <c r="AG747" s="2">
        <f t="shared" si="107"/>
        <v>4.1666666666666664E-2</v>
      </c>
      <c r="AH747" t="s">
        <v>35</v>
      </c>
    </row>
    <row r="748" spans="1:34" x14ac:dyDescent="0.2">
      <c r="A748">
        <v>1512949</v>
      </c>
      <c r="B748" t="s">
        <v>88</v>
      </c>
      <c r="E748">
        <v>53212</v>
      </c>
      <c r="F748" t="s">
        <v>23</v>
      </c>
      <c r="G748" t="s">
        <v>89</v>
      </c>
      <c r="H748">
        <v>27</v>
      </c>
      <c r="I748" t="s">
        <v>67</v>
      </c>
      <c r="J748">
        <f>VLOOKUP(I748,[1]Key!$A$1:$C$72,2,FALSE)</f>
        <v>43.074890000000003</v>
      </c>
      <c r="K748">
        <f>VLOOKUP(I748,[1]Key!$A$1:$C$72,3,FALSE)</f>
        <v>-87.882810000000006</v>
      </c>
      <c r="L748" t="s">
        <v>93</v>
      </c>
      <c r="M748">
        <f>VLOOKUP(L748,[1]Key!$A$1:$C$72,2,FALSE)</f>
        <v>43.069021999999997</v>
      </c>
      <c r="N748">
        <f>VLOOKUP(L748,[1]Key!$A$1:$C$72,3,FALSE)</f>
        <v>-87.887940999999998</v>
      </c>
      <c r="O748">
        <v>115</v>
      </c>
      <c r="P748">
        <v>12</v>
      </c>
      <c r="Q748">
        <v>17.3</v>
      </c>
      <c r="R748">
        <v>16.399999999999999</v>
      </c>
      <c r="S748">
        <v>690</v>
      </c>
      <c r="T748">
        <f t="shared" si="99"/>
        <v>-1</v>
      </c>
      <c r="U748" s="1">
        <v>42784</v>
      </c>
      <c r="V748" s="13">
        <f t="shared" si="100"/>
        <v>42767</v>
      </c>
      <c r="W748" s="14">
        <f t="shared" si="101"/>
        <v>42784</v>
      </c>
      <c r="X748" s="1" t="str">
        <f t="shared" si="102"/>
        <v>Saturday</v>
      </c>
      <c r="Y748" s="2">
        <v>0.95165509259259251</v>
      </c>
      <c r="Z748" s="2">
        <f t="shared" si="103"/>
        <v>0.95833333333333326</v>
      </c>
      <c r="AA748">
        <f>1</f>
        <v>1</v>
      </c>
      <c r="AB748" s="1">
        <v>42785</v>
      </c>
      <c r="AC748" s="13">
        <f t="shared" si="104"/>
        <v>42767</v>
      </c>
      <c r="AD748" s="14">
        <f t="shared" si="105"/>
        <v>42785</v>
      </c>
      <c r="AE748" s="1" t="str">
        <f t="shared" si="106"/>
        <v>Sunday</v>
      </c>
      <c r="AF748" s="2">
        <v>3.15625E-2</v>
      </c>
      <c r="AG748" s="2">
        <f t="shared" si="107"/>
        <v>4.1666666666666664E-2</v>
      </c>
      <c r="AH748" t="s">
        <v>27</v>
      </c>
    </row>
    <row r="749" spans="1:34" x14ac:dyDescent="0.2">
      <c r="A749">
        <v>1512967</v>
      </c>
      <c r="B749" t="s">
        <v>88</v>
      </c>
      <c r="E749">
        <v>53211</v>
      </c>
      <c r="F749" t="s">
        <v>23</v>
      </c>
      <c r="G749" t="s">
        <v>89</v>
      </c>
      <c r="H749">
        <v>5442</v>
      </c>
      <c r="I749" t="s">
        <v>60</v>
      </c>
      <c r="J749">
        <f>VLOOKUP(I749,[1]Key!$A$1:$C$72,2,FALSE)</f>
        <v>43.066893999999998</v>
      </c>
      <c r="K749">
        <f>VLOOKUP(I749,[1]Key!$A$1:$C$72,3,FALSE)</f>
        <v>-87.877936000000005</v>
      </c>
      <c r="L749" t="s">
        <v>60</v>
      </c>
      <c r="M749">
        <f>VLOOKUP(L749,[1]Key!$A$1:$C$72,2,FALSE)</f>
        <v>43.066893999999998</v>
      </c>
      <c r="N749">
        <f>VLOOKUP(L749,[1]Key!$A$1:$C$72,3,FALSE)</f>
        <v>-87.877936000000005</v>
      </c>
      <c r="O749">
        <v>44</v>
      </c>
      <c r="P749">
        <v>6</v>
      </c>
      <c r="Q749">
        <v>6.6</v>
      </c>
      <c r="R749">
        <v>6.3</v>
      </c>
      <c r="S749">
        <v>264</v>
      </c>
      <c r="T749">
        <f t="shared" si="99"/>
        <v>-1</v>
      </c>
      <c r="U749" s="1">
        <v>42784</v>
      </c>
      <c r="V749" s="13">
        <f t="shared" si="100"/>
        <v>42767</v>
      </c>
      <c r="W749" s="14">
        <f t="shared" si="101"/>
        <v>42784</v>
      </c>
      <c r="X749" s="1" t="str">
        <f t="shared" si="102"/>
        <v>Saturday</v>
      </c>
      <c r="Y749" s="2">
        <v>0.98625000000000007</v>
      </c>
      <c r="Z749" s="2">
        <f t="shared" si="103"/>
        <v>1</v>
      </c>
      <c r="AA749">
        <f>1</f>
        <v>1</v>
      </c>
      <c r="AB749" s="1">
        <v>42785</v>
      </c>
      <c r="AC749" s="13">
        <f t="shared" si="104"/>
        <v>42767</v>
      </c>
      <c r="AD749" s="14">
        <f t="shared" si="105"/>
        <v>42785</v>
      </c>
      <c r="AE749" s="1" t="str">
        <f t="shared" si="106"/>
        <v>Sunday</v>
      </c>
      <c r="AF749" s="2">
        <v>1.7314814814814814E-2</v>
      </c>
      <c r="AG749" s="2">
        <f t="shared" si="107"/>
        <v>0</v>
      </c>
      <c r="AH749" t="s">
        <v>35</v>
      </c>
    </row>
    <row r="750" spans="1:34" x14ac:dyDescent="0.2">
      <c r="A750">
        <v>1512971</v>
      </c>
      <c r="B750" t="s">
        <v>88</v>
      </c>
      <c r="E750">
        <v>6776</v>
      </c>
      <c r="F750" t="s">
        <v>23</v>
      </c>
      <c r="G750" t="s">
        <v>89</v>
      </c>
      <c r="H750">
        <v>5458</v>
      </c>
      <c r="I750" t="s">
        <v>37</v>
      </c>
      <c r="J750">
        <f>VLOOKUP(I750,[1]Key!$A$1:$C$72,2,FALSE)</f>
        <v>43.031320000000001</v>
      </c>
      <c r="K750">
        <f>VLOOKUP(I750,[1]Key!$A$1:$C$72,3,FALSE)</f>
        <v>-87.904259999999994</v>
      </c>
      <c r="L750" t="s">
        <v>37</v>
      </c>
      <c r="M750">
        <f>VLOOKUP(L750,[1]Key!$A$1:$C$72,2,FALSE)</f>
        <v>43.031320000000001</v>
      </c>
      <c r="N750">
        <f>VLOOKUP(L750,[1]Key!$A$1:$C$72,3,FALSE)</f>
        <v>-87.904259999999994</v>
      </c>
      <c r="O750">
        <v>102</v>
      </c>
      <c r="P750">
        <v>12</v>
      </c>
      <c r="Q750">
        <v>15.3</v>
      </c>
      <c r="R750">
        <v>14.5</v>
      </c>
      <c r="S750">
        <v>612</v>
      </c>
      <c r="T750">
        <f t="shared" si="99"/>
        <v>-1</v>
      </c>
      <c r="U750" s="1">
        <v>42785</v>
      </c>
      <c r="V750" s="13">
        <f t="shared" si="100"/>
        <v>42767</v>
      </c>
      <c r="W750" s="14">
        <f t="shared" si="101"/>
        <v>42785</v>
      </c>
      <c r="X750" s="1" t="str">
        <f t="shared" si="102"/>
        <v>Sunday</v>
      </c>
      <c r="Y750" s="2">
        <v>3.9351851851851857E-3</v>
      </c>
      <c r="Z750" s="2">
        <f t="shared" si="103"/>
        <v>0</v>
      </c>
      <c r="AA750">
        <f>1</f>
        <v>1</v>
      </c>
      <c r="AB750" s="1">
        <v>42785</v>
      </c>
      <c r="AC750" s="13">
        <f t="shared" si="104"/>
        <v>42767</v>
      </c>
      <c r="AD750" s="14">
        <f t="shared" si="105"/>
        <v>42785</v>
      </c>
      <c r="AE750" s="1" t="str">
        <f t="shared" si="106"/>
        <v>Sunday</v>
      </c>
      <c r="AF750" s="2">
        <v>7.4479166666666666E-2</v>
      </c>
      <c r="AG750" s="2">
        <f t="shared" si="107"/>
        <v>8.3333333333333329E-2</v>
      </c>
      <c r="AH750" t="s">
        <v>35</v>
      </c>
    </row>
    <row r="751" spans="1:34" x14ac:dyDescent="0.2">
      <c r="A751">
        <v>1513282</v>
      </c>
      <c r="B751" t="s">
        <v>88</v>
      </c>
      <c r="F751" t="s">
        <v>23</v>
      </c>
      <c r="G751" t="s">
        <v>89</v>
      </c>
      <c r="H751">
        <v>17</v>
      </c>
      <c r="I751" t="s">
        <v>62</v>
      </c>
      <c r="J751">
        <f>VLOOKUP(I751,[1]Key!$A$1:$C$72,2,FALSE)</f>
        <v>43.058010000000003</v>
      </c>
      <c r="K751">
        <f>VLOOKUP(I751,[1]Key!$A$1:$C$72,3,FALSE)</f>
        <v>-87.877300000000005</v>
      </c>
      <c r="L751" t="s">
        <v>64</v>
      </c>
      <c r="M751">
        <f>VLOOKUP(L751,[1]Key!$A$1:$C$72,2,FALSE)</f>
        <v>43.049909999999997</v>
      </c>
      <c r="N751">
        <f>VLOOKUP(L751,[1]Key!$A$1:$C$72,3,FALSE)</f>
        <v>-87.914237</v>
      </c>
      <c r="O751">
        <v>228</v>
      </c>
      <c r="P751">
        <v>0</v>
      </c>
      <c r="Q751">
        <v>18</v>
      </c>
      <c r="R751">
        <v>17.100000000000001</v>
      </c>
      <c r="S751">
        <v>720</v>
      </c>
      <c r="T751">
        <f t="shared" si="99"/>
        <v>-1</v>
      </c>
      <c r="U751" s="1">
        <v>42785</v>
      </c>
      <c r="V751" s="13">
        <f t="shared" si="100"/>
        <v>42767</v>
      </c>
      <c r="W751" s="14">
        <f t="shared" si="101"/>
        <v>42785</v>
      </c>
      <c r="X751" s="1" t="str">
        <f t="shared" si="102"/>
        <v>Sunday</v>
      </c>
      <c r="Y751" s="2">
        <v>0.4498611111111111</v>
      </c>
      <c r="Z751" s="2">
        <f t="shared" si="103"/>
        <v>0.45833333333333331</v>
      </c>
      <c r="AA751">
        <f>1</f>
        <v>1</v>
      </c>
      <c r="AB751" s="1">
        <v>42785</v>
      </c>
      <c r="AC751" s="13">
        <f t="shared" si="104"/>
        <v>42767</v>
      </c>
      <c r="AD751" s="14">
        <f t="shared" si="105"/>
        <v>42785</v>
      </c>
      <c r="AE751" s="1" t="str">
        <f t="shared" si="106"/>
        <v>Sunday</v>
      </c>
      <c r="AF751" s="2">
        <v>0.60791666666666666</v>
      </c>
      <c r="AG751" s="2">
        <f t="shared" si="107"/>
        <v>0.625</v>
      </c>
      <c r="AH751" t="s">
        <v>27</v>
      </c>
    </row>
    <row r="752" spans="1:34" x14ac:dyDescent="0.2">
      <c r="A752">
        <v>1513323</v>
      </c>
      <c r="B752" t="s">
        <v>88</v>
      </c>
      <c r="E752">
        <v>53212</v>
      </c>
      <c r="F752" t="s">
        <v>23</v>
      </c>
      <c r="G752" t="s">
        <v>89</v>
      </c>
      <c r="H752">
        <v>318</v>
      </c>
      <c r="I752" t="s">
        <v>80</v>
      </c>
      <c r="J752">
        <f>VLOOKUP(I752,[1]Key!$A$1:$C$72,2,FALSE)</f>
        <v>43.052460000000004</v>
      </c>
      <c r="K752">
        <f>VLOOKUP(I752,[1]Key!$A$1:$C$72,3,FALSE)</f>
        <v>-87.891000000000005</v>
      </c>
      <c r="L752" t="s">
        <v>34</v>
      </c>
      <c r="M752">
        <f>VLOOKUP(L752,[1]Key!$A$1:$C$72,2,FALSE)</f>
        <v>43.036900000000003</v>
      </c>
      <c r="N752">
        <f>VLOOKUP(L752,[1]Key!$A$1:$C$72,3,FALSE)</f>
        <v>-87.89667</v>
      </c>
      <c r="O752">
        <v>31</v>
      </c>
      <c r="P752">
        <v>3</v>
      </c>
      <c r="Q752">
        <v>4.7</v>
      </c>
      <c r="R752">
        <v>4.4000000000000004</v>
      </c>
      <c r="S752">
        <v>186</v>
      </c>
      <c r="T752">
        <f t="shared" si="99"/>
        <v>-1</v>
      </c>
      <c r="U752" s="1">
        <v>42785</v>
      </c>
      <c r="V752" s="13">
        <f t="shared" si="100"/>
        <v>42767</v>
      </c>
      <c r="W752" s="14">
        <f t="shared" si="101"/>
        <v>42785</v>
      </c>
      <c r="X752" s="1" t="str">
        <f t="shared" si="102"/>
        <v>Sunday</v>
      </c>
      <c r="Y752" s="2">
        <v>0.45796296296296296</v>
      </c>
      <c r="Z752" s="2">
        <f t="shared" si="103"/>
        <v>0.45833333333333331</v>
      </c>
      <c r="AA752">
        <f>1</f>
        <v>1</v>
      </c>
      <c r="AB752" s="1">
        <v>42785</v>
      </c>
      <c r="AC752" s="13">
        <f t="shared" si="104"/>
        <v>42767</v>
      </c>
      <c r="AD752" s="14">
        <f t="shared" si="105"/>
        <v>42785</v>
      </c>
      <c r="AE752" s="1" t="str">
        <f t="shared" si="106"/>
        <v>Sunday</v>
      </c>
      <c r="AF752" s="2">
        <v>0.47967592592592595</v>
      </c>
      <c r="AG752" s="2">
        <f t="shared" si="107"/>
        <v>0.5</v>
      </c>
      <c r="AH752" t="s">
        <v>27</v>
      </c>
    </row>
    <row r="753" spans="1:34" x14ac:dyDescent="0.2">
      <c r="A753">
        <v>1510789</v>
      </c>
      <c r="B753" t="s">
        <v>88</v>
      </c>
      <c r="E753">
        <v>53221</v>
      </c>
      <c r="F753" t="s">
        <v>23</v>
      </c>
      <c r="G753" t="s">
        <v>89</v>
      </c>
      <c r="H753">
        <v>11050</v>
      </c>
      <c r="I753" t="s">
        <v>34</v>
      </c>
      <c r="J753">
        <f>VLOOKUP(I753,[1]Key!$A$1:$C$72,2,FALSE)</f>
        <v>43.036900000000003</v>
      </c>
      <c r="K753">
        <f>VLOOKUP(I753,[1]Key!$A$1:$C$72,3,FALSE)</f>
        <v>-87.89667</v>
      </c>
      <c r="L753" t="s">
        <v>34</v>
      </c>
      <c r="M753">
        <f>VLOOKUP(L753,[1]Key!$A$1:$C$72,2,FALSE)</f>
        <v>43.036900000000003</v>
      </c>
      <c r="N753">
        <f>VLOOKUP(L753,[1]Key!$A$1:$C$72,3,FALSE)</f>
        <v>-87.89667</v>
      </c>
      <c r="O753">
        <v>173</v>
      </c>
      <c r="P753">
        <v>18</v>
      </c>
      <c r="Q753">
        <v>18</v>
      </c>
      <c r="R753">
        <v>17.100000000000001</v>
      </c>
      <c r="S753">
        <v>720</v>
      </c>
      <c r="T753">
        <f t="shared" si="99"/>
        <v>-1</v>
      </c>
      <c r="U753" s="1">
        <v>42785</v>
      </c>
      <c r="V753" s="13">
        <f t="shared" si="100"/>
        <v>42767</v>
      </c>
      <c r="W753" s="14">
        <f t="shared" si="101"/>
        <v>42785</v>
      </c>
      <c r="X753" s="1" t="str">
        <f t="shared" si="102"/>
        <v>Sunday</v>
      </c>
      <c r="Y753" s="2">
        <v>0.46122685185185186</v>
      </c>
      <c r="Z753" s="2">
        <f t="shared" si="103"/>
        <v>0.45833333333333331</v>
      </c>
      <c r="AA753">
        <f>1</f>
        <v>1</v>
      </c>
      <c r="AB753" s="1">
        <v>42785</v>
      </c>
      <c r="AC753" s="13">
        <f t="shared" si="104"/>
        <v>42767</v>
      </c>
      <c r="AD753" s="14">
        <f t="shared" si="105"/>
        <v>42785</v>
      </c>
      <c r="AE753" s="1" t="str">
        <f t="shared" si="106"/>
        <v>Sunday</v>
      </c>
      <c r="AF753" s="2">
        <v>0.58171296296296293</v>
      </c>
      <c r="AG753" s="2">
        <f t="shared" si="107"/>
        <v>0.58333333333333326</v>
      </c>
      <c r="AH753" t="s">
        <v>35</v>
      </c>
    </row>
    <row r="754" spans="1:34" x14ac:dyDescent="0.2">
      <c r="A754">
        <v>1513370</v>
      </c>
      <c r="B754" t="s">
        <v>88</v>
      </c>
      <c r="E754">
        <v>53217</v>
      </c>
      <c r="F754" t="s">
        <v>23</v>
      </c>
      <c r="G754" t="s">
        <v>89</v>
      </c>
      <c r="H754">
        <v>5493</v>
      </c>
      <c r="I754" t="s">
        <v>74</v>
      </c>
      <c r="J754">
        <f>VLOOKUP(I754,[1]Key!$A$1:$C$72,2,FALSE)</f>
        <v>43.040154000000001</v>
      </c>
      <c r="K754">
        <f>VLOOKUP(I754,[1]Key!$A$1:$C$72,3,FALSE)</f>
        <v>-87.932113000000001</v>
      </c>
      <c r="L754" t="s">
        <v>34</v>
      </c>
      <c r="M754">
        <f>VLOOKUP(L754,[1]Key!$A$1:$C$72,2,FALSE)</f>
        <v>43.036900000000003</v>
      </c>
      <c r="N754">
        <f>VLOOKUP(L754,[1]Key!$A$1:$C$72,3,FALSE)</f>
        <v>-87.89667</v>
      </c>
      <c r="O754">
        <v>49</v>
      </c>
      <c r="P754">
        <v>6</v>
      </c>
      <c r="Q754">
        <v>7.4</v>
      </c>
      <c r="R754">
        <v>7</v>
      </c>
      <c r="S754">
        <v>294</v>
      </c>
      <c r="T754">
        <f t="shared" si="99"/>
        <v>-1</v>
      </c>
      <c r="U754" s="1">
        <v>42785</v>
      </c>
      <c r="V754" s="13">
        <f t="shared" si="100"/>
        <v>42767</v>
      </c>
      <c r="W754" s="14">
        <f t="shared" si="101"/>
        <v>42785</v>
      </c>
      <c r="X754" s="1" t="str">
        <f t="shared" si="102"/>
        <v>Sunday</v>
      </c>
      <c r="Y754" s="2">
        <v>0.46861111111111109</v>
      </c>
      <c r="Z754" s="2">
        <f t="shared" si="103"/>
        <v>0.45833333333333331</v>
      </c>
      <c r="AA754">
        <f>1</f>
        <v>1</v>
      </c>
      <c r="AB754" s="1">
        <v>42785</v>
      </c>
      <c r="AC754" s="13">
        <f t="shared" si="104"/>
        <v>42767</v>
      </c>
      <c r="AD754" s="14">
        <f t="shared" si="105"/>
        <v>42785</v>
      </c>
      <c r="AE754" s="1" t="str">
        <f t="shared" si="106"/>
        <v>Sunday</v>
      </c>
      <c r="AF754" s="2">
        <v>0.5027314814814815</v>
      </c>
      <c r="AG754" s="2">
        <f t="shared" si="107"/>
        <v>0.5</v>
      </c>
      <c r="AH754" t="s">
        <v>27</v>
      </c>
    </row>
    <row r="755" spans="1:34" x14ac:dyDescent="0.2">
      <c r="A755">
        <v>1513472</v>
      </c>
      <c r="B755" t="s">
        <v>88</v>
      </c>
      <c r="E755">
        <v>60005</v>
      </c>
      <c r="F755" t="s">
        <v>23</v>
      </c>
      <c r="G755" t="s">
        <v>89</v>
      </c>
      <c r="H755">
        <v>5423</v>
      </c>
      <c r="I755" t="s">
        <v>36</v>
      </c>
      <c r="J755">
        <f>VLOOKUP(I755,[1]Key!$A$1:$C$72,2,FALSE)</f>
        <v>43.038580000000003</v>
      </c>
      <c r="K755">
        <f>VLOOKUP(I755,[1]Key!$A$1:$C$72,3,FALSE)</f>
        <v>-87.90934</v>
      </c>
      <c r="L755" t="s">
        <v>36</v>
      </c>
      <c r="M755">
        <f>VLOOKUP(L755,[1]Key!$A$1:$C$72,2,FALSE)</f>
        <v>43.038580000000003</v>
      </c>
      <c r="N755">
        <f>VLOOKUP(L755,[1]Key!$A$1:$C$72,3,FALSE)</f>
        <v>-87.90934</v>
      </c>
      <c r="O755">
        <v>63</v>
      </c>
      <c r="P755">
        <v>6</v>
      </c>
      <c r="Q755">
        <v>9.5</v>
      </c>
      <c r="R755">
        <v>9</v>
      </c>
      <c r="S755">
        <v>378</v>
      </c>
      <c r="T755">
        <f t="shared" si="99"/>
        <v>-1</v>
      </c>
      <c r="U755" s="1">
        <v>42785</v>
      </c>
      <c r="V755" s="13">
        <f t="shared" si="100"/>
        <v>42767</v>
      </c>
      <c r="W755" s="14">
        <f t="shared" si="101"/>
        <v>42785</v>
      </c>
      <c r="X755" s="1" t="str">
        <f t="shared" si="102"/>
        <v>Sunday</v>
      </c>
      <c r="Y755" s="2">
        <v>0.48549768518518516</v>
      </c>
      <c r="Z755" s="2">
        <f t="shared" si="103"/>
        <v>0.5</v>
      </c>
      <c r="AA755">
        <f>1</f>
        <v>1</v>
      </c>
      <c r="AB755" s="1">
        <v>42785</v>
      </c>
      <c r="AC755" s="13">
        <f t="shared" si="104"/>
        <v>42767</v>
      </c>
      <c r="AD755" s="14">
        <f t="shared" si="105"/>
        <v>42785</v>
      </c>
      <c r="AE755" s="1" t="str">
        <f t="shared" si="106"/>
        <v>Sunday</v>
      </c>
      <c r="AF755" s="2">
        <v>0.52936342592592589</v>
      </c>
      <c r="AG755" s="2">
        <f t="shared" si="107"/>
        <v>0.54166666666666663</v>
      </c>
      <c r="AH755" t="s">
        <v>35</v>
      </c>
    </row>
    <row r="756" spans="1:34" x14ac:dyDescent="0.2">
      <c r="A756">
        <v>1513681</v>
      </c>
      <c r="B756" t="s">
        <v>88</v>
      </c>
      <c r="E756">
        <v>53045</v>
      </c>
      <c r="F756" t="s">
        <v>23</v>
      </c>
      <c r="G756" t="s">
        <v>89</v>
      </c>
      <c r="H756">
        <v>5525</v>
      </c>
      <c r="I756" t="s">
        <v>40</v>
      </c>
      <c r="J756">
        <f>VLOOKUP(I756,[1]Key!$A$1:$C$72,2,FALSE)</f>
        <v>43.031480000000002</v>
      </c>
      <c r="K756">
        <f>VLOOKUP(I756,[1]Key!$A$1:$C$72,3,FALSE)</f>
        <v>-87.908169999999998</v>
      </c>
      <c r="L756" t="s">
        <v>40</v>
      </c>
      <c r="M756">
        <f>VLOOKUP(L756,[1]Key!$A$1:$C$72,2,FALSE)</f>
        <v>43.031480000000002</v>
      </c>
      <c r="N756">
        <f>VLOOKUP(L756,[1]Key!$A$1:$C$72,3,FALSE)</f>
        <v>-87.908169999999998</v>
      </c>
      <c r="O756">
        <v>51</v>
      </c>
      <c r="P756">
        <v>6</v>
      </c>
      <c r="Q756">
        <v>7.7</v>
      </c>
      <c r="R756">
        <v>7.3</v>
      </c>
      <c r="S756">
        <v>306</v>
      </c>
      <c r="T756">
        <f t="shared" si="99"/>
        <v>-1</v>
      </c>
      <c r="U756" s="1">
        <v>42785</v>
      </c>
      <c r="V756" s="13">
        <f t="shared" si="100"/>
        <v>42767</v>
      </c>
      <c r="W756" s="14">
        <f t="shared" si="101"/>
        <v>42785</v>
      </c>
      <c r="X756" s="1" t="str">
        <f t="shared" si="102"/>
        <v>Sunday</v>
      </c>
      <c r="Y756" s="2">
        <v>0.52061342592592597</v>
      </c>
      <c r="Z756" s="2">
        <f t="shared" si="103"/>
        <v>0.5</v>
      </c>
      <c r="AA756">
        <f>1</f>
        <v>1</v>
      </c>
      <c r="AB756" s="1">
        <v>42785</v>
      </c>
      <c r="AC756" s="13">
        <f t="shared" si="104"/>
        <v>42767</v>
      </c>
      <c r="AD756" s="14">
        <f t="shared" si="105"/>
        <v>42785</v>
      </c>
      <c r="AE756" s="1" t="str">
        <f t="shared" si="106"/>
        <v>Sunday</v>
      </c>
      <c r="AF756" s="2">
        <v>0.55570601851851853</v>
      </c>
      <c r="AG756" s="2">
        <f t="shared" si="107"/>
        <v>0.54166666666666663</v>
      </c>
      <c r="AH756" t="s">
        <v>35</v>
      </c>
    </row>
    <row r="757" spans="1:34" x14ac:dyDescent="0.2">
      <c r="A757">
        <v>1513826</v>
      </c>
      <c r="B757" t="s">
        <v>88</v>
      </c>
      <c r="E757">
        <v>53212</v>
      </c>
      <c r="F757" t="s">
        <v>23</v>
      </c>
      <c r="G757" t="s">
        <v>89</v>
      </c>
      <c r="H757">
        <v>24</v>
      </c>
      <c r="I757" t="s">
        <v>51</v>
      </c>
      <c r="J757">
        <f>VLOOKUP(I757,[1]Key!$A$1:$C$72,2,FALSE)</f>
        <v>43.05536</v>
      </c>
      <c r="K757">
        <f>VLOOKUP(I757,[1]Key!$A$1:$C$72,3,FALSE)</f>
        <v>-87.90504</v>
      </c>
      <c r="L757" t="s">
        <v>70</v>
      </c>
      <c r="M757">
        <f>VLOOKUP(L757,[1]Key!$A$1:$C$72,2,FALSE)</f>
        <v>43.053040000000003</v>
      </c>
      <c r="N757">
        <f>VLOOKUP(L757,[1]Key!$A$1:$C$72,3,FALSE)</f>
        <v>-87.897660000000002</v>
      </c>
      <c r="O757">
        <v>14</v>
      </c>
      <c r="P757">
        <v>3</v>
      </c>
      <c r="Q757">
        <v>2.1</v>
      </c>
      <c r="R757">
        <v>2</v>
      </c>
      <c r="S757">
        <v>84</v>
      </c>
      <c r="T757">
        <f t="shared" si="99"/>
        <v>-1</v>
      </c>
      <c r="U757" s="1">
        <v>42785</v>
      </c>
      <c r="V757" s="13">
        <f t="shared" si="100"/>
        <v>42767</v>
      </c>
      <c r="W757" s="14">
        <f t="shared" si="101"/>
        <v>42785</v>
      </c>
      <c r="X757" s="1" t="str">
        <f t="shared" si="102"/>
        <v>Sunday</v>
      </c>
      <c r="Y757" s="2">
        <v>0.54368055555555561</v>
      </c>
      <c r="Z757" s="2">
        <f t="shared" si="103"/>
        <v>0.54166666666666663</v>
      </c>
      <c r="AA757">
        <f>1</f>
        <v>1</v>
      </c>
      <c r="AB757" s="1">
        <v>42785</v>
      </c>
      <c r="AC757" s="13">
        <f t="shared" si="104"/>
        <v>42767</v>
      </c>
      <c r="AD757" s="14">
        <f t="shared" si="105"/>
        <v>42785</v>
      </c>
      <c r="AE757" s="1" t="str">
        <f t="shared" si="106"/>
        <v>Sunday</v>
      </c>
      <c r="AF757" s="2">
        <v>0.55313657407407402</v>
      </c>
      <c r="AG757" s="2">
        <f t="shared" si="107"/>
        <v>0.54166666666666663</v>
      </c>
      <c r="AH757" t="s">
        <v>27</v>
      </c>
    </row>
    <row r="758" spans="1:34" x14ac:dyDescent="0.2">
      <c r="A758">
        <v>1369269</v>
      </c>
      <c r="B758" t="s">
        <v>88</v>
      </c>
      <c r="E758">
        <v>53207</v>
      </c>
      <c r="F758" t="s">
        <v>23</v>
      </c>
      <c r="G758" t="s">
        <v>89</v>
      </c>
      <c r="H758">
        <v>5524</v>
      </c>
      <c r="I758" t="s">
        <v>34</v>
      </c>
      <c r="J758">
        <f>VLOOKUP(I758,[1]Key!$A$1:$C$72,2,FALSE)</f>
        <v>43.036900000000003</v>
      </c>
      <c r="K758">
        <f>VLOOKUP(I758,[1]Key!$A$1:$C$72,3,FALSE)</f>
        <v>-87.89667</v>
      </c>
      <c r="L758" t="s">
        <v>34</v>
      </c>
      <c r="M758">
        <f>VLOOKUP(L758,[1]Key!$A$1:$C$72,2,FALSE)</f>
        <v>43.036900000000003</v>
      </c>
      <c r="N758">
        <f>VLOOKUP(L758,[1]Key!$A$1:$C$72,3,FALSE)</f>
        <v>-87.89667</v>
      </c>
      <c r="O758">
        <v>86</v>
      </c>
      <c r="P758">
        <v>9</v>
      </c>
      <c r="Q758">
        <v>12.9</v>
      </c>
      <c r="R758">
        <v>12.3</v>
      </c>
      <c r="S758">
        <v>516</v>
      </c>
      <c r="T758">
        <f t="shared" si="99"/>
        <v>-1</v>
      </c>
      <c r="U758" s="1">
        <v>42785</v>
      </c>
      <c r="V758" s="13">
        <f t="shared" si="100"/>
        <v>42767</v>
      </c>
      <c r="W758" s="14">
        <f t="shared" si="101"/>
        <v>42785</v>
      </c>
      <c r="X758" s="1" t="str">
        <f t="shared" si="102"/>
        <v>Sunday</v>
      </c>
      <c r="Y758" s="2">
        <v>0.54906250000000001</v>
      </c>
      <c r="Z758" s="2">
        <f t="shared" si="103"/>
        <v>0.54166666666666663</v>
      </c>
      <c r="AA758">
        <f>1</f>
        <v>1</v>
      </c>
      <c r="AB758" s="1">
        <v>42785</v>
      </c>
      <c r="AC758" s="13">
        <f t="shared" si="104"/>
        <v>42767</v>
      </c>
      <c r="AD758" s="14">
        <f t="shared" si="105"/>
        <v>42785</v>
      </c>
      <c r="AE758" s="1" t="str">
        <f t="shared" si="106"/>
        <v>Sunday</v>
      </c>
      <c r="AF758" s="2">
        <v>0.60875000000000001</v>
      </c>
      <c r="AG758" s="2">
        <f t="shared" si="107"/>
        <v>0.625</v>
      </c>
      <c r="AH758" t="s">
        <v>35</v>
      </c>
    </row>
    <row r="759" spans="1:34" x14ac:dyDescent="0.2">
      <c r="A759">
        <v>1513867</v>
      </c>
      <c r="B759" t="s">
        <v>88</v>
      </c>
      <c r="E759">
        <v>53207</v>
      </c>
      <c r="F759" t="s">
        <v>23</v>
      </c>
      <c r="G759" t="s">
        <v>89</v>
      </c>
      <c r="H759">
        <v>5454</v>
      </c>
      <c r="I759" t="s">
        <v>34</v>
      </c>
      <c r="J759">
        <f>VLOOKUP(I759,[1]Key!$A$1:$C$72,2,FALSE)</f>
        <v>43.036900000000003</v>
      </c>
      <c r="K759">
        <f>VLOOKUP(I759,[1]Key!$A$1:$C$72,3,FALSE)</f>
        <v>-87.89667</v>
      </c>
      <c r="L759" t="s">
        <v>34</v>
      </c>
      <c r="M759">
        <f>VLOOKUP(L759,[1]Key!$A$1:$C$72,2,FALSE)</f>
        <v>43.036900000000003</v>
      </c>
      <c r="N759">
        <f>VLOOKUP(L759,[1]Key!$A$1:$C$72,3,FALSE)</f>
        <v>-87.89667</v>
      </c>
      <c r="O759">
        <v>84</v>
      </c>
      <c r="P759">
        <v>9</v>
      </c>
      <c r="Q759">
        <v>12.6</v>
      </c>
      <c r="R759">
        <v>12</v>
      </c>
      <c r="S759">
        <v>504</v>
      </c>
      <c r="T759">
        <f t="shared" si="99"/>
        <v>-1</v>
      </c>
      <c r="U759" s="1">
        <v>42785</v>
      </c>
      <c r="V759" s="13">
        <f t="shared" si="100"/>
        <v>42767</v>
      </c>
      <c r="W759" s="14">
        <f t="shared" si="101"/>
        <v>42785</v>
      </c>
      <c r="X759" s="1" t="str">
        <f t="shared" si="102"/>
        <v>Sunday</v>
      </c>
      <c r="Y759" s="2">
        <v>0.55019675925925926</v>
      </c>
      <c r="Z759" s="2">
        <f t="shared" si="103"/>
        <v>0.54166666666666663</v>
      </c>
      <c r="AA759">
        <f>1</f>
        <v>1</v>
      </c>
      <c r="AB759" s="1">
        <v>42785</v>
      </c>
      <c r="AC759" s="13">
        <f t="shared" si="104"/>
        <v>42767</v>
      </c>
      <c r="AD759" s="14">
        <f t="shared" si="105"/>
        <v>42785</v>
      </c>
      <c r="AE759" s="1" t="str">
        <f t="shared" si="106"/>
        <v>Sunday</v>
      </c>
      <c r="AF759" s="2">
        <v>0.60862268518518514</v>
      </c>
      <c r="AG759" s="2">
        <f t="shared" si="107"/>
        <v>0.625</v>
      </c>
      <c r="AH759" t="s">
        <v>35</v>
      </c>
    </row>
    <row r="760" spans="1:34" x14ac:dyDescent="0.2">
      <c r="A760">
        <v>1177575</v>
      </c>
      <c r="B760" t="s">
        <v>88</v>
      </c>
      <c r="E760">
        <v>53202</v>
      </c>
      <c r="F760" t="s">
        <v>23</v>
      </c>
      <c r="G760" t="s">
        <v>89</v>
      </c>
      <c r="H760">
        <v>22</v>
      </c>
      <c r="I760" t="s">
        <v>80</v>
      </c>
      <c r="J760">
        <f>VLOOKUP(I760,[1]Key!$A$1:$C$72,2,FALSE)</f>
        <v>43.052460000000004</v>
      </c>
      <c r="K760">
        <f>VLOOKUP(I760,[1]Key!$A$1:$C$72,3,FALSE)</f>
        <v>-87.891000000000005</v>
      </c>
      <c r="L760" t="s">
        <v>30</v>
      </c>
      <c r="M760">
        <f>VLOOKUP(L760,[1]Key!$A$1:$C$72,2,FALSE)</f>
        <v>43.05847</v>
      </c>
      <c r="N760">
        <f>VLOOKUP(L760,[1]Key!$A$1:$C$72,3,FALSE)</f>
        <v>-87.898079999999993</v>
      </c>
      <c r="O760">
        <v>42</v>
      </c>
      <c r="P760">
        <v>6</v>
      </c>
      <c r="Q760">
        <v>6.3</v>
      </c>
      <c r="R760">
        <v>6</v>
      </c>
      <c r="S760">
        <v>252</v>
      </c>
      <c r="T760">
        <f t="shared" si="99"/>
        <v>-1</v>
      </c>
      <c r="U760" s="1">
        <v>42785</v>
      </c>
      <c r="V760" s="13">
        <f t="shared" si="100"/>
        <v>42767</v>
      </c>
      <c r="W760" s="14">
        <f t="shared" si="101"/>
        <v>42785</v>
      </c>
      <c r="X760" s="1" t="str">
        <f t="shared" si="102"/>
        <v>Sunday</v>
      </c>
      <c r="Y760" s="2">
        <v>0.55476851851851849</v>
      </c>
      <c r="Z760" s="2">
        <f t="shared" si="103"/>
        <v>0.54166666666666663</v>
      </c>
      <c r="AA760">
        <f>1</f>
        <v>1</v>
      </c>
      <c r="AB760" s="1">
        <v>42785</v>
      </c>
      <c r="AC760" s="13">
        <f t="shared" si="104"/>
        <v>42767</v>
      </c>
      <c r="AD760" s="14">
        <f t="shared" si="105"/>
        <v>42785</v>
      </c>
      <c r="AE760" s="1" t="str">
        <f t="shared" si="106"/>
        <v>Sunday</v>
      </c>
      <c r="AF760" s="2">
        <v>0.58401620370370366</v>
      </c>
      <c r="AG760" s="2">
        <f t="shared" si="107"/>
        <v>0.58333333333333326</v>
      </c>
      <c r="AH760" t="s">
        <v>27</v>
      </c>
    </row>
    <row r="761" spans="1:34" x14ac:dyDescent="0.2">
      <c r="A761">
        <v>1513934</v>
      </c>
      <c r="B761" t="s">
        <v>88</v>
      </c>
      <c r="E761">
        <v>63135</v>
      </c>
      <c r="F761" t="s">
        <v>23</v>
      </c>
      <c r="G761" t="s">
        <v>89</v>
      </c>
      <c r="H761">
        <v>5529</v>
      </c>
      <c r="I761" t="s">
        <v>61</v>
      </c>
      <c r="J761">
        <f>VLOOKUP(I761,[1]Key!$A$1:$C$72,2,FALSE)</f>
        <v>43.058619999999998</v>
      </c>
      <c r="K761">
        <f>VLOOKUP(I761,[1]Key!$A$1:$C$72,3,FALSE)</f>
        <v>-87.885319999999993</v>
      </c>
      <c r="L761" t="s">
        <v>80</v>
      </c>
      <c r="M761">
        <f>VLOOKUP(L761,[1]Key!$A$1:$C$72,2,FALSE)</f>
        <v>43.052460000000004</v>
      </c>
      <c r="N761">
        <f>VLOOKUP(L761,[1]Key!$A$1:$C$72,3,FALSE)</f>
        <v>-87.891000000000005</v>
      </c>
      <c r="O761">
        <v>52</v>
      </c>
      <c r="P761">
        <v>6</v>
      </c>
      <c r="Q761">
        <v>7.8</v>
      </c>
      <c r="R761">
        <v>7.4</v>
      </c>
      <c r="S761">
        <v>312</v>
      </c>
      <c r="T761">
        <f t="shared" si="99"/>
        <v>-1</v>
      </c>
      <c r="U761" s="1">
        <v>42785</v>
      </c>
      <c r="V761" s="13">
        <f t="shared" si="100"/>
        <v>42767</v>
      </c>
      <c r="W761" s="14">
        <f t="shared" si="101"/>
        <v>42785</v>
      </c>
      <c r="X761" s="1" t="str">
        <f t="shared" si="102"/>
        <v>Sunday</v>
      </c>
      <c r="Y761" s="2">
        <v>0.55806712962962968</v>
      </c>
      <c r="Z761" s="2">
        <f t="shared" si="103"/>
        <v>0.54166666666666663</v>
      </c>
      <c r="AA761">
        <f>1</f>
        <v>1</v>
      </c>
      <c r="AB761" s="1">
        <v>42785</v>
      </c>
      <c r="AC761" s="13">
        <f t="shared" si="104"/>
        <v>42767</v>
      </c>
      <c r="AD761" s="14">
        <f t="shared" si="105"/>
        <v>42785</v>
      </c>
      <c r="AE761" s="1" t="str">
        <f t="shared" si="106"/>
        <v>Sunday</v>
      </c>
      <c r="AF761" s="2">
        <v>0.59442129629629636</v>
      </c>
      <c r="AG761" s="2">
        <f t="shared" si="107"/>
        <v>0.58333333333333326</v>
      </c>
      <c r="AH761" t="s">
        <v>27</v>
      </c>
    </row>
    <row r="762" spans="1:34" x14ac:dyDescent="0.2">
      <c r="A762">
        <v>1513955</v>
      </c>
      <c r="B762" t="s">
        <v>88</v>
      </c>
      <c r="E762">
        <v>53233</v>
      </c>
      <c r="F762" t="s">
        <v>23</v>
      </c>
      <c r="G762" t="s">
        <v>89</v>
      </c>
      <c r="H762">
        <v>5507</v>
      </c>
      <c r="I762" t="s">
        <v>37</v>
      </c>
      <c r="J762">
        <f>VLOOKUP(I762,[1]Key!$A$1:$C$72,2,FALSE)</f>
        <v>43.031320000000001</v>
      </c>
      <c r="K762">
        <f>VLOOKUP(I762,[1]Key!$A$1:$C$72,3,FALSE)</f>
        <v>-87.904259999999994</v>
      </c>
      <c r="L762" t="s">
        <v>31</v>
      </c>
      <c r="M762">
        <f>VLOOKUP(L762,[1]Key!$A$1:$C$72,2,FALSE)</f>
        <v>43.03519</v>
      </c>
      <c r="N762">
        <f>VLOOKUP(L762,[1]Key!$A$1:$C$72,3,FALSE)</f>
        <v>-87.907390000000007</v>
      </c>
      <c r="O762">
        <v>83</v>
      </c>
      <c r="P762">
        <v>9</v>
      </c>
      <c r="Q762">
        <v>12.5</v>
      </c>
      <c r="R762">
        <v>11.8</v>
      </c>
      <c r="S762">
        <v>498</v>
      </c>
      <c r="T762">
        <f t="shared" si="99"/>
        <v>-1</v>
      </c>
      <c r="U762" s="1">
        <v>42785</v>
      </c>
      <c r="V762" s="13">
        <f t="shared" si="100"/>
        <v>42767</v>
      </c>
      <c r="W762" s="14">
        <f t="shared" si="101"/>
        <v>42785</v>
      </c>
      <c r="X762" s="1" t="str">
        <f t="shared" si="102"/>
        <v>Sunday</v>
      </c>
      <c r="Y762" s="2">
        <v>0.56131944444444448</v>
      </c>
      <c r="Z762" s="2">
        <f t="shared" si="103"/>
        <v>0.54166666666666663</v>
      </c>
      <c r="AA762">
        <f>1</f>
        <v>1</v>
      </c>
      <c r="AB762" s="1">
        <v>42785</v>
      </c>
      <c r="AC762" s="13">
        <f t="shared" si="104"/>
        <v>42767</v>
      </c>
      <c r="AD762" s="14">
        <f t="shared" si="105"/>
        <v>42785</v>
      </c>
      <c r="AE762" s="1" t="str">
        <f t="shared" si="106"/>
        <v>Sunday</v>
      </c>
      <c r="AF762" s="2">
        <v>0.61902777777777784</v>
      </c>
      <c r="AG762" s="2">
        <f t="shared" si="107"/>
        <v>0.625</v>
      </c>
      <c r="AH762" t="s">
        <v>27</v>
      </c>
    </row>
    <row r="763" spans="1:34" x14ac:dyDescent="0.2">
      <c r="A763">
        <v>1394312</v>
      </c>
      <c r="B763" t="s">
        <v>88</v>
      </c>
      <c r="E763">
        <v>53202</v>
      </c>
      <c r="F763" t="s">
        <v>23</v>
      </c>
      <c r="G763" t="s">
        <v>89</v>
      </c>
      <c r="H763">
        <v>185</v>
      </c>
      <c r="I763" t="s">
        <v>34</v>
      </c>
      <c r="J763">
        <f>VLOOKUP(I763,[1]Key!$A$1:$C$72,2,FALSE)</f>
        <v>43.036900000000003</v>
      </c>
      <c r="K763">
        <f>VLOOKUP(I763,[1]Key!$A$1:$C$72,3,FALSE)</f>
        <v>-87.89667</v>
      </c>
      <c r="L763" t="s">
        <v>34</v>
      </c>
      <c r="M763">
        <f>VLOOKUP(L763,[1]Key!$A$1:$C$72,2,FALSE)</f>
        <v>43.036900000000003</v>
      </c>
      <c r="N763">
        <f>VLOOKUP(L763,[1]Key!$A$1:$C$72,3,FALSE)</f>
        <v>-87.89667</v>
      </c>
      <c r="O763">
        <v>24</v>
      </c>
      <c r="P763">
        <v>3</v>
      </c>
      <c r="Q763">
        <v>3.6</v>
      </c>
      <c r="R763">
        <v>3.4</v>
      </c>
      <c r="S763">
        <v>144</v>
      </c>
      <c r="T763">
        <f t="shared" si="99"/>
        <v>-1</v>
      </c>
      <c r="U763" s="1">
        <v>42785</v>
      </c>
      <c r="V763" s="13">
        <f t="shared" si="100"/>
        <v>42767</v>
      </c>
      <c r="W763" s="14">
        <f t="shared" si="101"/>
        <v>42785</v>
      </c>
      <c r="X763" s="1" t="str">
        <f t="shared" si="102"/>
        <v>Sunday</v>
      </c>
      <c r="Y763" s="2">
        <v>0.56478009259259265</v>
      </c>
      <c r="Z763" s="2">
        <f t="shared" si="103"/>
        <v>0.58333333333333326</v>
      </c>
      <c r="AA763">
        <f>1</f>
        <v>1</v>
      </c>
      <c r="AB763" s="1">
        <v>42785</v>
      </c>
      <c r="AC763" s="13">
        <f t="shared" si="104"/>
        <v>42767</v>
      </c>
      <c r="AD763" s="14">
        <f t="shared" si="105"/>
        <v>42785</v>
      </c>
      <c r="AE763" s="1" t="str">
        <f t="shared" si="106"/>
        <v>Sunday</v>
      </c>
      <c r="AF763" s="2">
        <v>0.58131944444444439</v>
      </c>
      <c r="AG763" s="2">
        <f t="shared" si="107"/>
        <v>0.58333333333333326</v>
      </c>
      <c r="AH763" t="s">
        <v>35</v>
      </c>
    </row>
    <row r="764" spans="1:34" x14ac:dyDescent="0.2">
      <c r="A764">
        <v>1513982</v>
      </c>
      <c r="B764" t="s">
        <v>88</v>
      </c>
      <c r="E764">
        <v>53154</v>
      </c>
      <c r="F764" t="s">
        <v>23</v>
      </c>
      <c r="G764" t="s">
        <v>89</v>
      </c>
      <c r="H764">
        <v>957</v>
      </c>
      <c r="I764" t="s">
        <v>34</v>
      </c>
      <c r="J764">
        <f>VLOOKUP(I764,[1]Key!$A$1:$C$72,2,FALSE)</f>
        <v>43.036900000000003</v>
      </c>
      <c r="K764">
        <f>VLOOKUP(I764,[1]Key!$A$1:$C$72,3,FALSE)</f>
        <v>-87.89667</v>
      </c>
      <c r="L764" t="s">
        <v>34</v>
      </c>
      <c r="M764">
        <f>VLOOKUP(L764,[1]Key!$A$1:$C$72,2,FALSE)</f>
        <v>43.036900000000003</v>
      </c>
      <c r="N764">
        <f>VLOOKUP(L764,[1]Key!$A$1:$C$72,3,FALSE)</f>
        <v>-87.89667</v>
      </c>
      <c r="O764">
        <v>54</v>
      </c>
      <c r="P764">
        <v>6</v>
      </c>
      <c r="Q764">
        <v>8.1</v>
      </c>
      <c r="R764">
        <v>7.7</v>
      </c>
      <c r="S764">
        <v>324</v>
      </c>
      <c r="T764">
        <f t="shared" si="99"/>
        <v>-1</v>
      </c>
      <c r="U764" s="1">
        <v>42785</v>
      </c>
      <c r="V764" s="13">
        <f t="shared" si="100"/>
        <v>42767</v>
      </c>
      <c r="W764" s="14">
        <f t="shared" si="101"/>
        <v>42785</v>
      </c>
      <c r="X764" s="1" t="str">
        <f t="shared" si="102"/>
        <v>Sunday</v>
      </c>
      <c r="Y764" s="2">
        <v>0.56783564814814813</v>
      </c>
      <c r="Z764" s="2">
        <f t="shared" si="103"/>
        <v>0.58333333333333326</v>
      </c>
      <c r="AA764">
        <f>1</f>
        <v>1</v>
      </c>
      <c r="AB764" s="1">
        <v>42785</v>
      </c>
      <c r="AC764" s="13">
        <f t="shared" si="104"/>
        <v>42767</v>
      </c>
      <c r="AD764" s="14">
        <f t="shared" si="105"/>
        <v>42785</v>
      </c>
      <c r="AE764" s="1" t="str">
        <f t="shared" si="106"/>
        <v>Sunday</v>
      </c>
      <c r="AF764" s="2">
        <v>0.60493055555555553</v>
      </c>
      <c r="AG764" s="2">
        <f t="shared" si="107"/>
        <v>0.625</v>
      </c>
      <c r="AH764" t="s">
        <v>35</v>
      </c>
    </row>
    <row r="765" spans="1:34" x14ac:dyDescent="0.2">
      <c r="A765">
        <v>1222398</v>
      </c>
      <c r="B765" t="s">
        <v>88</v>
      </c>
      <c r="E765">
        <v>53202</v>
      </c>
      <c r="F765" t="s">
        <v>23</v>
      </c>
      <c r="G765" t="s">
        <v>89</v>
      </c>
      <c r="H765">
        <v>1</v>
      </c>
      <c r="I765" t="s">
        <v>31</v>
      </c>
      <c r="J765">
        <f>VLOOKUP(I765,[1]Key!$A$1:$C$72,2,FALSE)</f>
        <v>43.03519</v>
      </c>
      <c r="K765">
        <f>VLOOKUP(I765,[1]Key!$A$1:$C$72,3,FALSE)</f>
        <v>-87.907390000000007</v>
      </c>
      <c r="L765" t="s">
        <v>29</v>
      </c>
      <c r="M765">
        <f>VLOOKUP(L765,[1]Key!$A$1:$C$72,2,FALSE)</f>
        <v>43.042490000000001</v>
      </c>
      <c r="N765">
        <f>VLOOKUP(L765,[1]Key!$A$1:$C$72,3,FALSE)</f>
        <v>-87.909959999999998</v>
      </c>
      <c r="O765">
        <v>9</v>
      </c>
      <c r="P765">
        <v>3</v>
      </c>
      <c r="Q765">
        <v>1.4</v>
      </c>
      <c r="R765">
        <v>1.3</v>
      </c>
      <c r="S765">
        <v>54</v>
      </c>
      <c r="T765">
        <f t="shared" si="99"/>
        <v>-1</v>
      </c>
      <c r="U765" s="1">
        <v>42785</v>
      </c>
      <c r="V765" s="13">
        <f t="shared" si="100"/>
        <v>42767</v>
      </c>
      <c r="W765" s="14">
        <f t="shared" si="101"/>
        <v>42785</v>
      </c>
      <c r="X765" s="1" t="str">
        <f t="shared" si="102"/>
        <v>Sunday</v>
      </c>
      <c r="Y765" s="2">
        <v>0.56797453703703704</v>
      </c>
      <c r="Z765" s="2">
        <f t="shared" si="103"/>
        <v>0.58333333333333326</v>
      </c>
      <c r="AA765">
        <f>1</f>
        <v>1</v>
      </c>
      <c r="AB765" s="1">
        <v>42785</v>
      </c>
      <c r="AC765" s="13">
        <f t="shared" si="104"/>
        <v>42767</v>
      </c>
      <c r="AD765" s="14">
        <f t="shared" si="105"/>
        <v>42785</v>
      </c>
      <c r="AE765" s="1" t="str">
        <f t="shared" si="106"/>
        <v>Sunday</v>
      </c>
      <c r="AF765" s="2">
        <v>0.57424768518518521</v>
      </c>
      <c r="AG765" s="2">
        <f t="shared" si="107"/>
        <v>0.58333333333333326</v>
      </c>
      <c r="AH765" t="s">
        <v>27</v>
      </c>
    </row>
    <row r="766" spans="1:34" x14ac:dyDescent="0.2">
      <c r="A766">
        <v>1456232</v>
      </c>
      <c r="B766" t="s">
        <v>88</v>
      </c>
      <c r="E766">
        <v>53212</v>
      </c>
      <c r="F766" t="s">
        <v>23</v>
      </c>
      <c r="G766" t="s">
        <v>89</v>
      </c>
      <c r="H766">
        <v>5537</v>
      </c>
      <c r="I766" t="s">
        <v>30</v>
      </c>
      <c r="J766">
        <f>VLOOKUP(I766,[1]Key!$A$1:$C$72,2,FALSE)</f>
        <v>43.05847</v>
      </c>
      <c r="K766">
        <f>VLOOKUP(I766,[1]Key!$A$1:$C$72,3,FALSE)</f>
        <v>-87.898079999999993</v>
      </c>
      <c r="L766" t="s">
        <v>34</v>
      </c>
      <c r="M766">
        <f>VLOOKUP(L766,[1]Key!$A$1:$C$72,2,FALSE)</f>
        <v>43.036900000000003</v>
      </c>
      <c r="N766">
        <f>VLOOKUP(L766,[1]Key!$A$1:$C$72,3,FALSE)</f>
        <v>-87.89667</v>
      </c>
      <c r="O766">
        <v>18</v>
      </c>
      <c r="P766">
        <v>3</v>
      </c>
      <c r="Q766">
        <v>2.7</v>
      </c>
      <c r="R766">
        <v>2.6</v>
      </c>
      <c r="S766">
        <v>108</v>
      </c>
      <c r="T766">
        <f t="shared" si="99"/>
        <v>-1</v>
      </c>
      <c r="U766" s="1">
        <v>42785</v>
      </c>
      <c r="V766" s="13">
        <f t="shared" si="100"/>
        <v>42767</v>
      </c>
      <c r="W766" s="14">
        <f t="shared" si="101"/>
        <v>42785</v>
      </c>
      <c r="X766" s="1" t="str">
        <f t="shared" si="102"/>
        <v>Sunday</v>
      </c>
      <c r="Y766" s="2">
        <v>0.57081018518518511</v>
      </c>
      <c r="Z766" s="2">
        <f t="shared" si="103"/>
        <v>0.58333333333333326</v>
      </c>
      <c r="AA766">
        <f>1</f>
        <v>1</v>
      </c>
      <c r="AB766" s="1">
        <v>42785</v>
      </c>
      <c r="AC766" s="13">
        <f t="shared" si="104"/>
        <v>42767</v>
      </c>
      <c r="AD766" s="14">
        <f t="shared" si="105"/>
        <v>42785</v>
      </c>
      <c r="AE766" s="1" t="str">
        <f t="shared" si="106"/>
        <v>Sunday</v>
      </c>
      <c r="AF766" s="2">
        <v>0.5829050925925926</v>
      </c>
      <c r="AG766" s="2">
        <f t="shared" si="107"/>
        <v>0.58333333333333326</v>
      </c>
      <c r="AH766" t="s">
        <v>27</v>
      </c>
    </row>
    <row r="767" spans="1:34" x14ac:dyDescent="0.2">
      <c r="A767">
        <v>1514019</v>
      </c>
      <c r="B767" t="s">
        <v>88</v>
      </c>
      <c r="E767">
        <v>53516</v>
      </c>
      <c r="F767" t="s">
        <v>23</v>
      </c>
      <c r="G767" t="s">
        <v>89</v>
      </c>
      <c r="H767">
        <v>5541</v>
      </c>
      <c r="I767" t="s">
        <v>62</v>
      </c>
      <c r="J767">
        <f>VLOOKUP(I767,[1]Key!$A$1:$C$72,2,FALSE)</f>
        <v>43.058010000000003</v>
      </c>
      <c r="K767">
        <f>VLOOKUP(I767,[1]Key!$A$1:$C$72,3,FALSE)</f>
        <v>-87.877300000000005</v>
      </c>
      <c r="L767" t="s">
        <v>62</v>
      </c>
      <c r="M767">
        <f>VLOOKUP(L767,[1]Key!$A$1:$C$72,2,FALSE)</f>
        <v>43.058010000000003</v>
      </c>
      <c r="N767">
        <f>VLOOKUP(L767,[1]Key!$A$1:$C$72,3,FALSE)</f>
        <v>-87.877300000000005</v>
      </c>
      <c r="O767">
        <v>108</v>
      </c>
      <c r="P767">
        <v>12</v>
      </c>
      <c r="Q767">
        <v>16.2</v>
      </c>
      <c r="R767">
        <v>15.4</v>
      </c>
      <c r="S767">
        <v>648</v>
      </c>
      <c r="T767">
        <f t="shared" si="99"/>
        <v>-1</v>
      </c>
      <c r="U767" s="1">
        <v>42785</v>
      </c>
      <c r="V767" s="13">
        <f t="shared" si="100"/>
        <v>42767</v>
      </c>
      <c r="W767" s="14">
        <f t="shared" si="101"/>
        <v>42785</v>
      </c>
      <c r="X767" s="1" t="str">
        <f t="shared" si="102"/>
        <v>Sunday</v>
      </c>
      <c r="Y767" s="2">
        <v>0.57322916666666668</v>
      </c>
      <c r="Z767" s="2">
        <f t="shared" si="103"/>
        <v>0.58333333333333326</v>
      </c>
      <c r="AA767">
        <f>1</f>
        <v>1</v>
      </c>
      <c r="AB767" s="1">
        <v>42785</v>
      </c>
      <c r="AC767" s="13">
        <f t="shared" si="104"/>
        <v>42767</v>
      </c>
      <c r="AD767" s="14">
        <f t="shared" si="105"/>
        <v>42785</v>
      </c>
      <c r="AE767" s="1" t="str">
        <f t="shared" si="106"/>
        <v>Sunday</v>
      </c>
      <c r="AF767" s="2">
        <v>0.6482175925925926</v>
      </c>
      <c r="AG767" s="2">
        <f t="shared" si="107"/>
        <v>0.66666666666666663</v>
      </c>
      <c r="AH767" t="s">
        <v>35</v>
      </c>
    </row>
    <row r="768" spans="1:34" x14ac:dyDescent="0.2">
      <c r="A768">
        <v>1513594</v>
      </c>
      <c r="B768" t="s">
        <v>88</v>
      </c>
      <c r="E768">
        <v>54952</v>
      </c>
      <c r="F768" t="s">
        <v>23</v>
      </c>
      <c r="G768" t="s">
        <v>89</v>
      </c>
      <c r="H768">
        <v>263</v>
      </c>
      <c r="I768" t="s">
        <v>29</v>
      </c>
      <c r="J768">
        <f>VLOOKUP(I768,[1]Key!$A$1:$C$72,2,FALSE)</f>
        <v>43.042490000000001</v>
      </c>
      <c r="K768">
        <f>VLOOKUP(I768,[1]Key!$A$1:$C$72,3,FALSE)</f>
        <v>-87.909959999999998</v>
      </c>
      <c r="L768" t="s">
        <v>70</v>
      </c>
      <c r="M768">
        <f>VLOOKUP(L768,[1]Key!$A$1:$C$72,2,FALSE)</f>
        <v>43.053040000000003</v>
      </c>
      <c r="N768">
        <f>VLOOKUP(L768,[1]Key!$A$1:$C$72,3,FALSE)</f>
        <v>-87.897660000000002</v>
      </c>
      <c r="O768">
        <v>68</v>
      </c>
      <c r="P768">
        <v>9</v>
      </c>
      <c r="Q768">
        <v>10.199999999999999</v>
      </c>
      <c r="R768">
        <v>9.6999999999999993</v>
      </c>
      <c r="S768">
        <v>408</v>
      </c>
      <c r="T768">
        <f t="shared" si="99"/>
        <v>-1</v>
      </c>
      <c r="U768" s="1">
        <v>42785</v>
      </c>
      <c r="V768" s="13">
        <f t="shared" si="100"/>
        <v>42767</v>
      </c>
      <c r="W768" s="14">
        <f t="shared" si="101"/>
        <v>42785</v>
      </c>
      <c r="X768" s="1" t="str">
        <f t="shared" si="102"/>
        <v>Sunday</v>
      </c>
      <c r="Y768" s="2">
        <v>0.58859953703703705</v>
      </c>
      <c r="Z768" s="2">
        <f t="shared" si="103"/>
        <v>0.58333333333333326</v>
      </c>
      <c r="AA768">
        <f>1</f>
        <v>1</v>
      </c>
      <c r="AB768" s="1">
        <v>42785</v>
      </c>
      <c r="AC768" s="13">
        <f t="shared" si="104"/>
        <v>42767</v>
      </c>
      <c r="AD768" s="14">
        <f t="shared" si="105"/>
        <v>42785</v>
      </c>
      <c r="AE768" s="1" t="str">
        <f t="shared" si="106"/>
        <v>Sunday</v>
      </c>
      <c r="AF768" s="2">
        <v>0.63577546296296295</v>
      </c>
      <c r="AG768" s="2">
        <f t="shared" si="107"/>
        <v>0.625</v>
      </c>
      <c r="AH768" t="s">
        <v>27</v>
      </c>
    </row>
    <row r="769" spans="1:34" x14ac:dyDescent="0.2">
      <c r="A769">
        <v>1514240</v>
      </c>
      <c r="B769" t="s">
        <v>88</v>
      </c>
      <c r="E769">
        <v>53562</v>
      </c>
      <c r="F769" t="s">
        <v>23</v>
      </c>
      <c r="G769" t="s">
        <v>89</v>
      </c>
      <c r="H769">
        <v>967</v>
      </c>
      <c r="I769" t="s">
        <v>62</v>
      </c>
      <c r="J769">
        <f>VLOOKUP(I769,[1]Key!$A$1:$C$72,2,FALSE)</f>
        <v>43.058010000000003</v>
      </c>
      <c r="K769">
        <f>VLOOKUP(I769,[1]Key!$A$1:$C$72,3,FALSE)</f>
        <v>-87.877300000000005</v>
      </c>
      <c r="L769" t="s">
        <v>62</v>
      </c>
      <c r="M769">
        <f>VLOOKUP(L769,[1]Key!$A$1:$C$72,2,FALSE)</f>
        <v>43.058010000000003</v>
      </c>
      <c r="N769">
        <f>VLOOKUP(L769,[1]Key!$A$1:$C$72,3,FALSE)</f>
        <v>-87.877300000000005</v>
      </c>
      <c r="O769">
        <v>30</v>
      </c>
      <c r="P769">
        <v>3</v>
      </c>
      <c r="Q769">
        <v>4.5</v>
      </c>
      <c r="R769">
        <v>4.3</v>
      </c>
      <c r="S769">
        <v>180</v>
      </c>
      <c r="T769">
        <f t="shared" si="99"/>
        <v>-1</v>
      </c>
      <c r="U769" s="1">
        <v>42785</v>
      </c>
      <c r="V769" s="13">
        <f t="shared" si="100"/>
        <v>42767</v>
      </c>
      <c r="W769" s="14">
        <f t="shared" si="101"/>
        <v>42785</v>
      </c>
      <c r="X769" s="1" t="str">
        <f t="shared" si="102"/>
        <v>Sunday</v>
      </c>
      <c r="Y769" s="2">
        <v>0.60346064814814815</v>
      </c>
      <c r="Z769" s="2">
        <f t="shared" si="103"/>
        <v>0.58333333333333326</v>
      </c>
      <c r="AA769">
        <f>1</f>
        <v>1</v>
      </c>
      <c r="AB769" s="1">
        <v>42785</v>
      </c>
      <c r="AC769" s="13">
        <f t="shared" si="104"/>
        <v>42767</v>
      </c>
      <c r="AD769" s="14">
        <f t="shared" si="105"/>
        <v>42785</v>
      </c>
      <c r="AE769" s="1" t="str">
        <f t="shared" si="106"/>
        <v>Sunday</v>
      </c>
      <c r="AF769" s="2">
        <v>0.6242361111111111</v>
      </c>
      <c r="AG769" s="2">
        <f t="shared" si="107"/>
        <v>0.625</v>
      </c>
      <c r="AH769" t="s">
        <v>35</v>
      </c>
    </row>
    <row r="770" spans="1:34" x14ac:dyDescent="0.2">
      <c r="A770">
        <v>1514286</v>
      </c>
      <c r="B770" t="s">
        <v>88</v>
      </c>
      <c r="E770">
        <v>53110</v>
      </c>
      <c r="F770" t="s">
        <v>23</v>
      </c>
      <c r="G770" t="s">
        <v>89</v>
      </c>
      <c r="H770">
        <v>11084</v>
      </c>
      <c r="I770" t="s">
        <v>80</v>
      </c>
      <c r="J770">
        <f>VLOOKUP(I770,[1]Key!$A$1:$C$72,2,FALSE)</f>
        <v>43.052460000000004</v>
      </c>
      <c r="K770">
        <f>VLOOKUP(I770,[1]Key!$A$1:$C$72,3,FALSE)</f>
        <v>-87.891000000000005</v>
      </c>
      <c r="L770" t="s">
        <v>54</v>
      </c>
      <c r="M770">
        <f>VLOOKUP(L770,[1]Key!$A$1:$C$72,2,FALSE)</f>
        <v>43.046570000000003</v>
      </c>
      <c r="N770">
        <f>VLOOKUP(L770,[1]Key!$A$1:$C$72,3,FALSE)</f>
        <v>-87.908720000000002</v>
      </c>
      <c r="O770">
        <v>23</v>
      </c>
      <c r="P770">
        <v>3</v>
      </c>
      <c r="Q770">
        <v>3.5</v>
      </c>
      <c r="R770">
        <v>3.3</v>
      </c>
      <c r="S770">
        <v>138</v>
      </c>
      <c r="T770">
        <f t="shared" ref="T770:T833" si="108">-1</f>
        <v>-1</v>
      </c>
      <c r="U770" s="1">
        <v>42785</v>
      </c>
      <c r="V770" s="13">
        <f t="shared" ref="V770:V833" si="109">DATE(YEAR(U770), MONTH(U770), 1)</f>
        <v>42767</v>
      </c>
      <c r="W770" s="14">
        <f t="shared" ref="W770:W833" si="110">U770</f>
        <v>42785</v>
      </c>
      <c r="X770" s="1" t="str">
        <f t="shared" ref="X770:X833" si="111">TEXT(W770,"dddd")</f>
        <v>Sunday</v>
      </c>
      <c r="Y770" s="2">
        <v>0.60568287037037039</v>
      </c>
      <c r="Z770" s="2">
        <f t="shared" ref="Z770:Z833" si="112">MROUND(Y770, "1:00")</f>
        <v>0.625</v>
      </c>
      <c r="AA770">
        <f>1</f>
        <v>1</v>
      </c>
      <c r="AB770" s="1">
        <v>42785</v>
      </c>
      <c r="AC770" s="13">
        <f t="shared" ref="AC770:AC833" si="113">DATE(YEAR(AB770), MONTH(AB770), 1)</f>
        <v>42767</v>
      </c>
      <c r="AD770" s="14">
        <f t="shared" ref="AD770:AD833" si="114">AB770</f>
        <v>42785</v>
      </c>
      <c r="AE770" s="1" t="str">
        <f t="shared" ref="AE770:AE833" si="115">TEXT(AD770,"dddd")</f>
        <v>Sunday</v>
      </c>
      <c r="AF770" s="2">
        <v>0.62219907407407404</v>
      </c>
      <c r="AG770" s="2">
        <f t="shared" ref="AG770:AG833" si="116">MROUND(AF770, "1:00")</f>
        <v>0.625</v>
      </c>
      <c r="AH770" t="s">
        <v>27</v>
      </c>
    </row>
    <row r="771" spans="1:34" x14ac:dyDescent="0.2">
      <c r="A771">
        <v>1513826</v>
      </c>
      <c r="B771" t="s">
        <v>88</v>
      </c>
      <c r="E771">
        <v>53212</v>
      </c>
      <c r="F771" t="s">
        <v>23</v>
      </c>
      <c r="G771" t="s">
        <v>89</v>
      </c>
      <c r="H771">
        <v>24</v>
      </c>
      <c r="I771" t="s">
        <v>70</v>
      </c>
      <c r="J771">
        <f>VLOOKUP(I771,[1]Key!$A$1:$C$72,2,FALSE)</f>
        <v>43.053040000000003</v>
      </c>
      <c r="K771">
        <f>VLOOKUP(I771,[1]Key!$A$1:$C$72,3,FALSE)</f>
        <v>-87.897660000000002</v>
      </c>
      <c r="L771" t="s">
        <v>50</v>
      </c>
      <c r="M771">
        <f>VLOOKUP(L771,[1]Key!$A$1:$C$72,2,FALSE)</f>
        <v>43.052549999999997</v>
      </c>
      <c r="N771">
        <f>VLOOKUP(L771,[1]Key!$A$1:$C$72,3,FALSE)</f>
        <v>-87.909329999999997</v>
      </c>
      <c r="O771">
        <v>37</v>
      </c>
      <c r="P771">
        <v>6</v>
      </c>
      <c r="Q771">
        <v>5.6</v>
      </c>
      <c r="R771">
        <v>5.3</v>
      </c>
      <c r="S771">
        <v>222</v>
      </c>
      <c r="T771">
        <f t="shared" si="108"/>
        <v>-1</v>
      </c>
      <c r="U771" s="1">
        <v>42785</v>
      </c>
      <c r="V771" s="13">
        <f t="shared" si="109"/>
        <v>42767</v>
      </c>
      <c r="W771" s="14">
        <f t="shared" si="110"/>
        <v>42785</v>
      </c>
      <c r="X771" s="1" t="str">
        <f t="shared" si="111"/>
        <v>Sunday</v>
      </c>
      <c r="Y771" s="2">
        <v>0.60666666666666669</v>
      </c>
      <c r="Z771" s="2">
        <f t="shared" si="112"/>
        <v>0.625</v>
      </c>
      <c r="AA771">
        <f>1</f>
        <v>1</v>
      </c>
      <c r="AB771" s="1">
        <v>42785</v>
      </c>
      <c r="AC771" s="13">
        <f t="shared" si="113"/>
        <v>42767</v>
      </c>
      <c r="AD771" s="14">
        <f t="shared" si="114"/>
        <v>42785</v>
      </c>
      <c r="AE771" s="1" t="str">
        <f t="shared" si="115"/>
        <v>Sunday</v>
      </c>
      <c r="AF771" s="2">
        <v>0.63196759259259261</v>
      </c>
      <c r="AG771" s="2">
        <f t="shared" si="116"/>
        <v>0.625</v>
      </c>
      <c r="AH771" t="s">
        <v>27</v>
      </c>
    </row>
    <row r="772" spans="1:34" x14ac:dyDescent="0.2">
      <c r="A772">
        <v>1514315</v>
      </c>
      <c r="B772" t="s">
        <v>88</v>
      </c>
      <c r="E772">
        <v>53202</v>
      </c>
      <c r="F772" t="s">
        <v>23</v>
      </c>
      <c r="G772" t="s">
        <v>89</v>
      </c>
      <c r="H772">
        <v>5548</v>
      </c>
      <c r="I772" t="s">
        <v>50</v>
      </c>
      <c r="J772">
        <f>VLOOKUP(I772,[1]Key!$A$1:$C$72,2,FALSE)</f>
        <v>43.052549999999997</v>
      </c>
      <c r="K772">
        <f>VLOOKUP(I772,[1]Key!$A$1:$C$72,3,FALSE)</f>
        <v>-87.909329999999997</v>
      </c>
      <c r="L772" t="s">
        <v>72</v>
      </c>
      <c r="M772">
        <f>VLOOKUP(L772,[1]Key!$A$1:$C$72,2,FALSE)</f>
        <v>43.02948</v>
      </c>
      <c r="N772">
        <f>VLOOKUP(L772,[1]Key!$A$1:$C$72,3,FALSE)</f>
        <v>-87.912819999999996</v>
      </c>
      <c r="O772">
        <v>21</v>
      </c>
      <c r="P772">
        <v>3</v>
      </c>
      <c r="Q772">
        <v>3.2</v>
      </c>
      <c r="R772">
        <v>3</v>
      </c>
      <c r="S772">
        <v>126</v>
      </c>
      <c r="T772">
        <f t="shared" si="108"/>
        <v>-1</v>
      </c>
      <c r="U772" s="1">
        <v>42785</v>
      </c>
      <c r="V772" s="13">
        <f t="shared" si="109"/>
        <v>42767</v>
      </c>
      <c r="W772" s="14">
        <f t="shared" si="110"/>
        <v>42785</v>
      </c>
      <c r="X772" s="1" t="str">
        <f t="shared" si="111"/>
        <v>Sunday</v>
      </c>
      <c r="Y772" s="2">
        <v>0.6097569444444445</v>
      </c>
      <c r="Z772" s="2">
        <f t="shared" si="112"/>
        <v>0.625</v>
      </c>
      <c r="AA772">
        <f>1</f>
        <v>1</v>
      </c>
      <c r="AB772" s="1">
        <v>42785</v>
      </c>
      <c r="AC772" s="13">
        <f t="shared" si="113"/>
        <v>42767</v>
      </c>
      <c r="AD772" s="14">
        <f t="shared" si="114"/>
        <v>42785</v>
      </c>
      <c r="AE772" s="1" t="str">
        <f t="shared" si="115"/>
        <v>Sunday</v>
      </c>
      <c r="AF772" s="2">
        <v>0.6246990740740741</v>
      </c>
      <c r="AG772" s="2">
        <f t="shared" si="116"/>
        <v>0.625</v>
      </c>
      <c r="AH772" t="s">
        <v>27</v>
      </c>
    </row>
    <row r="773" spans="1:34" x14ac:dyDescent="0.2">
      <c r="A773">
        <v>1514321</v>
      </c>
      <c r="B773" t="s">
        <v>88</v>
      </c>
      <c r="E773">
        <v>53186</v>
      </c>
      <c r="F773" t="s">
        <v>23</v>
      </c>
      <c r="G773" t="s">
        <v>89</v>
      </c>
      <c r="H773">
        <v>982</v>
      </c>
      <c r="I773" t="s">
        <v>61</v>
      </c>
      <c r="J773">
        <f>VLOOKUP(I773,[1]Key!$A$1:$C$72,2,FALSE)</f>
        <v>43.058619999999998</v>
      </c>
      <c r="K773">
        <f>VLOOKUP(I773,[1]Key!$A$1:$C$72,3,FALSE)</f>
        <v>-87.885319999999993</v>
      </c>
      <c r="L773" t="s">
        <v>34</v>
      </c>
      <c r="M773">
        <f>VLOOKUP(L773,[1]Key!$A$1:$C$72,2,FALSE)</f>
        <v>43.036900000000003</v>
      </c>
      <c r="N773">
        <f>VLOOKUP(L773,[1]Key!$A$1:$C$72,3,FALSE)</f>
        <v>-87.89667</v>
      </c>
      <c r="O773">
        <v>31</v>
      </c>
      <c r="P773">
        <v>3</v>
      </c>
      <c r="Q773">
        <v>4.7</v>
      </c>
      <c r="R773">
        <v>4.4000000000000004</v>
      </c>
      <c r="S773">
        <v>186</v>
      </c>
      <c r="T773">
        <f t="shared" si="108"/>
        <v>-1</v>
      </c>
      <c r="U773" s="1">
        <v>42785</v>
      </c>
      <c r="V773" s="13">
        <f t="shared" si="109"/>
        <v>42767</v>
      </c>
      <c r="W773" s="14">
        <f t="shared" si="110"/>
        <v>42785</v>
      </c>
      <c r="X773" s="1" t="str">
        <f t="shared" si="111"/>
        <v>Sunday</v>
      </c>
      <c r="Y773" s="2">
        <v>0.61037037037037034</v>
      </c>
      <c r="Z773" s="2">
        <f t="shared" si="112"/>
        <v>0.625</v>
      </c>
      <c r="AA773">
        <f>1</f>
        <v>1</v>
      </c>
      <c r="AB773" s="1">
        <v>42785</v>
      </c>
      <c r="AC773" s="13">
        <f t="shared" si="113"/>
        <v>42767</v>
      </c>
      <c r="AD773" s="14">
        <f t="shared" si="114"/>
        <v>42785</v>
      </c>
      <c r="AE773" s="1" t="str">
        <f t="shared" si="115"/>
        <v>Sunday</v>
      </c>
      <c r="AF773" s="2">
        <v>0.63135416666666666</v>
      </c>
      <c r="AG773" s="2">
        <f t="shared" si="116"/>
        <v>0.625</v>
      </c>
      <c r="AH773" t="s">
        <v>27</v>
      </c>
    </row>
    <row r="774" spans="1:34" x14ac:dyDescent="0.2">
      <c r="A774">
        <v>1514336</v>
      </c>
      <c r="B774" t="s">
        <v>88</v>
      </c>
      <c r="E774">
        <v>53074</v>
      </c>
      <c r="F774" t="s">
        <v>23</v>
      </c>
      <c r="G774" t="s">
        <v>89</v>
      </c>
      <c r="H774">
        <v>11168</v>
      </c>
      <c r="I774" t="s">
        <v>67</v>
      </c>
      <c r="J774">
        <f>VLOOKUP(I774,[1]Key!$A$1:$C$72,2,FALSE)</f>
        <v>43.074890000000003</v>
      </c>
      <c r="K774">
        <f>VLOOKUP(I774,[1]Key!$A$1:$C$72,3,FALSE)</f>
        <v>-87.882810000000006</v>
      </c>
      <c r="L774" t="s">
        <v>67</v>
      </c>
      <c r="M774">
        <f>VLOOKUP(L774,[1]Key!$A$1:$C$72,2,FALSE)</f>
        <v>43.074890000000003</v>
      </c>
      <c r="N774">
        <f>VLOOKUP(L774,[1]Key!$A$1:$C$72,3,FALSE)</f>
        <v>-87.882810000000006</v>
      </c>
      <c r="O774">
        <v>33</v>
      </c>
      <c r="P774">
        <v>3</v>
      </c>
      <c r="Q774">
        <v>5</v>
      </c>
      <c r="R774">
        <v>4.7</v>
      </c>
      <c r="S774">
        <v>198</v>
      </c>
      <c r="T774">
        <f t="shared" si="108"/>
        <v>-1</v>
      </c>
      <c r="U774" s="1">
        <v>42785</v>
      </c>
      <c r="V774" s="13">
        <f t="shared" si="109"/>
        <v>42767</v>
      </c>
      <c r="W774" s="14">
        <f t="shared" si="110"/>
        <v>42785</v>
      </c>
      <c r="X774" s="1" t="str">
        <f t="shared" si="111"/>
        <v>Sunday</v>
      </c>
      <c r="Y774" s="2">
        <v>0.61297453703703708</v>
      </c>
      <c r="Z774" s="2">
        <f t="shared" si="112"/>
        <v>0.625</v>
      </c>
      <c r="AA774">
        <f>1</f>
        <v>1</v>
      </c>
      <c r="AB774" s="1">
        <v>42785</v>
      </c>
      <c r="AC774" s="13">
        <f t="shared" si="113"/>
        <v>42767</v>
      </c>
      <c r="AD774" s="14">
        <f t="shared" si="114"/>
        <v>42785</v>
      </c>
      <c r="AE774" s="1" t="str">
        <f t="shared" si="115"/>
        <v>Sunday</v>
      </c>
      <c r="AF774" s="2">
        <v>0.63596064814814812</v>
      </c>
      <c r="AG774" s="2">
        <f t="shared" si="116"/>
        <v>0.625</v>
      </c>
      <c r="AH774" t="s">
        <v>35</v>
      </c>
    </row>
    <row r="775" spans="1:34" x14ac:dyDescent="0.2">
      <c r="A775">
        <v>1188773</v>
      </c>
      <c r="B775" t="s">
        <v>88</v>
      </c>
      <c r="E775">
        <v>10520</v>
      </c>
      <c r="F775" t="s">
        <v>23</v>
      </c>
      <c r="G775" t="s">
        <v>89</v>
      </c>
      <c r="H775">
        <v>5515</v>
      </c>
      <c r="I775" t="s">
        <v>74</v>
      </c>
      <c r="J775">
        <f>VLOOKUP(I775,[1]Key!$A$1:$C$72,2,FALSE)</f>
        <v>43.040154000000001</v>
      </c>
      <c r="K775">
        <f>VLOOKUP(I775,[1]Key!$A$1:$C$72,3,FALSE)</f>
        <v>-87.932113000000001</v>
      </c>
      <c r="L775" t="s">
        <v>37</v>
      </c>
      <c r="M775">
        <f>VLOOKUP(L775,[1]Key!$A$1:$C$72,2,FALSE)</f>
        <v>43.031320000000001</v>
      </c>
      <c r="N775">
        <f>VLOOKUP(L775,[1]Key!$A$1:$C$72,3,FALSE)</f>
        <v>-87.904259999999994</v>
      </c>
      <c r="O775">
        <v>27</v>
      </c>
      <c r="P775">
        <v>3</v>
      </c>
      <c r="Q775">
        <v>4.0999999999999996</v>
      </c>
      <c r="R775">
        <v>3.8</v>
      </c>
      <c r="S775">
        <v>162</v>
      </c>
      <c r="T775">
        <f t="shared" si="108"/>
        <v>-1</v>
      </c>
      <c r="U775" s="1">
        <v>42785</v>
      </c>
      <c r="V775" s="13">
        <f t="shared" si="109"/>
        <v>42767</v>
      </c>
      <c r="W775" s="14">
        <f t="shared" si="110"/>
        <v>42785</v>
      </c>
      <c r="X775" s="1" t="str">
        <f t="shared" si="111"/>
        <v>Sunday</v>
      </c>
      <c r="Y775" s="2">
        <v>0.62366898148148142</v>
      </c>
      <c r="Z775" s="2">
        <f t="shared" si="112"/>
        <v>0.625</v>
      </c>
      <c r="AA775">
        <f>1</f>
        <v>1</v>
      </c>
      <c r="AB775" s="1">
        <v>42785</v>
      </c>
      <c r="AC775" s="13">
        <f t="shared" si="113"/>
        <v>42767</v>
      </c>
      <c r="AD775" s="14">
        <f t="shared" si="114"/>
        <v>42785</v>
      </c>
      <c r="AE775" s="1" t="str">
        <f t="shared" si="115"/>
        <v>Sunday</v>
      </c>
      <c r="AF775" s="2">
        <v>0.64300925925925922</v>
      </c>
      <c r="AG775" s="2">
        <f t="shared" si="116"/>
        <v>0.625</v>
      </c>
      <c r="AH775" t="s">
        <v>27</v>
      </c>
    </row>
    <row r="776" spans="1:34" x14ac:dyDescent="0.2">
      <c r="A776">
        <v>1507293</v>
      </c>
      <c r="B776" t="s">
        <v>88</v>
      </c>
      <c r="E776">
        <v>78041</v>
      </c>
      <c r="F776" t="s">
        <v>23</v>
      </c>
      <c r="G776" t="s">
        <v>89</v>
      </c>
      <c r="H776">
        <v>11092</v>
      </c>
      <c r="I776" t="s">
        <v>79</v>
      </c>
      <c r="J776">
        <f>VLOOKUP(I776,[1]Key!$A$1:$C$72,2,FALSE)</f>
        <v>43.038649999999997</v>
      </c>
      <c r="K776">
        <f>VLOOKUP(I776,[1]Key!$A$1:$C$72,3,FALSE)</f>
        <v>-87.921930000000003</v>
      </c>
      <c r="L776" t="s">
        <v>83</v>
      </c>
      <c r="M776">
        <f>VLOOKUP(L776,[1]Key!$A$1:$C$72,2,FALSE)</f>
        <v>43.02017</v>
      </c>
      <c r="N776">
        <f>VLOOKUP(L776,[1]Key!$A$1:$C$72,3,FALSE)</f>
        <v>-87.933049999999994</v>
      </c>
      <c r="O776">
        <v>26</v>
      </c>
      <c r="P776">
        <v>3</v>
      </c>
      <c r="Q776">
        <v>3.9</v>
      </c>
      <c r="R776">
        <v>3.7</v>
      </c>
      <c r="S776">
        <v>156</v>
      </c>
      <c r="T776">
        <f t="shared" si="108"/>
        <v>-1</v>
      </c>
      <c r="U776" s="1">
        <v>42779</v>
      </c>
      <c r="V776" s="13">
        <f t="shared" si="109"/>
        <v>42767</v>
      </c>
      <c r="W776" s="14">
        <f t="shared" si="110"/>
        <v>42779</v>
      </c>
      <c r="X776" s="1" t="str">
        <f t="shared" si="111"/>
        <v>Monday</v>
      </c>
      <c r="Y776" s="2">
        <v>0.55417824074074074</v>
      </c>
      <c r="Z776" s="2">
        <f t="shared" si="112"/>
        <v>0.54166666666666663</v>
      </c>
      <c r="AA776">
        <f>1</f>
        <v>1</v>
      </c>
      <c r="AB776" s="1">
        <v>42779</v>
      </c>
      <c r="AC776" s="13">
        <f t="shared" si="113"/>
        <v>42767</v>
      </c>
      <c r="AD776" s="14">
        <f t="shared" si="114"/>
        <v>42779</v>
      </c>
      <c r="AE776" s="1" t="str">
        <f t="shared" si="115"/>
        <v>Monday</v>
      </c>
      <c r="AF776" s="2">
        <v>0.57226851851851845</v>
      </c>
      <c r="AG776" s="2">
        <f t="shared" si="116"/>
        <v>0.58333333333333326</v>
      </c>
      <c r="AH776" t="s">
        <v>27</v>
      </c>
    </row>
    <row r="777" spans="1:34" x14ac:dyDescent="0.2">
      <c r="A777">
        <v>1507653</v>
      </c>
      <c r="B777" t="s">
        <v>88</v>
      </c>
      <c r="E777">
        <v>53202</v>
      </c>
      <c r="F777" t="s">
        <v>23</v>
      </c>
      <c r="G777" t="s">
        <v>89</v>
      </c>
      <c r="H777">
        <v>11118</v>
      </c>
      <c r="I777" t="s">
        <v>36</v>
      </c>
      <c r="J777">
        <f>VLOOKUP(I777,[1]Key!$A$1:$C$72,2,FALSE)</f>
        <v>43.038580000000003</v>
      </c>
      <c r="K777">
        <f>VLOOKUP(I777,[1]Key!$A$1:$C$72,3,FALSE)</f>
        <v>-87.90934</v>
      </c>
      <c r="L777" t="s">
        <v>61</v>
      </c>
      <c r="M777">
        <f>VLOOKUP(L777,[1]Key!$A$1:$C$72,2,FALSE)</f>
        <v>43.058619999999998</v>
      </c>
      <c r="N777">
        <f>VLOOKUP(L777,[1]Key!$A$1:$C$72,3,FALSE)</f>
        <v>-87.885319999999993</v>
      </c>
      <c r="O777">
        <v>20</v>
      </c>
      <c r="P777">
        <v>3</v>
      </c>
      <c r="Q777">
        <v>3</v>
      </c>
      <c r="R777">
        <v>2.9</v>
      </c>
      <c r="S777">
        <v>120</v>
      </c>
      <c r="T777">
        <f t="shared" si="108"/>
        <v>-1</v>
      </c>
      <c r="U777" s="1">
        <v>42780</v>
      </c>
      <c r="V777" s="13">
        <f t="shared" si="109"/>
        <v>42767</v>
      </c>
      <c r="W777" s="14">
        <f t="shared" si="110"/>
        <v>42780</v>
      </c>
      <c r="X777" s="1" t="str">
        <f t="shared" si="111"/>
        <v>Tuesday</v>
      </c>
      <c r="Y777" s="2">
        <v>0.43673611111111116</v>
      </c>
      <c r="Z777" s="2">
        <f t="shared" si="112"/>
        <v>0.41666666666666663</v>
      </c>
      <c r="AA777">
        <f>1</f>
        <v>1</v>
      </c>
      <c r="AB777" s="1">
        <v>42780</v>
      </c>
      <c r="AC777" s="13">
        <f t="shared" si="113"/>
        <v>42767</v>
      </c>
      <c r="AD777" s="14">
        <f t="shared" si="114"/>
        <v>42780</v>
      </c>
      <c r="AE777" s="1" t="str">
        <f t="shared" si="115"/>
        <v>Tuesday</v>
      </c>
      <c r="AF777" s="2">
        <v>0.45061342592592596</v>
      </c>
      <c r="AG777" s="2">
        <f t="shared" si="116"/>
        <v>0.45833333333333331</v>
      </c>
      <c r="AH777" t="s">
        <v>27</v>
      </c>
    </row>
    <row r="778" spans="1:34" x14ac:dyDescent="0.2">
      <c r="A778">
        <v>1507671</v>
      </c>
      <c r="B778" t="s">
        <v>88</v>
      </c>
      <c r="E778">
        <v>53024</v>
      </c>
      <c r="F778" t="s">
        <v>23</v>
      </c>
      <c r="G778" t="s">
        <v>89</v>
      </c>
      <c r="H778">
        <v>5473</v>
      </c>
      <c r="I778" t="s">
        <v>34</v>
      </c>
      <c r="J778">
        <f>VLOOKUP(I778,[1]Key!$A$1:$C$72,2,FALSE)</f>
        <v>43.036900000000003</v>
      </c>
      <c r="K778">
        <f>VLOOKUP(I778,[1]Key!$A$1:$C$72,3,FALSE)</f>
        <v>-87.89667</v>
      </c>
      <c r="L778" t="s">
        <v>34</v>
      </c>
      <c r="M778">
        <f>VLOOKUP(L778,[1]Key!$A$1:$C$72,2,FALSE)</f>
        <v>43.036900000000003</v>
      </c>
      <c r="N778">
        <f>VLOOKUP(L778,[1]Key!$A$1:$C$72,3,FALSE)</f>
        <v>-87.89667</v>
      </c>
      <c r="O778">
        <v>43</v>
      </c>
      <c r="P778">
        <v>6</v>
      </c>
      <c r="Q778">
        <v>6.5</v>
      </c>
      <c r="R778">
        <v>6.1</v>
      </c>
      <c r="S778">
        <v>258</v>
      </c>
      <c r="T778">
        <f t="shared" si="108"/>
        <v>-1</v>
      </c>
      <c r="U778" s="1">
        <v>42780</v>
      </c>
      <c r="V778" s="13">
        <f t="shared" si="109"/>
        <v>42767</v>
      </c>
      <c r="W778" s="14">
        <f t="shared" si="110"/>
        <v>42780</v>
      </c>
      <c r="X778" s="1" t="str">
        <f t="shared" si="111"/>
        <v>Tuesday</v>
      </c>
      <c r="Y778" s="2">
        <v>0.47015046296296298</v>
      </c>
      <c r="Z778" s="2">
        <f t="shared" si="112"/>
        <v>0.45833333333333331</v>
      </c>
      <c r="AA778">
        <f>1</f>
        <v>1</v>
      </c>
      <c r="AB778" s="1">
        <v>42780</v>
      </c>
      <c r="AC778" s="13">
        <f t="shared" si="113"/>
        <v>42767</v>
      </c>
      <c r="AD778" s="14">
        <f t="shared" si="114"/>
        <v>42780</v>
      </c>
      <c r="AE778" s="1" t="str">
        <f t="shared" si="115"/>
        <v>Tuesday</v>
      </c>
      <c r="AF778" s="2">
        <v>0.50008101851851849</v>
      </c>
      <c r="AG778" s="2">
        <f t="shared" si="116"/>
        <v>0.5</v>
      </c>
      <c r="AH778" t="s">
        <v>35</v>
      </c>
    </row>
    <row r="779" spans="1:34" x14ac:dyDescent="0.2">
      <c r="A779">
        <v>1485195</v>
      </c>
      <c r="B779" t="s">
        <v>88</v>
      </c>
      <c r="E779">
        <v>53211</v>
      </c>
      <c r="F779" t="s">
        <v>23</v>
      </c>
      <c r="G779" t="s">
        <v>89</v>
      </c>
      <c r="H779">
        <v>178</v>
      </c>
      <c r="I779" t="s">
        <v>77</v>
      </c>
      <c r="J779">
        <f>VLOOKUP(I779,[1]Key!$A$1:$C$72,2,FALSE)</f>
        <v>43.074655999999997</v>
      </c>
      <c r="K779">
        <f>VLOOKUP(I779,[1]Key!$A$1:$C$72,3,FALSE)</f>
        <v>-87.889011999999994</v>
      </c>
      <c r="L779" t="s">
        <v>60</v>
      </c>
      <c r="M779">
        <f>VLOOKUP(L779,[1]Key!$A$1:$C$72,2,FALSE)</f>
        <v>43.066893999999998</v>
      </c>
      <c r="N779">
        <f>VLOOKUP(L779,[1]Key!$A$1:$C$72,3,FALSE)</f>
        <v>-87.877936000000005</v>
      </c>
      <c r="O779">
        <v>10</v>
      </c>
      <c r="P779">
        <v>3</v>
      </c>
      <c r="Q779">
        <v>1.5</v>
      </c>
      <c r="R779">
        <v>1.4</v>
      </c>
      <c r="S779">
        <v>60</v>
      </c>
      <c r="T779">
        <f t="shared" si="108"/>
        <v>-1</v>
      </c>
      <c r="U779" s="1">
        <v>42780</v>
      </c>
      <c r="V779" s="13">
        <f t="shared" si="109"/>
        <v>42767</v>
      </c>
      <c r="W779" s="14">
        <f t="shared" si="110"/>
        <v>42780</v>
      </c>
      <c r="X779" s="1" t="str">
        <f t="shared" si="111"/>
        <v>Tuesday</v>
      </c>
      <c r="Y779" s="2">
        <v>0.93556712962962962</v>
      </c>
      <c r="Z779" s="2">
        <f t="shared" si="112"/>
        <v>0.91666666666666663</v>
      </c>
      <c r="AA779">
        <f>1</f>
        <v>1</v>
      </c>
      <c r="AB779" s="1">
        <v>42780</v>
      </c>
      <c r="AC779" s="13">
        <f t="shared" si="113"/>
        <v>42767</v>
      </c>
      <c r="AD779" s="14">
        <f t="shared" si="114"/>
        <v>42780</v>
      </c>
      <c r="AE779" s="1" t="str">
        <f t="shared" si="115"/>
        <v>Tuesday</v>
      </c>
      <c r="AF779" s="2">
        <v>0.94238425925925917</v>
      </c>
      <c r="AG779" s="2">
        <f t="shared" si="116"/>
        <v>0.95833333333333326</v>
      </c>
      <c r="AH779" t="s">
        <v>27</v>
      </c>
    </row>
    <row r="780" spans="1:34" x14ac:dyDescent="0.2">
      <c r="A780">
        <v>1457620</v>
      </c>
      <c r="B780" t="s">
        <v>88</v>
      </c>
      <c r="E780">
        <v>53211</v>
      </c>
      <c r="F780" t="s">
        <v>23</v>
      </c>
      <c r="G780" t="s">
        <v>89</v>
      </c>
      <c r="H780">
        <v>81</v>
      </c>
      <c r="I780" t="s">
        <v>61</v>
      </c>
      <c r="J780">
        <f>VLOOKUP(I780,[1]Key!$A$1:$C$72,2,FALSE)</f>
        <v>43.058619999999998</v>
      </c>
      <c r="K780">
        <f>VLOOKUP(I780,[1]Key!$A$1:$C$72,3,FALSE)</f>
        <v>-87.885319999999993</v>
      </c>
      <c r="L780" t="s">
        <v>31</v>
      </c>
      <c r="M780">
        <f>VLOOKUP(L780,[1]Key!$A$1:$C$72,2,FALSE)</f>
        <v>43.03519</v>
      </c>
      <c r="N780">
        <f>VLOOKUP(L780,[1]Key!$A$1:$C$72,3,FALSE)</f>
        <v>-87.907390000000007</v>
      </c>
      <c r="O780">
        <v>19</v>
      </c>
      <c r="P780">
        <v>3</v>
      </c>
      <c r="Q780">
        <v>2.9</v>
      </c>
      <c r="R780">
        <v>2.7</v>
      </c>
      <c r="S780">
        <v>114</v>
      </c>
      <c r="T780">
        <f t="shared" si="108"/>
        <v>-1</v>
      </c>
      <c r="U780" s="1">
        <v>42781</v>
      </c>
      <c r="V780" s="13">
        <f t="shared" si="109"/>
        <v>42767</v>
      </c>
      <c r="W780" s="14">
        <f t="shared" si="110"/>
        <v>42781</v>
      </c>
      <c r="X780" s="1" t="str">
        <f t="shared" si="111"/>
        <v>Wednesday</v>
      </c>
      <c r="Y780" s="2">
        <v>0.59821759259259266</v>
      </c>
      <c r="Z780" s="2">
        <f t="shared" si="112"/>
        <v>0.58333333333333326</v>
      </c>
      <c r="AA780">
        <f>1</f>
        <v>1</v>
      </c>
      <c r="AB780" s="1">
        <v>42781</v>
      </c>
      <c r="AC780" s="13">
        <f t="shared" si="113"/>
        <v>42767</v>
      </c>
      <c r="AD780" s="14">
        <f t="shared" si="114"/>
        <v>42781</v>
      </c>
      <c r="AE780" s="1" t="str">
        <f t="shared" si="115"/>
        <v>Wednesday</v>
      </c>
      <c r="AF780" s="2">
        <v>0.61167824074074073</v>
      </c>
      <c r="AG780" s="2">
        <f t="shared" si="116"/>
        <v>0.625</v>
      </c>
      <c r="AH780" t="s">
        <v>27</v>
      </c>
    </row>
    <row r="781" spans="1:34" x14ac:dyDescent="0.2">
      <c r="A781">
        <v>1508437</v>
      </c>
      <c r="B781" t="s">
        <v>88</v>
      </c>
      <c r="E781">
        <v>60106</v>
      </c>
      <c r="F781" t="s">
        <v>23</v>
      </c>
      <c r="G781" t="s">
        <v>89</v>
      </c>
      <c r="H781">
        <v>5499</v>
      </c>
      <c r="I781" t="s">
        <v>74</v>
      </c>
      <c r="J781">
        <f>VLOOKUP(I781,[1]Key!$A$1:$C$72,2,FALSE)</f>
        <v>43.040154000000001</v>
      </c>
      <c r="K781">
        <f>VLOOKUP(I781,[1]Key!$A$1:$C$72,3,FALSE)</f>
        <v>-87.932113000000001</v>
      </c>
      <c r="L781" t="s">
        <v>32</v>
      </c>
      <c r="M781">
        <f>VLOOKUP(L781,[1]Key!$A$1:$C$72,2,FALSE)</f>
        <v>43.038719999999998</v>
      </c>
      <c r="N781">
        <f>VLOOKUP(L781,[1]Key!$A$1:$C$72,3,FALSE)</f>
        <v>-87.905339999999995</v>
      </c>
      <c r="O781">
        <v>58</v>
      </c>
      <c r="P781">
        <v>6</v>
      </c>
      <c r="Q781">
        <v>8.6999999999999993</v>
      </c>
      <c r="R781">
        <v>8.3000000000000007</v>
      </c>
      <c r="S781">
        <v>348</v>
      </c>
      <c r="T781">
        <f t="shared" si="108"/>
        <v>-1</v>
      </c>
      <c r="U781" s="1">
        <v>42782</v>
      </c>
      <c r="V781" s="13">
        <f t="shared" si="109"/>
        <v>42767</v>
      </c>
      <c r="W781" s="14">
        <f t="shared" si="110"/>
        <v>42782</v>
      </c>
      <c r="X781" s="1" t="str">
        <f t="shared" si="111"/>
        <v>Thursday</v>
      </c>
      <c r="Y781" s="2">
        <v>4.1134259259259259E-2</v>
      </c>
      <c r="Z781" s="2">
        <f t="shared" si="112"/>
        <v>4.1666666666666664E-2</v>
      </c>
      <c r="AA781">
        <f>1</f>
        <v>1</v>
      </c>
      <c r="AB781" s="1">
        <v>42782</v>
      </c>
      <c r="AC781" s="13">
        <f t="shared" si="113"/>
        <v>42767</v>
      </c>
      <c r="AD781" s="14">
        <f t="shared" si="114"/>
        <v>42782</v>
      </c>
      <c r="AE781" s="1" t="str">
        <f t="shared" si="115"/>
        <v>Thursday</v>
      </c>
      <c r="AF781" s="2">
        <v>8.160879629629629E-2</v>
      </c>
      <c r="AG781" s="2">
        <f t="shared" si="116"/>
        <v>8.3333333333333329E-2</v>
      </c>
      <c r="AH781" t="s">
        <v>27</v>
      </c>
    </row>
    <row r="782" spans="1:34" x14ac:dyDescent="0.2">
      <c r="A782">
        <v>1508583</v>
      </c>
      <c r="B782" t="s">
        <v>88</v>
      </c>
      <c r="E782">
        <v>53205</v>
      </c>
      <c r="F782" t="s">
        <v>23</v>
      </c>
      <c r="G782" t="s">
        <v>89</v>
      </c>
      <c r="H782">
        <v>333</v>
      </c>
      <c r="I782" t="s">
        <v>75</v>
      </c>
      <c r="J782">
        <f>VLOOKUP(I782,[1]Key!$A$1:$C$72,2,FALSE)</f>
        <v>43.056539999999998</v>
      </c>
      <c r="K782">
        <f>VLOOKUP(I782,[1]Key!$A$1:$C$72,3,FALSE)</f>
        <v>-87.914370000000005</v>
      </c>
      <c r="L782" t="s">
        <v>75</v>
      </c>
      <c r="M782">
        <f>VLOOKUP(L782,[1]Key!$A$1:$C$72,2,FALSE)</f>
        <v>43.056539999999998</v>
      </c>
      <c r="N782">
        <f>VLOOKUP(L782,[1]Key!$A$1:$C$72,3,FALSE)</f>
        <v>-87.914370000000005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108"/>
        <v>-1</v>
      </c>
      <c r="U782" s="1">
        <v>42782</v>
      </c>
      <c r="V782" s="13">
        <f t="shared" si="109"/>
        <v>42767</v>
      </c>
      <c r="W782" s="14">
        <f t="shared" si="110"/>
        <v>42782</v>
      </c>
      <c r="X782" s="1" t="str">
        <f t="shared" si="111"/>
        <v>Thursday</v>
      </c>
      <c r="Y782" s="2">
        <v>0.50418981481481484</v>
      </c>
      <c r="Z782" s="2">
        <f t="shared" si="112"/>
        <v>0.5</v>
      </c>
      <c r="AA782">
        <f>1</f>
        <v>1</v>
      </c>
      <c r="AB782" s="1">
        <v>42782</v>
      </c>
      <c r="AC782" s="13">
        <f t="shared" si="113"/>
        <v>42767</v>
      </c>
      <c r="AD782" s="14">
        <f t="shared" si="114"/>
        <v>42782</v>
      </c>
      <c r="AE782" s="1" t="str">
        <f t="shared" si="115"/>
        <v>Thursday</v>
      </c>
      <c r="AF782" s="2">
        <v>0.50462962962962965</v>
      </c>
      <c r="AG782" s="2">
        <f t="shared" si="116"/>
        <v>0.5</v>
      </c>
      <c r="AH782" t="s">
        <v>35</v>
      </c>
    </row>
    <row r="783" spans="1:34" x14ac:dyDescent="0.2">
      <c r="A783">
        <v>1446246</v>
      </c>
      <c r="B783" t="s">
        <v>88</v>
      </c>
      <c r="E783">
        <v>53202</v>
      </c>
      <c r="F783" t="s">
        <v>23</v>
      </c>
      <c r="G783" t="s">
        <v>89</v>
      </c>
      <c r="H783">
        <v>5440</v>
      </c>
      <c r="I783" t="s">
        <v>32</v>
      </c>
      <c r="J783">
        <f>VLOOKUP(I783,[1]Key!$A$1:$C$72,2,FALSE)</f>
        <v>43.038719999999998</v>
      </c>
      <c r="K783">
        <f>VLOOKUP(I783,[1]Key!$A$1:$C$72,3,FALSE)</f>
        <v>-87.905339999999995</v>
      </c>
      <c r="L783" t="s">
        <v>40</v>
      </c>
      <c r="M783">
        <f>VLOOKUP(L783,[1]Key!$A$1:$C$72,2,FALSE)</f>
        <v>43.031480000000002</v>
      </c>
      <c r="N783">
        <f>VLOOKUP(L783,[1]Key!$A$1:$C$72,3,FALSE)</f>
        <v>-87.908169999999998</v>
      </c>
      <c r="O783">
        <v>7</v>
      </c>
      <c r="P783">
        <v>3</v>
      </c>
      <c r="Q783">
        <v>1.1000000000000001</v>
      </c>
      <c r="R783">
        <v>1</v>
      </c>
      <c r="S783">
        <v>42</v>
      </c>
      <c r="T783">
        <f t="shared" si="108"/>
        <v>-1</v>
      </c>
      <c r="U783" s="1">
        <v>42782</v>
      </c>
      <c r="V783" s="13">
        <f t="shared" si="109"/>
        <v>42767</v>
      </c>
      <c r="W783" s="14">
        <f t="shared" si="110"/>
        <v>42782</v>
      </c>
      <c r="X783" s="1" t="str">
        <f t="shared" si="111"/>
        <v>Thursday</v>
      </c>
      <c r="Y783" s="2">
        <v>0.71479166666666671</v>
      </c>
      <c r="Z783" s="2">
        <f t="shared" si="112"/>
        <v>0.70833333333333326</v>
      </c>
      <c r="AA783">
        <f>1</f>
        <v>1</v>
      </c>
      <c r="AB783" s="1">
        <v>42782</v>
      </c>
      <c r="AC783" s="13">
        <f t="shared" si="113"/>
        <v>42767</v>
      </c>
      <c r="AD783" s="14">
        <f t="shared" si="114"/>
        <v>42782</v>
      </c>
      <c r="AE783" s="1" t="str">
        <f t="shared" si="115"/>
        <v>Thursday</v>
      </c>
      <c r="AF783" s="2">
        <v>0.71971064814814811</v>
      </c>
      <c r="AG783" s="2">
        <f t="shared" si="116"/>
        <v>0.70833333333333326</v>
      </c>
      <c r="AH783" t="s">
        <v>27</v>
      </c>
    </row>
    <row r="784" spans="1:34" x14ac:dyDescent="0.2">
      <c r="A784">
        <v>1514490</v>
      </c>
      <c r="B784" t="s">
        <v>88</v>
      </c>
      <c r="E784">
        <v>53121</v>
      </c>
      <c r="F784" t="s">
        <v>23</v>
      </c>
      <c r="G784" t="s">
        <v>89</v>
      </c>
      <c r="H784">
        <v>11114</v>
      </c>
      <c r="I784" t="s">
        <v>52</v>
      </c>
      <c r="J784">
        <f>VLOOKUP(I784,[1]Key!$A$1:$C$72,2,FALSE)</f>
        <v>43.026470000000003</v>
      </c>
      <c r="K784">
        <f>VLOOKUP(I784,[1]Key!$A$1:$C$72,3,FALSE)</f>
        <v>-87.918040000000005</v>
      </c>
      <c r="L784" t="s">
        <v>52</v>
      </c>
      <c r="M784">
        <f>VLOOKUP(L784,[1]Key!$A$1:$C$72,2,FALSE)</f>
        <v>43.026470000000003</v>
      </c>
      <c r="N784">
        <f>VLOOKUP(L784,[1]Key!$A$1:$C$72,3,FALSE)</f>
        <v>-87.918040000000005</v>
      </c>
      <c r="O784">
        <v>43</v>
      </c>
      <c r="P784">
        <v>6</v>
      </c>
      <c r="Q784">
        <v>6.5</v>
      </c>
      <c r="R784">
        <v>6.1</v>
      </c>
      <c r="S784">
        <v>258</v>
      </c>
      <c r="T784">
        <f t="shared" si="108"/>
        <v>-1</v>
      </c>
      <c r="U784" s="1">
        <v>42785</v>
      </c>
      <c r="V784" s="13">
        <f t="shared" si="109"/>
        <v>42767</v>
      </c>
      <c r="W784" s="14">
        <f t="shared" si="110"/>
        <v>42785</v>
      </c>
      <c r="X784" s="1" t="str">
        <f t="shared" si="111"/>
        <v>Sunday</v>
      </c>
      <c r="Y784" s="2">
        <v>0.63336805555555553</v>
      </c>
      <c r="Z784" s="2">
        <f t="shared" si="112"/>
        <v>0.625</v>
      </c>
      <c r="AA784">
        <f>1</f>
        <v>1</v>
      </c>
      <c r="AB784" s="1">
        <v>42785</v>
      </c>
      <c r="AC784" s="13">
        <f t="shared" si="113"/>
        <v>42767</v>
      </c>
      <c r="AD784" s="14">
        <f t="shared" si="114"/>
        <v>42785</v>
      </c>
      <c r="AE784" s="1" t="str">
        <f t="shared" si="115"/>
        <v>Sunday</v>
      </c>
      <c r="AF784" s="2">
        <v>0.6633796296296296</v>
      </c>
      <c r="AG784" s="2">
        <f t="shared" si="116"/>
        <v>0.66666666666666663</v>
      </c>
      <c r="AH784" t="s">
        <v>35</v>
      </c>
    </row>
    <row r="785" spans="1:34" x14ac:dyDescent="0.2">
      <c r="A785">
        <v>1510088</v>
      </c>
      <c r="B785" t="s">
        <v>88</v>
      </c>
      <c r="E785">
        <v>53575</v>
      </c>
      <c r="F785" t="s">
        <v>23</v>
      </c>
      <c r="G785" t="s">
        <v>89</v>
      </c>
      <c r="H785">
        <v>959</v>
      </c>
      <c r="I785" t="s">
        <v>67</v>
      </c>
      <c r="J785">
        <f>VLOOKUP(I785,[1]Key!$A$1:$C$72,2,FALSE)</f>
        <v>43.074890000000003</v>
      </c>
      <c r="K785">
        <f>VLOOKUP(I785,[1]Key!$A$1:$C$72,3,FALSE)</f>
        <v>-87.882810000000006</v>
      </c>
      <c r="L785" t="s">
        <v>29</v>
      </c>
      <c r="M785">
        <f>VLOOKUP(L785,[1]Key!$A$1:$C$72,2,FALSE)</f>
        <v>43.042490000000001</v>
      </c>
      <c r="N785">
        <f>VLOOKUP(L785,[1]Key!$A$1:$C$72,3,FALSE)</f>
        <v>-87.909959999999998</v>
      </c>
      <c r="O785">
        <v>16</v>
      </c>
      <c r="P785">
        <v>3</v>
      </c>
      <c r="Q785">
        <v>2.4</v>
      </c>
      <c r="R785">
        <v>2.2999999999999998</v>
      </c>
      <c r="S785">
        <v>96</v>
      </c>
      <c r="T785">
        <f t="shared" si="108"/>
        <v>-1</v>
      </c>
      <c r="U785" s="1">
        <v>42785</v>
      </c>
      <c r="V785" s="13">
        <f t="shared" si="109"/>
        <v>42767</v>
      </c>
      <c r="W785" s="14">
        <f t="shared" si="110"/>
        <v>42785</v>
      </c>
      <c r="X785" s="1" t="str">
        <f t="shared" si="111"/>
        <v>Sunday</v>
      </c>
      <c r="Y785" s="2">
        <v>0.64236111111111105</v>
      </c>
      <c r="Z785" s="2">
        <f t="shared" si="112"/>
        <v>0.625</v>
      </c>
      <c r="AA785">
        <f>1</f>
        <v>1</v>
      </c>
      <c r="AB785" s="1">
        <v>42785</v>
      </c>
      <c r="AC785" s="13">
        <f t="shared" si="113"/>
        <v>42767</v>
      </c>
      <c r="AD785" s="14">
        <f t="shared" si="114"/>
        <v>42785</v>
      </c>
      <c r="AE785" s="1" t="str">
        <f t="shared" si="115"/>
        <v>Sunday</v>
      </c>
      <c r="AF785" s="2">
        <v>0.65365740740740741</v>
      </c>
      <c r="AG785" s="2">
        <f t="shared" si="116"/>
        <v>0.66666666666666663</v>
      </c>
      <c r="AH785" t="s">
        <v>27</v>
      </c>
    </row>
    <row r="786" spans="1:34" x14ac:dyDescent="0.2">
      <c r="A786">
        <v>1514577</v>
      </c>
      <c r="B786" t="s">
        <v>88</v>
      </c>
      <c r="E786">
        <v>53233</v>
      </c>
      <c r="F786" t="s">
        <v>23</v>
      </c>
      <c r="G786" t="s">
        <v>89</v>
      </c>
      <c r="H786">
        <v>5436</v>
      </c>
      <c r="I786" t="s">
        <v>74</v>
      </c>
      <c r="J786">
        <f>VLOOKUP(I786,[1]Key!$A$1:$C$72,2,FALSE)</f>
        <v>43.040154000000001</v>
      </c>
      <c r="K786">
        <f>VLOOKUP(I786,[1]Key!$A$1:$C$72,3,FALSE)</f>
        <v>-87.932113000000001</v>
      </c>
      <c r="L786" t="s">
        <v>80</v>
      </c>
      <c r="M786">
        <f>VLOOKUP(L786,[1]Key!$A$1:$C$72,2,FALSE)</f>
        <v>43.052460000000004</v>
      </c>
      <c r="N786">
        <f>VLOOKUP(L786,[1]Key!$A$1:$C$72,3,FALSE)</f>
        <v>-87.891000000000005</v>
      </c>
      <c r="O786">
        <v>23</v>
      </c>
      <c r="P786">
        <v>3</v>
      </c>
      <c r="Q786">
        <v>3.5</v>
      </c>
      <c r="R786">
        <v>3.3</v>
      </c>
      <c r="S786">
        <v>138</v>
      </c>
      <c r="T786">
        <f t="shared" si="108"/>
        <v>-1</v>
      </c>
      <c r="U786" s="1">
        <v>42785</v>
      </c>
      <c r="V786" s="13">
        <f t="shared" si="109"/>
        <v>42767</v>
      </c>
      <c r="W786" s="14">
        <f t="shared" si="110"/>
        <v>42785</v>
      </c>
      <c r="X786" s="1" t="str">
        <f t="shared" si="111"/>
        <v>Sunday</v>
      </c>
      <c r="Y786" s="2">
        <v>0.64635416666666667</v>
      </c>
      <c r="Z786" s="2">
        <f t="shared" si="112"/>
        <v>0.66666666666666663</v>
      </c>
      <c r="AA786">
        <f>1</f>
        <v>1</v>
      </c>
      <c r="AB786" s="1">
        <v>42785</v>
      </c>
      <c r="AC786" s="13">
        <f t="shared" si="113"/>
        <v>42767</v>
      </c>
      <c r="AD786" s="14">
        <f t="shared" si="114"/>
        <v>42785</v>
      </c>
      <c r="AE786" s="1" t="str">
        <f t="shared" si="115"/>
        <v>Sunday</v>
      </c>
      <c r="AF786" s="2">
        <v>0.66244212962962956</v>
      </c>
      <c r="AG786" s="2">
        <f t="shared" si="116"/>
        <v>0.66666666666666663</v>
      </c>
      <c r="AH786" t="s">
        <v>27</v>
      </c>
    </row>
    <row r="787" spans="1:34" x14ac:dyDescent="0.2">
      <c r="A787">
        <v>726070</v>
      </c>
      <c r="B787" t="s">
        <v>88</v>
      </c>
      <c r="E787">
        <v>82987</v>
      </c>
      <c r="F787" t="s">
        <v>23</v>
      </c>
      <c r="G787" t="s">
        <v>89</v>
      </c>
      <c r="H787">
        <v>19</v>
      </c>
      <c r="I787" t="s">
        <v>40</v>
      </c>
      <c r="J787">
        <f>VLOOKUP(I787,[1]Key!$A$1:$C$72,2,FALSE)</f>
        <v>43.031480000000002</v>
      </c>
      <c r="K787">
        <f>VLOOKUP(I787,[1]Key!$A$1:$C$72,3,FALSE)</f>
        <v>-87.908169999999998</v>
      </c>
      <c r="L787" t="s">
        <v>80</v>
      </c>
      <c r="M787">
        <f>VLOOKUP(L787,[1]Key!$A$1:$C$72,2,FALSE)</f>
        <v>43.052460000000004</v>
      </c>
      <c r="N787">
        <f>VLOOKUP(L787,[1]Key!$A$1:$C$72,3,FALSE)</f>
        <v>-87.891000000000005</v>
      </c>
      <c r="O787">
        <v>22</v>
      </c>
      <c r="P787">
        <v>3</v>
      </c>
      <c r="Q787">
        <v>3.3</v>
      </c>
      <c r="R787">
        <v>3.1</v>
      </c>
      <c r="S787">
        <v>132</v>
      </c>
      <c r="T787">
        <f t="shared" si="108"/>
        <v>-1</v>
      </c>
      <c r="U787" s="1">
        <v>42785</v>
      </c>
      <c r="V787" s="13">
        <f t="shared" si="109"/>
        <v>42767</v>
      </c>
      <c r="W787" s="14">
        <f t="shared" si="110"/>
        <v>42785</v>
      </c>
      <c r="X787" s="1" t="str">
        <f t="shared" si="111"/>
        <v>Sunday</v>
      </c>
      <c r="Y787" s="2">
        <v>0.6774768518518518</v>
      </c>
      <c r="Z787" s="2">
        <f t="shared" si="112"/>
        <v>0.66666666666666663</v>
      </c>
      <c r="AA787">
        <f>1</f>
        <v>1</v>
      </c>
      <c r="AB787" s="1">
        <v>42785</v>
      </c>
      <c r="AC787" s="13">
        <f t="shared" si="113"/>
        <v>42767</v>
      </c>
      <c r="AD787" s="14">
        <f t="shared" si="114"/>
        <v>42785</v>
      </c>
      <c r="AE787" s="1" t="str">
        <f t="shared" si="115"/>
        <v>Sunday</v>
      </c>
      <c r="AF787" s="2">
        <v>0.69304398148148139</v>
      </c>
      <c r="AG787" s="2">
        <f t="shared" si="116"/>
        <v>0.70833333333333326</v>
      </c>
      <c r="AH787" t="s">
        <v>27</v>
      </c>
    </row>
    <row r="788" spans="1:34" x14ac:dyDescent="0.2">
      <c r="A788">
        <v>1188773</v>
      </c>
      <c r="B788" t="s">
        <v>88</v>
      </c>
      <c r="E788">
        <v>10520</v>
      </c>
      <c r="F788" t="s">
        <v>23</v>
      </c>
      <c r="G788" t="s">
        <v>89</v>
      </c>
      <c r="H788">
        <v>5500</v>
      </c>
      <c r="I788" t="s">
        <v>37</v>
      </c>
      <c r="J788">
        <f>VLOOKUP(I788,[1]Key!$A$1:$C$72,2,FALSE)</f>
        <v>43.031320000000001</v>
      </c>
      <c r="K788">
        <f>VLOOKUP(I788,[1]Key!$A$1:$C$72,3,FALSE)</f>
        <v>-87.904259999999994</v>
      </c>
      <c r="L788" t="s">
        <v>74</v>
      </c>
      <c r="M788">
        <f>VLOOKUP(L788,[1]Key!$A$1:$C$72,2,FALSE)</f>
        <v>43.040154000000001</v>
      </c>
      <c r="N788">
        <f>VLOOKUP(L788,[1]Key!$A$1:$C$72,3,FALSE)</f>
        <v>-87.932113000000001</v>
      </c>
      <c r="O788">
        <v>12</v>
      </c>
      <c r="P788">
        <v>3</v>
      </c>
      <c r="Q788">
        <v>1.8</v>
      </c>
      <c r="R788">
        <v>1.7</v>
      </c>
      <c r="S788">
        <v>72</v>
      </c>
      <c r="T788">
        <f t="shared" si="108"/>
        <v>-1</v>
      </c>
      <c r="U788" s="1">
        <v>42785</v>
      </c>
      <c r="V788" s="13">
        <f t="shared" si="109"/>
        <v>42767</v>
      </c>
      <c r="W788" s="14">
        <f t="shared" si="110"/>
        <v>42785</v>
      </c>
      <c r="X788" s="1" t="str">
        <f t="shared" si="111"/>
        <v>Sunday</v>
      </c>
      <c r="Y788" s="2">
        <v>0.69090277777777775</v>
      </c>
      <c r="Z788" s="2">
        <f t="shared" si="112"/>
        <v>0.70833333333333326</v>
      </c>
      <c r="AA788">
        <f>1</f>
        <v>1</v>
      </c>
      <c r="AB788" s="1">
        <v>42785</v>
      </c>
      <c r="AC788" s="13">
        <f t="shared" si="113"/>
        <v>42767</v>
      </c>
      <c r="AD788" s="14">
        <f t="shared" si="114"/>
        <v>42785</v>
      </c>
      <c r="AE788" s="1" t="str">
        <f t="shared" si="115"/>
        <v>Sunday</v>
      </c>
      <c r="AF788" s="2">
        <v>0.69894675925925931</v>
      </c>
      <c r="AG788" s="2">
        <f t="shared" si="116"/>
        <v>0.70833333333333326</v>
      </c>
      <c r="AH788" t="s">
        <v>27</v>
      </c>
    </row>
    <row r="789" spans="1:34" x14ac:dyDescent="0.2">
      <c r="A789">
        <v>1514912</v>
      </c>
      <c r="B789" t="s">
        <v>88</v>
      </c>
      <c r="E789">
        <v>53086</v>
      </c>
      <c r="F789" t="s">
        <v>23</v>
      </c>
      <c r="G789" t="s">
        <v>89</v>
      </c>
      <c r="H789">
        <v>5419</v>
      </c>
      <c r="I789" t="s">
        <v>69</v>
      </c>
      <c r="J789">
        <f>VLOOKUP(I789,[1]Key!$A$1:$C$72,2,FALSE)</f>
        <v>43.048200000000001</v>
      </c>
      <c r="K789">
        <f>VLOOKUP(I789,[1]Key!$A$1:$C$72,3,FALSE)</f>
        <v>-87.900859999999994</v>
      </c>
      <c r="L789" t="s">
        <v>31</v>
      </c>
      <c r="M789">
        <f>VLOOKUP(L789,[1]Key!$A$1:$C$72,2,FALSE)</f>
        <v>43.03519</v>
      </c>
      <c r="N789">
        <f>VLOOKUP(L789,[1]Key!$A$1:$C$72,3,FALSE)</f>
        <v>-87.907390000000007</v>
      </c>
      <c r="O789">
        <v>41</v>
      </c>
      <c r="P789">
        <v>6</v>
      </c>
      <c r="Q789">
        <v>6.2</v>
      </c>
      <c r="R789">
        <v>5.8</v>
      </c>
      <c r="S789">
        <v>246</v>
      </c>
      <c r="T789">
        <f t="shared" si="108"/>
        <v>-1</v>
      </c>
      <c r="U789" s="1">
        <v>42785</v>
      </c>
      <c r="V789" s="13">
        <f t="shared" si="109"/>
        <v>42767</v>
      </c>
      <c r="W789" s="14">
        <f t="shared" si="110"/>
        <v>42785</v>
      </c>
      <c r="X789" s="1" t="str">
        <f t="shared" si="111"/>
        <v>Sunday</v>
      </c>
      <c r="Y789" s="2">
        <v>0.69438657407407411</v>
      </c>
      <c r="Z789" s="2">
        <f t="shared" si="112"/>
        <v>0.70833333333333326</v>
      </c>
      <c r="AA789">
        <f>1</f>
        <v>1</v>
      </c>
      <c r="AB789" s="1">
        <v>42785</v>
      </c>
      <c r="AC789" s="13">
        <f t="shared" si="113"/>
        <v>42767</v>
      </c>
      <c r="AD789" s="14">
        <f t="shared" si="114"/>
        <v>42785</v>
      </c>
      <c r="AE789" s="1" t="str">
        <f t="shared" si="115"/>
        <v>Sunday</v>
      </c>
      <c r="AF789" s="2">
        <v>0.7227662037037037</v>
      </c>
      <c r="AG789" s="2">
        <f t="shared" si="116"/>
        <v>0.70833333333333326</v>
      </c>
      <c r="AH789" t="s">
        <v>27</v>
      </c>
    </row>
    <row r="790" spans="1:34" x14ac:dyDescent="0.2">
      <c r="A790">
        <v>726070</v>
      </c>
      <c r="B790" t="s">
        <v>88</v>
      </c>
      <c r="E790">
        <v>82987</v>
      </c>
      <c r="F790" t="s">
        <v>23</v>
      </c>
      <c r="G790" t="s">
        <v>89</v>
      </c>
      <c r="H790">
        <v>5583</v>
      </c>
      <c r="I790" t="s">
        <v>30</v>
      </c>
      <c r="J790">
        <f>VLOOKUP(I790,[1]Key!$A$1:$C$72,2,FALSE)</f>
        <v>43.05847</v>
      </c>
      <c r="K790">
        <f>VLOOKUP(I790,[1]Key!$A$1:$C$72,3,FALSE)</f>
        <v>-87.898079999999993</v>
      </c>
      <c r="L790" t="s">
        <v>40</v>
      </c>
      <c r="M790">
        <f>VLOOKUP(L790,[1]Key!$A$1:$C$72,2,FALSE)</f>
        <v>43.031480000000002</v>
      </c>
      <c r="N790">
        <f>VLOOKUP(L790,[1]Key!$A$1:$C$72,3,FALSE)</f>
        <v>-87.908169999999998</v>
      </c>
      <c r="O790">
        <v>23</v>
      </c>
      <c r="P790">
        <v>3</v>
      </c>
      <c r="Q790">
        <v>3.5</v>
      </c>
      <c r="R790">
        <v>3.3</v>
      </c>
      <c r="S790">
        <v>138</v>
      </c>
      <c r="T790">
        <f t="shared" si="108"/>
        <v>-1</v>
      </c>
      <c r="U790" s="1">
        <v>42785</v>
      </c>
      <c r="V790" s="13">
        <f t="shared" si="109"/>
        <v>42767</v>
      </c>
      <c r="W790" s="14">
        <f t="shared" si="110"/>
        <v>42785</v>
      </c>
      <c r="X790" s="1" t="str">
        <f t="shared" si="111"/>
        <v>Sunday</v>
      </c>
      <c r="Y790" s="2">
        <v>0.71512731481481484</v>
      </c>
      <c r="Z790" s="2">
        <f t="shared" si="112"/>
        <v>0.70833333333333326</v>
      </c>
      <c r="AA790">
        <f>1</f>
        <v>1</v>
      </c>
      <c r="AB790" s="1">
        <v>42785</v>
      </c>
      <c r="AC790" s="13">
        <f t="shared" si="113"/>
        <v>42767</v>
      </c>
      <c r="AD790" s="14">
        <f t="shared" si="114"/>
        <v>42785</v>
      </c>
      <c r="AE790" s="1" t="str">
        <f t="shared" si="115"/>
        <v>Sunday</v>
      </c>
      <c r="AF790" s="2">
        <v>0.73055555555555562</v>
      </c>
      <c r="AG790" s="2">
        <f t="shared" si="116"/>
        <v>0.75</v>
      </c>
      <c r="AH790" t="s">
        <v>27</v>
      </c>
    </row>
    <row r="791" spans="1:34" x14ac:dyDescent="0.2">
      <c r="A791">
        <v>1515301</v>
      </c>
      <c r="B791" t="s">
        <v>88</v>
      </c>
      <c r="E791">
        <v>53216</v>
      </c>
      <c r="F791" t="s">
        <v>23</v>
      </c>
      <c r="G791" t="s">
        <v>89</v>
      </c>
      <c r="H791">
        <v>228</v>
      </c>
      <c r="I791" t="s">
        <v>44</v>
      </c>
      <c r="J791">
        <f>VLOOKUP(I791,[1]Key!$A$1:$C$72,2,FALSE)</f>
        <v>43.045712999999999</v>
      </c>
      <c r="K791">
        <f>VLOOKUP(I791,[1]Key!$A$1:$C$72,3,FALSE)</f>
        <v>-87.899756999999994</v>
      </c>
      <c r="L791" t="s">
        <v>44</v>
      </c>
      <c r="M791">
        <f>VLOOKUP(L791,[1]Key!$A$1:$C$72,2,FALSE)</f>
        <v>43.045712999999999</v>
      </c>
      <c r="N791">
        <f>VLOOKUP(L791,[1]Key!$A$1:$C$72,3,FALSE)</f>
        <v>-87.899756999999994</v>
      </c>
      <c r="O791">
        <v>71</v>
      </c>
      <c r="P791">
        <v>9</v>
      </c>
      <c r="Q791">
        <v>10.7</v>
      </c>
      <c r="R791">
        <v>10.1</v>
      </c>
      <c r="S791">
        <v>426</v>
      </c>
      <c r="T791">
        <f t="shared" si="108"/>
        <v>-1</v>
      </c>
      <c r="U791" s="1">
        <v>42785</v>
      </c>
      <c r="V791" s="13">
        <f t="shared" si="109"/>
        <v>42767</v>
      </c>
      <c r="W791" s="14">
        <f t="shared" si="110"/>
        <v>42785</v>
      </c>
      <c r="X791" s="1" t="str">
        <f t="shared" si="111"/>
        <v>Sunday</v>
      </c>
      <c r="Y791" s="2">
        <v>0.83641203703703704</v>
      </c>
      <c r="Z791" s="2">
        <f t="shared" si="112"/>
        <v>0.83333333333333326</v>
      </c>
      <c r="AA791">
        <f>1</f>
        <v>1</v>
      </c>
      <c r="AB791" s="1">
        <v>42785</v>
      </c>
      <c r="AC791" s="13">
        <f t="shared" si="113"/>
        <v>42767</v>
      </c>
      <c r="AD791" s="14">
        <f t="shared" si="114"/>
        <v>42785</v>
      </c>
      <c r="AE791" s="1" t="str">
        <f t="shared" si="115"/>
        <v>Sunday</v>
      </c>
      <c r="AF791" s="2">
        <v>0.88557870370370362</v>
      </c>
      <c r="AG791" s="2">
        <f t="shared" si="116"/>
        <v>0.875</v>
      </c>
      <c r="AH791" t="s">
        <v>35</v>
      </c>
    </row>
    <row r="792" spans="1:34" x14ac:dyDescent="0.2">
      <c r="A792">
        <v>1515435</v>
      </c>
      <c r="B792" t="s">
        <v>88</v>
      </c>
      <c r="E792">
        <v>53574</v>
      </c>
      <c r="F792" t="s">
        <v>23</v>
      </c>
      <c r="G792" t="s">
        <v>89</v>
      </c>
      <c r="H792">
        <v>11053</v>
      </c>
      <c r="I792" t="s">
        <v>65</v>
      </c>
      <c r="J792">
        <f>VLOOKUP(I792,[1]Key!$A$1:$C$72,2,FALSE)</f>
        <v>43.060786</v>
      </c>
      <c r="K792">
        <f>VLOOKUP(I792,[1]Key!$A$1:$C$72,3,FALSE)</f>
        <v>-87.883825999999999</v>
      </c>
      <c r="L792" t="s">
        <v>65</v>
      </c>
      <c r="M792">
        <f>VLOOKUP(L792,[1]Key!$A$1:$C$72,2,FALSE)</f>
        <v>43.060786</v>
      </c>
      <c r="N792">
        <f>VLOOKUP(L792,[1]Key!$A$1:$C$72,3,FALSE)</f>
        <v>-87.883825999999999</v>
      </c>
      <c r="O792">
        <v>12</v>
      </c>
      <c r="P792">
        <v>3</v>
      </c>
      <c r="Q792">
        <v>1.8</v>
      </c>
      <c r="R792">
        <v>1.7</v>
      </c>
      <c r="S792">
        <v>72</v>
      </c>
      <c r="T792">
        <f t="shared" si="108"/>
        <v>-1</v>
      </c>
      <c r="U792" s="1">
        <v>42786</v>
      </c>
      <c r="V792" s="13">
        <f t="shared" si="109"/>
        <v>42767</v>
      </c>
      <c r="W792" s="14">
        <f t="shared" si="110"/>
        <v>42786</v>
      </c>
      <c r="X792" s="1" t="str">
        <f t="shared" si="111"/>
        <v>Monday</v>
      </c>
      <c r="Y792" s="2">
        <v>0.20886574074074074</v>
      </c>
      <c r="Z792" s="2">
        <f t="shared" si="112"/>
        <v>0.20833333333333331</v>
      </c>
      <c r="AA792">
        <f>1</f>
        <v>1</v>
      </c>
      <c r="AB792" s="1">
        <v>42786</v>
      </c>
      <c r="AC792" s="13">
        <f t="shared" si="113"/>
        <v>42767</v>
      </c>
      <c r="AD792" s="14">
        <f t="shared" si="114"/>
        <v>42786</v>
      </c>
      <c r="AE792" s="1" t="str">
        <f t="shared" si="115"/>
        <v>Monday</v>
      </c>
      <c r="AF792" s="2">
        <v>0.21672453703703706</v>
      </c>
      <c r="AG792" s="2">
        <f t="shared" si="116"/>
        <v>0.20833333333333331</v>
      </c>
      <c r="AH792" t="s">
        <v>35</v>
      </c>
    </row>
    <row r="793" spans="1:34" x14ac:dyDescent="0.2">
      <c r="A793">
        <v>1513323</v>
      </c>
      <c r="B793" t="s">
        <v>88</v>
      </c>
      <c r="E793">
        <v>53212</v>
      </c>
      <c r="F793" t="s">
        <v>23</v>
      </c>
      <c r="G793" t="s">
        <v>89</v>
      </c>
      <c r="H793">
        <v>5566</v>
      </c>
      <c r="I793" t="s">
        <v>51</v>
      </c>
      <c r="J793">
        <f>VLOOKUP(I793,[1]Key!$A$1:$C$72,2,FALSE)</f>
        <v>43.05536</v>
      </c>
      <c r="K793">
        <f>VLOOKUP(I793,[1]Key!$A$1:$C$72,3,FALSE)</f>
        <v>-87.90504</v>
      </c>
      <c r="L793" t="s">
        <v>47</v>
      </c>
      <c r="M793">
        <f>VLOOKUP(L793,[1]Key!$A$1:$C$72,2,FALSE)</f>
        <v>43.049230000000001</v>
      </c>
      <c r="N793">
        <f>VLOOKUP(L793,[1]Key!$A$1:$C$72,3,FALSE)</f>
        <v>-87.911940000000001</v>
      </c>
      <c r="O793">
        <v>6</v>
      </c>
      <c r="P793">
        <v>3</v>
      </c>
      <c r="Q793">
        <v>0.9</v>
      </c>
      <c r="R793">
        <v>0.9</v>
      </c>
      <c r="S793">
        <v>36</v>
      </c>
      <c r="T793">
        <f t="shared" si="108"/>
        <v>-1</v>
      </c>
      <c r="U793" s="1">
        <v>42786</v>
      </c>
      <c r="V793" s="13">
        <f t="shared" si="109"/>
        <v>42767</v>
      </c>
      <c r="W793" s="14">
        <f t="shared" si="110"/>
        <v>42786</v>
      </c>
      <c r="X793" s="1" t="str">
        <f t="shared" si="111"/>
        <v>Monday</v>
      </c>
      <c r="Y793" s="2">
        <v>0.36377314814814815</v>
      </c>
      <c r="Z793" s="2">
        <f t="shared" si="112"/>
        <v>0.375</v>
      </c>
      <c r="AA793">
        <f>1</f>
        <v>1</v>
      </c>
      <c r="AB793" s="1">
        <v>42786</v>
      </c>
      <c r="AC793" s="13">
        <f t="shared" si="113"/>
        <v>42767</v>
      </c>
      <c r="AD793" s="14">
        <f t="shared" si="114"/>
        <v>42786</v>
      </c>
      <c r="AE793" s="1" t="str">
        <f t="shared" si="115"/>
        <v>Monday</v>
      </c>
      <c r="AF793" s="2">
        <v>0.36780092592592589</v>
      </c>
      <c r="AG793" s="2">
        <f t="shared" si="116"/>
        <v>0.375</v>
      </c>
      <c r="AH793" t="s">
        <v>27</v>
      </c>
    </row>
    <row r="794" spans="1:34" x14ac:dyDescent="0.2">
      <c r="A794">
        <v>1507653</v>
      </c>
      <c r="B794" t="s">
        <v>88</v>
      </c>
      <c r="E794">
        <v>53202</v>
      </c>
      <c r="F794" t="s">
        <v>23</v>
      </c>
      <c r="G794" t="s">
        <v>89</v>
      </c>
      <c r="H794">
        <v>11161</v>
      </c>
      <c r="I794" t="s">
        <v>66</v>
      </c>
      <c r="J794">
        <f>VLOOKUP(I794,[1]Key!$A$1:$C$72,2,FALSE)</f>
        <v>43.060155999999999</v>
      </c>
      <c r="K794">
        <f>VLOOKUP(I794,[1]Key!$A$1:$C$72,3,FALSE)</f>
        <v>-87.881258000000003</v>
      </c>
      <c r="L794" t="s">
        <v>67</v>
      </c>
      <c r="M794">
        <f>VLOOKUP(L794,[1]Key!$A$1:$C$72,2,FALSE)</f>
        <v>43.074890000000003</v>
      </c>
      <c r="N794">
        <f>VLOOKUP(L794,[1]Key!$A$1:$C$72,3,FALSE)</f>
        <v>-87.882810000000006</v>
      </c>
      <c r="O794">
        <v>9</v>
      </c>
      <c r="P794">
        <v>3</v>
      </c>
      <c r="Q794">
        <v>1.4</v>
      </c>
      <c r="R794">
        <v>1.3</v>
      </c>
      <c r="S794">
        <v>54</v>
      </c>
      <c r="T794">
        <f t="shared" si="108"/>
        <v>-1</v>
      </c>
      <c r="U794" s="1">
        <v>42786</v>
      </c>
      <c r="V794" s="13">
        <f t="shared" si="109"/>
        <v>42767</v>
      </c>
      <c r="W794" s="14">
        <f t="shared" si="110"/>
        <v>42786</v>
      </c>
      <c r="X794" s="1" t="str">
        <f t="shared" si="111"/>
        <v>Monday</v>
      </c>
      <c r="Y794" s="2">
        <v>0.55503472222222217</v>
      </c>
      <c r="Z794" s="2">
        <f t="shared" si="112"/>
        <v>0.54166666666666663</v>
      </c>
      <c r="AA794">
        <f>1</f>
        <v>1</v>
      </c>
      <c r="AB794" s="1">
        <v>42786</v>
      </c>
      <c r="AC794" s="13">
        <f t="shared" si="113"/>
        <v>42767</v>
      </c>
      <c r="AD794" s="14">
        <f t="shared" si="114"/>
        <v>42786</v>
      </c>
      <c r="AE794" s="1" t="str">
        <f t="shared" si="115"/>
        <v>Monday</v>
      </c>
      <c r="AF794" s="2">
        <v>0.56125000000000003</v>
      </c>
      <c r="AG794" s="2">
        <f t="shared" si="116"/>
        <v>0.54166666666666663</v>
      </c>
      <c r="AH794" t="s">
        <v>27</v>
      </c>
    </row>
    <row r="795" spans="1:34" x14ac:dyDescent="0.2">
      <c r="A795">
        <v>1198458</v>
      </c>
      <c r="B795" t="s">
        <v>88</v>
      </c>
      <c r="E795">
        <v>53207</v>
      </c>
      <c r="F795" t="s">
        <v>23</v>
      </c>
      <c r="G795" t="s">
        <v>89</v>
      </c>
      <c r="H795">
        <v>5503</v>
      </c>
      <c r="I795" t="s">
        <v>44</v>
      </c>
      <c r="J795">
        <f>VLOOKUP(I795,[1]Key!$A$1:$C$72,2,FALSE)</f>
        <v>43.045712999999999</v>
      </c>
      <c r="K795">
        <f>VLOOKUP(I795,[1]Key!$A$1:$C$72,3,FALSE)</f>
        <v>-87.899756999999994</v>
      </c>
      <c r="L795" t="s">
        <v>44</v>
      </c>
      <c r="M795">
        <f>VLOOKUP(L795,[1]Key!$A$1:$C$72,2,FALSE)</f>
        <v>43.045712999999999</v>
      </c>
      <c r="N795">
        <f>VLOOKUP(L795,[1]Key!$A$1:$C$72,3,FALSE)</f>
        <v>-87.899756999999994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f t="shared" si="108"/>
        <v>-1</v>
      </c>
      <c r="U795" s="1">
        <v>42786</v>
      </c>
      <c r="V795" s="13">
        <f t="shared" si="109"/>
        <v>42767</v>
      </c>
      <c r="W795" s="14">
        <f t="shared" si="110"/>
        <v>42786</v>
      </c>
      <c r="X795" s="1" t="str">
        <f t="shared" si="111"/>
        <v>Monday</v>
      </c>
      <c r="Y795" s="2">
        <v>0.5820833333333334</v>
      </c>
      <c r="Z795" s="2">
        <f t="shared" si="112"/>
        <v>0.58333333333333326</v>
      </c>
      <c r="AA795">
        <f>1</f>
        <v>1</v>
      </c>
      <c r="AB795" s="1">
        <v>42786</v>
      </c>
      <c r="AC795" s="13">
        <f t="shared" si="113"/>
        <v>42767</v>
      </c>
      <c r="AD795" s="14">
        <f t="shared" si="114"/>
        <v>42786</v>
      </c>
      <c r="AE795" s="1" t="str">
        <f t="shared" si="115"/>
        <v>Monday</v>
      </c>
      <c r="AF795" s="2">
        <v>0.58223379629629635</v>
      </c>
      <c r="AG795" s="2">
        <f t="shared" si="116"/>
        <v>0.58333333333333326</v>
      </c>
      <c r="AH795" t="s">
        <v>35</v>
      </c>
    </row>
    <row r="796" spans="1:34" x14ac:dyDescent="0.2">
      <c r="A796">
        <v>1516557</v>
      </c>
      <c r="B796" t="s">
        <v>88</v>
      </c>
      <c r="E796">
        <v>53221</v>
      </c>
      <c r="F796" t="s">
        <v>23</v>
      </c>
      <c r="G796" t="s">
        <v>89</v>
      </c>
      <c r="H796">
        <v>11064</v>
      </c>
      <c r="I796" t="s">
        <v>51</v>
      </c>
      <c r="J796">
        <f>VLOOKUP(I796,[1]Key!$A$1:$C$72,2,FALSE)</f>
        <v>43.05536</v>
      </c>
      <c r="K796">
        <f>VLOOKUP(I796,[1]Key!$A$1:$C$72,3,FALSE)</f>
        <v>-87.90504</v>
      </c>
      <c r="L796" t="s">
        <v>51</v>
      </c>
      <c r="M796">
        <f>VLOOKUP(L796,[1]Key!$A$1:$C$72,2,FALSE)</f>
        <v>43.05536</v>
      </c>
      <c r="N796">
        <f>VLOOKUP(L796,[1]Key!$A$1:$C$72,3,FALSE)</f>
        <v>-87.90504</v>
      </c>
      <c r="O796">
        <v>37</v>
      </c>
      <c r="P796">
        <v>6</v>
      </c>
      <c r="Q796">
        <v>5.6</v>
      </c>
      <c r="R796">
        <v>5.3</v>
      </c>
      <c r="S796">
        <v>222</v>
      </c>
      <c r="T796">
        <f t="shared" si="108"/>
        <v>-1</v>
      </c>
      <c r="U796" s="1">
        <v>42787</v>
      </c>
      <c r="V796" s="13">
        <f t="shared" si="109"/>
        <v>42767</v>
      </c>
      <c r="W796" s="14">
        <f t="shared" si="110"/>
        <v>42787</v>
      </c>
      <c r="X796" s="1" t="str">
        <f t="shared" si="111"/>
        <v>Tuesday</v>
      </c>
      <c r="Y796" s="2">
        <v>1.0868055555555556E-2</v>
      </c>
      <c r="Z796" s="2">
        <f t="shared" si="112"/>
        <v>0</v>
      </c>
      <c r="AA796">
        <f>1</f>
        <v>1</v>
      </c>
      <c r="AB796" s="1">
        <v>42787</v>
      </c>
      <c r="AC796" s="13">
        <f t="shared" si="113"/>
        <v>42767</v>
      </c>
      <c r="AD796" s="14">
        <f t="shared" si="114"/>
        <v>42787</v>
      </c>
      <c r="AE796" s="1" t="str">
        <f t="shared" si="115"/>
        <v>Tuesday</v>
      </c>
      <c r="AF796" s="2">
        <v>3.6296296296296292E-2</v>
      </c>
      <c r="AG796" s="2">
        <f t="shared" si="116"/>
        <v>4.1666666666666664E-2</v>
      </c>
      <c r="AH796" t="s">
        <v>35</v>
      </c>
    </row>
    <row r="797" spans="1:34" x14ac:dyDescent="0.2">
      <c r="A797">
        <v>1512292</v>
      </c>
      <c r="B797" t="s">
        <v>88</v>
      </c>
      <c r="E797">
        <v>53202</v>
      </c>
      <c r="F797" t="s">
        <v>23</v>
      </c>
      <c r="G797" t="s">
        <v>89</v>
      </c>
      <c r="H797">
        <v>952</v>
      </c>
      <c r="I797" t="s">
        <v>34</v>
      </c>
      <c r="J797">
        <f>VLOOKUP(I797,[1]Key!$A$1:$C$72,2,FALSE)</f>
        <v>43.036900000000003</v>
      </c>
      <c r="K797">
        <f>VLOOKUP(I797,[1]Key!$A$1:$C$72,3,FALSE)</f>
        <v>-87.89667</v>
      </c>
      <c r="L797" t="s">
        <v>34</v>
      </c>
      <c r="M797">
        <f>VLOOKUP(L797,[1]Key!$A$1:$C$72,2,FALSE)</f>
        <v>43.036900000000003</v>
      </c>
      <c r="N797">
        <f>VLOOKUP(L797,[1]Key!$A$1:$C$72,3,FALSE)</f>
        <v>-87.89667</v>
      </c>
      <c r="O797">
        <v>52</v>
      </c>
      <c r="P797">
        <v>6</v>
      </c>
      <c r="Q797">
        <v>7.8</v>
      </c>
      <c r="R797">
        <v>7.4</v>
      </c>
      <c r="S797">
        <v>312</v>
      </c>
      <c r="T797">
        <f t="shared" si="108"/>
        <v>-1</v>
      </c>
      <c r="U797" s="1">
        <v>42787</v>
      </c>
      <c r="V797" s="13">
        <f t="shared" si="109"/>
        <v>42767</v>
      </c>
      <c r="W797" s="14">
        <f t="shared" si="110"/>
        <v>42787</v>
      </c>
      <c r="X797" s="1" t="str">
        <f t="shared" si="111"/>
        <v>Tuesday</v>
      </c>
      <c r="Y797" s="2">
        <v>0.47462962962962968</v>
      </c>
      <c r="Z797" s="2">
        <f t="shared" si="112"/>
        <v>0.45833333333333331</v>
      </c>
      <c r="AA797">
        <f>1</f>
        <v>1</v>
      </c>
      <c r="AB797" s="1">
        <v>42787</v>
      </c>
      <c r="AC797" s="13">
        <f t="shared" si="113"/>
        <v>42767</v>
      </c>
      <c r="AD797" s="14">
        <f t="shared" si="114"/>
        <v>42787</v>
      </c>
      <c r="AE797" s="1" t="str">
        <f t="shared" si="115"/>
        <v>Tuesday</v>
      </c>
      <c r="AF797" s="2">
        <v>0.51082175925925932</v>
      </c>
      <c r="AG797" s="2">
        <f t="shared" si="116"/>
        <v>0.5</v>
      </c>
      <c r="AH797" t="s">
        <v>35</v>
      </c>
    </row>
    <row r="798" spans="1:34" x14ac:dyDescent="0.2">
      <c r="A798">
        <v>1440640</v>
      </c>
      <c r="B798" t="s">
        <v>88</v>
      </c>
      <c r="E798">
        <v>53189</v>
      </c>
      <c r="F798" t="s">
        <v>23</v>
      </c>
      <c r="G798" t="s">
        <v>89</v>
      </c>
      <c r="H798">
        <v>5499</v>
      </c>
      <c r="I798" t="s">
        <v>63</v>
      </c>
      <c r="J798">
        <f>VLOOKUP(I798,[1]Key!$A$1:$C$72,2,FALSE)</f>
        <v>43.078530000000001</v>
      </c>
      <c r="K798">
        <f>VLOOKUP(I798,[1]Key!$A$1:$C$72,3,FALSE)</f>
        <v>-87.882620000000003</v>
      </c>
      <c r="L798" t="s">
        <v>63</v>
      </c>
      <c r="M798">
        <f>VLOOKUP(L798,[1]Key!$A$1:$C$72,2,FALSE)</f>
        <v>43.078530000000001</v>
      </c>
      <c r="N798">
        <f>VLOOKUP(L798,[1]Key!$A$1:$C$72,3,FALSE)</f>
        <v>-87.882620000000003</v>
      </c>
      <c r="O798">
        <v>54</v>
      </c>
      <c r="P798">
        <v>6</v>
      </c>
      <c r="Q798">
        <v>8.1</v>
      </c>
      <c r="R798">
        <v>7.7</v>
      </c>
      <c r="S798">
        <v>324</v>
      </c>
      <c r="T798">
        <f t="shared" si="108"/>
        <v>-1</v>
      </c>
      <c r="U798" s="1">
        <v>42787</v>
      </c>
      <c r="V798" s="13">
        <f t="shared" si="109"/>
        <v>42767</v>
      </c>
      <c r="W798" s="14">
        <f t="shared" si="110"/>
        <v>42787</v>
      </c>
      <c r="X798" s="1" t="str">
        <f t="shared" si="111"/>
        <v>Tuesday</v>
      </c>
      <c r="Y798" s="2">
        <v>0.53385416666666663</v>
      </c>
      <c r="Z798" s="2">
        <f t="shared" si="112"/>
        <v>0.54166666666666663</v>
      </c>
      <c r="AA798">
        <f>1</f>
        <v>1</v>
      </c>
      <c r="AB798" s="1">
        <v>42787</v>
      </c>
      <c r="AC798" s="13">
        <f t="shared" si="113"/>
        <v>42767</v>
      </c>
      <c r="AD798" s="14">
        <f t="shared" si="114"/>
        <v>42787</v>
      </c>
      <c r="AE798" s="1" t="str">
        <f t="shared" si="115"/>
        <v>Tuesday</v>
      </c>
      <c r="AF798" s="2">
        <v>0.57133101851851853</v>
      </c>
      <c r="AG798" s="2">
        <f t="shared" si="116"/>
        <v>0.58333333333333326</v>
      </c>
      <c r="AH798" t="s">
        <v>35</v>
      </c>
    </row>
    <row r="799" spans="1:34" x14ac:dyDescent="0.2">
      <c r="A799">
        <v>1516820</v>
      </c>
      <c r="B799" t="s">
        <v>88</v>
      </c>
      <c r="E799">
        <v>60051</v>
      </c>
      <c r="F799" t="s">
        <v>23</v>
      </c>
      <c r="G799" t="s">
        <v>89</v>
      </c>
      <c r="H799">
        <v>318</v>
      </c>
      <c r="I799" t="s">
        <v>79</v>
      </c>
      <c r="J799">
        <f>VLOOKUP(I799,[1]Key!$A$1:$C$72,2,FALSE)</f>
        <v>43.038649999999997</v>
      </c>
      <c r="K799">
        <f>VLOOKUP(I799,[1]Key!$A$1:$C$72,3,FALSE)</f>
        <v>-87.921930000000003</v>
      </c>
      <c r="L799" t="s">
        <v>31</v>
      </c>
      <c r="M799">
        <f>VLOOKUP(L799,[1]Key!$A$1:$C$72,2,FALSE)</f>
        <v>43.03519</v>
      </c>
      <c r="N799">
        <f>VLOOKUP(L799,[1]Key!$A$1:$C$72,3,FALSE)</f>
        <v>-87.907390000000007</v>
      </c>
      <c r="O799">
        <v>12</v>
      </c>
      <c r="P799">
        <v>3</v>
      </c>
      <c r="Q799">
        <v>1.8</v>
      </c>
      <c r="R799">
        <v>1.7</v>
      </c>
      <c r="S799">
        <v>72</v>
      </c>
      <c r="T799">
        <f t="shared" si="108"/>
        <v>-1</v>
      </c>
      <c r="U799" s="1">
        <v>42787</v>
      </c>
      <c r="V799" s="13">
        <f t="shared" si="109"/>
        <v>42767</v>
      </c>
      <c r="W799" s="14">
        <f t="shared" si="110"/>
        <v>42787</v>
      </c>
      <c r="X799" s="1" t="str">
        <f t="shared" si="111"/>
        <v>Tuesday</v>
      </c>
      <c r="Y799" s="2">
        <v>0.55701388888888892</v>
      </c>
      <c r="Z799" s="2">
        <f t="shared" si="112"/>
        <v>0.54166666666666663</v>
      </c>
      <c r="AA799">
        <f>1</f>
        <v>1</v>
      </c>
      <c r="AB799" s="1">
        <v>42787</v>
      </c>
      <c r="AC799" s="13">
        <f t="shared" si="113"/>
        <v>42767</v>
      </c>
      <c r="AD799" s="14">
        <f t="shared" si="114"/>
        <v>42787</v>
      </c>
      <c r="AE799" s="1" t="str">
        <f t="shared" si="115"/>
        <v>Tuesday</v>
      </c>
      <c r="AF799" s="2">
        <v>0.56567129629629631</v>
      </c>
      <c r="AG799" s="2">
        <f t="shared" si="116"/>
        <v>0.58333333333333326</v>
      </c>
      <c r="AH799" t="s">
        <v>27</v>
      </c>
    </row>
    <row r="800" spans="1:34" x14ac:dyDescent="0.2">
      <c r="A800">
        <v>1350154</v>
      </c>
      <c r="B800" t="s">
        <v>88</v>
      </c>
      <c r="E800">
        <v>53217</v>
      </c>
      <c r="F800" t="s">
        <v>23</v>
      </c>
      <c r="G800" t="s">
        <v>89</v>
      </c>
      <c r="H800">
        <v>175</v>
      </c>
      <c r="I800" t="s">
        <v>74</v>
      </c>
      <c r="J800">
        <f>VLOOKUP(I800,[1]Key!$A$1:$C$72,2,FALSE)</f>
        <v>43.040154000000001</v>
      </c>
      <c r="K800">
        <f>VLOOKUP(I800,[1]Key!$A$1:$C$72,3,FALSE)</f>
        <v>-87.932113000000001</v>
      </c>
      <c r="L800" t="s">
        <v>74</v>
      </c>
      <c r="M800">
        <f>VLOOKUP(L800,[1]Key!$A$1:$C$72,2,FALSE)</f>
        <v>43.040154000000001</v>
      </c>
      <c r="N800">
        <f>VLOOKUP(L800,[1]Key!$A$1:$C$72,3,FALSE)</f>
        <v>-87.932113000000001</v>
      </c>
      <c r="O800">
        <v>72</v>
      </c>
      <c r="P800">
        <v>9</v>
      </c>
      <c r="Q800">
        <v>10.8</v>
      </c>
      <c r="R800">
        <v>10.3</v>
      </c>
      <c r="S800">
        <v>432</v>
      </c>
      <c r="T800">
        <f t="shared" si="108"/>
        <v>-1</v>
      </c>
      <c r="U800" s="1">
        <v>42787</v>
      </c>
      <c r="V800" s="13">
        <f t="shared" si="109"/>
        <v>42767</v>
      </c>
      <c r="W800" s="14">
        <f t="shared" si="110"/>
        <v>42787</v>
      </c>
      <c r="X800" s="1" t="str">
        <f t="shared" si="111"/>
        <v>Tuesday</v>
      </c>
      <c r="Y800" s="2">
        <v>0.57468750000000002</v>
      </c>
      <c r="Z800" s="2">
        <f t="shared" si="112"/>
        <v>0.58333333333333326</v>
      </c>
      <c r="AA800">
        <f>1</f>
        <v>1</v>
      </c>
      <c r="AB800" s="1">
        <v>42787</v>
      </c>
      <c r="AC800" s="13">
        <f t="shared" si="113"/>
        <v>42767</v>
      </c>
      <c r="AD800" s="14">
        <f t="shared" si="114"/>
        <v>42787</v>
      </c>
      <c r="AE800" s="1" t="str">
        <f t="shared" si="115"/>
        <v>Tuesday</v>
      </c>
      <c r="AF800" s="2">
        <v>0.62490740740740736</v>
      </c>
      <c r="AG800" s="2">
        <f t="shared" si="116"/>
        <v>0.625</v>
      </c>
      <c r="AH800" t="s">
        <v>35</v>
      </c>
    </row>
    <row r="801" spans="1:34" x14ac:dyDescent="0.2">
      <c r="A801">
        <v>1516849</v>
      </c>
      <c r="B801" t="s">
        <v>88</v>
      </c>
      <c r="E801">
        <v>53218</v>
      </c>
      <c r="F801" t="s">
        <v>23</v>
      </c>
      <c r="G801" t="s">
        <v>89</v>
      </c>
      <c r="H801">
        <v>5429</v>
      </c>
      <c r="I801" t="s">
        <v>74</v>
      </c>
      <c r="J801">
        <f>VLOOKUP(I801,[1]Key!$A$1:$C$72,2,FALSE)</f>
        <v>43.040154000000001</v>
      </c>
      <c r="K801">
        <f>VLOOKUP(I801,[1]Key!$A$1:$C$72,3,FALSE)</f>
        <v>-87.932113000000001</v>
      </c>
      <c r="L801" t="s">
        <v>74</v>
      </c>
      <c r="M801">
        <f>VLOOKUP(L801,[1]Key!$A$1:$C$72,2,FALSE)</f>
        <v>43.040154000000001</v>
      </c>
      <c r="N801">
        <f>VLOOKUP(L801,[1]Key!$A$1:$C$72,3,FALSE)</f>
        <v>-87.932113000000001</v>
      </c>
      <c r="O801">
        <v>70</v>
      </c>
      <c r="P801">
        <v>9</v>
      </c>
      <c r="Q801">
        <v>10.5</v>
      </c>
      <c r="R801">
        <v>10</v>
      </c>
      <c r="S801">
        <v>420</v>
      </c>
      <c r="T801">
        <f t="shared" si="108"/>
        <v>-1</v>
      </c>
      <c r="U801" s="1">
        <v>42787</v>
      </c>
      <c r="V801" s="13">
        <f t="shared" si="109"/>
        <v>42767</v>
      </c>
      <c r="W801" s="14">
        <f t="shared" si="110"/>
        <v>42787</v>
      </c>
      <c r="X801" s="1" t="str">
        <f t="shared" si="111"/>
        <v>Tuesday</v>
      </c>
      <c r="Y801" s="2">
        <v>0.57578703703703704</v>
      </c>
      <c r="Z801" s="2">
        <f t="shared" si="112"/>
        <v>0.58333333333333326</v>
      </c>
      <c r="AA801">
        <f>1</f>
        <v>1</v>
      </c>
      <c r="AB801" s="1">
        <v>42787</v>
      </c>
      <c r="AC801" s="13">
        <f t="shared" si="113"/>
        <v>42767</v>
      </c>
      <c r="AD801" s="14">
        <f t="shared" si="114"/>
        <v>42787</v>
      </c>
      <c r="AE801" s="1" t="str">
        <f t="shared" si="115"/>
        <v>Tuesday</v>
      </c>
      <c r="AF801" s="2">
        <v>0.62494212962962969</v>
      </c>
      <c r="AG801" s="2">
        <f t="shared" si="116"/>
        <v>0.625</v>
      </c>
      <c r="AH801" t="s">
        <v>35</v>
      </c>
    </row>
    <row r="802" spans="1:34" x14ac:dyDescent="0.2">
      <c r="A802">
        <v>1516868</v>
      </c>
      <c r="B802" t="s">
        <v>88</v>
      </c>
      <c r="E802">
        <v>53211</v>
      </c>
      <c r="F802" t="s">
        <v>23</v>
      </c>
      <c r="G802" t="s">
        <v>89</v>
      </c>
      <c r="H802">
        <v>5512</v>
      </c>
      <c r="I802" t="s">
        <v>87</v>
      </c>
      <c r="J802">
        <f>VLOOKUP(I802,[1]Key!$A$1:$C$72,2,FALSE)</f>
        <v>43.077359999999999</v>
      </c>
      <c r="K802">
        <f>VLOOKUP(I802,[1]Key!$A$1:$C$72,3,FALSE)</f>
        <v>-87.880769999999998</v>
      </c>
      <c r="L802" t="s">
        <v>61</v>
      </c>
      <c r="M802">
        <f>VLOOKUP(L802,[1]Key!$A$1:$C$72,2,FALSE)</f>
        <v>43.058619999999998</v>
      </c>
      <c r="N802">
        <f>VLOOKUP(L802,[1]Key!$A$1:$C$72,3,FALSE)</f>
        <v>-87.885319999999993</v>
      </c>
      <c r="O802">
        <v>17</v>
      </c>
      <c r="P802">
        <v>3</v>
      </c>
      <c r="Q802">
        <v>2.6</v>
      </c>
      <c r="R802">
        <v>2.4</v>
      </c>
      <c r="S802">
        <v>102</v>
      </c>
      <c r="T802">
        <f t="shared" si="108"/>
        <v>-1</v>
      </c>
      <c r="U802" s="1">
        <v>42787</v>
      </c>
      <c r="V802" s="13">
        <f t="shared" si="109"/>
        <v>42767</v>
      </c>
      <c r="W802" s="14">
        <f t="shared" si="110"/>
        <v>42787</v>
      </c>
      <c r="X802" s="1" t="str">
        <f t="shared" si="111"/>
        <v>Tuesday</v>
      </c>
      <c r="Y802" s="2">
        <v>0.58771990740740743</v>
      </c>
      <c r="Z802" s="2">
        <f t="shared" si="112"/>
        <v>0.58333333333333326</v>
      </c>
      <c r="AA802">
        <f>1</f>
        <v>1</v>
      </c>
      <c r="AB802" s="1">
        <v>42787</v>
      </c>
      <c r="AC802" s="13">
        <f t="shared" si="113"/>
        <v>42767</v>
      </c>
      <c r="AD802" s="14">
        <f t="shared" si="114"/>
        <v>42787</v>
      </c>
      <c r="AE802" s="1" t="str">
        <f t="shared" si="115"/>
        <v>Tuesday</v>
      </c>
      <c r="AF802" s="2">
        <v>0.59936342592592595</v>
      </c>
      <c r="AG802" s="2">
        <f t="shared" si="116"/>
        <v>0.58333333333333326</v>
      </c>
      <c r="AH802" t="s">
        <v>27</v>
      </c>
    </row>
    <row r="803" spans="1:34" x14ac:dyDescent="0.2">
      <c r="A803">
        <v>1516876</v>
      </c>
      <c r="B803" t="s">
        <v>88</v>
      </c>
      <c r="E803">
        <v>53202</v>
      </c>
      <c r="F803" t="s">
        <v>23</v>
      </c>
      <c r="G803" t="s">
        <v>89</v>
      </c>
      <c r="H803">
        <v>5550</v>
      </c>
      <c r="I803" t="s">
        <v>78</v>
      </c>
      <c r="J803">
        <f>VLOOKUP(I803,[1]Key!$A$1:$C$72,2,FALSE)</f>
        <v>43.060250000000003</v>
      </c>
      <c r="K803">
        <f>VLOOKUP(I803,[1]Key!$A$1:$C$72,3,FALSE)</f>
        <v>-87.892169999999993</v>
      </c>
      <c r="L803" t="s">
        <v>70</v>
      </c>
      <c r="M803">
        <f>VLOOKUP(L803,[1]Key!$A$1:$C$72,2,FALSE)</f>
        <v>43.053040000000003</v>
      </c>
      <c r="N803">
        <f>VLOOKUP(L803,[1]Key!$A$1:$C$72,3,FALSE)</f>
        <v>-87.897660000000002</v>
      </c>
      <c r="O803">
        <v>14</v>
      </c>
      <c r="P803">
        <v>3</v>
      </c>
      <c r="Q803">
        <v>2.1</v>
      </c>
      <c r="R803">
        <v>2</v>
      </c>
      <c r="S803">
        <v>84</v>
      </c>
      <c r="T803">
        <f t="shared" si="108"/>
        <v>-1</v>
      </c>
      <c r="U803" s="1">
        <v>42787</v>
      </c>
      <c r="V803" s="13">
        <f t="shared" si="109"/>
        <v>42767</v>
      </c>
      <c r="W803" s="14">
        <f t="shared" si="110"/>
        <v>42787</v>
      </c>
      <c r="X803" s="1" t="str">
        <f t="shared" si="111"/>
        <v>Tuesday</v>
      </c>
      <c r="Y803" s="2">
        <v>0.59372685185185181</v>
      </c>
      <c r="Z803" s="2">
        <f t="shared" si="112"/>
        <v>0.58333333333333326</v>
      </c>
      <c r="AA803">
        <f>1</f>
        <v>1</v>
      </c>
      <c r="AB803" s="1">
        <v>42787</v>
      </c>
      <c r="AC803" s="13">
        <f t="shared" si="113"/>
        <v>42767</v>
      </c>
      <c r="AD803" s="14">
        <f t="shared" si="114"/>
        <v>42787</v>
      </c>
      <c r="AE803" s="1" t="str">
        <f t="shared" si="115"/>
        <v>Tuesday</v>
      </c>
      <c r="AF803" s="2">
        <v>0.60281249999999997</v>
      </c>
      <c r="AG803" s="2">
        <f t="shared" si="116"/>
        <v>0.58333333333333326</v>
      </c>
      <c r="AH803" t="s">
        <v>27</v>
      </c>
    </row>
    <row r="804" spans="1:34" x14ac:dyDescent="0.2">
      <c r="A804">
        <v>1180704</v>
      </c>
      <c r="B804" t="s">
        <v>88</v>
      </c>
      <c r="E804">
        <v>14618</v>
      </c>
      <c r="F804" t="s">
        <v>23</v>
      </c>
      <c r="G804" t="s">
        <v>89</v>
      </c>
      <c r="H804">
        <v>243</v>
      </c>
      <c r="I804" t="s">
        <v>74</v>
      </c>
      <c r="J804">
        <f>VLOOKUP(I804,[1]Key!$A$1:$C$72,2,FALSE)</f>
        <v>43.040154000000001</v>
      </c>
      <c r="K804">
        <f>VLOOKUP(I804,[1]Key!$A$1:$C$72,3,FALSE)</f>
        <v>-87.932113000000001</v>
      </c>
      <c r="L804" t="s">
        <v>34</v>
      </c>
      <c r="M804">
        <f>VLOOKUP(L804,[1]Key!$A$1:$C$72,2,FALSE)</f>
        <v>43.036900000000003</v>
      </c>
      <c r="N804">
        <f>VLOOKUP(L804,[1]Key!$A$1:$C$72,3,FALSE)</f>
        <v>-87.89667</v>
      </c>
      <c r="O804">
        <v>28</v>
      </c>
      <c r="P804">
        <v>3</v>
      </c>
      <c r="Q804">
        <v>4.2</v>
      </c>
      <c r="R804">
        <v>4</v>
      </c>
      <c r="S804">
        <v>168</v>
      </c>
      <c r="T804">
        <f t="shared" si="108"/>
        <v>-1</v>
      </c>
      <c r="U804" s="1">
        <v>42787</v>
      </c>
      <c r="V804" s="13">
        <f t="shared" si="109"/>
        <v>42767</v>
      </c>
      <c r="W804" s="14">
        <f t="shared" si="110"/>
        <v>42787</v>
      </c>
      <c r="X804" s="1" t="str">
        <f t="shared" si="111"/>
        <v>Tuesday</v>
      </c>
      <c r="Y804" s="2">
        <v>0.60179398148148155</v>
      </c>
      <c r="Z804" s="2">
        <f t="shared" si="112"/>
        <v>0.58333333333333326</v>
      </c>
      <c r="AA804">
        <f>1</f>
        <v>1</v>
      </c>
      <c r="AB804" s="1">
        <v>42787</v>
      </c>
      <c r="AC804" s="13">
        <f t="shared" si="113"/>
        <v>42767</v>
      </c>
      <c r="AD804" s="14">
        <f t="shared" si="114"/>
        <v>42787</v>
      </c>
      <c r="AE804" s="1" t="str">
        <f t="shared" si="115"/>
        <v>Tuesday</v>
      </c>
      <c r="AF804" s="2">
        <v>0.62118055555555551</v>
      </c>
      <c r="AG804" s="2">
        <f t="shared" si="116"/>
        <v>0.625</v>
      </c>
      <c r="AH804" t="s">
        <v>27</v>
      </c>
    </row>
    <row r="805" spans="1:34" x14ac:dyDescent="0.2">
      <c r="A805">
        <v>1177665</v>
      </c>
      <c r="B805" t="s">
        <v>88</v>
      </c>
      <c r="E805">
        <v>10509</v>
      </c>
      <c r="F805" t="s">
        <v>23</v>
      </c>
      <c r="G805" t="s">
        <v>89</v>
      </c>
      <c r="H805">
        <v>1000</v>
      </c>
      <c r="I805" t="s">
        <v>74</v>
      </c>
      <c r="J805">
        <f>VLOOKUP(I805,[1]Key!$A$1:$C$72,2,FALSE)</f>
        <v>43.040154000000001</v>
      </c>
      <c r="K805">
        <f>VLOOKUP(I805,[1]Key!$A$1:$C$72,3,FALSE)</f>
        <v>-87.932113000000001</v>
      </c>
      <c r="L805" t="s">
        <v>34</v>
      </c>
      <c r="M805">
        <f>VLOOKUP(L805,[1]Key!$A$1:$C$72,2,FALSE)</f>
        <v>43.036900000000003</v>
      </c>
      <c r="N805">
        <f>VLOOKUP(L805,[1]Key!$A$1:$C$72,3,FALSE)</f>
        <v>-87.89667</v>
      </c>
      <c r="O805">
        <v>27</v>
      </c>
      <c r="P805">
        <v>3</v>
      </c>
      <c r="Q805">
        <v>4.0999999999999996</v>
      </c>
      <c r="R805">
        <v>3.8</v>
      </c>
      <c r="S805">
        <v>162</v>
      </c>
      <c r="T805">
        <f t="shared" si="108"/>
        <v>-1</v>
      </c>
      <c r="U805" s="1">
        <v>42787</v>
      </c>
      <c r="V805" s="13">
        <f t="shared" si="109"/>
        <v>42767</v>
      </c>
      <c r="W805" s="14">
        <f t="shared" si="110"/>
        <v>42787</v>
      </c>
      <c r="X805" s="1" t="str">
        <f t="shared" si="111"/>
        <v>Tuesday</v>
      </c>
      <c r="Y805" s="2">
        <v>0.60267361111111117</v>
      </c>
      <c r="Z805" s="2">
        <f t="shared" si="112"/>
        <v>0.58333333333333326</v>
      </c>
      <c r="AA805">
        <f>1</f>
        <v>1</v>
      </c>
      <c r="AB805" s="1">
        <v>42787</v>
      </c>
      <c r="AC805" s="13">
        <f t="shared" si="113"/>
        <v>42767</v>
      </c>
      <c r="AD805" s="14">
        <f t="shared" si="114"/>
        <v>42787</v>
      </c>
      <c r="AE805" s="1" t="str">
        <f t="shared" si="115"/>
        <v>Tuesday</v>
      </c>
      <c r="AF805" s="2">
        <v>0.6210416666666666</v>
      </c>
      <c r="AG805" s="2">
        <f t="shared" si="116"/>
        <v>0.625</v>
      </c>
      <c r="AH805" t="s">
        <v>27</v>
      </c>
    </row>
    <row r="806" spans="1:34" x14ac:dyDescent="0.2">
      <c r="A806">
        <v>1517080</v>
      </c>
      <c r="B806" t="s">
        <v>88</v>
      </c>
      <c r="E806">
        <v>53151</v>
      </c>
      <c r="F806" t="s">
        <v>23</v>
      </c>
      <c r="G806" t="s">
        <v>89</v>
      </c>
      <c r="H806">
        <v>5431</v>
      </c>
      <c r="I806" t="s">
        <v>38</v>
      </c>
      <c r="J806">
        <f>VLOOKUP(I806,[1]Key!$A$1:$C$72,2,FALSE)</f>
        <v>43.004728999999998</v>
      </c>
      <c r="K806">
        <f>VLOOKUP(I806,[1]Key!$A$1:$C$72,3,FALSE)</f>
        <v>-87.905463999999995</v>
      </c>
      <c r="L806" t="s">
        <v>38</v>
      </c>
      <c r="M806">
        <f>VLOOKUP(L806,[1]Key!$A$1:$C$72,2,FALSE)</f>
        <v>43.004728999999998</v>
      </c>
      <c r="N806">
        <f>VLOOKUP(L806,[1]Key!$A$1:$C$72,3,FALSE)</f>
        <v>-87.905463999999995</v>
      </c>
      <c r="O806">
        <v>42</v>
      </c>
      <c r="P806">
        <v>6</v>
      </c>
      <c r="Q806">
        <v>6.3</v>
      </c>
      <c r="R806">
        <v>6</v>
      </c>
      <c r="S806">
        <v>252</v>
      </c>
      <c r="T806">
        <f t="shared" si="108"/>
        <v>-1</v>
      </c>
      <c r="U806" s="1">
        <v>42787</v>
      </c>
      <c r="V806" s="13">
        <f t="shared" si="109"/>
        <v>42767</v>
      </c>
      <c r="W806" s="14">
        <f t="shared" si="110"/>
        <v>42787</v>
      </c>
      <c r="X806" s="1" t="str">
        <f t="shared" si="111"/>
        <v>Tuesday</v>
      </c>
      <c r="Y806" s="2">
        <v>0.72258101851851853</v>
      </c>
      <c r="Z806" s="2">
        <f t="shared" si="112"/>
        <v>0.70833333333333326</v>
      </c>
      <c r="AA806">
        <f>1</f>
        <v>1</v>
      </c>
      <c r="AB806" s="1">
        <v>42787</v>
      </c>
      <c r="AC806" s="13">
        <f t="shared" si="113"/>
        <v>42767</v>
      </c>
      <c r="AD806" s="14">
        <f t="shared" si="114"/>
        <v>42787</v>
      </c>
      <c r="AE806" s="1" t="str">
        <f t="shared" si="115"/>
        <v>Tuesday</v>
      </c>
      <c r="AF806" s="2">
        <v>0.75197916666666664</v>
      </c>
      <c r="AG806" s="2">
        <f t="shared" si="116"/>
        <v>0.75</v>
      </c>
      <c r="AH806" t="s">
        <v>35</v>
      </c>
    </row>
    <row r="807" spans="1:34" x14ac:dyDescent="0.2">
      <c r="A807">
        <v>1517105</v>
      </c>
      <c r="B807" t="s">
        <v>88</v>
      </c>
      <c r="E807">
        <v>53210</v>
      </c>
      <c r="F807" t="s">
        <v>23</v>
      </c>
      <c r="G807" t="s">
        <v>89</v>
      </c>
      <c r="H807">
        <v>5423</v>
      </c>
      <c r="I807" t="s">
        <v>74</v>
      </c>
      <c r="J807">
        <f>VLOOKUP(I807,[1]Key!$A$1:$C$72,2,FALSE)</f>
        <v>43.040154000000001</v>
      </c>
      <c r="K807">
        <f>VLOOKUP(I807,[1]Key!$A$1:$C$72,3,FALSE)</f>
        <v>-87.932113000000001</v>
      </c>
      <c r="L807" t="s">
        <v>74</v>
      </c>
      <c r="M807">
        <f>VLOOKUP(L807,[1]Key!$A$1:$C$72,2,FALSE)</f>
        <v>43.040154000000001</v>
      </c>
      <c r="N807">
        <f>VLOOKUP(L807,[1]Key!$A$1:$C$72,3,FALSE)</f>
        <v>-87.932113000000001</v>
      </c>
      <c r="O807">
        <v>61</v>
      </c>
      <c r="P807">
        <v>6</v>
      </c>
      <c r="Q807">
        <v>9.1999999999999993</v>
      </c>
      <c r="R807">
        <v>8.6999999999999993</v>
      </c>
      <c r="S807">
        <v>366</v>
      </c>
      <c r="T807">
        <f t="shared" si="108"/>
        <v>-1</v>
      </c>
      <c r="U807" s="1">
        <v>42787</v>
      </c>
      <c r="V807" s="13">
        <f t="shared" si="109"/>
        <v>42767</v>
      </c>
      <c r="W807" s="14">
        <f t="shared" si="110"/>
        <v>42787</v>
      </c>
      <c r="X807" s="1" t="str">
        <f t="shared" si="111"/>
        <v>Tuesday</v>
      </c>
      <c r="Y807" s="2">
        <v>0.74222222222222223</v>
      </c>
      <c r="Z807" s="2">
        <f t="shared" si="112"/>
        <v>0.75</v>
      </c>
      <c r="AA807">
        <f>1</f>
        <v>1</v>
      </c>
      <c r="AB807" s="1">
        <v>42787</v>
      </c>
      <c r="AC807" s="13">
        <f t="shared" si="113"/>
        <v>42767</v>
      </c>
      <c r="AD807" s="14">
        <f t="shared" si="114"/>
        <v>42787</v>
      </c>
      <c r="AE807" s="1" t="str">
        <f t="shared" si="115"/>
        <v>Tuesday</v>
      </c>
      <c r="AF807" s="2">
        <v>0.78422453703703709</v>
      </c>
      <c r="AG807" s="2">
        <f t="shared" si="116"/>
        <v>0.79166666666666663</v>
      </c>
      <c r="AH807" t="s">
        <v>35</v>
      </c>
    </row>
    <row r="808" spans="1:34" x14ac:dyDescent="0.2">
      <c r="A808">
        <v>1517426</v>
      </c>
      <c r="B808" t="s">
        <v>88</v>
      </c>
      <c r="E808">
        <v>53209</v>
      </c>
      <c r="F808" t="s">
        <v>23</v>
      </c>
      <c r="G808" t="s">
        <v>89</v>
      </c>
      <c r="H808">
        <v>247</v>
      </c>
      <c r="I808" t="s">
        <v>31</v>
      </c>
      <c r="J808">
        <f>VLOOKUP(I808,[1]Key!$A$1:$C$72,2,FALSE)</f>
        <v>43.03519</v>
      </c>
      <c r="K808">
        <f>VLOOKUP(I808,[1]Key!$A$1:$C$72,3,FALSE)</f>
        <v>-87.907390000000007</v>
      </c>
      <c r="L808" t="s">
        <v>31</v>
      </c>
      <c r="M808">
        <f>VLOOKUP(L808,[1]Key!$A$1:$C$72,2,FALSE)</f>
        <v>43.03519</v>
      </c>
      <c r="N808">
        <f>VLOOKUP(L808,[1]Key!$A$1:$C$72,3,FALSE)</f>
        <v>-87.907390000000007</v>
      </c>
      <c r="O808">
        <v>66</v>
      </c>
      <c r="P808">
        <v>9</v>
      </c>
      <c r="Q808">
        <v>9.9</v>
      </c>
      <c r="R808">
        <v>9.4</v>
      </c>
      <c r="S808">
        <v>396</v>
      </c>
      <c r="T808">
        <f t="shared" si="108"/>
        <v>-1</v>
      </c>
      <c r="U808" s="1">
        <v>42788</v>
      </c>
      <c r="V808" s="13">
        <f t="shared" si="109"/>
        <v>42767</v>
      </c>
      <c r="W808" s="14">
        <f t="shared" si="110"/>
        <v>42788</v>
      </c>
      <c r="X808" s="1" t="str">
        <f t="shared" si="111"/>
        <v>Wednesday</v>
      </c>
      <c r="Y808" s="2">
        <v>0.53348379629629628</v>
      </c>
      <c r="Z808" s="2">
        <f t="shared" si="112"/>
        <v>0.54166666666666663</v>
      </c>
      <c r="AA808">
        <f>1</f>
        <v>1</v>
      </c>
      <c r="AB808" s="1">
        <v>42788</v>
      </c>
      <c r="AC808" s="13">
        <f t="shared" si="113"/>
        <v>42767</v>
      </c>
      <c r="AD808" s="14">
        <f t="shared" si="114"/>
        <v>42788</v>
      </c>
      <c r="AE808" s="1" t="str">
        <f t="shared" si="115"/>
        <v>Wednesday</v>
      </c>
      <c r="AF808" s="2">
        <v>0.57946759259259262</v>
      </c>
      <c r="AG808" s="2">
        <f t="shared" si="116"/>
        <v>0.58333333333333326</v>
      </c>
      <c r="AH808" t="s">
        <v>35</v>
      </c>
    </row>
    <row r="809" spans="1:34" x14ac:dyDescent="0.2">
      <c r="A809">
        <v>1517427</v>
      </c>
      <c r="B809" t="s">
        <v>88</v>
      </c>
      <c r="E809">
        <v>53211</v>
      </c>
      <c r="F809" t="s">
        <v>23</v>
      </c>
      <c r="G809" t="s">
        <v>89</v>
      </c>
      <c r="H809">
        <v>255</v>
      </c>
      <c r="I809" t="s">
        <v>31</v>
      </c>
      <c r="J809">
        <f>VLOOKUP(I809,[1]Key!$A$1:$C$72,2,FALSE)</f>
        <v>43.03519</v>
      </c>
      <c r="K809">
        <f>VLOOKUP(I809,[1]Key!$A$1:$C$72,3,FALSE)</f>
        <v>-87.907390000000007</v>
      </c>
      <c r="L809" t="s">
        <v>31</v>
      </c>
      <c r="M809">
        <f>VLOOKUP(L809,[1]Key!$A$1:$C$72,2,FALSE)</f>
        <v>43.03519</v>
      </c>
      <c r="N809">
        <f>VLOOKUP(L809,[1]Key!$A$1:$C$72,3,FALSE)</f>
        <v>-87.907390000000007</v>
      </c>
      <c r="O809">
        <v>65</v>
      </c>
      <c r="P809">
        <v>9</v>
      </c>
      <c r="Q809">
        <v>9.8000000000000007</v>
      </c>
      <c r="R809">
        <v>9.3000000000000007</v>
      </c>
      <c r="S809">
        <v>390</v>
      </c>
      <c r="T809">
        <f t="shared" si="108"/>
        <v>-1</v>
      </c>
      <c r="U809" s="1">
        <v>42788</v>
      </c>
      <c r="V809" s="13">
        <f t="shared" si="109"/>
        <v>42767</v>
      </c>
      <c r="W809" s="14">
        <f t="shared" si="110"/>
        <v>42788</v>
      </c>
      <c r="X809" s="1" t="str">
        <f t="shared" si="111"/>
        <v>Wednesday</v>
      </c>
      <c r="Y809" s="2">
        <v>0.53407407407407403</v>
      </c>
      <c r="Z809" s="2">
        <f t="shared" si="112"/>
        <v>0.54166666666666663</v>
      </c>
      <c r="AA809">
        <f>1</f>
        <v>1</v>
      </c>
      <c r="AB809" s="1">
        <v>42788</v>
      </c>
      <c r="AC809" s="13">
        <f t="shared" si="113"/>
        <v>42767</v>
      </c>
      <c r="AD809" s="14">
        <f t="shared" si="114"/>
        <v>42788</v>
      </c>
      <c r="AE809" s="1" t="str">
        <f t="shared" si="115"/>
        <v>Wednesday</v>
      </c>
      <c r="AF809" s="2">
        <v>0.57954861111111111</v>
      </c>
      <c r="AG809" s="2">
        <f t="shared" si="116"/>
        <v>0.58333333333333326</v>
      </c>
      <c r="AH809" t="s">
        <v>35</v>
      </c>
    </row>
    <row r="810" spans="1:34" x14ac:dyDescent="0.2">
      <c r="A810">
        <v>1373217</v>
      </c>
      <c r="B810" t="s">
        <v>88</v>
      </c>
      <c r="E810">
        <v>55412</v>
      </c>
      <c r="F810" t="s">
        <v>23</v>
      </c>
      <c r="G810" t="s">
        <v>89</v>
      </c>
      <c r="H810">
        <v>957</v>
      </c>
      <c r="I810" t="s">
        <v>81</v>
      </c>
      <c r="J810">
        <f>VLOOKUP(I810,[1]Key!$A$1:$C$72,2,FALSE)</f>
        <v>43.06033</v>
      </c>
      <c r="K810">
        <f>VLOOKUP(I810,[1]Key!$A$1:$C$72,3,FALSE)</f>
        <v>-87.89546</v>
      </c>
      <c r="L810" t="s">
        <v>29</v>
      </c>
      <c r="M810">
        <f>VLOOKUP(L810,[1]Key!$A$1:$C$72,2,FALSE)</f>
        <v>43.042490000000001</v>
      </c>
      <c r="N810">
        <f>VLOOKUP(L810,[1]Key!$A$1:$C$72,3,FALSE)</f>
        <v>-87.909959999999998</v>
      </c>
      <c r="O810">
        <v>48</v>
      </c>
      <c r="P810">
        <v>6</v>
      </c>
      <c r="Q810">
        <v>7.2</v>
      </c>
      <c r="R810">
        <v>6.8</v>
      </c>
      <c r="S810">
        <v>288</v>
      </c>
      <c r="T810">
        <f t="shared" si="108"/>
        <v>-1</v>
      </c>
      <c r="U810" s="1">
        <v>42788</v>
      </c>
      <c r="V810" s="13">
        <f t="shared" si="109"/>
        <v>42767</v>
      </c>
      <c r="W810" s="14">
        <f t="shared" si="110"/>
        <v>42788</v>
      </c>
      <c r="X810" s="1" t="str">
        <f t="shared" si="111"/>
        <v>Wednesday</v>
      </c>
      <c r="Y810" s="2">
        <v>0.58258101851851851</v>
      </c>
      <c r="Z810" s="2">
        <f t="shared" si="112"/>
        <v>0.58333333333333326</v>
      </c>
      <c r="AA810">
        <f>1</f>
        <v>1</v>
      </c>
      <c r="AB810" s="1">
        <v>42788</v>
      </c>
      <c r="AC810" s="13">
        <f t="shared" si="113"/>
        <v>42767</v>
      </c>
      <c r="AD810" s="14">
        <f t="shared" si="114"/>
        <v>42788</v>
      </c>
      <c r="AE810" s="1" t="str">
        <f t="shared" si="115"/>
        <v>Wednesday</v>
      </c>
      <c r="AF810" s="2">
        <v>0.61554398148148148</v>
      </c>
      <c r="AG810" s="2">
        <f t="shared" si="116"/>
        <v>0.625</v>
      </c>
      <c r="AH810" t="s">
        <v>27</v>
      </c>
    </row>
    <row r="811" spans="1:34" x14ac:dyDescent="0.2">
      <c r="A811">
        <v>1517521</v>
      </c>
      <c r="B811" t="s">
        <v>88</v>
      </c>
      <c r="E811">
        <v>53215</v>
      </c>
      <c r="F811" t="s">
        <v>23</v>
      </c>
      <c r="G811" t="s">
        <v>89</v>
      </c>
      <c r="H811">
        <v>5570</v>
      </c>
      <c r="I811" t="s">
        <v>31</v>
      </c>
      <c r="J811">
        <f>VLOOKUP(I811,[1]Key!$A$1:$C$72,2,FALSE)</f>
        <v>43.03519</v>
      </c>
      <c r="K811">
        <f>VLOOKUP(I811,[1]Key!$A$1:$C$72,3,FALSE)</f>
        <v>-87.907390000000007</v>
      </c>
      <c r="L811" t="s">
        <v>31</v>
      </c>
      <c r="M811">
        <f>VLOOKUP(L811,[1]Key!$A$1:$C$72,2,FALSE)</f>
        <v>43.03519</v>
      </c>
      <c r="N811">
        <f>VLOOKUP(L811,[1]Key!$A$1:$C$72,3,FALSE)</f>
        <v>-87.907390000000007</v>
      </c>
      <c r="O811">
        <v>3</v>
      </c>
      <c r="P811">
        <v>0</v>
      </c>
      <c r="Q811">
        <v>0.5</v>
      </c>
      <c r="R811">
        <v>0.4</v>
      </c>
      <c r="S811">
        <v>18</v>
      </c>
      <c r="T811">
        <f t="shared" si="108"/>
        <v>-1</v>
      </c>
      <c r="U811" s="1">
        <v>42788</v>
      </c>
      <c r="V811" s="13">
        <f t="shared" si="109"/>
        <v>42767</v>
      </c>
      <c r="W811" s="14">
        <f t="shared" si="110"/>
        <v>42788</v>
      </c>
      <c r="X811" s="1" t="str">
        <f t="shared" si="111"/>
        <v>Wednesday</v>
      </c>
      <c r="Y811" s="2">
        <v>0.58427083333333341</v>
      </c>
      <c r="Z811" s="2">
        <f t="shared" si="112"/>
        <v>0.58333333333333326</v>
      </c>
      <c r="AA811">
        <f>1</f>
        <v>1</v>
      </c>
      <c r="AB811" s="1">
        <v>42788</v>
      </c>
      <c r="AC811" s="13">
        <f t="shared" si="113"/>
        <v>42767</v>
      </c>
      <c r="AD811" s="14">
        <f t="shared" si="114"/>
        <v>42788</v>
      </c>
      <c r="AE811" s="1" t="str">
        <f t="shared" si="115"/>
        <v>Wednesday</v>
      </c>
      <c r="AF811" s="2">
        <v>0.58658564814814818</v>
      </c>
      <c r="AG811" s="2">
        <f t="shared" si="116"/>
        <v>0.58333333333333326</v>
      </c>
      <c r="AH811" t="s">
        <v>35</v>
      </c>
    </row>
    <row r="812" spans="1:34" x14ac:dyDescent="0.2">
      <c r="A812">
        <v>1517534</v>
      </c>
      <c r="B812" t="s">
        <v>88</v>
      </c>
      <c r="E812">
        <v>53211</v>
      </c>
      <c r="F812" t="s">
        <v>23</v>
      </c>
      <c r="G812" t="s">
        <v>89</v>
      </c>
      <c r="H812">
        <v>11056</v>
      </c>
      <c r="I812" t="s">
        <v>30</v>
      </c>
      <c r="J812">
        <f>VLOOKUP(I812,[1]Key!$A$1:$C$72,2,FALSE)</f>
        <v>43.05847</v>
      </c>
      <c r="K812">
        <f>VLOOKUP(I812,[1]Key!$A$1:$C$72,3,FALSE)</f>
        <v>-87.898079999999993</v>
      </c>
      <c r="L812" t="s">
        <v>36</v>
      </c>
      <c r="M812">
        <f>VLOOKUP(L812,[1]Key!$A$1:$C$72,2,FALSE)</f>
        <v>43.038580000000003</v>
      </c>
      <c r="N812">
        <f>VLOOKUP(L812,[1]Key!$A$1:$C$72,3,FALSE)</f>
        <v>-87.90934</v>
      </c>
      <c r="O812">
        <v>14</v>
      </c>
      <c r="P812">
        <v>3</v>
      </c>
      <c r="Q812">
        <v>2.1</v>
      </c>
      <c r="R812">
        <v>2</v>
      </c>
      <c r="S812">
        <v>84</v>
      </c>
      <c r="T812">
        <f t="shared" si="108"/>
        <v>-1</v>
      </c>
      <c r="U812" s="1">
        <v>42788</v>
      </c>
      <c r="V812" s="13">
        <f t="shared" si="109"/>
        <v>42767</v>
      </c>
      <c r="W812" s="14">
        <f t="shared" si="110"/>
        <v>42788</v>
      </c>
      <c r="X812" s="1" t="str">
        <f t="shared" si="111"/>
        <v>Wednesday</v>
      </c>
      <c r="Y812" s="2">
        <v>0.59422453703703704</v>
      </c>
      <c r="Z812" s="2">
        <f t="shared" si="112"/>
        <v>0.58333333333333326</v>
      </c>
      <c r="AA812">
        <f>1</f>
        <v>1</v>
      </c>
      <c r="AB812" s="1">
        <v>42788</v>
      </c>
      <c r="AC812" s="13">
        <f t="shared" si="113"/>
        <v>42767</v>
      </c>
      <c r="AD812" s="14">
        <f t="shared" si="114"/>
        <v>42788</v>
      </c>
      <c r="AE812" s="1" t="str">
        <f t="shared" si="115"/>
        <v>Wednesday</v>
      </c>
      <c r="AF812" s="2">
        <v>0.60375000000000001</v>
      </c>
      <c r="AG812" s="2">
        <f t="shared" si="116"/>
        <v>0.58333333333333326</v>
      </c>
      <c r="AH812" t="s">
        <v>27</v>
      </c>
    </row>
    <row r="813" spans="1:34" x14ac:dyDescent="0.2">
      <c r="A813">
        <v>1517544</v>
      </c>
      <c r="B813" t="s">
        <v>88</v>
      </c>
      <c r="E813">
        <v>60012</v>
      </c>
      <c r="F813" t="s">
        <v>23</v>
      </c>
      <c r="G813" t="s">
        <v>89</v>
      </c>
      <c r="H813">
        <v>33</v>
      </c>
      <c r="I813" t="s">
        <v>67</v>
      </c>
      <c r="J813">
        <f>VLOOKUP(I813,[1]Key!$A$1:$C$72,2,FALSE)</f>
        <v>43.074890000000003</v>
      </c>
      <c r="K813">
        <f>VLOOKUP(I813,[1]Key!$A$1:$C$72,3,FALSE)</f>
        <v>-87.882810000000006</v>
      </c>
      <c r="L813" t="s">
        <v>29</v>
      </c>
      <c r="M813">
        <f>VLOOKUP(L813,[1]Key!$A$1:$C$72,2,FALSE)</f>
        <v>43.042490000000001</v>
      </c>
      <c r="N813">
        <f>VLOOKUP(L813,[1]Key!$A$1:$C$72,3,FALSE)</f>
        <v>-87.909959999999998</v>
      </c>
      <c r="O813">
        <v>27</v>
      </c>
      <c r="P813">
        <v>3</v>
      </c>
      <c r="Q813">
        <v>4.0999999999999996</v>
      </c>
      <c r="R813">
        <v>3.8</v>
      </c>
      <c r="S813">
        <v>162</v>
      </c>
      <c r="T813">
        <f t="shared" si="108"/>
        <v>-1</v>
      </c>
      <c r="U813" s="1">
        <v>42788</v>
      </c>
      <c r="V813" s="13">
        <f t="shared" si="109"/>
        <v>42767</v>
      </c>
      <c r="W813" s="14">
        <f t="shared" si="110"/>
        <v>42788</v>
      </c>
      <c r="X813" s="1" t="str">
        <f t="shared" si="111"/>
        <v>Wednesday</v>
      </c>
      <c r="Y813" s="2">
        <v>0.59917824074074078</v>
      </c>
      <c r="Z813" s="2">
        <f t="shared" si="112"/>
        <v>0.58333333333333326</v>
      </c>
      <c r="AA813">
        <f>1</f>
        <v>1</v>
      </c>
      <c r="AB813" s="1">
        <v>42788</v>
      </c>
      <c r="AC813" s="13">
        <f t="shared" si="113"/>
        <v>42767</v>
      </c>
      <c r="AD813" s="14">
        <f t="shared" si="114"/>
        <v>42788</v>
      </c>
      <c r="AE813" s="1" t="str">
        <f t="shared" si="115"/>
        <v>Wednesday</v>
      </c>
      <c r="AF813" s="2">
        <v>0.61736111111111114</v>
      </c>
      <c r="AG813" s="2">
        <f t="shared" si="116"/>
        <v>0.625</v>
      </c>
      <c r="AH813" t="s">
        <v>27</v>
      </c>
    </row>
    <row r="814" spans="1:34" x14ac:dyDescent="0.2">
      <c r="A814">
        <v>1190539</v>
      </c>
      <c r="B814" t="s">
        <v>88</v>
      </c>
      <c r="E814">
        <v>53097</v>
      </c>
      <c r="F814" t="s">
        <v>23</v>
      </c>
      <c r="G814" t="s">
        <v>89</v>
      </c>
      <c r="H814">
        <v>237</v>
      </c>
      <c r="I814" t="s">
        <v>79</v>
      </c>
      <c r="J814">
        <f>VLOOKUP(I814,[1]Key!$A$1:$C$72,2,FALSE)</f>
        <v>43.038649999999997</v>
      </c>
      <c r="K814">
        <f>VLOOKUP(I814,[1]Key!$A$1:$C$72,3,FALSE)</f>
        <v>-87.921930000000003</v>
      </c>
      <c r="L814" t="s">
        <v>74</v>
      </c>
      <c r="M814">
        <f>VLOOKUP(L814,[1]Key!$A$1:$C$72,2,FALSE)</f>
        <v>43.040154000000001</v>
      </c>
      <c r="N814">
        <f>VLOOKUP(L814,[1]Key!$A$1:$C$72,3,FALSE)</f>
        <v>-87.932113000000001</v>
      </c>
      <c r="O814">
        <v>97</v>
      </c>
      <c r="P814">
        <v>12</v>
      </c>
      <c r="Q814">
        <v>14.6</v>
      </c>
      <c r="R814">
        <v>13.8</v>
      </c>
      <c r="S814">
        <v>582</v>
      </c>
      <c r="T814">
        <f t="shared" si="108"/>
        <v>-1</v>
      </c>
      <c r="U814" s="1">
        <v>42788</v>
      </c>
      <c r="V814" s="13">
        <f t="shared" si="109"/>
        <v>42767</v>
      </c>
      <c r="W814" s="14">
        <f t="shared" si="110"/>
        <v>42788</v>
      </c>
      <c r="X814" s="1" t="str">
        <f t="shared" si="111"/>
        <v>Wednesday</v>
      </c>
      <c r="Y814" s="2">
        <v>0.60556712962962966</v>
      </c>
      <c r="Z814" s="2">
        <f t="shared" si="112"/>
        <v>0.625</v>
      </c>
      <c r="AA814">
        <f>1</f>
        <v>1</v>
      </c>
      <c r="AB814" s="1">
        <v>42788</v>
      </c>
      <c r="AC814" s="13">
        <f t="shared" si="113"/>
        <v>42767</v>
      </c>
      <c r="AD814" s="14">
        <f t="shared" si="114"/>
        <v>42788</v>
      </c>
      <c r="AE814" s="1" t="str">
        <f t="shared" si="115"/>
        <v>Wednesday</v>
      </c>
      <c r="AF814" s="2">
        <v>0.67349537037037033</v>
      </c>
      <c r="AG814" s="2">
        <f t="shared" si="116"/>
        <v>0.66666666666666663</v>
      </c>
      <c r="AH814" t="s">
        <v>27</v>
      </c>
    </row>
    <row r="815" spans="1:34" x14ac:dyDescent="0.2">
      <c r="A815">
        <v>1511843</v>
      </c>
      <c r="B815" t="s">
        <v>88</v>
      </c>
      <c r="E815">
        <v>53226</v>
      </c>
      <c r="F815" t="s">
        <v>23</v>
      </c>
      <c r="G815" t="s">
        <v>89</v>
      </c>
      <c r="H815">
        <v>11162</v>
      </c>
      <c r="I815" t="s">
        <v>58</v>
      </c>
      <c r="J815">
        <f>VLOOKUP(I815,[1]Key!$A$1:$C$72,2,FALSE)</f>
        <v>43.052630000000001</v>
      </c>
      <c r="K815">
        <f>VLOOKUP(I815,[1]Key!$A$1:$C$72,3,FALSE)</f>
        <v>-88.016319999999993</v>
      </c>
      <c r="L815" t="s">
        <v>25</v>
      </c>
      <c r="M815">
        <f>VLOOKUP(L815,[1]Key!$A$1:$C$72,2,FALSE)</f>
        <v>43.06044</v>
      </c>
      <c r="N815">
        <f>VLOOKUP(L815,[1]Key!$A$1:$C$72,3,FALSE)</f>
        <v>-88.016239999999996</v>
      </c>
      <c r="O815">
        <v>84</v>
      </c>
      <c r="P815">
        <v>9</v>
      </c>
      <c r="Q815">
        <v>12.6</v>
      </c>
      <c r="R815">
        <v>12</v>
      </c>
      <c r="S815">
        <v>504</v>
      </c>
      <c r="T815">
        <f t="shared" si="108"/>
        <v>-1</v>
      </c>
      <c r="U815" s="1">
        <v>42788</v>
      </c>
      <c r="V815" s="13">
        <f t="shared" si="109"/>
        <v>42767</v>
      </c>
      <c r="W815" s="14">
        <f t="shared" si="110"/>
        <v>42788</v>
      </c>
      <c r="X815" s="1" t="str">
        <f t="shared" si="111"/>
        <v>Wednesday</v>
      </c>
      <c r="Y815" s="2">
        <v>0.61135416666666664</v>
      </c>
      <c r="Z815" s="2">
        <f t="shared" si="112"/>
        <v>0.625</v>
      </c>
      <c r="AA815">
        <f>1</f>
        <v>1</v>
      </c>
      <c r="AB815" s="1">
        <v>42788</v>
      </c>
      <c r="AC815" s="13">
        <f t="shared" si="113"/>
        <v>42767</v>
      </c>
      <c r="AD815" s="14">
        <f t="shared" si="114"/>
        <v>42788</v>
      </c>
      <c r="AE815" s="1" t="str">
        <f t="shared" si="115"/>
        <v>Wednesday</v>
      </c>
      <c r="AF815" s="2">
        <v>0.66999999999999993</v>
      </c>
      <c r="AG815" s="2">
        <f t="shared" si="116"/>
        <v>0.66666666666666663</v>
      </c>
      <c r="AH815" t="s">
        <v>27</v>
      </c>
    </row>
    <row r="816" spans="1:34" x14ac:dyDescent="0.2">
      <c r="A816">
        <v>1517585</v>
      </c>
      <c r="B816" t="s">
        <v>88</v>
      </c>
      <c r="E816">
        <v>53211</v>
      </c>
      <c r="F816" t="s">
        <v>23</v>
      </c>
      <c r="G816" t="s">
        <v>89</v>
      </c>
      <c r="H816">
        <v>5541</v>
      </c>
      <c r="I816" t="s">
        <v>65</v>
      </c>
      <c r="J816">
        <f>VLOOKUP(I816,[1]Key!$A$1:$C$72,2,FALSE)</f>
        <v>43.060786</v>
      </c>
      <c r="K816">
        <f>VLOOKUP(I816,[1]Key!$A$1:$C$72,3,FALSE)</f>
        <v>-87.883825999999999</v>
      </c>
      <c r="L816" t="s">
        <v>29</v>
      </c>
      <c r="M816">
        <f>VLOOKUP(L816,[1]Key!$A$1:$C$72,2,FALSE)</f>
        <v>43.042490000000001</v>
      </c>
      <c r="N816">
        <f>VLOOKUP(L816,[1]Key!$A$1:$C$72,3,FALSE)</f>
        <v>-87.909959999999998</v>
      </c>
      <c r="O816">
        <v>53</v>
      </c>
      <c r="P816">
        <v>6</v>
      </c>
      <c r="Q816">
        <v>8</v>
      </c>
      <c r="R816">
        <v>7.6</v>
      </c>
      <c r="S816">
        <v>318</v>
      </c>
      <c r="T816">
        <f t="shared" si="108"/>
        <v>-1</v>
      </c>
      <c r="U816" s="1">
        <v>42788</v>
      </c>
      <c r="V816" s="13">
        <f t="shared" si="109"/>
        <v>42767</v>
      </c>
      <c r="W816" s="14">
        <f t="shared" si="110"/>
        <v>42788</v>
      </c>
      <c r="X816" s="1" t="str">
        <f t="shared" si="111"/>
        <v>Wednesday</v>
      </c>
      <c r="Y816" s="2">
        <v>0.61759259259259258</v>
      </c>
      <c r="Z816" s="2">
        <f t="shared" si="112"/>
        <v>0.625</v>
      </c>
      <c r="AA816">
        <f>1</f>
        <v>1</v>
      </c>
      <c r="AB816" s="1">
        <v>42788</v>
      </c>
      <c r="AC816" s="13">
        <f t="shared" si="113"/>
        <v>42767</v>
      </c>
      <c r="AD816" s="14">
        <f t="shared" si="114"/>
        <v>42788</v>
      </c>
      <c r="AE816" s="1" t="str">
        <f t="shared" si="115"/>
        <v>Wednesday</v>
      </c>
      <c r="AF816" s="2">
        <v>0.65439814814814812</v>
      </c>
      <c r="AG816" s="2">
        <f t="shared" si="116"/>
        <v>0.66666666666666663</v>
      </c>
      <c r="AH816" t="s">
        <v>27</v>
      </c>
    </row>
    <row r="817" spans="1:34" x14ac:dyDescent="0.2">
      <c r="A817">
        <v>1517609</v>
      </c>
      <c r="B817" t="s">
        <v>88</v>
      </c>
      <c r="E817">
        <v>60712</v>
      </c>
      <c r="F817" t="s">
        <v>23</v>
      </c>
      <c r="G817" t="s">
        <v>89</v>
      </c>
      <c r="H817">
        <v>11052</v>
      </c>
      <c r="I817" t="s">
        <v>74</v>
      </c>
      <c r="J817">
        <f>VLOOKUP(I817,[1]Key!$A$1:$C$72,2,FALSE)</f>
        <v>43.040154000000001</v>
      </c>
      <c r="K817">
        <f>VLOOKUP(I817,[1]Key!$A$1:$C$72,3,FALSE)</f>
        <v>-87.932113000000001</v>
      </c>
      <c r="L817" t="s">
        <v>74</v>
      </c>
      <c r="M817">
        <f>VLOOKUP(L817,[1]Key!$A$1:$C$72,2,FALSE)</f>
        <v>43.040154000000001</v>
      </c>
      <c r="N817">
        <f>VLOOKUP(L817,[1]Key!$A$1:$C$72,3,FALSE)</f>
        <v>-87.932113000000001</v>
      </c>
      <c r="O817">
        <v>136</v>
      </c>
      <c r="P817">
        <v>15</v>
      </c>
      <c r="Q817">
        <v>18</v>
      </c>
      <c r="R817">
        <v>17.100000000000001</v>
      </c>
      <c r="S817">
        <v>720</v>
      </c>
      <c r="T817">
        <f t="shared" si="108"/>
        <v>-1</v>
      </c>
      <c r="U817" s="1">
        <v>42788</v>
      </c>
      <c r="V817" s="13">
        <f t="shared" si="109"/>
        <v>42767</v>
      </c>
      <c r="W817" s="14">
        <f t="shared" si="110"/>
        <v>42788</v>
      </c>
      <c r="X817" s="1" t="str">
        <f t="shared" si="111"/>
        <v>Wednesday</v>
      </c>
      <c r="Y817" s="2">
        <v>0.62831018518518522</v>
      </c>
      <c r="Z817" s="2">
        <f t="shared" si="112"/>
        <v>0.625</v>
      </c>
      <c r="AA817">
        <f>1</f>
        <v>1</v>
      </c>
      <c r="AB817" s="1">
        <v>42788</v>
      </c>
      <c r="AC817" s="13">
        <f t="shared" si="113"/>
        <v>42767</v>
      </c>
      <c r="AD817" s="14">
        <f t="shared" si="114"/>
        <v>42788</v>
      </c>
      <c r="AE817" s="1" t="str">
        <f t="shared" si="115"/>
        <v>Wednesday</v>
      </c>
      <c r="AF817" s="2">
        <v>0.72234953703703697</v>
      </c>
      <c r="AG817" s="2">
        <f t="shared" si="116"/>
        <v>0.70833333333333326</v>
      </c>
      <c r="AH817" t="s">
        <v>35</v>
      </c>
    </row>
    <row r="818" spans="1:34" x14ac:dyDescent="0.2">
      <c r="A818">
        <v>1361651</v>
      </c>
      <c r="B818" t="s">
        <v>88</v>
      </c>
      <c r="E818">
        <v>66224</v>
      </c>
      <c r="F818" t="s">
        <v>23</v>
      </c>
      <c r="G818" t="s">
        <v>89</v>
      </c>
      <c r="H818">
        <v>5534</v>
      </c>
      <c r="I818" t="s">
        <v>74</v>
      </c>
      <c r="J818">
        <f>VLOOKUP(I818,[1]Key!$A$1:$C$72,2,FALSE)</f>
        <v>43.040154000000001</v>
      </c>
      <c r="K818">
        <f>VLOOKUP(I818,[1]Key!$A$1:$C$72,3,FALSE)</f>
        <v>-87.932113000000001</v>
      </c>
      <c r="L818" t="s">
        <v>74</v>
      </c>
      <c r="M818">
        <f>VLOOKUP(L818,[1]Key!$A$1:$C$72,2,FALSE)</f>
        <v>43.040154000000001</v>
      </c>
      <c r="N818">
        <f>VLOOKUP(L818,[1]Key!$A$1:$C$72,3,FALSE)</f>
        <v>-87.932113000000001</v>
      </c>
      <c r="O818">
        <v>142</v>
      </c>
      <c r="P818">
        <v>15</v>
      </c>
      <c r="Q818">
        <v>18</v>
      </c>
      <c r="R818">
        <v>17.100000000000001</v>
      </c>
      <c r="S818">
        <v>720</v>
      </c>
      <c r="T818">
        <f t="shared" si="108"/>
        <v>-1</v>
      </c>
      <c r="U818" s="1">
        <v>42788</v>
      </c>
      <c r="V818" s="13">
        <f t="shared" si="109"/>
        <v>42767</v>
      </c>
      <c r="W818" s="14">
        <f t="shared" si="110"/>
        <v>42788</v>
      </c>
      <c r="X818" s="1" t="str">
        <f t="shared" si="111"/>
        <v>Wednesday</v>
      </c>
      <c r="Y818" s="2">
        <v>0.62979166666666664</v>
      </c>
      <c r="Z818" s="2">
        <f t="shared" si="112"/>
        <v>0.625</v>
      </c>
      <c r="AA818">
        <f>1</f>
        <v>1</v>
      </c>
      <c r="AB818" s="1">
        <v>42788</v>
      </c>
      <c r="AC818" s="13">
        <f t="shared" si="113"/>
        <v>42767</v>
      </c>
      <c r="AD818" s="14">
        <f t="shared" si="114"/>
        <v>42788</v>
      </c>
      <c r="AE818" s="1" t="str">
        <f t="shared" si="115"/>
        <v>Wednesday</v>
      </c>
      <c r="AF818" s="2">
        <v>0.72803240740740749</v>
      </c>
      <c r="AG818" s="2">
        <f t="shared" si="116"/>
        <v>0.70833333333333326</v>
      </c>
      <c r="AH818" t="s">
        <v>35</v>
      </c>
    </row>
    <row r="819" spans="1:34" x14ac:dyDescent="0.2">
      <c r="A819">
        <v>1517616</v>
      </c>
      <c r="B819" t="s">
        <v>88</v>
      </c>
      <c r="E819">
        <v>33158</v>
      </c>
      <c r="F819" t="s">
        <v>23</v>
      </c>
      <c r="G819" t="s">
        <v>89</v>
      </c>
      <c r="H819">
        <v>19</v>
      </c>
      <c r="I819" t="s">
        <v>74</v>
      </c>
      <c r="J819">
        <f>VLOOKUP(I819,[1]Key!$A$1:$C$72,2,FALSE)</f>
        <v>43.040154000000001</v>
      </c>
      <c r="K819">
        <f>VLOOKUP(I819,[1]Key!$A$1:$C$72,3,FALSE)</f>
        <v>-87.932113000000001</v>
      </c>
      <c r="L819" t="s">
        <v>74</v>
      </c>
      <c r="M819">
        <f>VLOOKUP(L819,[1]Key!$A$1:$C$72,2,FALSE)</f>
        <v>43.040154000000001</v>
      </c>
      <c r="N819">
        <f>VLOOKUP(L819,[1]Key!$A$1:$C$72,3,FALSE)</f>
        <v>-87.932113000000001</v>
      </c>
      <c r="O819">
        <v>139</v>
      </c>
      <c r="P819">
        <v>15</v>
      </c>
      <c r="Q819">
        <v>18</v>
      </c>
      <c r="R819">
        <v>17.100000000000001</v>
      </c>
      <c r="S819">
        <v>720</v>
      </c>
      <c r="T819">
        <f t="shared" si="108"/>
        <v>-1</v>
      </c>
      <c r="U819" s="1">
        <v>42788</v>
      </c>
      <c r="V819" s="13">
        <f t="shared" si="109"/>
        <v>42767</v>
      </c>
      <c r="W819" s="14">
        <f t="shared" si="110"/>
        <v>42788</v>
      </c>
      <c r="X819" s="1" t="str">
        <f t="shared" si="111"/>
        <v>Wednesday</v>
      </c>
      <c r="Y819" s="2">
        <v>0.63159722222222225</v>
      </c>
      <c r="Z819" s="2">
        <f t="shared" si="112"/>
        <v>0.625</v>
      </c>
      <c r="AA819">
        <f>1</f>
        <v>1</v>
      </c>
      <c r="AB819" s="1">
        <v>42788</v>
      </c>
      <c r="AC819" s="13">
        <f t="shared" si="113"/>
        <v>42767</v>
      </c>
      <c r="AD819" s="14">
        <f t="shared" si="114"/>
        <v>42788</v>
      </c>
      <c r="AE819" s="1" t="str">
        <f t="shared" si="115"/>
        <v>Wednesday</v>
      </c>
      <c r="AF819" s="2">
        <v>0.72811342592592598</v>
      </c>
      <c r="AG819" s="2">
        <f t="shared" si="116"/>
        <v>0.70833333333333326</v>
      </c>
      <c r="AH819" t="s">
        <v>35</v>
      </c>
    </row>
    <row r="820" spans="1:34" x14ac:dyDescent="0.2">
      <c r="A820">
        <v>1517617</v>
      </c>
      <c r="B820" t="s">
        <v>88</v>
      </c>
      <c r="E820">
        <v>60540</v>
      </c>
      <c r="F820" t="s">
        <v>23</v>
      </c>
      <c r="G820" t="s">
        <v>89</v>
      </c>
      <c r="H820">
        <v>5426</v>
      </c>
      <c r="I820" t="s">
        <v>34</v>
      </c>
      <c r="J820">
        <f>VLOOKUP(I820,[1]Key!$A$1:$C$72,2,FALSE)</f>
        <v>43.036900000000003</v>
      </c>
      <c r="K820">
        <f>VLOOKUP(I820,[1]Key!$A$1:$C$72,3,FALSE)</f>
        <v>-87.89667</v>
      </c>
      <c r="L820" t="s">
        <v>74</v>
      </c>
      <c r="M820">
        <f>VLOOKUP(L820,[1]Key!$A$1:$C$72,2,FALSE)</f>
        <v>43.040154000000001</v>
      </c>
      <c r="N820">
        <f>VLOOKUP(L820,[1]Key!$A$1:$C$72,3,FALSE)</f>
        <v>-87.932113000000001</v>
      </c>
      <c r="O820">
        <v>58</v>
      </c>
      <c r="P820">
        <v>6</v>
      </c>
      <c r="Q820">
        <v>8.6999999999999993</v>
      </c>
      <c r="R820">
        <v>8.3000000000000007</v>
      </c>
      <c r="S820">
        <v>348</v>
      </c>
      <c r="T820">
        <f t="shared" si="108"/>
        <v>-1</v>
      </c>
      <c r="U820" s="1">
        <v>42788</v>
      </c>
      <c r="V820" s="13">
        <f t="shared" si="109"/>
        <v>42767</v>
      </c>
      <c r="W820" s="14">
        <f t="shared" si="110"/>
        <v>42788</v>
      </c>
      <c r="X820" s="1" t="str">
        <f t="shared" si="111"/>
        <v>Wednesday</v>
      </c>
      <c r="Y820" s="2">
        <v>0.6325115740740741</v>
      </c>
      <c r="Z820" s="2">
        <f t="shared" si="112"/>
        <v>0.625</v>
      </c>
      <c r="AA820">
        <f>1</f>
        <v>1</v>
      </c>
      <c r="AB820" s="1">
        <v>42788</v>
      </c>
      <c r="AC820" s="13">
        <f t="shared" si="113"/>
        <v>42767</v>
      </c>
      <c r="AD820" s="14">
        <f t="shared" si="114"/>
        <v>42788</v>
      </c>
      <c r="AE820" s="1" t="str">
        <f t="shared" si="115"/>
        <v>Wednesday</v>
      </c>
      <c r="AF820" s="2">
        <v>0.67222222222222217</v>
      </c>
      <c r="AG820" s="2">
        <f t="shared" si="116"/>
        <v>0.66666666666666663</v>
      </c>
      <c r="AH820" t="s">
        <v>27</v>
      </c>
    </row>
    <row r="821" spans="1:34" x14ac:dyDescent="0.2">
      <c r="A821">
        <v>1315230</v>
      </c>
      <c r="B821" t="s">
        <v>88</v>
      </c>
      <c r="E821">
        <v>53189</v>
      </c>
      <c r="F821" t="s">
        <v>23</v>
      </c>
      <c r="G821" t="s">
        <v>89</v>
      </c>
      <c r="H821">
        <v>5500</v>
      </c>
      <c r="I821" t="s">
        <v>74</v>
      </c>
      <c r="J821">
        <f>VLOOKUP(I821,[1]Key!$A$1:$C$72,2,FALSE)</f>
        <v>43.040154000000001</v>
      </c>
      <c r="K821">
        <f>VLOOKUP(I821,[1]Key!$A$1:$C$72,3,FALSE)</f>
        <v>-87.932113000000001</v>
      </c>
      <c r="L821" t="s">
        <v>74</v>
      </c>
      <c r="M821">
        <f>VLOOKUP(L821,[1]Key!$A$1:$C$72,2,FALSE)</f>
        <v>43.040154000000001</v>
      </c>
      <c r="N821">
        <f>VLOOKUP(L821,[1]Key!$A$1:$C$72,3,FALSE)</f>
        <v>-87.932113000000001</v>
      </c>
      <c r="O821">
        <v>119</v>
      </c>
      <c r="P821">
        <v>12</v>
      </c>
      <c r="Q821">
        <v>17.899999999999999</v>
      </c>
      <c r="R821">
        <v>17</v>
      </c>
      <c r="S821">
        <v>714</v>
      </c>
      <c r="T821">
        <f t="shared" si="108"/>
        <v>-1</v>
      </c>
      <c r="U821" s="1">
        <v>42788</v>
      </c>
      <c r="V821" s="13">
        <f t="shared" si="109"/>
        <v>42767</v>
      </c>
      <c r="W821" s="14">
        <f t="shared" si="110"/>
        <v>42788</v>
      </c>
      <c r="X821" s="1" t="str">
        <f t="shared" si="111"/>
        <v>Wednesday</v>
      </c>
      <c r="Y821" s="2">
        <v>0.63734953703703701</v>
      </c>
      <c r="Z821" s="2">
        <f t="shared" si="112"/>
        <v>0.625</v>
      </c>
      <c r="AA821">
        <f>1</f>
        <v>1</v>
      </c>
      <c r="AB821" s="1">
        <v>42788</v>
      </c>
      <c r="AC821" s="13">
        <f t="shared" si="113"/>
        <v>42767</v>
      </c>
      <c r="AD821" s="14">
        <f t="shared" si="114"/>
        <v>42788</v>
      </c>
      <c r="AE821" s="1" t="str">
        <f t="shared" si="115"/>
        <v>Wednesday</v>
      </c>
      <c r="AF821" s="2">
        <v>0.71954861111111112</v>
      </c>
      <c r="AG821" s="2">
        <f t="shared" si="116"/>
        <v>0.70833333333333326</v>
      </c>
      <c r="AH821" t="s">
        <v>35</v>
      </c>
    </row>
    <row r="822" spans="1:34" x14ac:dyDescent="0.2">
      <c r="A822">
        <v>1517637</v>
      </c>
      <c r="B822" t="s">
        <v>88</v>
      </c>
      <c r="E822">
        <v>53213</v>
      </c>
      <c r="F822" t="s">
        <v>23</v>
      </c>
      <c r="G822" t="s">
        <v>89</v>
      </c>
      <c r="H822">
        <v>11000</v>
      </c>
      <c r="I822" t="s">
        <v>77</v>
      </c>
      <c r="J822">
        <f>VLOOKUP(I822,[1]Key!$A$1:$C$72,2,FALSE)</f>
        <v>43.074655999999997</v>
      </c>
      <c r="K822">
        <f>VLOOKUP(I822,[1]Key!$A$1:$C$72,3,FALSE)</f>
        <v>-87.889011999999994</v>
      </c>
      <c r="L822" t="s">
        <v>62</v>
      </c>
      <c r="M822">
        <f>VLOOKUP(L822,[1]Key!$A$1:$C$72,2,FALSE)</f>
        <v>43.058010000000003</v>
      </c>
      <c r="N822">
        <f>VLOOKUP(L822,[1]Key!$A$1:$C$72,3,FALSE)</f>
        <v>-87.877300000000005</v>
      </c>
      <c r="O822">
        <v>34</v>
      </c>
      <c r="P822">
        <v>3</v>
      </c>
      <c r="Q822">
        <v>5.0999999999999996</v>
      </c>
      <c r="R822">
        <v>4.8</v>
      </c>
      <c r="S822">
        <v>204</v>
      </c>
      <c r="T822">
        <f t="shared" si="108"/>
        <v>-1</v>
      </c>
      <c r="U822" s="1">
        <v>42788</v>
      </c>
      <c r="V822" s="13">
        <f t="shared" si="109"/>
        <v>42767</v>
      </c>
      <c r="W822" s="14">
        <f t="shared" si="110"/>
        <v>42788</v>
      </c>
      <c r="X822" s="1" t="str">
        <f t="shared" si="111"/>
        <v>Wednesday</v>
      </c>
      <c r="Y822" s="2">
        <v>0.64376157407407408</v>
      </c>
      <c r="Z822" s="2">
        <f t="shared" si="112"/>
        <v>0.625</v>
      </c>
      <c r="AA822">
        <f>1</f>
        <v>1</v>
      </c>
      <c r="AB822" s="1">
        <v>42788</v>
      </c>
      <c r="AC822" s="13">
        <f t="shared" si="113"/>
        <v>42767</v>
      </c>
      <c r="AD822" s="14">
        <f t="shared" si="114"/>
        <v>42788</v>
      </c>
      <c r="AE822" s="1" t="str">
        <f t="shared" si="115"/>
        <v>Wednesday</v>
      </c>
      <c r="AF822" s="2">
        <v>0.66743055555555564</v>
      </c>
      <c r="AG822" s="2">
        <f t="shared" si="116"/>
        <v>0.66666666666666663</v>
      </c>
      <c r="AH822" t="s">
        <v>27</v>
      </c>
    </row>
    <row r="823" spans="1:34" x14ac:dyDescent="0.2">
      <c r="A823">
        <v>1513373</v>
      </c>
      <c r="B823" t="s">
        <v>88</v>
      </c>
      <c r="E823">
        <v>48116</v>
      </c>
      <c r="F823" t="s">
        <v>23</v>
      </c>
      <c r="G823" t="s">
        <v>89</v>
      </c>
      <c r="H823">
        <v>11088</v>
      </c>
      <c r="I823" t="s">
        <v>85</v>
      </c>
      <c r="J823">
        <f>VLOOKUP(I823,[1]Key!$A$1:$C$72,2,FALSE)</f>
        <v>43.041646999999998</v>
      </c>
      <c r="K823">
        <f>VLOOKUP(I823,[1]Key!$A$1:$C$72,3,FALSE)</f>
        <v>-87.927257999999995</v>
      </c>
      <c r="L823" t="s">
        <v>85</v>
      </c>
      <c r="M823">
        <f>VLOOKUP(L823,[1]Key!$A$1:$C$72,2,FALSE)</f>
        <v>43.041646999999998</v>
      </c>
      <c r="N823">
        <f>VLOOKUP(L823,[1]Key!$A$1:$C$72,3,FALSE)</f>
        <v>-87.927257999999995</v>
      </c>
      <c r="O823">
        <v>75</v>
      </c>
      <c r="P823">
        <v>9</v>
      </c>
      <c r="Q823">
        <v>11.3</v>
      </c>
      <c r="R823">
        <v>10.7</v>
      </c>
      <c r="S823">
        <v>450</v>
      </c>
      <c r="T823">
        <f t="shared" si="108"/>
        <v>-1</v>
      </c>
      <c r="U823" s="1">
        <v>42788</v>
      </c>
      <c r="V823" s="13">
        <f t="shared" si="109"/>
        <v>42767</v>
      </c>
      <c r="W823" s="14">
        <f t="shared" si="110"/>
        <v>42788</v>
      </c>
      <c r="X823" s="1" t="str">
        <f t="shared" si="111"/>
        <v>Wednesday</v>
      </c>
      <c r="Y823" s="2">
        <v>0.6544444444444445</v>
      </c>
      <c r="Z823" s="2">
        <f t="shared" si="112"/>
        <v>0.66666666666666663</v>
      </c>
      <c r="AA823">
        <f>1</f>
        <v>1</v>
      </c>
      <c r="AB823" s="1">
        <v>42788</v>
      </c>
      <c r="AC823" s="13">
        <f t="shared" si="113"/>
        <v>42767</v>
      </c>
      <c r="AD823" s="14">
        <f t="shared" si="114"/>
        <v>42788</v>
      </c>
      <c r="AE823" s="1" t="str">
        <f t="shared" si="115"/>
        <v>Wednesday</v>
      </c>
      <c r="AF823" s="2">
        <v>0.70624999999999993</v>
      </c>
      <c r="AG823" s="2">
        <f t="shared" si="116"/>
        <v>0.70833333333333326</v>
      </c>
      <c r="AH823" t="s">
        <v>35</v>
      </c>
    </row>
    <row r="824" spans="1:34" x14ac:dyDescent="0.2">
      <c r="A824">
        <v>1517651</v>
      </c>
      <c r="B824" t="s">
        <v>88</v>
      </c>
      <c r="E824">
        <v>53233</v>
      </c>
      <c r="F824" t="s">
        <v>23</v>
      </c>
      <c r="G824" t="s">
        <v>89</v>
      </c>
      <c r="H824">
        <v>11106</v>
      </c>
      <c r="I824" t="s">
        <v>85</v>
      </c>
      <c r="J824">
        <f>VLOOKUP(I824,[1]Key!$A$1:$C$72,2,FALSE)</f>
        <v>43.041646999999998</v>
      </c>
      <c r="K824">
        <f>VLOOKUP(I824,[1]Key!$A$1:$C$72,3,FALSE)</f>
        <v>-87.927257999999995</v>
      </c>
      <c r="L824" t="s">
        <v>73</v>
      </c>
      <c r="M824">
        <f>VLOOKUP(L824,[1]Key!$A$1:$C$72,2,FALSE)</f>
        <v>43.040349999999997</v>
      </c>
      <c r="N824">
        <f>VLOOKUP(L824,[1]Key!$A$1:$C$72,3,FALSE)</f>
        <v>-87.920760000000001</v>
      </c>
      <c r="O824">
        <v>48</v>
      </c>
      <c r="P824">
        <v>6</v>
      </c>
      <c r="Q824">
        <v>7.2</v>
      </c>
      <c r="R824">
        <v>6.8</v>
      </c>
      <c r="S824">
        <v>288</v>
      </c>
      <c r="T824">
        <f t="shared" si="108"/>
        <v>-1</v>
      </c>
      <c r="U824" s="1">
        <v>42788</v>
      </c>
      <c r="V824" s="13">
        <f t="shared" si="109"/>
        <v>42767</v>
      </c>
      <c r="W824" s="14">
        <f t="shared" si="110"/>
        <v>42788</v>
      </c>
      <c r="X824" s="1" t="str">
        <f t="shared" si="111"/>
        <v>Wednesday</v>
      </c>
      <c r="Y824" s="2">
        <v>0.65569444444444447</v>
      </c>
      <c r="Z824" s="2">
        <f t="shared" si="112"/>
        <v>0.66666666666666663</v>
      </c>
      <c r="AA824">
        <f>1</f>
        <v>1</v>
      </c>
      <c r="AB824" s="1">
        <v>42788</v>
      </c>
      <c r="AC824" s="13">
        <f t="shared" si="113"/>
        <v>42767</v>
      </c>
      <c r="AD824" s="14">
        <f t="shared" si="114"/>
        <v>42788</v>
      </c>
      <c r="AE824" s="1" t="str">
        <f t="shared" si="115"/>
        <v>Wednesday</v>
      </c>
      <c r="AF824" s="2">
        <v>0.68902777777777768</v>
      </c>
      <c r="AG824" s="2">
        <f t="shared" si="116"/>
        <v>0.70833333333333326</v>
      </c>
      <c r="AH824" t="s">
        <v>27</v>
      </c>
    </row>
    <row r="825" spans="1:34" x14ac:dyDescent="0.2">
      <c r="A825">
        <v>1517655</v>
      </c>
      <c r="B825" t="s">
        <v>88</v>
      </c>
      <c r="E825">
        <v>80403</v>
      </c>
      <c r="F825" t="s">
        <v>23</v>
      </c>
      <c r="G825" t="s">
        <v>89</v>
      </c>
      <c r="H825">
        <v>5524</v>
      </c>
      <c r="I825" t="s">
        <v>74</v>
      </c>
      <c r="J825">
        <f>VLOOKUP(I825,[1]Key!$A$1:$C$72,2,FALSE)</f>
        <v>43.040154000000001</v>
      </c>
      <c r="K825">
        <f>VLOOKUP(I825,[1]Key!$A$1:$C$72,3,FALSE)</f>
        <v>-87.932113000000001</v>
      </c>
      <c r="L825" t="s">
        <v>80</v>
      </c>
      <c r="M825">
        <f>VLOOKUP(L825,[1]Key!$A$1:$C$72,2,FALSE)</f>
        <v>43.052460000000004</v>
      </c>
      <c r="N825">
        <f>VLOOKUP(L825,[1]Key!$A$1:$C$72,3,FALSE)</f>
        <v>-87.891000000000005</v>
      </c>
      <c r="O825">
        <v>46</v>
      </c>
      <c r="P825">
        <v>6</v>
      </c>
      <c r="Q825">
        <v>6.9</v>
      </c>
      <c r="R825">
        <v>6.6</v>
      </c>
      <c r="S825">
        <v>276</v>
      </c>
      <c r="T825">
        <f t="shared" si="108"/>
        <v>-1</v>
      </c>
      <c r="U825" s="1">
        <v>42788</v>
      </c>
      <c r="V825" s="13">
        <f t="shared" si="109"/>
        <v>42767</v>
      </c>
      <c r="W825" s="14">
        <f t="shared" si="110"/>
        <v>42788</v>
      </c>
      <c r="X825" s="1" t="str">
        <f t="shared" si="111"/>
        <v>Wednesday</v>
      </c>
      <c r="Y825" s="2">
        <v>0.65685185185185191</v>
      </c>
      <c r="Z825" s="2">
        <f t="shared" si="112"/>
        <v>0.66666666666666663</v>
      </c>
      <c r="AA825">
        <f>1</f>
        <v>1</v>
      </c>
      <c r="AB825" s="1">
        <v>42788</v>
      </c>
      <c r="AC825" s="13">
        <f t="shared" si="113"/>
        <v>42767</v>
      </c>
      <c r="AD825" s="14">
        <f t="shared" si="114"/>
        <v>42788</v>
      </c>
      <c r="AE825" s="1" t="str">
        <f t="shared" si="115"/>
        <v>Wednesday</v>
      </c>
      <c r="AF825" s="2">
        <v>0.68857638888888895</v>
      </c>
      <c r="AG825" s="2">
        <f t="shared" si="116"/>
        <v>0.70833333333333326</v>
      </c>
      <c r="AH825" t="s">
        <v>27</v>
      </c>
    </row>
    <row r="826" spans="1:34" x14ac:dyDescent="0.2">
      <c r="A826">
        <v>1517675</v>
      </c>
      <c r="B826" t="s">
        <v>88</v>
      </c>
      <c r="E826">
        <v>60118</v>
      </c>
      <c r="F826" t="s">
        <v>23</v>
      </c>
      <c r="G826" t="s">
        <v>89</v>
      </c>
      <c r="H826">
        <v>5493</v>
      </c>
      <c r="I826" t="s">
        <v>73</v>
      </c>
      <c r="J826">
        <f>VLOOKUP(I826,[1]Key!$A$1:$C$72,2,FALSE)</f>
        <v>43.040349999999997</v>
      </c>
      <c r="K826">
        <f>VLOOKUP(I826,[1]Key!$A$1:$C$72,3,FALSE)</f>
        <v>-87.920760000000001</v>
      </c>
      <c r="L826" t="s">
        <v>65</v>
      </c>
      <c r="M826">
        <f>VLOOKUP(L826,[1]Key!$A$1:$C$72,2,FALSE)</f>
        <v>43.060786</v>
      </c>
      <c r="N826">
        <f>VLOOKUP(L826,[1]Key!$A$1:$C$72,3,FALSE)</f>
        <v>-87.883825999999999</v>
      </c>
      <c r="O826">
        <v>43</v>
      </c>
      <c r="P826">
        <v>6</v>
      </c>
      <c r="Q826">
        <v>6.5</v>
      </c>
      <c r="R826">
        <v>6.1</v>
      </c>
      <c r="S826">
        <v>258</v>
      </c>
      <c r="T826">
        <f t="shared" si="108"/>
        <v>-1</v>
      </c>
      <c r="U826" s="1">
        <v>42788</v>
      </c>
      <c r="V826" s="13">
        <f t="shared" si="109"/>
        <v>42767</v>
      </c>
      <c r="W826" s="14">
        <f t="shared" si="110"/>
        <v>42788</v>
      </c>
      <c r="X826" s="1" t="str">
        <f t="shared" si="111"/>
        <v>Wednesday</v>
      </c>
      <c r="Y826" s="2">
        <v>0.66871527777777784</v>
      </c>
      <c r="Z826" s="2">
        <f t="shared" si="112"/>
        <v>0.66666666666666663</v>
      </c>
      <c r="AA826">
        <f>1</f>
        <v>1</v>
      </c>
      <c r="AB826" s="1">
        <v>42788</v>
      </c>
      <c r="AC826" s="13">
        <f t="shared" si="113"/>
        <v>42767</v>
      </c>
      <c r="AD826" s="14">
        <f t="shared" si="114"/>
        <v>42788</v>
      </c>
      <c r="AE826" s="1" t="str">
        <f t="shared" si="115"/>
        <v>Wednesday</v>
      </c>
      <c r="AF826" s="2">
        <v>0.69814814814814818</v>
      </c>
      <c r="AG826" s="2">
        <f t="shared" si="116"/>
        <v>0.70833333333333326</v>
      </c>
      <c r="AH826" t="s">
        <v>27</v>
      </c>
    </row>
    <row r="827" spans="1:34" x14ac:dyDescent="0.2">
      <c r="A827">
        <v>1517695</v>
      </c>
      <c r="B827" t="s">
        <v>88</v>
      </c>
      <c r="E827">
        <v>53154</v>
      </c>
      <c r="F827" t="s">
        <v>23</v>
      </c>
      <c r="G827" t="s">
        <v>89</v>
      </c>
      <c r="H827">
        <v>317</v>
      </c>
      <c r="I827" t="s">
        <v>80</v>
      </c>
      <c r="J827">
        <f>VLOOKUP(I827,[1]Key!$A$1:$C$72,2,FALSE)</f>
        <v>43.052460000000004</v>
      </c>
      <c r="K827">
        <f>VLOOKUP(I827,[1]Key!$A$1:$C$72,3,FALSE)</f>
        <v>-87.891000000000005</v>
      </c>
      <c r="L827" t="s">
        <v>80</v>
      </c>
      <c r="M827">
        <f>VLOOKUP(L827,[1]Key!$A$1:$C$72,2,FALSE)</f>
        <v>43.052460000000004</v>
      </c>
      <c r="N827">
        <f>VLOOKUP(L827,[1]Key!$A$1:$C$72,3,FALSE)</f>
        <v>-87.891000000000005</v>
      </c>
      <c r="O827">
        <v>54</v>
      </c>
      <c r="P827">
        <v>6</v>
      </c>
      <c r="Q827">
        <v>8.1</v>
      </c>
      <c r="R827">
        <v>7.7</v>
      </c>
      <c r="S827">
        <v>324</v>
      </c>
      <c r="T827">
        <f t="shared" si="108"/>
        <v>-1</v>
      </c>
      <c r="U827" s="1">
        <v>42788</v>
      </c>
      <c r="V827" s="13">
        <f t="shared" si="109"/>
        <v>42767</v>
      </c>
      <c r="W827" s="14">
        <f t="shared" si="110"/>
        <v>42788</v>
      </c>
      <c r="X827" s="1" t="str">
        <f t="shared" si="111"/>
        <v>Wednesday</v>
      </c>
      <c r="Y827" s="2">
        <v>0.67521990740740734</v>
      </c>
      <c r="Z827" s="2">
        <f t="shared" si="112"/>
        <v>0.66666666666666663</v>
      </c>
      <c r="AA827">
        <f>1</f>
        <v>1</v>
      </c>
      <c r="AB827" s="1">
        <v>42788</v>
      </c>
      <c r="AC827" s="13">
        <f t="shared" si="113"/>
        <v>42767</v>
      </c>
      <c r="AD827" s="14">
        <f t="shared" si="114"/>
        <v>42788</v>
      </c>
      <c r="AE827" s="1" t="str">
        <f t="shared" si="115"/>
        <v>Wednesday</v>
      </c>
      <c r="AF827" s="2">
        <v>0.71300925925925929</v>
      </c>
      <c r="AG827" s="2">
        <f t="shared" si="116"/>
        <v>0.70833333333333326</v>
      </c>
      <c r="AH827" t="s">
        <v>35</v>
      </c>
    </row>
    <row r="828" spans="1:34" x14ac:dyDescent="0.2">
      <c r="A828">
        <v>1517719</v>
      </c>
      <c r="B828" t="s">
        <v>88</v>
      </c>
      <c r="E828">
        <v>53215</v>
      </c>
      <c r="F828" t="s">
        <v>23</v>
      </c>
      <c r="G828" t="s">
        <v>89</v>
      </c>
      <c r="H828">
        <v>5558</v>
      </c>
      <c r="I828" t="s">
        <v>34</v>
      </c>
      <c r="J828">
        <f>VLOOKUP(I828,[1]Key!$A$1:$C$72,2,FALSE)</f>
        <v>43.036900000000003</v>
      </c>
      <c r="K828">
        <f>VLOOKUP(I828,[1]Key!$A$1:$C$72,3,FALSE)</f>
        <v>-87.89667</v>
      </c>
      <c r="L828" t="s">
        <v>34</v>
      </c>
      <c r="M828">
        <f>VLOOKUP(L828,[1]Key!$A$1:$C$72,2,FALSE)</f>
        <v>43.036900000000003</v>
      </c>
      <c r="N828">
        <f>VLOOKUP(L828,[1]Key!$A$1:$C$72,3,FALSE)</f>
        <v>-87.89667</v>
      </c>
      <c r="O828">
        <v>41</v>
      </c>
      <c r="P828">
        <v>6</v>
      </c>
      <c r="Q828">
        <v>6.2</v>
      </c>
      <c r="R828">
        <v>5.8</v>
      </c>
      <c r="S828">
        <v>246</v>
      </c>
      <c r="T828">
        <f t="shared" si="108"/>
        <v>-1</v>
      </c>
      <c r="U828" s="1">
        <v>42788</v>
      </c>
      <c r="V828" s="13">
        <f t="shared" si="109"/>
        <v>42767</v>
      </c>
      <c r="W828" s="14">
        <f t="shared" si="110"/>
        <v>42788</v>
      </c>
      <c r="X828" s="1" t="str">
        <f t="shared" si="111"/>
        <v>Wednesday</v>
      </c>
      <c r="Y828" s="2">
        <v>0.68677083333333344</v>
      </c>
      <c r="Z828" s="2">
        <f t="shared" si="112"/>
        <v>0.66666666666666663</v>
      </c>
      <c r="AA828">
        <f>1</f>
        <v>1</v>
      </c>
      <c r="AB828" s="1">
        <v>42788</v>
      </c>
      <c r="AC828" s="13">
        <f t="shared" si="113"/>
        <v>42767</v>
      </c>
      <c r="AD828" s="14">
        <f t="shared" si="114"/>
        <v>42788</v>
      </c>
      <c r="AE828" s="1" t="str">
        <f t="shared" si="115"/>
        <v>Wednesday</v>
      </c>
      <c r="AF828" s="2">
        <v>0.71520833333333333</v>
      </c>
      <c r="AG828" s="2">
        <f t="shared" si="116"/>
        <v>0.70833333333333326</v>
      </c>
      <c r="AH828" t="s">
        <v>35</v>
      </c>
    </row>
    <row r="829" spans="1:34" x14ac:dyDescent="0.2">
      <c r="A829">
        <v>1165900</v>
      </c>
      <c r="B829" t="s">
        <v>88</v>
      </c>
      <c r="E829">
        <v>53233</v>
      </c>
      <c r="F829" t="s">
        <v>23</v>
      </c>
      <c r="G829" t="s">
        <v>89</v>
      </c>
      <c r="H829">
        <v>5484</v>
      </c>
      <c r="I829" t="s">
        <v>74</v>
      </c>
      <c r="J829">
        <f>VLOOKUP(I829,[1]Key!$A$1:$C$72,2,FALSE)</f>
        <v>43.040154000000001</v>
      </c>
      <c r="K829">
        <f>VLOOKUP(I829,[1]Key!$A$1:$C$72,3,FALSE)</f>
        <v>-87.932113000000001</v>
      </c>
      <c r="L829" t="s">
        <v>80</v>
      </c>
      <c r="M829">
        <f>VLOOKUP(L829,[1]Key!$A$1:$C$72,2,FALSE)</f>
        <v>43.052460000000004</v>
      </c>
      <c r="N829">
        <f>VLOOKUP(L829,[1]Key!$A$1:$C$72,3,FALSE)</f>
        <v>-87.891000000000005</v>
      </c>
      <c r="O829">
        <v>28</v>
      </c>
      <c r="P829">
        <v>3</v>
      </c>
      <c r="Q829">
        <v>4.2</v>
      </c>
      <c r="R829">
        <v>4</v>
      </c>
      <c r="S829">
        <v>168</v>
      </c>
      <c r="T829">
        <f t="shared" si="108"/>
        <v>-1</v>
      </c>
      <c r="U829" s="1">
        <v>42788</v>
      </c>
      <c r="V829" s="13">
        <f t="shared" si="109"/>
        <v>42767</v>
      </c>
      <c r="W829" s="14">
        <f t="shared" si="110"/>
        <v>42788</v>
      </c>
      <c r="X829" s="1" t="str">
        <f t="shared" si="111"/>
        <v>Wednesday</v>
      </c>
      <c r="Y829" s="2">
        <v>0.69201388888888893</v>
      </c>
      <c r="Z829" s="2">
        <f t="shared" si="112"/>
        <v>0.70833333333333326</v>
      </c>
      <c r="AA829">
        <f>1</f>
        <v>1</v>
      </c>
      <c r="AB829" s="1">
        <v>42788</v>
      </c>
      <c r="AC829" s="13">
        <f t="shared" si="113"/>
        <v>42767</v>
      </c>
      <c r="AD829" s="14">
        <f t="shared" si="114"/>
        <v>42788</v>
      </c>
      <c r="AE829" s="1" t="str">
        <f t="shared" si="115"/>
        <v>Wednesday</v>
      </c>
      <c r="AF829" s="2">
        <v>0.71172453703703698</v>
      </c>
      <c r="AG829" s="2">
        <f t="shared" si="116"/>
        <v>0.70833333333333326</v>
      </c>
      <c r="AH829" t="s">
        <v>27</v>
      </c>
    </row>
    <row r="830" spans="1:34" x14ac:dyDescent="0.2">
      <c r="A830">
        <v>1517779</v>
      </c>
      <c r="B830" t="s">
        <v>88</v>
      </c>
      <c r="E830">
        <v>53005</v>
      </c>
      <c r="F830" t="s">
        <v>23</v>
      </c>
      <c r="G830" t="s">
        <v>89</v>
      </c>
      <c r="H830">
        <v>11150</v>
      </c>
      <c r="I830" t="s">
        <v>31</v>
      </c>
      <c r="J830">
        <f>VLOOKUP(I830,[1]Key!$A$1:$C$72,2,FALSE)</f>
        <v>43.03519</v>
      </c>
      <c r="K830">
        <f>VLOOKUP(I830,[1]Key!$A$1:$C$72,3,FALSE)</f>
        <v>-87.907390000000007</v>
      </c>
      <c r="L830" t="s">
        <v>36</v>
      </c>
      <c r="M830">
        <f>VLOOKUP(L830,[1]Key!$A$1:$C$72,2,FALSE)</f>
        <v>43.038580000000003</v>
      </c>
      <c r="N830">
        <f>VLOOKUP(L830,[1]Key!$A$1:$C$72,3,FALSE)</f>
        <v>-87.90934</v>
      </c>
      <c r="O830">
        <v>34</v>
      </c>
      <c r="P830">
        <v>3</v>
      </c>
      <c r="Q830">
        <v>5.0999999999999996</v>
      </c>
      <c r="R830">
        <v>4.8</v>
      </c>
      <c r="S830">
        <v>204</v>
      </c>
      <c r="T830">
        <f t="shared" si="108"/>
        <v>-1</v>
      </c>
      <c r="U830" s="1">
        <v>42788</v>
      </c>
      <c r="V830" s="13">
        <f t="shared" si="109"/>
        <v>42767</v>
      </c>
      <c r="W830" s="14">
        <f t="shared" si="110"/>
        <v>42788</v>
      </c>
      <c r="X830" s="1" t="str">
        <f t="shared" si="111"/>
        <v>Wednesday</v>
      </c>
      <c r="Y830" s="2">
        <v>0.72815972222222225</v>
      </c>
      <c r="Z830" s="2">
        <f t="shared" si="112"/>
        <v>0.70833333333333326</v>
      </c>
      <c r="AA830">
        <f>1</f>
        <v>1</v>
      </c>
      <c r="AB830" s="1">
        <v>42788</v>
      </c>
      <c r="AC830" s="13">
        <f t="shared" si="113"/>
        <v>42767</v>
      </c>
      <c r="AD830" s="14">
        <f t="shared" si="114"/>
        <v>42788</v>
      </c>
      <c r="AE830" s="1" t="str">
        <f t="shared" si="115"/>
        <v>Wednesday</v>
      </c>
      <c r="AF830" s="2">
        <v>0.75194444444444442</v>
      </c>
      <c r="AG830" s="2">
        <f t="shared" si="116"/>
        <v>0.75</v>
      </c>
      <c r="AH830" t="s">
        <v>27</v>
      </c>
    </row>
    <row r="831" spans="1:34" x14ac:dyDescent="0.2">
      <c r="A831">
        <v>1517799</v>
      </c>
      <c r="B831" t="s">
        <v>88</v>
      </c>
      <c r="E831">
        <v>53233</v>
      </c>
      <c r="F831" t="s">
        <v>23</v>
      </c>
      <c r="G831" t="s">
        <v>89</v>
      </c>
      <c r="H831">
        <v>5542</v>
      </c>
      <c r="I831" t="s">
        <v>66</v>
      </c>
      <c r="J831">
        <f>VLOOKUP(I831,[1]Key!$A$1:$C$72,2,FALSE)</f>
        <v>43.060155999999999</v>
      </c>
      <c r="K831">
        <f>VLOOKUP(I831,[1]Key!$A$1:$C$72,3,FALSE)</f>
        <v>-87.881258000000003</v>
      </c>
      <c r="L831" t="s">
        <v>74</v>
      </c>
      <c r="M831">
        <f>VLOOKUP(L831,[1]Key!$A$1:$C$72,2,FALSE)</f>
        <v>43.040154000000001</v>
      </c>
      <c r="N831">
        <f>VLOOKUP(L831,[1]Key!$A$1:$C$72,3,FALSE)</f>
        <v>-87.932113000000001</v>
      </c>
      <c r="O831">
        <v>40</v>
      </c>
      <c r="P831">
        <v>6</v>
      </c>
      <c r="Q831">
        <v>6</v>
      </c>
      <c r="R831">
        <v>5.7</v>
      </c>
      <c r="S831">
        <v>240</v>
      </c>
      <c r="T831">
        <f t="shared" si="108"/>
        <v>-1</v>
      </c>
      <c r="U831" s="1">
        <v>42788</v>
      </c>
      <c r="V831" s="13">
        <f t="shared" si="109"/>
        <v>42767</v>
      </c>
      <c r="W831" s="14">
        <f t="shared" si="110"/>
        <v>42788</v>
      </c>
      <c r="X831" s="1" t="str">
        <f t="shared" si="111"/>
        <v>Wednesday</v>
      </c>
      <c r="Y831" s="2">
        <v>0.740300925925926</v>
      </c>
      <c r="Z831" s="2">
        <f t="shared" si="112"/>
        <v>0.75</v>
      </c>
      <c r="AA831">
        <f>1</f>
        <v>1</v>
      </c>
      <c r="AB831" s="1">
        <v>42788</v>
      </c>
      <c r="AC831" s="13">
        <f t="shared" si="113"/>
        <v>42767</v>
      </c>
      <c r="AD831" s="14">
        <f t="shared" si="114"/>
        <v>42788</v>
      </c>
      <c r="AE831" s="1" t="str">
        <f t="shared" si="115"/>
        <v>Wednesday</v>
      </c>
      <c r="AF831" s="2">
        <v>0.76864583333333336</v>
      </c>
      <c r="AG831" s="2">
        <f t="shared" si="116"/>
        <v>0.75</v>
      </c>
      <c r="AH831" t="s">
        <v>27</v>
      </c>
    </row>
    <row r="832" spans="1:34" x14ac:dyDescent="0.2">
      <c r="A832">
        <v>1517806</v>
      </c>
      <c r="B832" t="s">
        <v>88</v>
      </c>
      <c r="E832">
        <v>53233</v>
      </c>
      <c r="F832" t="s">
        <v>23</v>
      </c>
      <c r="G832" t="s">
        <v>89</v>
      </c>
      <c r="H832">
        <v>5437</v>
      </c>
      <c r="I832" t="s">
        <v>66</v>
      </c>
      <c r="J832">
        <f>VLOOKUP(I832,[1]Key!$A$1:$C$72,2,FALSE)</f>
        <v>43.060155999999999</v>
      </c>
      <c r="K832">
        <f>VLOOKUP(I832,[1]Key!$A$1:$C$72,3,FALSE)</f>
        <v>-87.881258000000003</v>
      </c>
      <c r="L832" t="s">
        <v>66</v>
      </c>
      <c r="M832">
        <f>VLOOKUP(L832,[1]Key!$A$1:$C$72,2,FALSE)</f>
        <v>43.060155999999999</v>
      </c>
      <c r="N832">
        <f>VLOOKUP(L832,[1]Key!$A$1:$C$72,3,FALSE)</f>
        <v>-87.881258000000003</v>
      </c>
      <c r="O832">
        <v>63</v>
      </c>
      <c r="P832">
        <v>6</v>
      </c>
      <c r="Q832">
        <v>9.5</v>
      </c>
      <c r="R832">
        <v>9</v>
      </c>
      <c r="S832">
        <v>378</v>
      </c>
      <c r="T832">
        <f t="shared" si="108"/>
        <v>-1</v>
      </c>
      <c r="U832" s="1">
        <v>42788</v>
      </c>
      <c r="V832" s="13">
        <f t="shared" si="109"/>
        <v>42767</v>
      </c>
      <c r="W832" s="14">
        <f t="shared" si="110"/>
        <v>42788</v>
      </c>
      <c r="X832" s="1" t="str">
        <f t="shared" si="111"/>
        <v>Wednesday</v>
      </c>
      <c r="Y832" s="2">
        <v>0.74599537037037045</v>
      </c>
      <c r="Z832" s="2">
        <f t="shared" si="112"/>
        <v>0.75</v>
      </c>
      <c r="AA832">
        <f>1</f>
        <v>1</v>
      </c>
      <c r="AB832" s="1">
        <v>42788</v>
      </c>
      <c r="AC832" s="13">
        <f t="shared" si="113"/>
        <v>42767</v>
      </c>
      <c r="AD832" s="14">
        <f t="shared" si="114"/>
        <v>42788</v>
      </c>
      <c r="AE832" s="1" t="str">
        <f t="shared" si="115"/>
        <v>Wednesday</v>
      </c>
      <c r="AF832" s="2">
        <v>0.79020833333333329</v>
      </c>
      <c r="AG832" s="2">
        <f t="shared" si="116"/>
        <v>0.79166666666666663</v>
      </c>
      <c r="AH832" t="s">
        <v>35</v>
      </c>
    </row>
    <row r="833" spans="1:34" x14ac:dyDescent="0.2">
      <c r="A833">
        <v>1517806</v>
      </c>
      <c r="B833" t="s">
        <v>88</v>
      </c>
      <c r="E833">
        <v>53233</v>
      </c>
      <c r="F833" t="s">
        <v>23</v>
      </c>
      <c r="G833" t="s">
        <v>89</v>
      </c>
      <c r="H833">
        <v>5481</v>
      </c>
      <c r="I833" t="s">
        <v>66</v>
      </c>
      <c r="J833">
        <f>VLOOKUP(I833,[1]Key!$A$1:$C$72,2,FALSE)</f>
        <v>43.060155999999999</v>
      </c>
      <c r="K833">
        <f>VLOOKUP(I833,[1]Key!$A$1:$C$72,3,FALSE)</f>
        <v>-87.881258000000003</v>
      </c>
      <c r="L833" t="s">
        <v>66</v>
      </c>
      <c r="M833">
        <f>VLOOKUP(L833,[1]Key!$A$1:$C$72,2,FALSE)</f>
        <v>43.060155999999999</v>
      </c>
      <c r="N833">
        <f>VLOOKUP(L833,[1]Key!$A$1:$C$72,3,FALSE)</f>
        <v>-87.881258000000003</v>
      </c>
      <c r="O833">
        <v>65</v>
      </c>
      <c r="P833">
        <v>9</v>
      </c>
      <c r="Q833">
        <v>9.8000000000000007</v>
      </c>
      <c r="R833">
        <v>9.3000000000000007</v>
      </c>
      <c r="S833">
        <v>390</v>
      </c>
      <c r="T833">
        <f t="shared" si="108"/>
        <v>-1</v>
      </c>
      <c r="U833" s="1">
        <v>42788</v>
      </c>
      <c r="V833" s="13">
        <f t="shared" si="109"/>
        <v>42767</v>
      </c>
      <c r="W833" s="14">
        <f t="shared" si="110"/>
        <v>42788</v>
      </c>
      <c r="X833" s="1" t="str">
        <f t="shared" si="111"/>
        <v>Wednesday</v>
      </c>
      <c r="Y833" s="2">
        <v>0.7465856481481481</v>
      </c>
      <c r="Z833" s="2">
        <f t="shared" si="112"/>
        <v>0.75</v>
      </c>
      <c r="AA833">
        <f>1</f>
        <v>1</v>
      </c>
      <c r="AB833" s="1">
        <v>42788</v>
      </c>
      <c r="AC833" s="13">
        <f t="shared" si="113"/>
        <v>42767</v>
      </c>
      <c r="AD833" s="14">
        <f t="shared" si="114"/>
        <v>42788</v>
      </c>
      <c r="AE833" s="1" t="str">
        <f t="shared" si="115"/>
        <v>Wednesday</v>
      </c>
      <c r="AF833" s="2">
        <v>0.7922569444444445</v>
      </c>
      <c r="AG833" s="2">
        <f t="shared" si="116"/>
        <v>0.79166666666666663</v>
      </c>
      <c r="AH833" t="s">
        <v>35</v>
      </c>
    </row>
    <row r="834" spans="1:34" x14ac:dyDescent="0.2">
      <c r="A834">
        <v>1517828</v>
      </c>
      <c r="B834" t="s">
        <v>88</v>
      </c>
      <c r="E834">
        <v>53211</v>
      </c>
      <c r="F834" t="s">
        <v>23</v>
      </c>
      <c r="G834" t="s">
        <v>89</v>
      </c>
      <c r="H834">
        <v>5465</v>
      </c>
      <c r="I834" t="s">
        <v>67</v>
      </c>
      <c r="J834">
        <f>VLOOKUP(I834,[1]Key!$A$1:$C$72,2,FALSE)</f>
        <v>43.074890000000003</v>
      </c>
      <c r="K834">
        <f>VLOOKUP(I834,[1]Key!$A$1:$C$72,3,FALSE)</f>
        <v>-87.882810000000006</v>
      </c>
      <c r="L834" t="s">
        <v>67</v>
      </c>
      <c r="M834">
        <f>VLOOKUP(L834,[1]Key!$A$1:$C$72,2,FALSE)</f>
        <v>43.074890000000003</v>
      </c>
      <c r="N834">
        <f>VLOOKUP(L834,[1]Key!$A$1:$C$72,3,FALSE)</f>
        <v>-87.882810000000006</v>
      </c>
      <c r="O834">
        <v>28</v>
      </c>
      <c r="P834">
        <v>3</v>
      </c>
      <c r="Q834">
        <v>4.2</v>
      </c>
      <c r="R834">
        <v>4</v>
      </c>
      <c r="S834">
        <v>168</v>
      </c>
      <c r="T834">
        <f t="shared" ref="T834:T897" si="117">-1</f>
        <v>-1</v>
      </c>
      <c r="U834" s="1">
        <v>42788</v>
      </c>
      <c r="V834" s="13">
        <f t="shared" ref="V834:V897" si="118">DATE(YEAR(U834), MONTH(U834), 1)</f>
        <v>42767</v>
      </c>
      <c r="W834" s="14">
        <f t="shared" ref="W834:W897" si="119">U834</f>
        <v>42788</v>
      </c>
      <c r="X834" s="1" t="str">
        <f t="shared" ref="X834:X897" si="120">TEXT(W834,"dddd")</f>
        <v>Wednesday</v>
      </c>
      <c r="Y834" s="2">
        <v>0.75129629629629635</v>
      </c>
      <c r="Z834" s="2">
        <f t="shared" ref="Z834:Z897" si="121">MROUND(Y834, "1:00")</f>
        <v>0.75</v>
      </c>
      <c r="AA834">
        <f>1</f>
        <v>1</v>
      </c>
      <c r="AB834" s="1">
        <v>42788</v>
      </c>
      <c r="AC834" s="13">
        <f t="shared" ref="AC834:AC897" si="122">DATE(YEAR(AB834), MONTH(AB834), 1)</f>
        <v>42767</v>
      </c>
      <c r="AD834" s="14">
        <f t="shared" ref="AD834:AD897" si="123">AB834</f>
        <v>42788</v>
      </c>
      <c r="AE834" s="1" t="str">
        <f t="shared" ref="AE834:AE897" si="124">TEXT(AD834,"dddd")</f>
        <v>Wednesday</v>
      </c>
      <c r="AF834" s="2">
        <v>0.77018518518518519</v>
      </c>
      <c r="AG834" s="2">
        <f t="shared" ref="AG834:AG897" si="125">MROUND(AF834, "1:00")</f>
        <v>0.75</v>
      </c>
      <c r="AH834" t="s">
        <v>35</v>
      </c>
    </row>
    <row r="835" spans="1:34" x14ac:dyDescent="0.2">
      <c r="A835">
        <v>915224</v>
      </c>
      <c r="B835" t="s">
        <v>88</v>
      </c>
      <c r="E835">
        <v>53204</v>
      </c>
      <c r="F835" t="s">
        <v>23</v>
      </c>
      <c r="G835" t="s">
        <v>89</v>
      </c>
      <c r="H835">
        <v>11140</v>
      </c>
      <c r="I835" t="s">
        <v>72</v>
      </c>
      <c r="J835">
        <f>VLOOKUP(I835,[1]Key!$A$1:$C$72,2,FALSE)</f>
        <v>43.02948</v>
      </c>
      <c r="K835">
        <f>VLOOKUP(I835,[1]Key!$A$1:$C$72,3,FALSE)</f>
        <v>-87.912819999999996</v>
      </c>
      <c r="L835" t="s">
        <v>72</v>
      </c>
      <c r="M835">
        <f>VLOOKUP(L835,[1]Key!$A$1:$C$72,2,FALSE)</f>
        <v>43.02948</v>
      </c>
      <c r="N835">
        <f>VLOOKUP(L835,[1]Key!$A$1:$C$72,3,FALSE)</f>
        <v>-87.912819999999996</v>
      </c>
      <c r="O835">
        <v>11</v>
      </c>
      <c r="P835">
        <v>3</v>
      </c>
      <c r="Q835">
        <v>1.7</v>
      </c>
      <c r="R835">
        <v>1.6</v>
      </c>
      <c r="S835">
        <v>66</v>
      </c>
      <c r="T835">
        <f t="shared" si="117"/>
        <v>-1</v>
      </c>
      <c r="U835" s="1">
        <v>42788</v>
      </c>
      <c r="V835" s="13">
        <f t="shared" si="118"/>
        <v>42767</v>
      </c>
      <c r="W835" s="14">
        <f t="shared" si="119"/>
        <v>42788</v>
      </c>
      <c r="X835" s="1" t="str">
        <f t="shared" si="120"/>
        <v>Wednesday</v>
      </c>
      <c r="Y835" s="2">
        <v>0.82900462962962962</v>
      </c>
      <c r="Z835" s="2">
        <f t="shared" si="121"/>
        <v>0.83333333333333326</v>
      </c>
      <c r="AA835">
        <f>1</f>
        <v>1</v>
      </c>
      <c r="AB835" s="1">
        <v>42788</v>
      </c>
      <c r="AC835" s="13">
        <f t="shared" si="122"/>
        <v>42767</v>
      </c>
      <c r="AD835" s="14">
        <f t="shared" si="123"/>
        <v>42788</v>
      </c>
      <c r="AE835" s="1" t="str">
        <f t="shared" si="124"/>
        <v>Wednesday</v>
      </c>
      <c r="AF835" s="2">
        <v>0.83660879629629636</v>
      </c>
      <c r="AG835" s="2">
        <f t="shared" si="125"/>
        <v>0.83333333333333326</v>
      </c>
      <c r="AH835" t="s">
        <v>35</v>
      </c>
    </row>
    <row r="836" spans="1:34" x14ac:dyDescent="0.2">
      <c r="A836">
        <v>1517941</v>
      </c>
      <c r="B836" t="s">
        <v>88</v>
      </c>
      <c r="E836">
        <v>53204</v>
      </c>
      <c r="F836" t="s">
        <v>23</v>
      </c>
      <c r="G836" t="s">
        <v>89</v>
      </c>
      <c r="H836">
        <v>5506</v>
      </c>
      <c r="I836" t="s">
        <v>72</v>
      </c>
      <c r="J836">
        <f>VLOOKUP(I836,[1]Key!$A$1:$C$72,2,FALSE)</f>
        <v>43.02948</v>
      </c>
      <c r="K836">
        <f>VLOOKUP(I836,[1]Key!$A$1:$C$72,3,FALSE)</f>
        <v>-87.912819999999996</v>
      </c>
      <c r="L836" t="s">
        <v>72</v>
      </c>
      <c r="M836">
        <f>VLOOKUP(L836,[1]Key!$A$1:$C$72,2,FALSE)</f>
        <v>43.02948</v>
      </c>
      <c r="N836">
        <f>VLOOKUP(L836,[1]Key!$A$1:$C$72,3,FALSE)</f>
        <v>-87.912819999999996</v>
      </c>
      <c r="O836">
        <v>41</v>
      </c>
      <c r="P836">
        <v>6</v>
      </c>
      <c r="Q836">
        <v>6.2</v>
      </c>
      <c r="R836">
        <v>5.8</v>
      </c>
      <c r="S836">
        <v>246</v>
      </c>
      <c r="T836">
        <f t="shared" si="117"/>
        <v>-1</v>
      </c>
      <c r="U836" s="1">
        <v>42788</v>
      </c>
      <c r="V836" s="13">
        <f t="shared" si="118"/>
        <v>42767</v>
      </c>
      <c r="W836" s="14">
        <f t="shared" si="119"/>
        <v>42788</v>
      </c>
      <c r="X836" s="1" t="str">
        <f t="shared" si="120"/>
        <v>Wednesday</v>
      </c>
      <c r="Y836" s="2">
        <v>0.83708333333333329</v>
      </c>
      <c r="Z836" s="2">
        <f t="shared" si="121"/>
        <v>0.83333333333333326</v>
      </c>
      <c r="AA836">
        <f>1</f>
        <v>1</v>
      </c>
      <c r="AB836" s="1">
        <v>42788</v>
      </c>
      <c r="AC836" s="13">
        <f t="shared" si="122"/>
        <v>42767</v>
      </c>
      <c r="AD836" s="14">
        <f t="shared" si="123"/>
        <v>42788</v>
      </c>
      <c r="AE836" s="1" t="str">
        <f t="shared" si="124"/>
        <v>Wednesday</v>
      </c>
      <c r="AF836" s="2">
        <v>0.86568287037037039</v>
      </c>
      <c r="AG836" s="2">
        <f t="shared" si="125"/>
        <v>0.875</v>
      </c>
      <c r="AH836" t="s">
        <v>35</v>
      </c>
    </row>
    <row r="837" spans="1:34" x14ac:dyDescent="0.2">
      <c r="A837">
        <v>1518126</v>
      </c>
      <c r="B837" t="s">
        <v>88</v>
      </c>
      <c r="E837">
        <v>60645</v>
      </c>
      <c r="F837" t="s">
        <v>23</v>
      </c>
      <c r="G837" t="s">
        <v>89</v>
      </c>
      <c r="H837">
        <v>995</v>
      </c>
      <c r="I837" t="s">
        <v>87</v>
      </c>
      <c r="J837">
        <f>VLOOKUP(I837,[1]Key!$A$1:$C$72,2,FALSE)</f>
        <v>43.077359999999999</v>
      </c>
      <c r="K837">
        <f>VLOOKUP(I837,[1]Key!$A$1:$C$72,3,FALSE)</f>
        <v>-87.880769999999998</v>
      </c>
      <c r="L837" t="s">
        <v>87</v>
      </c>
      <c r="M837">
        <f>VLOOKUP(L837,[1]Key!$A$1:$C$72,2,FALSE)</f>
        <v>43.077359999999999</v>
      </c>
      <c r="N837">
        <f>VLOOKUP(L837,[1]Key!$A$1:$C$72,3,FALSE)</f>
        <v>-87.880769999999998</v>
      </c>
      <c r="O837">
        <v>29</v>
      </c>
      <c r="P837">
        <v>3</v>
      </c>
      <c r="Q837">
        <v>4.4000000000000004</v>
      </c>
      <c r="R837">
        <v>4.0999999999999996</v>
      </c>
      <c r="S837">
        <v>174</v>
      </c>
      <c r="T837">
        <f t="shared" si="117"/>
        <v>-1</v>
      </c>
      <c r="U837" s="1">
        <v>42789</v>
      </c>
      <c r="V837" s="13">
        <f t="shared" si="118"/>
        <v>42767</v>
      </c>
      <c r="W837" s="14">
        <f t="shared" si="119"/>
        <v>42789</v>
      </c>
      <c r="X837" s="1" t="str">
        <f t="shared" si="120"/>
        <v>Thursday</v>
      </c>
      <c r="Y837" s="2">
        <v>0.46241898148148147</v>
      </c>
      <c r="Z837" s="2">
        <f t="shared" si="121"/>
        <v>0.45833333333333331</v>
      </c>
      <c r="AA837">
        <f>1</f>
        <v>1</v>
      </c>
      <c r="AB837" s="1">
        <v>42789</v>
      </c>
      <c r="AC837" s="13">
        <f t="shared" si="122"/>
        <v>42767</v>
      </c>
      <c r="AD837" s="14">
        <f t="shared" si="123"/>
        <v>42789</v>
      </c>
      <c r="AE837" s="1" t="str">
        <f t="shared" si="124"/>
        <v>Thursday</v>
      </c>
      <c r="AF837" s="2">
        <v>0.48233796296296294</v>
      </c>
      <c r="AG837" s="2">
        <f t="shared" si="125"/>
        <v>0.5</v>
      </c>
      <c r="AH837" t="s">
        <v>35</v>
      </c>
    </row>
    <row r="838" spans="1:34" x14ac:dyDescent="0.2">
      <c r="A838">
        <v>1306778</v>
      </c>
      <c r="B838" t="s">
        <v>88</v>
      </c>
      <c r="E838">
        <v>53204</v>
      </c>
      <c r="F838" t="s">
        <v>23</v>
      </c>
      <c r="G838" t="s">
        <v>89</v>
      </c>
      <c r="H838">
        <v>114</v>
      </c>
      <c r="I838" t="s">
        <v>38</v>
      </c>
      <c r="J838">
        <f>VLOOKUP(I838,[1]Key!$A$1:$C$72,2,FALSE)</f>
        <v>43.004728999999998</v>
      </c>
      <c r="K838">
        <f>VLOOKUP(I838,[1]Key!$A$1:$C$72,3,FALSE)</f>
        <v>-87.905463999999995</v>
      </c>
      <c r="L838" t="s">
        <v>40</v>
      </c>
      <c r="M838">
        <f>VLOOKUP(L838,[1]Key!$A$1:$C$72,2,FALSE)</f>
        <v>43.031480000000002</v>
      </c>
      <c r="N838">
        <f>VLOOKUP(L838,[1]Key!$A$1:$C$72,3,FALSE)</f>
        <v>-87.908169999999998</v>
      </c>
      <c r="O838">
        <v>14</v>
      </c>
      <c r="P838">
        <v>3</v>
      </c>
      <c r="Q838">
        <v>2.1</v>
      </c>
      <c r="R838">
        <v>2</v>
      </c>
      <c r="S838">
        <v>84</v>
      </c>
      <c r="T838">
        <f t="shared" si="117"/>
        <v>-1</v>
      </c>
      <c r="U838" s="1">
        <v>42789</v>
      </c>
      <c r="V838" s="13">
        <f t="shared" si="118"/>
        <v>42767</v>
      </c>
      <c r="W838" s="14">
        <f t="shared" si="119"/>
        <v>42789</v>
      </c>
      <c r="X838" s="1" t="str">
        <f t="shared" si="120"/>
        <v>Thursday</v>
      </c>
      <c r="Y838" s="2">
        <v>0.61024305555555558</v>
      </c>
      <c r="Z838" s="2">
        <f t="shared" si="121"/>
        <v>0.625</v>
      </c>
      <c r="AA838">
        <f>1</f>
        <v>1</v>
      </c>
      <c r="AB838" s="1">
        <v>42789</v>
      </c>
      <c r="AC838" s="13">
        <f t="shared" si="122"/>
        <v>42767</v>
      </c>
      <c r="AD838" s="14">
        <f t="shared" si="123"/>
        <v>42789</v>
      </c>
      <c r="AE838" s="1" t="str">
        <f t="shared" si="124"/>
        <v>Thursday</v>
      </c>
      <c r="AF838" s="2">
        <v>0.61965277777777772</v>
      </c>
      <c r="AG838" s="2">
        <f t="shared" si="125"/>
        <v>0.625</v>
      </c>
      <c r="AH838" t="s">
        <v>27</v>
      </c>
    </row>
    <row r="839" spans="1:34" x14ac:dyDescent="0.2">
      <c r="A839">
        <v>1500115</v>
      </c>
      <c r="B839" t="s">
        <v>88</v>
      </c>
      <c r="E839">
        <v>53233</v>
      </c>
      <c r="F839" t="s">
        <v>23</v>
      </c>
      <c r="G839" t="s">
        <v>89</v>
      </c>
      <c r="H839">
        <v>5573</v>
      </c>
      <c r="I839" t="s">
        <v>43</v>
      </c>
      <c r="J839">
        <f>VLOOKUP(I839,[1]Key!$A$1:$C$72,2,FALSE)</f>
        <v>43.03886</v>
      </c>
      <c r="K839">
        <f>VLOOKUP(I839,[1]Key!$A$1:$C$72,3,FALSE)</f>
        <v>-87.902720000000002</v>
      </c>
      <c r="L839" t="s">
        <v>34</v>
      </c>
      <c r="M839">
        <f>VLOOKUP(L839,[1]Key!$A$1:$C$72,2,FALSE)</f>
        <v>43.036900000000003</v>
      </c>
      <c r="N839">
        <f>VLOOKUP(L839,[1]Key!$A$1:$C$72,3,FALSE)</f>
        <v>-87.89667</v>
      </c>
      <c r="O839">
        <v>6</v>
      </c>
      <c r="P839">
        <v>3</v>
      </c>
      <c r="Q839">
        <v>0.9</v>
      </c>
      <c r="R839">
        <v>0.9</v>
      </c>
      <c r="S839">
        <v>36</v>
      </c>
      <c r="T839">
        <f t="shared" si="117"/>
        <v>-1</v>
      </c>
      <c r="U839" s="1">
        <v>42790</v>
      </c>
      <c r="V839" s="13">
        <f t="shared" si="118"/>
        <v>42767</v>
      </c>
      <c r="W839" s="14">
        <f t="shared" si="119"/>
        <v>42790</v>
      </c>
      <c r="X839" s="1" t="str">
        <f t="shared" si="120"/>
        <v>Friday</v>
      </c>
      <c r="Y839" s="2">
        <v>0.40568287037037037</v>
      </c>
      <c r="Z839" s="2">
        <f t="shared" si="121"/>
        <v>0.41666666666666663</v>
      </c>
      <c r="AA839">
        <f>1</f>
        <v>1</v>
      </c>
      <c r="AB839" s="1">
        <v>42790</v>
      </c>
      <c r="AC839" s="13">
        <f t="shared" si="122"/>
        <v>42767</v>
      </c>
      <c r="AD839" s="14">
        <f t="shared" si="123"/>
        <v>42790</v>
      </c>
      <c r="AE839" s="1" t="str">
        <f t="shared" si="124"/>
        <v>Friday</v>
      </c>
      <c r="AF839" s="2">
        <v>0.40993055555555552</v>
      </c>
      <c r="AG839" s="2">
        <f t="shared" si="125"/>
        <v>0.41666666666666663</v>
      </c>
      <c r="AH839" t="s">
        <v>27</v>
      </c>
    </row>
    <row r="840" spans="1:34" x14ac:dyDescent="0.2">
      <c r="A840">
        <v>1521168</v>
      </c>
      <c r="B840" t="s">
        <v>88</v>
      </c>
      <c r="E840">
        <v>53150</v>
      </c>
      <c r="F840" t="s">
        <v>23</v>
      </c>
      <c r="G840" t="s">
        <v>89</v>
      </c>
      <c r="H840">
        <v>5488</v>
      </c>
      <c r="I840" t="s">
        <v>74</v>
      </c>
      <c r="J840">
        <f>VLOOKUP(I840,[1]Key!$A$1:$C$72,2,FALSE)</f>
        <v>43.040154000000001</v>
      </c>
      <c r="K840">
        <f>VLOOKUP(I840,[1]Key!$A$1:$C$72,3,FALSE)</f>
        <v>-87.932113000000001</v>
      </c>
      <c r="L840" t="s">
        <v>32</v>
      </c>
      <c r="M840">
        <f>VLOOKUP(L840,[1]Key!$A$1:$C$72,2,FALSE)</f>
        <v>43.038719999999998</v>
      </c>
      <c r="N840">
        <f>VLOOKUP(L840,[1]Key!$A$1:$C$72,3,FALSE)</f>
        <v>-87.905339999999995</v>
      </c>
      <c r="O840">
        <v>21</v>
      </c>
      <c r="P840">
        <v>3</v>
      </c>
      <c r="Q840">
        <v>3.2</v>
      </c>
      <c r="R840">
        <v>3</v>
      </c>
      <c r="S840">
        <v>126</v>
      </c>
      <c r="T840">
        <f t="shared" si="117"/>
        <v>-1</v>
      </c>
      <c r="U840" s="1">
        <v>42791</v>
      </c>
      <c r="V840" s="13">
        <f t="shared" si="118"/>
        <v>42767</v>
      </c>
      <c r="W840" s="14">
        <f t="shared" si="119"/>
        <v>42791</v>
      </c>
      <c r="X840" s="1" t="str">
        <f t="shared" si="120"/>
        <v>Saturday</v>
      </c>
      <c r="Y840" s="2">
        <v>0.87395833333333339</v>
      </c>
      <c r="Z840" s="2">
        <f t="shared" si="121"/>
        <v>0.875</v>
      </c>
      <c r="AA840">
        <f>1</f>
        <v>1</v>
      </c>
      <c r="AB840" s="1">
        <v>42791</v>
      </c>
      <c r="AC840" s="13">
        <f t="shared" si="122"/>
        <v>42767</v>
      </c>
      <c r="AD840" s="14">
        <f t="shared" si="123"/>
        <v>42791</v>
      </c>
      <c r="AE840" s="1" t="str">
        <f t="shared" si="124"/>
        <v>Saturday</v>
      </c>
      <c r="AF840" s="2">
        <v>0.88835648148148139</v>
      </c>
      <c r="AG840" s="2">
        <f t="shared" si="125"/>
        <v>0.875</v>
      </c>
      <c r="AH840" t="s">
        <v>27</v>
      </c>
    </row>
    <row r="841" spans="1:34" x14ac:dyDescent="0.2">
      <c r="A841">
        <v>1523016</v>
      </c>
      <c r="B841" t="s">
        <v>88</v>
      </c>
      <c r="E841">
        <v>53223</v>
      </c>
      <c r="F841" t="s">
        <v>23</v>
      </c>
      <c r="G841" t="s">
        <v>89</v>
      </c>
      <c r="H841">
        <v>5463</v>
      </c>
      <c r="I841" t="s">
        <v>34</v>
      </c>
      <c r="J841">
        <f>VLOOKUP(I841,[1]Key!$A$1:$C$72,2,FALSE)</f>
        <v>43.036900000000003</v>
      </c>
      <c r="K841">
        <f>VLOOKUP(I841,[1]Key!$A$1:$C$72,3,FALSE)</f>
        <v>-87.89667</v>
      </c>
      <c r="L841" t="s">
        <v>34</v>
      </c>
      <c r="M841">
        <f>VLOOKUP(L841,[1]Key!$A$1:$C$72,2,FALSE)</f>
        <v>43.036900000000003</v>
      </c>
      <c r="N841">
        <f>VLOOKUP(L841,[1]Key!$A$1:$C$72,3,FALSE)</f>
        <v>-87.89667</v>
      </c>
      <c r="O841">
        <v>30</v>
      </c>
      <c r="P841">
        <v>3</v>
      </c>
      <c r="Q841">
        <v>4.5</v>
      </c>
      <c r="R841">
        <v>4.3</v>
      </c>
      <c r="S841">
        <v>180</v>
      </c>
      <c r="T841">
        <f t="shared" si="117"/>
        <v>-1</v>
      </c>
      <c r="U841" s="1">
        <v>42794</v>
      </c>
      <c r="V841" s="13">
        <f t="shared" si="118"/>
        <v>42767</v>
      </c>
      <c r="W841" s="14">
        <f t="shared" si="119"/>
        <v>42794</v>
      </c>
      <c r="X841" s="1" t="str">
        <f t="shared" si="120"/>
        <v>Tuesday</v>
      </c>
      <c r="Y841" s="2">
        <v>0.38260416666666663</v>
      </c>
      <c r="Z841" s="2">
        <f t="shared" si="121"/>
        <v>0.375</v>
      </c>
      <c r="AA841">
        <f>1</f>
        <v>1</v>
      </c>
      <c r="AB841" s="1">
        <v>42794</v>
      </c>
      <c r="AC841" s="13">
        <f t="shared" si="122"/>
        <v>42767</v>
      </c>
      <c r="AD841" s="14">
        <f t="shared" si="123"/>
        <v>42794</v>
      </c>
      <c r="AE841" s="1" t="str">
        <f t="shared" si="124"/>
        <v>Tuesday</v>
      </c>
      <c r="AF841" s="2">
        <v>0.40333333333333332</v>
      </c>
      <c r="AG841" s="2">
        <f t="shared" si="125"/>
        <v>0.41666666666666663</v>
      </c>
      <c r="AH841" t="s">
        <v>35</v>
      </c>
    </row>
    <row r="842" spans="1:34" x14ac:dyDescent="0.2">
      <c r="A842">
        <v>1519515</v>
      </c>
      <c r="B842" t="s">
        <v>88</v>
      </c>
      <c r="E842">
        <v>91945</v>
      </c>
      <c r="F842" t="s">
        <v>23</v>
      </c>
      <c r="G842" t="s">
        <v>89</v>
      </c>
      <c r="H842">
        <v>11055</v>
      </c>
      <c r="I842" t="s">
        <v>79</v>
      </c>
      <c r="J842">
        <f>VLOOKUP(I842,[1]Key!$A$1:$C$72,2,FALSE)</f>
        <v>43.038649999999997</v>
      </c>
      <c r="K842">
        <f>VLOOKUP(I842,[1]Key!$A$1:$C$72,3,FALSE)</f>
        <v>-87.921930000000003</v>
      </c>
      <c r="L842" t="s">
        <v>43</v>
      </c>
      <c r="M842">
        <f>VLOOKUP(L842,[1]Key!$A$1:$C$72,2,FALSE)</f>
        <v>43.03886</v>
      </c>
      <c r="N842">
        <f>VLOOKUP(L842,[1]Key!$A$1:$C$72,3,FALSE)</f>
        <v>-87.902720000000002</v>
      </c>
      <c r="O842">
        <v>9</v>
      </c>
      <c r="P842">
        <v>3</v>
      </c>
      <c r="Q842">
        <v>1.4</v>
      </c>
      <c r="R842">
        <v>1.3</v>
      </c>
      <c r="S842">
        <v>54</v>
      </c>
      <c r="T842">
        <f t="shared" si="117"/>
        <v>-1</v>
      </c>
      <c r="U842" s="1">
        <v>42794</v>
      </c>
      <c r="V842" s="13">
        <f t="shared" si="118"/>
        <v>42767</v>
      </c>
      <c r="W842" s="14">
        <f t="shared" si="119"/>
        <v>42794</v>
      </c>
      <c r="X842" s="1" t="str">
        <f t="shared" si="120"/>
        <v>Tuesday</v>
      </c>
      <c r="Y842" s="2">
        <v>0.50677083333333328</v>
      </c>
      <c r="Z842" s="2">
        <f t="shared" si="121"/>
        <v>0.5</v>
      </c>
      <c r="AA842">
        <f>1</f>
        <v>1</v>
      </c>
      <c r="AB842" s="1">
        <v>42794</v>
      </c>
      <c r="AC842" s="13">
        <f t="shared" si="122"/>
        <v>42767</v>
      </c>
      <c r="AD842" s="14">
        <f t="shared" si="123"/>
        <v>42794</v>
      </c>
      <c r="AE842" s="1" t="str">
        <f t="shared" si="124"/>
        <v>Tuesday</v>
      </c>
      <c r="AF842" s="2">
        <v>0.5128125</v>
      </c>
      <c r="AG842" s="2">
        <f t="shared" si="125"/>
        <v>0.5</v>
      </c>
      <c r="AH842" t="s">
        <v>27</v>
      </c>
    </row>
    <row r="843" spans="1:34" x14ac:dyDescent="0.2">
      <c r="A843">
        <v>1523312</v>
      </c>
      <c r="B843" t="s">
        <v>88</v>
      </c>
      <c r="E843">
        <v>53202</v>
      </c>
      <c r="F843" t="s">
        <v>23</v>
      </c>
      <c r="G843" t="s">
        <v>89</v>
      </c>
      <c r="H843">
        <v>11106</v>
      </c>
      <c r="I843" t="s">
        <v>34</v>
      </c>
      <c r="J843">
        <f>VLOOKUP(I843,[1]Key!$A$1:$C$72,2,FALSE)</f>
        <v>43.036900000000003</v>
      </c>
      <c r="K843">
        <f>VLOOKUP(I843,[1]Key!$A$1:$C$72,3,FALSE)</f>
        <v>-87.89667</v>
      </c>
      <c r="L843" t="s">
        <v>34</v>
      </c>
      <c r="M843">
        <f>VLOOKUP(L843,[1]Key!$A$1:$C$72,2,FALSE)</f>
        <v>43.036900000000003</v>
      </c>
      <c r="N843">
        <f>VLOOKUP(L843,[1]Key!$A$1:$C$72,3,FALSE)</f>
        <v>-87.89667</v>
      </c>
      <c r="O843">
        <v>40</v>
      </c>
      <c r="P843">
        <v>6</v>
      </c>
      <c r="Q843">
        <v>6</v>
      </c>
      <c r="R843">
        <v>5.7</v>
      </c>
      <c r="S843">
        <v>240</v>
      </c>
      <c r="T843">
        <f t="shared" si="117"/>
        <v>-1</v>
      </c>
      <c r="U843" s="1">
        <v>42794</v>
      </c>
      <c r="V843" s="13">
        <f t="shared" si="118"/>
        <v>42767</v>
      </c>
      <c r="W843" s="14">
        <f t="shared" si="119"/>
        <v>42794</v>
      </c>
      <c r="X843" s="1" t="str">
        <f t="shared" si="120"/>
        <v>Tuesday</v>
      </c>
      <c r="Y843" s="2">
        <v>0.60115740740740742</v>
      </c>
      <c r="Z843" s="2">
        <f t="shared" si="121"/>
        <v>0.58333333333333326</v>
      </c>
      <c r="AA843">
        <f>1</f>
        <v>1</v>
      </c>
      <c r="AB843" s="1">
        <v>42794</v>
      </c>
      <c r="AC843" s="13">
        <f t="shared" si="122"/>
        <v>42767</v>
      </c>
      <c r="AD843" s="14">
        <f t="shared" si="123"/>
        <v>42794</v>
      </c>
      <c r="AE843" s="1" t="str">
        <f t="shared" si="124"/>
        <v>Tuesday</v>
      </c>
      <c r="AF843" s="2">
        <v>0.6290162037037037</v>
      </c>
      <c r="AG843" s="2">
        <f t="shared" si="125"/>
        <v>0.625</v>
      </c>
      <c r="AH843" t="s">
        <v>35</v>
      </c>
    </row>
    <row r="844" spans="1:34" x14ac:dyDescent="0.2">
      <c r="A844">
        <v>1522813</v>
      </c>
      <c r="B844" t="s">
        <v>88</v>
      </c>
      <c r="E844">
        <v>27511</v>
      </c>
      <c r="F844" t="s">
        <v>23</v>
      </c>
      <c r="G844" t="s">
        <v>89</v>
      </c>
      <c r="H844">
        <v>179</v>
      </c>
      <c r="I844" t="s">
        <v>36</v>
      </c>
      <c r="J844">
        <f>VLOOKUP(I844,[1]Key!$A$1:$C$72,2,FALSE)</f>
        <v>43.038580000000003</v>
      </c>
      <c r="K844">
        <f>VLOOKUP(I844,[1]Key!$A$1:$C$72,3,FALSE)</f>
        <v>-87.90934</v>
      </c>
      <c r="L844" t="s">
        <v>40</v>
      </c>
      <c r="M844">
        <f>VLOOKUP(L844,[1]Key!$A$1:$C$72,2,FALSE)</f>
        <v>43.031480000000002</v>
      </c>
      <c r="N844">
        <f>VLOOKUP(L844,[1]Key!$A$1:$C$72,3,FALSE)</f>
        <v>-87.908169999999998</v>
      </c>
      <c r="O844">
        <v>30</v>
      </c>
      <c r="P844">
        <v>3</v>
      </c>
      <c r="Q844">
        <v>4.5</v>
      </c>
      <c r="R844">
        <v>4.3</v>
      </c>
      <c r="S844">
        <v>180</v>
      </c>
      <c r="T844">
        <f t="shared" si="117"/>
        <v>-1</v>
      </c>
      <c r="U844" s="1">
        <v>42794</v>
      </c>
      <c r="V844" s="13">
        <f t="shared" si="118"/>
        <v>42767</v>
      </c>
      <c r="W844" s="14">
        <f t="shared" si="119"/>
        <v>42794</v>
      </c>
      <c r="X844" s="1" t="str">
        <f t="shared" si="120"/>
        <v>Tuesday</v>
      </c>
      <c r="Y844" s="2">
        <v>0.70482638888888882</v>
      </c>
      <c r="Z844" s="2">
        <f t="shared" si="121"/>
        <v>0.70833333333333326</v>
      </c>
      <c r="AA844">
        <f>1</f>
        <v>1</v>
      </c>
      <c r="AB844" s="1">
        <v>42794</v>
      </c>
      <c r="AC844" s="13">
        <f t="shared" si="122"/>
        <v>42767</v>
      </c>
      <c r="AD844" s="14">
        <f t="shared" si="123"/>
        <v>42794</v>
      </c>
      <c r="AE844" s="1" t="str">
        <f t="shared" si="124"/>
        <v>Tuesday</v>
      </c>
      <c r="AF844" s="2">
        <v>0.72509259259259251</v>
      </c>
      <c r="AG844" s="2">
        <f t="shared" si="125"/>
        <v>0.70833333333333326</v>
      </c>
      <c r="AH844" t="s">
        <v>27</v>
      </c>
    </row>
    <row r="845" spans="1:34" x14ac:dyDescent="0.2">
      <c r="A845">
        <v>1510139</v>
      </c>
      <c r="B845" t="s">
        <v>88</v>
      </c>
      <c r="E845">
        <v>53202</v>
      </c>
      <c r="F845" t="s">
        <v>23</v>
      </c>
      <c r="G845" t="s">
        <v>89</v>
      </c>
      <c r="H845">
        <v>338</v>
      </c>
      <c r="I845" t="s">
        <v>61</v>
      </c>
      <c r="J845">
        <f>VLOOKUP(I845,[1]Key!$A$1:$C$72,2,FALSE)</f>
        <v>43.058619999999998</v>
      </c>
      <c r="K845">
        <f>VLOOKUP(I845,[1]Key!$A$1:$C$72,3,FALSE)</f>
        <v>-87.885319999999993</v>
      </c>
      <c r="L845" t="s">
        <v>70</v>
      </c>
      <c r="M845">
        <f>VLOOKUP(L845,[1]Key!$A$1:$C$72,2,FALSE)</f>
        <v>43.053040000000003</v>
      </c>
      <c r="N845">
        <f>VLOOKUP(L845,[1]Key!$A$1:$C$72,3,FALSE)</f>
        <v>-87.897660000000002</v>
      </c>
      <c r="O845">
        <v>10</v>
      </c>
      <c r="P845">
        <v>0</v>
      </c>
      <c r="Q845">
        <v>1.5</v>
      </c>
      <c r="R845">
        <v>1.4</v>
      </c>
      <c r="S845">
        <v>60</v>
      </c>
      <c r="T845">
        <f t="shared" si="117"/>
        <v>-1</v>
      </c>
      <c r="U845" s="1">
        <v>42783</v>
      </c>
      <c r="V845" s="13">
        <f t="shared" si="118"/>
        <v>42767</v>
      </c>
      <c r="W845" s="14">
        <f t="shared" si="119"/>
        <v>42783</v>
      </c>
      <c r="X845" s="1" t="str">
        <f t="shared" si="120"/>
        <v>Friday</v>
      </c>
      <c r="Y845" s="2">
        <v>0.94839120370370367</v>
      </c>
      <c r="Z845" s="2">
        <f t="shared" si="121"/>
        <v>0.95833333333333326</v>
      </c>
      <c r="AA845">
        <f>1</f>
        <v>1</v>
      </c>
      <c r="AB845" s="1">
        <v>42783</v>
      </c>
      <c r="AC845" s="13">
        <f t="shared" si="122"/>
        <v>42767</v>
      </c>
      <c r="AD845" s="14">
        <f t="shared" si="123"/>
        <v>42783</v>
      </c>
      <c r="AE845" s="1" t="str">
        <f t="shared" si="124"/>
        <v>Friday</v>
      </c>
      <c r="AF845" s="2">
        <v>0.95506944444444442</v>
      </c>
      <c r="AG845" s="2">
        <f t="shared" si="125"/>
        <v>0.95833333333333326</v>
      </c>
      <c r="AH845" t="s">
        <v>27</v>
      </c>
    </row>
    <row r="846" spans="1:34" x14ac:dyDescent="0.2">
      <c r="A846">
        <v>1497817</v>
      </c>
      <c r="B846" t="s">
        <v>88</v>
      </c>
      <c r="E846">
        <v>2482</v>
      </c>
      <c r="F846" t="s">
        <v>23</v>
      </c>
      <c r="G846" t="s">
        <v>89</v>
      </c>
      <c r="H846">
        <v>5446</v>
      </c>
      <c r="I846" t="s">
        <v>73</v>
      </c>
      <c r="J846">
        <f>VLOOKUP(I846,[1]Key!$A$1:$C$72,2,FALSE)</f>
        <v>43.040349999999997</v>
      </c>
      <c r="K846">
        <f>VLOOKUP(I846,[1]Key!$A$1:$C$72,3,FALSE)</f>
        <v>-87.920760000000001</v>
      </c>
      <c r="L846" t="s">
        <v>40</v>
      </c>
      <c r="M846">
        <f>VLOOKUP(L846,[1]Key!$A$1:$C$72,2,FALSE)</f>
        <v>43.031480000000002</v>
      </c>
      <c r="N846">
        <f>VLOOKUP(L846,[1]Key!$A$1:$C$72,3,FALSE)</f>
        <v>-87.908169999999998</v>
      </c>
      <c r="O846">
        <v>12</v>
      </c>
      <c r="P846">
        <v>3</v>
      </c>
      <c r="Q846">
        <v>1.8</v>
      </c>
      <c r="R846">
        <v>1.7</v>
      </c>
      <c r="S846">
        <v>72</v>
      </c>
      <c r="T846">
        <f t="shared" si="117"/>
        <v>-1</v>
      </c>
      <c r="U846" s="1">
        <v>42767</v>
      </c>
      <c r="V846" s="13">
        <f t="shared" si="118"/>
        <v>42767</v>
      </c>
      <c r="W846" s="14">
        <f t="shared" si="119"/>
        <v>42767</v>
      </c>
      <c r="X846" s="1" t="str">
        <f t="shared" si="120"/>
        <v>Wednesday</v>
      </c>
      <c r="Y846" s="2">
        <v>0.39961805555555557</v>
      </c>
      <c r="Z846" s="2">
        <f t="shared" si="121"/>
        <v>0.41666666666666663</v>
      </c>
      <c r="AA846">
        <f>1</f>
        <v>1</v>
      </c>
      <c r="AB846" s="1">
        <v>42767</v>
      </c>
      <c r="AC846" s="13">
        <f t="shared" si="122"/>
        <v>42767</v>
      </c>
      <c r="AD846" s="14">
        <f t="shared" si="123"/>
        <v>42767</v>
      </c>
      <c r="AE846" s="1" t="str">
        <f t="shared" si="124"/>
        <v>Wednesday</v>
      </c>
      <c r="AF846" s="2">
        <v>0.40788194444444442</v>
      </c>
      <c r="AG846" s="2">
        <f t="shared" si="125"/>
        <v>0.41666666666666663</v>
      </c>
      <c r="AH846" t="s">
        <v>27</v>
      </c>
    </row>
    <row r="847" spans="1:34" x14ac:dyDescent="0.2">
      <c r="A847">
        <v>1498969</v>
      </c>
      <c r="B847" t="s">
        <v>88</v>
      </c>
      <c r="E847">
        <v>60618</v>
      </c>
      <c r="F847" t="s">
        <v>23</v>
      </c>
      <c r="G847" t="s">
        <v>89</v>
      </c>
      <c r="H847">
        <v>11046</v>
      </c>
      <c r="I847" t="s">
        <v>34</v>
      </c>
      <c r="J847">
        <f>VLOOKUP(I847,[1]Key!$A$1:$C$72,2,FALSE)</f>
        <v>43.036900000000003</v>
      </c>
      <c r="K847">
        <f>VLOOKUP(I847,[1]Key!$A$1:$C$72,3,FALSE)</f>
        <v>-87.89667</v>
      </c>
      <c r="L847" t="s">
        <v>34</v>
      </c>
      <c r="M847">
        <f>VLOOKUP(L847,[1]Key!$A$1:$C$72,2,FALSE)</f>
        <v>43.036900000000003</v>
      </c>
      <c r="N847">
        <f>VLOOKUP(L847,[1]Key!$A$1:$C$72,3,FALSE)</f>
        <v>-87.89667</v>
      </c>
      <c r="O847">
        <v>44</v>
      </c>
      <c r="P847">
        <v>6</v>
      </c>
      <c r="Q847">
        <v>6.6</v>
      </c>
      <c r="R847">
        <v>6.3</v>
      </c>
      <c r="S847">
        <v>264</v>
      </c>
      <c r="T847">
        <f t="shared" si="117"/>
        <v>-1</v>
      </c>
      <c r="U847" s="1">
        <v>42769</v>
      </c>
      <c r="V847" s="13">
        <f t="shared" si="118"/>
        <v>42767</v>
      </c>
      <c r="W847" s="14">
        <f t="shared" si="119"/>
        <v>42769</v>
      </c>
      <c r="X847" s="1" t="str">
        <f t="shared" si="120"/>
        <v>Friday</v>
      </c>
      <c r="Y847" s="2">
        <v>0.59569444444444442</v>
      </c>
      <c r="Z847" s="2">
        <f t="shared" si="121"/>
        <v>0.58333333333333326</v>
      </c>
      <c r="AA847">
        <f>1</f>
        <v>1</v>
      </c>
      <c r="AB847" s="1">
        <v>42769</v>
      </c>
      <c r="AC847" s="13">
        <f t="shared" si="122"/>
        <v>42767</v>
      </c>
      <c r="AD847" s="14">
        <f t="shared" si="123"/>
        <v>42769</v>
      </c>
      <c r="AE847" s="1" t="str">
        <f t="shared" si="124"/>
        <v>Friday</v>
      </c>
      <c r="AF847" s="2">
        <v>0.62621527777777775</v>
      </c>
      <c r="AG847" s="2">
        <f t="shared" si="125"/>
        <v>0.625</v>
      </c>
      <c r="AH847" t="s">
        <v>35</v>
      </c>
    </row>
    <row r="848" spans="1:34" x14ac:dyDescent="0.2">
      <c r="A848">
        <v>1499208</v>
      </c>
      <c r="B848" t="s">
        <v>88</v>
      </c>
      <c r="F848" t="s">
        <v>23</v>
      </c>
      <c r="G848" t="s">
        <v>89</v>
      </c>
      <c r="H848">
        <v>139</v>
      </c>
      <c r="I848" t="s">
        <v>93</v>
      </c>
      <c r="J848">
        <f>VLOOKUP(I848,[1]Key!$A$1:$C$72,2,FALSE)</f>
        <v>43.069021999999997</v>
      </c>
      <c r="K848">
        <f>VLOOKUP(I848,[1]Key!$A$1:$C$72,3,FALSE)</f>
        <v>-87.887940999999998</v>
      </c>
      <c r="L848" t="s">
        <v>78</v>
      </c>
      <c r="M848">
        <f>VLOOKUP(L848,[1]Key!$A$1:$C$72,2,FALSE)</f>
        <v>43.060250000000003</v>
      </c>
      <c r="N848">
        <f>VLOOKUP(L848,[1]Key!$A$1:$C$72,3,FALSE)</f>
        <v>-87.892169999999993</v>
      </c>
      <c r="O848">
        <v>8</v>
      </c>
      <c r="P848">
        <v>3</v>
      </c>
      <c r="Q848">
        <v>1.2</v>
      </c>
      <c r="R848">
        <v>1.1000000000000001</v>
      </c>
      <c r="S848">
        <v>48</v>
      </c>
      <c r="T848">
        <f t="shared" si="117"/>
        <v>-1</v>
      </c>
      <c r="U848" s="1">
        <v>42770</v>
      </c>
      <c r="V848" s="13">
        <f t="shared" si="118"/>
        <v>42767</v>
      </c>
      <c r="W848" s="14">
        <f t="shared" si="119"/>
        <v>42770</v>
      </c>
      <c r="X848" s="1" t="str">
        <f t="shared" si="120"/>
        <v>Saturday</v>
      </c>
      <c r="Y848" s="2">
        <v>4.7199074074074067E-2</v>
      </c>
      <c r="Z848" s="2">
        <f t="shared" si="121"/>
        <v>4.1666666666666664E-2</v>
      </c>
      <c r="AA848">
        <f>1</f>
        <v>1</v>
      </c>
      <c r="AB848" s="1">
        <v>42770</v>
      </c>
      <c r="AC848" s="13">
        <f t="shared" si="122"/>
        <v>42767</v>
      </c>
      <c r="AD848" s="14">
        <f t="shared" si="123"/>
        <v>42770</v>
      </c>
      <c r="AE848" s="1" t="str">
        <f t="shared" si="124"/>
        <v>Saturday</v>
      </c>
      <c r="AF848" s="2">
        <v>5.2627314814814814E-2</v>
      </c>
      <c r="AG848" s="2">
        <f t="shared" si="125"/>
        <v>4.1666666666666664E-2</v>
      </c>
      <c r="AH848" t="s">
        <v>27</v>
      </c>
    </row>
    <row r="849" spans="1:34" x14ac:dyDescent="0.2">
      <c r="A849">
        <v>1500281</v>
      </c>
      <c r="B849" t="s">
        <v>88</v>
      </c>
      <c r="E849">
        <v>53226</v>
      </c>
      <c r="F849" t="s">
        <v>23</v>
      </c>
      <c r="G849" t="s">
        <v>89</v>
      </c>
      <c r="H849">
        <v>5535</v>
      </c>
      <c r="I849" t="s">
        <v>57</v>
      </c>
      <c r="J849">
        <f>VLOOKUP(I849,[1]Key!$A$1:$C$72,2,FALSE)</f>
        <v>43.048609999999996</v>
      </c>
      <c r="K849">
        <f>VLOOKUP(I849,[1]Key!$A$1:$C$72,3,FALSE)</f>
        <v>-88.008480000000006</v>
      </c>
      <c r="L849" t="s">
        <v>26</v>
      </c>
      <c r="M849">
        <f>VLOOKUP(L849,[1]Key!$A$1:$C$72,2,FALSE)</f>
        <v>43.060079999999999</v>
      </c>
      <c r="N849">
        <f>VLOOKUP(L849,[1]Key!$A$1:$C$72,3,FALSE)</f>
        <v>-88.027349999999998</v>
      </c>
      <c r="O849">
        <v>16</v>
      </c>
      <c r="P849">
        <v>3</v>
      </c>
      <c r="Q849">
        <v>2.4</v>
      </c>
      <c r="R849">
        <v>2.2999999999999998</v>
      </c>
      <c r="S849">
        <v>96</v>
      </c>
      <c r="T849">
        <f t="shared" si="117"/>
        <v>-1</v>
      </c>
      <c r="U849" s="1">
        <v>42771</v>
      </c>
      <c r="V849" s="13">
        <f t="shared" si="118"/>
        <v>42767</v>
      </c>
      <c r="W849" s="14">
        <f t="shared" si="119"/>
        <v>42771</v>
      </c>
      <c r="X849" s="1" t="str">
        <f t="shared" si="120"/>
        <v>Sunday</v>
      </c>
      <c r="Y849" s="2">
        <v>0.58906249999999993</v>
      </c>
      <c r="Z849" s="2">
        <f t="shared" si="121"/>
        <v>0.58333333333333326</v>
      </c>
      <c r="AA849">
        <f>1</f>
        <v>1</v>
      </c>
      <c r="AB849" s="1">
        <v>42771</v>
      </c>
      <c r="AC849" s="13">
        <f t="shared" si="122"/>
        <v>42767</v>
      </c>
      <c r="AD849" s="14">
        <f t="shared" si="123"/>
        <v>42771</v>
      </c>
      <c r="AE849" s="1" t="str">
        <f t="shared" si="124"/>
        <v>Sunday</v>
      </c>
      <c r="AF849" s="2">
        <v>0.6004976851851852</v>
      </c>
      <c r="AG849" s="2">
        <f t="shared" si="125"/>
        <v>0.58333333333333326</v>
      </c>
      <c r="AH849" t="s">
        <v>27</v>
      </c>
    </row>
    <row r="850" spans="1:34" x14ac:dyDescent="0.2">
      <c r="A850">
        <v>1500917</v>
      </c>
      <c r="B850" t="s">
        <v>88</v>
      </c>
      <c r="E850">
        <v>53233</v>
      </c>
      <c r="F850" t="s">
        <v>23</v>
      </c>
      <c r="G850" t="s">
        <v>89</v>
      </c>
      <c r="H850">
        <v>242</v>
      </c>
      <c r="I850" t="s">
        <v>74</v>
      </c>
      <c r="J850">
        <f>VLOOKUP(I850,[1]Key!$A$1:$C$72,2,FALSE)</f>
        <v>43.040154000000001</v>
      </c>
      <c r="K850">
        <f>VLOOKUP(I850,[1]Key!$A$1:$C$72,3,FALSE)</f>
        <v>-87.932113000000001</v>
      </c>
      <c r="L850" t="s">
        <v>65</v>
      </c>
      <c r="M850">
        <f>VLOOKUP(L850,[1]Key!$A$1:$C$72,2,FALSE)</f>
        <v>43.060786</v>
      </c>
      <c r="N850">
        <f>VLOOKUP(L850,[1]Key!$A$1:$C$72,3,FALSE)</f>
        <v>-87.883825999999999</v>
      </c>
      <c r="O850">
        <v>27</v>
      </c>
      <c r="P850">
        <v>3</v>
      </c>
      <c r="Q850">
        <v>4.0999999999999996</v>
      </c>
      <c r="R850">
        <v>3.8</v>
      </c>
      <c r="S850">
        <v>162</v>
      </c>
      <c r="T850">
        <f t="shared" si="117"/>
        <v>-1</v>
      </c>
      <c r="U850" s="1">
        <v>42771</v>
      </c>
      <c r="V850" s="13">
        <f t="shared" si="118"/>
        <v>42767</v>
      </c>
      <c r="W850" s="14">
        <f t="shared" si="119"/>
        <v>42771</v>
      </c>
      <c r="X850" s="1" t="str">
        <f t="shared" si="120"/>
        <v>Sunday</v>
      </c>
      <c r="Y850" s="2">
        <v>0.84934027777777776</v>
      </c>
      <c r="Z850" s="2">
        <f t="shared" si="121"/>
        <v>0.83333333333333326</v>
      </c>
      <c r="AA850">
        <f>1</f>
        <v>1</v>
      </c>
      <c r="AB850" s="1">
        <v>42771</v>
      </c>
      <c r="AC850" s="13">
        <f t="shared" si="122"/>
        <v>42767</v>
      </c>
      <c r="AD850" s="14">
        <f t="shared" si="123"/>
        <v>42771</v>
      </c>
      <c r="AE850" s="1" t="str">
        <f t="shared" si="124"/>
        <v>Sunday</v>
      </c>
      <c r="AF850" s="2">
        <v>0.86806712962962962</v>
      </c>
      <c r="AG850" s="2">
        <f t="shared" si="125"/>
        <v>0.875</v>
      </c>
      <c r="AH850" t="s">
        <v>27</v>
      </c>
    </row>
    <row r="851" spans="1:34" x14ac:dyDescent="0.2">
      <c r="A851">
        <v>1500937</v>
      </c>
      <c r="B851" t="s">
        <v>88</v>
      </c>
      <c r="E851">
        <v>53211</v>
      </c>
      <c r="F851" t="s">
        <v>23</v>
      </c>
      <c r="G851" t="s">
        <v>89</v>
      </c>
      <c r="H851">
        <v>200</v>
      </c>
      <c r="I851" t="s">
        <v>66</v>
      </c>
      <c r="J851">
        <f>VLOOKUP(I851,[1]Key!$A$1:$C$72,2,FALSE)</f>
        <v>43.060155999999999</v>
      </c>
      <c r="K851">
        <f>VLOOKUP(I851,[1]Key!$A$1:$C$72,3,FALSE)</f>
        <v>-87.881258000000003</v>
      </c>
      <c r="L851" t="s">
        <v>65</v>
      </c>
      <c r="M851">
        <f>VLOOKUP(L851,[1]Key!$A$1:$C$72,2,FALSE)</f>
        <v>43.060786</v>
      </c>
      <c r="N851">
        <f>VLOOKUP(L851,[1]Key!$A$1:$C$72,3,FALSE)</f>
        <v>-87.883825999999999</v>
      </c>
      <c r="O851">
        <v>2</v>
      </c>
      <c r="P851">
        <v>0</v>
      </c>
      <c r="Q851">
        <v>0.3</v>
      </c>
      <c r="R851">
        <v>0.3</v>
      </c>
      <c r="S851">
        <v>12</v>
      </c>
      <c r="T851">
        <f t="shared" si="117"/>
        <v>-1</v>
      </c>
      <c r="U851" s="1">
        <v>42771</v>
      </c>
      <c r="V851" s="13">
        <f t="shared" si="118"/>
        <v>42767</v>
      </c>
      <c r="W851" s="14">
        <f t="shared" si="119"/>
        <v>42771</v>
      </c>
      <c r="X851" s="1" t="str">
        <f t="shared" si="120"/>
        <v>Sunday</v>
      </c>
      <c r="Y851" s="2">
        <v>0.97305555555555545</v>
      </c>
      <c r="Z851" s="2">
        <f t="shared" si="121"/>
        <v>0.95833333333333326</v>
      </c>
      <c r="AA851">
        <f>1</f>
        <v>1</v>
      </c>
      <c r="AB851" s="1">
        <v>42771</v>
      </c>
      <c r="AC851" s="13">
        <f t="shared" si="122"/>
        <v>42767</v>
      </c>
      <c r="AD851" s="14">
        <f t="shared" si="123"/>
        <v>42771</v>
      </c>
      <c r="AE851" s="1" t="str">
        <f t="shared" si="124"/>
        <v>Sunday</v>
      </c>
      <c r="AF851" s="2">
        <v>0.97486111111111118</v>
      </c>
      <c r="AG851" s="2">
        <f t="shared" si="125"/>
        <v>0.95833333333333326</v>
      </c>
      <c r="AH851" t="s">
        <v>27</v>
      </c>
    </row>
    <row r="852" spans="1:34" x14ac:dyDescent="0.2">
      <c r="A852">
        <v>1456525</v>
      </c>
      <c r="B852" t="s">
        <v>88</v>
      </c>
      <c r="E852">
        <v>53189</v>
      </c>
      <c r="F852" t="s">
        <v>23</v>
      </c>
      <c r="G852" t="s">
        <v>89</v>
      </c>
      <c r="H852">
        <v>5429</v>
      </c>
      <c r="I852" t="s">
        <v>43</v>
      </c>
      <c r="J852">
        <f>VLOOKUP(I852,[1]Key!$A$1:$C$72,2,FALSE)</f>
        <v>43.03886</v>
      </c>
      <c r="K852">
        <f>VLOOKUP(I852,[1]Key!$A$1:$C$72,3,FALSE)</f>
        <v>-87.902720000000002</v>
      </c>
      <c r="L852" t="s">
        <v>72</v>
      </c>
      <c r="M852">
        <f>VLOOKUP(L852,[1]Key!$A$1:$C$72,2,FALSE)</f>
        <v>43.02948</v>
      </c>
      <c r="N852">
        <f>VLOOKUP(L852,[1]Key!$A$1:$C$72,3,FALSE)</f>
        <v>-87.912819999999996</v>
      </c>
      <c r="O852">
        <v>11</v>
      </c>
      <c r="P852">
        <v>3</v>
      </c>
      <c r="Q852">
        <v>1.7</v>
      </c>
      <c r="R852">
        <v>1.6</v>
      </c>
      <c r="S852">
        <v>66</v>
      </c>
      <c r="T852">
        <f t="shared" si="117"/>
        <v>-1</v>
      </c>
      <c r="U852" s="1">
        <v>42772</v>
      </c>
      <c r="V852" s="13">
        <f t="shared" si="118"/>
        <v>42767</v>
      </c>
      <c r="W852" s="14">
        <f t="shared" si="119"/>
        <v>42772</v>
      </c>
      <c r="X852" s="1" t="str">
        <f t="shared" si="120"/>
        <v>Monday</v>
      </c>
      <c r="Y852" s="2">
        <v>0.48486111111111113</v>
      </c>
      <c r="Z852" s="2">
        <f t="shared" si="121"/>
        <v>0.5</v>
      </c>
      <c r="AA852">
        <f>1</f>
        <v>1</v>
      </c>
      <c r="AB852" s="1">
        <v>42772</v>
      </c>
      <c r="AC852" s="13">
        <f t="shared" si="122"/>
        <v>42767</v>
      </c>
      <c r="AD852" s="14">
        <f t="shared" si="123"/>
        <v>42772</v>
      </c>
      <c r="AE852" s="1" t="str">
        <f t="shared" si="124"/>
        <v>Monday</v>
      </c>
      <c r="AF852" s="2">
        <v>0.49261574074074077</v>
      </c>
      <c r="AG852" s="2">
        <f t="shared" si="125"/>
        <v>0.5</v>
      </c>
      <c r="AH852" t="s">
        <v>27</v>
      </c>
    </row>
    <row r="853" spans="1:34" x14ac:dyDescent="0.2">
      <c r="A853">
        <v>1501268</v>
      </c>
      <c r="B853" t="s">
        <v>88</v>
      </c>
      <c r="E853">
        <v>53225</v>
      </c>
      <c r="F853" t="s">
        <v>23</v>
      </c>
      <c r="G853" t="s">
        <v>89</v>
      </c>
      <c r="H853">
        <v>11052</v>
      </c>
      <c r="I853" t="s">
        <v>62</v>
      </c>
      <c r="J853">
        <f>VLOOKUP(I853,[1]Key!$A$1:$C$72,2,FALSE)</f>
        <v>43.058010000000003</v>
      </c>
      <c r="K853">
        <f>VLOOKUP(I853,[1]Key!$A$1:$C$72,3,FALSE)</f>
        <v>-87.877300000000005</v>
      </c>
      <c r="L853" t="s">
        <v>62</v>
      </c>
      <c r="M853">
        <f>VLOOKUP(L853,[1]Key!$A$1:$C$72,2,FALSE)</f>
        <v>43.058010000000003</v>
      </c>
      <c r="N853">
        <f>VLOOKUP(L853,[1]Key!$A$1:$C$72,3,FALSE)</f>
        <v>-87.877300000000005</v>
      </c>
      <c r="O853">
        <v>38</v>
      </c>
      <c r="P853">
        <v>6</v>
      </c>
      <c r="Q853">
        <v>5.7</v>
      </c>
      <c r="R853">
        <v>5.4</v>
      </c>
      <c r="S853">
        <v>228</v>
      </c>
      <c r="T853">
        <f t="shared" si="117"/>
        <v>-1</v>
      </c>
      <c r="U853" s="1">
        <v>42772</v>
      </c>
      <c r="V853" s="13">
        <f t="shared" si="118"/>
        <v>42767</v>
      </c>
      <c r="W853" s="14">
        <f t="shared" si="119"/>
        <v>42772</v>
      </c>
      <c r="X853" s="1" t="str">
        <f t="shared" si="120"/>
        <v>Monday</v>
      </c>
      <c r="Y853" s="2">
        <v>0.65137731481481487</v>
      </c>
      <c r="Z853" s="2">
        <f t="shared" si="121"/>
        <v>0.66666666666666663</v>
      </c>
      <c r="AA853">
        <f>1</f>
        <v>1</v>
      </c>
      <c r="AB853" s="1">
        <v>42772</v>
      </c>
      <c r="AC853" s="13">
        <f t="shared" si="122"/>
        <v>42767</v>
      </c>
      <c r="AD853" s="14">
        <f t="shared" si="123"/>
        <v>42772</v>
      </c>
      <c r="AE853" s="1" t="str">
        <f t="shared" si="124"/>
        <v>Monday</v>
      </c>
      <c r="AF853" s="2">
        <v>0.67723379629629632</v>
      </c>
      <c r="AG853" s="2">
        <f t="shared" si="125"/>
        <v>0.66666666666666663</v>
      </c>
      <c r="AH853" t="s">
        <v>35</v>
      </c>
    </row>
    <row r="854" spans="1:34" x14ac:dyDescent="0.2">
      <c r="A854">
        <v>1409956</v>
      </c>
      <c r="B854" t="s">
        <v>88</v>
      </c>
      <c r="E854">
        <v>53088</v>
      </c>
      <c r="F854" t="s">
        <v>23</v>
      </c>
      <c r="G854" t="s">
        <v>89</v>
      </c>
      <c r="H854">
        <v>11061</v>
      </c>
      <c r="I854" t="s">
        <v>74</v>
      </c>
      <c r="J854">
        <f>VLOOKUP(I854,[1]Key!$A$1:$C$72,2,FALSE)</f>
        <v>43.040154000000001</v>
      </c>
      <c r="K854">
        <f>VLOOKUP(I854,[1]Key!$A$1:$C$72,3,FALSE)</f>
        <v>-87.932113000000001</v>
      </c>
      <c r="L854" t="s">
        <v>79</v>
      </c>
      <c r="M854">
        <f>VLOOKUP(L854,[1]Key!$A$1:$C$72,2,FALSE)</f>
        <v>43.038649999999997</v>
      </c>
      <c r="N854">
        <f>VLOOKUP(L854,[1]Key!$A$1:$C$72,3,FALSE)</f>
        <v>-87.921930000000003</v>
      </c>
      <c r="O854">
        <v>83</v>
      </c>
      <c r="P854">
        <v>9</v>
      </c>
      <c r="Q854">
        <v>12.5</v>
      </c>
      <c r="R854">
        <v>11.8</v>
      </c>
      <c r="S854">
        <v>498</v>
      </c>
      <c r="T854">
        <f t="shared" si="117"/>
        <v>-1</v>
      </c>
      <c r="U854" s="1">
        <v>42772</v>
      </c>
      <c r="V854" s="13">
        <f t="shared" si="118"/>
        <v>42767</v>
      </c>
      <c r="W854" s="14">
        <f t="shared" si="119"/>
        <v>42772</v>
      </c>
      <c r="X854" s="1" t="str">
        <f t="shared" si="120"/>
        <v>Monday</v>
      </c>
      <c r="Y854" s="2">
        <v>0.95711805555555562</v>
      </c>
      <c r="Z854" s="2">
        <f t="shared" si="121"/>
        <v>0.95833333333333326</v>
      </c>
      <c r="AA854">
        <f>1</f>
        <v>1</v>
      </c>
      <c r="AB854" s="1">
        <v>42773</v>
      </c>
      <c r="AC854" s="13">
        <f t="shared" si="122"/>
        <v>42767</v>
      </c>
      <c r="AD854" s="14">
        <f t="shared" si="123"/>
        <v>42773</v>
      </c>
      <c r="AE854" s="1" t="str">
        <f t="shared" si="124"/>
        <v>Tuesday</v>
      </c>
      <c r="AF854" s="2">
        <v>1.4687499999999999E-2</v>
      </c>
      <c r="AG854" s="2">
        <f t="shared" si="125"/>
        <v>0</v>
      </c>
      <c r="AH854" t="s">
        <v>27</v>
      </c>
    </row>
    <row r="855" spans="1:34" x14ac:dyDescent="0.2">
      <c r="A855">
        <v>1306778</v>
      </c>
      <c r="B855" t="s">
        <v>88</v>
      </c>
      <c r="E855">
        <v>53204</v>
      </c>
      <c r="F855" t="s">
        <v>23</v>
      </c>
      <c r="G855" t="s">
        <v>89</v>
      </c>
      <c r="H855">
        <v>166</v>
      </c>
      <c r="I855" t="s">
        <v>41</v>
      </c>
      <c r="J855">
        <f>VLOOKUP(I855,[1]Key!$A$1:$C$72,2,FALSE)</f>
        <v>43.04824</v>
      </c>
      <c r="K855">
        <f>VLOOKUP(I855,[1]Key!$A$1:$C$72,3,FALSE)</f>
        <v>-87.904970000000006</v>
      </c>
      <c r="L855" t="s">
        <v>82</v>
      </c>
      <c r="M855">
        <f>VLOOKUP(L855,[1]Key!$A$1:$C$72,2,FALSE)</f>
        <v>43.026229999999998</v>
      </c>
      <c r="N855">
        <f>VLOOKUP(L855,[1]Key!$A$1:$C$72,3,FALSE)</f>
        <v>-87.912809999999993</v>
      </c>
      <c r="O855">
        <v>15</v>
      </c>
      <c r="P855">
        <v>3</v>
      </c>
      <c r="Q855">
        <v>2.2999999999999998</v>
      </c>
      <c r="R855">
        <v>2.1</v>
      </c>
      <c r="S855">
        <v>90</v>
      </c>
      <c r="T855">
        <f t="shared" si="117"/>
        <v>-1</v>
      </c>
      <c r="U855" s="1">
        <v>42774</v>
      </c>
      <c r="V855" s="13">
        <f t="shared" si="118"/>
        <v>42767</v>
      </c>
      <c r="W855" s="14">
        <f t="shared" si="119"/>
        <v>42774</v>
      </c>
      <c r="X855" s="1" t="str">
        <f t="shared" si="120"/>
        <v>Wednesday</v>
      </c>
      <c r="Y855" s="2">
        <v>0.6950115740740741</v>
      </c>
      <c r="Z855" s="2">
        <f t="shared" si="121"/>
        <v>0.70833333333333326</v>
      </c>
      <c r="AA855">
        <f>1</f>
        <v>1</v>
      </c>
      <c r="AB855" s="1">
        <v>42774</v>
      </c>
      <c r="AC855" s="13">
        <f t="shared" si="122"/>
        <v>42767</v>
      </c>
      <c r="AD855" s="14">
        <f t="shared" si="123"/>
        <v>42774</v>
      </c>
      <c r="AE855" s="1" t="str">
        <f t="shared" si="124"/>
        <v>Wednesday</v>
      </c>
      <c r="AF855" s="2">
        <v>0.70487268518518509</v>
      </c>
      <c r="AG855" s="2">
        <f t="shared" si="125"/>
        <v>0.70833333333333326</v>
      </c>
      <c r="AH855" t="s">
        <v>27</v>
      </c>
    </row>
    <row r="856" spans="1:34" x14ac:dyDescent="0.2">
      <c r="A856">
        <v>1502704</v>
      </c>
      <c r="B856" t="s">
        <v>88</v>
      </c>
      <c r="E856">
        <v>53210</v>
      </c>
      <c r="F856" t="s">
        <v>23</v>
      </c>
      <c r="G856" t="s">
        <v>89</v>
      </c>
      <c r="H856">
        <v>11148</v>
      </c>
      <c r="I856" t="s">
        <v>70</v>
      </c>
      <c r="J856">
        <f>VLOOKUP(I856,[1]Key!$A$1:$C$72,2,FALSE)</f>
        <v>43.053040000000003</v>
      </c>
      <c r="K856">
        <f>VLOOKUP(I856,[1]Key!$A$1:$C$72,3,FALSE)</f>
        <v>-87.897660000000002</v>
      </c>
      <c r="L856" t="s">
        <v>51</v>
      </c>
      <c r="M856">
        <f>VLOOKUP(L856,[1]Key!$A$1:$C$72,2,FALSE)</f>
        <v>43.05536</v>
      </c>
      <c r="N856">
        <f>VLOOKUP(L856,[1]Key!$A$1:$C$72,3,FALSE)</f>
        <v>-87.90504</v>
      </c>
      <c r="O856">
        <v>12</v>
      </c>
      <c r="P856">
        <v>3</v>
      </c>
      <c r="Q856">
        <v>1.8</v>
      </c>
      <c r="R856">
        <v>1.7</v>
      </c>
      <c r="S856">
        <v>72</v>
      </c>
      <c r="T856">
        <f t="shared" si="117"/>
        <v>-1</v>
      </c>
      <c r="U856" s="1">
        <v>42775</v>
      </c>
      <c r="V856" s="13">
        <f t="shared" si="118"/>
        <v>42767</v>
      </c>
      <c r="W856" s="14">
        <f t="shared" si="119"/>
        <v>42775</v>
      </c>
      <c r="X856" s="1" t="str">
        <f t="shared" si="120"/>
        <v>Thursday</v>
      </c>
      <c r="Y856" s="2">
        <v>0.79270833333333324</v>
      </c>
      <c r="Z856" s="2">
        <f t="shared" si="121"/>
        <v>0.79166666666666663</v>
      </c>
      <c r="AA856">
        <f>1</f>
        <v>1</v>
      </c>
      <c r="AB856" s="1">
        <v>42775</v>
      </c>
      <c r="AC856" s="13">
        <f t="shared" si="122"/>
        <v>42767</v>
      </c>
      <c r="AD856" s="14">
        <f t="shared" si="123"/>
        <v>42775</v>
      </c>
      <c r="AE856" s="1" t="str">
        <f t="shared" si="124"/>
        <v>Thursday</v>
      </c>
      <c r="AF856" s="2">
        <v>0.80074074074074064</v>
      </c>
      <c r="AG856" s="2">
        <f t="shared" si="125"/>
        <v>0.79166666666666663</v>
      </c>
      <c r="AH856" t="s">
        <v>27</v>
      </c>
    </row>
    <row r="857" spans="1:34" x14ac:dyDescent="0.2">
      <c r="A857">
        <v>1502955</v>
      </c>
      <c r="B857" t="s">
        <v>88</v>
      </c>
      <c r="E857">
        <v>53204</v>
      </c>
      <c r="F857" t="s">
        <v>23</v>
      </c>
      <c r="G857" t="s">
        <v>89</v>
      </c>
      <c r="H857">
        <v>11153</v>
      </c>
      <c r="I857" t="s">
        <v>32</v>
      </c>
      <c r="J857">
        <f>VLOOKUP(I857,[1]Key!$A$1:$C$72,2,FALSE)</f>
        <v>43.038719999999998</v>
      </c>
      <c r="K857">
        <f>VLOOKUP(I857,[1]Key!$A$1:$C$72,3,FALSE)</f>
        <v>-87.905339999999995</v>
      </c>
      <c r="L857" t="s">
        <v>82</v>
      </c>
      <c r="M857">
        <f>VLOOKUP(L857,[1]Key!$A$1:$C$72,2,FALSE)</f>
        <v>43.026229999999998</v>
      </c>
      <c r="N857">
        <f>VLOOKUP(L857,[1]Key!$A$1:$C$72,3,FALSE)</f>
        <v>-87.912809999999993</v>
      </c>
      <c r="O857">
        <v>7</v>
      </c>
      <c r="P857">
        <v>3</v>
      </c>
      <c r="Q857">
        <v>1.1000000000000001</v>
      </c>
      <c r="R857">
        <v>1</v>
      </c>
      <c r="S857">
        <v>42</v>
      </c>
      <c r="T857">
        <f t="shared" si="117"/>
        <v>-1</v>
      </c>
      <c r="U857" s="1">
        <v>42776</v>
      </c>
      <c r="V857" s="13">
        <f t="shared" si="118"/>
        <v>42767</v>
      </c>
      <c r="W857" s="14">
        <f t="shared" si="119"/>
        <v>42776</v>
      </c>
      <c r="X857" s="1" t="str">
        <f t="shared" si="120"/>
        <v>Friday</v>
      </c>
      <c r="Y857" s="2">
        <v>0.50216435185185182</v>
      </c>
      <c r="Z857" s="2">
        <f t="shared" si="121"/>
        <v>0.5</v>
      </c>
      <c r="AA857">
        <f>1</f>
        <v>1</v>
      </c>
      <c r="AB857" s="1">
        <v>42776</v>
      </c>
      <c r="AC857" s="13">
        <f t="shared" si="122"/>
        <v>42767</v>
      </c>
      <c r="AD857" s="14">
        <f t="shared" si="123"/>
        <v>42776</v>
      </c>
      <c r="AE857" s="1" t="str">
        <f t="shared" si="124"/>
        <v>Friday</v>
      </c>
      <c r="AF857" s="2">
        <v>0.50723379629629628</v>
      </c>
      <c r="AG857" s="2">
        <f t="shared" si="125"/>
        <v>0.5</v>
      </c>
      <c r="AH857" t="s">
        <v>27</v>
      </c>
    </row>
    <row r="858" spans="1:34" x14ac:dyDescent="0.2">
      <c r="A858">
        <v>1503293</v>
      </c>
      <c r="B858" t="s">
        <v>88</v>
      </c>
      <c r="E858">
        <v>55346</v>
      </c>
      <c r="F858" t="s">
        <v>23</v>
      </c>
      <c r="G858" t="s">
        <v>89</v>
      </c>
      <c r="H858">
        <v>11079</v>
      </c>
      <c r="I858" t="s">
        <v>81</v>
      </c>
      <c r="J858">
        <f>VLOOKUP(I858,[1]Key!$A$1:$C$72,2,FALSE)</f>
        <v>43.06033</v>
      </c>
      <c r="K858">
        <f>VLOOKUP(I858,[1]Key!$A$1:$C$72,3,FALSE)</f>
        <v>-87.89546</v>
      </c>
      <c r="L858" t="s">
        <v>81</v>
      </c>
      <c r="M858">
        <f>VLOOKUP(L858,[1]Key!$A$1:$C$72,2,FALSE)</f>
        <v>43.06033</v>
      </c>
      <c r="N858">
        <f>VLOOKUP(L858,[1]Key!$A$1:$C$72,3,FALSE)</f>
        <v>-87.89546</v>
      </c>
      <c r="O858">
        <v>20</v>
      </c>
      <c r="P858">
        <v>3</v>
      </c>
      <c r="Q858">
        <v>3</v>
      </c>
      <c r="R858">
        <v>2.9</v>
      </c>
      <c r="S858">
        <v>120</v>
      </c>
      <c r="T858">
        <f t="shared" si="117"/>
        <v>-1</v>
      </c>
      <c r="U858" s="1">
        <v>42776</v>
      </c>
      <c r="V858" s="13">
        <f t="shared" si="118"/>
        <v>42767</v>
      </c>
      <c r="W858" s="14">
        <f t="shared" si="119"/>
        <v>42776</v>
      </c>
      <c r="X858" s="1" t="str">
        <f t="shared" si="120"/>
        <v>Friday</v>
      </c>
      <c r="Y858" s="2">
        <v>0.7079050925925926</v>
      </c>
      <c r="Z858" s="2">
        <f t="shared" si="121"/>
        <v>0.70833333333333326</v>
      </c>
      <c r="AA858">
        <f>1</f>
        <v>1</v>
      </c>
      <c r="AB858" s="1">
        <v>42776</v>
      </c>
      <c r="AC858" s="13">
        <f t="shared" si="122"/>
        <v>42767</v>
      </c>
      <c r="AD858" s="14">
        <f t="shared" si="123"/>
        <v>42776</v>
      </c>
      <c r="AE858" s="1" t="str">
        <f t="shared" si="124"/>
        <v>Friday</v>
      </c>
      <c r="AF858" s="2">
        <v>0.72184027777777782</v>
      </c>
      <c r="AG858" s="2">
        <f t="shared" si="125"/>
        <v>0.70833333333333326</v>
      </c>
      <c r="AH858" t="s">
        <v>35</v>
      </c>
    </row>
    <row r="859" spans="1:34" x14ac:dyDescent="0.2">
      <c r="A859">
        <v>1485195</v>
      </c>
      <c r="B859" t="s">
        <v>88</v>
      </c>
      <c r="E859">
        <v>53211</v>
      </c>
      <c r="F859" t="s">
        <v>23</v>
      </c>
      <c r="G859" t="s">
        <v>89</v>
      </c>
      <c r="H859">
        <v>5417</v>
      </c>
      <c r="I859" t="s">
        <v>31</v>
      </c>
      <c r="J859">
        <f>VLOOKUP(I859,[1]Key!$A$1:$C$72,2,FALSE)</f>
        <v>43.03519</v>
      </c>
      <c r="K859">
        <f>VLOOKUP(I859,[1]Key!$A$1:$C$72,3,FALSE)</f>
        <v>-87.907390000000007</v>
      </c>
      <c r="L859" t="s">
        <v>65</v>
      </c>
      <c r="M859">
        <f>VLOOKUP(L859,[1]Key!$A$1:$C$72,2,FALSE)</f>
        <v>43.060786</v>
      </c>
      <c r="N859">
        <f>VLOOKUP(L859,[1]Key!$A$1:$C$72,3,FALSE)</f>
        <v>-87.883825999999999</v>
      </c>
      <c r="O859">
        <v>20</v>
      </c>
      <c r="P859">
        <v>3</v>
      </c>
      <c r="Q859">
        <v>3</v>
      </c>
      <c r="R859">
        <v>2.9</v>
      </c>
      <c r="S859">
        <v>120</v>
      </c>
      <c r="T859">
        <f t="shared" si="117"/>
        <v>-1</v>
      </c>
      <c r="U859" s="1">
        <v>42776</v>
      </c>
      <c r="V859" s="13">
        <f t="shared" si="118"/>
        <v>42767</v>
      </c>
      <c r="W859" s="14">
        <f t="shared" si="119"/>
        <v>42776</v>
      </c>
      <c r="X859" s="1" t="str">
        <f t="shared" si="120"/>
        <v>Friday</v>
      </c>
      <c r="Y859" s="2">
        <v>0.84078703703703705</v>
      </c>
      <c r="Z859" s="2">
        <f t="shared" si="121"/>
        <v>0.83333333333333326</v>
      </c>
      <c r="AA859">
        <f>1</f>
        <v>1</v>
      </c>
      <c r="AB859" s="1">
        <v>42776</v>
      </c>
      <c r="AC859" s="13">
        <f t="shared" si="122"/>
        <v>42767</v>
      </c>
      <c r="AD859" s="14">
        <f t="shared" si="123"/>
        <v>42776</v>
      </c>
      <c r="AE859" s="1" t="str">
        <f t="shared" si="124"/>
        <v>Friday</v>
      </c>
      <c r="AF859" s="2">
        <v>0.85480324074074077</v>
      </c>
      <c r="AG859" s="2">
        <f t="shared" si="125"/>
        <v>0.875</v>
      </c>
      <c r="AH859" t="s">
        <v>27</v>
      </c>
    </row>
    <row r="860" spans="1:34" x14ac:dyDescent="0.2">
      <c r="A860">
        <v>1505560</v>
      </c>
      <c r="B860" t="s">
        <v>88</v>
      </c>
      <c r="E860">
        <v>53221</v>
      </c>
      <c r="F860" t="s">
        <v>23</v>
      </c>
      <c r="G860" t="s">
        <v>89</v>
      </c>
      <c r="H860">
        <v>11066</v>
      </c>
      <c r="I860" t="s">
        <v>41</v>
      </c>
      <c r="J860">
        <f>VLOOKUP(I860,[1]Key!$A$1:$C$72,2,FALSE)</f>
        <v>43.04824</v>
      </c>
      <c r="K860">
        <f>VLOOKUP(I860,[1]Key!$A$1:$C$72,3,FALSE)</f>
        <v>-87.904970000000006</v>
      </c>
      <c r="L860" t="s">
        <v>51</v>
      </c>
      <c r="M860">
        <f>VLOOKUP(L860,[1]Key!$A$1:$C$72,2,FALSE)</f>
        <v>43.05536</v>
      </c>
      <c r="N860">
        <f>VLOOKUP(L860,[1]Key!$A$1:$C$72,3,FALSE)</f>
        <v>-87.90504</v>
      </c>
      <c r="O860">
        <v>13</v>
      </c>
      <c r="P860">
        <v>3</v>
      </c>
      <c r="Q860">
        <v>2</v>
      </c>
      <c r="R860">
        <v>1.9</v>
      </c>
      <c r="S860">
        <v>78</v>
      </c>
      <c r="T860">
        <f t="shared" si="117"/>
        <v>-1</v>
      </c>
      <c r="U860" s="1">
        <v>42778</v>
      </c>
      <c r="V860" s="13">
        <f t="shared" si="118"/>
        <v>42767</v>
      </c>
      <c r="W860" s="14">
        <f t="shared" si="119"/>
        <v>42778</v>
      </c>
      <c r="X860" s="1" t="str">
        <f t="shared" si="120"/>
        <v>Sunday</v>
      </c>
      <c r="Y860" s="2">
        <v>2.8252314814814813E-2</v>
      </c>
      <c r="Z860" s="2">
        <f t="shared" si="121"/>
        <v>4.1666666666666664E-2</v>
      </c>
      <c r="AA860">
        <f>1</f>
        <v>1</v>
      </c>
      <c r="AB860" s="1">
        <v>42778</v>
      </c>
      <c r="AC860" s="13">
        <f t="shared" si="122"/>
        <v>42767</v>
      </c>
      <c r="AD860" s="14">
        <f t="shared" si="123"/>
        <v>42778</v>
      </c>
      <c r="AE860" s="1" t="str">
        <f t="shared" si="124"/>
        <v>Sunday</v>
      </c>
      <c r="AF860" s="2">
        <v>3.7476851851851851E-2</v>
      </c>
      <c r="AG860" s="2">
        <f t="shared" si="125"/>
        <v>4.1666666666666664E-2</v>
      </c>
      <c r="AH860" t="s">
        <v>27</v>
      </c>
    </row>
    <row r="861" spans="1:34" x14ac:dyDescent="0.2">
      <c r="A861">
        <v>1505732</v>
      </c>
      <c r="B861" t="s">
        <v>88</v>
      </c>
      <c r="E861">
        <v>53202</v>
      </c>
      <c r="F861" t="s">
        <v>23</v>
      </c>
      <c r="G861" t="s">
        <v>89</v>
      </c>
      <c r="H861">
        <v>5430</v>
      </c>
      <c r="I861" t="s">
        <v>61</v>
      </c>
      <c r="J861">
        <f>VLOOKUP(I861,[1]Key!$A$1:$C$72,2,FALSE)</f>
        <v>43.058619999999998</v>
      </c>
      <c r="K861">
        <f>VLOOKUP(I861,[1]Key!$A$1:$C$72,3,FALSE)</f>
        <v>-87.885319999999993</v>
      </c>
      <c r="L861" t="s">
        <v>68</v>
      </c>
      <c r="M861">
        <f>VLOOKUP(L861,[1]Key!$A$1:$C$72,2,FALSE)</f>
        <v>43.04804</v>
      </c>
      <c r="N861">
        <f>VLOOKUP(L861,[1]Key!$A$1:$C$72,3,FALSE)</f>
        <v>-87.896720000000002</v>
      </c>
      <c r="O861">
        <v>10</v>
      </c>
      <c r="P861">
        <v>3</v>
      </c>
      <c r="Q861">
        <v>1.5</v>
      </c>
      <c r="R861">
        <v>1.4</v>
      </c>
      <c r="S861">
        <v>60</v>
      </c>
      <c r="T861">
        <f t="shared" si="117"/>
        <v>-1</v>
      </c>
      <c r="U861" s="1">
        <v>42778</v>
      </c>
      <c r="V861" s="13">
        <f t="shared" si="118"/>
        <v>42767</v>
      </c>
      <c r="W861" s="14">
        <f t="shared" si="119"/>
        <v>42778</v>
      </c>
      <c r="X861" s="1" t="str">
        <f t="shared" si="120"/>
        <v>Sunday</v>
      </c>
      <c r="Y861" s="2">
        <v>0.41685185185185186</v>
      </c>
      <c r="Z861" s="2">
        <f t="shared" si="121"/>
        <v>0.41666666666666663</v>
      </c>
      <c r="AA861">
        <f>1</f>
        <v>1</v>
      </c>
      <c r="AB861" s="1">
        <v>42778</v>
      </c>
      <c r="AC861" s="13">
        <f t="shared" si="122"/>
        <v>42767</v>
      </c>
      <c r="AD861" s="14">
        <f t="shared" si="123"/>
        <v>42778</v>
      </c>
      <c r="AE861" s="1" t="str">
        <f t="shared" si="124"/>
        <v>Sunday</v>
      </c>
      <c r="AF861" s="2">
        <v>0.42424768518518513</v>
      </c>
      <c r="AG861" s="2">
        <f t="shared" si="125"/>
        <v>0.41666666666666663</v>
      </c>
      <c r="AH861" t="s">
        <v>27</v>
      </c>
    </row>
    <row r="862" spans="1:34" x14ac:dyDescent="0.2">
      <c r="A862">
        <v>1505732</v>
      </c>
      <c r="B862" t="s">
        <v>88</v>
      </c>
      <c r="E862">
        <v>53202</v>
      </c>
      <c r="F862" t="s">
        <v>23</v>
      </c>
      <c r="G862" t="s">
        <v>89</v>
      </c>
      <c r="H862">
        <v>11000</v>
      </c>
      <c r="I862" t="s">
        <v>61</v>
      </c>
      <c r="J862">
        <f>VLOOKUP(I862,[1]Key!$A$1:$C$72,2,FALSE)</f>
        <v>43.058619999999998</v>
      </c>
      <c r="K862">
        <f>VLOOKUP(I862,[1]Key!$A$1:$C$72,3,FALSE)</f>
        <v>-87.885319999999993</v>
      </c>
      <c r="L862" t="s">
        <v>68</v>
      </c>
      <c r="M862">
        <f>VLOOKUP(L862,[1]Key!$A$1:$C$72,2,FALSE)</f>
        <v>43.04804</v>
      </c>
      <c r="N862">
        <f>VLOOKUP(L862,[1]Key!$A$1:$C$72,3,FALSE)</f>
        <v>-87.896720000000002</v>
      </c>
      <c r="O862">
        <v>9</v>
      </c>
      <c r="P862">
        <v>3</v>
      </c>
      <c r="Q862">
        <v>1.4</v>
      </c>
      <c r="R862">
        <v>1.3</v>
      </c>
      <c r="S862">
        <v>54</v>
      </c>
      <c r="T862">
        <f t="shared" si="117"/>
        <v>-1</v>
      </c>
      <c r="U862" s="1">
        <v>42778</v>
      </c>
      <c r="V862" s="13">
        <f t="shared" si="118"/>
        <v>42767</v>
      </c>
      <c r="W862" s="14">
        <f t="shared" si="119"/>
        <v>42778</v>
      </c>
      <c r="X862" s="1" t="str">
        <f t="shared" si="120"/>
        <v>Sunday</v>
      </c>
      <c r="Y862" s="2">
        <v>0.41743055555555553</v>
      </c>
      <c r="Z862" s="2">
        <f t="shared" si="121"/>
        <v>0.41666666666666663</v>
      </c>
      <c r="AA862">
        <f>1</f>
        <v>1</v>
      </c>
      <c r="AB862" s="1">
        <v>42778</v>
      </c>
      <c r="AC862" s="13">
        <f t="shared" si="122"/>
        <v>42767</v>
      </c>
      <c r="AD862" s="14">
        <f t="shared" si="123"/>
        <v>42778</v>
      </c>
      <c r="AE862" s="1" t="str">
        <f t="shared" si="124"/>
        <v>Sunday</v>
      </c>
      <c r="AF862" s="2">
        <v>0.42409722222222218</v>
      </c>
      <c r="AG862" s="2">
        <f t="shared" si="125"/>
        <v>0.41666666666666663</v>
      </c>
      <c r="AH862" t="s">
        <v>27</v>
      </c>
    </row>
    <row r="863" spans="1:34" x14ac:dyDescent="0.2">
      <c r="A863">
        <v>1506138</v>
      </c>
      <c r="B863" t="s">
        <v>88</v>
      </c>
      <c r="E863">
        <v>60077</v>
      </c>
      <c r="F863" t="s">
        <v>23</v>
      </c>
      <c r="G863" t="s">
        <v>89</v>
      </c>
      <c r="H863">
        <v>11154</v>
      </c>
      <c r="I863" t="s">
        <v>51</v>
      </c>
      <c r="J863">
        <f>VLOOKUP(I863,[1]Key!$A$1:$C$72,2,FALSE)</f>
        <v>43.05536</v>
      </c>
      <c r="K863">
        <f>VLOOKUP(I863,[1]Key!$A$1:$C$72,3,FALSE)</f>
        <v>-87.90504</v>
      </c>
      <c r="L863" t="s">
        <v>51</v>
      </c>
      <c r="M863">
        <f>VLOOKUP(L863,[1]Key!$A$1:$C$72,2,FALSE)</f>
        <v>43.05536</v>
      </c>
      <c r="N863">
        <f>VLOOKUP(L863,[1]Key!$A$1:$C$72,3,FALSE)</f>
        <v>-87.90504</v>
      </c>
      <c r="O863">
        <v>48</v>
      </c>
      <c r="P863">
        <v>6</v>
      </c>
      <c r="Q863">
        <v>7.2</v>
      </c>
      <c r="R863">
        <v>6.8</v>
      </c>
      <c r="S863">
        <v>288</v>
      </c>
      <c r="T863">
        <f t="shared" si="117"/>
        <v>-1</v>
      </c>
      <c r="U863" s="1">
        <v>42778</v>
      </c>
      <c r="V863" s="13">
        <f t="shared" si="118"/>
        <v>42767</v>
      </c>
      <c r="W863" s="14">
        <f t="shared" si="119"/>
        <v>42778</v>
      </c>
      <c r="X863" s="1" t="str">
        <f t="shared" si="120"/>
        <v>Sunday</v>
      </c>
      <c r="Y863" s="2">
        <v>0.54826388888888888</v>
      </c>
      <c r="Z863" s="2">
        <f t="shared" si="121"/>
        <v>0.54166666666666663</v>
      </c>
      <c r="AA863">
        <f>1</f>
        <v>1</v>
      </c>
      <c r="AB863" s="1">
        <v>42778</v>
      </c>
      <c r="AC863" s="13">
        <f t="shared" si="122"/>
        <v>42767</v>
      </c>
      <c r="AD863" s="14">
        <f t="shared" si="123"/>
        <v>42778</v>
      </c>
      <c r="AE863" s="1" t="str">
        <f t="shared" si="124"/>
        <v>Sunday</v>
      </c>
      <c r="AF863" s="2">
        <v>0.58187500000000003</v>
      </c>
      <c r="AG863" s="2">
        <f t="shared" si="125"/>
        <v>0.58333333333333326</v>
      </c>
      <c r="AH863" t="s">
        <v>35</v>
      </c>
    </row>
    <row r="864" spans="1:34" x14ac:dyDescent="0.2">
      <c r="A864">
        <v>1409956</v>
      </c>
      <c r="B864" t="s">
        <v>88</v>
      </c>
      <c r="E864">
        <v>53088</v>
      </c>
      <c r="F864" t="s">
        <v>23</v>
      </c>
      <c r="G864" t="s">
        <v>89</v>
      </c>
      <c r="H864">
        <v>11166</v>
      </c>
      <c r="I864" t="s">
        <v>74</v>
      </c>
      <c r="J864">
        <f>VLOOKUP(I864,[1]Key!$A$1:$C$72,2,FALSE)</f>
        <v>43.040154000000001</v>
      </c>
      <c r="K864">
        <f>VLOOKUP(I864,[1]Key!$A$1:$C$72,3,FALSE)</f>
        <v>-87.932113000000001</v>
      </c>
      <c r="L864" t="s">
        <v>74</v>
      </c>
      <c r="M864">
        <f>VLOOKUP(L864,[1]Key!$A$1:$C$72,2,FALSE)</f>
        <v>43.040154000000001</v>
      </c>
      <c r="N864">
        <f>VLOOKUP(L864,[1]Key!$A$1:$C$72,3,FALSE)</f>
        <v>-87.932113000000001</v>
      </c>
      <c r="O864">
        <v>172</v>
      </c>
      <c r="P864">
        <v>18</v>
      </c>
      <c r="Q864">
        <v>18</v>
      </c>
      <c r="R864">
        <v>17.100000000000001</v>
      </c>
      <c r="S864">
        <v>720</v>
      </c>
      <c r="T864">
        <f t="shared" si="117"/>
        <v>-1</v>
      </c>
      <c r="U864" s="1">
        <v>42778</v>
      </c>
      <c r="V864" s="13">
        <f t="shared" si="118"/>
        <v>42767</v>
      </c>
      <c r="W864" s="14">
        <f t="shared" si="119"/>
        <v>42778</v>
      </c>
      <c r="X864" s="1" t="str">
        <f t="shared" si="120"/>
        <v>Sunday</v>
      </c>
      <c r="Y864" s="2">
        <v>0.57201388888888893</v>
      </c>
      <c r="Z864" s="2">
        <f t="shared" si="121"/>
        <v>0.58333333333333326</v>
      </c>
      <c r="AA864">
        <f>1</f>
        <v>1</v>
      </c>
      <c r="AB864" s="1">
        <v>42778</v>
      </c>
      <c r="AC864" s="13">
        <f t="shared" si="122"/>
        <v>42767</v>
      </c>
      <c r="AD864" s="14">
        <f t="shared" si="123"/>
        <v>42778</v>
      </c>
      <c r="AE864" s="1" t="str">
        <f t="shared" si="124"/>
        <v>Sunday</v>
      </c>
      <c r="AF864" s="2">
        <v>0.69106481481481474</v>
      </c>
      <c r="AG864" s="2">
        <f t="shared" si="125"/>
        <v>0.70833333333333326</v>
      </c>
      <c r="AH864" t="s">
        <v>35</v>
      </c>
    </row>
    <row r="865" spans="1:34" x14ac:dyDescent="0.2">
      <c r="A865">
        <v>1507012</v>
      </c>
      <c r="B865" t="s">
        <v>88</v>
      </c>
      <c r="E865">
        <v>53202</v>
      </c>
      <c r="F865" t="s">
        <v>23</v>
      </c>
      <c r="G865" t="s">
        <v>89</v>
      </c>
      <c r="H865">
        <v>189</v>
      </c>
      <c r="I865" t="s">
        <v>34</v>
      </c>
      <c r="J865">
        <f>VLOOKUP(I865,[1]Key!$A$1:$C$72,2,FALSE)</f>
        <v>43.036900000000003</v>
      </c>
      <c r="K865">
        <f>VLOOKUP(I865,[1]Key!$A$1:$C$72,3,FALSE)</f>
        <v>-87.89667</v>
      </c>
      <c r="L865" t="s">
        <v>62</v>
      </c>
      <c r="M865">
        <f>VLOOKUP(L865,[1]Key!$A$1:$C$72,2,FALSE)</f>
        <v>43.058010000000003</v>
      </c>
      <c r="N865">
        <f>VLOOKUP(L865,[1]Key!$A$1:$C$72,3,FALSE)</f>
        <v>-87.877300000000005</v>
      </c>
      <c r="O865">
        <v>16</v>
      </c>
      <c r="P865">
        <v>3</v>
      </c>
      <c r="Q865">
        <v>2.4</v>
      </c>
      <c r="R865">
        <v>2.2999999999999998</v>
      </c>
      <c r="S865">
        <v>96</v>
      </c>
      <c r="T865">
        <f t="shared" si="117"/>
        <v>-1</v>
      </c>
      <c r="U865" s="1">
        <v>42778</v>
      </c>
      <c r="V865" s="13">
        <f t="shared" si="118"/>
        <v>42767</v>
      </c>
      <c r="W865" s="14">
        <f t="shared" si="119"/>
        <v>42778</v>
      </c>
      <c r="X865" s="1" t="str">
        <f t="shared" si="120"/>
        <v>Sunday</v>
      </c>
      <c r="Y865" s="2">
        <v>0.88261574074074067</v>
      </c>
      <c r="Z865" s="2">
        <f t="shared" si="121"/>
        <v>0.875</v>
      </c>
      <c r="AA865">
        <f>1</f>
        <v>1</v>
      </c>
      <c r="AB865" s="1">
        <v>42778</v>
      </c>
      <c r="AC865" s="13">
        <f t="shared" si="122"/>
        <v>42767</v>
      </c>
      <c r="AD865" s="14">
        <f t="shared" si="123"/>
        <v>42778</v>
      </c>
      <c r="AE865" s="1" t="str">
        <f t="shared" si="124"/>
        <v>Sunday</v>
      </c>
      <c r="AF865" s="2">
        <v>0.89369212962962974</v>
      </c>
      <c r="AG865" s="2">
        <f t="shared" si="125"/>
        <v>0.875</v>
      </c>
      <c r="AH865" t="s">
        <v>27</v>
      </c>
    </row>
    <row r="866" spans="1:34" x14ac:dyDescent="0.2">
      <c r="A866">
        <v>1373735</v>
      </c>
      <c r="B866" t="s">
        <v>88</v>
      </c>
      <c r="E866">
        <v>53202</v>
      </c>
      <c r="F866" t="s">
        <v>23</v>
      </c>
      <c r="G866" t="s">
        <v>89</v>
      </c>
      <c r="H866">
        <v>13</v>
      </c>
      <c r="I866" t="s">
        <v>80</v>
      </c>
      <c r="J866">
        <f>VLOOKUP(I866,[1]Key!$A$1:$C$72,2,FALSE)</f>
        <v>43.052460000000004</v>
      </c>
      <c r="K866">
        <f>VLOOKUP(I866,[1]Key!$A$1:$C$72,3,FALSE)</f>
        <v>-87.891000000000005</v>
      </c>
      <c r="L866" t="s">
        <v>48</v>
      </c>
      <c r="M866">
        <f>VLOOKUP(L866,[1]Key!$A$1:$C$72,2,FALSE)</f>
        <v>43.05097</v>
      </c>
      <c r="N866">
        <f>VLOOKUP(L866,[1]Key!$A$1:$C$72,3,FALSE)</f>
        <v>-87.906440000000003</v>
      </c>
      <c r="O866">
        <v>5</v>
      </c>
      <c r="P866">
        <v>3</v>
      </c>
      <c r="Q866">
        <v>0.8</v>
      </c>
      <c r="R866">
        <v>0.7</v>
      </c>
      <c r="S866">
        <v>30</v>
      </c>
      <c r="T866">
        <f t="shared" si="117"/>
        <v>-1</v>
      </c>
      <c r="U866" s="1">
        <v>42778</v>
      </c>
      <c r="V866" s="13">
        <f t="shared" si="118"/>
        <v>42767</v>
      </c>
      <c r="W866" s="14">
        <f t="shared" si="119"/>
        <v>42778</v>
      </c>
      <c r="X866" s="1" t="str">
        <f t="shared" si="120"/>
        <v>Sunday</v>
      </c>
      <c r="Y866" s="2">
        <v>0.94832175925925932</v>
      </c>
      <c r="Z866" s="2">
        <f t="shared" si="121"/>
        <v>0.95833333333333326</v>
      </c>
      <c r="AA866">
        <f>1</f>
        <v>1</v>
      </c>
      <c r="AB866" s="1">
        <v>42778</v>
      </c>
      <c r="AC866" s="13">
        <f t="shared" si="122"/>
        <v>42767</v>
      </c>
      <c r="AD866" s="14">
        <f t="shared" si="123"/>
        <v>42778</v>
      </c>
      <c r="AE866" s="1" t="str">
        <f t="shared" si="124"/>
        <v>Sunday</v>
      </c>
      <c r="AF866" s="2">
        <v>0.95146990740740733</v>
      </c>
      <c r="AG866" s="2">
        <f t="shared" si="125"/>
        <v>0.95833333333333326</v>
      </c>
      <c r="AH866" t="s">
        <v>27</v>
      </c>
    </row>
    <row r="867" spans="1:34" x14ac:dyDescent="0.2">
      <c r="A867">
        <v>1507161</v>
      </c>
      <c r="B867" t="s">
        <v>88</v>
      </c>
      <c r="E867">
        <v>90020</v>
      </c>
      <c r="F867" t="s">
        <v>23</v>
      </c>
      <c r="G867" t="s">
        <v>89</v>
      </c>
      <c r="H867">
        <v>11078</v>
      </c>
      <c r="I867" t="s">
        <v>31</v>
      </c>
      <c r="J867">
        <f>VLOOKUP(I867,[1]Key!$A$1:$C$72,2,FALSE)</f>
        <v>43.03519</v>
      </c>
      <c r="K867">
        <f>VLOOKUP(I867,[1]Key!$A$1:$C$72,3,FALSE)</f>
        <v>-87.907390000000007</v>
      </c>
      <c r="L867" t="s">
        <v>80</v>
      </c>
      <c r="M867">
        <f>VLOOKUP(L867,[1]Key!$A$1:$C$72,2,FALSE)</f>
        <v>43.052460000000004</v>
      </c>
      <c r="N867">
        <f>VLOOKUP(L867,[1]Key!$A$1:$C$72,3,FALSE)</f>
        <v>-87.891000000000005</v>
      </c>
      <c r="O867">
        <v>28</v>
      </c>
      <c r="P867">
        <v>3</v>
      </c>
      <c r="Q867">
        <v>4.2</v>
      </c>
      <c r="R867">
        <v>4</v>
      </c>
      <c r="S867">
        <v>168</v>
      </c>
      <c r="T867">
        <f t="shared" si="117"/>
        <v>-1</v>
      </c>
      <c r="U867" s="1">
        <v>42779</v>
      </c>
      <c r="V867" s="13">
        <f t="shared" si="118"/>
        <v>42767</v>
      </c>
      <c r="W867" s="14">
        <f t="shared" si="119"/>
        <v>42779</v>
      </c>
      <c r="X867" s="1" t="str">
        <f t="shared" si="120"/>
        <v>Monday</v>
      </c>
      <c r="Y867" s="2">
        <v>0.43273148148148149</v>
      </c>
      <c r="Z867" s="2">
        <f t="shared" si="121"/>
        <v>0.41666666666666663</v>
      </c>
      <c r="AA867">
        <f>1</f>
        <v>1</v>
      </c>
      <c r="AB867" s="1">
        <v>42779</v>
      </c>
      <c r="AC867" s="13">
        <f t="shared" si="122"/>
        <v>42767</v>
      </c>
      <c r="AD867" s="14">
        <f t="shared" si="123"/>
        <v>42779</v>
      </c>
      <c r="AE867" s="1" t="str">
        <f t="shared" si="124"/>
        <v>Monday</v>
      </c>
      <c r="AF867" s="2">
        <v>0.45246527777777779</v>
      </c>
      <c r="AG867" s="2">
        <f t="shared" si="125"/>
        <v>0.45833333333333331</v>
      </c>
      <c r="AH867" t="s">
        <v>27</v>
      </c>
    </row>
    <row r="868" spans="1:34" x14ac:dyDescent="0.2">
      <c r="A868">
        <v>1485195</v>
      </c>
      <c r="B868" t="s">
        <v>88</v>
      </c>
      <c r="E868">
        <v>53211</v>
      </c>
      <c r="F868" t="s">
        <v>23</v>
      </c>
      <c r="G868" t="s">
        <v>89</v>
      </c>
      <c r="H868">
        <v>5550</v>
      </c>
      <c r="I868" t="s">
        <v>76</v>
      </c>
      <c r="J868">
        <f>VLOOKUP(I868,[1]Key!$A$1:$C$72,2,FALSE)</f>
        <v>43.063749000000001</v>
      </c>
      <c r="K868">
        <f>VLOOKUP(I868,[1]Key!$A$1:$C$72,3,FALSE)</f>
        <v>-87.887962999999999</v>
      </c>
      <c r="L868" t="s">
        <v>31</v>
      </c>
      <c r="M868">
        <f>VLOOKUP(L868,[1]Key!$A$1:$C$72,2,FALSE)</f>
        <v>43.03519</v>
      </c>
      <c r="N868">
        <f>VLOOKUP(L868,[1]Key!$A$1:$C$72,3,FALSE)</f>
        <v>-87.907390000000007</v>
      </c>
      <c r="O868">
        <v>17</v>
      </c>
      <c r="P868">
        <v>3</v>
      </c>
      <c r="Q868">
        <v>2.6</v>
      </c>
      <c r="R868">
        <v>2.4</v>
      </c>
      <c r="S868">
        <v>102</v>
      </c>
      <c r="T868">
        <f t="shared" si="117"/>
        <v>-1</v>
      </c>
      <c r="U868" s="1">
        <v>42779</v>
      </c>
      <c r="V868" s="13">
        <f t="shared" si="118"/>
        <v>42767</v>
      </c>
      <c r="W868" s="14">
        <f t="shared" si="119"/>
        <v>42779</v>
      </c>
      <c r="X868" s="1" t="str">
        <f t="shared" si="120"/>
        <v>Monday</v>
      </c>
      <c r="Y868" s="2">
        <v>0.48636574074074074</v>
      </c>
      <c r="Z868" s="2">
        <f t="shared" si="121"/>
        <v>0.5</v>
      </c>
      <c r="AA868">
        <f>1</f>
        <v>1</v>
      </c>
      <c r="AB868" s="1">
        <v>42779</v>
      </c>
      <c r="AC868" s="13">
        <f t="shared" si="122"/>
        <v>42767</v>
      </c>
      <c r="AD868" s="14">
        <f t="shared" si="123"/>
        <v>42779</v>
      </c>
      <c r="AE868" s="1" t="str">
        <f t="shared" si="124"/>
        <v>Monday</v>
      </c>
      <c r="AF868" s="2">
        <v>0.49834490740740739</v>
      </c>
      <c r="AG868" s="2">
        <f t="shared" si="125"/>
        <v>0.5</v>
      </c>
      <c r="AH868" t="s">
        <v>27</v>
      </c>
    </row>
    <row r="869" spans="1:34" x14ac:dyDescent="0.2">
      <c r="A869">
        <v>1507292</v>
      </c>
      <c r="B869" t="s">
        <v>88</v>
      </c>
      <c r="E869">
        <v>53204</v>
      </c>
      <c r="F869" t="s">
        <v>23</v>
      </c>
      <c r="G869" t="s">
        <v>89</v>
      </c>
      <c r="H869">
        <v>5529</v>
      </c>
      <c r="I869" t="s">
        <v>43</v>
      </c>
      <c r="J869">
        <f>VLOOKUP(I869,[1]Key!$A$1:$C$72,2,FALSE)</f>
        <v>43.03886</v>
      </c>
      <c r="K869">
        <f>VLOOKUP(I869,[1]Key!$A$1:$C$72,3,FALSE)</f>
        <v>-87.902720000000002</v>
      </c>
      <c r="L869" t="s">
        <v>72</v>
      </c>
      <c r="M869">
        <f>VLOOKUP(L869,[1]Key!$A$1:$C$72,2,FALSE)</f>
        <v>43.02948</v>
      </c>
      <c r="N869">
        <f>VLOOKUP(L869,[1]Key!$A$1:$C$72,3,FALSE)</f>
        <v>-87.912819999999996</v>
      </c>
      <c r="O869">
        <v>8</v>
      </c>
      <c r="P869">
        <v>3</v>
      </c>
      <c r="Q869">
        <v>1.2</v>
      </c>
      <c r="R869">
        <v>1.1000000000000001</v>
      </c>
      <c r="S869">
        <v>48</v>
      </c>
      <c r="T869">
        <f t="shared" si="117"/>
        <v>-1</v>
      </c>
      <c r="U869" s="1">
        <v>42779</v>
      </c>
      <c r="V869" s="13">
        <f t="shared" si="118"/>
        <v>42767</v>
      </c>
      <c r="W869" s="14">
        <f t="shared" si="119"/>
        <v>42779</v>
      </c>
      <c r="X869" s="1" t="str">
        <f t="shared" si="120"/>
        <v>Monday</v>
      </c>
      <c r="Y869" s="2">
        <v>0.55230324074074078</v>
      </c>
      <c r="Z869" s="2">
        <f t="shared" si="121"/>
        <v>0.54166666666666663</v>
      </c>
      <c r="AA869">
        <f>1</f>
        <v>1</v>
      </c>
      <c r="AB869" s="1">
        <v>42779</v>
      </c>
      <c r="AC869" s="13">
        <f t="shared" si="122"/>
        <v>42767</v>
      </c>
      <c r="AD869" s="14">
        <f t="shared" si="123"/>
        <v>42779</v>
      </c>
      <c r="AE869" s="1" t="str">
        <f t="shared" si="124"/>
        <v>Monday</v>
      </c>
      <c r="AF869" s="2">
        <v>0.5581828703703704</v>
      </c>
      <c r="AG869" s="2">
        <f t="shared" si="125"/>
        <v>0.54166666666666663</v>
      </c>
      <c r="AH869" t="s">
        <v>27</v>
      </c>
    </row>
    <row r="870" spans="1:34" x14ac:dyDescent="0.2">
      <c r="A870">
        <v>1453872</v>
      </c>
      <c r="B870" t="s">
        <v>88</v>
      </c>
      <c r="E870">
        <v>12556</v>
      </c>
      <c r="F870" t="s">
        <v>23</v>
      </c>
      <c r="G870" t="s">
        <v>89</v>
      </c>
      <c r="H870">
        <v>11148</v>
      </c>
      <c r="I870" t="s">
        <v>51</v>
      </c>
      <c r="J870">
        <f>VLOOKUP(I870,[1]Key!$A$1:$C$72,2,FALSE)</f>
        <v>43.05536</v>
      </c>
      <c r="K870">
        <f>VLOOKUP(I870,[1]Key!$A$1:$C$72,3,FALSE)</f>
        <v>-87.90504</v>
      </c>
      <c r="L870" t="s">
        <v>70</v>
      </c>
      <c r="M870">
        <f>VLOOKUP(L870,[1]Key!$A$1:$C$72,2,FALSE)</f>
        <v>43.053040000000003</v>
      </c>
      <c r="N870">
        <f>VLOOKUP(L870,[1]Key!$A$1:$C$72,3,FALSE)</f>
        <v>-87.897660000000002</v>
      </c>
      <c r="O870">
        <v>6</v>
      </c>
      <c r="P870">
        <v>3</v>
      </c>
      <c r="Q870">
        <v>0.9</v>
      </c>
      <c r="R870">
        <v>0.9</v>
      </c>
      <c r="S870">
        <v>36</v>
      </c>
      <c r="T870">
        <f t="shared" si="117"/>
        <v>-1</v>
      </c>
      <c r="U870" s="1">
        <v>42779</v>
      </c>
      <c r="V870" s="13">
        <f t="shared" si="118"/>
        <v>42767</v>
      </c>
      <c r="W870" s="14">
        <f t="shared" si="119"/>
        <v>42779</v>
      </c>
      <c r="X870" s="1" t="str">
        <f t="shared" si="120"/>
        <v>Monday</v>
      </c>
      <c r="Y870" s="2">
        <v>0.61936342592592586</v>
      </c>
      <c r="Z870" s="2">
        <f t="shared" si="121"/>
        <v>0.625</v>
      </c>
      <c r="AA870">
        <f>1</f>
        <v>1</v>
      </c>
      <c r="AB870" s="1">
        <v>42779</v>
      </c>
      <c r="AC870" s="13">
        <f t="shared" si="122"/>
        <v>42767</v>
      </c>
      <c r="AD870" s="14">
        <f t="shared" si="123"/>
        <v>42779</v>
      </c>
      <c r="AE870" s="1" t="str">
        <f t="shared" si="124"/>
        <v>Monday</v>
      </c>
      <c r="AF870" s="2">
        <v>0.62318287037037035</v>
      </c>
      <c r="AG870" s="2">
        <f t="shared" si="125"/>
        <v>0.625</v>
      </c>
      <c r="AH870" t="s">
        <v>27</v>
      </c>
    </row>
    <row r="871" spans="1:34" x14ac:dyDescent="0.2">
      <c r="A871">
        <v>1371904</v>
      </c>
      <c r="B871" t="s">
        <v>88</v>
      </c>
      <c r="E871">
        <v>53212</v>
      </c>
      <c r="F871" t="s">
        <v>23</v>
      </c>
      <c r="G871" t="s">
        <v>89</v>
      </c>
      <c r="H871">
        <v>172</v>
      </c>
      <c r="I871" t="s">
        <v>70</v>
      </c>
      <c r="J871">
        <f>VLOOKUP(I871,[1]Key!$A$1:$C$72,2,FALSE)</f>
        <v>43.053040000000003</v>
      </c>
      <c r="K871">
        <f>VLOOKUP(I871,[1]Key!$A$1:$C$72,3,FALSE)</f>
        <v>-87.897660000000002</v>
      </c>
      <c r="L871" t="s">
        <v>30</v>
      </c>
      <c r="M871">
        <f>VLOOKUP(L871,[1]Key!$A$1:$C$72,2,FALSE)</f>
        <v>43.05847</v>
      </c>
      <c r="N871">
        <f>VLOOKUP(L871,[1]Key!$A$1:$C$72,3,FALSE)</f>
        <v>-87.898079999999993</v>
      </c>
      <c r="O871">
        <v>19</v>
      </c>
      <c r="P871">
        <v>3</v>
      </c>
      <c r="Q871">
        <v>2.9</v>
      </c>
      <c r="R871">
        <v>2.7</v>
      </c>
      <c r="S871">
        <v>114</v>
      </c>
      <c r="T871">
        <f t="shared" si="117"/>
        <v>-1</v>
      </c>
      <c r="U871" s="1">
        <v>42780</v>
      </c>
      <c r="V871" s="13">
        <f t="shared" si="118"/>
        <v>42767</v>
      </c>
      <c r="W871" s="14">
        <f t="shared" si="119"/>
        <v>42780</v>
      </c>
      <c r="X871" s="1" t="str">
        <f t="shared" si="120"/>
        <v>Tuesday</v>
      </c>
      <c r="Y871" s="2">
        <v>8.4710648148148146E-2</v>
      </c>
      <c r="Z871" s="2">
        <f t="shared" si="121"/>
        <v>8.3333333333333329E-2</v>
      </c>
      <c r="AA871">
        <f>1</f>
        <v>1</v>
      </c>
      <c r="AB871" s="1">
        <v>42780</v>
      </c>
      <c r="AC871" s="13">
        <f t="shared" si="122"/>
        <v>42767</v>
      </c>
      <c r="AD871" s="14">
        <f t="shared" si="123"/>
        <v>42780</v>
      </c>
      <c r="AE871" s="1" t="str">
        <f t="shared" si="124"/>
        <v>Tuesday</v>
      </c>
      <c r="AF871" s="2">
        <v>9.7499999999999989E-2</v>
      </c>
      <c r="AG871" s="2">
        <f t="shared" si="125"/>
        <v>8.3333333333333329E-2</v>
      </c>
      <c r="AH871" t="s">
        <v>27</v>
      </c>
    </row>
    <row r="872" spans="1:34" x14ac:dyDescent="0.2">
      <c r="A872">
        <v>1508100</v>
      </c>
      <c r="B872" t="s">
        <v>88</v>
      </c>
      <c r="E872">
        <v>53012</v>
      </c>
      <c r="F872" t="s">
        <v>23</v>
      </c>
      <c r="G872" t="s">
        <v>89</v>
      </c>
      <c r="H872">
        <v>5574</v>
      </c>
      <c r="I872" t="s">
        <v>43</v>
      </c>
      <c r="J872">
        <f>VLOOKUP(I872,[1]Key!$A$1:$C$72,2,FALSE)</f>
        <v>43.03886</v>
      </c>
      <c r="K872">
        <f>VLOOKUP(I872,[1]Key!$A$1:$C$72,3,FALSE)</f>
        <v>-87.902720000000002</v>
      </c>
      <c r="L872" t="s">
        <v>79</v>
      </c>
      <c r="M872">
        <f>VLOOKUP(L872,[1]Key!$A$1:$C$72,2,FALSE)</f>
        <v>43.038649999999997</v>
      </c>
      <c r="N872">
        <f>VLOOKUP(L872,[1]Key!$A$1:$C$72,3,FALSE)</f>
        <v>-87.921930000000003</v>
      </c>
      <c r="O872">
        <v>12</v>
      </c>
      <c r="P872">
        <v>3</v>
      </c>
      <c r="Q872">
        <v>1.8</v>
      </c>
      <c r="R872">
        <v>1.7</v>
      </c>
      <c r="S872">
        <v>72</v>
      </c>
      <c r="T872">
        <f t="shared" si="117"/>
        <v>-1</v>
      </c>
      <c r="U872" s="1">
        <v>42781</v>
      </c>
      <c r="V872" s="13">
        <f t="shared" si="118"/>
        <v>42767</v>
      </c>
      <c r="W872" s="14">
        <f t="shared" si="119"/>
        <v>42781</v>
      </c>
      <c r="X872" s="1" t="str">
        <f t="shared" si="120"/>
        <v>Wednesday</v>
      </c>
      <c r="Y872" s="2">
        <v>0.48508101851851854</v>
      </c>
      <c r="Z872" s="2">
        <f t="shared" si="121"/>
        <v>0.5</v>
      </c>
      <c r="AA872">
        <f>1</f>
        <v>1</v>
      </c>
      <c r="AB872" s="1">
        <v>42781</v>
      </c>
      <c r="AC872" s="13">
        <f t="shared" si="122"/>
        <v>42767</v>
      </c>
      <c r="AD872" s="14">
        <f t="shared" si="123"/>
        <v>42781</v>
      </c>
      <c r="AE872" s="1" t="str">
        <f t="shared" si="124"/>
        <v>Wednesday</v>
      </c>
      <c r="AF872" s="2">
        <v>0.49321759259259257</v>
      </c>
      <c r="AG872" s="2">
        <f t="shared" si="125"/>
        <v>0.5</v>
      </c>
      <c r="AH872" t="s">
        <v>27</v>
      </c>
    </row>
    <row r="873" spans="1:34" x14ac:dyDescent="0.2">
      <c r="A873">
        <v>1466909</v>
      </c>
      <c r="B873" t="s">
        <v>88</v>
      </c>
      <c r="E873">
        <v>53212</v>
      </c>
      <c r="F873" t="s">
        <v>23</v>
      </c>
      <c r="G873" t="s">
        <v>89</v>
      </c>
      <c r="H873">
        <v>11087</v>
      </c>
      <c r="I873" t="s">
        <v>30</v>
      </c>
      <c r="J873">
        <f>VLOOKUP(I873,[1]Key!$A$1:$C$72,2,FALSE)</f>
        <v>43.05847</v>
      </c>
      <c r="K873">
        <f>VLOOKUP(I873,[1]Key!$A$1:$C$72,3,FALSE)</f>
        <v>-87.898079999999993</v>
      </c>
      <c r="L873" t="s">
        <v>40</v>
      </c>
      <c r="M873">
        <f>VLOOKUP(L873,[1]Key!$A$1:$C$72,2,FALSE)</f>
        <v>43.031480000000002</v>
      </c>
      <c r="N873">
        <f>VLOOKUP(L873,[1]Key!$A$1:$C$72,3,FALSE)</f>
        <v>-87.908169999999998</v>
      </c>
      <c r="O873">
        <v>19</v>
      </c>
      <c r="P873">
        <v>3</v>
      </c>
      <c r="Q873">
        <v>2.9</v>
      </c>
      <c r="R873">
        <v>2.7</v>
      </c>
      <c r="S873">
        <v>114</v>
      </c>
      <c r="T873">
        <f t="shared" si="117"/>
        <v>-1</v>
      </c>
      <c r="U873" s="1">
        <v>42781</v>
      </c>
      <c r="V873" s="13">
        <f t="shared" si="118"/>
        <v>42767</v>
      </c>
      <c r="W873" s="14">
        <f t="shared" si="119"/>
        <v>42781</v>
      </c>
      <c r="X873" s="1" t="str">
        <f t="shared" si="120"/>
        <v>Wednesday</v>
      </c>
      <c r="Y873" s="2">
        <v>0.65679398148148149</v>
      </c>
      <c r="Z873" s="2">
        <f t="shared" si="121"/>
        <v>0.66666666666666663</v>
      </c>
      <c r="AA873">
        <f>1</f>
        <v>1</v>
      </c>
      <c r="AB873" s="1">
        <v>42781</v>
      </c>
      <c r="AC873" s="13">
        <f t="shared" si="122"/>
        <v>42767</v>
      </c>
      <c r="AD873" s="14">
        <f t="shared" si="123"/>
        <v>42781</v>
      </c>
      <c r="AE873" s="1" t="str">
        <f t="shared" si="124"/>
        <v>Wednesday</v>
      </c>
      <c r="AF873" s="2">
        <v>0.66956018518518512</v>
      </c>
      <c r="AG873" s="2">
        <f t="shared" si="125"/>
        <v>0.66666666666666663</v>
      </c>
      <c r="AH873" t="s">
        <v>27</v>
      </c>
    </row>
    <row r="874" spans="1:34" x14ac:dyDescent="0.2">
      <c r="A874">
        <v>1503580</v>
      </c>
      <c r="B874" t="s">
        <v>88</v>
      </c>
      <c r="E874">
        <v>60047</v>
      </c>
      <c r="F874" t="s">
        <v>23</v>
      </c>
      <c r="G874" t="s">
        <v>89</v>
      </c>
      <c r="H874">
        <v>11164</v>
      </c>
      <c r="I874" t="s">
        <v>74</v>
      </c>
      <c r="J874">
        <f>VLOOKUP(I874,[1]Key!$A$1:$C$72,2,FALSE)</f>
        <v>43.040154000000001</v>
      </c>
      <c r="K874">
        <f>VLOOKUP(I874,[1]Key!$A$1:$C$72,3,FALSE)</f>
        <v>-87.932113000000001</v>
      </c>
      <c r="L874" t="s">
        <v>32</v>
      </c>
      <c r="M874">
        <f>VLOOKUP(L874,[1]Key!$A$1:$C$72,2,FALSE)</f>
        <v>43.038719999999998</v>
      </c>
      <c r="N874">
        <f>VLOOKUP(L874,[1]Key!$A$1:$C$72,3,FALSE)</f>
        <v>-87.905339999999995</v>
      </c>
      <c r="O874">
        <v>53</v>
      </c>
      <c r="P874">
        <v>6</v>
      </c>
      <c r="Q874">
        <v>8</v>
      </c>
      <c r="R874">
        <v>7.6</v>
      </c>
      <c r="S874">
        <v>318</v>
      </c>
      <c r="T874">
        <f t="shared" si="117"/>
        <v>-1</v>
      </c>
      <c r="U874" s="1">
        <v>42782</v>
      </c>
      <c r="V874" s="13">
        <f t="shared" si="118"/>
        <v>42767</v>
      </c>
      <c r="W874" s="14">
        <f t="shared" si="119"/>
        <v>42782</v>
      </c>
      <c r="X874" s="1" t="str">
        <f t="shared" si="120"/>
        <v>Thursday</v>
      </c>
      <c r="Y874" s="2">
        <v>4.4467592592592593E-2</v>
      </c>
      <c r="Z874" s="2">
        <f t="shared" si="121"/>
        <v>4.1666666666666664E-2</v>
      </c>
      <c r="AA874">
        <f>1</f>
        <v>1</v>
      </c>
      <c r="AB874" s="1">
        <v>42782</v>
      </c>
      <c r="AC874" s="13">
        <f t="shared" si="122"/>
        <v>42767</v>
      </c>
      <c r="AD874" s="14">
        <f t="shared" si="123"/>
        <v>42782</v>
      </c>
      <c r="AE874" s="1" t="str">
        <f t="shared" si="124"/>
        <v>Thursday</v>
      </c>
      <c r="AF874" s="2">
        <v>8.189814814814815E-2</v>
      </c>
      <c r="AG874" s="2">
        <f t="shared" si="125"/>
        <v>8.3333333333333329E-2</v>
      </c>
      <c r="AH874" t="s">
        <v>27</v>
      </c>
    </row>
    <row r="875" spans="1:34" x14ac:dyDescent="0.2">
      <c r="A875">
        <v>1509088</v>
      </c>
      <c r="B875" t="s">
        <v>88</v>
      </c>
      <c r="E875">
        <v>52313</v>
      </c>
      <c r="F875" t="s">
        <v>23</v>
      </c>
      <c r="G875" t="s">
        <v>89</v>
      </c>
      <c r="H875">
        <v>5419</v>
      </c>
      <c r="I875" t="s">
        <v>81</v>
      </c>
      <c r="J875">
        <f>VLOOKUP(I875,[1]Key!$A$1:$C$72,2,FALSE)</f>
        <v>43.06033</v>
      </c>
      <c r="K875">
        <f>VLOOKUP(I875,[1]Key!$A$1:$C$72,3,FALSE)</f>
        <v>-87.89546</v>
      </c>
      <c r="L875" t="s">
        <v>51</v>
      </c>
      <c r="M875">
        <f>VLOOKUP(L875,[1]Key!$A$1:$C$72,2,FALSE)</f>
        <v>43.05536</v>
      </c>
      <c r="N875">
        <f>VLOOKUP(L875,[1]Key!$A$1:$C$72,3,FALSE)</f>
        <v>-87.90504</v>
      </c>
      <c r="O875">
        <v>7</v>
      </c>
      <c r="P875">
        <v>3</v>
      </c>
      <c r="Q875">
        <v>1.1000000000000001</v>
      </c>
      <c r="R875">
        <v>1</v>
      </c>
      <c r="S875">
        <v>42</v>
      </c>
      <c r="T875">
        <f t="shared" si="117"/>
        <v>-1</v>
      </c>
      <c r="U875" s="1">
        <v>42783</v>
      </c>
      <c r="V875" s="13">
        <f t="shared" si="118"/>
        <v>42767</v>
      </c>
      <c r="W875" s="14">
        <f t="shared" si="119"/>
        <v>42783</v>
      </c>
      <c r="X875" s="1" t="str">
        <f t="shared" si="120"/>
        <v>Friday</v>
      </c>
      <c r="Y875" s="2">
        <v>8.3321759259259262E-2</v>
      </c>
      <c r="Z875" s="2">
        <f t="shared" si="121"/>
        <v>8.3333333333333329E-2</v>
      </c>
      <c r="AA875">
        <f>1</f>
        <v>1</v>
      </c>
      <c r="AB875" s="1">
        <v>42783</v>
      </c>
      <c r="AC875" s="13">
        <f t="shared" si="122"/>
        <v>42767</v>
      </c>
      <c r="AD875" s="14">
        <f t="shared" si="123"/>
        <v>42783</v>
      </c>
      <c r="AE875" s="1" t="str">
        <f t="shared" si="124"/>
        <v>Friday</v>
      </c>
      <c r="AF875" s="2">
        <v>8.7870370370370376E-2</v>
      </c>
      <c r="AG875" s="2">
        <f t="shared" si="125"/>
        <v>8.3333333333333329E-2</v>
      </c>
      <c r="AH875" t="s">
        <v>27</v>
      </c>
    </row>
    <row r="876" spans="1:34" x14ac:dyDescent="0.2">
      <c r="A876">
        <v>1509134</v>
      </c>
      <c r="B876" t="s">
        <v>88</v>
      </c>
      <c r="E876">
        <v>53150</v>
      </c>
      <c r="F876" t="s">
        <v>23</v>
      </c>
      <c r="G876" t="s">
        <v>89</v>
      </c>
      <c r="H876">
        <v>45</v>
      </c>
      <c r="I876" t="s">
        <v>38</v>
      </c>
      <c r="J876">
        <f>VLOOKUP(I876,[1]Key!$A$1:$C$72,2,FALSE)</f>
        <v>43.004728999999998</v>
      </c>
      <c r="K876">
        <f>VLOOKUP(I876,[1]Key!$A$1:$C$72,3,FALSE)</f>
        <v>-87.905463999999995</v>
      </c>
      <c r="L876" t="s">
        <v>30</v>
      </c>
      <c r="M876">
        <f>VLOOKUP(L876,[1]Key!$A$1:$C$72,2,FALSE)</f>
        <v>43.05847</v>
      </c>
      <c r="N876">
        <f>VLOOKUP(L876,[1]Key!$A$1:$C$72,3,FALSE)</f>
        <v>-87.898079999999993</v>
      </c>
      <c r="O876">
        <v>34</v>
      </c>
      <c r="P876">
        <v>3</v>
      </c>
      <c r="Q876">
        <v>5.0999999999999996</v>
      </c>
      <c r="R876">
        <v>4.8</v>
      </c>
      <c r="S876">
        <v>204</v>
      </c>
      <c r="T876">
        <f t="shared" si="117"/>
        <v>-1</v>
      </c>
      <c r="U876" s="1">
        <v>42783</v>
      </c>
      <c r="V876" s="13">
        <f t="shared" si="118"/>
        <v>42767</v>
      </c>
      <c r="W876" s="14">
        <f t="shared" si="119"/>
        <v>42783</v>
      </c>
      <c r="X876" s="1" t="str">
        <f t="shared" si="120"/>
        <v>Friday</v>
      </c>
      <c r="Y876" s="2">
        <v>0.38459490740740737</v>
      </c>
      <c r="Z876" s="2">
        <f t="shared" si="121"/>
        <v>0.375</v>
      </c>
      <c r="AA876">
        <f>1</f>
        <v>1</v>
      </c>
      <c r="AB876" s="1">
        <v>42783</v>
      </c>
      <c r="AC876" s="13">
        <f t="shared" si="122"/>
        <v>42767</v>
      </c>
      <c r="AD876" s="14">
        <f t="shared" si="123"/>
        <v>42783</v>
      </c>
      <c r="AE876" s="1" t="str">
        <f t="shared" si="124"/>
        <v>Friday</v>
      </c>
      <c r="AF876" s="2">
        <v>0.40797453703703707</v>
      </c>
      <c r="AG876" s="2">
        <f t="shared" si="125"/>
        <v>0.41666666666666663</v>
      </c>
      <c r="AH876" t="s">
        <v>27</v>
      </c>
    </row>
    <row r="877" spans="1:34" x14ac:dyDescent="0.2">
      <c r="A877">
        <v>1509139</v>
      </c>
      <c r="B877" t="s">
        <v>88</v>
      </c>
      <c r="F877" t="s">
        <v>23</v>
      </c>
      <c r="G877" t="s">
        <v>89</v>
      </c>
      <c r="H877">
        <v>11165</v>
      </c>
      <c r="I877" t="s">
        <v>26</v>
      </c>
      <c r="J877">
        <f>VLOOKUP(I877,[1]Key!$A$1:$C$72,2,FALSE)</f>
        <v>43.060079999999999</v>
      </c>
      <c r="K877">
        <f>VLOOKUP(I877,[1]Key!$A$1:$C$72,3,FALSE)</f>
        <v>-88.027349999999998</v>
      </c>
      <c r="L877" t="s">
        <v>25</v>
      </c>
      <c r="M877">
        <f>VLOOKUP(L877,[1]Key!$A$1:$C$72,2,FALSE)</f>
        <v>43.06044</v>
      </c>
      <c r="N877">
        <f>VLOOKUP(L877,[1]Key!$A$1:$C$72,3,FALSE)</f>
        <v>-88.016239999999996</v>
      </c>
      <c r="O877">
        <v>7</v>
      </c>
      <c r="P877">
        <v>3</v>
      </c>
      <c r="Q877">
        <v>1.1000000000000001</v>
      </c>
      <c r="R877">
        <v>1</v>
      </c>
      <c r="S877">
        <v>42</v>
      </c>
      <c r="T877">
        <f t="shared" si="117"/>
        <v>-1</v>
      </c>
      <c r="U877" s="1">
        <v>42783</v>
      </c>
      <c r="V877" s="13">
        <f t="shared" si="118"/>
        <v>42767</v>
      </c>
      <c r="W877" s="14">
        <f t="shared" si="119"/>
        <v>42783</v>
      </c>
      <c r="X877" s="1" t="str">
        <f t="shared" si="120"/>
        <v>Friday</v>
      </c>
      <c r="Y877" s="2">
        <v>0.44856481481481486</v>
      </c>
      <c r="Z877" s="2">
        <f t="shared" si="121"/>
        <v>0.45833333333333331</v>
      </c>
      <c r="AA877">
        <f>1</f>
        <v>1</v>
      </c>
      <c r="AB877" s="1">
        <v>42783</v>
      </c>
      <c r="AC877" s="13">
        <f t="shared" si="122"/>
        <v>42767</v>
      </c>
      <c r="AD877" s="14">
        <f t="shared" si="123"/>
        <v>42783</v>
      </c>
      <c r="AE877" s="1" t="str">
        <f t="shared" si="124"/>
        <v>Friday</v>
      </c>
      <c r="AF877" s="2">
        <v>0.45281250000000001</v>
      </c>
      <c r="AG877" s="2">
        <f t="shared" si="125"/>
        <v>0.45833333333333331</v>
      </c>
      <c r="AH877" t="s">
        <v>27</v>
      </c>
    </row>
    <row r="878" spans="1:34" x14ac:dyDescent="0.2">
      <c r="A878">
        <v>1509268</v>
      </c>
      <c r="B878" t="s">
        <v>88</v>
      </c>
      <c r="F878" t="s">
        <v>23</v>
      </c>
      <c r="G878" t="s">
        <v>89</v>
      </c>
      <c r="H878">
        <v>11062</v>
      </c>
      <c r="I878" t="s">
        <v>80</v>
      </c>
      <c r="J878">
        <f>VLOOKUP(I878,[1]Key!$A$1:$C$72,2,FALSE)</f>
        <v>43.052460000000004</v>
      </c>
      <c r="K878">
        <f>VLOOKUP(I878,[1]Key!$A$1:$C$72,3,FALSE)</f>
        <v>-87.891000000000005</v>
      </c>
      <c r="L878" t="s">
        <v>37</v>
      </c>
      <c r="M878">
        <f>VLOOKUP(L878,[1]Key!$A$1:$C$72,2,FALSE)</f>
        <v>43.031320000000001</v>
      </c>
      <c r="N878">
        <f>VLOOKUP(L878,[1]Key!$A$1:$C$72,3,FALSE)</f>
        <v>-87.904259999999994</v>
      </c>
      <c r="O878">
        <v>70</v>
      </c>
      <c r="P878">
        <v>9</v>
      </c>
      <c r="Q878">
        <v>10.5</v>
      </c>
      <c r="R878">
        <v>10</v>
      </c>
      <c r="S878">
        <v>420</v>
      </c>
      <c r="T878">
        <f t="shared" si="117"/>
        <v>-1</v>
      </c>
      <c r="U878" s="1">
        <v>42783</v>
      </c>
      <c r="V878" s="13">
        <f t="shared" si="118"/>
        <v>42767</v>
      </c>
      <c r="W878" s="14">
        <f t="shared" si="119"/>
        <v>42783</v>
      </c>
      <c r="X878" s="1" t="str">
        <f t="shared" si="120"/>
        <v>Friday</v>
      </c>
      <c r="Y878" s="2">
        <v>0.47489583333333335</v>
      </c>
      <c r="Z878" s="2">
        <f t="shared" si="121"/>
        <v>0.45833333333333331</v>
      </c>
      <c r="AA878">
        <f>1</f>
        <v>1</v>
      </c>
      <c r="AB878" s="1">
        <v>42783</v>
      </c>
      <c r="AC878" s="13">
        <f t="shared" si="122"/>
        <v>42767</v>
      </c>
      <c r="AD878" s="14">
        <f t="shared" si="123"/>
        <v>42783</v>
      </c>
      <c r="AE878" s="1" t="str">
        <f t="shared" si="124"/>
        <v>Friday</v>
      </c>
      <c r="AF878" s="2">
        <v>0.52329861111111109</v>
      </c>
      <c r="AG878" s="2">
        <f t="shared" si="125"/>
        <v>0.54166666666666663</v>
      </c>
      <c r="AH878" t="s">
        <v>27</v>
      </c>
    </row>
    <row r="879" spans="1:34" x14ac:dyDescent="0.2">
      <c r="A879">
        <v>1509276</v>
      </c>
      <c r="B879" t="s">
        <v>88</v>
      </c>
      <c r="E879">
        <v>53213</v>
      </c>
      <c r="F879" t="s">
        <v>23</v>
      </c>
      <c r="G879" t="s">
        <v>89</v>
      </c>
      <c r="H879">
        <v>5439</v>
      </c>
      <c r="I879" t="s">
        <v>59</v>
      </c>
      <c r="J879">
        <f>VLOOKUP(I879,[1]Key!$A$1:$C$72,2,FALSE)</f>
        <v>43.060580000000002</v>
      </c>
      <c r="K879">
        <f>VLOOKUP(I879,[1]Key!$A$1:$C$72,3,FALSE)</f>
        <v>-87.998589999999993</v>
      </c>
      <c r="L879" t="s">
        <v>59</v>
      </c>
      <c r="M879">
        <f>VLOOKUP(L879,[1]Key!$A$1:$C$72,2,FALSE)</f>
        <v>43.060580000000002</v>
      </c>
      <c r="N879">
        <f>VLOOKUP(L879,[1]Key!$A$1:$C$72,3,FALSE)</f>
        <v>-87.998589999999993</v>
      </c>
      <c r="O879">
        <v>191</v>
      </c>
      <c r="P879">
        <v>21</v>
      </c>
      <c r="Q879">
        <v>18</v>
      </c>
      <c r="R879">
        <v>17.100000000000001</v>
      </c>
      <c r="S879">
        <v>720</v>
      </c>
      <c r="T879">
        <f t="shared" si="117"/>
        <v>-1</v>
      </c>
      <c r="U879" s="1">
        <v>42783</v>
      </c>
      <c r="V879" s="13">
        <f t="shared" si="118"/>
        <v>42767</v>
      </c>
      <c r="W879" s="14">
        <f t="shared" si="119"/>
        <v>42783</v>
      </c>
      <c r="X879" s="1" t="str">
        <f t="shared" si="120"/>
        <v>Friday</v>
      </c>
      <c r="Y879" s="2">
        <v>0.47673611111111108</v>
      </c>
      <c r="Z879" s="2">
        <f t="shared" si="121"/>
        <v>0.45833333333333331</v>
      </c>
      <c r="AA879">
        <f>1</f>
        <v>1</v>
      </c>
      <c r="AB879" s="1">
        <v>42783</v>
      </c>
      <c r="AC879" s="13">
        <f t="shared" si="122"/>
        <v>42767</v>
      </c>
      <c r="AD879" s="14">
        <f t="shared" si="123"/>
        <v>42783</v>
      </c>
      <c r="AE879" s="1" t="str">
        <f t="shared" si="124"/>
        <v>Friday</v>
      </c>
      <c r="AF879" s="2">
        <v>0.60927083333333332</v>
      </c>
      <c r="AG879" s="2">
        <f t="shared" si="125"/>
        <v>0.625</v>
      </c>
      <c r="AH879" t="s">
        <v>35</v>
      </c>
    </row>
    <row r="880" spans="1:34" x14ac:dyDescent="0.2">
      <c r="A880">
        <v>1509523</v>
      </c>
      <c r="B880" t="s">
        <v>88</v>
      </c>
      <c r="E880">
        <v>53220</v>
      </c>
      <c r="F880" t="s">
        <v>23</v>
      </c>
      <c r="G880" t="s">
        <v>89</v>
      </c>
      <c r="H880">
        <v>5444</v>
      </c>
      <c r="I880" t="s">
        <v>41</v>
      </c>
      <c r="J880">
        <f>VLOOKUP(I880,[1]Key!$A$1:$C$72,2,FALSE)</f>
        <v>43.04824</v>
      </c>
      <c r="K880">
        <f>VLOOKUP(I880,[1]Key!$A$1:$C$72,3,FALSE)</f>
        <v>-87.904970000000006</v>
      </c>
      <c r="L880" t="s">
        <v>32</v>
      </c>
      <c r="M880">
        <f>VLOOKUP(L880,[1]Key!$A$1:$C$72,2,FALSE)</f>
        <v>43.038719999999998</v>
      </c>
      <c r="N880">
        <f>VLOOKUP(L880,[1]Key!$A$1:$C$72,3,FALSE)</f>
        <v>-87.905339999999995</v>
      </c>
      <c r="O880">
        <v>7</v>
      </c>
      <c r="P880">
        <v>3</v>
      </c>
      <c r="Q880">
        <v>1.1000000000000001</v>
      </c>
      <c r="R880">
        <v>1</v>
      </c>
      <c r="S880">
        <v>42</v>
      </c>
      <c r="T880">
        <f t="shared" si="117"/>
        <v>-1</v>
      </c>
      <c r="U880" s="1">
        <v>42783</v>
      </c>
      <c r="V880" s="13">
        <f t="shared" si="118"/>
        <v>42767</v>
      </c>
      <c r="W880" s="14">
        <f t="shared" si="119"/>
        <v>42783</v>
      </c>
      <c r="X880" s="1" t="str">
        <f t="shared" si="120"/>
        <v>Friday</v>
      </c>
      <c r="Y880" s="2">
        <v>0.56552083333333336</v>
      </c>
      <c r="Z880" s="2">
        <f t="shared" si="121"/>
        <v>0.58333333333333326</v>
      </c>
      <c r="AA880">
        <f>1</f>
        <v>1</v>
      </c>
      <c r="AB880" s="1">
        <v>42783</v>
      </c>
      <c r="AC880" s="13">
        <f t="shared" si="122"/>
        <v>42767</v>
      </c>
      <c r="AD880" s="14">
        <f t="shared" si="123"/>
        <v>42783</v>
      </c>
      <c r="AE880" s="1" t="str">
        <f t="shared" si="124"/>
        <v>Friday</v>
      </c>
      <c r="AF880" s="2">
        <v>0.5706944444444445</v>
      </c>
      <c r="AG880" s="2">
        <f t="shared" si="125"/>
        <v>0.58333333333333326</v>
      </c>
      <c r="AH880" t="s">
        <v>27</v>
      </c>
    </row>
    <row r="881" spans="1:34" x14ac:dyDescent="0.2">
      <c r="A881">
        <v>1509720</v>
      </c>
      <c r="B881" t="s">
        <v>88</v>
      </c>
      <c r="E881">
        <v>53151</v>
      </c>
      <c r="F881" t="s">
        <v>23</v>
      </c>
      <c r="G881" t="s">
        <v>89</v>
      </c>
      <c r="H881">
        <v>5713</v>
      </c>
      <c r="I881" t="s">
        <v>40</v>
      </c>
      <c r="J881">
        <f>VLOOKUP(I881,[1]Key!$A$1:$C$72,2,FALSE)</f>
        <v>43.031480000000002</v>
      </c>
      <c r="K881">
        <f>VLOOKUP(I881,[1]Key!$A$1:$C$72,3,FALSE)</f>
        <v>-87.908169999999998</v>
      </c>
      <c r="L881" t="s">
        <v>40</v>
      </c>
      <c r="M881">
        <f>VLOOKUP(L881,[1]Key!$A$1:$C$72,2,FALSE)</f>
        <v>43.031480000000002</v>
      </c>
      <c r="N881">
        <f>VLOOKUP(L881,[1]Key!$A$1:$C$72,3,FALSE)</f>
        <v>-87.908169999999998</v>
      </c>
      <c r="O881">
        <v>54</v>
      </c>
      <c r="P881">
        <v>6</v>
      </c>
      <c r="Q881">
        <v>8.1</v>
      </c>
      <c r="R881">
        <v>7.7</v>
      </c>
      <c r="S881">
        <v>324</v>
      </c>
      <c r="T881">
        <f t="shared" si="117"/>
        <v>-1</v>
      </c>
      <c r="U881" s="1">
        <v>42783</v>
      </c>
      <c r="V881" s="13">
        <f t="shared" si="118"/>
        <v>42767</v>
      </c>
      <c r="W881" s="14">
        <f t="shared" si="119"/>
        <v>42783</v>
      </c>
      <c r="X881" s="1" t="str">
        <f t="shared" si="120"/>
        <v>Friday</v>
      </c>
      <c r="Y881" s="2">
        <v>0.63966435185185189</v>
      </c>
      <c r="Z881" s="2">
        <f t="shared" si="121"/>
        <v>0.625</v>
      </c>
      <c r="AA881">
        <f>1</f>
        <v>1</v>
      </c>
      <c r="AB881" s="1">
        <v>42783</v>
      </c>
      <c r="AC881" s="13">
        <f t="shared" si="122"/>
        <v>42767</v>
      </c>
      <c r="AD881" s="14">
        <f t="shared" si="123"/>
        <v>42783</v>
      </c>
      <c r="AE881" s="1" t="str">
        <f t="shared" si="124"/>
        <v>Friday</v>
      </c>
      <c r="AF881" s="2">
        <v>0.67721064814814813</v>
      </c>
      <c r="AG881" s="2">
        <f t="shared" si="125"/>
        <v>0.66666666666666663</v>
      </c>
      <c r="AH881" t="s">
        <v>35</v>
      </c>
    </row>
    <row r="882" spans="1:34" x14ac:dyDescent="0.2">
      <c r="A882">
        <v>1509755</v>
      </c>
      <c r="B882" t="s">
        <v>88</v>
      </c>
      <c r="E882">
        <v>53045</v>
      </c>
      <c r="F882" t="s">
        <v>23</v>
      </c>
      <c r="G882" t="s">
        <v>89</v>
      </c>
      <c r="H882">
        <v>77</v>
      </c>
      <c r="I882" t="s">
        <v>74</v>
      </c>
      <c r="J882">
        <f>VLOOKUP(I882,[1]Key!$A$1:$C$72,2,FALSE)</f>
        <v>43.040154000000001</v>
      </c>
      <c r="K882">
        <f>VLOOKUP(I882,[1]Key!$A$1:$C$72,3,FALSE)</f>
        <v>-87.932113000000001</v>
      </c>
      <c r="L882" t="s">
        <v>74</v>
      </c>
      <c r="M882">
        <f>VLOOKUP(L882,[1]Key!$A$1:$C$72,2,FALSE)</f>
        <v>43.040154000000001</v>
      </c>
      <c r="N882">
        <f>VLOOKUP(L882,[1]Key!$A$1:$C$72,3,FALSE)</f>
        <v>-87.932113000000001</v>
      </c>
      <c r="O882">
        <v>27</v>
      </c>
      <c r="P882">
        <v>3</v>
      </c>
      <c r="Q882">
        <v>4.0999999999999996</v>
      </c>
      <c r="R882">
        <v>3.8</v>
      </c>
      <c r="S882">
        <v>162</v>
      </c>
      <c r="T882">
        <f t="shared" si="117"/>
        <v>-1</v>
      </c>
      <c r="U882" s="1">
        <v>42783</v>
      </c>
      <c r="V882" s="13">
        <f t="shared" si="118"/>
        <v>42767</v>
      </c>
      <c r="W882" s="14">
        <f t="shared" si="119"/>
        <v>42783</v>
      </c>
      <c r="X882" s="1" t="str">
        <f t="shared" si="120"/>
        <v>Friday</v>
      </c>
      <c r="Y882" s="2">
        <v>0.64958333333333329</v>
      </c>
      <c r="Z882" s="2">
        <f t="shared" si="121"/>
        <v>0.66666666666666663</v>
      </c>
      <c r="AA882">
        <f>1</f>
        <v>1</v>
      </c>
      <c r="AB882" s="1">
        <v>42783</v>
      </c>
      <c r="AC882" s="13">
        <f t="shared" si="122"/>
        <v>42767</v>
      </c>
      <c r="AD882" s="14">
        <f t="shared" si="123"/>
        <v>42783</v>
      </c>
      <c r="AE882" s="1" t="str">
        <f t="shared" si="124"/>
        <v>Friday</v>
      </c>
      <c r="AF882" s="2">
        <v>0.66812499999999997</v>
      </c>
      <c r="AG882" s="2">
        <f t="shared" si="125"/>
        <v>0.66666666666666663</v>
      </c>
      <c r="AH882" t="s">
        <v>35</v>
      </c>
    </row>
    <row r="883" spans="1:34" x14ac:dyDescent="0.2">
      <c r="A883">
        <v>1509769</v>
      </c>
      <c r="B883" t="s">
        <v>88</v>
      </c>
      <c r="E883">
        <v>53226</v>
      </c>
      <c r="F883" t="s">
        <v>23</v>
      </c>
      <c r="G883" t="s">
        <v>89</v>
      </c>
      <c r="H883">
        <v>5417</v>
      </c>
      <c r="I883" t="s">
        <v>65</v>
      </c>
      <c r="J883">
        <f>VLOOKUP(I883,[1]Key!$A$1:$C$72,2,FALSE)</f>
        <v>43.060786</v>
      </c>
      <c r="K883">
        <f>VLOOKUP(I883,[1]Key!$A$1:$C$72,3,FALSE)</f>
        <v>-87.883825999999999</v>
      </c>
      <c r="L883" t="s">
        <v>65</v>
      </c>
      <c r="M883">
        <f>VLOOKUP(L883,[1]Key!$A$1:$C$72,2,FALSE)</f>
        <v>43.060786</v>
      </c>
      <c r="N883">
        <f>VLOOKUP(L883,[1]Key!$A$1:$C$72,3,FALSE)</f>
        <v>-87.883825999999999</v>
      </c>
      <c r="O883">
        <v>73</v>
      </c>
      <c r="P883">
        <v>9</v>
      </c>
      <c r="Q883">
        <v>11</v>
      </c>
      <c r="R883">
        <v>10.4</v>
      </c>
      <c r="S883">
        <v>438</v>
      </c>
      <c r="T883">
        <f t="shared" si="117"/>
        <v>-1</v>
      </c>
      <c r="U883" s="1">
        <v>42783</v>
      </c>
      <c r="V883" s="13">
        <f t="shared" si="118"/>
        <v>42767</v>
      </c>
      <c r="W883" s="14">
        <f t="shared" si="119"/>
        <v>42783</v>
      </c>
      <c r="X883" s="1" t="str">
        <f t="shared" si="120"/>
        <v>Friday</v>
      </c>
      <c r="Y883" s="2">
        <v>0.65535879629629623</v>
      </c>
      <c r="Z883" s="2">
        <f t="shared" si="121"/>
        <v>0.66666666666666663</v>
      </c>
      <c r="AA883">
        <f>1</f>
        <v>1</v>
      </c>
      <c r="AB883" s="1">
        <v>42783</v>
      </c>
      <c r="AC883" s="13">
        <f t="shared" si="122"/>
        <v>42767</v>
      </c>
      <c r="AD883" s="14">
        <f t="shared" si="123"/>
        <v>42783</v>
      </c>
      <c r="AE883" s="1" t="str">
        <f t="shared" si="124"/>
        <v>Friday</v>
      </c>
      <c r="AF883" s="2">
        <v>0.70565972222222229</v>
      </c>
      <c r="AG883" s="2">
        <f t="shared" si="125"/>
        <v>0.70833333333333326</v>
      </c>
      <c r="AH883" t="s">
        <v>35</v>
      </c>
    </row>
    <row r="884" spans="1:34" x14ac:dyDescent="0.2">
      <c r="A884">
        <v>1367233</v>
      </c>
      <c r="B884" t="s">
        <v>88</v>
      </c>
      <c r="E884">
        <v>60004</v>
      </c>
      <c r="F884" t="s">
        <v>23</v>
      </c>
      <c r="G884" t="s">
        <v>89</v>
      </c>
      <c r="H884">
        <v>5443</v>
      </c>
      <c r="I884" t="s">
        <v>74</v>
      </c>
      <c r="J884">
        <f>VLOOKUP(I884,[1]Key!$A$1:$C$72,2,FALSE)</f>
        <v>43.040154000000001</v>
      </c>
      <c r="K884">
        <f>VLOOKUP(I884,[1]Key!$A$1:$C$72,3,FALSE)</f>
        <v>-87.932113000000001</v>
      </c>
      <c r="L884" t="s">
        <v>74</v>
      </c>
      <c r="M884">
        <f>VLOOKUP(L884,[1]Key!$A$1:$C$72,2,FALSE)</f>
        <v>43.040154000000001</v>
      </c>
      <c r="N884">
        <f>VLOOKUP(L884,[1]Key!$A$1:$C$72,3,FALSE)</f>
        <v>-87.932113000000001</v>
      </c>
      <c r="O884">
        <v>85</v>
      </c>
      <c r="P884">
        <v>9</v>
      </c>
      <c r="Q884">
        <v>12.8</v>
      </c>
      <c r="R884">
        <v>12.1</v>
      </c>
      <c r="S884">
        <v>510</v>
      </c>
      <c r="T884">
        <f t="shared" si="117"/>
        <v>-1</v>
      </c>
      <c r="U884" s="1">
        <v>42783</v>
      </c>
      <c r="V884" s="13">
        <f t="shared" si="118"/>
        <v>42767</v>
      </c>
      <c r="W884" s="14">
        <f t="shared" si="119"/>
        <v>42783</v>
      </c>
      <c r="X884" s="1" t="str">
        <f t="shared" si="120"/>
        <v>Friday</v>
      </c>
      <c r="Y884" s="2">
        <v>0.69936342592592593</v>
      </c>
      <c r="Z884" s="2">
        <f t="shared" si="121"/>
        <v>0.70833333333333326</v>
      </c>
      <c r="AA884">
        <f>1</f>
        <v>1</v>
      </c>
      <c r="AB884" s="1">
        <v>42783</v>
      </c>
      <c r="AC884" s="13">
        <f t="shared" si="122"/>
        <v>42767</v>
      </c>
      <c r="AD884" s="14">
        <f t="shared" si="123"/>
        <v>42783</v>
      </c>
      <c r="AE884" s="1" t="str">
        <f t="shared" si="124"/>
        <v>Friday</v>
      </c>
      <c r="AF884" s="2">
        <v>0.75835648148148149</v>
      </c>
      <c r="AG884" s="2">
        <f t="shared" si="125"/>
        <v>0.75</v>
      </c>
      <c r="AH884" t="s">
        <v>35</v>
      </c>
    </row>
    <row r="885" spans="1:34" x14ac:dyDescent="0.2">
      <c r="A885">
        <v>1509904</v>
      </c>
      <c r="B885" t="s">
        <v>88</v>
      </c>
      <c r="E885">
        <v>54902</v>
      </c>
      <c r="F885" t="s">
        <v>23</v>
      </c>
      <c r="G885" t="s">
        <v>89</v>
      </c>
      <c r="H885">
        <v>96</v>
      </c>
      <c r="I885" t="s">
        <v>74</v>
      </c>
      <c r="J885">
        <f>VLOOKUP(I885,[1]Key!$A$1:$C$72,2,FALSE)</f>
        <v>43.040154000000001</v>
      </c>
      <c r="K885">
        <f>VLOOKUP(I885,[1]Key!$A$1:$C$72,3,FALSE)</f>
        <v>-87.932113000000001</v>
      </c>
      <c r="L885" t="s">
        <v>74</v>
      </c>
      <c r="M885">
        <f>VLOOKUP(L885,[1]Key!$A$1:$C$72,2,FALSE)</f>
        <v>43.040154000000001</v>
      </c>
      <c r="N885">
        <f>VLOOKUP(L885,[1]Key!$A$1:$C$72,3,FALSE)</f>
        <v>-87.932113000000001</v>
      </c>
      <c r="O885">
        <v>84</v>
      </c>
      <c r="P885">
        <v>9</v>
      </c>
      <c r="Q885">
        <v>12.6</v>
      </c>
      <c r="R885">
        <v>12</v>
      </c>
      <c r="S885">
        <v>504</v>
      </c>
      <c r="T885">
        <f t="shared" si="117"/>
        <v>-1</v>
      </c>
      <c r="U885" s="1">
        <v>42783</v>
      </c>
      <c r="V885" s="13">
        <f t="shared" si="118"/>
        <v>42767</v>
      </c>
      <c r="W885" s="14">
        <f t="shared" si="119"/>
        <v>42783</v>
      </c>
      <c r="X885" s="1" t="str">
        <f t="shared" si="120"/>
        <v>Friday</v>
      </c>
      <c r="Y885" s="2">
        <v>0.70186342592592599</v>
      </c>
      <c r="Z885" s="2">
        <f t="shared" si="121"/>
        <v>0.70833333333333326</v>
      </c>
      <c r="AA885">
        <f>1</f>
        <v>1</v>
      </c>
      <c r="AB885" s="1">
        <v>42783</v>
      </c>
      <c r="AC885" s="13">
        <f t="shared" si="122"/>
        <v>42767</v>
      </c>
      <c r="AD885" s="14">
        <f t="shared" si="123"/>
        <v>42783</v>
      </c>
      <c r="AE885" s="1" t="str">
        <f t="shared" si="124"/>
        <v>Friday</v>
      </c>
      <c r="AF885" s="2">
        <v>0.75973379629629623</v>
      </c>
      <c r="AG885" s="2">
        <f t="shared" si="125"/>
        <v>0.75</v>
      </c>
      <c r="AH885" t="s">
        <v>35</v>
      </c>
    </row>
    <row r="886" spans="1:34" x14ac:dyDescent="0.2">
      <c r="A886">
        <v>1510000</v>
      </c>
      <c r="B886" t="s">
        <v>88</v>
      </c>
      <c r="E886">
        <v>53202</v>
      </c>
      <c r="F886" t="s">
        <v>23</v>
      </c>
      <c r="G886" t="s">
        <v>89</v>
      </c>
      <c r="H886">
        <v>11168</v>
      </c>
      <c r="I886" t="s">
        <v>80</v>
      </c>
      <c r="J886">
        <f>VLOOKUP(I886,[1]Key!$A$1:$C$72,2,FALSE)</f>
        <v>43.052460000000004</v>
      </c>
      <c r="K886">
        <f>VLOOKUP(I886,[1]Key!$A$1:$C$72,3,FALSE)</f>
        <v>-87.891000000000005</v>
      </c>
      <c r="L886" t="s">
        <v>80</v>
      </c>
      <c r="M886">
        <f>VLOOKUP(L886,[1]Key!$A$1:$C$72,2,FALSE)</f>
        <v>43.052460000000004</v>
      </c>
      <c r="N886">
        <f>VLOOKUP(L886,[1]Key!$A$1:$C$72,3,FALSE)</f>
        <v>-87.891000000000005</v>
      </c>
      <c r="O886">
        <v>28</v>
      </c>
      <c r="P886">
        <v>3</v>
      </c>
      <c r="Q886">
        <v>4.2</v>
      </c>
      <c r="R886">
        <v>4</v>
      </c>
      <c r="S886">
        <v>168</v>
      </c>
      <c r="T886">
        <f t="shared" si="117"/>
        <v>-1</v>
      </c>
      <c r="U886" s="1">
        <v>42783</v>
      </c>
      <c r="V886" s="13">
        <f t="shared" si="118"/>
        <v>42767</v>
      </c>
      <c r="W886" s="14">
        <f t="shared" si="119"/>
        <v>42783</v>
      </c>
      <c r="X886" s="1" t="str">
        <f t="shared" si="120"/>
        <v>Friday</v>
      </c>
      <c r="Y886" s="2">
        <v>0.77136574074074071</v>
      </c>
      <c r="Z886" s="2">
        <f t="shared" si="121"/>
        <v>0.79166666666666663</v>
      </c>
      <c r="AA886">
        <f>1</f>
        <v>1</v>
      </c>
      <c r="AB886" s="1">
        <v>42783</v>
      </c>
      <c r="AC886" s="13">
        <f t="shared" si="122"/>
        <v>42767</v>
      </c>
      <c r="AD886" s="14">
        <f t="shared" si="123"/>
        <v>42783</v>
      </c>
      <c r="AE886" s="1" t="str">
        <f t="shared" si="124"/>
        <v>Friday</v>
      </c>
      <c r="AF886" s="2">
        <v>0.79096064814814815</v>
      </c>
      <c r="AG886" s="2">
        <f t="shared" si="125"/>
        <v>0.79166666666666663</v>
      </c>
      <c r="AH886" t="s">
        <v>35</v>
      </c>
    </row>
    <row r="887" spans="1:34" x14ac:dyDescent="0.2">
      <c r="A887">
        <v>1335560</v>
      </c>
      <c r="B887" t="s">
        <v>88</v>
      </c>
      <c r="E887">
        <v>53022</v>
      </c>
      <c r="F887" t="s">
        <v>23</v>
      </c>
      <c r="G887" t="s">
        <v>89</v>
      </c>
      <c r="H887">
        <v>332</v>
      </c>
      <c r="I887" t="s">
        <v>58</v>
      </c>
      <c r="J887">
        <f>VLOOKUP(I887,[1]Key!$A$1:$C$72,2,FALSE)</f>
        <v>43.052630000000001</v>
      </c>
      <c r="K887">
        <f>VLOOKUP(I887,[1]Key!$A$1:$C$72,3,FALSE)</f>
        <v>-88.016319999999993</v>
      </c>
      <c r="L887" t="s">
        <v>58</v>
      </c>
      <c r="M887">
        <f>VLOOKUP(L887,[1]Key!$A$1:$C$72,2,FALSE)</f>
        <v>43.052630000000001</v>
      </c>
      <c r="N887">
        <f>VLOOKUP(L887,[1]Key!$A$1:$C$72,3,FALSE)</f>
        <v>-88.016319999999993</v>
      </c>
      <c r="O887">
        <v>25</v>
      </c>
      <c r="P887">
        <v>3</v>
      </c>
      <c r="Q887">
        <v>3.8</v>
      </c>
      <c r="R887">
        <v>3.6</v>
      </c>
      <c r="S887">
        <v>150</v>
      </c>
      <c r="T887">
        <f t="shared" si="117"/>
        <v>-1</v>
      </c>
      <c r="U887" s="1">
        <v>42783</v>
      </c>
      <c r="V887" s="13">
        <f t="shared" si="118"/>
        <v>42767</v>
      </c>
      <c r="W887" s="14">
        <f t="shared" si="119"/>
        <v>42783</v>
      </c>
      <c r="X887" s="1" t="str">
        <f t="shared" si="120"/>
        <v>Friday</v>
      </c>
      <c r="Y887" s="2">
        <v>0.89857638888888891</v>
      </c>
      <c r="Z887" s="2">
        <f t="shared" si="121"/>
        <v>0.91666666666666663</v>
      </c>
      <c r="AA887">
        <f>1</f>
        <v>1</v>
      </c>
      <c r="AB887" s="1">
        <v>42783</v>
      </c>
      <c r="AC887" s="13">
        <f t="shared" si="122"/>
        <v>42767</v>
      </c>
      <c r="AD887" s="14">
        <f t="shared" si="123"/>
        <v>42783</v>
      </c>
      <c r="AE887" s="1" t="str">
        <f t="shared" si="124"/>
        <v>Friday</v>
      </c>
      <c r="AF887" s="2">
        <v>0.9158912037037038</v>
      </c>
      <c r="AG887" s="2">
        <f t="shared" si="125"/>
        <v>0.91666666666666663</v>
      </c>
      <c r="AH887" t="s">
        <v>35</v>
      </c>
    </row>
    <row r="888" spans="1:34" x14ac:dyDescent="0.2">
      <c r="A888">
        <v>1510037</v>
      </c>
      <c r="B888" t="s">
        <v>88</v>
      </c>
      <c r="E888">
        <v>53081</v>
      </c>
      <c r="F888" t="s">
        <v>23</v>
      </c>
      <c r="G888" t="s">
        <v>89</v>
      </c>
      <c r="H888">
        <v>5472</v>
      </c>
      <c r="I888" t="s">
        <v>31</v>
      </c>
      <c r="J888">
        <f>VLOOKUP(I888,[1]Key!$A$1:$C$72,2,FALSE)</f>
        <v>43.03519</v>
      </c>
      <c r="K888">
        <f>VLOOKUP(I888,[1]Key!$A$1:$C$72,3,FALSE)</f>
        <v>-87.907390000000007</v>
      </c>
      <c r="L888" t="s">
        <v>73</v>
      </c>
      <c r="M888">
        <f>VLOOKUP(L888,[1]Key!$A$1:$C$72,2,FALSE)</f>
        <v>43.040349999999997</v>
      </c>
      <c r="N888">
        <f>VLOOKUP(L888,[1]Key!$A$1:$C$72,3,FALSE)</f>
        <v>-87.920760000000001</v>
      </c>
      <c r="O888">
        <v>9</v>
      </c>
      <c r="P888">
        <v>3</v>
      </c>
      <c r="Q888">
        <v>1.4</v>
      </c>
      <c r="R888">
        <v>1.3</v>
      </c>
      <c r="S888">
        <v>54</v>
      </c>
      <c r="T888">
        <f t="shared" si="117"/>
        <v>-1</v>
      </c>
      <c r="U888" s="1">
        <v>42783</v>
      </c>
      <c r="V888" s="13">
        <f t="shared" si="118"/>
        <v>42767</v>
      </c>
      <c r="W888" s="14">
        <f t="shared" si="119"/>
        <v>42783</v>
      </c>
      <c r="X888" s="1" t="str">
        <f t="shared" si="120"/>
        <v>Friday</v>
      </c>
      <c r="Y888" s="2">
        <v>0.9496296296296296</v>
      </c>
      <c r="Z888" s="2">
        <f t="shared" si="121"/>
        <v>0.95833333333333326</v>
      </c>
      <c r="AA888">
        <f>1</f>
        <v>1</v>
      </c>
      <c r="AB888" s="1">
        <v>42783</v>
      </c>
      <c r="AC888" s="13">
        <f t="shared" si="122"/>
        <v>42767</v>
      </c>
      <c r="AD888" s="14">
        <f t="shared" si="123"/>
        <v>42783</v>
      </c>
      <c r="AE888" s="1" t="str">
        <f t="shared" si="124"/>
        <v>Friday</v>
      </c>
      <c r="AF888" s="2">
        <v>0.95608796296296295</v>
      </c>
      <c r="AG888" s="2">
        <f t="shared" si="125"/>
        <v>0.95833333333333326</v>
      </c>
      <c r="AH888" t="s">
        <v>27</v>
      </c>
    </row>
    <row r="889" spans="1:34" x14ac:dyDescent="0.2">
      <c r="A889">
        <v>1510156</v>
      </c>
      <c r="B889" t="s">
        <v>88</v>
      </c>
      <c r="E889">
        <v>100</v>
      </c>
      <c r="F889" t="s">
        <v>23</v>
      </c>
      <c r="G889" t="s">
        <v>89</v>
      </c>
      <c r="H889">
        <v>175</v>
      </c>
      <c r="I889" t="s">
        <v>40</v>
      </c>
      <c r="J889">
        <f>VLOOKUP(I889,[1]Key!$A$1:$C$72,2,FALSE)</f>
        <v>43.031480000000002</v>
      </c>
      <c r="K889">
        <f>VLOOKUP(I889,[1]Key!$A$1:$C$72,3,FALSE)</f>
        <v>-87.908169999999998</v>
      </c>
      <c r="L889" t="s">
        <v>31</v>
      </c>
      <c r="M889">
        <f>VLOOKUP(L889,[1]Key!$A$1:$C$72,2,FALSE)</f>
        <v>43.03519</v>
      </c>
      <c r="N889">
        <f>VLOOKUP(L889,[1]Key!$A$1:$C$72,3,FALSE)</f>
        <v>-87.907390000000007</v>
      </c>
      <c r="O889">
        <v>90</v>
      </c>
      <c r="P889">
        <v>9</v>
      </c>
      <c r="Q889">
        <v>13.5</v>
      </c>
      <c r="R889">
        <v>12.8</v>
      </c>
      <c r="S889">
        <v>540</v>
      </c>
      <c r="T889">
        <f t="shared" si="117"/>
        <v>-1</v>
      </c>
      <c r="U889" s="1">
        <v>42784</v>
      </c>
      <c r="V889" s="13">
        <f t="shared" si="118"/>
        <v>42767</v>
      </c>
      <c r="W889" s="14">
        <f t="shared" si="119"/>
        <v>42784</v>
      </c>
      <c r="X889" s="1" t="str">
        <f t="shared" si="120"/>
        <v>Saturday</v>
      </c>
      <c r="Y889" s="2">
        <v>3.5011574074074077E-2</v>
      </c>
      <c r="Z889" s="2">
        <f t="shared" si="121"/>
        <v>4.1666666666666664E-2</v>
      </c>
      <c r="AA889">
        <f>1</f>
        <v>1</v>
      </c>
      <c r="AB889" s="1">
        <v>42784</v>
      </c>
      <c r="AC889" s="13">
        <f t="shared" si="122"/>
        <v>42767</v>
      </c>
      <c r="AD889" s="14">
        <f t="shared" si="123"/>
        <v>42784</v>
      </c>
      <c r="AE889" s="1" t="str">
        <f t="shared" si="124"/>
        <v>Saturday</v>
      </c>
      <c r="AF889" s="2">
        <v>9.7592592592592606E-2</v>
      </c>
      <c r="AG889" s="2">
        <f t="shared" si="125"/>
        <v>8.3333333333333329E-2</v>
      </c>
      <c r="AH889" t="s">
        <v>27</v>
      </c>
    </row>
    <row r="890" spans="1:34" x14ac:dyDescent="0.2">
      <c r="A890">
        <v>1510301</v>
      </c>
      <c r="B890" t="s">
        <v>88</v>
      </c>
      <c r="E890">
        <v>46219</v>
      </c>
      <c r="F890" t="s">
        <v>23</v>
      </c>
      <c r="G890" t="s">
        <v>89</v>
      </c>
      <c r="H890">
        <v>11053</v>
      </c>
      <c r="I890" t="s">
        <v>80</v>
      </c>
      <c r="J890">
        <f>VLOOKUP(I890,[1]Key!$A$1:$C$72,2,FALSE)</f>
        <v>43.052460000000004</v>
      </c>
      <c r="K890">
        <f>VLOOKUP(I890,[1]Key!$A$1:$C$72,3,FALSE)</f>
        <v>-87.891000000000005</v>
      </c>
      <c r="L890" t="s">
        <v>80</v>
      </c>
      <c r="M890">
        <f>VLOOKUP(L890,[1]Key!$A$1:$C$72,2,FALSE)</f>
        <v>43.052460000000004</v>
      </c>
      <c r="N890">
        <f>VLOOKUP(L890,[1]Key!$A$1:$C$72,3,FALSE)</f>
        <v>-87.891000000000005</v>
      </c>
      <c r="O890">
        <v>66</v>
      </c>
      <c r="P890">
        <v>9</v>
      </c>
      <c r="Q890">
        <v>9.9</v>
      </c>
      <c r="R890">
        <v>9.4</v>
      </c>
      <c r="S890">
        <v>396</v>
      </c>
      <c r="T890">
        <f t="shared" si="117"/>
        <v>-1</v>
      </c>
      <c r="U890" s="1">
        <v>42784</v>
      </c>
      <c r="V890" s="13">
        <f t="shared" si="118"/>
        <v>42767</v>
      </c>
      <c r="W890" s="14">
        <f t="shared" si="119"/>
        <v>42784</v>
      </c>
      <c r="X890" s="1" t="str">
        <f t="shared" si="120"/>
        <v>Saturday</v>
      </c>
      <c r="Y890" s="2">
        <v>0.40672453703703698</v>
      </c>
      <c r="Z890" s="2">
        <f t="shared" si="121"/>
        <v>0.41666666666666663</v>
      </c>
      <c r="AA890">
        <f>1</f>
        <v>1</v>
      </c>
      <c r="AB890" s="1">
        <v>42784</v>
      </c>
      <c r="AC890" s="13">
        <f t="shared" si="122"/>
        <v>42767</v>
      </c>
      <c r="AD890" s="14">
        <f t="shared" si="123"/>
        <v>42784</v>
      </c>
      <c r="AE890" s="1" t="str">
        <f t="shared" si="124"/>
        <v>Saturday</v>
      </c>
      <c r="AF890" s="2">
        <v>0.45228009259259255</v>
      </c>
      <c r="AG890" s="2">
        <f t="shared" si="125"/>
        <v>0.45833333333333331</v>
      </c>
      <c r="AH890" t="s">
        <v>35</v>
      </c>
    </row>
    <row r="891" spans="1:34" x14ac:dyDescent="0.2">
      <c r="A891">
        <v>1510344</v>
      </c>
      <c r="B891" t="s">
        <v>88</v>
      </c>
      <c r="E891">
        <v>53202</v>
      </c>
      <c r="F891" t="s">
        <v>23</v>
      </c>
      <c r="G891" t="s">
        <v>89</v>
      </c>
      <c r="H891">
        <v>96</v>
      </c>
      <c r="I891" t="s">
        <v>74</v>
      </c>
      <c r="J891">
        <f>VLOOKUP(I891,[1]Key!$A$1:$C$72,2,FALSE)</f>
        <v>43.040154000000001</v>
      </c>
      <c r="K891">
        <f>VLOOKUP(I891,[1]Key!$A$1:$C$72,3,FALSE)</f>
        <v>-87.932113000000001</v>
      </c>
      <c r="L891" t="s">
        <v>70</v>
      </c>
      <c r="M891">
        <f>VLOOKUP(L891,[1]Key!$A$1:$C$72,2,FALSE)</f>
        <v>43.053040000000003</v>
      </c>
      <c r="N891">
        <f>VLOOKUP(L891,[1]Key!$A$1:$C$72,3,FALSE)</f>
        <v>-87.897660000000002</v>
      </c>
      <c r="O891">
        <v>16</v>
      </c>
      <c r="P891">
        <v>3</v>
      </c>
      <c r="Q891">
        <v>2.4</v>
      </c>
      <c r="R891">
        <v>2.2999999999999998</v>
      </c>
      <c r="S891">
        <v>96</v>
      </c>
      <c r="T891">
        <f t="shared" si="117"/>
        <v>-1</v>
      </c>
      <c r="U891" s="1">
        <v>42784</v>
      </c>
      <c r="V891" s="13">
        <f t="shared" si="118"/>
        <v>42767</v>
      </c>
      <c r="W891" s="14">
        <f t="shared" si="119"/>
        <v>42784</v>
      </c>
      <c r="X891" s="1" t="str">
        <f t="shared" si="120"/>
        <v>Saturday</v>
      </c>
      <c r="Y891" s="2">
        <v>0.4224074074074074</v>
      </c>
      <c r="Z891" s="2">
        <f t="shared" si="121"/>
        <v>0.41666666666666663</v>
      </c>
      <c r="AA891">
        <f>1</f>
        <v>1</v>
      </c>
      <c r="AB891" s="1">
        <v>42784</v>
      </c>
      <c r="AC891" s="13">
        <f t="shared" si="122"/>
        <v>42767</v>
      </c>
      <c r="AD891" s="14">
        <f t="shared" si="123"/>
        <v>42784</v>
      </c>
      <c r="AE891" s="1" t="str">
        <f t="shared" si="124"/>
        <v>Saturday</v>
      </c>
      <c r="AF891" s="2">
        <v>0.43376157407407406</v>
      </c>
      <c r="AG891" s="2">
        <f t="shared" si="125"/>
        <v>0.41666666666666663</v>
      </c>
      <c r="AH891" t="s">
        <v>27</v>
      </c>
    </row>
    <row r="892" spans="1:34" x14ac:dyDescent="0.2">
      <c r="A892">
        <v>1510232</v>
      </c>
      <c r="B892" t="s">
        <v>88</v>
      </c>
      <c r="E892">
        <v>30005</v>
      </c>
      <c r="F892" t="s">
        <v>23</v>
      </c>
      <c r="G892" t="s">
        <v>89</v>
      </c>
      <c r="H892">
        <v>5558</v>
      </c>
      <c r="I892" t="s">
        <v>31</v>
      </c>
      <c r="J892">
        <f>VLOOKUP(I892,[1]Key!$A$1:$C$72,2,FALSE)</f>
        <v>43.03519</v>
      </c>
      <c r="K892">
        <f>VLOOKUP(I892,[1]Key!$A$1:$C$72,3,FALSE)</f>
        <v>-87.907390000000007</v>
      </c>
      <c r="L892" t="s">
        <v>74</v>
      </c>
      <c r="M892">
        <f>VLOOKUP(L892,[1]Key!$A$1:$C$72,2,FALSE)</f>
        <v>43.040154000000001</v>
      </c>
      <c r="N892">
        <f>VLOOKUP(L892,[1]Key!$A$1:$C$72,3,FALSE)</f>
        <v>-87.932113000000001</v>
      </c>
      <c r="O892">
        <v>25</v>
      </c>
      <c r="P892">
        <v>3</v>
      </c>
      <c r="Q892">
        <v>3.8</v>
      </c>
      <c r="R892">
        <v>3.6</v>
      </c>
      <c r="S892">
        <v>150</v>
      </c>
      <c r="T892">
        <f t="shared" si="117"/>
        <v>-1</v>
      </c>
      <c r="U892" s="1">
        <v>42784</v>
      </c>
      <c r="V892" s="13">
        <f t="shared" si="118"/>
        <v>42767</v>
      </c>
      <c r="W892" s="14">
        <f t="shared" si="119"/>
        <v>42784</v>
      </c>
      <c r="X892" s="1" t="str">
        <f t="shared" si="120"/>
        <v>Saturday</v>
      </c>
      <c r="Y892" s="2">
        <v>0.42271990740740745</v>
      </c>
      <c r="Z892" s="2">
        <f t="shared" si="121"/>
        <v>0.41666666666666663</v>
      </c>
      <c r="AA892">
        <f>1</f>
        <v>1</v>
      </c>
      <c r="AB892" s="1">
        <v>42784</v>
      </c>
      <c r="AC892" s="13">
        <f t="shared" si="122"/>
        <v>42767</v>
      </c>
      <c r="AD892" s="14">
        <f t="shared" si="123"/>
        <v>42784</v>
      </c>
      <c r="AE892" s="1" t="str">
        <f t="shared" si="124"/>
        <v>Saturday</v>
      </c>
      <c r="AF892" s="2">
        <v>0.44003472222222223</v>
      </c>
      <c r="AG892" s="2">
        <f t="shared" si="125"/>
        <v>0.45833333333333331</v>
      </c>
      <c r="AH892" t="s">
        <v>27</v>
      </c>
    </row>
    <row r="893" spans="1:34" x14ac:dyDescent="0.2">
      <c r="A893">
        <v>1509268</v>
      </c>
      <c r="B893" t="s">
        <v>88</v>
      </c>
      <c r="F893" t="s">
        <v>23</v>
      </c>
      <c r="G893" t="s">
        <v>89</v>
      </c>
      <c r="H893">
        <v>5529</v>
      </c>
      <c r="I893" t="s">
        <v>80</v>
      </c>
      <c r="J893">
        <f>VLOOKUP(I893,[1]Key!$A$1:$C$72,2,FALSE)</f>
        <v>43.052460000000004</v>
      </c>
      <c r="K893">
        <f>VLOOKUP(I893,[1]Key!$A$1:$C$72,3,FALSE)</f>
        <v>-87.891000000000005</v>
      </c>
      <c r="L893" t="s">
        <v>43</v>
      </c>
      <c r="M893">
        <f>VLOOKUP(L893,[1]Key!$A$1:$C$72,2,FALSE)</f>
        <v>43.03886</v>
      </c>
      <c r="N893">
        <f>VLOOKUP(L893,[1]Key!$A$1:$C$72,3,FALSE)</f>
        <v>-87.902720000000002</v>
      </c>
      <c r="O893">
        <v>22</v>
      </c>
      <c r="P893">
        <v>3</v>
      </c>
      <c r="Q893">
        <v>3.3</v>
      </c>
      <c r="R893">
        <v>3.1</v>
      </c>
      <c r="S893">
        <v>132</v>
      </c>
      <c r="T893">
        <f t="shared" si="117"/>
        <v>-1</v>
      </c>
      <c r="U893" s="1">
        <v>42784</v>
      </c>
      <c r="V893" s="13">
        <f t="shared" si="118"/>
        <v>42767</v>
      </c>
      <c r="W893" s="14">
        <f t="shared" si="119"/>
        <v>42784</v>
      </c>
      <c r="X893" s="1" t="str">
        <f t="shared" si="120"/>
        <v>Saturday</v>
      </c>
      <c r="Y893" s="2">
        <v>0.45410879629629625</v>
      </c>
      <c r="Z893" s="2">
        <f t="shared" si="121"/>
        <v>0.45833333333333331</v>
      </c>
      <c r="AA893">
        <f>1</f>
        <v>1</v>
      </c>
      <c r="AB893" s="1">
        <v>42784</v>
      </c>
      <c r="AC893" s="13">
        <f t="shared" si="122"/>
        <v>42767</v>
      </c>
      <c r="AD893" s="14">
        <f t="shared" si="123"/>
        <v>42784</v>
      </c>
      <c r="AE893" s="1" t="str">
        <f t="shared" si="124"/>
        <v>Saturday</v>
      </c>
      <c r="AF893" s="2">
        <v>0.46924768518518517</v>
      </c>
      <c r="AG893" s="2">
        <f t="shared" si="125"/>
        <v>0.45833333333333331</v>
      </c>
      <c r="AH893" t="s">
        <v>27</v>
      </c>
    </row>
    <row r="894" spans="1:34" x14ac:dyDescent="0.2">
      <c r="A894">
        <v>1510571</v>
      </c>
      <c r="B894" t="s">
        <v>88</v>
      </c>
      <c r="E894">
        <v>53704</v>
      </c>
      <c r="F894" t="s">
        <v>23</v>
      </c>
      <c r="G894" t="s">
        <v>89</v>
      </c>
      <c r="H894">
        <v>237</v>
      </c>
      <c r="I894" t="s">
        <v>52</v>
      </c>
      <c r="J894">
        <f>VLOOKUP(I894,[1]Key!$A$1:$C$72,2,FALSE)</f>
        <v>43.026470000000003</v>
      </c>
      <c r="K894">
        <f>VLOOKUP(I894,[1]Key!$A$1:$C$72,3,FALSE)</f>
        <v>-87.918040000000005</v>
      </c>
      <c r="L894" t="s">
        <v>79</v>
      </c>
      <c r="M894">
        <f>VLOOKUP(L894,[1]Key!$A$1:$C$72,2,FALSE)</f>
        <v>43.038649999999997</v>
      </c>
      <c r="N894">
        <f>VLOOKUP(L894,[1]Key!$A$1:$C$72,3,FALSE)</f>
        <v>-87.921930000000003</v>
      </c>
      <c r="O894">
        <v>22</v>
      </c>
      <c r="P894">
        <v>3</v>
      </c>
      <c r="Q894">
        <v>3.3</v>
      </c>
      <c r="R894">
        <v>3.1</v>
      </c>
      <c r="S894">
        <v>132</v>
      </c>
      <c r="T894">
        <f t="shared" si="117"/>
        <v>-1</v>
      </c>
      <c r="U894" s="1">
        <v>42784</v>
      </c>
      <c r="V894" s="13">
        <f t="shared" si="118"/>
        <v>42767</v>
      </c>
      <c r="W894" s="14">
        <f t="shared" si="119"/>
        <v>42784</v>
      </c>
      <c r="X894" s="1" t="str">
        <f t="shared" si="120"/>
        <v>Saturday</v>
      </c>
      <c r="Y894" s="2">
        <v>0.47121527777777777</v>
      </c>
      <c r="Z894" s="2">
        <f t="shared" si="121"/>
        <v>0.45833333333333331</v>
      </c>
      <c r="AA894">
        <f>1</f>
        <v>1</v>
      </c>
      <c r="AB894" s="1">
        <v>42784</v>
      </c>
      <c r="AC894" s="13">
        <f t="shared" si="122"/>
        <v>42767</v>
      </c>
      <c r="AD894" s="14">
        <f t="shared" si="123"/>
        <v>42784</v>
      </c>
      <c r="AE894" s="1" t="str">
        <f t="shared" si="124"/>
        <v>Saturday</v>
      </c>
      <c r="AF894" s="2">
        <v>0.48640046296296297</v>
      </c>
      <c r="AG894" s="2">
        <f t="shared" si="125"/>
        <v>0.5</v>
      </c>
      <c r="AH894" t="s">
        <v>27</v>
      </c>
    </row>
    <row r="895" spans="1:34" x14ac:dyDescent="0.2">
      <c r="A895">
        <v>1510587</v>
      </c>
      <c r="B895" t="s">
        <v>88</v>
      </c>
      <c r="E895">
        <v>60074</v>
      </c>
      <c r="F895" t="s">
        <v>23</v>
      </c>
      <c r="G895" t="s">
        <v>89</v>
      </c>
      <c r="H895">
        <v>5520</v>
      </c>
      <c r="I895" t="s">
        <v>61</v>
      </c>
      <c r="J895">
        <f>VLOOKUP(I895,[1]Key!$A$1:$C$72,2,FALSE)</f>
        <v>43.058619999999998</v>
      </c>
      <c r="K895">
        <f>VLOOKUP(I895,[1]Key!$A$1:$C$72,3,FALSE)</f>
        <v>-87.885319999999993</v>
      </c>
      <c r="L895" t="s">
        <v>80</v>
      </c>
      <c r="M895">
        <f>VLOOKUP(L895,[1]Key!$A$1:$C$72,2,FALSE)</f>
        <v>43.052460000000004</v>
      </c>
      <c r="N895">
        <f>VLOOKUP(L895,[1]Key!$A$1:$C$72,3,FALSE)</f>
        <v>-87.891000000000005</v>
      </c>
      <c r="O895">
        <v>47</v>
      </c>
      <c r="P895">
        <v>6</v>
      </c>
      <c r="Q895">
        <v>7.1</v>
      </c>
      <c r="R895">
        <v>6.7</v>
      </c>
      <c r="S895">
        <v>282</v>
      </c>
      <c r="T895">
        <f t="shared" si="117"/>
        <v>-1</v>
      </c>
      <c r="U895" s="1">
        <v>42784</v>
      </c>
      <c r="V895" s="13">
        <f t="shared" si="118"/>
        <v>42767</v>
      </c>
      <c r="W895" s="14">
        <f t="shared" si="119"/>
        <v>42784</v>
      </c>
      <c r="X895" s="1" t="str">
        <f t="shared" si="120"/>
        <v>Saturday</v>
      </c>
      <c r="Y895" s="2">
        <v>0.47365740740740742</v>
      </c>
      <c r="Z895" s="2">
        <f t="shared" si="121"/>
        <v>0.45833333333333331</v>
      </c>
      <c r="AA895">
        <f>1</f>
        <v>1</v>
      </c>
      <c r="AB895" s="1">
        <v>42784</v>
      </c>
      <c r="AC895" s="13">
        <f t="shared" si="122"/>
        <v>42767</v>
      </c>
      <c r="AD895" s="14">
        <f t="shared" si="123"/>
        <v>42784</v>
      </c>
      <c r="AE895" s="1" t="str">
        <f t="shared" si="124"/>
        <v>Saturday</v>
      </c>
      <c r="AF895" s="2">
        <v>0.50656250000000003</v>
      </c>
      <c r="AG895" s="2">
        <f t="shared" si="125"/>
        <v>0.5</v>
      </c>
      <c r="AH895" t="s">
        <v>27</v>
      </c>
    </row>
    <row r="896" spans="1:34" x14ac:dyDescent="0.2">
      <c r="A896">
        <v>1510760</v>
      </c>
      <c r="B896" t="s">
        <v>88</v>
      </c>
      <c r="E896">
        <v>53211</v>
      </c>
      <c r="F896" t="s">
        <v>23</v>
      </c>
      <c r="G896" t="s">
        <v>89</v>
      </c>
      <c r="H896">
        <v>11053</v>
      </c>
      <c r="I896" t="s">
        <v>80</v>
      </c>
      <c r="J896">
        <f>VLOOKUP(I896,[1]Key!$A$1:$C$72,2,FALSE)</f>
        <v>43.052460000000004</v>
      </c>
      <c r="K896">
        <f>VLOOKUP(I896,[1]Key!$A$1:$C$72,3,FALSE)</f>
        <v>-87.891000000000005</v>
      </c>
      <c r="L896" t="s">
        <v>80</v>
      </c>
      <c r="M896">
        <f>VLOOKUP(L896,[1]Key!$A$1:$C$72,2,FALSE)</f>
        <v>43.052460000000004</v>
      </c>
      <c r="N896">
        <f>VLOOKUP(L896,[1]Key!$A$1:$C$72,3,FALSE)</f>
        <v>-87.891000000000005</v>
      </c>
      <c r="O896">
        <v>76</v>
      </c>
      <c r="P896">
        <v>9</v>
      </c>
      <c r="Q896">
        <v>11.4</v>
      </c>
      <c r="R896">
        <v>10.8</v>
      </c>
      <c r="S896">
        <v>456</v>
      </c>
      <c r="T896">
        <f t="shared" si="117"/>
        <v>-1</v>
      </c>
      <c r="U896" s="1">
        <v>42784</v>
      </c>
      <c r="V896" s="13">
        <f t="shared" si="118"/>
        <v>42767</v>
      </c>
      <c r="W896" s="14">
        <f t="shared" si="119"/>
        <v>42784</v>
      </c>
      <c r="X896" s="1" t="str">
        <f t="shared" si="120"/>
        <v>Saturday</v>
      </c>
      <c r="Y896" s="2">
        <v>0.49554398148148149</v>
      </c>
      <c r="Z896" s="2">
        <f t="shared" si="121"/>
        <v>0.5</v>
      </c>
      <c r="AA896">
        <f>1</f>
        <v>1</v>
      </c>
      <c r="AB896" s="1">
        <v>42784</v>
      </c>
      <c r="AC896" s="13">
        <f t="shared" si="122"/>
        <v>42767</v>
      </c>
      <c r="AD896" s="14">
        <f t="shared" si="123"/>
        <v>42784</v>
      </c>
      <c r="AE896" s="1" t="str">
        <f t="shared" si="124"/>
        <v>Saturday</v>
      </c>
      <c r="AF896" s="2">
        <v>0.54795138888888884</v>
      </c>
      <c r="AG896" s="2">
        <f t="shared" si="125"/>
        <v>0.54166666666666663</v>
      </c>
      <c r="AH896" t="s">
        <v>35</v>
      </c>
    </row>
    <row r="897" spans="1:34" x14ac:dyDescent="0.2">
      <c r="A897">
        <v>1444708</v>
      </c>
      <c r="B897" t="s">
        <v>88</v>
      </c>
      <c r="E897">
        <v>53186</v>
      </c>
      <c r="F897" t="s">
        <v>23</v>
      </c>
      <c r="G897" t="s">
        <v>89</v>
      </c>
      <c r="H897">
        <v>129</v>
      </c>
      <c r="I897" t="s">
        <v>44</v>
      </c>
      <c r="J897">
        <f>VLOOKUP(I897,[1]Key!$A$1:$C$72,2,FALSE)</f>
        <v>43.045712999999999</v>
      </c>
      <c r="K897">
        <f>VLOOKUP(I897,[1]Key!$A$1:$C$72,3,FALSE)</f>
        <v>-87.899756999999994</v>
      </c>
      <c r="L897" t="s">
        <v>44</v>
      </c>
      <c r="M897">
        <f>VLOOKUP(L897,[1]Key!$A$1:$C$72,2,FALSE)</f>
        <v>43.045712999999999</v>
      </c>
      <c r="N897">
        <f>VLOOKUP(L897,[1]Key!$A$1:$C$72,3,FALSE)</f>
        <v>-87.899756999999994</v>
      </c>
      <c r="O897">
        <v>16</v>
      </c>
      <c r="P897">
        <v>3</v>
      </c>
      <c r="Q897">
        <v>2.4</v>
      </c>
      <c r="R897">
        <v>2.2999999999999998</v>
      </c>
      <c r="S897">
        <v>96</v>
      </c>
      <c r="T897">
        <f t="shared" si="117"/>
        <v>-1</v>
      </c>
      <c r="U897" s="1">
        <v>42784</v>
      </c>
      <c r="V897" s="13">
        <f t="shared" si="118"/>
        <v>42767</v>
      </c>
      <c r="W897" s="14">
        <f t="shared" si="119"/>
        <v>42784</v>
      </c>
      <c r="X897" s="1" t="str">
        <f t="shared" si="120"/>
        <v>Saturday</v>
      </c>
      <c r="Y897" s="2">
        <v>0.51804398148148145</v>
      </c>
      <c r="Z897" s="2">
        <f t="shared" si="121"/>
        <v>0.5</v>
      </c>
      <c r="AA897">
        <f>1</f>
        <v>1</v>
      </c>
      <c r="AB897" s="1">
        <v>42784</v>
      </c>
      <c r="AC897" s="13">
        <f t="shared" si="122"/>
        <v>42767</v>
      </c>
      <c r="AD897" s="14">
        <f t="shared" si="123"/>
        <v>42784</v>
      </c>
      <c r="AE897" s="1" t="str">
        <f t="shared" si="124"/>
        <v>Saturday</v>
      </c>
      <c r="AF897" s="2">
        <v>0.52862268518518518</v>
      </c>
      <c r="AG897" s="2">
        <f t="shared" si="125"/>
        <v>0.54166666666666663</v>
      </c>
      <c r="AH897" t="s">
        <v>35</v>
      </c>
    </row>
    <row r="898" spans="1:34" x14ac:dyDescent="0.2">
      <c r="A898">
        <v>1510913</v>
      </c>
      <c r="B898" t="s">
        <v>88</v>
      </c>
      <c r="E898">
        <v>60107</v>
      </c>
      <c r="F898" t="s">
        <v>23</v>
      </c>
      <c r="G898" t="s">
        <v>89</v>
      </c>
      <c r="H898">
        <v>5589</v>
      </c>
      <c r="I898" t="s">
        <v>85</v>
      </c>
      <c r="J898">
        <f>VLOOKUP(I898,[1]Key!$A$1:$C$72,2,FALSE)</f>
        <v>43.041646999999998</v>
      </c>
      <c r="K898">
        <f>VLOOKUP(I898,[1]Key!$A$1:$C$72,3,FALSE)</f>
        <v>-87.927257999999995</v>
      </c>
      <c r="L898" t="s">
        <v>70</v>
      </c>
      <c r="M898">
        <f>VLOOKUP(L898,[1]Key!$A$1:$C$72,2,FALSE)</f>
        <v>43.053040000000003</v>
      </c>
      <c r="N898">
        <f>VLOOKUP(L898,[1]Key!$A$1:$C$72,3,FALSE)</f>
        <v>-87.897660000000002</v>
      </c>
      <c r="O898">
        <v>18</v>
      </c>
      <c r="P898">
        <v>3</v>
      </c>
      <c r="Q898">
        <v>2.7</v>
      </c>
      <c r="R898">
        <v>2.6</v>
      </c>
      <c r="S898">
        <v>108</v>
      </c>
      <c r="T898">
        <f t="shared" ref="T898:T961" si="126">-1</f>
        <v>-1</v>
      </c>
      <c r="U898" s="1">
        <v>42784</v>
      </c>
      <c r="V898" s="13">
        <f t="shared" ref="V898:V961" si="127">DATE(YEAR(U898), MONTH(U898), 1)</f>
        <v>42767</v>
      </c>
      <c r="W898" s="14">
        <f t="shared" ref="W898:W961" si="128">U898</f>
        <v>42784</v>
      </c>
      <c r="X898" s="1" t="str">
        <f t="shared" ref="X898:X961" si="129">TEXT(W898,"dddd")</f>
        <v>Saturday</v>
      </c>
      <c r="Y898" s="2">
        <v>0.51862268518518517</v>
      </c>
      <c r="Z898" s="2">
        <f t="shared" ref="Z898:Z961" si="130">MROUND(Y898, "1:00")</f>
        <v>0.5</v>
      </c>
      <c r="AA898">
        <f>1</f>
        <v>1</v>
      </c>
      <c r="AB898" s="1">
        <v>42784</v>
      </c>
      <c r="AC898" s="13">
        <f t="shared" ref="AC898:AC961" si="131">DATE(YEAR(AB898), MONTH(AB898), 1)</f>
        <v>42767</v>
      </c>
      <c r="AD898" s="14">
        <f t="shared" ref="AD898:AD961" si="132">AB898</f>
        <v>42784</v>
      </c>
      <c r="AE898" s="1" t="str">
        <f t="shared" ref="AE898:AE961" si="133">TEXT(AD898,"dddd")</f>
        <v>Saturday</v>
      </c>
      <c r="AF898" s="2">
        <v>0.5307291666666667</v>
      </c>
      <c r="AG898" s="2">
        <f t="shared" ref="AG898:AG961" si="134">MROUND(AF898, "1:00")</f>
        <v>0.54166666666666663</v>
      </c>
      <c r="AH898" t="s">
        <v>27</v>
      </c>
    </row>
    <row r="899" spans="1:34" x14ac:dyDescent="0.2">
      <c r="A899">
        <v>1510914</v>
      </c>
      <c r="B899" t="s">
        <v>88</v>
      </c>
      <c r="E899">
        <v>53204</v>
      </c>
      <c r="F899" t="s">
        <v>23</v>
      </c>
      <c r="G899" t="s">
        <v>89</v>
      </c>
      <c r="H899">
        <v>15</v>
      </c>
      <c r="I899" t="s">
        <v>62</v>
      </c>
      <c r="J899">
        <f>VLOOKUP(I899,[1]Key!$A$1:$C$72,2,FALSE)</f>
        <v>43.058010000000003</v>
      </c>
      <c r="K899">
        <f>VLOOKUP(I899,[1]Key!$A$1:$C$72,3,FALSE)</f>
        <v>-87.877300000000005</v>
      </c>
      <c r="L899" t="s">
        <v>62</v>
      </c>
      <c r="M899">
        <f>VLOOKUP(L899,[1]Key!$A$1:$C$72,2,FALSE)</f>
        <v>43.058010000000003</v>
      </c>
      <c r="N899">
        <f>VLOOKUP(L899,[1]Key!$A$1:$C$72,3,FALSE)</f>
        <v>-87.877300000000005</v>
      </c>
      <c r="O899">
        <v>62</v>
      </c>
      <c r="P899">
        <v>6</v>
      </c>
      <c r="Q899">
        <v>9.3000000000000007</v>
      </c>
      <c r="R899">
        <v>8.8000000000000007</v>
      </c>
      <c r="S899">
        <v>372</v>
      </c>
      <c r="T899">
        <f t="shared" si="126"/>
        <v>-1</v>
      </c>
      <c r="U899" s="1">
        <v>42784</v>
      </c>
      <c r="V899" s="13">
        <f t="shared" si="127"/>
        <v>42767</v>
      </c>
      <c r="W899" s="14">
        <f t="shared" si="128"/>
        <v>42784</v>
      </c>
      <c r="X899" s="1" t="str">
        <f t="shared" si="129"/>
        <v>Saturday</v>
      </c>
      <c r="Y899" s="2">
        <v>0.52011574074074074</v>
      </c>
      <c r="Z899" s="2">
        <f t="shared" si="130"/>
        <v>0.5</v>
      </c>
      <c r="AA899">
        <f>1</f>
        <v>1</v>
      </c>
      <c r="AB899" s="1">
        <v>42784</v>
      </c>
      <c r="AC899" s="13">
        <f t="shared" si="131"/>
        <v>42767</v>
      </c>
      <c r="AD899" s="14">
        <f t="shared" si="132"/>
        <v>42784</v>
      </c>
      <c r="AE899" s="1" t="str">
        <f t="shared" si="133"/>
        <v>Saturday</v>
      </c>
      <c r="AF899" s="2">
        <v>0.56273148148148155</v>
      </c>
      <c r="AG899" s="2">
        <f t="shared" si="134"/>
        <v>0.58333333333333326</v>
      </c>
      <c r="AH899" t="s">
        <v>35</v>
      </c>
    </row>
    <row r="900" spans="1:34" x14ac:dyDescent="0.2">
      <c r="A900">
        <v>1510970</v>
      </c>
      <c r="B900" t="s">
        <v>88</v>
      </c>
      <c r="E900">
        <v>53202</v>
      </c>
      <c r="F900" t="s">
        <v>23</v>
      </c>
      <c r="G900" t="s">
        <v>89</v>
      </c>
      <c r="H900">
        <v>5494</v>
      </c>
      <c r="I900" t="s">
        <v>61</v>
      </c>
      <c r="J900">
        <f>VLOOKUP(I900,[1]Key!$A$1:$C$72,2,FALSE)</f>
        <v>43.058619999999998</v>
      </c>
      <c r="K900">
        <f>VLOOKUP(I900,[1]Key!$A$1:$C$72,3,FALSE)</f>
        <v>-87.885319999999993</v>
      </c>
      <c r="L900" t="s">
        <v>30</v>
      </c>
      <c r="M900">
        <f>VLOOKUP(L900,[1]Key!$A$1:$C$72,2,FALSE)</f>
        <v>43.05847</v>
      </c>
      <c r="N900">
        <f>VLOOKUP(L900,[1]Key!$A$1:$C$72,3,FALSE)</f>
        <v>-87.898079999999993</v>
      </c>
      <c r="O900">
        <v>7</v>
      </c>
      <c r="P900">
        <v>3</v>
      </c>
      <c r="Q900">
        <v>1.1000000000000001</v>
      </c>
      <c r="R900">
        <v>1</v>
      </c>
      <c r="S900">
        <v>42</v>
      </c>
      <c r="T900">
        <f t="shared" si="126"/>
        <v>-1</v>
      </c>
      <c r="U900" s="1">
        <v>42784</v>
      </c>
      <c r="V900" s="13">
        <f t="shared" si="127"/>
        <v>42767</v>
      </c>
      <c r="W900" s="14">
        <f t="shared" si="128"/>
        <v>42784</v>
      </c>
      <c r="X900" s="1" t="str">
        <f t="shared" si="129"/>
        <v>Saturday</v>
      </c>
      <c r="Y900" s="2">
        <v>0.52812500000000007</v>
      </c>
      <c r="Z900" s="2">
        <f t="shared" si="130"/>
        <v>0.54166666666666663</v>
      </c>
      <c r="AA900">
        <f>1</f>
        <v>1</v>
      </c>
      <c r="AB900" s="1">
        <v>42784</v>
      </c>
      <c r="AC900" s="13">
        <f t="shared" si="131"/>
        <v>42767</v>
      </c>
      <c r="AD900" s="14">
        <f t="shared" si="132"/>
        <v>42784</v>
      </c>
      <c r="AE900" s="1" t="str">
        <f t="shared" si="133"/>
        <v>Saturday</v>
      </c>
      <c r="AF900" s="2">
        <v>0.53298611111111105</v>
      </c>
      <c r="AG900" s="2">
        <f t="shared" si="134"/>
        <v>0.54166666666666663</v>
      </c>
      <c r="AH900" t="s">
        <v>27</v>
      </c>
    </row>
    <row r="901" spans="1:34" x14ac:dyDescent="0.2">
      <c r="A901">
        <v>1511069</v>
      </c>
      <c r="B901" t="s">
        <v>88</v>
      </c>
      <c r="E901">
        <v>53045</v>
      </c>
      <c r="F901" t="s">
        <v>23</v>
      </c>
      <c r="G901" t="s">
        <v>89</v>
      </c>
      <c r="H901">
        <v>280</v>
      </c>
      <c r="I901" t="s">
        <v>62</v>
      </c>
      <c r="J901">
        <f>VLOOKUP(I901,[1]Key!$A$1:$C$72,2,FALSE)</f>
        <v>43.058010000000003</v>
      </c>
      <c r="K901">
        <f>VLOOKUP(I901,[1]Key!$A$1:$C$72,3,FALSE)</f>
        <v>-87.877300000000005</v>
      </c>
      <c r="L901" t="s">
        <v>62</v>
      </c>
      <c r="M901">
        <f>VLOOKUP(L901,[1]Key!$A$1:$C$72,2,FALSE)</f>
        <v>43.058010000000003</v>
      </c>
      <c r="N901">
        <f>VLOOKUP(L901,[1]Key!$A$1:$C$72,3,FALSE)</f>
        <v>-87.877300000000005</v>
      </c>
      <c r="O901">
        <v>70</v>
      </c>
      <c r="P901">
        <v>9</v>
      </c>
      <c r="Q901">
        <v>10.5</v>
      </c>
      <c r="R901">
        <v>10</v>
      </c>
      <c r="S901">
        <v>420</v>
      </c>
      <c r="T901">
        <f t="shared" si="126"/>
        <v>-1</v>
      </c>
      <c r="U901" s="1">
        <v>42784</v>
      </c>
      <c r="V901" s="13">
        <f t="shared" si="127"/>
        <v>42767</v>
      </c>
      <c r="W901" s="14">
        <f t="shared" si="128"/>
        <v>42784</v>
      </c>
      <c r="X901" s="1" t="str">
        <f t="shared" si="129"/>
        <v>Saturday</v>
      </c>
      <c r="Y901" s="2">
        <v>0.53987268518518516</v>
      </c>
      <c r="Z901" s="2">
        <f t="shared" si="130"/>
        <v>0.54166666666666663</v>
      </c>
      <c r="AA901">
        <f>1</f>
        <v>1</v>
      </c>
      <c r="AB901" s="1">
        <v>42784</v>
      </c>
      <c r="AC901" s="13">
        <f t="shared" si="131"/>
        <v>42767</v>
      </c>
      <c r="AD901" s="14">
        <f t="shared" si="132"/>
        <v>42784</v>
      </c>
      <c r="AE901" s="1" t="str">
        <f t="shared" si="133"/>
        <v>Saturday</v>
      </c>
      <c r="AF901" s="2">
        <v>0.58821759259259265</v>
      </c>
      <c r="AG901" s="2">
        <f t="shared" si="134"/>
        <v>0.58333333333333326</v>
      </c>
      <c r="AH901" t="s">
        <v>35</v>
      </c>
    </row>
    <row r="902" spans="1:34" x14ac:dyDescent="0.2">
      <c r="A902">
        <v>1511078</v>
      </c>
      <c r="B902" t="s">
        <v>88</v>
      </c>
      <c r="E902">
        <v>53045</v>
      </c>
      <c r="F902" t="s">
        <v>23</v>
      </c>
      <c r="G902" t="s">
        <v>89</v>
      </c>
      <c r="H902">
        <v>17</v>
      </c>
      <c r="I902" t="s">
        <v>62</v>
      </c>
      <c r="J902">
        <f>VLOOKUP(I902,[1]Key!$A$1:$C$72,2,FALSE)</f>
        <v>43.058010000000003</v>
      </c>
      <c r="K902">
        <f>VLOOKUP(I902,[1]Key!$A$1:$C$72,3,FALSE)</f>
        <v>-87.877300000000005</v>
      </c>
      <c r="L902" t="s">
        <v>62</v>
      </c>
      <c r="M902">
        <f>VLOOKUP(L902,[1]Key!$A$1:$C$72,2,FALSE)</f>
        <v>43.058010000000003</v>
      </c>
      <c r="N902">
        <f>VLOOKUP(L902,[1]Key!$A$1:$C$72,3,FALSE)</f>
        <v>-87.877300000000005</v>
      </c>
      <c r="O902">
        <v>68</v>
      </c>
      <c r="P902">
        <v>9</v>
      </c>
      <c r="Q902">
        <v>10.199999999999999</v>
      </c>
      <c r="R902">
        <v>9.6999999999999993</v>
      </c>
      <c r="S902">
        <v>408</v>
      </c>
      <c r="T902">
        <f t="shared" si="126"/>
        <v>-1</v>
      </c>
      <c r="U902" s="1">
        <v>42784</v>
      </c>
      <c r="V902" s="13">
        <f t="shared" si="127"/>
        <v>42767</v>
      </c>
      <c r="W902" s="14">
        <f t="shared" si="128"/>
        <v>42784</v>
      </c>
      <c r="X902" s="1" t="str">
        <f t="shared" si="129"/>
        <v>Saturday</v>
      </c>
      <c r="Y902" s="2">
        <v>0.54078703703703701</v>
      </c>
      <c r="Z902" s="2">
        <f t="shared" si="130"/>
        <v>0.54166666666666663</v>
      </c>
      <c r="AA902">
        <f>1</f>
        <v>1</v>
      </c>
      <c r="AB902" s="1">
        <v>42784</v>
      </c>
      <c r="AC902" s="13">
        <f t="shared" si="131"/>
        <v>42767</v>
      </c>
      <c r="AD902" s="14">
        <f t="shared" si="132"/>
        <v>42784</v>
      </c>
      <c r="AE902" s="1" t="str">
        <f t="shared" si="133"/>
        <v>Saturday</v>
      </c>
      <c r="AF902" s="2">
        <v>0.58803240740740736</v>
      </c>
      <c r="AG902" s="2">
        <f t="shared" si="134"/>
        <v>0.58333333333333326</v>
      </c>
      <c r="AH902" t="s">
        <v>35</v>
      </c>
    </row>
    <row r="903" spans="1:34" x14ac:dyDescent="0.2">
      <c r="A903">
        <v>1511084</v>
      </c>
      <c r="B903" t="s">
        <v>88</v>
      </c>
      <c r="E903">
        <v>80466</v>
      </c>
      <c r="F903" t="s">
        <v>23</v>
      </c>
      <c r="G903" t="s">
        <v>89</v>
      </c>
      <c r="H903">
        <v>11059</v>
      </c>
      <c r="I903" t="s">
        <v>57</v>
      </c>
      <c r="J903">
        <f>VLOOKUP(I903,[1]Key!$A$1:$C$72,2,FALSE)</f>
        <v>43.048609999999996</v>
      </c>
      <c r="K903">
        <f>VLOOKUP(I903,[1]Key!$A$1:$C$72,3,FALSE)</f>
        <v>-88.008480000000006</v>
      </c>
      <c r="L903" t="s">
        <v>57</v>
      </c>
      <c r="M903">
        <f>VLOOKUP(L903,[1]Key!$A$1:$C$72,2,FALSE)</f>
        <v>43.048609999999996</v>
      </c>
      <c r="N903">
        <f>VLOOKUP(L903,[1]Key!$A$1:$C$72,3,FALSE)</f>
        <v>-88.008480000000006</v>
      </c>
      <c r="O903">
        <v>29</v>
      </c>
      <c r="P903">
        <v>3</v>
      </c>
      <c r="Q903">
        <v>4.4000000000000004</v>
      </c>
      <c r="R903">
        <v>4.0999999999999996</v>
      </c>
      <c r="S903">
        <v>174</v>
      </c>
      <c r="T903">
        <f t="shared" si="126"/>
        <v>-1</v>
      </c>
      <c r="U903" s="1">
        <v>42784</v>
      </c>
      <c r="V903" s="13">
        <f t="shared" si="127"/>
        <v>42767</v>
      </c>
      <c r="W903" s="14">
        <f t="shared" si="128"/>
        <v>42784</v>
      </c>
      <c r="X903" s="1" t="str">
        <f t="shared" si="129"/>
        <v>Saturday</v>
      </c>
      <c r="Y903" s="2">
        <v>0.54254629629629625</v>
      </c>
      <c r="Z903" s="2">
        <f t="shared" si="130"/>
        <v>0.54166666666666663</v>
      </c>
      <c r="AA903">
        <f>1</f>
        <v>1</v>
      </c>
      <c r="AB903" s="1">
        <v>42784</v>
      </c>
      <c r="AC903" s="13">
        <f t="shared" si="131"/>
        <v>42767</v>
      </c>
      <c r="AD903" s="14">
        <f t="shared" si="132"/>
        <v>42784</v>
      </c>
      <c r="AE903" s="1" t="str">
        <f t="shared" si="133"/>
        <v>Saturday</v>
      </c>
      <c r="AF903" s="2">
        <v>0.56315972222222221</v>
      </c>
      <c r="AG903" s="2">
        <f t="shared" si="134"/>
        <v>0.58333333333333326</v>
      </c>
      <c r="AH903" t="s">
        <v>35</v>
      </c>
    </row>
    <row r="904" spans="1:34" x14ac:dyDescent="0.2">
      <c r="A904">
        <v>1511132</v>
      </c>
      <c r="B904" t="s">
        <v>88</v>
      </c>
      <c r="E904">
        <v>53212</v>
      </c>
      <c r="F904" t="s">
        <v>23</v>
      </c>
      <c r="G904" t="s">
        <v>89</v>
      </c>
      <c r="H904">
        <v>135</v>
      </c>
      <c r="I904" t="s">
        <v>51</v>
      </c>
      <c r="J904">
        <f>VLOOKUP(I904,[1]Key!$A$1:$C$72,2,FALSE)</f>
        <v>43.05536</v>
      </c>
      <c r="K904">
        <f>VLOOKUP(I904,[1]Key!$A$1:$C$72,3,FALSE)</f>
        <v>-87.90504</v>
      </c>
      <c r="L904" t="s">
        <v>29</v>
      </c>
      <c r="M904">
        <f>VLOOKUP(L904,[1]Key!$A$1:$C$72,2,FALSE)</f>
        <v>43.042490000000001</v>
      </c>
      <c r="N904">
        <f>VLOOKUP(L904,[1]Key!$A$1:$C$72,3,FALSE)</f>
        <v>-87.909959999999998</v>
      </c>
      <c r="O904">
        <v>20</v>
      </c>
      <c r="P904">
        <v>3</v>
      </c>
      <c r="Q904">
        <v>3</v>
      </c>
      <c r="R904">
        <v>2.9</v>
      </c>
      <c r="S904">
        <v>120</v>
      </c>
      <c r="T904">
        <f t="shared" si="126"/>
        <v>-1</v>
      </c>
      <c r="U904" s="1">
        <v>42784</v>
      </c>
      <c r="V904" s="13">
        <f t="shared" si="127"/>
        <v>42767</v>
      </c>
      <c r="W904" s="14">
        <f t="shared" si="128"/>
        <v>42784</v>
      </c>
      <c r="X904" s="1" t="str">
        <f t="shared" si="129"/>
        <v>Saturday</v>
      </c>
      <c r="Y904" s="2">
        <v>0.54874999999999996</v>
      </c>
      <c r="Z904" s="2">
        <f t="shared" si="130"/>
        <v>0.54166666666666663</v>
      </c>
      <c r="AA904">
        <f>1</f>
        <v>1</v>
      </c>
      <c r="AB904" s="1">
        <v>42784</v>
      </c>
      <c r="AC904" s="13">
        <f t="shared" si="131"/>
        <v>42767</v>
      </c>
      <c r="AD904" s="14">
        <f t="shared" si="132"/>
        <v>42784</v>
      </c>
      <c r="AE904" s="1" t="str">
        <f t="shared" si="133"/>
        <v>Saturday</v>
      </c>
      <c r="AF904" s="2">
        <v>0.56261574074074072</v>
      </c>
      <c r="AG904" s="2">
        <f t="shared" si="134"/>
        <v>0.58333333333333326</v>
      </c>
      <c r="AH904" t="s">
        <v>27</v>
      </c>
    </row>
    <row r="905" spans="1:34" x14ac:dyDescent="0.2">
      <c r="A905">
        <v>1511198</v>
      </c>
      <c r="B905" t="s">
        <v>88</v>
      </c>
      <c r="E905">
        <v>60115</v>
      </c>
      <c r="F905" t="s">
        <v>23</v>
      </c>
      <c r="G905" t="s">
        <v>89</v>
      </c>
      <c r="H905">
        <v>5465</v>
      </c>
      <c r="I905" t="s">
        <v>69</v>
      </c>
      <c r="J905">
        <f>VLOOKUP(I905,[1]Key!$A$1:$C$72,2,FALSE)</f>
        <v>43.048200000000001</v>
      </c>
      <c r="K905">
        <f>VLOOKUP(I905,[1]Key!$A$1:$C$72,3,FALSE)</f>
        <v>-87.900859999999994</v>
      </c>
      <c r="L905" t="s">
        <v>80</v>
      </c>
      <c r="M905">
        <f>VLOOKUP(L905,[1]Key!$A$1:$C$72,2,FALSE)</f>
        <v>43.052460000000004</v>
      </c>
      <c r="N905">
        <f>VLOOKUP(L905,[1]Key!$A$1:$C$72,3,FALSE)</f>
        <v>-87.891000000000005</v>
      </c>
      <c r="O905">
        <v>74</v>
      </c>
      <c r="P905">
        <v>9</v>
      </c>
      <c r="Q905">
        <v>11.1</v>
      </c>
      <c r="R905">
        <v>10.5</v>
      </c>
      <c r="S905">
        <v>444</v>
      </c>
      <c r="T905">
        <f t="shared" si="126"/>
        <v>-1</v>
      </c>
      <c r="U905" s="1">
        <v>42784</v>
      </c>
      <c r="V905" s="13">
        <f t="shared" si="127"/>
        <v>42767</v>
      </c>
      <c r="W905" s="14">
        <f t="shared" si="128"/>
        <v>42784</v>
      </c>
      <c r="X905" s="1" t="str">
        <f t="shared" si="129"/>
        <v>Saturday</v>
      </c>
      <c r="Y905" s="2">
        <v>0.55571759259259257</v>
      </c>
      <c r="Z905" s="2">
        <f t="shared" si="130"/>
        <v>0.54166666666666663</v>
      </c>
      <c r="AA905">
        <f>1</f>
        <v>1</v>
      </c>
      <c r="AB905" s="1">
        <v>42784</v>
      </c>
      <c r="AC905" s="13">
        <f t="shared" si="131"/>
        <v>42767</v>
      </c>
      <c r="AD905" s="14">
        <f t="shared" si="132"/>
        <v>42784</v>
      </c>
      <c r="AE905" s="1" t="str">
        <f t="shared" si="133"/>
        <v>Saturday</v>
      </c>
      <c r="AF905" s="2">
        <v>0.60736111111111113</v>
      </c>
      <c r="AG905" s="2">
        <f t="shared" si="134"/>
        <v>0.625</v>
      </c>
      <c r="AH905" t="s">
        <v>27</v>
      </c>
    </row>
    <row r="906" spans="1:34" x14ac:dyDescent="0.2">
      <c r="A906">
        <v>1363287</v>
      </c>
      <c r="B906" t="s">
        <v>88</v>
      </c>
      <c r="E906">
        <v>53206</v>
      </c>
      <c r="F906" t="s">
        <v>23</v>
      </c>
      <c r="G906" t="s">
        <v>89</v>
      </c>
      <c r="H906">
        <v>5511</v>
      </c>
      <c r="I906" t="s">
        <v>29</v>
      </c>
      <c r="J906">
        <f>VLOOKUP(I906,[1]Key!$A$1:$C$72,2,FALSE)</f>
        <v>43.042490000000001</v>
      </c>
      <c r="K906">
        <f>VLOOKUP(I906,[1]Key!$A$1:$C$72,3,FALSE)</f>
        <v>-87.909959999999998</v>
      </c>
      <c r="L906" t="s">
        <v>29</v>
      </c>
      <c r="M906">
        <f>VLOOKUP(L906,[1]Key!$A$1:$C$72,2,FALSE)</f>
        <v>43.042490000000001</v>
      </c>
      <c r="N906">
        <f>VLOOKUP(L906,[1]Key!$A$1:$C$72,3,FALSE)</f>
        <v>-87.909959999999998</v>
      </c>
      <c r="O906">
        <v>114</v>
      </c>
      <c r="P906">
        <v>12</v>
      </c>
      <c r="Q906">
        <v>17.100000000000001</v>
      </c>
      <c r="R906">
        <v>16.2</v>
      </c>
      <c r="S906">
        <v>684</v>
      </c>
      <c r="T906">
        <f t="shared" si="126"/>
        <v>-1</v>
      </c>
      <c r="U906" s="1">
        <v>42784</v>
      </c>
      <c r="V906" s="13">
        <f t="shared" si="127"/>
        <v>42767</v>
      </c>
      <c r="W906" s="14">
        <f t="shared" si="128"/>
        <v>42784</v>
      </c>
      <c r="X906" s="1" t="str">
        <f t="shared" si="129"/>
        <v>Saturday</v>
      </c>
      <c r="Y906" s="2">
        <v>0.55777777777777782</v>
      </c>
      <c r="Z906" s="2">
        <f t="shared" si="130"/>
        <v>0.54166666666666663</v>
      </c>
      <c r="AA906">
        <f>1</f>
        <v>1</v>
      </c>
      <c r="AB906" s="1">
        <v>42784</v>
      </c>
      <c r="AC906" s="13">
        <f t="shared" si="131"/>
        <v>42767</v>
      </c>
      <c r="AD906" s="14">
        <f t="shared" si="132"/>
        <v>42784</v>
      </c>
      <c r="AE906" s="1" t="str">
        <f t="shared" si="133"/>
        <v>Saturday</v>
      </c>
      <c r="AF906" s="2">
        <v>0.63722222222222225</v>
      </c>
      <c r="AG906" s="2">
        <f t="shared" si="134"/>
        <v>0.625</v>
      </c>
      <c r="AH906" t="s">
        <v>35</v>
      </c>
    </row>
    <row r="907" spans="1:34" x14ac:dyDescent="0.2">
      <c r="A907">
        <v>1511344</v>
      </c>
      <c r="B907" t="s">
        <v>88</v>
      </c>
      <c r="E907">
        <v>60137</v>
      </c>
      <c r="F907" t="s">
        <v>23</v>
      </c>
      <c r="G907" t="s">
        <v>89</v>
      </c>
      <c r="H907">
        <v>11098</v>
      </c>
      <c r="I907" t="s">
        <v>73</v>
      </c>
      <c r="J907">
        <f>VLOOKUP(I907,[1]Key!$A$1:$C$72,2,FALSE)</f>
        <v>43.040349999999997</v>
      </c>
      <c r="K907">
        <f>VLOOKUP(I907,[1]Key!$A$1:$C$72,3,FALSE)</f>
        <v>-87.920760000000001</v>
      </c>
      <c r="L907" t="s">
        <v>72</v>
      </c>
      <c r="M907">
        <f>VLOOKUP(L907,[1]Key!$A$1:$C$72,2,FALSE)</f>
        <v>43.02948</v>
      </c>
      <c r="N907">
        <f>VLOOKUP(L907,[1]Key!$A$1:$C$72,3,FALSE)</f>
        <v>-87.912819999999996</v>
      </c>
      <c r="O907">
        <v>19</v>
      </c>
      <c r="P907">
        <v>3</v>
      </c>
      <c r="Q907">
        <v>2.9</v>
      </c>
      <c r="R907">
        <v>2.7</v>
      </c>
      <c r="S907">
        <v>114</v>
      </c>
      <c r="T907">
        <f t="shared" si="126"/>
        <v>-1</v>
      </c>
      <c r="U907" s="1">
        <v>42784</v>
      </c>
      <c r="V907" s="13">
        <f t="shared" si="127"/>
        <v>42767</v>
      </c>
      <c r="W907" s="14">
        <f t="shared" si="128"/>
        <v>42784</v>
      </c>
      <c r="X907" s="1" t="str">
        <f t="shared" si="129"/>
        <v>Saturday</v>
      </c>
      <c r="Y907" s="2">
        <v>0.57185185185185183</v>
      </c>
      <c r="Z907" s="2">
        <f t="shared" si="130"/>
        <v>0.58333333333333326</v>
      </c>
      <c r="AA907">
        <f>1</f>
        <v>1</v>
      </c>
      <c r="AB907" s="1">
        <v>42784</v>
      </c>
      <c r="AC907" s="13">
        <f t="shared" si="131"/>
        <v>42767</v>
      </c>
      <c r="AD907" s="14">
        <f t="shared" si="132"/>
        <v>42784</v>
      </c>
      <c r="AE907" s="1" t="str">
        <f t="shared" si="133"/>
        <v>Saturday</v>
      </c>
      <c r="AF907" s="2">
        <v>0.58480324074074075</v>
      </c>
      <c r="AG907" s="2">
        <f t="shared" si="134"/>
        <v>0.58333333333333326</v>
      </c>
      <c r="AH907" t="s">
        <v>27</v>
      </c>
    </row>
    <row r="908" spans="1:34" x14ac:dyDescent="0.2">
      <c r="A908">
        <v>1511370</v>
      </c>
      <c r="B908" t="s">
        <v>88</v>
      </c>
      <c r="E908">
        <v>53045</v>
      </c>
      <c r="F908" t="s">
        <v>23</v>
      </c>
      <c r="G908" t="s">
        <v>89</v>
      </c>
      <c r="H908">
        <v>70</v>
      </c>
      <c r="I908" t="s">
        <v>82</v>
      </c>
      <c r="J908">
        <f>VLOOKUP(I908,[1]Key!$A$1:$C$72,2,FALSE)</f>
        <v>43.026229999999998</v>
      </c>
      <c r="K908">
        <f>VLOOKUP(I908,[1]Key!$A$1:$C$72,3,FALSE)</f>
        <v>-87.912809999999993</v>
      </c>
      <c r="L908" t="s">
        <v>80</v>
      </c>
      <c r="M908">
        <f>VLOOKUP(L908,[1]Key!$A$1:$C$72,2,FALSE)</f>
        <v>43.052460000000004</v>
      </c>
      <c r="N908">
        <f>VLOOKUP(L908,[1]Key!$A$1:$C$72,3,FALSE)</f>
        <v>-87.891000000000005</v>
      </c>
      <c r="O908">
        <v>31</v>
      </c>
      <c r="P908">
        <v>3</v>
      </c>
      <c r="Q908">
        <v>4.7</v>
      </c>
      <c r="R908">
        <v>4.4000000000000004</v>
      </c>
      <c r="S908">
        <v>186</v>
      </c>
      <c r="T908">
        <f t="shared" si="126"/>
        <v>-1</v>
      </c>
      <c r="U908" s="1">
        <v>42784</v>
      </c>
      <c r="V908" s="13">
        <f t="shared" si="127"/>
        <v>42767</v>
      </c>
      <c r="W908" s="14">
        <f t="shared" si="128"/>
        <v>42784</v>
      </c>
      <c r="X908" s="1" t="str">
        <f t="shared" si="129"/>
        <v>Saturday</v>
      </c>
      <c r="Y908" s="2">
        <v>0.5742708333333334</v>
      </c>
      <c r="Z908" s="2">
        <f t="shared" si="130"/>
        <v>0.58333333333333326</v>
      </c>
      <c r="AA908">
        <f>1</f>
        <v>1</v>
      </c>
      <c r="AB908" s="1">
        <v>42784</v>
      </c>
      <c r="AC908" s="13">
        <f t="shared" si="131"/>
        <v>42767</v>
      </c>
      <c r="AD908" s="14">
        <f t="shared" si="132"/>
        <v>42784</v>
      </c>
      <c r="AE908" s="1" t="str">
        <f t="shared" si="133"/>
        <v>Saturday</v>
      </c>
      <c r="AF908" s="2">
        <v>0.59543981481481478</v>
      </c>
      <c r="AG908" s="2">
        <f t="shared" si="134"/>
        <v>0.58333333333333326</v>
      </c>
      <c r="AH908" t="s">
        <v>27</v>
      </c>
    </row>
    <row r="909" spans="1:34" x14ac:dyDescent="0.2">
      <c r="A909">
        <v>1511395</v>
      </c>
      <c r="B909" t="s">
        <v>88</v>
      </c>
      <c r="F909" t="s">
        <v>23</v>
      </c>
      <c r="G909" t="s">
        <v>89</v>
      </c>
      <c r="H909">
        <v>5556</v>
      </c>
      <c r="I909" t="s">
        <v>44</v>
      </c>
      <c r="J909">
        <f>VLOOKUP(I909,[1]Key!$A$1:$C$72,2,FALSE)</f>
        <v>43.045712999999999</v>
      </c>
      <c r="K909">
        <f>VLOOKUP(I909,[1]Key!$A$1:$C$72,3,FALSE)</f>
        <v>-87.899756999999994</v>
      </c>
      <c r="L909" t="s">
        <v>44</v>
      </c>
      <c r="M909">
        <f>VLOOKUP(L909,[1]Key!$A$1:$C$72,2,FALSE)</f>
        <v>43.045712999999999</v>
      </c>
      <c r="N909">
        <f>VLOOKUP(L909,[1]Key!$A$1:$C$72,3,FALSE)</f>
        <v>-87.899756999999994</v>
      </c>
      <c r="O909">
        <v>60</v>
      </c>
      <c r="P909">
        <v>6</v>
      </c>
      <c r="Q909">
        <v>9</v>
      </c>
      <c r="R909">
        <v>8.6</v>
      </c>
      <c r="S909">
        <v>360</v>
      </c>
      <c r="T909">
        <f t="shared" si="126"/>
        <v>-1</v>
      </c>
      <c r="U909" s="1">
        <v>42784</v>
      </c>
      <c r="V909" s="13">
        <f t="shared" si="127"/>
        <v>42767</v>
      </c>
      <c r="W909" s="14">
        <f t="shared" si="128"/>
        <v>42784</v>
      </c>
      <c r="X909" s="1" t="str">
        <f t="shared" si="129"/>
        <v>Saturday</v>
      </c>
      <c r="Y909" s="2">
        <v>0.57641203703703703</v>
      </c>
      <c r="Z909" s="2">
        <f t="shared" si="130"/>
        <v>0.58333333333333326</v>
      </c>
      <c r="AA909">
        <f>1</f>
        <v>1</v>
      </c>
      <c r="AB909" s="1">
        <v>42784</v>
      </c>
      <c r="AC909" s="13">
        <f t="shared" si="131"/>
        <v>42767</v>
      </c>
      <c r="AD909" s="14">
        <f t="shared" si="132"/>
        <v>42784</v>
      </c>
      <c r="AE909" s="1" t="str">
        <f t="shared" si="133"/>
        <v>Saturday</v>
      </c>
      <c r="AF909" s="2">
        <v>0.61806712962962962</v>
      </c>
      <c r="AG909" s="2">
        <f t="shared" si="134"/>
        <v>0.625</v>
      </c>
      <c r="AH909" t="s">
        <v>35</v>
      </c>
    </row>
    <row r="910" spans="1:34" x14ac:dyDescent="0.2">
      <c r="A910">
        <v>1466202</v>
      </c>
      <c r="B910" t="s">
        <v>88</v>
      </c>
      <c r="E910">
        <v>53212</v>
      </c>
      <c r="F910" t="s">
        <v>23</v>
      </c>
      <c r="G910" t="s">
        <v>89</v>
      </c>
      <c r="H910">
        <v>46</v>
      </c>
      <c r="I910" t="s">
        <v>71</v>
      </c>
      <c r="J910">
        <f>VLOOKUP(I910,[1]Key!$A$1:$C$72,2,FALSE)</f>
        <v>43.060296999999998</v>
      </c>
      <c r="K910">
        <f>VLOOKUP(I910,[1]Key!$A$1:$C$72,3,FALSE)</f>
        <v>-87.913150000000002</v>
      </c>
      <c r="L910" t="s">
        <v>65</v>
      </c>
      <c r="M910">
        <f>VLOOKUP(L910,[1]Key!$A$1:$C$72,2,FALSE)</f>
        <v>43.060786</v>
      </c>
      <c r="N910">
        <f>VLOOKUP(L910,[1]Key!$A$1:$C$72,3,FALSE)</f>
        <v>-87.883825999999999</v>
      </c>
      <c r="O910">
        <v>13</v>
      </c>
      <c r="P910">
        <v>3</v>
      </c>
      <c r="Q910">
        <v>2</v>
      </c>
      <c r="R910">
        <v>1.9</v>
      </c>
      <c r="S910">
        <v>78</v>
      </c>
      <c r="T910">
        <f t="shared" si="126"/>
        <v>-1</v>
      </c>
      <c r="U910" s="1">
        <v>42784</v>
      </c>
      <c r="V910" s="13">
        <f t="shared" si="127"/>
        <v>42767</v>
      </c>
      <c r="W910" s="14">
        <f t="shared" si="128"/>
        <v>42784</v>
      </c>
      <c r="X910" s="1" t="str">
        <f t="shared" si="129"/>
        <v>Saturday</v>
      </c>
      <c r="Y910" s="2">
        <v>0.57896990740740739</v>
      </c>
      <c r="Z910" s="2">
        <f t="shared" si="130"/>
        <v>0.58333333333333326</v>
      </c>
      <c r="AA910">
        <f>1</f>
        <v>1</v>
      </c>
      <c r="AB910" s="1">
        <v>42784</v>
      </c>
      <c r="AC910" s="13">
        <f t="shared" si="131"/>
        <v>42767</v>
      </c>
      <c r="AD910" s="14">
        <f t="shared" si="132"/>
        <v>42784</v>
      </c>
      <c r="AE910" s="1" t="str">
        <f t="shared" si="133"/>
        <v>Saturday</v>
      </c>
      <c r="AF910" s="2">
        <v>0.58818287037037031</v>
      </c>
      <c r="AG910" s="2">
        <f t="shared" si="134"/>
        <v>0.58333333333333326</v>
      </c>
      <c r="AH910" t="s">
        <v>27</v>
      </c>
    </row>
    <row r="911" spans="1:34" x14ac:dyDescent="0.2">
      <c r="A911">
        <v>1511508</v>
      </c>
      <c r="B911" t="s">
        <v>88</v>
      </c>
      <c r="E911">
        <v>61107</v>
      </c>
      <c r="F911" t="s">
        <v>23</v>
      </c>
      <c r="G911" t="s">
        <v>89</v>
      </c>
      <c r="H911">
        <v>276</v>
      </c>
      <c r="I911" t="s">
        <v>34</v>
      </c>
      <c r="J911">
        <f>VLOOKUP(I911,[1]Key!$A$1:$C$72,2,FALSE)</f>
        <v>43.036900000000003</v>
      </c>
      <c r="K911">
        <f>VLOOKUP(I911,[1]Key!$A$1:$C$72,3,FALSE)</f>
        <v>-87.89667</v>
      </c>
      <c r="L911" t="s">
        <v>36</v>
      </c>
      <c r="M911">
        <f>VLOOKUP(L911,[1]Key!$A$1:$C$72,2,FALSE)</f>
        <v>43.038580000000003</v>
      </c>
      <c r="N911">
        <f>VLOOKUP(L911,[1]Key!$A$1:$C$72,3,FALSE)</f>
        <v>-87.90934</v>
      </c>
      <c r="O911">
        <v>20</v>
      </c>
      <c r="P911">
        <v>3</v>
      </c>
      <c r="Q911">
        <v>3</v>
      </c>
      <c r="R911">
        <v>2.9</v>
      </c>
      <c r="S911">
        <v>120</v>
      </c>
      <c r="T911">
        <f t="shared" si="126"/>
        <v>-1</v>
      </c>
      <c r="U911" s="1">
        <v>42784</v>
      </c>
      <c r="V911" s="13">
        <f t="shared" si="127"/>
        <v>42767</v>
      </c>
      <c r="W911" s="14">
        <f t="shared" si="128"/>
        <v>42784</v>
      </c>
      <c r="X911" s="1" t="str">
        <f t="shared" si="129"/>
        <v>Saturday</v>
      </c>
      <c r="Y911" s="2">
        <v>0.59059027777777773</v>
      </c>
      <c r="Z911" s="2">
        <f t="shared" si="130"/>
        <v>0.58333333333333326</v>
      </c>
      <c r="AA911">
        <f>1</f>
        <v>1</v>
      </c>
      <c r="AB911" s="1">
        <v>42784</v>
      </c>
      <c r="AC911" s="13">
        <f t="shared" si="131"/>
        <v>42767</v>
      </c>
      <c r="AD911" s="14">
        <f t="shared" si="132"/>
        <v>42784</v>
      </c>
      <c r="AE911" s="1" t="str">
        <f t="shared" si="133"/>
        <v>Saturday</v>
      </c>
      <c r="AF911" s="2">
        <v>0.60417824074074067</v>
      </c>
      <c r="AG911" s="2">
        <f t="shared" si="134"/>
        <v>0.625</v>
      </c>
      <c r="AH911" t="s">
        <v>27</v>
      </c>
    </row>
    <row r="912" spans="1:34" x14ac:dyDescent="0.2">
      <c r="A912">
        <v>1511546</v>
      </c>
      <c r="B912" t="s">
        <v>88</v>
      </c>
      <c r="E912">
        <v>53202</v>
      </c>
      <c r="F912" t="s">
        <v>23</v>
      </c>
      <c r="G912" t="s">
        <v>89</v>
      </c>
      <c r="H912">
        <v>5523</v>
      </c>
      <c r="I912" t="s">
        <v>51</v>
      </c>
      <c r="J912">
        <f>VLOOKUP(I912,[1]Key!$A$1:$C$72,2,FALSE)</f>
        <v>43.05536</v>
      </c>
      <c r="K912">
        <f>VLOOKUP(I912,[1]Key!$A$1:$C$72,3,FALSE)</f>
        <v>-87.90504</v>
      </c>
      <c r="L912" t="s">
        <v>69</v>
      </c>
      <c r="M912">
        <f>VLOOKUP(L912,[1]Key!$A$1:$C$72,2,FALSE)</f>
        <v>43.048200000000001</v>
      </c>
      <c r="N912">
        <f>VLOOKUP(L912,[1]Key!$A$1:$C$72,3,FALSE)</f>
        <v>-87.900859999999994</v>
      </c>
      <c r="O912">
        <v>12</v>
      </c>
      <c r="P912">
        <v>3</v>
      </c>
      <c r="Q912">
        <v>1.8</v>
      </c>
      <c r="R912">
        <v>1.7</v>
      </c>
      <c r="S912">
        <v>72</v>
      </c>
      <c r="T912">
        <f t="shared" si="126"/>
        <v>-1</v>
      </c>
      <c r="U912" s="1">
        <v>42784</v>
      </c>
      <c r="V912" s="13">
        <f t="shared" si="127"/>
        <v>42767</v>
      </c>
      <c r="W912" s="14">
        <f t="shared" si="128"/>
        <v>42784</v>
      </c>
      <c r="X912" s="1" t="str">
        <f t="shared" si="129"/>
        <v>Saturday</v>
      </c>
      <c r="Y912" s="2">
        <v>0.59305555555555556</v>
      </c>
      <c r="Z912" s="2">
        <f t="shared" si="130"/>
        <v>0.58333333333333326</v>
      </c>
      <c r="AA912">
        <f>1</f>
        <v>1</v>
      </c>
      <c r="AB912" s="1">
        <v>42784</v>
      </c>
      <c r="AC912" s="13">
        <f t="shared" si="131"/>
        <v>42767</v>
      </c>
      <c r="AD912" s="14">
        <f t="shared" si="132"/>
        <v>42784</v>
      </c>
      <c r="AE912" s="1" t="str">
        <f t="shared" si="133"/>
        <v>Saturday</v>
      </c>
      <c r="AF912" s="2">
        <v>0.60160879629629627</v>
      </c>
      <c r="AG912" s="2">
        <f t="shared" si="134"/>
        <v>0.58333333333333326</v>
      </c>
      <c r="AH912" t="s">
        <v>27</v>
      </c>
    </row>
    <row r="913" spans="1:34" x14ac:dyDescent="0.2">
      <c r="A913">
        <v>1511551</v>
      </c>
      <c r="B913" t="s">
        <v>88</v>
      </c>
      <c r="E913">
        <v>54212</v>
      </c>
      <c r="F913" t="s">
        <v>23</v>
      </c>
      <c r="G913" t="s">
        <v>89</v>
      </c>
      <c r="H913">
        <v>5419</v>
      </c>
      <c r="I913" t="s">
        <v>51</v>
      </c>
      <c r="J913">
        <f>VLOOKUP(I913,[1]Key!$A$1:$C$72,2,FALSE)</f>
        <v>43.05536</v>
      </c>
      <c r="K913">
        <f>VLOOKUP(I913,[1]Key!$A$1:$C$72,3,FALSE)</f>
        <v>-87.90504</v>
      </c>
      <c r="L913" t="s">
        <v>69</v>
      </c>
      <c r="M913">
        <f>VLOOKUP(L913,[1]Key!$A$1:$C$72,2,FALSE)</f>
        <v>43.048200000000001</v>
      </c>
      <c r="N913">
        <f>VLOOKUP(L913,[1]Key!$A$1:$C$72,3,FALSE)</f>
        <v>-87.900859999999994</v>
      </c>
      <c r="O913">
        <v>11</v>
      </c>
      <c r="P913">
        <v>3</v>
      </c>
      <c r="Q913">
        <v>1.7</v>
      </c>
      <c r="R913">
        <v>1.6</v>
      </c>
      <c r="S913">
        <v>66</v>
      </c>
      <c r="T913">
        <f t="shared" si="126"/>
        <v>-1</v>
      </c>
      <c r="U913" s="1">
        <v>42784</v>
      </c>
      <c r="V913" s="13">
        <f t="shared" si="127"/>
        <v>42767</v>
      </c>
      <c r="W913" s="14">
        <f t="shared" si="128"/>
        <v>42784</v>
      </c>
      <c r="X913" s="1" t="str">
        <f t="shared" si="129"/>
        <v>Saturday</v>
      </c>
      <c r="Y913" s="2">
        <v>0.59388888888888891</v>
      </c>
      <c r="Z913" s="2">
        <f t="shared" si="130"/>
        <v>0.58333333333333326</v>
      </c>
      <c r="AA913">
        <f>1</f>
        <v>1</v>
      </c>
      <c r="AB913" s="1">
        <v>42784</v>
      </c>
      <c r="AC913" s="13">
        <f t="shared" si="131"/>
        <v>42767</v>
      </c>
      <c r="AD913" s="14">
        <f t="shared" si="132"/>
        <v>42784</v>
      </c>
      <c r="AE913" s="1" t="str">
        <f t="shared" si="133"/>
        <v>Saturday</v>
      </c>
      <c r="AF913" s="2">
        <v>0.6017245370370371</v>
      </c>
      <c r="AG913" s="2">
        <f t="shared" si="134"/>
        <v>0.58333333333333326</v>
      </c>
      <c r="AH913" t="s">
        <v>27</v>
      </c>
    </row>
    <row r="914" spans="1:34" x14ac:dyDescent="0.2">
      <c r="A914">
        <v>1511548</v>
      </c>
      <c r="B914" t="s">
        <v>88</v>
      </c>
      <c r="E914">
        <v>53092</v>
      </c>
      <c r="F914" t="s">
        <v>23</v>
      </c>
      <c r="G914" t="s">
        <v>89</v>
      </c>
      <c r="H914">
        <v>5509</v>
      </c>
      <c r="I914" t="s">
        <v>82</v>
      </c>
      <c r="J914">
        <f>VLOOKUP(I914,[1]Key!$A$1:$C$72,2,FALSE)</f>
        <v>43.026229999999998</v>
      </c>
      <c r="K914">
        <f>VLOOKUP(I914,[1]Key!$A$1:$C$72,3,FALSE)</f>
        <v>-87.912809999999993</v>
      </c>
      <c r="L914" t="s">
        <v>82</v>
      </c>
      <c r="M914">
        <f>VLOOKUP(L914,[1]Key!$A$1:$C$72,2,FALSE)</f>
        <v>43.026229999999998</v>
      </c>
      <c r="N914">
        <f>VLOOKUP(L914,[1]Key!$A$1:$C$72,3,FALSE)</f>
        <v>-87.912809999999993</v>
      </c>
      <c r="O914">
        <v>63</v>
      </c>
      <c r="P914">
        <v>6</v>
      </c>
      <c r="Q914">
        <v>9.5</v>
      </c>
      <c r="R914">
        <v>9</v>
      </c>
      <c r="S914">
        <v>378</v>
      </c>
      <c r="T914">
        <f t="shared" si="126"/>
        <v>-1</v>
      </c>
      <c r="U914" s="1">
        <v>42784</v>
      </c>
      <c r="V914" s="13">
        <f t="shared" si="127"/>
        <v>42767</v>
      </c>
      <c r="W914" s="14">
        <f t="shared" si="128"/>
        <v>42784</v>
      </c>
      <c r="X914" s="1" t="str">
        <f t="shared" si="129"/>
        <v>Saturday</v>
      </c>
      <c r="Y914" s="2">
        <v>0.59398148148148155</v>
      </c>
      <c r="Z914" s="2">
        <f t="shared" si="130"/>
        <v>0.58333333333333326</v>
      </c>
      <c r="AA914">
        <f>1</f>
        <v>1</v>
      </c>
      <c r="AB914" s="1">
        <v>42784</v>
      </c>
      <c r="AC914" s="13">
        <f t="shared" si="131"/>
        <v>42767</v>
      </c>
      <c r="AD914" s="14">
        <f t="shared" si="132"/>
        <v>42784</v>
      </c>
      <c r="AE914" s="1" t="str">
        <f t="shared" si="133"/>
        <v>Saturday</v>
      </c>
      <c r="AF914" s="2">
        <v>0.63812499999999994</v>
      </c>
      <c r="AG914" s="2">
        <f t="shared" si="134"/>
        <v>0.625</v>
      </c>
      <c r="AH914" t="s">
        <v>35</v>
      </c>
    </row>
    <row r="915" spans="1:34" x14ac:dyDescent="0.2">
      <c r="A915">
        <v>1511576</v>
      </c>
      <c r="B915" t="s">
        <v>88</v>
      </c>
      <c r="E915">
        <v>53202</v>
      </c>
      <c r="F915" t="s">
        <v>23</v>
      </c>
      <c r="G915" t="s">
        <v>89</v>
      </c>
      <c r="H915">
        <v>952</v>
      </c>
      <c r="I915" t="s">
        <v>34</v>
      </c>
      <c r="J915">
        <f>VLOOKUP(I915,[1]Key!$A$1:$C$72,2,FALSE)</f>
        <v>43.036900000000003</v>
      </c>
      <c r="K915">
        <f>VLOOKUP(I915,[1]Key!$A$1:$C$72,3,FALSE)</f>
        <v>-87.89667</v>
      </c>
      <c r="L915" t="s">
        <v>34</v>
      </c>
      <c r="M915">
        <f>VLOOKUP(L915,[1]Key!$A$1:$C$72,2,FALSE)</f>
        <v>43.036900000000003</v>
      </c>
      <c r="N915">
        <f>VLOOKUP(L915,[1]Key!$A$1:$C$72,3,FALSE)</f>
        <v>-87.89667</v>
      </c>
      <c r="O915">
        <v>69</v>
      </c>
      <c r="P915">
        <v>9</v>
      </c>
      <c r="Q915">
        <v>10.4</v>
      </c>
      <c r="R915">
        <v>9.8000000000000007</v>
      </c>
      <c r="S915">
        <v>414</v>
      </c>
      <c r="T915">
        <f t="shared" si="126"/>
        <v>-1</v>
      </c>
      <c r="U915" s="1">
        <v>42784</v>
      </c>
      <c r="V915" s="13">
        <f t="shared" si="127"/>
        <v>42767</v>
      </c>
      <c r="W915" s="14">
        <f t="shared" si="128"/>
        <v>42784</v>
      </c>
      <c r="X915" s="1" t="str">
        <f t="shared" si="129"/>
        <v>Saturday</v>
      </c>
      <c r="Y915" s="2">
        <v>0.59793981481481484</v>
      </c>
      <c r="Z915" s="2">
        <f t="shared" si="130"/>
        <v>0.58333333333333326</v>
      </c>
      <c r="AA915">
        <f>1</f>
        <v>1</v>
      </c>
      <c r="AB915" s="1">
        <v>42784</v>
      </c>
      <c r="AC915" s="13">
        <f t="shared" si="131"/>
        <v>42767</v>
      </c>
      <c r="AD915" s="14">
        <f t="shared" si="132"/>
        <v>42784</v>
      </c>
      <c r="AE915" s="1" t="str">
        <f t="shared" si="133"/>
        <v>Saturday</v>
      </c>
      <c r="AF915" s="2">
        <v>0.64601851851851855</v>
      </c>
      <c r="AG915" s="2">
        <f t="shared" si="134"/>
        <v>0.66666666666666663</v>
      </c>
      <c r="AH915" t="s">
        <v>35</v>
      </c>
    </row>
    <row r="916" spans="1:34" x14ac:dyDescent="0.2">
      <c r="A916">
        <v>1511642</v>
      </c>
      <c r="B916" t="s">
        <v>88</v>
      </c>
      <c r="E916">
        <v>43050</v>
      </c>
      <c r="F916" t="s">
        <v>23</v>
      </c>
      <c r="G916" t="s">
        <v>89</v>
      </c>
      <c r="H916">
        <v>11065</v>
      </c>
      <c r="I916" t="s">
        <v>72</v>
      </c>
      <c r="J916">
        <f>VLOOKUP(I916,[1]Key!$A$1:$C$72,2,FALSE)</f>
        <v>43.02948</v>
      </c>
      <c r="K916">
        <f>VLOOKUP(I916,[1]Key!$A$1:$C$72,3,FALSE)</f>
        <v>-87.912819999999996</v>
      </c>
      <c r="L916" t="s">
        <v>72</v>
      </c>
      <c r="M916">
        <f>VLOOKUP(L916,[1]Key!$A$1:$C$72,2,FALSE)</f>
        <v>43.02948</v>
      </c>
      <c r="N916">
        <f>VLOOKUP(L916,[1]Key!$A$1:$C$72,3,FALSE)</f>
        <v>-87.912819999999996</v>
      </c>
      <c r="O916">
        <v>27</v>
      </c>
      <c r="P916">
        <v>3</v>
      </c>
      <c r="Q916">
        <v>4.0999999999999996</v>
      </c>
      <c r="R916">
        <v>3.8</v>
      </c>
      <c r="S916">
        <v>162</v>
      </c>
      <c r="T916">
        <f t="shared" si="126"/>
        <v>-1</v>
      </c>
      <c r="U916" s="1">
        <v>42784</v>
      </c>
      <c r="V916" s="13">
        <f t="shared" si="127"/>
        <v>42767</v>
      </c>
      <c r="W916" s="14">
        <f t="shared" si="128"/>
        <v>42784</v>
      </c>
      <c r="X916" s="1" t="str">
        <f t="shared" si="129"/>
        <v>Saturday</v>
      </c>
      <c r="Y916" s="2">
        <v>0.60471064814814812</v>
      </c>
      <c r="Z916" s="2">
        <f t="shared" si="130"/>
        <v>0.625</v>
      </c>
      <c r="AA916">
        <f>1</f>
        <v>1</v>
      </c>
      <c r="AB916" s="1">
        <v>42784</v>
      </c>
      <c r="AC916" s="13">
        <f t="shared" si="131"/>
        <v>42767</v>
      </c>
      <c r="AD916" s="14">
        <f t="shared" si="132"/>
        <v>42784</v>
      </c>
      <c r="AE916" s="1" t="str">
        <f t="shared" si="133"/>
        <v>Saturday</v>
      </c>
      <c r="AF916" s="2">
        <v>0.62302083333333336</v>
      </c>
      <c r="AG916" s="2">
        <f t="shared" si="134"/>
        <v>0.625</v>
      </c>
      <c r="AH916" t="s">
        <v>35</v>
      </c>
    </row>
    <row r="917" spans="1:34" x14ac:dyDescent="0.2">
      <c r="A917">
        <v>1511637</v>
      </c>
      <c r="B917" t="s">
        <v>88</v>
      </c>
      <c r="E917">
        <v>30318</v>
      </c>
      <c r="F917" t="s">
        <v>23</v>
      </c>
      <c r="G917" t="s">
        <v>89</v>
      </c>
      <c r="H917">
        <v>11119</v>
      </c>
      <c r="I917" t="s">
        <v>37</v>
      </c>
      <c r="J917">
        <f>VLOOKUP(I917,[1]Key!$A$1:$C$72,2,FALSE)</f>
        <v>43.031320000000001</v>
      </c>
      <c r="K917">
        <f>VLOOKUP(I917,[1]Key!$A$1:$C$72,3,FALSE)</f>
        <v>-87.904259999999994</v>
      </c>
      <c r="L917" t="s">
        <v>51</v>
      </c>
      <c r="M917">
        <f>VLOOKUP(L917,[1]Key!$A$1:$C$72,2,FALSE)</f>
        <v>43.05536</v>
      </c>
      <c r="N917">
        <f>VLOOKUP(L917,[1]Key!$A$1:$C$72,3,FALSE)</f>
        <v>-87.90504</v>
      </c>
      <c r="O917">
        <v>70</v>
      </c>
      <c r="P917">
        <v>9</v>
      </c>
      <c r="Q917">
        <v>10.5</v>
      </c>
      <c r="R917">
        <v>10</v>
      </c>
      <c r="S917">
        <v>420</v>
      </c>
      <c r="T917">
        <f t="shared" si="126"/>
        <v>-1</v>
      </c>
      <c r="U917" s="1">
        <v>42784</v>
      </c>
      <c r="V917" s="13">
        <f t="shared" si="127"/>
        <v>42767</v>
      </c>
      <c r="W917" s="14">
        <f t="shared" si="128"/>
        <v>42784</v>
      </c>
      <c r="X917" s="1" t="str">
        <f t="shared" si="129"/>
        <v>Saturday</v>
      </c>
      <c r="Y917" s="2">
        <v>0.60484953703703703</v>
      </c>
      <c r="Z917" s="2">
        <f t="shared" si="130"/>
        <v>0.625</v>
      </c>
      <c r="AA917">
        <f>1</f>
        <v>1</v>
      </c>
      <c r="AB917" s="1">
        <v>42784</v>
      </c>
      <c r="AC917" s="13">
        <f t="shared" si="131"/>
        <v>42767</v>
      </c>
      <c r="AD917" s="14">
        <f t="shared" si="132"/>
        <v>42784</v>
      </c>
      <c r="AE917" s="1" t="str">
        <f t="shared" si="133"/>
        <v>Saturday</v>
      </c>
      <c r="AF917" s="2">
        <v>0.65298611111111116</v>
      </c>
      <c r="AG917" s="2">
        <f t="shared" si="134"/>
        <v>0.66666666666666663</v>
      </c>
      <c r="AH917" t="s">
        <v>27</v>
      </c>
    </row>
    <row r="918" spans="1:34" x14ac:dyDescent="0.2">
      <c r="A918">
        <v>1511730</v>
      </c>
      <c r="B918" t="s">
        <v>88</v>
      </c>
      <c r="E918">
        <v>53119</v>
      </c>
      <c r="F918" t="s">
        <v>23</v>
      </c>
      <c r="G918" t="s">
        <v>89</v>
      </c>
      <c r="H918">
        <v>5430</v>
      </c>
      <c r="I918" t="s">
        <v>68</v>
      </c>
      <c r="J918">
        <f>VLOOKUP(I918,[1]Key!$A$1:$C$72,2,FALSE)</f>
        <v>43.04804</v>
      </c>
      <c r="K918">
        <f>VLOOKUP(I918,[1]Key!$A$1:$C$72,3,FALSE)</f>
        <v>-87.896720000000002</v>
      </c>
      <c r="L918" t="s">
        <v>37</v>
      </c>
      <c r="M918">
        <f>VLOOKUP(L918,[1]Key!$A$1:$C$72,2,FALSE)</f>
        <v>43.031320000000001</v>
      </c>
      <c r="N918">
        <f>VLOOKUP(L918,[1]Key!$A$1:$C$72,3,FALSE)</f>
        <v>-87.904259999999994</v>
      </c>
      <c r="O918">
        <v>53</v>
      </c>
      <c r="P918">
        <v>6</v>
      </c>
      <c r="Q918">
        <v>8</v>
      </c>
      <c r="R918">
        <v>7.6</v>
      </c>
      <c r="S918">
        <v>318</v>
      </c>
      <c r="T918">
        <f t="shared" si="126"/>
        <v>-1</v>
      </c>
      <c r="U918" s="1">
        <v>42784</v>
      </c>
      <c r="V918" s="13">
        <f t="shared" si="127"/>
        <v>42767</v>
      </c>
      <c r="W918" s="14">
        <f t="shared" si="128"/>
        <v>42784</v>
      </c>
      <c r="X918" s="1" t="str">
        <f t="shared" si="129"/>
        <v>Saturday</v>
      </c>
      <c r="Y918" s="2">
        <v>0.61554398148148148</v>
      </c>
      <c r="Z918" s="2">
        <f t="shared" si="130"/>
        <v>0.625</v>
      </c>
      <c r="AA918">
        <f>1</f>
        <v>1</v>
      </c>
      <c r="AB918" s="1">
        <v>42784</v>
      </c>
      <c r="AC918" s="13">
        <f t="shared" si="131"/>
        <v>42767</v>
      </c>
      <c r="AD918" s="14">
        <f t="shared" si="132"/>
        <v>42784</v>
      </c>
      <c r="AE918" s="1" t="str">
        <f t="shared" si="133"/>
        <v>Saturday</v>
      </c>
      <c r="AF918" s="2">
        <v>0.6526157407407408</v>
      </c>
      <c r="AG918" s="2">
        <f t="shared" si="134"/>
        <v>0.66666666666666663</v>
      </c>
      <c r="AH918" t="s">
        <v>27</v>
      </c>
    </row>
    <row r="919" spans="1:34" x14ac:dyDescent="0.2">
      <c r="A919">
        <v>1511734</v>
      </c>
      <c r="B919" t="s">
        <v>88</v>
      </c>
      <c r="E919">
        <v>53213</v>
      </c>
      <c r="F919" t="s">
        <v>23</v>
      </c>
      <c r="G919" t="s">
        <v>89</v>
      </c>
      <c r="H919">
        <v>5444</v>
      </c>
      <c r="I919" t="s">
        <v>43</v>
      </c>
      <c r="J919">
        <f>VLOOKUP(I919,[1]Key!$A$1:$C$72,2,FALSE)</f>
        <v>43.03886</v>
      </c>
      <c r="K919">
        <f>VLOOKUP(I919,[1]Key!$A$1:$C$72,3,FALSE)</f>
        <v>-87.902720000000002</v>
      </c>
      <c r="L919" t="s">
        <v>34</v>
      </c>
      <c r="M919">
        <f>VLOOKUP(L919,[1]Key!$A$1:$C$72,2,FALSE)</f>
        <v>43.036900000000003</v>
      </c>
      <c r="N919">
        <f>VLOOKUP(L919,[1]Key!$A$1:$C$72,3,FALSE)</f>
        <v>-87.89667</v>
      </c>
      <c r="O919">
        <v>9</v>
      </c>
      <c r="P919">
        <v>3</v>
      </c>
      <c r="Q919">
        <v>1.4</v>
      </c>
      <c r="R919">
        <v>1.3</v>
      </c>
      <c r="S919">
        <v>54</v>
      </c>
      <c r="T919">
        <f t="shared" si="126"/>
        <v>-1</v>
      </c>
      <c r="U919" s="1">
        <v>42784</v>
      </c>
      <c r="V919" s="13">
        <f t="shared" si="127"/>
        <v>42767</v>
      </c>
      <c r="W919" s="14">
        <f t="shared" si="128"/>
        <v>42784</v>
      </c>
      <c r="X919" s="1" t="str">
        <f t="shared" si="129"/>
        <v>Saturday</v>
      </c>
      <c r="Y919" s="2">
        <v>0.61575231481481485</v>
      </c>
      <c r="Z919" s="2">
        <f t="shared" si="130"/>
        <v>0.625</v>
      </c>
      <c r="AA919">
        <f>1</f>
        <v>1</v>
      </c>
      <c r="AB919" s="1">
        <v>42784</v>
      </c>
      <c r="AC919" s="13">
        <f t="shared" si="131"/>
        <v>42767</v>
      </c>
      <c r="AD919" s="14">
        <f t="shared" si="132"/>
        <v>42784</v>
      </c>
      <c r="AE919" s="1" t="str">
        <f t="shared" si="133"/>
        <v>Saturday</v>
      </c>
      <c r="AF919" s="2">
        <v>0.62192129629629633</v>
      </c>
      <c r="AG919" s="2">
        <f t="shared" si="134"/>
        <v>0.625</v>
      </c>
      <c r="AH919" t="s">
        <v>27</v>
      </c>
    </row>
    <row r="920" spans="1:34" x14ac:dyDescent="0.2">
      <c r="A920">
        <v>1511845</v>
      </c>
      <c r="B920" t="s">
        <v>88</v>
      </c>
      <c r="E920">
        <v>53213</v>
      </c>
      <c r="F920" t="s">
        <v>23</v>
      </c>
      <c r="G920" t="s">
        <v>89</v>
      </c>
      <c r="H920">
        <v>11117</v>
      </c>
      <c r="I920" t="s">
        <v>58</v>
      </c>
      <c r="J920">
        <f>VLOOKUP(I920,[1]Key!$A$1:$C$72,2,FALSE)</f>
        <v>43.052630000000001</v>
      </c>
      <c r="K920">
        <f>VLOOKUP(I920,[1]Key!$A$1:$C$72,3,FALSE)</f>
        <v>-88.016319999999993</v>
      </c>
      <c r="L920" t="s">
        <v>59</v>
      </c>
      <c r="M920">
        <f>VLOOKUP(L920,[1]Key!$A$1:$C$72,2,FALSE)</f>
        <v>43.060580000000002</v>
      </c>
      <c r="N920">
        <f>VLOOKUP(L920,[1]Key!$A$1:$C$72,3,FALSE)</f>
        <v>-87.998589999999993</v>
      </c>
      <c r="O920">
        <v>16</v>
      </c>
      <c r="P920">
        <v>3</v>
      </c>
      <c r="Q920">
        <v>2.4</v>
      </c>
      <c r="R920">
        <v>2.2999999999999998</v>
      </c>
      <c r="S920">
        <v>96</v>
      </c>
      <c r="T920">
        <f t="shared" si="126"/>
        <v>-1</v>
      </c>
      <c r="U920" s="1">
        <v>42784</v>
      </c>
      <c r="V920" s="13">
        <f t="shared" si="127"/>
        <v>42767</v>
      </c>
      <c r="W920" s="14">
        <f t="shared" si="128"/>
        <v>42784</v>
      </c>
      <c r="X920" s="1" t="str">
        <f t="shared" si="129"/>
        <v>Saturday</v>
      </c>
      <c r="Y920" s="2">
        <v>0.62939814814814821</v>
      </c>
      <c r="Z920" s="2">
        <f t="shared" si="130"/>
        <v>0.625</v>
      </c>
      <c r="AA920">
        <f>1</f>
        <v>1</v>
      </c>
      <c r="AB920" s="1">
        <v>42784</v>
      </c>
      <c r="AC920" s="13">
        <f t="shared" si="131"/>
        <v>42767</v>
      </c>
      <c r="AD920" s="14">
        <f t="shared" si="132"/>
        <v>42784</v>
      </c>
      <c r="AE920" s="1" t="str">
        <f t="shared" si="133"/>
        <v>Saturday</v>
      </c>
      <c r="AF920" s="2">
        <v>0.64086805555555559</v>
      </c>
      <c r="AG920" s="2">
        <f t="shared" si="134"/>
        <v>0.625</v>
      </c>
      <c r="AH920" t="s">
        <v>27</v>
      </c>
    </row>
    <row r="921" spans="1:34" x14ac:dyDescent="0.2">
      <c r="A921">
        <v>1511899</v>
      </c>
      <c r="B921" t="s">
        <v>88</v>
      </c>
      <c r="E921">
        <v>53154</v>
      </c>
      <c r="F921" t="s">
        <v>23</v>
      </c>
      <c r="G921" t="s">
        <v>89</v>
      </c>
      <c r="H921">
        <v>17</v>
      </c>
      <c r="I921" t="s">
        <v>62</v>
      </c>
      <c r="J921">
        <f>VLOOKUP(I921,[1]Key!$A$1:$C$72,2,FALSE)</f>
        <v>43.058010000000003</v>
      </c>
      <c r="K921">
        <f>VLOOKUP(I921,[1]Key!$A$1:$C$72,3,FALSE)</f>
        <v>-87.877300000000005</v>
      </c>
      <c r="L921" t="s">
        <v>62</v>
      </c>
      <c r="M921">
        <f>VLOOKUP(L921,[1]Key!$A$1:$C$72,2,FALSE)</f>
        <v>43.058010000000003</v>
      </c>
      <c r="N921">
        <f>VLOOKUP(L921,[1]Key!$A$1:$C$72,3,FALSE)</f>
        <v>-87.877300000000005</v>
      </c>
      <c r="O921">
        <v>48</v>
      </c>
      <c r="P921">
        <v>6</v>
      </c>
      <c r="Q921">
        <v>7.2</v>
      </c>
      <c r="R921">
        <v>6.8</v>
      </c>
      <c r="S921">
        <v>288</v>
      </c>
      <c r="T921">
        <f t="shared" si="126"/>
        <v>-1</v>
      </c>
      <c r="U921" s="1">
        <v>42784</v>
      </c>
      <c r="V921" s="13">
        <f t="shared" si="127"/>
        <v>42767</v>
      </c>
      <c r="W921" s="14">
        <f t="shared" si="128"/>
        <v>42784</v>
      </c>
      <c r="X921" s="1" t="str">
        <f t="shared" si="129"/>
        <v>Saturday</v>
      </c>
      <c r="Y921" s="2">
        <v>0.63561342592592596</v>
      </c>
      <c r="Z921" s="2">
        <f t="shared" si="130"/>
        <v>0.625</v>
      </c>
      <c r="AA921">
        <f>1</f>
        <v>1</v>
      </c>
      <c r="AB921" s="1">
        <v>42784</v>
      </c>
      <c r="AC921" s="13">
        <f t="shared" si="131"/>
        <v>42767</v>
      </c>
      <c r="AD921" s="14">
        <f t="shared" si="132"/>
        <v>42784</v>
      </c>
      <c r="AE921" s="1" t="str">
        <f t="shared" si="133"/>
        <v>Saturday</v>
      </c>
      <c r="AF921" s="2">
        <v>0.66902777777777789</v>
      </c>
      <c r="AG921" s="2">
        <f t="shared" si="134"/>
        <v>0.66666666666666663</v>
      </c>
      <c r="AH921" t="s">
        <v>35</v>
      </c>
    </row>
    <row r="922" spans="1:34" x14ac:dyDescent="0.2">
      <c r="A922">
        <v>1511937</v>
      </c>
      <c r="B922" t="s">
        <v>88</v>
      </c>
      <c r="E922">
        <v>53594</v>
      </c>
      <c r="F922" t="s">
        <v>23</v>
      </c>
      <c r="G922" t="s">
        <v>89</v>
      </c>
      <c r="H922">
        <v>5546</v>
      </c>
      <c r="I922" t="s">
        <v>31</v>
      </c>
      <c r="J922">
        <f>VLOOKUP(I922,[1]Key!$A$1:$C$72,2,FALSE)</f>
        <v>43.03519</v>
      </c>
      <c r="K922">
        <f>VLOOKUP(I922,[1]Key!$A$1:$C$72,3,FALSE)</f>
        <v>-87.907390000000007</v>
      </c>
      <c r="L922" t="s">
        <v>41</v>
      </c>
      <c r="M922">
        <f>VLOOKUP(L922,[1]Key!$A$1:$C$72,2,FALSE)</f>
        <v>43.04824</v>
      </c>
      <c r="N922">
        <f>VLOOKUP(L922,[1]Key!$A$1:$C$72,3,FALSE)</f>
        <v>-87.904970000000006</v>
      </c>
      <c r="O922">
        <v>11</v>
      </c>
      <c r="P922">
        <v>3</v>
      </c>
      <c r="Q922">
        <v>1.7</v>
      </c>
      <c r="R922">
        <v>1.6</v>
      </c>
      <c r="S922">
        <v>66</v>
      </c>
      <c r="T922">
        <f t="shared" si="126"/>
        <v>-1</v>
      </c>
      <c r="U922" s="1">
        <v>42784</v>
      </c>
      <c r="V922" s="13">
        <f t="shared" si="127"/>
        <v>42767</v>
      </c>
      <c r="W922" s="14">
        <f t="shared" si="128"/>
        <v>42784</v>
      </c>
      <c r="X922" s="1" t="str">
        <f t="shared" si="129"/>
        <v>Saturday</v>
      </c>
      <c r="Y922" s="2">
        <v>0.64002314814814809</v>
      </c>
      <c r="Z922" s="2">
        <f t="shared" si="130"/>
        <v>0.625</v>
      </c>
      <c r="AA922">
        <f>1</f>
        <v>1</v>
      </c>
      <c r="AB922" s="1">
        <v>42784</v>
      </c>
      <c r="AC922" s="13">
        <f t="shared" si="131"/>
        <v>42767</v>
      </c>
      <c r="AD922" s="14">
        <f t="shared" si="132"/>
        <v>42784</v>
      </c>
      <c r="AE922" s="1" t="str">
        <f t="shared" si="133"/>
        <v>Saturday</v>
      </c>
      <c r="AF922" s="2">
        <v>0.64736111111111116</v>
      </c>
      <c r="AG922" s="2">
        <f t="shared" si="134"/>
        <v>0.66666666666666663</v>
      </c>
      <c r="AH922" t="s">
        <v>27</v>
      </c>
    </row>
    <row r="923" spans="1:34" x14ac:dyDescent="0.2">
      <c r="A923">
        <v>1511132</v>
      </c>
      <c r="B923" t="s">
        <v>88</v>
      </c>
      <c r="E923">
        <v>53212</v>
      </c>
      <c r="F923" t="s">
        <v>23</v>
      </c>
      <c r="G923" t="s">
        <v>89</v>
      </c>
      <c r="H923">
        <v>11140</v>
      </c>
      <c r="I923" t="s">
        <v>29</v>
      </c>
      <c r="J923">
        <f>VLOOKUP(I923,[1]Key!$A$1:$C$72,2,FALSE)</f>
        <v>43.042490000000001</v>
      </c>
      <c r="K923">
        <f>VLOOKUP(I923,[1]Key!$A$1:$C$72,3,FALSE)</f>
        <v>-87.909959999999998</v>
      </c>
      <c r="L923" t="s">
        <v>51</v>
      </c>
      <c r="M923">
        <f>VLOOKUP(L923,[1]Key!$A$1:$C$72,2,FALSE)</f>
        <v>43.05536</v>
      </c>
      <c r="N923">
        <f>VLOOKUP(L923,[1]Key!$A$1:$C$72,3,FALSE)</f>
        <v>-87.90504</v>
      </c>
      <c r="O923">
        <v>9</v>
      </c>
      <c r="P923">
        <v>3</v>
      </c>
      <c r="Q923">
        <v>1.4</v>
      </c>
      <c r="R923">
        <v>1.3</v>
      </c>
      <c r="S923">
        <v>54</v>
      </c>
      <c r="T923">
        <f t="shared" si="126"/>
        <v>-1</v>
      </c>
      <c r="U923" s="1">
        <v>42784</v>
      </c>
      <c r="V923" s="13">
        <f t="shared" si="127"/>
        <v>42767</v>
      </c>
      <c r="W923" s="14">
        <f t="shared" si="128"/>
        <v>42784</v>
      </c>
      <c r="X923" s="1" t="str">
        <f t="shared" si="129"/>
        <v>Saturday</v>
      </c>
      <c r="Y923" s="2">
        <v>0.64307870370370368</v>
      </c>
      <c r="Z923" s="2">
        <f t="shared" si="130"/>
        <v>0.625</v>
      </c>
      <c r="AA923">
        <f>1</f>
        <v>1</v>
      </c>
      <c r="AB923" s="1">
        <v>42784</v>
      </c>
      <c r="AC923" s="13">
        <f t="shared" si="131"/>
        <v>42767</v>
      </c>
      <c r="AD923" s="14">
        <f t="shared" si="132"/>
        <v>42784</v>
      </c>
      <c r="AE923" s="1" t="str">
        <f t="shared" si="133"/>
        <v>Saturday</v>
      </c>
      <c r="AF923" s="2">
        <v>0.64995370370370364</v>
      </c>
      <c r="AG923" s="2">
        <f t="shared" si="134"/>
        <v>0.66666666666666663</v>
      </c>
      <c r="AH923" t="s">
        <v>27</v>
      </c>
    </row>
    <row r="924" spans="1:34" x14ac:dyDescent="0.2">
      <c r="A924">
        <v>1511974</v>
      </c>
      <c r="B924" t="s">
        <v>88</v>
      </c>
      <c r="E924">
        <v>53227</v>
      </c>
      <c r="F924" t="s">
        <v>23</v>
      </c>
      <c r="G924" t="s">
        <v>89</v>
      </c>
      <c r="H924">
        <v>11123</v>
      </c>
      <c r="I924" t="s">
        <v>37</v>
      </c>
      <c r="J924">
        <f>VLOOKUP(I924,[1]Key!$A$1:$C$72,2,FALSE)</f>
        <v>43.031320000000001</v>
      </c>
      <c r="K924">
        <f>VLOOKUP(I924,[1]Key!$A$1:$C$72,3,FALSE)</f>
        <v>-87.904259999999994</v>
      </c>
      <c r="L924" t="s">
        <v>31</v>
      </c>
      <c r="M924">
        <f>VLOOKUP(L924,[1]Key!$A$1:$C$72,2,FALSE)</f>
        <v>43.03519</v>
      </c>
      <c r="N924">
        <f>VLOOKUP(L924,[1]Key!$A$1:$C$72,3,FALSE)</f>
        <v>-87.907390000000007</v>
      </c>
      <c r="O924">
        <v>9</v>
      </c>
      <c r="P924">
        <v>3</v>
      </c>
      <c r="Q924">
        <v>1.4</v>
      </c>
      <c r="R924">
        <v>1.3</v>
      </c>
      <c r="S924">
        <v>54</v>
      </c>
      <c r="T924">
        <f t="shared" si="126"/>
        <v>-1</v>
      </c>
      <c r="U924" s="1">
        <v>42784</v>
      </c>
      <c r="V924" s="13">
        <f t="shared" si="127"/>
        <v>42767</v>
      </c>
      <c r="W924" s="14">
        <f t="shared" si="128"/>
        <v>42784</v>
      </c>
      <c r="X924" s="1" t="str">
        <f t="shared" si="129"/>
        <v>Saturday</v>
      </c>
      <c r="Y924" s="2">
        <v>0.6431365740740741</v>
      </c>
      <c r="Z924" s="2">
        <f t="shared" si="130"/>
        <v>0.625</v>
      </c>
      <c r="AA924">
        <f>1</f>
        <v>1</v>
      </c>
      <c r="AB924" s="1">
        <v>42784</v>
      </c>
      <c r="AC924" s="13">
        <f t="shared" si="131"/>
        <v>42767</v>
      </c>
      <c r="AD924" s="14">
        <f t="shared" si="132"/>
        <v>42784</v>
      </c>
      <c r="AE924" s="1" t="str">
        <f t="shared" si="133"/>
        <v>Saturday</v>
      </c>
      <c r="AF924" s="2">
        <v>0.64960648148148148</v>
      </c>
      <c r="AG924" s="2">
        <f t="shared" si="134"/>
        <v>0.66666666666666663</v>
      </c>
      <c r="AH924" t="s">
        <v>27</v>
      </c>
    </row>
    <row r="925" spans="1:34" x14ac:dyDescent="0.2">
      <c r="A925">
        <v>1217876</v>
      </c>
      <c r="B925" t="s">
        <v>88</v>
      </c>
      <c r="E925">
        <v>53214</v>
      </c>
      <c r="F925" t="s">
        <v>23</v>
      </c>
      <c r="G925" t="s">
        <v>89</v>
      </c>
      <c r="H925">
        <v>5479</v>
      </c>
      <c r="I925" t="s">
        <v>34</v>
      </c>
      <c r="J925">
        <f>VLOOKUP(I925,[1]Key!$A$1:$C$72,2,FALSE)</f>
        <v>43.036900000000003</v>
      </c>
      <c r="K925">
        <f>VLOOKUP(I925,[1]Key!$A$1:$C$72,3,FALSE)</f>
        <v>-87.89667</v>
      </c>
      <c r="L925" t="s">
        <v>34</v>
      </c>
      <c r="M925">
        <f>VLOOKUP(L925,[1]Key!$A$1:$C$72,2,FALSE)</f>
        <v>43.036900000000003</v>
      </c>
      <c r="N925">
        <f>VLOOKUP(L925,[1]Key!$A$1:$C$72,3,FALSE)</f>
        <v>-87.89667</v>
      </c>
      <c r="O925">
        <v>51</v>
      </c>
      <c r="P925">
        <v>6</v>
      </c>
      <c r="Q925">
        <v>7.7</v>
      </c>
      <c r="R925">
        <v>7.3</v>
      </c>
      <c r="S925">
        <v>306</v>
      </c>
      <c r="T925">
        <f t="shared" si="126"/>
        <v>-1</v>
      </c>
      <c r="U925" s="1">
        <v>42784</v>
      </c>
      <c r="V925" s="13">
        <f t="shared" si="127"/>
        <v>42767</v>
      </c>
      <c r="W925" s="14">
        <f t="shared" si="128"/>
        <v>42784</v>
      </c>
      <c r="X925" s="1" t="str">
        <f t="shared" si="129"/>
        <v>Saturday</v>
      </c>
      <c r="Y925" s="2">
        <v>0.6504050925925926</v>
      </c>
      <c r="Z925" s="2">
        <f t="shared" si="130"/>
        <v>0.66666666666666663</v>
      </c>
      <c r="AA925">
        <f>1</f>
        <v>1</v>
      </c>
      <c r="AB925" s="1">
        <v>42784</v>
      </c>
      <c r="AC925" s="13">
        <f t="shared" si="131"/>
        <v>42767</v>
      </c>
      <c r="AD925" s="14">
        <f t="shared" si="132"/>
        <v>42784</v>
      </c>
      <c r="AE925" s="1" t="str">
        <f t="shared" si="133"/>
        <v>Saturday</v>
      </c>
      <c r="AF925" s="2">
        <v>0.6856944444444445</v>
      </c>
      <c r="AG925" s="2">
        <f t="shared" si="134"/>
        <v>0.66666666666666663</v>
      </c>
      <c r="AH925" t="s">
        <v>35</v>
      </c>
    </row>
    <row r="926" spans="1:34" x14ac:dyDescent="0.2">
      <c r="A926">
        <v>1512097</v>
      </c>
      <c r="B926" t="s">
        <v>88</v>
      </c>
      <c r="E926">
        <v>53203</v>
      </c>
      <c r="F926" t="s">
        <v>23</v>
      </c>
      <c r="G926" t="s">
        <v>89</v>
      </c>
      <c r="H926">
        <v>106</v>
      </c>
      <c r="I926" t="s">
        <v>39</v>
      </c>
      <c r="J926">
        <f>VLOOKUP(I926,[1]Key!$A$1:$C$72,2,FALSE)</f>
        <v>43.03913</v>
      </c>
      <c r="K926">
        <f>VLOOKUP(I926,[1]Key!$A$1:$C$72,3,FALSE)</f>
        <v>-87.916150000000002</v>
      </c>
      <c r="L926" t="s">
        <v>39</v>
      </c>
      <c r="M926">
        <f>VLOOKUP(L926,[1]Key!$A$1:$C$72,2,FALSE)</f>
        <v>43.03913</v>
      </c>
      <c r="N926">
        <f>VLOOKUP(L926,[1]Key!$A$1:$C$72,3,FALSE)</f>
        <v>-87.916150000000002</v>
      </c>
      <c r="O926">
        <v>93</v>
      </c>
      <c r="P926">
        <v>9</v>
      </c>
      <c r="Q926">
        <v>14</v>
      </c>
      <c r="R926">
        <v>13.3</v>
      </c>
      <c r="S926">
        <v>558</v>
      </c>
      <c r="T926">
        <f t="shared" si="126"/>
        <v>-1</v>
      </c>
      <c r="U926" s="1">
        <v>42784</v>
      </c>
      <c r="V926" s="13">
        <f t="shared" si="127"/>
        <v>42767</v>
      </c>
      <c r="W926" s="14">
        <f t="shared" si="128"/>
        <v>42784</v>
      </c>
      <c r="X926" s="1" t="str">
        <f t="shared" si="129"/>
        <v>Saturday</v>
      </c>
      <c r="Y926" s="2">
        <v>0.65667824074074077</v>
      </c>
      <c r="Z926" s="2">
        <f t="shared" si="130"/>
        <v>0.66666666666666663</v>
      </c>
      <c r="AA926">
        <f>1</f>
        <v>1</v>
      </c>
      <c r="AB926" s="1">
        <v>42784</v>
      </c>
      <c r="AC926" s="13">
        <f t="shared" si="131"/>
        <v>42767</v>
      </c>
      <c r="AD926" s="14">
        <f t="shared" si="132"/>
        <v>42784</v>
      </c>
      <c r="AE926" s="1" t="str">
        <f t="shared" si="133"/>
        <v>Saturday</v>
      </c>
      <c r="AF926" s="2">
        <v>0.72111111111111104</v>
      </c>
      <c r="AG926" s="2">
        <f t="shared" si="134"/>
        <v>0.70833333333333326</v>
      </c>
      <c r="AH926" t="s">
        <v>35</v>
      </c>
    </row>
    <row r="927" spans="1:34" x14ac:dyDescent="0.2">
      <c r="A927">
        <v>1512123</v>
      </c>
      <c r="B927" t="s">
        <v>88</v>
      </c>
      <c r="E927">
        <v>53204</v>
      </c>
      <c r="F927" t="s">
        <v>23</v>
      </c>
      <c r="G927" t="s">
        <v>89</v>
      </c>
      <c r="H927">
        <v>5586</v>
      </c>
      <c r="I927" t="s">
        <v>43</v>
      </c>
      <c r="J927">
        <f>VLOOKUP(I927,[1]Key!$A$1:$C$72,2,FALSE)</f>
        <v>43.03886</v>
      </c>
      <c r="K927">
        <f>VLOOKUP(I927,[1]Key!$A$1:$C$72,3,FALSE)</f>
        <v>-87.902720000000002</v>
      </c>
      <c r="L927" t="s">
        <v>43</v>
      </c>
      <c r="M927">
        <f>VLOOKUP(L927,[1]Key!$A$1:$C$72,2,FALSE)</f>
        <v>43.03886</v>
      </c>
      <c r="N927">
        <f>VLOOKUP(L927,[1]Key!$A$1:$C$72,3,FALSE)</f>
        <v>-87.902720000000002</v>
      </c>
      <c r="O927">
        <v>51</v>
      </c>
      <c r="P927">
        <v>6</v>
      </c>
      <c r="Q927">
        <v>7.7</v>
      </c>
      <c r="R927">
        <v>7.3</v>
      </c>
      <c r="S927">
        <v>306</v>
      </c>
      <c r="T927">
        <f t="shared" si="126"/>
        <v>-1</v>
      </c>
      <c r="U927" s="1">
        <v>42784</v>
      </c>
      <c r="V927" s="13">
        <f t="shared" si="127"/>
        <v>42767</v>
      </c>
      <c r="W927" s="14">
        <f t="shared" si="128"/>
        <v>42784</v>
      </c>
      <c r="X927" s="1" t="str">
        <f t="shared" si="129"/>
        <v>Saturday</v>
      </c>
      <c r="Y927" s="2">
        <v>0.6586805555555556</v>
      </c>
      <c r="Z927" s="2">
        <f t="shared" si="130"/>
        <v>0.66666666666666663</v>
      </c>
      <c r="AA927">
        <f>1</f>
        <v>1</v>
      </c>
      <c r="AB927" s="1">
        <v>42784</v>
      </c>
      <c r="AC927" s="13">
        <f t="shared" si="131"/>
        <v>42767</v>
      </c>
      <c r="AD927" s="14">
        <f t="shared" si="132"/>
        <v>42784</v>
      </c>
      <c r="AE927" s="1" t="str">
        <f t="shared" si="133"/>
        <v>Saturday</v>
      </c>
      <c r="AF927" s="2">
        <v>0.69400462962962972</v>
      </c>
      <c r="AG927" s="2">
        <f t="shared" si="134"/>
        <v>0.70833333333333326</v>
      </c>
      <c r="AH927" t="s">
        <v>35</v>
      </c>
    </row>
    <row r="928" spans="1:34" x14ac:dyDescent="0.2">
      <c r="A928">
        <v>1512201</v>
      </c>
      <c r="B928" t="s">
        <v>88</v>
      </c>
      <c r="E928">
        <v>53211</v>
      </c>
      <c r="F928" t="s">
        <v>23</v>
      </c>
      <c r="G928" t="s">
        <v>89</v>
      </c>
      <c r="H928">
        <v>5434</v>
      </c>
      <c r="I928" t="s">
        <v>93</v>
      </c>
      <c r="J928">
        <f>VLOOKUP(I928,[1]Key!$A$1:$C$72,2,FALSE)</f>
        <v>43.069021999999997</v>
      </c>
      <c r="K928">
        <f>VLOOKUP(I928,[1]Key!$A$1:$C$72,3,FALSE)</f>
        <v>-87.887940999999998</v>
      </c>
      <c r="L928" t="s">
        <v>62</v>
      </c>
      <c r="M928">
        <f>VLOOKUP(L928,[1]Key!$A$1:$C$72,2,FALSE)</f>
        <v>43.058010000000003</v>
      </c>
      <c r="N928">
        <f>VLOOKUP(L928,[1]Key!$A$1:$C$72,3,FALSE)</f>
        <v>-87.877300000000005</v>
      </c>
      <c r="O928">
        <v>22</v>
      </c>
      <c r="P928">
        <v>3</v>
      </c>
      <c r="Q928">
        <v>3.3</v>
      </c>
      <c r="R928">
        <v>3.1</v>
      </c>
      <c r="S928">
        <v>132</v>
      </c>
      <c r="T928">
        <f t="shared" si="126"/>
        <v>-1</v>
      </c>
      <c r="U928" s="1">
        <v>42784</v>
      </c>
      <c r="V928" s="13">
        <f t="shared" si="127"/>
        <v>42767</v>
      </c>
      <c r="W928" s="14">
        <f t="shared" si="128"/>
        <v>42784</v>
      </c>
      <c r="X928" s="1" t="str">
        <f t="shared" si="129"/>
        <v>Saturday</v>
      </c>
      <c r="Y928" s="2">
        <v>0.66836805555555545</v>
      </c>
      <c r="Z928" s="2">
        <f t="shared" si="130"/>
        <v>0.66666666666666663</v>
      </c>
      <c r="AA928">
        <f>1</f>
        <v>1</v>
      </c>
      <c r="AB928" s="1">
        <v>42784</v>
      </c>
      <c r="AC928" s="13">
        <f t="shared" si="131"/>
        <v>42767</v>
      </c>
      <c r="AD928" s="14">
        <f t="shared" si="132"/>
        <v>42784</v>
      </c>
      <c r="AE928" s="1" t="str">
        <f t="shared" si="133"/>
        <v>Saturday</v>
      </c>
      <c r="AF928" s="2">
        <v>0.68399305555555545</v>
      </c>
      <c r="AG928" s="2">
        <f t="shared" si="134"/>
        <v>0.66666666666666663</v>
      </c>
      <c r="AH928" t="s">
        <v>27</v>
      </c>
    </row>
    <row r="929" spans="1:34" x14ac:dyDescent="0.2">
      <c r="A929">
        <v>1354982</v>
      </c>
      <c r="B929" t="s">
        <v>88</v>
      </c>
      <c r="E929">
        <v>53202</v>
      </c>
      <c r="F929" t="s">
        <v>23</v>
      </c>
      <c r="G929" t="s">
        <v>89</v>
      </c>
      <c r="H929">
        <v>186</v>
      </c>
      <c r="I929" t="s">
        <v>34</v>
      </c>
      <c r="J929">
        <f>VLOOKUP(I929,[1]Key!$A$1:$C$72,2,FALSE)</f>
        <v>43.036900000000003</v>
      </c>
      <c r="K929">
        <f>VLOOKUP(I929,[1]Key!$A$1:$C$72,3,FALSE)</f>
        <v>-87.89667</v>
      </c>
      <c r="L929" t="s">
        <v>34</v>
      </c>
      <c r="M929">
        <f>VLOOKUP(L929,[1]Key!$A$1:$C$72,2,FALSE)</f>
        <v>43.036900000000003</v>
      </c>
      <c r="N929">
        <f>VLOOKUP(L929,[1]Key!$A$1:$C$72,3,FALSE)</f>
        <v>-87.89667</v>
      </c>
      <c r="O929">
        <v>56</v>
      </c>
      <c r="P929">
        <v>6</v>
      </c>
      <c r="Q929">
        <v>8.4</v>
      </c>
      <c r="R929">
        <v>8</v>
      </c>
      <c r="S929">
        <v>336</v>
      </c>
      <c r="T929">
        <f t="shared" si="126"/>
        <v>-1</v>
      </c>
      <c r="U929" s="1">
        <v>42784</v>
      </c>
      <c r="V929" s="13">
        <f t="shared" si="127"/>
        <v>42767</v>
      </c>
      <c r="W929" s="14">
        <f t="shared" si="128"/>
        <v>42784</v>
      </c>
      <c r="X929" s="1" t="str">
        <f t="shared" si="129"/>
        <v>Saturday</v>
      </c>
      <c r="Y929" s="2">
        <v>0.69693287037037033</v>
      </c>
      <c r="Z929" s="2">
        <f t="shared" si="130"/>
        <v>0.70833333333333326</v>
      </c>
      <c r="AA929">
        <f>1</f>
        <v>1</v>
      </c>
      <c r="AB929" s="1">
        <v>42784</v>
      </c>
      <c r="AC929" s="13">
        <f t="shared" si="131"/>
        <v>42767</v>
      </c>
      <c r="AD929" s="14">
        <f t="shared" si="132"/>
        <v>42784</v>
      </c>
      <c r="AE929" s="1" t="str">
        <f t="shared" si="133"/>
        <v>Saturday</v>
      </c>
      <c r="AF929" s="2">
        <v>0.73560185185185178</v>
      </c>
      <c r="AG929" s="2">
        <f t="shared" si="134"/>
        <v>0.75</v>
      </c>
      <c r="AH929" t="s">
        <v>35</v>
      </c>
    </row>
    <row r="930" spans="1:34" x14ac:dyDescent="0.2">
      <c r="A930">
        <v>1512455</v>
      </c>
      <c r="B930" t="s">
        <v>88</v>
      </c>
      <c r="E930">
        <v>53221</v>
      </c>
      <c r="F930" t="s">
        <v>23</v>
      </c>
      <c r="G930" t="s">
        <v>89</v>
      </c>
      <c r="H930">
        <v>11080</v>
      </c>
      <c r="I930" t="s">
        <v>34</v>
      </c>
      <c r="J930">
        <f>VLOOKUP(I930,[1]Key!$A$1:$C$72,2,FALSE)</f>
        <v>43.036900000000003</v>
      </c>
      <c r="K930">
        <f>VLOOKUP(I930,[1]Key!$A$1:$C$72,3,FALSE)</f>
        <v>-87.89667</v>
      </c>
      <c r="L930" t="s">
        <v>34</v>
      </c>
      <c r="M930">
        <f>VLOOKUP(L930,[1]Key!$A$1:$C$72,2,FALSE)</f>
        <v>43.036900000000003</v>
      </c>
      <c r="N930">
        <f>VLOOKUP(L930,[1]Key!$A$1:$C$72,3,FALSE)</f>
        <v>-87.89667</v>
      </c>
      <c r="O930">
        <v>24</v>
      </c>
      <c r="P930">
        <v>3</v>
      </c>
      <c r="Q930">
        <v>3.6</v>
      </c>
      <c r="R930">
        <v>3.4</v>
      </c>
      <c r="S930">
        <v>144</v>
      </c>
      <c r="T930">
        <f t="shared" si="126"/>
        <v>-1</v>
      </c>
      <c r="U930" s="1">
        <v>42784</v>
      </c>
      <c r="V930" s="13">
        <f t="shared" si="127"/>
        <v>42767</v>
      </c>
      <c r="W930" s="14">
        <f t="shared" si="128"/>
        <v>42784</v>
      </c>
      <c r="X930" s="1" t="str">
        <f t="shared" si="129"/>
        <v>Saturday</v>
      </c>
      <c r="Y930" s="2">
        <v>0.71089120370370373</v>
      </c>
      <c r="Z930" s="2">
        <f t="shared" si="130"/>
        <v>0.70833333333333326</v>
      </c>
      <c r="AA930">
        <f>1</f>
        <v>1</v>
      </c>
      <c r="AB930" s="1">
        <v>42784</v>
      </c>
      <c r="AC930" s="13">
        <f t="shared" si="131"/>
        <v>42767</v>
      </c>
      <c r="AD930" s="14">
        <f t="shared" si="132"/>
        <v>42784</v>
      </c>
      <c r="AE930" s="1" t="str">
        <f t="shared" si="133"/>
        <v>Saturday</v>
      </c>
      <c r="AF930" s="2">
        <v>0.72752314814814811</v>
      </c>
      <c r="AG930" s="2">
        <f t="shared" si="134"/>
        <v>0.70833333333333326</v>
      </c>
      <c r="AH930" t="s">
        <v>35</v>
      </c>
    </row>
    <row r="931" spans="1:34" x14ac:dyDescent="0.2">
      <c r="A931">
        <v>1512469</v>
      </c>
      <c r="B931" t="s">
        <v>88</v>
      </c>
      <c r="E931">
        <v>97140</v>
      </c>
      <c r="F931" t="s">
        <v>23</v>
      </c>
      <c r="G931" t="s">
        <v>89</v>
      </c>
      <c r="H931">
        <v>5525</v>
      </c>
      <c r="I931" t="s">
        <v>34</v>
      </c>
      <c r="J931">
        <f>VLOOKUP(I931,[1]Key!$A$1:$C$72,2,FALSE)</f>
        <v>43.036900000000003</v>
      </c>
      <c r="K931">
        <f>VLOOKUP(I931,[1]Key!$A$1:$C$72,3,FALSE)</f>
        <v>-87.89667</v>
      </c>
      <c r="L931" t="s">
        <v>40</v>
      </c>
      <c r="M931">
        <f>VLOOKUP(L931,[1]Key!$A$1:$C$72,2,FALSE)</f>
        <v>43.031480000000002</v>
      </c>
      <c r="N931">
        <f>VLOOKUP(L931,[1]Key!$A$1:$C$72,3,FALSE)</f>
        <v>-87.908169999999998</v>
      </c>
      <c r="O931">
        <v>14</v>
      </c>
      <c r="P931">
        <v>3</v>
      </c>
      <c r="Q931">
        <v>2.1</v>
      </c>
      <c r="R931">
        <v>2</v>
      </c>
      <c r="S931">
        <v>84</v>
      </c>
      <c r="T931">
        <f t="shared" si="126"/>
        <v>-1</v>
      </c>
      <c r="U931" s="1">
        <v>42784</v>
      </c>
      <c r="V931" s="13">
        <f t="shared" si="127"/>
        <v>42767</v>
      </c>
      <c r="W931" s="14">
        <f t="shared" si="128"/>
        <v>42784</v>
      </c>
      <c r="X931" s="1" t="str">
        <f t="shared" si="129"/>
        <v>Saturday</v>
      </c>
      <c r="Y931" s="2">
        <v>0.71369212962962969</v>
      </c>
      <c r="Z931" s="2">
        <f t="shared" si="130"/>
        <v>0.70833333333333326</v>
      </c>
      <c r="AA931">
        <f>1</f>
        <v>1</v>
      </c>
      <c r="AB931" s="1">
        <v>42784</v>
      </c>
      <c r="AC931" s="13">
        <f t="shared" si="131"/>
        <v>42767</v>
      </c>
      <c r="AD931" s="14">
        <f t="shared" si="132"/>
        <v>42784</v>
      </c>
      <c r="AE931" s="1" t="str">
        <f t="shared" si="133"/>
        <v>Saturday</v>
      </c>
      <c r="AF931" s="2">
        <v>0.72342592592592592</v>
      </c>
      <c r="AG931" s="2">
        <f t="shared" si="134"/>
        <v>0.70833333333333326</v>
      </c>
      <c r="AH931" t="s">
        <v>27</v>
      </c>
    </row>
    <row r="932" spans="1:34" x14ac:dyDescent="0.2">
      <c r="A932">
        <v>1512485</v>
      </c>
      <c r="B932" t="s">
        <v>88</v>
      </c>
      <c r="E932">
        <v>53220</v>
      </c>
      <c r="F932" t="s">
        <v>23</v>
      </c>
      <c r="G932" t="s">
        <v>89</v>
      </c>
      <c r="H932">
        <v>19</v>
      </c>
      <c r="I932" t="s">
        <v>105</v>
      </c>
      <c r="J932">
        <f>VLOOKUP(I932,[1]Key!$A$1:$C$72,2,FALSE)</f>
        <v>43.020020000000002</v>
      </c>
      <c r="K932">
        <f>VLOOKUP(I932,[1]Key!$A$1:$C$72,3,FALSE)</f>
        <v>-87.912540000000007</v>
      </c>
      <c r="L932" t="s">
        <v>82</v>
      </c>
      <c r="M932">
        <f>VLOOKUP(L932,[1]Key!$A$1:$C$72,2,FALSE)</f>
        <v>43.026229999999998</v>
      </c>
      <c r="N932">
        <f>VLOOKUP(L932,[1]Key!$A$1:$C$72,3,FALSE)</f>
        <v>-87.912809999999993</v>
      </c>
      <c r="O932">
        <v>13</v>
      </c>
      <c r="P932">
        <v>3</v>
      </c>
      <c r="Q932">
        <v>2</v>
      </c>
      <c r="R932">
        <v>1.9</v>
      </c>
      <c r="S932">
        <v>78</v>
      </c>
      <c r="T932">
        <f t="shared" si="126"/>
        <v>-1</v>
      </c>
      <c r="U932" s="1">
        <v>42784</v>
      </c>
      <c r="V932" s="13">
        <f t="shared" si="127"/>
        <v>42767</v>
      </c>
      <c r="W932" s="14">
        <f t="shared" si="128"/>
        <v>42784</v>
      </c>
      <c r="X932" s="1" t="str">
        <f t="shared" si="129"/>
        <v>Saturday</v>
      </c>
      <c r="Y932" s="2">
        <v>0.71942129629629636</v>
      </c>
      <c r="Z932" s="2">
        <f t="shared" si="130"/>
        <v>0.70833333333333326</v>
      </c>
      <c r="AA932">
        <f>1</f>
        <v>1</v>
      </c>
      <c r="AB932" s="1">
        <v>42784</v>
      </c>
      <c r="AC932" s="13">
        <f t="shared" si="131"/>
        <v>42767</v>
      </c>
      <c r="AD932" s="14">
        <f t="shared" si="132"/>
        <v>42784</v>
      </c>
      <c r="AE932" s="1" t="str">
        <f t="shared" si="133"/>
        <v>Saturday</v>
      </c>
      <c r="AF932" s="2">
        <v>0.72778935185185178</v>
      </c>
      <c r="AG932" s="2">
        <f t="shared" si="134"/>
        <v>0.70833333333333326</v>
      </c>
      <c r="AH932" t="s">
        <v>27</v>
      </c>
    </row>
    <row r="933" spans="1:34" x14ac:dyDescent="0.2">
      <c r="A933">
        <v>1512491</v>
      </c>
      <c r="B933" t="s">
        <v>88</v>
      </c>
      <c r="E933">
        <v>55963</v>
      </c>
      <c r="F933" t="s">
        <v>23</v>
      </c>
      <c r="G933" t="s">
        <v>89</v>
      </c>
      <c r="H933">
        <v>11114</v>
      </c>
      <c r="I933" t="s">
        <v>105</v>
      </c>
      <c r="J933">
        <f>VLOOKUP(I933,[1]Key!$A$1:$C$72,2,FALSE)</f>
        <v>43.020020000000002</v>
      </c>
      <c r="K933">
        <f>VLOOKUP(I933,[1]Key!$A$1:$C$72,3,FALSE)</f>
        <v>-87.912540000000007</v>
      </c>
      <c r="L933" t="s">
        <v>82</v>
      </c>
      <c r="M933">
        <f>VLOOKUP(L933,[1]Key!$A$1:$C$72,2,FALSE)</f>
        <v>43.026229999999998</v>
      </c>
      <c r="N933">
        <f>VLOOKUP(L933,[1]Key!$A$1:$C$72,3,FALSE)</f>
        <v>-87.912809999999993</v>
      </c>
      <c r="O933">
        <v>11</v>
      </c>
      <c r="P933">
        <v>3</v>
      </c>
      <c r="Q933">
        <v>1.7</v>
      </c>
      <c r="R933">
        <v>1.6</v>
      </c>
      <c r="S933">
        <v>66</v>
      </c>
      <c r="T933">
        <f t="shared" si="126"/>
        <v>-1</v>
      </c>
      <c r="U933" s="1">
        <v>42784</v>
      </c>
      <c r="V933" s="13">
        <f t="shared" si="127"/>
        <v>42767</v>
      </c>
      <c r="W933" s="14">
        <f t="shared" si="128"/>
        <v>42784</v>
      </c>
      <c r="X933" s="1" t="str">
        <f t="shared" si="129"/>
        <v>Saturday</v>
      </c>
      <c r="Y933" s="2">
        <v>0.72039351851851852</v>
      </c>
      <c r="Z933" s="2">
        <f t="shared" si="130"/>
        <v>0.70833333333333326</v>
      </c>
      <c r="AA933">
        <f>1</f>
        <v>1</v>
      </c>
      <c r="AB933" s="1">
        <v>42784</v>
      </c>
      <c r="AC933" s="13">
        <f t="shared" si="131"/>
        <v>42767</v>
      </c>
      <c r="AD933" s="14">
        <f t="shared" si="132"/>
        <v>42784</v>
      </c>
      <c r="AE933" s="1" t="str">
        <f t="shared" si="133"/>
        <v>Saturday</v>
      </c>
      <c r="AF933" s="2">
        <v>0.72783564814814816</v>
      </c>
      <c r="AG933" s="2">
        <f t="shared" si="134"/>
        <v>0.70833333333333326</v>
      </c>
      <c r="AH933" t="s">
        <v>27</v>
      </c>
    </row>
    <row r="934" spans="1:34" x14ac:dyDescent="0.2">
      <c r="A934">
        <v>1512527</v>
      </c>
      <c r="B934" t="s">
        <v>88</v>
      </c>
      <c r="E934">
        <v>26003</v>
      </c>
      <c r="F934" t="s">
        <v>23</v>
      </c>
      <c r="G934" t="s">
        <v>89</v>
      </c>
      <c r="H934">
        <v>11108</v>
      </c>
      <c r="I934" t="s">
        <v>40</v>
      </c>
      <c r="J934">
        <f>VLOOKUP(I934,[1]Key!$A$1:$C$72,2,FALSE)</f>
        <v>43.031480000000002</v>
      </c>
      <c r="K934">
        <f>VLOOKUP(I934,[1]Key!$A$1:$C$72,3,FALSE)</f>
        <v>-87.908169999999998</v>
      </c>
      <c r="L934" t="s">
        <v>40</v>
      </c>
      <c r="M934">
        <f>VLOOKUP(L934,[1]Key!$A$1:$C$72,2,FALSE)</f>
        <v>43.031480000000002</v>
      </c>
      <c r="N934">
        <f>VLOOKUP(L934,[1]Key!$A$1:$C$72,3,FALSE)</f>
        <v>-87.908169999999998</v>
      </c>
      <c r="O934">
        <v>29</v>
      </c>
      <c r="P934">
        <v>3</v>
      </c>
      <c r="Q934">
        <v>4.4000000000000004</v>
      </c>
      <c r="R934">
        <v>4.0999999999999996</v>
      </c>
      <c r="S934">
        <v>174</v>
      </c>
      <c r="T934">
        <f t="shared" si="126"/>
        <v>-1</v>
      </c>
      <c r="U934" s="1">
        <v>42784</v>
      </c>
      <c r="V934" s="13">
        <f t="shared" si="127"/>
        <v>42767</v>
      </c>
      <c r="W934" s="14">
        <f t="shared" si="128"/>
        <v>42784</v>
      </c>
      <c r="X934" s="1" t="str">
        <f t="shared" si="129"/>
        <v>Saturday</v>
      </c>
      <c r="Y934" s="2">
        <v>0.72942129629629626</v>
      </c>
      <c r="Z934" s="2">
        <f t="shared" si="130"/>
        <v>0.75</v>
      </c>
      <c r="AA934">
        <f>1</f>
        <v>1</v>
      </c>
      <c r="AB934" s="1">
        <v>42784</v>
      </c>
      <c r="AC934" s="13">
        <f t="shared" si="131"/>
        <v>42767</v>
      </c>
      <c r="AD934" s="14">
        <f t="shared" si="132"/>
        <v>42784</v>
      </c>
      <c r="AE934" s="1" t="str">
        <f t="shared" si="133"/>
        <v>Saturday</v>
      </c>
      <c r="AF934" s="2">
        <v>0.74976851851851845</v>
      </c>
      <c r="AG934" s="2">
        <f t="shared" si="134"/>
        <v>0.75</v>
      </c>
      <c r="AH934" t="s">
        <v>35</v>
      </c>
    </row>
    <row r="935" spans="1:34" x14ac:dyDescent="0.2">
      <c r="A935">
        <v>1512923</v>
      </c>
      <c r="B935" t="s">
        <v>88</v>
      </c>
      <c r="F935" t="s">
        <v>23</v>
      </c>
      <c r="G935" t="s">
        <v>89</v>
      </c>
      <c r="H935">
        <v>5449</v>
      </c>
      <c r="I935" t="s">
        <v>82</v>
      </c>
      <c r="J935">
        <f>VLOOKUP(I935,[1]Key!$A$1:$C$72,2,FALSE)</f>
        <v>43.026229999999998</v>
      </c>
      <c r="K935">
        <f>VLOOKUP(I935,[1]Key!$A$1:$C$72,3,FALSE)</f>
        <v>-87.912809999999993</v>
      </c>
      <c r="L935" t="s">
        <v>52</v>
      </c>
      <c r="M935">
        <f>VLOOKUP(L935,[1]Key!$A$1:$C$72,2,FALSE)</f>
        <v>43.026470000000003</v>
      </c>
      <c r="N935">
        <f>VLOOKUP(L935,[1]Key!$A$1:$C$72,3,FALSE)</f>
        <v>-87.918040000000005</v>
      </c>
      <c r="O935">
        <v>17</v>
      </c>
      <c r="P935">
        <v>3</v>
      </c>
      <c r="Q935">
        <v>2.6</v>
      </c>
      <c r="R935">
        <v>2.4</v>
      </c>
      <c r="S935">
        <v>102</v>
      </c>
      <c r="T935">
        <f t="shared" si="126"/>
        <v>-1</v>
      </c>
      <c r="U935" s="1">
        <v>42784</v>
      </c>
      <c r="V935" s="13">
        <f t="shared" si="127"/>
        <v>42767</v>
      </c>
      <c r="W935" s="14">
        <f t="shared" si="128"/>
        <v>42784</v>
      </c>
      <c r="X935" s="1" t="str">
        <f t="shared" si="129"/>
        <v>Saturday</v>
      </c>
      <c r="Y935" s="2">
        <v>0.9194675925925927</v>
      </c>
      <c r="Z935" s="2">
        <f t="shared" si="130"/>
        <v>0.91666666666666663</v>
      </c>
      <c r="AA935">
        <f>1</f>
        <v>1</v>
      </c>
      <c r="AB935" s="1">
        <v>42784</v>
      </c>
      <c r="AC935" s="13">
        <f t="shared" si="131"/>
        <v>42767</v>
      </c>
      <c r="AD935" s="14">
        <f t="shared" si="132"/>
        <v>42784</v>
      </c>
      <c r="AE935" s="1" t="str">
        <f t="shared" si="133"/>
        <v>Saturday</v>
      </c>
      <c r="AF935" s="2">
        <v>0.93184027777777778</v>
      </c>
      <c r="AG935" s="2">
        <f t="shared" si="134"/>
        <v>0.91666666666666663</v>
      </c>
      <c r="AH935" t="s">
        <v>27</v>
      </c>
    </row>
    <row r="936" spans="1:34" x14ac:dyDescent="0.2">
      <c r="A936">
        <v>1512942</v>
      </c>
      <c r="B936" t="s">
        <v>88</v>
      </c>
      <c r="E936">
        <v>53204</v>
      </c>
      <c r="F936" t="s">
        <v>23</v>
      </c>
      <c r="G936" t="s">
        <v>89</v>
      </c>
      <c r="H936">
        <v>5577</v>
      </c>
      <c r="I936" t="s">
        <v>60</v>
      </c>
      <c r="J936">
        <f>VLOOKUP(I936,[1]Key!$A$1:$C$72,2,FALSE)</f>
        <v>43.066893999999998</v>
      </c>
      <c r="K936">
        <f>VLOOKUP(I936,[1]Key!$A$1:$C$72,3,FALSE)</f>
        <v>-87.877936000000005</v>
      </c>
      <c r="L936" t="s">
        <v>60</v>
      </c>
      <c r="M936">
        <f>VLOOKUP(L936,[1]Key!$A$1:$C$72,2,FALSE)</f>
        <v>43.066893999999998</v>
      </c>
      <c r="N936">
        <f>VLOOKUP(L936,[1]Key!$A$1:$C$72,3,FALSE)</f>
        <v>-87.877936000000005</v>
      </c>
      <c r="O936">
        <v>131</v>
      </c>
      <c r="P936">
        <v>15</v>
      </c>
      <c r="Q936">
        <v>18</v>
      </c>
      <c r="R936">
        <v>17.100000000000001</v>
      </c>
      <c r="S936">
        <v>720</v>
      </c>
      <c r="T936">
        <f t="shared" si="126"/>
        <v>-1</v>
      </c>
      <c r="U936" s="1">
        <v>42784</v>
      </c>
      <c r="V936" s="13">
        <f t="shared" si="127"/>
        <v>42767</v>
      </c>
      <c r="W936" s="14">
        <f t="shared" si="128"/>
        <v>42784</v>
      </c>
      <c r="X936" s="1" t="str">
        <f t="shared" si="129"/>
        <v>Saturday</v>
      </c>
      <c r="Y936" s="2">
        <v>0.94156249999999997</v>
      </c>
      <c r="Z936" s="2">
        <f t="shared" si="130"/>
        <v>0.95833333333333326</v>
      </c>
      <c r="AA936">
        <f>1</f>
        <v>1</v>
      </c>
      <c r="AB936" s="1">
        <v>42785</v>
      </c>
      <c r="AC936" s="13">
        <f t="shared" si="131"/>
        <v>42767</v>
      </c>
      <c r="AD936" s="14">
        <f t="shared" si="132"/>
        <v>42785</v>
      </c>
      <c r="AE936" s="1" t="str">
        <f t="shared" si="133"/>
        <v>Sunday</v>
      </c>
      <c r="AF936" s="2">
        <v>3.2523148148148148E-2</v>
      </c>
      <c r="AG936" s="2">
        <f t="shared" si="134"/>
        <v>4.1666666666666664E-2</v>
      </c>
      <c r="AH936" t="s">
        <v>35</v>
      </c>
    </row>
    <row r="937" spans="1:34" x14ac:dyDescent="0.2">
      <c r="A937">
        <v>1512946</v>
      </c>
      <c r="B937" t="s">
        <v>88</v>
      </c>
      <c r="E937">
        <v>53211</v>
      </c>
      <c r="F937" t="s">
        <v>23</v>
      </c>
      <c r="G937" t="s">
        <v>89</v>
      </c>
      <c r="H937">
        <v>5465</v>
      </c>
      <c r="I937" t="s">
        <v>80</v>
      </c>
      <c r="J937">
        <f>VLOOKUP(I937,[1]Key!$A$1:$C$72,2,FALSE)</f>
        <v>43.052460000000004</v>
      </c>
      <c r="K937">
        <f>VLOOKUP(I937,[1]Key!$A$1:$C$72,3,FALSE)</f>
        <v>-87.891000000000005</v>
      </c>
      <c r="L937" t="s">
        <v>60</v>
      </c>
      <c r="M937">
        <f>VLOOKUP(L937,[1]Key!$A$1:$C$72,2,FALSE)</f>
        <v>43.066893999999998</v>
      </c>
      <c r="N937">
        <f>VLOOKUP(L937,[1]Key!$A$1:$C$72,3,FALSE)</f>
        <v>-87.877936000000005</v>
      </c>
      <c r="O937">
        <v>122</v>
      </c>
      <c r="P937">
        <v>12</v>
      </c>
      <c r="Q937">
        <v>18</v>
      </c>
      <c r="R937">
        <v>17.100000000000001</v>
      </c>
      <c r="S937">
        <v>720</v>
      </c>
      <c r="T937">
        <f t="shared" si="126"/>
        <v>-1</v>
      </c>
      <c r="U937" s="1">
        <v>42784</v>
      </c>
      <c r="V937" s="13">
        <f t="shared" si="127"/>
        <v>42767</v>
      </c>
      <c r="W937" s="14">
        <f t="shared" si="128"/>
        <v>42784</v>
      </c>
      <c r="X937" s="1" t="str">
        <f t="shared" si="129"/>
        <v>Saturday</v>
      </c>
      <c r="Y937" s="2">
        <v>0.94797453703703705</v>
      </c>
      <c r="Z937" s="2">
        <f t="shared" si="130"/>
        <v>0.95833333333333326</v>
      </c>
      <c r="AA937">
        <f>1</f>
        <v>1</v>
      </c>
      <c r="AB937" s="1">
        <v>42785</v>
      </c>
      <c r="AC937" s="13">
        <f t="shared" si="131"/>
        <v>42767</v>
      </c>
      <c r="AD937" s="14">
        <f t="shared" si="132"/>
        <v>42785</v>
      </c>
      <c r="AE937" s="1" t="str">
        <f t="shared" si="133"/>
        <v>Sunday</v>
      </c>
      <c r="AF937" s="2">
        <v>3.2708333333333332E-2</v>
      </c>
      <c r="AG937" s="2">
        <f t="shared" si="134"/>
        <v>4.1666666666666664E-2</v>
      </c>
      <c r="AH937" t="s">
        <v>27</v>
      </c>
    </row>
    <row r="938" spans="1:34" x14ac:dyDescent="0.2">
      <c r="A938">
        <v>1512952</v>
      </c>
      <c r="B938" t="s">
        <v>88</v>
      </c>
      <c r="E938">
        <v>53202</v>
      </c>
      <c r="F938" t="s">
        <v>23</v>
      </c>
      <c r="G938" t="s">
        <v>89</v>
      </c>
      <c r="H938">
        <v>11112</v>
      </c>
      <c r="I938" t="s">
        <v>31</v>
      </c>
      <c r="J938">
        <f>VLOOKUP(I938,[1]Key!$A$1:$C$72,2,FALSE)</f>
        <v>43.03519</v>
      </c>
      <c r="K938">
        <f>VLOOKUP(I938,[1]Key!$A$1:$C$72,3,FALSE)</f>
        <v>-87.907390000000007</v>
      </c>
      <c r="L938" t="s">
        <v>69</v>
      </c>
      <c r="M938">
        <f>VLOOKUP(L938,[1]Key!$A$1:$C$72,2,FALSE)</f>
        <v>43.048200000000001</v>
      </c>
      <c r="N938">
        <f>VLOOKUP(L938,[1]Key!$A$1:$C$72,3,FALSE)</f>
        <v>-87.900859999999994</v>
      </c>
      <c r="O938">
        <v>10</v>
      </c>
      <c r="P938">
        <v>3</v>
      </c>
      <c r="Q938">
        <v>1.5</v>
      </c>
      <c r="R938">
        <v>1.4</v>
      </c>
      <c r="S938">
        <v>60</v>
      </c>
      <c r="T938">
        <f t="shared" si="126"/>
        <v>-1</v>
      </c>
      <c r="U938" s="1">
        <v>42784</v>
      </c>
      <c r="V938" s="13">
        <f t="shared" si="127"/>
        <v>42767</v>
      </c>
      <c r="W938" s="14">
        <f t="shared" si="128"/>
        <v>42784</v>
      </c>
      <c r="X938" s="1" t="str">
        <f t="shared" si="129"/>
        <v>Saturday</v>
      </c>
      <c r="Y938" s="2">
        <v>0.9561574074074074</v>
      </c>
      <c r="Z938" s="2">
        <f t="shared" si="130"/>
        <v>0.95833333333333326</v>
      </c>
      <c r="AA938">
        <f>1</f>
        <v>1</v>
      </c>
      <c r="AB938" s="1">
        <v>42784</v>
      </c>
      <c r="AC938" s="13">
        <f t="shared" si="131"/>
        <v>42767</v>
      </c>
      <c r="AD938" s="14">
        <f t="shared" si="132"/>
        <v>42784</v>
      </c>
      <c r="AE938" s="1" t="str">
        <f t="shared" si="133"/>
        <v>Saturday</v>
      </c>
      <c r="AF938" s="2">
        <v>0.96260416666666659</v>
      </c>
      <c r="AG938" s="2">
        <f t="shared" si="134"/>
        <v>0.95833333333333326</v>
      </c>
      <c r="AH938" t="s">
        <v>27</v>
      </c>
    </row>
    <row r="939" spans="1:34" x14ac:dyDescent="0.2">
      <c r="A939">
        <v>1512966</v>
      </c>
      <c r="B939" t="s">
        <v>88</v>
      </c>
      <c r="E939">
        <v>53215</v>
      </c>
      <c r="F939" t="s">
        <v>23</v>
      </c>
      <c r="G939" t="s">
        <v>89</v>
      </c>
      <c r="H939">
        <v>5469</v>
      </c>
      <c r="I939" t="s">
        <v>31</v>
      </c>
      <c r="J939">
        <f>VLOOKUP(I939,[1]Key!$A$1:$C$72,2,FALSE)</f>
        <v>43.03519</v>
      </c>
      <c r="K939">
        <f>VLOOKUP(I939,[1]Key!$A$1:$C$72,3,FALSE)</f>
        <v>-87.907390000000007</v>
      </c>
      <c r="L939" t="s">
        <v>31</v>
      </c>
      <c r="M939">
        <f>VLOOKUP(L939,[1]Key!$A$1:$C$72,2,FALSE)</f>
        <v>43.03519</v>
      </c>
      <c r="N939">
        <f>VLOOKUP(L939,[1]Key!$A$1:$C$72,3,FALSE)</f>
        <v>-87.907390000000007</v>
      </c>
      <c r="O939">
        <v>40</v>
      </c>
      <c r="P939">
        <v>6</v>
      </c>
      <c r="Q939">
        <v>6</v>
      </c>
      <c r="R939">
        <v>5.7</v>
      </c>
      <c r="S939">
        <v>240</v>
      </c>
      <c r="T939">
        <f t="shared" si="126"/>
        <v>-1</v>
      </c>
      <c r="U939" s="1">
        <v>42784</v>
      </c>
      <c r="V939" s="13">
        <f t="shared" si="127"/>
        <v>42767</v>
      </c>
      <c r="W939" s="14">
        <f t="shared" si="128"/>
        <v>42784</v>
      </c>
      <c r="X939" s="1" t="str">
        <f t="shared" si="129"/>
        <v>Saturday</v>
      </c>
      <c r="Y939" s="2">
        <v>0.98212962962962969</v>
      </c>
      <c r="Z939" s="2">
        <f t="shared" si="130"/>
        <v>1</v>
      </c>
      <c r="AA939">
        <f>1</f>
        <v>1</v>
      </c>
      <c r="AB939" s="1">
        <v>42785</v>
      </c>
      <c r="AC939" s="13">
        <f t="shared" si="131"/>
        <v>42767</v>
      </c>
      <c r="AD939" s="14">
        <f t="shared" si="132"/>
        <v>42785</v>
      </c>
      <c r="AE939" s="1" t="str">
        <f t="shared" si="133"/>
        <v>Sunday</v>
      </c>
      <c r="AF939" s="2">
        <v>1.0381944444444444E-2</v>
      </c>
      <c r="AG939" s="2">
        <f t="shared" si="134"/>
        <v>0</v>
      </c>
      <c r="AH939" t="s">
        <v>35</v>
      </c>
    </row>
    <row r="940" spans="1:34" x14ac:dyDescent="0.2">
      <c r="A940">
        <v>1512996</v>
      </c>
      <c r="B940" t="s">
        <v>88</v>
      </c>
      <c r="E940">
        <v>98059</v>
      </c>
      <c r="F940" t="s">
        <v>23</v>
      </c>
      <c r="G940" t="s">
        <v>89</v>
      </c>
      <c r="H940">
        <v>2968</v>
      </c>
      <c r="I940" t="s">
        <v>39</v>
      </c>
      <c r="J940">
        <f>VLOOKUP(I940,[1]Key!$A$1:$C$72,2,FALSE)</f>
        <v>43.03913</v>
      </c>
      <c r="K940">
        <f>VLOOKUP(I940,[1]Key!$A$1:$C$72,3,FALSE)</f>
        <v>-87.916150000000002</v>
      </c>
      <c r="L940" t="s">
        <v>74</v>
      </c>
      <c r="M940">
        <f>VLOOKUP(L940,[1]Key!$A$1:$C$72,2,FALSE)</f>
        <v>43.040154000000001</v>
      </c>
      <c r="N940">
        <f>VLOOKUP(L940,[1]Key!$A$1:$C$72,3,FALSE)</f>
        <v>-87.932113000000001</v>
      </c>
      <c r="O940">
        <v>16</v>
      </c>
      <c r="P940">
        <v>3</v>
      </c>
      <c r="Q940">
        <v>2.4</v>
      </c>
      <c r="R940">
        <v>2.2999999999999998</v>
      </c>
      <c r="S940">
        <v>96</v>
      </c>
      <c r="T940">
        <f t="shared" si="126"/>
        <v>-1</v>
      </c>
      <c r="U940" s="1">
        <v>42785</v>
      </c>
      <c r="V940" s="13">
        <f t="shared" si="127"/>
        <v>42767</v>
      </c>
      <c r="W940" s="14">
        <f t="shared" si="128"/>
        <v>42785</v>
      </c>
      <c r="X940" s="1" t="str">
        <f t="shared" si="129"/>
        <v>Sunday</v>
      </c>
      <c r="Y940" s="2">
        <v>0.12281249999999999</v>
      </c>
      <c r="Z940" s="2">
        <f t="shared" si="130"/>
        <v>0.125</v>
      </c>
      <c r="AA940">
        <f>1</f>
        <v>1</v>
      </c>
      <c r="AB940" s="1">
        <v>42785</v>
      </c>
      <c r="AC940" s="13">
        <f t="shared" si="131"/>
        <v>42767</v>
      </c>
      <c r="AD940" s="14">
        <f t="shared" si="132"/>
        <v>42785</v>
      </c>
      <c r="AE940" s="1" t="str">
        <f t="shared" si="133"/>
        <v>Sunday</v>
      </c>
      <c r="AF940" s="2">
        <v>0.13386574074074073</v>
      </c>
      <c r="AG940" s="2">
        <f t="shared" si="134"/>
        <v>0.125</v>
      </c>
      <c r="AH940" t="s">
        <v>27</v>
      </c>
    </row>
    <row r="941" spans="1:34" x14ac:dyDescent="0.2">
      <c r="A941">
        <v>1249752</v>
      </c>
      <c r="B941" t="s">
        <v>88</v>
      </c>
      <c r="E941">
        <v>53211</v>
      </c>
      <c r="F941" t="s">
        <v>23</v>
      </c>
      <c r="G941" t="s">
        <v>89</v>
      </c>
      <c r="H941">
        <v>361</v>
      </c>
      <c r="I941" t="s">
        <v>39</v>
      </c>
      <c r="J941">
        <f>VLOOKUP(I941,[1]Key!$A$1:$C$72,2,FALSE)</f>
        <v>43.03913</v>
      </c>
      <c r="K941">
        <f>VLOOKUP(I941,[1]Key!$A$1:$C$72,3,FALSE)</f>
        <v>-87.916150000000002</v>
      </c>
      <c r="L941" t="s">
        <v>70</v>
      </c>
      <c r="M941">
        <f>VLOOKUP(L941,[1]Key!$A$1:$C$72,2,FALSE)</f>
        <v>43.053040000000003</v>
      </c>
      <c r="N941">
        <f>VLOOKUP(L941,[1]Key!$A$1:$C$72,3,FALSE)</f>
        <v>-87.897660000000002</v>
      </c>
      <c r="O941">
        <v>38</v>
      </c>
      <c r="P941">
        <v>6</v>
      </c>
      <c r="Q941">
        <v>5.7</v>
      </c>
      <c r="R941">
        <v>5.4</v>
      </c>
      <c r="S941">
        <v>228</v>
      </c>
      <c r="T941">
        <f t="shared" si="126"/>
        <v>-1</v>
      </c>
      <c r="U941" s="1">
        <v>42785</v>
      </c>
      <c r="V941" s="13">
        <f t="shared" si="127"/>
        <v>42767</v>
      </c>
      <c r="W941" s="14">
        <f t="shared" si="128"/>
        <v>42785</v>
      </c>
      <c r="X941" s="1" t="str">
        <f t="shared" si="129"/>
        <v>Sunday</v>
      </c>
      <c r="Y941" s="2">
        <v>0.19611111111111112</v>
      </c>
      <c r="Z941" s="2">
        <f t="shared" si="130"/>
        <v>0.20833333333333331</v>
      </c>
      <c r="AA941">
        <f>1</f>
        <v>1</v>
      </c>
      <c r="AB941" s="1">
        <v>42785</v>
      </c>
      <c r="AC941" s="13">
        <f t="shared" si="131"/>
        <v>42767</v>
      </c>
      <c r="AD941" s="14">
        <f t="shared" si="132"/>
        <v>42785</v>
      </c>
      <c r="AE941" s="1" t="str">
        <f t="shared" si="133"/>
        <v>Sunday</v>
      </c>
      <c r="AF941" s="2">
        <v>0.22224537037037037</v>
      </c>
      <c r="AG941" s="2">
        <f t="shared" si="134"/>
        <v>0.20833333333333331</v>
      </c>
      <c r="AH941" t="s">
        <v>27</v>
      </c>
    </row>
    <row r="942" spans="1:34" x14ac:dyDescent="0.2">
      <c r="A942">
        <v>1513065</v>
      </c>
      <c r="B942" t="s">
        <v>88</v>
      </c>
      <c r="E942">
        <v>53211</v>
      </c>
      <c r="F942" t="s">
        <v>23</v>
      </c>
      <c r="G942" t="s">
        <v>89</v>
      </c>
      <c r="H942">
        <v>5550</v>
      </c>
      <c r="I942" t="s">
        <v>63</v>
      </c>
      <c r="J942">
        <f>VLOOKUP(I942,[1]Key!$A$1:$C$72,2,FALSE)</f>
        <v>43.078530000000001</v>
      </c>
      <c r="K942">
        <f>VLOOKUP(I942,[1]Key!$A$1:$C$72,3,FALSE)</f>
        <v>-87.882620000000003</v>
      </c>
      <c r="L942" t="s">
        <v>78</v>
      </c>
      <c r="M942">
        <f>VLOOKUP(L942,[1]Key!$A$1:$C$72,2,FALSE)</f>
        <v>43.060250000000003</v>
      </c>
      <c r="N942">
        <f>VLOOKUP(L942,[1]Key!$A$1:$C$72,3,FALSE)</f>
        <v>-87.892169999999993</v>
      </c>
      <c r="O942">
        <v>19</v>
      </c>
      <c r="P942">
        <v>3</v>
      </c>
      <c r="Q942">
        <v>2.9</v>
      </c>
      <c r="R942">
        <v>2.7</v>
      </c>
      <c r="S942">
        <v>114</v>
      </c>
      <c r="T942">
        <f t="shared" si="126"/>
        <v>-1</v>
      </c>
      <c r="U942" s="1">
        <v>42785</v>
      </c>
      <c r="V942" s="13">
        <f t="shared" si="127"/>
        <v>42767</v>
      </c>
      <c r="W942" s="14">
        <f t="shared" si="128"/>
        <v>42785</v>
      </c>
      <c r="X942" s="1" t="str">
        <f t="shared" si="129"/>
        <v>Sunday</v>
      </c>
      <c r="Y942" s="2">
        <v>0.34119212962962964</v>
      </c>
      <c r="Z942" s="2">
        <f t="shared" si="130"/>
        <v>0.33333333333333331</v>
      </c>
      <c r="AA942">
        <f>1</f>
        <v>1</v>
      </c>
      <c r="AB942" s="1">
        <v>42785</v>
      </c>
      <c r="AC942" s="13">
        <f t="shared" si="131"/>
        <v>42767</v>
      </c>
      <c r="AD942" s="14">
        <f t="shared" si="132"/>
        <v>42785</v>
      </c>
      <c r="AE942" s="1" t="str">
        <f t="shared" si="133"/>
        <v>Sunday</v>
      </c>
      <c r="AF942" s="2">
        <v>0.35460648148148149</v>
      </c>
      <c r="AG942" s="2">
        <f t="shared" si="134"/>
        <v>0.375</v>
      </c>
      <c r="AH942" t="s">
        <v>27</v>
      </c>
    </row>
    <row r="943" spans="1:34" x14ac:dyDescent="0.2">
      <c r="A943">
        <v>1323028</v>
      </c>
      <c r="B943" t="s">
        <v>88</v>
      </c>
      <c r="E943">
        <v>20009</v>
      </c>
      <c r="F943" t="s">
        <v>23</v>
      </c>
      <c r="G943" t="s">
        <v>89</v>
      </c>
      <c r="H943">
        <v>99</v>
      </c>
      <c r="I943" t="s">
        <v>74</v>
      </c>
      <c r="J943">
        <f>VLOOKUP(I943,[1]Key!$A$1:$C$72,2,FALSE)</f>
        <v>43.040154000000001</v>
      </c>
      <c r="K943">
        <f>VLOOKUP(I943,[1]Key!$A$1:$C$72,3,FALSE)</f>
        <v>-87.932113000000001</v>
      </c>
      <c r="L943" t="s">
        <v>68</v>
      </c>
      <c r="M943">
        <f>VLOOKUP(L943,[1]Key!$A$1:$C$72,2,FALSE)</f>
        <v>43.04804</v>
      </c>
      <c r="N943">
        <f>VLOOKUP(L943,[1]Key!$A$1:$C$72,3,FALSE)</f>
        <v>-87.896720000000002</v>
      </c>
      <c r="O943">
        <v>15</v>
      </c>
      <c r="P943">
        <v>3</v>
      </c>
      <c r="Q943">
        <v>2.2999999999999998</v>
      </c>
      <c r="R943">
        <v>2.1</v>
      </c>
      <c r="S943">
        <v>90</v>
      </c>
      <c r="T943">
        <f t="shared" si="126"/>
        <v>-1</v>
      </c>
      <c r="U943" s="1">
        <v>42785</v>
      </c>
      <c r="V943" s="13">
        <f t="shared" si="127"/>
        <v>42767</v>
      </c>
      <c r="W943" s="14">
        <f t="shared" si="128"/>
        <v>42785</v>
      </c>
      <c r="X943" s="1" t="str">
        <f t="shared" si="129"/>
        <v>Sunday</v>
      </c>
      <c r="Y943" s="2">
        <v>0.38704861111111111</v>
      </c>
      <c r="Z943" s="2">
        <f t="shared" si="130"/>
        <v>0.375</v>
      </c>
      <c r="AA943">
        <f>1</f>
        <v>1</v>
      </c>
      <c r="AB943" s="1">
        <v>42785</v>
      </c>
      <c r="AC943" s="13">
        <f t="shared" si="131"/>
        <v>42767</v>
      </c>
      <c r="AD943" s="14">
        <f t="shared" si="132"/>
        <v>42785</v>
      </c>
      <c r="AE943" s="1" t="str">
        <f t="shared" si="133"/>
        <v>Sunday</v>
      </c>
      <c r="AF943" s="2">
        <v>0.39730324074074069</v>
      </c>
      <c r="AG943" s="2">
        <f t="shared" si="134"/>
        <v>0.41666666666666663</v>
      </c>
      <c r="AH943" t="s">
        <v>27</v>
      </c>
    </row>
    <row r="944" spans="1:34" x14ac:dyDescent="0.2">
      <c r="A944">
        <v>1513314</v>
      </c>
      <c r="B944" t="s">
        <v>88</v>
      </c>
      <c r="E944">
        <v>53212</v>
      </c>
      <c r="F944" t="s">
        <v>23</v>
      </c>
      <c r="G944" t="s">
        <v>89</v>
      </c>
      <c r="H944">
        <v>179</v>
      </c>
      <c r="I944" t="s">
        <v>80</v>
      </c>
      <c r="J944">
        <f>VLOOKUP(I944,[1]Key!$A$1:$C$72,2,FALSE)</f>
        <v>43.052460000000004</v>
      </c>
      <c r="K944">
        <f>VLOOKUP(I944,[1]Key!$A$1:$C$72,3,FALSE)</f>
        <v>-87.891000000000005</v>
      </c>
      <c r="L944" t="s">
        <v>34</v>
      </c>
      <c r="M944">
        <f>VLOOKUP(L944,[1]Key!$A$1:$C$72,2,FALSE)</f>
        <v>43.036900000000003</v>
      </c>
      <c r="N944">
        <f>VLOOKUP(L944,[1]Key!$A$1:$C$72,3,FALSE)</f>
        <v>-87.89667</v>
      </c>
      <c r="O944">
        <v>35</v>
      </c>
      <c r="P944">
        <v>6</v>
      </c>
      <c r="Q944">
        <v>5.3</v>
      </c>
      <c r="R944">
        <v>5</v>
      </c>
      <c r="S944">
        <v>210</v>
      </c>
      <c r="T944">
        <f t="shared" si="126"/>
        <v>-1</v>
      </c>
      <c r="U944" s="1">
        <v>42785</v>
      </c>
      <c r="V944" s="13">
        <f t="shared" si="127"/>
        <v>42767</v>
      </c>
      <c r="W944" s="14">
        <f t="shared" si="128"/>
        <v>42785</v>
      </c>
      <c r="X944" s="1" t="str">
        <f t="shared" si="129"/>
        <v>Sunday</v>
      </c>
      <c r="Y944" s="2">
        <v>0.45534722222222218</v>
      </c>
      <c r="Z944" s="2">
        <f t="shared" si="130"/>
        <v>0.45833333333333331</v>
      </c>
      <c r="AA944">
        <f>1</f>
        <v>1</v>
      </c>
      <c r="AB944" s="1">
        <v>42785</v>
      </c>
      <c r="AC944" s="13">
        <f t="shared" si="131"/>
        <v>42767</v>
      </c>
      <c r="AD944" s="14">
        <f t="shared" si="132"/>
        <v>42785</v>
      </c>
      <c r="AE944" s="1" t="str">
        <f t="shared" si="133"/>
        <v>Sunday</v>
      </c>
      <c r="AF944" s="2">
        <v>0.47967592592592595</v>
      </c>
      <c r="AG944" s="2">
        <f t="shared" si="134"/>
        <v>0.5</v>
      </c>
      <c r="AH944" t="s">
        <v>27</v>
      </c>
    </row>
    <row r="945" spans="1:34" x14ac:dyDescent="0.2">
      <c r="A945">
        <v>1446826</v>
      </c>
      <c r="B945" t="s">
        <v>88</v>
      </c>
      <c r="E945">
        <v>53110</v>
      </c>
      <c r="F945" t="s">
        <v>23</v>
      </c>
      <c r="G945" t="s">
        <v>89</v>
      </c>
      <c r="H945">
        <v>234</v>
      </c>
      <c r="I945" t="s">
        <v>61</v>
      </c>
      <c r="J945">
        <f>VLOOKUP(I945,[1]Key!$A$1:$C$72,2,FALSE)</f>
        <v>43.058619999999998</v>
      </c>
      <c r="K945">
        <f>VLOOKUP(I945,[1]Key!$A$1:$C$72,3,FALSE)</f>
        <v>-87.885319999999993</v>
      </c>
      <c r="L945" t="s">
        <v>30</v>
      </c>
      <c r="M945">
        <f>VLOOKUP(L945,[1]Key!$A$1:$C$72,2,FALSE)</f>
        <v>43.05847</v>
      </c>
      <c r="N945">
        <f>VLOOKUP(L945,[1]Key!$A$1:$C$72,3,FALSE)</f>
        <v>-87.898079999999993</v>
      </c>
      <c r="O945">
        <v>12</v>
      </c>
      <c r="P945">
        <v>3</v>
      </c>
      <c r="Q945">
        <v>1.8</v>
      </c>
      <c r="R945">
        <v>1.7</v>
      </c>
      <c r="S945">
        <v>72</v>
      </c>
      <c r="T945">
        <f t="shared" si="126"/>
        <v>-1</v>
      </c>
      <c r="U945" s="1">
        <v>42785</v>
      </c>
      <c r="V945" s="13">
        <f t="shared" si="127"/>
        <v>42767</v>
      </c>
      <c r="W945" s="14">
        <f t="shared" si="128"/>
        <v>42785</v>
      </c>
      <c r="X945" s="1" t="str">
        <f t="shared" si="129"/>
        <v>Sunday</v>
      </c>
      <c r="Y945" s="2">
        <v>0.45652777777777781</v>
      </c>
      <c r="Z945" s="2">
        <f t="shared" si="130"/>
        <v>0.45833333333333331</v>
      </c>
      <c r="AA945">
        <f>1</f>
        <v>1</v>
      </c>
      <c r="AB945" s="1">
        <v>42785</v>
      </c>
      <c r="AC945" s="13">
        <f t="shared" si="131"/>
        <v>42767</v>
      </c>
      <c r="AD945" s="14">
        <f t="shared" si="132"/>
        <v>42785</v>
      </c>
      <c r="AE945" s="1" t="str">
        <f t="shared" si="133"/>
        <v>Sunday</v>
      </c>
      <c r="AF945" s="2">
        <v>0.46498842592592587</v>
      </c>
      <c r="AG945" s="2">
        <f t="shared" si="134"/>
        <v>0.45833333333333331</v>
      </c>
      <c r="AH945" t="s">
        <v>27</v>
      </c>
    </row>
    <row r="946" spans="1:34" x14ac:dyDescent="0.2">
      <c r="A946">
        <v>1513373</v>
      </c>
      <c r="B946" t="s">
        <v>88</v>
      </c>
      <c r="E946">
        <v>48116</v>
      </c>
      <c r="F946" t="s">
        <v>23</v>
      </c>
      <c r="G946" t="s">
        <v>89</v>
      </c>
      <c r="H946">
        <v>5569</v>
      </c>
      <c r="I946" t="s">
        <v>74</v>
      </c>
      <c r="J946">
        <f>VLOOKUP(I946,[1]Key!$A$1:$C$72,2,FALSE)</f>
        <v>43.040154000000001</v>
      </c>
      <c r="K946">
        <f>VLOOKUP(I946,[1]Key!$A$1:$C$72,3,FALSE)</f>
        <v>-87.932113000000001</v>
      </c>
      <c r="L946" t="s">
        <v>34</v>
      </c>
      <c r="M946">
        <f>VLOOKUP(L946,[1]Key!$A$1:$C$72,2,FALSE)</f>
        <v>43.036900000000003</v>
      </c>
      <c r="N946">
        <f>VLOOKUP(L946,[1]Key!$A$1:$C$72,3,FALSE)</f>
        <v>-87.89667</v>
      </c>
      <c r="O946">
        <v>48</v>
      </c>
      <c r="P946">
        <v>6</v>
      </c>
      <c r="Q946">
        <v>7.2</v>
      </c>
      <c r="R946">
        <v>6.8</v>
      </c>
      <c r="S946">
        <v>288</v>
      </c>
      <c r="T946">
        <f t="shared" si="126"/>
        <v>-1</v>
      </c>
      <c r="U946" s="1">
        <v>42785</v>
      </c>
      <c r="V946" s="13">
        <f t="shared" si="127"/>
        <v>42767</v>
      </c>
      <c r="W946" s="14">
        <f t="shared" si="128"/>
        <v>42785</v>
      </c>
      <c r="X946" s="1" t="str">
        <f t="shared" si="129"/>
        <v>Sunday</v>
      </c>
      <c r="Y946" s="2">
        <v>0.46913194444444445</v>
      </c>
      <c r="Z946" s="2">
        <f t="shared" si="130"/>
        <v>0.45833333333333331</v>
      </c>
      <c r="AA946">
        <f>1</f>
        <v>1</v>
      </c>
      <c r="AB946" s="1">
        <v>42785</v>
      </c>
      <c r="AC946" s="13">
        <f t="shared" si="131"/>
        <v>42767</v>
      </c>
      <c r="AD946" s="14">
        <f t="shared" si="132"/>
        <v>42785</v>
      </c>
      <c r="AE946" s="1" t="str">
        <f t="shared" si="133"/>
        <v>Sunday</v>
      </c>
      <c r="AF946" s="2">
        <v>0.50274305555555554</v>
      </c>
      <c r="AG946" s="2">
        <f t="shared" si="134"/>
        <v>0.5</v>
      </c>
      <c r="AH946" t="s">
        <v>27</v>
      </c>
    </row>
    <row r="947" spans="1:34" x14ac:dyDescent="0.2">
      <c r="A947">
        <v>1252500</v>
      </c>
      <c r="B947" t="s">
        <v>88</v>
      </c>
      <c r="E947">
        <v>53203</v>
      </c>
      <c r="F947" t="s">
        <v>23</v>
      </c>
      <c r="G947" t="s">
        <v>89</v>
      </c>
      <c r="H947">
        <v>5575</v>
      </c>
      <c r="I947" t="s">
        <v>68</v>
      </c>
      <c r="J947">
        <f>VLOOKUP(I947,[1]Key!$A$1:$C$72,2,FALSE)</f>
        <v>43.04804</v>
      </c>
      <c r="K947">
        <f>VLOOKUP(I947,[1]Key!$A$1:$C$72,3,FALSE)</f>
        <v>-87.896720000000002</v>
      </c>
      <c r="L947" t="s">
        <v>105</v>
      </c>
      <c r="M947">
        <f>VLOOKUP(L947,[1]Key!$A$1:$C$72,2,FALSE)</f>
        <v>43.020020000000002</v>
      </c>
      <c r="N947">
        <f>VLOOKUP(L947,[1]Key!$A$1:$C$72,3,FALSE)</f>
        <v>-87.912540000000007</v>
      </c>
      <c r="O947">
        <v>19</v>
      </c>
      <c r="P947">
        <v>3</v>
      </c>
      <c r="Q947">
        <v>2.9</v>
      </c>
      <c r="R947">
        <v>2.7</v>
      </c>
      <c r="S947">
        <v>114</v>
      </c>
      <c r="T947">
        <f t="shared" si="126"/>
        <v>-1</v>
      </c>
      <c r="U947" s="1">
        <v>42785</v>
      </c>
      <c r="V947" s="13">
        <f t="shared" si="127"/>
        <v>42767</v>
      </c>
      <c r="W947" s="14">
        <f t="shared" si="128"/>
        <v>42785</v>
      </c>
      <c r="X947" s="1" t="str">
        <f t="shared" si="129"/>
        <v>Sunday</v>
      </c>
      <c r="Y947" s="2">
        <v>0.48175925925925928</v>
      </c>
      <c r="Z947" s="2">
        <f t="shared" si="130"/>
        <v>0.5</v>
      </c>
      <c r="AA947">
        <f>1</f>
        <v>1</v>
      </c>
      <c r="AB947" s="1">
        <v>42785</v>
      </c>
      <c r="AC947" s="13">
        <f t="shared" si="131"/>
        <v>42767</v>
      </c>
      <c r="AD947" s="14">
        <f t="shared" si="132"/>
        <v>42785</v>
      </c>
      <c r="AE947" s="1" t="str">
        <f t="shared" si="133"/>
        <v>Sunday</v>
      </c>
      <c r="AF947" s="2">
        <v>0.49484953703703699</v>
      </c>
      <c r="AG947" s="2">
        <f t="shared" si="134"/>
        <v>0.5</v>
      </c>
      <c r="AH947" t="s">
        <v>27</v>
      </c>
    </row>
    <row r="948" spans="1:34" x14ac:dyDescent="0.2">
      <c r="A948">
        <v>1513509</v>
      </c>
      <c r="B948" t="s">
        <v>88</v>
      </c>
      <c r="E948">
        <v>53211</v>
      </c>
      <c r="F948" t="s">
        <v>23</v>
      </c>
      <c r="G948" t="s">
        <v>89</v>
      </c>
      <c r="H948">
        <v>22</v>
      </c>
      <c r="I948" t="s">
        <v>80</v>
      </c>
      <c r="J948">
        <f>VLOOKUP(I948,[1]Key!$A$1:$C$72,2,FALSE)</f>
        <v>43.052460000000004</v>
      </c>
      <c r="K948">
        <f>VLOOKUP(I948,[1]Key!$A$1:$C$72,3,FALSE)</f>
        <v>-87.891000000000005</v>
      </c>
      <c r="L948" t="s">
        <v>80</v>
      </c>
      <c r="M948">
        <f>VLOOKUP(L948,[1]Key!$A$1:$C$72,2,FALSE)</f>
        <v>43.052460000000004</v>
      </c>
      <c r="N948">
        <f>VLOOKUP(L948,[1]Key!$A$1:$C$72,3,FALSE)</f>
        <v>-87.891000000000005</v>
      </c>
      <c r="O948">
        <v>86</v>
      </c>
      <c r="P948">
        <v>9</v>
      </c>
      <c r="Q948">
        <v>12.9</v>
      </c>
      <c r="R948">
        <v>12.3</v>
      </c>
      <c r="S948">
        <v>516</v>
      </c>
      <c r="T948">
        <f t="shared" si="126"/>
        <v>-1</v>
      </c>
      <c r="U948" s="1">
        <v>42785</v>
      </c>
      <c r="V948" s="13">
        <f t="shared" si="127"/>
        <v>42767</v>
      </c>
      <c r="W948" s="14">
        <f t="shared" si="128"/>
        <v>42785</v>
      </c>
      <c r="X948" s="1" t="str">
        <f t="shared" si="129"/>
        <v>Sunday</v>
      </c>
      <c r="Y948" s="2">
        <v>0.49128472222222225</v>
      </c>
      <c r="Z948" s="2">
        <f t="shared" si="130"/>
        <v>0.5</v>
      </c>
      <c r="AA948">
        <f>1</f>
        <v>1</v>
      </c>
      <c r="AB948" s="1">
        <v>42785</v>
      </c>
      <c r="AC948" s="13">
        <f t="shared" si="131"/>
        <v>42767</v>
      </c>
      <c r="AD948" s="14">
        <f t="shared" si="132"/>
        <v>42785</v>
      </c>
      <c r="AE948" s="1" t="str">
        <f t="shared" si="133"/>
        <v>Sunday</v>
      </c>
      <c r="AF948" s="2">
        <v>0.55086805555555551</v>
      </c>
      <c r="AG948" s="2">
        <f t="shared" si="134"/>
        <v>0.54166666666666663</v>
      </c>
      <c r="AH948" t="s">
        <v>35</v>
      </c>
    </row>
    <row r="949" spans="1:34" x14ac:dyDescent="0.2">
      <c r="A949">
        <v>1513527</v>
      </c>
      <c r="B949" t="s">
        <v>88</v>
      </c>
      <c r="E949">
        <v>53055</v>
      </c>
      <c r="F949" t="s">
        <v>23</v>
      </c>
      <c r="G949" t="s">
        <v>89</v>
      </c>
      <c r="H949">
        <v>11150</v>
      </c>
      <c r="I949" t="s">
        <v>31</v>
      </c>
      <c r="J949">
        <f>VLOOKUP(I949,[1]Key!$A$1:$C$72,2,FALSE)</f>
        <v>43.03519</v>
      </c>
      <c r="K949">
        <f>VLOOKUP(I949,[1]Key!$A$1:$C$72,3,FALSE)</f>
        <v>-87.907390000000007</v>
      </c>
      <c r="L949" t="s">
        <v>62</v>
      </c>
      <c r="M949">
        <f>VLOOKUP(L949,[1]Key!$A$1:$C$72,2,FALSE)</f>
        <v>43.058010000000003</v>
      </c>
      <c r="N949">
        <f>VLOOKUP(L949,[1]Key!$A$1:$C$72,3,FALSE)</f>
        <v>-87.877300000000005</v>
      </c>
      <c r="O949">
        <v>42</v>
      </c>
      <c r="P949">
        <v>6</v>
      </c>
      <c r="Q949">
        <v>6.3</v>
      </c>
      <c r="R949">
        <v>6</v>
      </c>
      <c r="S949">
        <v>252</v>
      </c>
      <c r="T949">
        <f t="shared" si="126"/>
        <v>-1</v>
      </c>
      <c r="U949" s="1">
        <v>42785</v>
      </c>
      <c r="V949" s="13">
        <f t="shared" si="127"/>
        <v>42767</v>
      </c>
      <c r="W949" s="14">
        <f t="shared" si="128"/>
        <v>42785</v>
      </c>
      <c r="X949" s="1" t="str">
        <f t="shared" si="129"/>
        <v>Sunday</v>
      </c>
      <c r="Y949" s="2">
        <v>0.4952893518518518</v>
      </c>
      <c r="Z949" s="2">
        <f t="shared" si="130"/>
        <v>0.5</v>
      </c>
      <c r="AA949">
        <f>1</f>
        <v>1</v>
      </c>
      <c r="AB949" s="1">
        <v>42785</v>
      </c>
      <c r="AC949" s="13">
        <f t="shared" si="131"/>
        <v>42767</v>
      </c>
      <c r="AD949" s="14">
        <f t="shared" si="132"/>
        <v>42785</v>
      </c>
      <c r="AE949" s="1" t="str">
        <f t="shared" si="133"/>
        <v>Sunday</v>
      </c>
      <c r="AF949" s="2">
        <v>0.52473379629629624</v>
      </c>
      <c r="AG949" s="2">
        <f t="shared" si="134"/>
        <v>0.54166666666666663</v>
      </c>
      <c r="AH949" t="s">
        <v>27</v>
      </c>
    </row>
    <row r="950" spans="1:34" x14ac:dyDescent="0.2">
      <c r="A950">
        <v>1513677</v>
      </c>
      <c r="B950" t="s">
        <v>88</v>
      </c>
      <c r="E950">
        <v>53215</v>
      </c>
      <c r="F950" t="s">
        <v>23</v>
      </c>
      <c r="G950" t="s">
        <v>89</v>
      </c>
      <c r="H950">
        <v>44</v>
      </c>
      <c r="I950" t="s">
        <v>62</v>
      </c>
      <c r="J950">
        <f>VLOOKUP(I950,[1]Key!$A$1:$C$72,2,FALSE)</f>
        <v>43.058010000000003</v>
      </c>
      <c r="K950">
        <f>VLOOKUP(I950,[1]Key!$A$1:$C$72,3,FALSE)</f>
        <v>-87.877300000000005</v>
      </c>
      <c r="L950" t="s">
        <v>62</v>
      </c>
      <c r="M950">
        <f>VLOOKUP(L950,[1]Key!$A$1:$C$72,2,FALSE)</f>
        <v>43.058010000000003</v>
      </c>
      <c r="N950">
        <f>VLOOKUP(L950,[1]Key!$A$1:$C$72,3,FALSE)</f>
        <v>-87.877300000000005</v>
      </c>
      <c r="O950">
        <v>61</v>
      </c>
      <c r="P950">
        <v>6</v>
      </c>
      <c r="Q950">
        <v>9.1999999999999993</v>
      </c>
      <c r="R950">
        <v>8.6999999999999993</v>
      </c>
      <c r="S950">
        <v>366</v>
      </c>
      <c r="T950">
        <f t="shared" si="126"/>
        <v>-1</v>
      </c>
      <c r="U950" s="1">
        <v>42785</v>
      </c>
      <c r="V950" s="13">
        <f t="shared" si="127"/>
        <v>42767</v>
      </c>
      <c r="W950" s="14">
        <f t="shared" si="128"/>
        <v>42785</v>
      </c>
      <c r="X950" s="1" t="str">
        <f t="shared" si="129"/>
        <v>Sunday</v>
      </c>
      <c r="Y950" s="2">
        <v>0.52035879629629633</v>
      </c>
      <c r="Z950" s="2">
        <f t="shared" si="130"/>
        <v>0.5</v>
      </c>
      <c r="AA950">
        <f>1</f>
        <v>1</v>
      </c>
      <c r="AB950" s="1">
        <v>42785</v>
      </c>
      <c r="AC950" s="13">
        <f t="shared" si="131"/>
        <v>42767</v>
      </c>
      <c r="AD950" s="14">
        <f t="shared" si="132"/>
        <v>42785</v>
      </c>
      <c r="AE950" s="1" t="str">
        <f t="shared" si="133"/>
        <v>Sunday</v>
      </c>
      <c r="AF950" s="2">
        <v>0.56259259259259264</v>
      </c>
      <c r="AG950" s="2">
        <f t="shared" si="134"/>
        <v>0.58333333333333326</v>
      </c>
      <c r="AH950" t="s">
        <v>35</v>
      </c>
    </row>
    <row r="951" spans="1:34" x14ac:dyDescent="0.2">
      <c r="A951">
        <v>1513810</v>
      </c>
      <c r="B951" t="s">
        <v>88</v>
      </c>
      <c r="E951">
        <v>89117</v>
      </c>
      <c r="F951" t="s">
        <v>23</v>
      </c>
      <c r="G951" t="s">
        <v>89</v>
      </c>
      <c r="H951">
        <v>5556</v>
      </c>
      <c r="I951" t="s">
        <v>44</v>
      </c>
      <c r="J951">
        <f>VLOOKUP(I951,[1]Key!$A$1:$C$72,2,FALSE)</f>
        <v>43.045712999999999</v>
      </c>
      <c r="K951">
        <f>VLOOKUP(I951,[1]Key!$A$1:$C$72,3,FALSE)</f>
        <v>-87.899756999999994</v>
      </c>
      <c r="L951" t="s">
        <v>44</v>
      </c>
      <c r="M951">
        <f>VLOOKUP(L951,[1]Key!$A$1:$C$72,2,FALSE)</f>
        <v>43.045712999999999</v>
      </c>
      <c r="N951">
        <f>VLOOKUP(L951,[1]Key!$A$1:$C$72,3,FALSE)</f>
        <v>-87.899756999999994</v>
      </c>
      <c r="O951">
        <v>88</v>
      </c>
      <c r="P951">
        <v>9</v>
      </c>
      <c r="Q951">
        <v>13.2</v>
      </c>
      <c r="R951">
        <v>12.5</v>
      </c>
      <c r="S951">
        <v>528</v>
      </c>
      <c r="T951">
        <f t="shared" si="126"/>
        <v>-1</v>
      </c>
      <c r="U951" s="1">
        <v>42785</v>
      </c>
      <c r="V951" s="13">
        <f t="shared" si="127"/>
        <v>42767</v>
      </c>
      <c r="W951" s="14">
        <f t="shared" si="128"/>
        <v>42785</v>
      </c>
      <c r="X951" s="1" t="str">
        <f t="shared" si="129"/>
        <v>Sunday</v>
      </c>
      <c r="Y951" s="2">
        <v>0.54175925925925927</v>
      </c>
      <c r="Z951" s="2">
        <f t="shared" si="130"/>
        <v>0.54166666666666663</v>
      </c>
      <c r="AA951">
        <f>1</f>
        <v>1</v>
      </c>
      <c r="AB951" s="1">
        <v>42785</v>
      </c>
      <c r="AC951" s="13">
        <f t="shared" si="131"/>
        <v>42767</v>
      </c>
      <c r="AD951" s="14">
        <f t="shared" si="132"/>
        <v>42785</v>
      </c>
      <c r="AE951" s="1" t="str">
        <f t="shared" si="133"/>
        <v>Sunday</v>
      </c>
      <c r="AF951" s="2">
        <v>0.60291666666666666</v>
      </c>
      <c r="AG951" s="2">
        <f t="shared" si="134"/>
        <v>0.58333333333333326</v>
      </c>
      <c r="AH951" t="s">
        <v>35</v>
      </c>
    </row>
    <row r="952" spans="1:34" x14ac:dyDescent="0.2">
      <c r="A952">
        <v>1513822</v>
      </c>
      <c r="B952" t="s">
        <v>88</v>
      </c>
      <c r="E952">
        <v>53012</v>
      </c>
      <c r="F952" t="s">
        <v>23</v>
      </c>
      <c r="G952" t="s">
        <v>89</v>
      </c>
      <c r="H952">
        <v>108</v>
      </c>
      <c r="I952" t="s">
        <v>62</v>
      </c>
      <c r="J952">
        <f>VLOOKUP(I952,[1]Key!$A$1:$C$72,2,FALSE)</f>
        <v>43.058010000000003</v>
      </c>
      <c r="K952">
        <f>VLOOKUP(I952,[1]Key!$A$1:$C$72,3,FALSE)</f>
        <v>-87.877300000000005</v>
      </c>
      <c r="L952" t="s">
        <v>62</v>
      </c>
      <c r="M952">
        <f>VLOOKUP(L952,[1]Key!$A$1:$C$72,2,FALSE)</f>
        <v>43.058010000000003</v>
      </c>
      <c r="N952">
        <f>VLOOKUP(L952,[1]Key!$A$1:$C$72,3,FALSE)</f>
        <v>-87.877300000000005</v>
      </c>
      <c r="O952">
        <v>70</v>
      </c>
      <c r="P952">
        <v>9</v>
      </c>
      <c r="Q952">
        <v>10.5</v>
      </c>
      <c r="R952">
        <v>10</v>
      </c>
      <c r="S952">
        <v>420</v>
      </c>
      <c r="T952">
        <f t="shared" si="126"/>
        <v>-1</v>
      </c>
      <c r="U952" s="1">
        <v>42785</v>
      </c>
      <c r="V952" s="13">
        <f t="shared" si="127"/>
        <v>42767</v>
      </c>
      <c r="W952" s="14">
        <f t="shared" si="128"/>
        <v>42785</v>
      </c>
      <c r="X952" s="1" t="str">
        <f t="shared" si="129"/>
        <v>Sunday</v>
      </c>
      <c r="Y952" s="2">
        <v>0.54325231481481484</v>
      </c>
      <c r="Z952" s="2">
        <f t="shared" si="130"/>
        <v>0.54166666666666663</v>
      </c>
      <c r="AA952">
        <f>1</f>
        <v>1</v>
      </c>
      <c r="AB952" s="1">
        <v>42785</v>
      </c>
      <c r="AC952" s="13">
        <f t="shared" si="131"/>
        <v>42767</v>
      </c>
      <c r="AD952" s="14">
        <f t="shared" si="132"/>
        <v>42785</v>
      </c>
      <c r="AE952" s="1" t="str">
        <f t="shared" si="133"/>
        <v>Sunday</v>
      </c>
      <c r="AF952" s="2">
        <v>0.59203703703703703</v>
      </c>
      <c r="AG952" s="2">
        <f t="shared" si="134"/>
        <v>0.58333333333333326</v>
      </c>
      <c r="AH952" t="s">
        <v>35</v>
      </c>
    </row>
    <row r="953" spans="1:34" x14ac:dyDescent="0.2">
      <c r="A953">
        <v>1513835</v>
      </c>
      <c r="B953" t="s">
        <v>88</v>
      </c>
      <c r="E953">
        <v>53211</v>
      </c>
      <c r="F953" t="s">
        <v>23</v>
      </c>
      <c r="G953" t="s">
        <v>89</v>
      </c>
      <c r="H953">
        <v>11119</v>
      </c>
      <c r="I953" t="s">
        <v>51</v>
      </c>
      <c r="J953">
        <f>VLOOKUP(I953,[1]Key!$A$1:$C$72,2,FALSE)</f>
        <v>43.05536</v>
      </c>
      <c r="K953">
        <f>VLOOKUP(I953,[1]Key!$A$1:$C$72,3,FALSE)</f>
        <v>-87.90504</v>
      </c>
      <c r="L953" t="s">
        <v>70</v>
      </c>
      <c r="M953">
        <f>VLOOKUP(L953,[1]Key!$A$1:$C$72,2,FALSE)</f>
        <v>43.053040000000003</v>
      </c>
      <c r="N953">
        <f>VLOOKUP(L953,[1]Key!$A$1:$C$72,3,FALSE)</f>
        <v>-87.897660000000002</v>
      </c>
      <c r="O953">
        <v>12</v>
      </c>
      <c r="P953">
        <v>3</v>
      </c>
      <c r="Q953">
        <v>1.8</v>
      </c>
      <c r="R953">
        <v>1.7</v>
      </c>
      <c r="S953">
        <v>72</v>
      </c>
      <c r="T953">
        <f t="shared" si="126"/>
        <v>-1</v>
      </c>
      <c r="U953" s="1">
        <v>42785</v>
      </c>
      <c r="V953" s="13">
        <f t="shared" si="127"/>
        <v>42767</v>
      </c>
      <c r="W953" s="14">
        <f t="shared" si="128"/>
        <v>42785</v>
      </c>
      <c r="X953" s="1" t="str">
        <f t="shared" si="129"/>
        <v>Sunday</v>
      </c>
      <c r="Y953" s="2">
        <v>0.54480324074074071</v>
      </c>
      <c r="Z953" s="2">
        <f t="shared" si="130"/>
        <v>0.54166666666666663</v>
      </c>
      <c r="AA953">
        <f>1</f>
        <v>1</v>
      </c>
      <c r="AB953" s="1">
        <v>42785</v>
      </c>
      <c r="AC953" s="13">
        <f t="shared" si="131"/>
        <v>42767</v>
      </c>
      <c r="AD953" s="14">
        <f t="shared" si="132"/>
        <v>42785</v>
      </c>
      <c r="AE953" s="1" t="str">
        <f t="shared" si="133"/>
        <v>Sunday</v>
      </c>
      <c r="AF953" s="2">
        <v>0.55302083333333341</v>
      </c>
      <c r="AG953" s="2">
        <f t="shared" si="134"/>
        <v>0.54166666666666663</v>
      </c>
      <c r="AH953" t="s">
        <v>27</v>
      </c>
    </row>
    <row r="954" spans="1:34" x14ac:dyDescent="0.2">
      <c r="A954">
        <v>1513850</v>
      </c>
      <c r="B954" t="s">
        <v>88</v>
      </c>
      <c r="E954">
        <v>54915</v>
      </c>
      <c r="F954" t="s">
        <v>23</v>
      </c>
      <c r="G954" t="s">
        <v>89</v>
      </c>
      <c r="H954">
        <v>88</v>
      </c>
      <c r="I954" t="s">
        <v>67</v>
      </c>
      <c r="J954">
        <f>VLOOKUP(I954,[1]Key!$A$1:$C$72,2,FALSE)</f>
        <v>43.074890000000003</v>
      </c>
      <c r="K954">
        <f>VLOOKUP(I954,[1]Key!$A$1:$C$72,3,FALSE)</f>
        <v>-87.882810000000006</v>
      </c>
      <c r="L954" t="s">
        <v>62</v>
      </c>
      <c r="M954">
        <f>VLOOKUP(L954,[1]Key!$A$1:$C$72,2,FALSE)</f>
        <v>43.058010000000003</v>
      </c>
      <c r="N954">
        <f>VLOOKUP(L954,[1]Key!$A$1:$C$72,3,FALSE)</f>
        <v>-87.877300000000005</v>
      </c>
      <c r="O954">
        <v>47</v>
      </c>
      <c r="P954">
        <v>6</v>
      </c>
      <c r="Q954">
        <v>7.1</v>
      </c>
      <c r="R954">
        <v>6.7</v>
      </c>
      <c r="S954">
        <v>282</v>
      </c>
      <c r="T954">
        <f t="shared" si="126"/>
        <v>-1</v>
      </c>
      <c r="U954" s="1">
        <v>42785</v>
      </c>
      <c r="V954" s="13">
        <f t="shared" si="127"/>
        <v>42767</v>
      </c>
      <c r="W954" s="14">
        <f t="shared" si="128"/>
        <v>42785</v>
      </c>
      <c r="X954" s="1" t="str">
        <f t="shared" si="129"/>
        <v>Sunday</v>
      </c>
      <c r="Y954" s="2">
        <v>0.54722222222222217</v>
      </c>
      <c r="Z954" s="2">
        <f t="shared" si="130"/>
        <v>0.54166666666666663</v>
      </c>
      <c r="AA954">
        <f>1</f>
        <v>1</v>
      </c>
      <c r="AB954" s="1">
        <v>42785</v>
      </c>
      <c r="AC954" s="13">
        <f t="shared" si="131"/>
        <v>42767</v>
      </c>
      <c r="AD954" s="14">
        <f t="shared" si="132"/>
        <v>42785</v>
      </c>
      <c r="AE954" s="1" t="str">
        <f t="shared" si="133"/>
        <v>Sunday</v>
      </c>
      <c r="AF954" s="2">
        <v>0.57995370370370369</v>
      </c>
      <c r="AG954" s="2">
        <f t="shared" si="134"/>
        <v>0.58333333333333326</v>
      </c>
      <c r="AH954" t="s">
        <v>27</v>
      </c>
    </row>
    <row r="955" spans="1:34" x14ac:dyDescent="0.2">
      <c r="A955">
        <v>1513874</v>
      </c>
      <c r="B955" t="s">
        <v>88</v>
      </c>
      <c r="E955">
        <v>53221</v>
      </c>
      <c r="F955" t="s">
        <v>23</v>
      </c>
      <c r="G955" t="s">
        <v>89</v>
      </c>
      <c r="H955">
        <v>5448</v>
      </c>
      <c r="I955" t="s">
        <v>62</v>
      </c>
      <c r="J955">
        <f>VLOOKUP(I955,[1]Key!$A$1:$C$72,2,FALSE)</f>
        <v>43.058010000000003</v>
      </c>
      <c r="K955">
        <f>VLOOKUP(I955,[1]Key!$A$1:$C$72,3,FALSE)</f>
        <v>-87.877300000000005</v>
      </c>
      <c r="L955" t="s">
        <v>62</v>
      </c>
      <c r="M955">
        <f>VLOOKUP(L955,[1]Key!$A$1:$C$72,2,FALSE)</f>
        <v>43.058010000000003</v>
      </c>
      <c r="N955">
        <f>VLOOKUP(L955,[1]Key!$A$1:$C$72,3,FALSE)</f>
        <v>-87.877300000000005</v>
      </c>
      <c r="O955">
        <v>9</v>
      </c>
      <c r="P955">
        <v>3</v>
      </c>
      <c r="Q955">
        <v>1.4</v>
      </c>
      <c r="R955">
        <v>1.3</v>
      </c>
      <c r="S955">
        <v>54</v>
      </c>
      <c r="T955">
        <f t="shared" si="126"/>
        <v>-1</v>
      </c>
      <c r="U955" s="1">
        <v>42785</v>
      </c>
      <c r="V955" s="13">
        <f t="shared" si="127"/>
        <v>42767</v>
      </c>
      <c r="W955" s="14">
        <f t="shared" si="128"/>
        <v>42785</v>
      </c>
      <c r="X955" s="1" t="str">
        <f t="shared" si="129"/>
        <v>Sunday</v>
      </c>
      <c r="Y955" s="2">
        <v>0.55143518518518519</v>
      </c>
      <c r="Z955" s="2">
        <f t="shared" si="130"/>
        <v>0.54166666666666663</v>
      </c>
      <c r="AA955">
        <f>1</f>
        <v>1</v>
      </c>
      <c r="AB955" s="1">
        <v>42785</v>
      </c>
      <c r="AC955" s="13">
        <f t="shared" si="131"/>
        <v>42767</v>
      </c>
      <c r="AD955" s="14">
        <f t="shared" si="132"/>
        <v>42785</v>
      </c>
      <c r="AE955" s="1" t="str">
        <f t="shared" si="133"/>
        <v>Sunday</v>
      </c>
      <c r="AF955" s="2">
        <v>0.55774305555555559</v>
      </c>
      <c r="AG955" s="2">
        <f t="shared" si="134"/>
        <v>0.54166666666666663</v>
      </c>
      <c r="AH955" t="s">
        <v>35</v>
      </c>
    </row>
    <row r="956" spans="1:34" x14ac:dyDescent="0.2">
      <c r="A956">
        <v>1513893</v>
      </c>
      <c r="B956" t="s">
        <v>88</v>
      </c>
      <c r="E956">
        <v>53186</v>
      </c>
      <c r="F956" t="s">
        <v>23</v>
      </c>
      <c r="G956" t="s">
        <v>89</v>
      </c>
      <c r="H956">
        <v>11133</v>
      </c>
      <c r="I956" t="s">
        <v>57</v>
      </c>
      <c r="J956">
        <f>VLOOKUP(I956,[1]Key!$A$1:$C$72,2,FALSE)</f>
        <v>43.048609999999996</v>
      </c>
      <c r="K956">
        <f>VLOOKUP(I956,[1]Key!$A$1:$C$72,3,FALSE)</f>
        <v>-88.008480000000006</v>
      </c>
      <c r="L956" t="s">
        <v>57</v>
      </c>
      <c r="M956">
        <f>VLOOKUP(L956,[1]Key!$A$1:$C$72,2,FALSE)</f>
        <v>43.048609999999996</v>
      </c>
      <c r="N956">
        <f>VLOOKUP(L956,[1]Key!$A$1:$C$72,3,FALSE)</f>
        <v>-88.008480000000006</v>
      </c>
      <c r="O956">
        <v>78</v>
      </c>
      <c r="P956">
        <v>9</v>
      </c>
      <c r="Q956">
        <v>11.7</v>
      </c>
      <c r="R956">
        <v>11.1</v>
      </c>
      <c r="S956">
        <v>468</v>
      </c>
      <c r="T956">
        <f t="shared" si="126"/>
        <v>-1</v>
      </c>
      <c r="U956" s="1">
        <v>42785</v>
      </c>
      <c r="V956" s="13">
        <f t="shared" si="127"/>
        <v>42767</v>
      </c>
      <c r="W956" s="14">
        <f t="shared" si="128"/>
        <v>42785</v>
      </c>
      <c r="X956" s="1" t="str">
        <f t="shared" si="129"/>
        <v>Sunday</v>
      </c>
      <c r="Y956" s="2">
        <v>0.55269675925925921</v>
      </c>
      <c r="Z956" s="2">
        <f t="shared" si="130"/>
        <v>0.54166666666666663</v>
      </c>
      <c r="AA956">
        <f>1</f>
        <v>1</v>
      </c>
      <c r="AB956" s="1">
        <v>42785</v>
      </c>
      <c r="AC956" s="13">
        <f t="shared" si="131"/>
        <v>42767</v>
      </c>
      <c r="AD956" s="14">
        <f t="shared" si="132"/>
        <v>42785</v>
      </c>
      <c r="AE956" s="1" t="str">
        <f t="shared" si="133"/>
        <v>Sunday</v>
      </c>
      <c r="AF956" s="2">
        <v>0.6066435185185185</v>
      </c>
      <c r="AG956" s="2">
        <f t="shared" si="134"/>
        <v>0.625</v>
      </c>
      <c r="AH956" t="s">
        <v>35</v>
      </c>
    </row>
    <row r="957" spans="1:34" x14ac:dyDescent="0.2">
      <c r="A957">
        <v>1513934</v>
      </c>
      <c r="B957" t="s">
        <v>88</v>
      </c>
      <c r="E957">
        <v>63135</v>
      </c>
      <c r="F957" t="s">
        <v>23</v>
      </c>
      <c r="G957" t="s">
        <v>89</v>
      </c>
      <c r="H957">
        <v>5432</v>
      </c>
      <c r="I957" t="s">
        <v>61</v>
      </c>
      <c r="J957">
        <f>VLOOKUP(I957,[1]Key!$A$1:$C$72,2,FALSE)</f>
        <v>43.058619999999998</v>
      </c>
      <c r="K957">
        <f>VLOOKUP(I957,[1]Key!$A$1:$C$72,3,FALSE)</f>
        <v>-87.885319999999993</v>
      </c>
      <c r="L957" t="s">
        <v>80</v>
      </c>
      <c r="M957">
        <f>VLOOKUP(L957,[1]Key!$A$1:$C$72,2,FALSE)</f>
        <v>43.052460000000004</v>
      </c>
      <c r="N957">
        <f>VLOOKUP(L957,[1]Key!$A$1:$C$72,3,FALSE)</f>
        <v>-87.891000000000005</v>
      </c>
      <c r="O957">
        <v>52</v>
      </c>
      <c r="P957">
        <v>6</v>
      </c>
      <c r="Q957">
        <v>7.8</v>
      </c>
      <c r="R957">
        <v>7.4</v>
      </c>
      <c r="S957">
        <v>312</v>
      </c>
      <c r="T957">
        <f t="shared" si="126"/>
        <v>-1</v>
      </c>
      <c r="U957" s="1">
        <v>42785</v>
      </c>
      <c r="V957" s="13">
        <f t="shared" si="127"/>
        <v>42767</v>
      </c>
      <c r="W957" s="14">
        <f t="shared" si="128"/>
        <v>42785</v>
      </c>
      <c r="X957" s="1" t="str">
        <f t="shared" si="129"/>
        <v>Sunday</v>
      </c>
      <c r="Y957" s="2">
        <v>0.55862268518518521</v>
      </c>
      <c r="Z957" s="2">
        <f t="shared" si="130"/>
        <v>0.54166666666666663</v>
      </c>
      <c r="AA957">
        <f>1</f>
        <v>1</v>
      </c>
      <c r="AB957" s="1">
        <v>42785</v>
      </c>
      <c r="AC957" s="13">
        <f t="shared" si="131"/>
        <v>42767</v>
      </c>
      <c r="AD957" s="14">
        <f t="shared" si="132"/>
        <v>42785</v>
      </c>
      <c r="AE957" s="1" t="str">
        <f t="shared" si="133"/>
        <v>Sunday</v>
      </c>
      <c r="AF957" s="2">
        <v>0.59444444444444444</v>
      </c>
      <c r="AG957" s="2">
        <f t="shared" si="134"/>
        <v>0.58333333333333326</v>
      </c>
      <c r="AH957" t="s">
        <v>27</v>
      </c>
    </row>
    <row r="958" spans="1:34" x14ac:dyDescent="0.2">
      <c r="A958">
        <v>1131459</v>
      </c>
      <c r="B958" t="s">
        <v>88</v>
      </c>
      <c r="E958">
        <v>53188</v>
      </c>
      <c r="F958" t="s">
        <v>23</v>
      </c>
      <c r="G958" t="s">
        <v>89</v>
      </c>
      <c r="H958">
        <v>279</v>
      </c>
      <c r="I958" t="s">
        <v>31</v>
      </c>
      <c r="J958">
        <f>VLOOKUP(I958,[1]Key!$A$1:$C$72,2,FALSE)</f>
        <v>43.03519</v>
      </c>
      <c r="K958">
        <f>VLOOKUP(I958,[1]Key!$A$1:$C$72,3,FALSE)</f>
        <v>-87.907390000000007</v>
      </c>
      <c r="L958" t="s">
        <v>29</v>
      </c>
      <c r="M958">
        <f>VLOOKUP(L958,[1]Key!$A$1:$C$72,2,FALSE)</f>
        <v>43.042490000000001</v>
      </c>
      <c r="N958">
        <f>VLOOKUP(L958,[1]Key!$A$1:$C$72,3,FALSE)</f>
        <v>-87.909959999999998</v>
      </c>
      <c r="O958">
        <v>11</v>
      </c>
      <c r="P958">
        <v>3</v>
      </c>
      <c r="Q958">
        <v>1.7</v>
      </c>
      <c r="R958">
        <v>1.6</v>
      </c>
      <c r="S958">
        <v>66</v>
      </c>
      <c r="T958">
        <f t="shared" si="126"/>
        <v>-1</v>
      </c>
      <c r="U958" s="1">
        <v>42785</v>
      </c>
      <c r="V958" s="13">
        <f t="shared" si="127"/>
        <v>42767</v>
      </c>
      <c r="W958" s="14">
        <f t="shared" si="128"/>
        <v>42785</v>
      </c>
      <c r="X958" s="1" t="str">
        <f t="shared" si="129"/>
        <v>Sunday</v>
      </c>
      <c r="Y958" s="2">
        <v>0.5646296296296297</v>
      </c>
      <c r="Z958" s="2">
        <f t="shared" si="130"/>
        <v>0.58333333333333326</v>
      </c>
      <c r="AA958">
        <f>1</f>
        <v>1</v>
      </c>
      <c r="AB958" s="1">
        <v>42785</v>
      </c>
      <c r="AC958" s="13">
        <f t="shared" si="131"/>
        <v>42767</v>
      </c>
      <c r="AD958" s="14">
        <f t="shared" si="132"/>
        <v>42785</v>
      </c>
      <c r="AE958" s="1" t="str">
        <f t="shared" si="133"/>
        <v>Sunday</v>
      </c>
      <c r="AF958" s="2">
        <v>0.57256944444444446</v>
      </c>
      <c r="AG958" s="2">
        <f t="shared" si="134"/>
        <v>0.58333333333333326</v>
      </c>
      <c r="AH958" t="s">
        <v>27</v>
      </c>
    </row>
    <row r="959" spans="1:34" x14ac:dyDescent="0.2">
      <c r="A959">
        <v>1514104</v>
      </c>
      <c r="B959" t="s">
        <v>88</v>
      </c>
      <c r="E959">
        <v>55112</v>
      </c>
      <c r="F959" t="s">
        <v>23</v>
      </c>
      <c r="G959" t="s">
        <v>89</v>
      </c>
      <c r="H959">
        <v>11118</v>
      </c>
      <c r="I959" t="s">
        <v>34</v>
      </c>
      <c r="J959">
        <f>VLOOKUP(I959,[1]Key!$A$1:$C$72,2,FALSE)</f>
        <v>43.036900000000003</v>
      </c>
      <c r="K959">
        <f>VLOOKUP(I959,[1]Key!$A$1:$C$72,3,FALSE)</f>
        <v>-87.89667</v>
      </c>
      <c r="L959" t="s">
        <v>34</v>
      </c>
      <c r="M959">
        <f>VLOOKUP(L959,[1]Key!$A$1:$C$72,2,FALSE)</f>
        <v>43.036900000000003</v>
      </c>
      <c r="N959">
        <f>VLOOKUP(L959,[1]Key!$A$1:$C$72,3,FALSE)</f>
        <v>-87.89667</v>
      </c>
      <c r="O959">
        <v>33</v>
      </c>
      <c r="P959">
        <v>3</v>
      </c>
      <c r="Q959">
        <v>5</v>
      </c>
      <c r="R959">
        <v>4.7</v>
      </c>
      <c r="S959">
        <v>198</v>
      </c>
      <c r="T959">
        <f t="shared" si="126"/>
        <v>-1</v>
      </c>
      <c r="U959" s="1">
        <v>42785</v>
      </c>
      <c r="V959" s="13">
        <f t="shared" si="127"/>
        <v>42767</v>
      </c>
      <c r="W959" s="14">
        <f t="shared" si="128"/>
        <v>42785</v>
      </c>
      <c r="X959" s="1" t="str">
        <f t="shared" si="129"/>
        <v>Sunday</v>
      </c>
      <c r="Y959" s="2">
        <v>0.58333333333333337</v>
      </c>
      <c r="Z959" s="2">
        <f t="shared" si="130"/>
        <v>0.58333333333333326</v>
      </c>
      <c r="AA959">
        <f>1</f>
        <v>1</v>
      </c>
      <c r="AB959" s="1">
        <v>42785</v>
      </c>
      <c r="AC959" s="13">
        <f t="shared" si="131"/>
        <v>42767</v>
      </c>
      <c r="AD959" s="14">
        <f t="shared" si="132"/>
        <v>42785</v>
      </c>
      <c r="AE959" s="1" t="str">
        <f t="shared" si="133"/>
        <v>Sunday</v>
      </c>
      <c r="AF959" s="2">
        <v>0.6063425925925926</v>
      </c>
      <c r="AG959" s="2">
        <f t="shared" si="134"/>
        <v>0.625</v>
      </c>
      <c r="AH959" t="s">
        <v>35</v>
      </c>
    </row>
    <row r="960" spans="1:34" x14ac:dyDescent="0.2">
      <c r="A960">
        <v>1514201</v>
      </c>
      <c r="B960" t="s">
        <v>88</v>
      </c>
      <c r="F960" t="s">
        <v>23</v>
      </c>
      <c r="G960" t="s">
        <v>89</v>
      </c>
      <c r="H960">
        <v>11127</v>
      </c>
      <c r="I960" t="s">
        <v>41</v>
      </c>
      <c r="J960">
        <f>VLOOKUP(I960,[1]Key!$A$1:$C$72,2,FALSE)</f>
        <v>43.04824</v>
      </c>
      <c r="K960">
        <f>VLOOKUP(I960,[1]Key!$A$1:$C$72,3,FALSE)</f>
        <v>-87.904970000000006</v>
      </c>
      <c r="L960" t="s">
        <v>41</v>
      </c>
      <c r="M960">
        <f>VLOOKUP(L960,[1]Key!$A$1:$C$72,2,FALSE)</f>
        <v>43.04824</v>
      </c>
      <c r="N960">
        <f>VLOOKUP(L960,[1]Key!$A$1:$C$72,3,FALSE)</f>
        <v>-87.904970000000006</v>
      </c>
      <c r="O960">
        <v>111</v>
      </c>
      <c r="P960">
        <v>12</v>
      </c>
      <c r="Q960">
        <v>16.7</v>
      </c>
      <c r="R960">
        <v>15.8</v>
      </c>
      <c r="S960">
        <v>666</v>
      </c>
      <c r="T960">
        <f t="shared" si="126"/>
        <v>-1</v>
      </c>
      <c r="U960" s="1">
        <v>42785</v>
      </c>
      <c r="V960" s="13">
        <f t="shared" si="127"/>
        <v>42767</v>
      </c>
      <c r="W960" s="14">
        <f t="shared" si="128"/>
        <v>42785</v>
      </c>
      <c r="X960" s="1" t="str">
        <f t="shared" si="129"/>
        <v>Sunday</v>
      </c>
      <c r="Y960" s="2">
        <v>0.59542824074074074</v>
      </c>
      <c r="Z960" s="2">
        <f t="shared" si="130"/>
        <v>0.58333333333333326</v>
      </c>
      <c r="AA960">
        <f>1</f>
        <v>1</v>
      </c>
      <c r="AB960" s="1">
        <v>42785</v>
      </c>
      <c r="AC960" s="13">
        <f t="shared" si="131"/>
        <v>42767</v>
      </c>
      <c r="AD960" s="14">
        <f t="shared" si="132"/>
        <v>42785</v>
      </c>
      <c r="AE960" s="1" t="str">
        <f t="shared" si="133"/>
        <v>Sunday</v>
      </c>
      <c r="AF960" s="2">
        <v>0.6726388888888889</v>
      </c>
      <c r="AG960" s="2">
        <f t="shared" si="134"/>
        <v>0.66666666666666663</v>
      </c>
      <c r="AH960" t="s">
        <v>35</v>
      </c>
    </row>
    <row r="961" spans="1:34" x14ac:dyDescent="0.2">
      <c r="A961">
        <v>1514221</v>
      </c>
      <c r="B961" t="s">
        <v>88</v>
      </c>
      <c r="E961">
        <v>53202</v>
      </c>
      <c r="F961" t="s">
        <v>23</v>
      </c>
      <c r="G961" t="s">
        <v>89</v>
      </c>
      <c r="H961">
        <v>46</v>
      </c>
      <c r="I961" t="s">
        <v>61</v>
      </c>
      <c r="J961">
        <f>VLOOKUP(I961,[1]Key!$A$1:$C$72,2,FALSE)</f>
        <v>43.058619999999998</v>
      </c>
      <c r="K961">
        <f>VLOOKUP(I961,[1]Key!$A$1:$C$72,3,FALSE)</f>
        <v>-87.885319999999993</v>
      </c>
      <c r="L961" t="s">
        <v>61</v>
      </c>
      <c r="M961">
        <f>VLOOKUP(L961,[1]Key!$A$1:$C$72,2,FALSE)</f>
        <v>43.058619999999998</v>
      </c>
      <c r="N961">
        <f>VLOOKUP(L961,[1]Key!$A$1:$C$72,3,FALSE)</f>
        <v>-87.885319999999993</v>
      </c>
      <c r="O961">
        <v>97</v>
      </c>
      <c r="P961">
        <v>12</v>
      </c>
      <c r="Q961">
        <v>14.6</v>
      </c>
      <c r="R961">
        <v>13.8</v>
      </c>
      <c r="S961">
        <v>582</v>
      </c>
      <c r="T961">
        <f t="shared" si="126"/>
        <v>-1</v>
      </c>
      <c r="U961" s="1">
        <v>42785</v>
      </c>
      <c r="V961" s="13">
        <f t="shared" si="127"/>
        <v>42767</v>
      </c>
      <c r="W961" s="14">
        <f t="shared" si="128"/>
        <v>42785</v>
      </c>
      <c r="X961" s="1" t="str">
        <f t="shared" si="129"/>
        <v>Sunday</v>
      </c>
      <c r="Y961" s="2">
        <v>0.59799768518518526</v>
      </c>
      <c r="Z961" s="2">
        <f t="shared" si="130"/>
        <v>0.58333333333333326</v>
      </c>
      <c r="AA961">
        <f>1</f>
        <v>1</v>
      </c>
      <c r="AB961" s="1">
        <v>42785</v>
      </c>
      <c r="AC961" s="13">
        <f t="shared" si="131"/>
        <v>42767</v>
      </c>
      <c r="AD961" s="14">
        <f t="shared" si="132"/>
        <v>42785</v>
      </c>
      <c r="AE961" s="1" t="str">
        <f t="shared" si="133"/>
        <v>Sunday</v>
      </c>
      <c r="AF961" s="2">
        <v>0.66538194444444443</v>
      </c>
      <c r="AG961" s="2">
        <f t="shared" si="134"/>
        <v>0.66666666666666663</v>
      </c>
      <c r="AH961" t="s">
        <v>35</v>
      </c>
    </row>
    <row r="962" spans="1:34" x14ac:dyDescent="0.2">
      <c r="A962">
        <v>1514221</v>
      </c>
      <c r="B962" t="s">
        <v>88</v>
      </c>
      <c r="E962">
        <v>53202</v>
      </c>
      <c r="F962" t="s">
        <v>23</v>
      </c>
      <c r="G962" t="s">
        <v>89</v>
      </c>
      <c r="H962">
        <v>42</v>
      </c>
      <c r="I962" t="s">
        <v>61</v>
      </c>
      <c r="J962">
        <f>VLOOKUP(I962,[1]Key!$A$1:$C$72,2,FALSE)</f>
        <v>43.058619999999998</v>
      </c>
      <c r="K962">
        <f>VLOOKUP(I962,[1]Key!$A$1:$C$72,3,FALSE)</f>
        <v>-87.885319999999993</v>
      </c>
      <c r="L962" t="s">
        <v>61</v>
      </c>
      <c r="M962">
        <f>VLOOKUP(L962,[1]Key!$A$1:$C$72,2,FALSE)</f>
        <v>43.058619999999998</v>
      </c>
      <c r="N962">
        <f>VLOOKUP(L962,[1]Key!$A$1:$C$72,3,FALSE)</f>
        <v>-87.885319999999993</v>
      </c>
      <c r="O962">
        <v>97</v>
      </c>
      <c r="P962">
        <v>12</v>
      </c>
      <c r="Q962">
        <v>14.6</v>
      </c>
      <c r="R962">
        <v>13.8</v>
      </c>
      <c r="S962">
        <v>582</v>
      </c>
      <c r="T962">
        <f t="shared" ref="T962:T1025" si="135">-1</f>
        <v>-1</v>
      </c>
      <c r="U962" s="1">
        <v>42785</v>
      </c>
      <c r="V962" s="13">
        <f t="shared" ref="V962:V1025" si="136">DATE(YEAR(U962), MONTH(U962), 1)</f>
        <v>42767</v>
      </c>
      <c r="W962" s="14">
        <f t="shared" ref="W962:W1025" si="137">U962</f>
        <v>42785</v>
      </c>
      <c r="X962" s="1" t="str">
        <f t="shared" ref="X962:X1025" si="138">TEXT(W962,"dddd")</f>
        <v>Sunday</v>
      </c>
      <c r="Y962" s="2">
        <v>0.59856481481481483</v>
      </c>
      <c r="Z962" s="2">
        <f t="shared" ref="Z962:Z1025" si="139">MROUND(Y962, "1:00")</f>
        <v>0.58333333333333326</v>
      </c>
      <c r="AA962">
        <f>1</f>
        <v>1</v>
      </c>
      <c r="AB962" s="1">
        <v>42785</v>
      </c>
      <c r="AC962" s="13">
        <f t="shared" ref="AC962:AC1025" si="140">DATE(YEAR(AB962), MONTH(AB962), 1)</f>
        <v>42767</v>
      </c>
      <c r="AD962" s="14">
        <f t="shared" ref="AD962:AD1025" si="141">AB962</f>
        <v>42785</v>
      </c>
      <c r="AE962" s="1" t="str">
        <f t="shared" ref="AE962:AE1025" si="142">TEXT(AD962,"dddd")</f>
        <v>Sunday</v>
      </c>
      <c r="AF962" s="2">
        <v>0.66543981481481485</v>
      </c>
      <c r="AG962" s="2">
        <f t="shared" ref="AG962:AG1025" si="143">MROUND(AF962, "1:00")</f>
        <v>0.66666666666666663</v>
      </c>
      <c r="AH962" t="s">
        <v>35</v>
      </c>
    </row>
    <row r="963" spans="1:34" x14ac:dyDescent="0.2">
      <c r="A963">
        <v>1514240</v>
      </c>
      <c r="B963" t="s">
        <v>88</v>
      </c>
      <c r="E963">
        <v>53562</v>
      </c>
      <c r="F963" t="s">
        <v>23</v>
      </c>
      <c r="G963" t="s">
        <v>89</v>
      </c>
      <c r="H963">
        <v>45</v>
      </c>
      <c r="I963" t="s">
        <v>62</v>
      </c>
      <c r="J963">
        <f>VLOOKUP(I963,[1]Key!$A$1:$C$72,2,FALSE)</f>
        <v>43.058010000000003</v>
      </c>
      <c r="K963">
        <f>VLOOKUP(I963,[1]Key!$A$1:$C$72,3,FALSE)</f>
        <v>-87.877300000000005</v>
      </c>
      <c r="L963" t="s">
        <v>62</v>
      </c>
      <c r="M963">
        <f>VLOOKUP(L963,[1]Key!$A$1:$C$72,2,FALSE)</f>
        <v>43.058010000000003</v>
      </c>
      <c r="N963">
        <f>VLOOKUP(L963,[1]Key!$A$1:$C$72,3,FALSE)</f>
        <v>-87.877300000000005</v>
      </c>
      <c r="O963">
        <v>35</v>
      </c>
      <c r="P963">
        <v>6</v>
      </c>
      <c r="Q963">
        <v>5.3</v>
      </c>
      <c r="R963">
        <v>5</v>
      </c>
      <c r="S963">
        <v>210</v>
      </c>
      <c r="T963">
        <f t="shared" si="135"/>
        <v>-1</v>
      </c>
      <c r="U963" s="1">
        <v>42785</v>
      </c>
      <c r="V963" s="13">
        <f t="shared" si="136"/>
        <v>42767</v>
      </c>
      <c r="W963" s="14">
        <f t="shared" si="137"/>
        <v>42785</v>
      </c>
      <c r="X963" s="1" t="str">
        <f t="shared" si="138"/>
        <v>Sunday</v>
      </c>
      <c r="Y963" s="2">
        <v>0.60055555555555562</v>
      </c>
      <c r="Z963" s="2">
        <f t="shared" si="139"/>
        <v>0.58333333333333326</v>
      </c>
      <c r="AA963">
        <f>1</f>
        <v>1</v>
      </c>
      <c r="AB963" s="1">
        <v>42785</v>
      </c>
      <c r="AC963" s="13">
        <f t="shared" si="140"/>
        <v>42767</v>
      </c>
      <c r="AD963" s="14">
        <f t="shared" si="141"/>
        <v>42785</v>
      </c>
      <c r="AE963" s="1" t="str">
        <f t="shared" si="142"/>
        <v>Sunday</v>
      </c>
      <c r="AF963" s="2">
        <v>0.62450231481481489</v>
      </c>
      <c r="AG963" s="2">
        <f t="shared" si="143"/>
        <v>0.625</v>
      </c>
      <c r="AH963" t="s">
        <v>35</v>
      </c>
    </row>
    <row r="964" spans="1:34" x14ac:dyDescent="0.2">
      <c r="A964">
        <v>1514288</v>
      </c>
      <c r="B964" t="s">
        <v>88</v>
      </c>
      <c r="E964">
        <v>53150</v>
      </c>
      <c r="F964" t="s">
        <v>23</v>
      </c>
      <c r="G964" t="s">
        <v>89</v>
      </c>
      <c r="H964">
        <v>11118</v>
      </c>
      <c r="I964" t="s">
        <v>34</v>
      </c>
      <c r="J964">
        <f>VLOOKUP(I964,[1]Key!$A$1:$C$72,2,FALSE)</f>
        <v>43.036900000000003</v>
      </c>
      <c r="K964">
        <f>VLOOKUP(I964,[1]Key!$A$1:$C$72,3,FALSE)</f>
        <v>-87.89667</v>
      </c>
      <c r="L964" t="s">
        <v>34</v>
      </c>
      <c r="M964">
        <f>VLOOKUP(L964,[1]Key!$A$1:$C$72,2,FALSE)</f>
        <v>43.036900000000003</v>
      </c>
      <c r="N964">
        <f>VLOOKUP(L964,[1]Key!$A$1:$C$72,3,FALSE)</f>
        <v>-87.89667</v>
      </c>
      <c r="O964">
        <v>14</v>
      </c>
      <c r="P964">
        <v>3</v>
      </c>
      <c r="Q964">
        <v>2.1</v>
      </c>
      <c r="R964">
        <v>2</v>
      </c>
      <c r="S964">
        <v>84</v>
      </c>
      <c r="T964">
        <f t="shared" si="135"/>
        <v>-1</v>
      </c>
      <c r="U964" s="1">
        <v>42785</v>
      </c>
      <c r="V964" s="13">
        <f t="shared" si="136"/>
        <v>42767</v>
      </c>
      <c r="W964" s="14">
        <f t="shared" si="137"/>
        <v>42785</v>
      </c>
      <c r="X964" s="1" t="str">
        <f t="shared" si="138"/>
        <v>Sunday</v>
      </c>
      <c r="Y964" s="2">
        <v>0.60638888888888887</v>
      </c>
      <c r="Z964" s="2">
        <f t="shared" si="139"/>
        <v>0.625</v>
      </c>
      <c r="AA964">
        <f>1</f>
        <v>1</v>
      </c>
      <c r="AB964" s="1">
        <v>42785</v>
      </c>
      <c r="AC964" s="13">
        <f t="shared" si="140"/>
        <v>42767</v>
      </c>
      <c r="AD964" s="14">
        <f t="shared" si="141"/>
        <v>42785</v>
      </c>
      <c r="AE964" s="1" t="str">
        <f t="shared" si="142"/>
        <v>Sunday</v>
      </c>
      <c r="AF964" s="2">
        <v>0.61621527777777774</v>
      </c>
      <c r="AG964" s="2">
        <f t="shared" si="143"/>
        <v>0.625</v>
      </c>
      <c r="AH964" t="s">
        <v>35</v>
      </c>
    </row>
    <row r="965" spans="1:34" x14ac:dyDescent="0.2">
      <c r="A965">
        <v>1514321</v>
      </c>
      <c r="B965" t="s">
        <v>88</v>
      </c>
      <c r="E965">
        <v>53186</v>
      </c>
      <c r="F965" t="s">
        <v>23</v>
      </c>
      <c r="G965" t="s">
        <v>89</v>
      </c>
      <c r="H965">
        <v>952</v>
      </c>
      <c r="I965" t="s">
        <v>61</v>
      </c>
      <c r="J965">
        <f>VLOOKUP(I965,[1]Key!$A$1:$C$72,2,FALSE)</f>
        <v>43.058619999999998</v>
      </c>
      <c r="K965">
        <f>VLOOKUP(I965,[1]Key!$A$1:$C$72,3,FALSE)</f>
        <v>-87.885319999999993</v>
      </c>
      <c r="L965" t="s">
        <v>34</v>
      </c>
      <c r="M965">
        <f>VLOOKUP(L965,[1]Key!$A$1:$C$72,2,FALSE)</f>
        <v>43.036900000000003</v>
      </c>
      <c r="N965">
        <f>VLOOKUP(L965,[1]Key!$A$1:$C$72,3,FALSE)</f>
        <v>-87.89667</v>
      </c>
      <c r="O965">
        <v>30</v>
      </c>
      <c r="P965">
        <v>3</v>
      </c>
      <c r="Q965">
        <v>4.5</v>
      </c>
      <c r="R965">
        <v>4.3</v>
      </c>
      <c r="S965">
        <v>180</v>
      </c>
      <c r="T965">
        <f t="shared" si="135"/>
        <v>-1</v>
      </c>
      <c r="U965" s="1">
        <v>42785</v>
      </c>
      <c r="V965" s="13">
        <f t="shared" si="136"/>
        <v>42767</v>
      </c>
      <c r="W965" s="14">
        <f t="shared" si="137"/>
        <v>42785</v>
      </c>
      <c r="X965" s="1" t="str">
        <f t="shared" si="138"/>
        <v>Sunday</v>
      </c>
      <c r="Y965" s="2">
        <v>0.61076388888888888</v>
      </c>
      <c r="Z965" s="2">
        <f t="shared" si="139"/>
        <v>0.625</v>
      </c>
      <c r="AA965">
        <f>1</f>
        <v>1</v>
      </c>
      <c r="AB965" s="1">
        <v>42785</v>
      </c>
      <c r="AC965" s="13">
        <f t="shared" si="140"/>
        <v>42767</v>
      </c>
      <c r="AD965" s="14">
        <f t="shared" si="141"/>
        <v>42785</v>
      </c>
      <c r="AE965" s="1" t="str">
        <f t="shared" si="142"/>
        <v>Sunday</v>
      </c>
      <c r="AF965" s="2">
        <v>0.63130787037037039</v>
      </c>
      <c r="AG965" s="2">
        <f t="shared" si="143"/>
        <v>0.625</v>
      </c>
      <c r="AH965" t="s">
        <v>27</v>
      </c>
    </row>
    <row r="966" spans="1:34" x14ac:dyDescent="0.2">
      <c r="A966">
        <v>1514344</v>
      </c>
      <c r="B966" t="s">
        <v>88</v>
      </c>
      <c r="E966">
        <v>53233</v>
      </c>
      <c r="F966" t="s">
        <v>23</v>
      </c>
      <c r="G966" t="s">
        <v>89</v>
      </c>
      <c r="H966">
        <v>318</v>
      </c>
      <c r="I966" t="s">
        <v>74</v>
      </c>
      <c r="J966">
        <f>VLOOKUP(I966,[1]Key!$A$1:$C$72,2,FALSE)</f>
        <v>43.040154000000001</v>
      </c>
      <c r="K966">
        <f>VLOOKUP(I966,[1]Key!$A$1:$C$72,3,FALSE)</f>
        <v>-87.932113000000001</v>
      </c>
      <c r="L966" t="s">
        <v>41</v>
      </c>
      <c r="M966">
        <f>VLOOKUP(L966,[1]Key!$A$1:$C$72,2,FALSE)</f>
        <v>43.04824</v>
      </c>
      <c r="N966">
        <f>VLOOKUP(L966,[1]Key!$A$1:$C$72,3,FALSE)</f>
        <v>-87.904970000000006</v>
      </c>
      <c r="O966">
        <v>20</v>
      </c>
      <c r="P966">
        <v>3</v>
      </c>
      <c r="Q966">
        <v>3</v>
      </c>
      <c r="R966">
        <v>2.9</v>
      </c>
      <c r="S966">
        <v>120</v>
      </c>
      <c r="T966">
        <f t="shared" si="135"/>
        <v>-1</v>
      </c>
      <c r="U966" s="1">
        <v>42785</v>
      </c>
      <c r="V966" s="13">
        <f t="shared" si="136"/>
        <v>42767</v>
      </c>
      <c r="W966" s="14">
        <f t="shared" si="137"/>
        <v>42785</v>
      </c>
      <c r="X966" s="1" t="str">
        <f t="shared" si="138"/>
        <v>Sunday</v>
      </c>
      <c r="Y966" s="2">
        <v>0.61325231481481479</v>
      </c>
      <c r="Z966" s="2">
        <f t="shared" si="139"/>
        <v>0.625</v>
      </c>
      <c r="AA966">
        <f>1</f>
        <v>1</v>
      </c>
      <c r="AB966" s="1">
        <v>42785</v>
      </c>
      <c r="AC966" s="13">
        <f t="shared" si="140"/>
        <v>42767</v>
      </c>
      <c r="AD966" s="14">
        <f t="shared" si="141"/>
        <v>42785</v>
      </c>
      <c r="AE966" s="1" t="str">
        <f t="shared" si="142"/>
        <v>Sunday</v>
      </c>
      <c r="AF966" s="2">
        <v>0.62748842592592591</v>
      </c>
      <c r="AG966" s="2">
        <f t="shared" si="143"/>
        <v>0.625</v>
      </c>
      <c r="AH966" t="s">
        <v>27</v>
      </c>
    </row>
    <row r="967" spans="1:34" x14ac:dyDescent="0.2">
      <c r="A967">
        <v>1412824</v>
      </c>
      <c r="B967" t="s">
        <v>88</v>
      </c>
      <c r="E967">
        <v>53233</v>
      </c>
      <c r="F967" t="s">
        <v>23</v>
      </c>
      <c r="G967" t="s">
        <v>89</v>
      </c>
      <c r="H967">
        <v>77</v>
      </c>
      <c r="I967" t="s">
        <v>36</v>
      </c>
      <c r="J967">
        <f>VLOOKUP(I967,[1]Key!$A$1:$C$72,2,FALSE)</f>
        <v>43.038580000000003</v>
      </c>
      <c r="K967">
        <f>VLOOKUP(I967,[1]Key!$A$1:$C$72,3,FALSE)</f>
        <v>-87.90934</v>
      </c>
      <c r="L967" t="s">
        <v>43</v>
      </c>
      <c r="M967">
        <f>VLOOKUP(L967,[1]Key!$A$1:$C$72,2,FALSE)</f>
        <v>43.03886</v>
      </c>
      <c r="N967">
        <f>VLOOKUP(L967,[1]Key!$A$1:$C$72,3,FALSE)</f>
        <v>-87.902720000000002</v>
      </c>
      <c r="O967">
        <v>45</v>
      </c>
      <c r="P967">
        <v>6</v>
      </c>
      <c r="Q967">
        <v>6.8</v>
      </c>
      <c r="R967">
        <v>6.4</v>
      </c>
      <c r="S967">
        <v>270</v>
      </c>
      <c r="T967">
        <f t="shared" si="135"/>
        <v>-1</v>
      </c>
      <c r="U967" s="1">
        <v>42785</v>
      </c>
      <c r="V967" s="13">
        <f t="shared" si="136"/>
        <v>42767</v>
      </c>
      <c r="W967" s="14">
        <f t="shared" si="137"/>
        <v>42785</v>
      </c>
      <c r="X967" s="1" t="str">
        <f t="shared" si="138"/>
        <v>Sunday</v>
      </c>
      <c r="Y967" s="2">
        <v>0.61471064814814813</v>
      </c>
      <c r="Z967" s="2">
        <f t="shared" si="139"/>
        <v>0.625</v>
      </c>
      <c r="AA967">
        <f>1</f>
        <v>1</v>
      </c>
      <c r="AB967" s="1">
        <v>42785</v>
      </c>
      <c r="AC967" s="13">
        <f t="shared" si="140"/>
        <v>42767</v>
      </c>
      <c r="AD967" s="14">
        <f t="shared" si="141"/>
        <v>42785</v>
      </c>
      <c r="AE967" s="1" t="str">
        <f t="shared" si="142"/>
        <v>Sunday</v>
      </c>
      <c r="AF967" s="2">
        <v>0.64624999999999999</v>
      </c>
      <c r="AG967" s="2">
        <f t="shared" si="143"/>
        <v>0.66666666666666663</v>
      </c>
      <c r="AH967" t="s">
        <v>27</v>
      </c>
    </row>
    <row r="968" spans="1:34" x14ac:dyDescent="0.2">
      <c r="A968">
        <v>1514468</v>
      </c>
      <c r="B968" t="s">
        <v>88</v>
      </c>
      <c r="E968">
        <v>54902</v>
      </c>
      <c r="F968" t="s">
        <v>23</v>
      </c>
      <c r="G968" t="s">
        <v>89</v>
      </c>
      <c r="H968">
        <v>5524</v>
      </c>
      <c r="I968" t="s">
        <v>34</v>
      </c>
      <c r="J968">
        <f>VLOOKUP(I968,[1]Key!$A$1:$C$72,2,FALSE)</f>
        <v>43.036900000000003</v>
      </c>
      <c r="K968">
        <f>VLOOKUP(I968,[1]Key!$A$1:$C$72,3,FALSE)</f>
        <v>-87.89667</v>
      </c>
      <c r="L968" t="s">
        <v>31</v>
      </c>
      <c r="M968">
        <f>VLOOKUP(L968,[1]Key!$A$1:$C$72,2,FALSE)</f>
        <v>43.03519</v>
      </c>
      <c r="N968">
        <f>VLOOKUP(L968,[1]Key!$A$1:$C$72,3,FALSE)</f>
        <v>-87.907390000000007</v>
      </c>
      <c r="O968">
        <v>19</v>
      </c>
      <c r="P968">
        <v>3</v>
      </c>
      <c r="Q968">
        <v>2.9</v>
      </c>
      <c r="R968">
        <v>2.7</v>
      </c>
      <c r="S968">
        <v>114</v>
      </c>
      <c r="T968">
        <f t="shared" si="135"/>
        <v>-1</v>
      </c>
      <c r="U968" s="1">
        <v>42785</v>
      </c>
      <c r="V968" s="13">
        <f t="shared" si="136"/>
        <v>42767</v>
      </c>
      <c r="W968" s="14">
        <f t="shared" si="137"/>
        <v>42785</v>
      </c>
      <c r="X968" s="1" t="str">
        <f t="shared" si="138"/>
        <v>Sunday</v>
      </c>
      <c r="Y968" s="2">
        <v>0.62891203703703702</v>
      </c>
      <c r="Z968" s="2">
        <f t="shared" si="139"/>
        <v>0.625</v>
      </c>
      <c r="AA968">
        <f>1</f>
        <v>1</v>
      </c>
      <c r="AB968" s="1">
        <v>42785</v>
      </c>
      <c r="AC968" s="13">
        <f t="shared" si="140"/>
        <v>42767</v>
      </c>
      <c r="AD968" s="14">
        <f t="shared" si="141"/>
        <v>42785</v>
      </c>
      <c r="AE968" s="1" t="str">
        <f t="shared" si="142"/>
        <v>Sunday</v>
      </c>
      <c r="AF968" s="2">
        <v>0.64202546296296303</v>
      </c>
      <c r="AG968" s="2">
        <f t="shared" si="143"/>
        <v>0.625</v>
      </c>
      <c r="AH968" t="s">
        <v>27</v>
      </c>
    </row>
    <row r="969" spans="1:34" x14ac:dyDescent="0.2">
      <c r="A969">
        <v>1514468</v>
      </c>
      <c r="B969" t="s">
        <v>88</v>
      </c>
      <c r="E969">
        <v>54902</v>
      </c>
      <c r="F969" t="s">
        <v>23</v>
      </c>
      <c r="G969" t="s">
        <v>89</v>
      </c>
      <c r="H969">
        <v>11118</v>
      </c>
      <c r="I969" t="s">
        <v>34</v>
      </c>
      <c r="J969">
        <f>VLOOKUP(I969,[1]Key!$A$1:$C$72,2,FALSE)</f>
        <v>43.036900000000003</v>
      </c>
      <c r="K969">
        <f>VLOOKUP(I969,[1]Key!$A$1:$C$72,3,FALSE)</f>
        <v>-87.89667</v>
      </c>
      <c r="L969" t="s">
        <v>31</v>
      </c>
      <c r="M969">
        <f>VLOOKUP(L969,[1]Key!$A$1:$C$72,2,FALSE)</f>
        <v>43.03519</v>
      </c>
      <c r="N969">
        <f>VLOOKUP(L969,[1]Key!$A$1:$C$72,3,FALSE)</f>
        <v>-87.907390000000007</v>
      </c>
      <c r="O969">
        <v>18</v>
      </c>
      <c r="P969">
        <v>3</v>
      </c>
      <c r="Q969">
        <v>2.7</v>
      </c>
      <c r="R969">
        <v>2.6</v>
      </c>
      <c r="S969">
        <v>108</v>
      </c>
      <c r="T969">
        <f t="shared" si="135"/>
        <v>-1</v>
      </c>
      <c r="U969" s="1">
        <v>42785</v>
      </c>
      <c r="V969" s="13">
        <f t="shared" si="136"/>
        <v>42767</v>
      </c>
      <c r="W969" s="14">
        <f t="shared" si="137"/>
        <v>42785</v>
      </c>
      <c r="X969" s="1" t="str">
        <f t="shared" si="138"/>
        <v>Sunday</v>
      </c>
      <c r="Y969" s="2">
        <v>0.6294791666666667</v>
      </c>
      <c r="Z969" s="2">
        <f t="shared" si="139"/>
        <v>0.625</v>
      </c>
      <c r="AA969">
        <f>1</f>
        <v>1</v>
      </c>
      <c r="AB969" s="1">
        <v>42785</v>
      </c>
      <c r="AC969" s="13">
        <f t="shared" si="140"/>
        <v>42767</v>
      </c>
      <c r="AD969" s="14">
        <f t="shared" si="141"/>
        <v>42785</v>
      </c>
      <c r="AE969" s="1" t="str">
        <f t="shared" si="142"/>
        <v>Sunday</v>
      </c>
      <c r="AF969" s="2">
        <v>0.64210648148148153</v>
      </c>
      <c r="AG969" s="2">
        <f t="shared" si="143"/>
        <v>0.625</v>
      </c>
      <c r="AH969" t="s">
        <v>27</v>
      </c>
    </row>
    <row r="970" spans="1:34" x14ac:dyDescent="0.2">
      <c r="A970">
        <v>1514466</v>
      </c>
      <c r="B970" t="s">
        <v>88</v>
      </c>
      <c r="E970">
        <v>53131</v>
      </c>
      <c r="F970" t="s">
        <v>23</v>
      </c>
      <c r="G970" t="s">
        <v>89</v>
      </c>
      <c r="H970">
        <v>5479</v>
      </c>
      <c r="I970" t="s">
        <v>62</v>
      </c>
      <c r="J970">
        <f>VLOOKUP(I970,[1]Key!$A$1:$C$72,2,FALSE)</f>
        <v>43.058010000000003</v>
      </c>
      <c r="K970">
        <f>VLOOKUP(I970,[1]Key!$A$1:$C$72,3,FALSE)</f>
        <v>-87.877300000000005</v>
      </c>
      <c r="L970" t="s">
        <v>39</v>
      </c>
      <c r="M970">
        <f>VLOOKUP(L970,[1]Key!$A$1:$C$72,2,FALSE)</f>
        <v>43.03913</v>
      </c>
      <c r="N970">
        <f>VLOOKUP(L970,[1]Key!$A$1:$C$72,3,FALSE)</f>
        <v>-87.916150000000002</v>
      </c>
      <c r="O970">
        <v>48</v>
      </c>
      <c r="P970">
        <v>6</v>
      </c>
      <c r="Q970">
        <v>7.2</v>
      </c>
      <c r="R970">
        <v>6.8</v>
      </c>
      <c r="S970">
        <v>288</v>
      </c>
      <c r="T970">
        <f t="shared" si="135"/>
        <v>-1</v>
      </c>
      <c r="U970" s="1">
        <v>42785</v>
      </c>
      <c r="V970" s="13">
        <f t="shared" si="136"/>
        <v>42767</v>
      </c>
      <c r="W970" s="14">
        <f t="shared" si="137"/>
        <v>42785</v>
      </c>
      <c r="X970" s="1" t="str">
        <f t="shared" si="138"/>
        <v>Sunday</v>
      </c>
      <c r="Y970" s="2">
        <v>0.62950231481481478</v>
      </c>
      <c r="Z970" s="2">
        <f t="shared" si="139"/>
        <v>0.625</v>
      </c>
      <c r="AA970">
        <f>1</f>
        <v>1</v>
      </c>
      <c r="AB970" s="1">
        <v>42785</v>
      </c>
      <c r="AC970" s="13">
        <f t="shared" si="140"/>
        <v>42767</v>
      </c>
      <c r="AD970" s="14">
        <f t="shared" si="141"/>
        <v>42785</v>
      </c>
      <c r="AE970" s="1" t="str">
        <f t="shared" si="142"/>
        <v>Sunday</v>
      </c>
      <c r="AF970" s="2">
        <v>0.66268518518518515</v>
      </c>
      <c r="AG970" s="2">
        <f t="shared" si="143"/>
        <v>0.66666666666666663</v>
      </c>
      <c r="AH970" t="s">
        <v>27</v>
      </c>
    </row>
    <row r="971" spans="1:34" x14ac:dyDescent="0.2">
      <c r="A971">
        <v>1514621</v>
      </c>
      <c r="B971" t="s">
        <v>88</v>
      </c>
      <c r="E971">
        <v>60642</v>
      </c>
      <c r="F971" t="s">
        <v>23</v>
      </c>
      <c r="G971" t="s">
        <v>89</v>
      </c>
      <c r="H971">
        <v>5530</v>
      </c>
      <c r="I971" t="s">
        <v>39</v>
      </c>
      <c r="J971">
        <f>VLOOKUP(I971,[1]Key!$A$1:$C$72,2,FALSE)</f>
        <v>43.03913</v>
      </c>
      <c r="K971">
        <f>VLOOKUP(I971,[1]Key!$A$1:$C$72,3,FALSE)</f>
        <v>-87.916150000000002</v>
      </c>
      <c r="L971" t="s">
        <v>51</v>
      </c>
      <c r="M971">
        <f>VLOOKUP(L971,[1]Key!$A$1:$C$72,2,FALSE)</f>
        <v>43.05536</v>
      </c>
      <c r="N971">
        <f>VLOOKUP(L971,[1]Key!$A$1:$C$72,3,FALSE)</f>
        <v>-87.90504</v>
      </c>
      <c r="O971">
        <v>13</v>
      </c>
      <c r="P971">
        <v>3</v>
      </c>
      <c r="Q971">
        <v>2</v>
      </c>
      <c r="R971">
        <v>1.9</v>
      </c>
      <c r="S971">
        <v>78</v>
      </c>
      <c r="T971">
        <f t="shared" si="135"/>
        <v>-1</v>
      </c>
      <c r="U971" s="1">
        <v>42785</v>
      </c>
      <c r="V971" s="13">
        <f t="shared" si="136"/>
        <v>42767</v>
      </c>
      <c r="W971" s="14">
        <f t="shared" si="137"/>
        <v>42785</v>
      </c>
      <c r="X971" s="1" t="str">
        <f t="shared" si="138"/>
        <v>Sunday</v>
      </c>
      <c r="Y971" s="2">
        <v>0.65326388888888887</v>
      </c>
      <c r="Z971" s="2">
        <f t="shared" si="139"/>
        <v>0.66666666666666663</v>
      </c>
      <c r="AA971">
        <f>1</f>
        <v>1</v>
      </c>
      <c r="AB971" s="1">
        <v>42785</v>
      </c>
      <c r="AC971" s="13">
        <f t="shared" si="140"/>
        <v>42767</v>
      </c>
      <c r="AD971" s="14">
        <f t="shared" si="141"/>
        <v>42785</v>
      </c>
      <c r="AE971" s="1" t="str">
        <f t="shared" si="142"/>
        <v>Sunday</v>
      </c>
      <c r="AF971" s="2">
        <v>0.66180555555555554</v>
      </c>
      <c r="AG971" s="2">
        <f t="shared" si="143"/>
        <v>0.66666666666666663</v>
      </c>
      <c r="AH971" t="s">
        <v>27</v>
      </c>
    </row>
    <row r="972" spans="1:34" x14ac:dyDescent="0.2">
      <c r="A972">
        <v>1514286</v>
      </c>
      <c r="B972" t="s">
        <v>88</v>
      </c>
      <c r="E972">
        <v>53110</v>
      </c>
      <c r="F972" t="s">
        <v>23</v>
      </c>
      <c r="G972" t="s">
        <v>89</v>
      </c>
      <c r="H972">
        <v>5502</v>
      </c>
      <c r="I972" t="s">
        <v>54</v>
      </c>
      <c r="J972">
        <f>VLOOKUP(I972,[1]Key!$A$1:$C$72,2,FALSE)</f>
        <v>43.046570000000003</v>
      </c>
      <c r="K972">
        <f>VLOOKUP(I972,[1]Key!$A$1:$C$72,3,FALSE)</f>
        <v>-87.908720000000002</v>
      </c>
      <c r="L972" t="s">
        <v>80</v>
      </c>
      <c r="M972">
        <f>VLOOKUP(L972,[1]Key!$A$1:$C$72,2,FALSE)</f>
        <v>43.052460000000004</v>
      </c>
      <c r="N972">
        <f>VLOOKUP(L972,[1]Key!$A$1:$C$72,3,FALSE)</f>
        <v>-87.891000000000005</v>
      </c>
      <c r="O972">
        <v>13</v>
      </c>
      <c r="P972">
        <v>3</v>
      </c>
      <c r="Q972">
        <v>2</v>
      </c>
      <c r="R972">
        <v>1.9</v>
      </c>
      <c r="S972">
        <v>78</v>
      </c>
      <c r="T972">
        <f t="shared" si="135"/>
        <v>-1</v>
      </c>
      <c r="U972" s="1">
        <v>42785</v>
      </c>
      <c r="V972" s="13">
        <f t="shared" si="136"/>
        <v>42767</v>
      </c>
      <c r="W972" s="14">
        <f t="shared" si="137"/>
        <v>42785</v>
      </c>
      <c r="X972" s="1" t="str">
        <f t="shared" si="138"/>
        <v>Sunday</v>
      </c>
      <c r="Y972" s="2">
        <v>0.65633101851851849</v>
      </c>
      <c r="Z972" s="2">
        <f t="shared" si="139"/>
        <v>0.66666666666666663</v>
      </c>
      <c r="AA972">
        <f>1</f>
        <v>1</v>
      </c>
      <c r="AB972" s="1">
        <v>42785</v>
      </c>
      <c r="AC972" s="13">
        <f t="shared" si="140"/>
        <v>42767</v>
      </c>
      <c r="AD972" s="14">
        <f t="shared" si="141"/>
        <v>42785</v>
      </c>
      <c r="AE972" s="1" t="str">
        <f t="shared" si="142"/>
        <v>Sunday</v>
      </c>
      <c r="AF972" s="2">
        <v>0.66531249999999997</v>
      </c>
      <c r="AG972" s="2">
        <f t="shared" si="143"/>
        <v>0.66666666666666663</v>
      </c>
      <c r="AH972" t="s">
        <v>27</v>
      </c>
    </row>
    <row r="973" spans="1:34" x14ac:dyDescent="0.2">
      <c r="A973">
        <v>1514659</v>
      </c>
      <c r="B973" t="s">
        <v>88</v>
      </c>
      <c r="E973">
        <v>53215</v>
      </c>
      <c r="F973" t="s">
        <v>23</v>
      </c>
      <c r="G973" t="s">
        <v>89</v>
      </c>
      <c r="H973">
        <v>99</v>
      </c>
      <c r="I973" t="s">
        <v>68</v>
      </c>
      <c r="J973">
        <f>VLOOKUP(I973,[1]Key!$A$1:$C$72,2,FALSE)</f>
        <v>43.04804</v>
      </c>
      <c r="K973">
        <f>VLOOKUP(I973,[1]Key!$A$1:$C$72,3,FALSE)</f>
        <v>-87.896720000000002</v>
      </c>
      <c r="L973" t="s">
        <v>68</v>
      </c>
      <c r="M973">
        <f>VLOOKUP(L973,[1]Key!$A$1:$C$72,2,FALSE)</f>
        <v>43.04804</v>
      </c>
      <c r="N973">
        <f>VLOOKUP(L973,[1]Key!$A$1:$C$72,3,FALSE)</f>
        <v>-87.896720000000002</v>
      </c>
      <c r="O973">
        <v>51</v>
      </c>
      <c r="P973">
        <v>6</v>
      </c>
      <c r="Q973">
        <v>7.7</v>
      </c>
      <c r="R973">
        <v>7.3</v>
      </c>
      <c r="S973">
        <v>306</v>
      </c>
      <c r="T973">
        <f t="shared" si="135"/>
        <v>-1</v>
      </c>
      <c r="U973" s="1">
        <v>42785</v>
      </c>
      <c r="V973" s="13">
        <f t="shared" si="136"/>
        <v>42767</v>
      </c>
      <c r="W973" s="14">
        <f t="shared" si="137"/>
        <v>42785</v>
      </c>
      <c r="X973" s="1" t="str">
        <f t="shared" si="138"/>
        <v>Sunday</v>
      </c>
      <c r="Y973" s="2">
        <v>0.6575347222222222</v>
      </c>
      <c r="Z973" s="2">
        <f t="shared" si="139"/>
        <v>0.66666666666666663</v>
      </c>
      <c r="AA973">
        <f>1</f>
        <v>1</v>
      </c>
      <c r="AB973" s="1">
        <v>42785</v>
      </c>
      <c r="AC973" s="13">
        <f t="shared" si="140"/>
        <v>42767</v>
      </c>
      <c r="AD973" s="14">
        <f t="shared" si="141"/>
        <v>42785</v>
      </c>
      <c r="AE973" s="1" t="str">
        <f t="shared" si="142"/>
        <v>Sunday</v>
      </c>
      <c r="AF973" s="2">
        <v>0.69262731481481488</v>
      </c>
      <c r="AG973" s="2">
        <f t="shared" si="143"/>
        <v>0.70833333333333326</v>
      </c>
      <c r="AH973" t="s">
        <v>35</v>
      </c>
    </row>
    <row r="974" spans="1:34" x14ac:dyDescent="0.2">
      <c r="A974">
        <v>1514756</v>
      </c>
      <c r="B974" t="s">
        <v>88</v>
      </c>
      <c r="E974">
        <v>60514</v>
      </c>
      <c r="F974" t="s">
        <v>23</v>
      </c>
      <c r="G974" t="s">
        <v>89</v>
      </c>
      <c r="H974">
        <v>5712</v>
      </c>
      <c r="I974" t="s">
        <v>85</v>
      </c>
      <c r="J974">
        <f>VLOOKUP(I974,[1]Key!$A$1:$C$72,2,FALSE)</f>
        <v>43.041646999999998</v>
      </c>
      <c r="K974">
        <f>VLOOKUP(I974,[1]Key!$A$1:$C$72,3,FALSE)</f>
        <v>-87.927257999999995</v>
      </c>
      <c r="L974" t="s">
        <v>31</v>
      </c>
      <c r="M974">
        <f>VLOOKUP(L974,[1]Key!$A$1:$C$72,2,FALSE)</f>
        <v>43.03519</v>
      </c>
      <c r="N974">
        <f>VLOOKUP(L974,[1]Key!$A$1:$C$72,3,FALSE)</f>
        <v>-87.907390000000007</v>
      </c>
      <c r="O974">
        <v>40</v>
      </c>
      <c r="P974">
        <v>6</v>
      </c>
      <c r="Q974">
        <v>6</v>
      </c>
      <c r="R974">
        <v>5.7</v>
      </c>
      <c r="S974">
        <v>240</v>
      </c>
      <c r="T974">
        <f t="shared" si="135"/>
        <v>-1</v>
      </c>
      <c r="U974" s="1">
        <v>42785</v>
      </c>
      <c r="V974" s="13">
        <f t="shared" si="136"/>
        <v>42767</v>
      </c>
      <c r="W974" s="14">
        <f t="shared" si="137"/>
        <v>42785</v>
      </c>
      <c r="X974" s="1" t="str">
        <f t="shared" si="138"/>
        <v>Sunday</v>
      </c>
      <c r="Y974" s="2">
        <v>0.66960648148148139</v>
      </c>
      <c r="Z974" s="2">
        <f t="shared" si="139"/>
        <v>0.66666666666666663</v>
      </c>
      <c r="AA974">
        <f>1</f>
        <v>1</v>
      </c>
      <c r="AB974" s="1">
        <v>42785</v>
      </c>
      <c r="AC974" s="13">
        <f t="shared" si="140"/>
        <v>42767</v>
      </c>
      <c r="AD974" s="14">
        <f t="shared" si="141"/>
        <v>42785</v>
      </c>
      <c r="AE974" s="1" t="str">
        <f t="shared" si="142"/>
        <v>Sunday</v>
      </c>
      <c r="AF974" s="2">
        <v>0.69781249999999995</v>
      </c>
      <c r="AG974" s="2">
        <f t="shared" si="143"/>
        <v>0.70833333333333326</v>
      </c>
      <c r="AH974" t="s">
        <v>27</v>
      </c>
    </row>
    <row r="975" spans="1:34" x14ac:dyDescent="0.2">
      <c r="A975">
        <v>1151690</v>
      </c>
      <c r="B975" t="s">
        <v>88</v>
      </c>
      <c r="E975">
        <v>53202</v>
      </c>
      <c r="F975" t="s">
        <v>23</v>
      </c>
      <c r="G975" t="s">
        <v>89</v>
      </c>
      <c r="H975">
        <v>77</v>
      </c>
      <c r="I975" t="s">
        <v>43</v>
      </c>
      <c r="J975">
        <f>VLOOKUP(I975,[1]Key!$A$1:$C$72,2,FALSE)</f>
        <v>43.03886</v>
      </c>
      <c r="K975">
        <f>VLOOKUP(I975,[1]Key!$A$1:$C$72,3,FALSE)</f>
        <v>-87.902720000000002</v>
      </c>
      <c r="L975" t="s">
        <v>41</v>
      </c>
      <c r="M975">
        <f>VLOOKUP(L975,[1]Key!$A$1:$C$72,2,FALSE)</f>
        <v>43.04824</v>
      </c>
      <c r="N975">
        <f>VLOOKUP(L975,[1]Key!$A$1:$C$72,3,FALSE)</f>
        <v>-87.904970000000006</v>
      </c>
      <c r="O975">
        <v>10</v>
      </c>
      <c r="P975">
        <v>3</v>
      </c>
      <c r="Q975">
        <v>1.5</v>
      </c>
      <c r="R975">
        <v>1.4</v>
      </c>
      <c r="S975">
        <v>60</v>
      </c>
      <c r="T975">
        <f t="shared" si="135"/>
        <v>-1</v>
      </c>
      <c r="U975" s="1">
        <v>42785</v>
      </c>
      <c r="V975" s="13">
        <f t="shared" si="136"/>
        <v>42767</v>
      </c>
      <c r="W975" s="14">
        <f t="shared" si="137"/>
        <v>42785</v>
      </c>
      <c r="X975" s="1" t="str">
        <f t="shared" si="138"/>
        <v>Sunday</v>
      </c>
      <c r="Y975" s="2">
        <v>0.67347222222222225</v>
      </c>
      <c r="Z975" s="2">
        <f t="shared" si="139"/>
        <v>0.66666666666666663</v>
      </c>
      <c r="AA975">
        <f>1</f>
        <v>1</v>
      </c>
      <c r="AB975" s="1">
        <v>42785</v>
      </c>
      <c r="AC975" s="13">
        <f t="shared" si="140"/>
        <v>42767</v>
      </c>
      <c r="AD975" s="14">
        <f t="shared" si="141"/>
        <v>42785</v>
      </c>
      <c r="AE975" s="1" t="str">
        <f t="shared" si="142"/>
        <v>Sunday</v>
      </c>
      <c r="AF975" s="2">
        <v>0.67994212962962963</v>
      </c>
      <c r="AG975" s="2">
        <f t="shared" si="143"/>
        <v>0.66666666666666663</v>
      </c>
      <c r="AH975" t="s">
        <v>27</v>
      </c>
    </row>
    <row r="976" spans="1:34" x14ac:dyDescent="0.2">
      <c r="A976">
        <v>1197351</v>
      </c>
      <c r="B976" t="s">
        <v>88</v>
      </c>
      <c r="E976">
        <v>53207</v>
      </c>
      <c r="F976" t="s">
        <v>23</v>
      </c>
      <c r="G976" t="s">
        <v>89</v>
      </c>
      <c r="H976">
        <v>5440</v>
      </c>
      <c r="I976" t="s">
        <v>43</v>
      </c>
      <c r="J976">
        <f>VLOOKUP(I976,[1]Key!$A$1:$C$72,2,FALSE)</f>
        <v>43.03886</v>
      </c>
      <c r="K976">
        <f>VLOOKUP(I976,[1]Key!$A$1:$C$72,3,FALSE)</f>
        <v>-87.902720000000002</v>
      </c>
      <c r="L976" t="s">
        <v>41</v>
      </c>
      <c r="M976">
        <f>VLOOKUP(L976,[1]Key!$A$1:$C$72,2,FALSE)</f>
        <v>43.04824</v>
      </c>
      <c r="N976">
        <f>VLOOKUP(L976,[1]Key!$A$1:$C$72,3,FALSE)</f>
        <v>-87.904970000000006</v>
      </c>
      <c r="O976">
        <v>8</v>
      </c>
      <c r="P976">
        <v>3</v>
      </c>
      <c r="Q976">
        <v>1.2</v>
      </c>
      <c r="R976">
        <v>1.1000000000000001</v>
      </c>
      <c r="S976">
        <v>48</v>
      </c>
      <c r="T976">
        <f t="shared" si="135"/>
        <v>-1</v>
      </c>
      <c r="U976" s="1">
        <v>42785</v>
      </c>
      <c r="V976" s="13">
        <f t="shared" si="136"/>
        <v>42767</v>
      </c>
      <c r="W976" s="14">
        <f t="shared" si="137"/>
        <v>42785</v>
      </c>
      <c r="X976" s="1" t="str">
        <f t="shared" si="138"/>
        <v>Sunday</v>
      </c>
      <c r="Y976" s="2">
        <v>0.67469907407407403</v>
      </c>
      <c r="Z976" s="2">
        <f t="shared" si="139"/>
        <v>0.66666666666666663</v>
      </c>
      <c r="AA976">
        <f>1</f>
        <v>1</v>
      </c>
      <c r="AB976" s="1">
        <v>42785</v>
      </c>
      <c r="AC976" s="13">
        <f t="shared" si="140"/>
        <v>42767</v>
      </c>
      <c r="AD976" s="14">
        <f t="shared" si="141"/>
        <v>42785</v>
      </c>
      <c r="AE976" s="1" t="str">
        <f t="shared" si="142"/>
        <v>Sunday</v>
      </c>
      <c r="AF976" s="2">
        <v>0.68013888888888896</v>
      </c>
      <c r="AG976" s="2">
        <f t="shared" si="143"/>
        <v>0.66666666666666663</v>
      </c>
      <c r="AH976" t="s">
        <v>27</v>
      </c>
    </row>
    <row r="977" spans="1:34" x14ac:dyDescent="0.2">
      <c r="A977">
        <v>1514801</v>
      </c>
      <c r="B977" t="s">
        <v>88</v>
      </c>
      <c r="E977">
        <v>53207</v>
      </c>
      <c r="F977" t="s">
        <v>23</v>
      </c>
      <c r="G977" t="s">
        <v>89</v>
      </c>
      <c r="H977">
        <v>5483</v>
      </c>
      <c r="I977" t="s">
        <v>79</v>
      </c>
      <c r="J977">
        <f>VLOOKUP(I977,[1]Key!$A$1:$C$72,2,FALSE)</f>
        <v>43.038649999999997</v>
      </c>
      <c r="K977">
        <f>VLOOKUP(I977,[1]Key!$A$1:$C$72,3,FALSE)</f>
        <v>-87.921930000000003</v>
      </c>
      <c r="L977" t="s">
        <v>39</v>
      </c>
      <c r="M977">
        <f>VLOOKUP(L977,[1]Key!$A$1:$C$72,2,FALSE)</f>
        <v>43.03913</v>
      </c>
      <c r="N977">
        <f>VLOOKUP(L977,[1]Key!$A$1:$C$72,3,FALSE)</f>
        <v>-87.916150000000002</v>
      </c>
      <c r="O977">
        <v>35</v>
      </c>
      <c r="P977">
        <v>6</v>
      </c>
      <c r="Q977">
        <v>5.3</v>
      </c>
      <c r="R977">
        <v>5</v>
      </c>
      <c r="S977">
        <v>210</v>
      </c>
      <c r="T977">
        <f t="shared" si="135"/>
        <v>-1</v>
      </c>
      <c r="U977" s="1">
        <v>42785</v>
      </c>
      <c r="V977" s="13">
        <f t="shared" si="136"/>
        <v>42767</v>
      </c>
      <c r="W977" s="14">
        <f t="shared" si="137"/>
        <v>42785</v>
      </c>
      <c r="X977" s="1" t="str">
        <f t="shared" si="138"/>
        <v>Sunday</v>
      </c>
      <c r="Y977" s="2">
        <v>0.67729166666666663</v>
      </c>
      <c r="Z977" s="2">
        <f t="shared" si="139"/>
        <v>0.66666666666666663</v>
      </c>
      <c r="AA977">
        <f>1</f>
        <v>1</v>
      </c>
      <c r="AB977" s="1">
        <v>42785</v>
      </c>
      <c r="AC977" s="13">
        <f t="shared" si="140"/>
        <v>42767</v>
      </c>
      <c r="AD977" s="14">
        <f t="shared" si="141"/>
        <v>42785</v>
      </c>
      <c r="AE977" s="1" t="str">
        <f t="shared" si="142"/>
        <v>Sunday</v>
      </c>
      <c r="AF977" s="2">
        <v>0.70203703703703713</v>
      </c>
      <c r="AG977" s="2">
        <f t="shared" si="143"/>
        <v>0.70833333333333326</v>
      </c>
      <c r="AH977" t="s">
        <v>27</v>
      </c>
    </row>
    <row r="978" spans="1:34" x14ac:dyDescent="0.2">
      <c r="A978">
        <v>1514801</v>
      </c>
      <c r="B978" t="s">
        <v>88</v>
      </c>
      <c r="E978">
        <v>53207</v>
      </c>
      <c r="F978" t="s">
        <v>23</v>
      </c>
      <c r="G978" t="s">
        <v>89</v>
      </c>
      <c r="H978">
        <v>5429</v>
      </c>
      <c r="I978" t="s">
        <v>79</v>
      </c>
      <c r="J978">
        <f>VLOOKUP(I978,[1]Key!$A$1:$C$72,2,FALSE)</f>
        <v>43.038649999999997</v>
      </c>
      <c r="K978">
        <f>VLOOKUP(I978,[1]Key!$A$1:$C$72,3,FALSE)</f>
        <v>-87.921930000000003</v>
      </c>
      <c r="L978" t="s">
        <v>39</v>
      </c>
      <c r="M978">
        <f>VLOOKUP(L978,[1]Key!$A$1:$C$72,2,FALSE)</f>
        <v>43.03913</v>
      </c>
      <c r="N978">
        <f>VLOOKUP(L978,[1]Key!$A$1:$C$72,3,FALSE)</f>
        <v>-87.916150000000002</v>
      </c>
      <c r="O978">
        <v>34</v>
      </c>
      <c r="P978">
        <v>3</v>
      </c>
      <c r="Q978">
        <v>5.0999999999999996</v>
      </c>
      <c r="R978">
        <v>4.8</v>
      </c>
      <c r="S978">
        <v>204</v>
      </c>
      <c r="T978">
        <f t="shared" si="135"/>
        <v>-1</v>
      </c>
      <c r="U978" s="1">
        <v>42785</v>
      </c>
      <c r="V978" s="13">
        <f t="shared" si="136"/>
        <v>42767</v>
      </c>
      <c r="W978" s="14">
        <f t="shared" si="137"/>
        <v>42785</v>
      </c>
      <c r="X978" s="1" t="str">
        <f t="shared" si="138"/>
        <v>Sunday</v>
      </c>
      <c r="Y978" s="2">
        <v>0.6777777777777777</v>
      </c>
      <c r="Z978" s="2">
        <f t="shared" si="139"/>
        <v>0.66666666666666663</v>
      </c>
      <c r="AA978">
        <f>1</f>
        <v>1</v>
      </c>
      <c r="AB978" s="1">
        <v>42785</v>
      </c>
      <c r="AC978" s="13">
        <f t="shared" si="140"/>
        <v>42767</v>
      </c>
      <c r="AD978" s="14">
        <f t="shared" si="141"/>
        <v>42785</v>
      </c>
      <c r="AE978" s="1" t="str">
        <f t="shared" si="142"/>
        <v>Sunday</v>
      </c>
      <c r="AF978" s="2">
        <v>0.70179398148148142</v>
      </c>
      <c r="AG978" s="2">
        <f t="shared" si="143"/>
        <v>0.70833333333333326</v>
      </c>
      <c r="AH978" t="s">
        <v>27</v>
      </c>
    </row>
    <row r="979" spans="1:34" x14ac:dyDescent="0.2">
      <c r="A979">
        <v>1514907</v>
      </c>
      <c r="B979" t="s">
        <v>88</v>
      </c>
      <c r="E979">
        <v>53217</v>
      </c>
      <c r="F979" t="s">
        <v>23</v>
      </c>
      <c r="G979" t="s">
        <v>89</v>
      </c>
      <c r="H979">
        <v>5545</v>
      </c>
      <c r="I979" t="s">
        <v>61</v>
      </c>
      <c r="J979">
        <f>VLOOKUP(I979,[1]Key!$A$1:$C$72,2,FALSE)</f>
        <v>43.058619999999998</v>
      </c>
      <c r="K979">
        <f>VLOOKUP(I979,[1]Key!$A$1:$C$72,3,FALSE)</f>
        <v>-87.885319999999993</v>
      </c>
      <c r="L979" t="s">
        <v>61</v>
      </c>
      <c r="M979">
        <f>VLOOKUP(L979,[1]Key!$A$1:$C$72,2,FALSE)</f>
        <v>43.058619999999998</v>
      </c>
      <c r="N979">
        <f>VLOOKUP(L979,[1]Key!$A$1:$C$72,3,FALSE)</f>
        <v>-87.885319999999993</v>
      </c>
      <c r="O979">
        <v>21</v>
      </c>
      <c r="P979">
        <v>3</v>
      </c>
      <c r="Q979">
        <v>3.2</v>
      </c>
      <c r="R979">
        <v>3</v>
      </c>
      <c r="S979">
        <v>126</v>
      </c>
      <c r="T979">
        <f t="shared" si="135"/>
        <v>-1</v>
      </c>
      <c r="U979" s="1">
        <v>42785</v>
      </c>
      <c r="V979" s="13">
        <f t="shared" si="136"/>
        <v>42767</v>
      </c>
      <c r="W979" s="14">
        <f t="shared" si="137"/>
        <v>42785</v>
      </c>
      <c r="X979" s="1" t="str">
        <f t="shared" si="138"/>
        <v>Sunday</v>
      </c>
      <c r="Y979" s="2">
        <v>0.69415509259259256</v>
      </c>
      <c r="Z979" s="2">
        <f t="shared" si="139"/>
        <v>0.70833333333333326</v>
      </c>
      <c r="AA979">
        <f>1</f>
        <v>1</v>
      </c>
      <c r="AB979" s="1">
        <v>42785</v>
      </c>
      <c r="AC979" s="13">
        <f t="shared" si="140"/>
        <v>42767</v>
      </c>
      <c r="AD979" s="14">
        <f t="shared" si="141"/>
        <v>42785</v>
      </c>
      <c r="AE979" s="1" t="str">
        <f t="shared" si="142"/>
        <v>Sunday</v>
      </c>
      <c r="AF979" s="2">
        <v>0.70877314814814818</v>
      </c>
      <c r="AG979" s="2">
        <f t="shared" si="143"/>
        <v>0.70833333333333326</v>
      </c>
      <c r="AH979" t="s">
        <v>35</v>
      </c>
    </row>
    <row r="980" spans="1:34" x14ac:dyDescent="0.2">
      <c r="A980">
        <v>1515853</v>
      </c>
      <c r="B980" t="s">
        <v>88</v>
      </c>
      <c r="E980">
        <v>53217</v>
      </c>
      <c r="F980" t="s">
        <v>23</v>
      </c>
      <c r="G980" t="s">
        <v>89</v>
      </c>
      <c r="H980">
        <v>982</v>
      </c>
      <c r="I980" t="s">
        <v>34</v>
      </c>
      <c r="J980">
        <f>VLOOKUP(I980,[1]Key!$A$1:$C$72,2,FALSE)</f>
        <v>43.036900000000003</v>
      </c>
      <c r="K980">
        <f>VLOOKUP(I980,[1]Key!$A$1:$C$72,3,FALSE)</f>
        <v>-87.89667</v>
      </c>
      <c r="L980" t="s">
        <v>34</v>
      </c>
      <c r="M980">
        <f>VLOOKUP(L980,[1]Key!$A$1:$C$72,2,FALSE)</f>
        <v>43.036900000000003</v>
      </c>
      <c r="N980">
        <f>VLOOKUP(L980,[1]Key!$A$1:$C$72,3,FALSE)</f>
        <v>-87.89667</v>
      </c>
      <c r="O980">
        <v>68</v>
      </c>
      <c r="P980">
        <v>9</v>
      </c>
      <c r="Q980">
        <v>10.199999999999999</v>
      </c>
      <c r="R980">
        <v>9.6999999999999993</v>
      </c>
      <c r="S980">
        <v>408</v>
      </c>
      <c r="T980">
        <f t="shared" si="135"/>
        <v>-1</v>
      </c>
      <c r="U980" s="1">
        <v>42786</v>
      </c>
      <c r="V980" s="13">
        <f t="shared" si="136"/>
        <v>42767</v>
      </c>
      <c r="W980" s="14">
        <f t="shared" si="137"/>
        <v>42786</v>
      </c>
      <c r="X980" s="1" t="str">
        <f t="shared" si="138"/>
        <v>Monday</v>
      </c>
      <c r="Y980" s="2">
        <v>0.53262731481481485</v>
      </c>
      <c r="Z980" s="2">
        <f t="shared" si="139"/>
        <v>0.54166666666666663</v>
      </c>
      <c r="AA980">
        <f>1</f>
        <v>1</v>
      </c>
      <c r="AB980" s="1">
        <v>42786</v>
      </c>
      <c r="AC980" s="13">
        <f t="shared" si="140"/>
        <v>42767</v>
      </c>
      <c r="AD980" s="14">
        <f t="shared" si="141"/>
        <v>42786</v>
      </c>
      <c r="AE980" s="1" t="str">
        <f t="shared" si="142"/>
        <v>Monday</v>
      </c>
      <c r="AF980" s="2">
        <v>0.57938657407407412</v>
      </c>
      <c r="AG980" s="2">
        <f t="shared" si="143"/>
        <v>0.58333333333333326</v>
      </c>
      <c r="AH980" t="s">
        <v>35</v>
      </c>
    </row>
    <row r="981" spans="1:34" x14ac:dyDescent="0.2">
      <c r="A981">
        <v>1516060</v>
      </c>
      <c r="B981" t="s">
        <v>88</v>
      </c>
      <c r="E981">
        <v>53216</v>
      </c>
      <c r="F981" t="s">
        <v>23</v>
      </c>
      <c r="G981" t="s">
        <v>89</v>
      </c>
      <c r="H981">
        <v>5467</v>
      </c>
      <c r="I981" t="s">
        <v>55</v>
      </c>
      <c r="J981">
        <f>VLOOKUP(I981,[1]Key!$A$1:$C$72,2,FALSE)</f>
        <v>43.060839999999999</v>
      </c>
      <c r="K981">
        <f>VLOOKUP(I981,[1]Key!$A$1:$C$72,3,FALSE)</f>
        <v>-88.001940000000005</v>
      </c>
      <c r="L981" t="s">
        <v>55</v>
      </c>
      <c r="M981">
        <f>VLOOKUP(L981,[1]Key!$A$1:$C$72,2,FALSE)</f>
        <v>43.060839999999999</v>
      </c>
      <c r="N981">
        <f>VLOOKUP(L981,[1]Key!$A$1:$C$72,3,FALSE)</f>
        <v>-88.001940000000005</v>
      </c>
      <c r="O981">
        <v>69</v>
      </c>
      <c r="P981">
        <v>9</v>
      </c>
      <c r="Q981">
        <v>10.4</v>
      </c>
      <c r="R981">
        <v>9.8000000000000007</v>
      </c>
      <c r="S981">
        <v>414</v>
      </c>
      <c r="T981">
        <f t="shared" si="135"/>
        <v>-1</v>
      </c>
      <c r="U981" s="1">
        <v>42786</v>
      </c>
      <c r="V981" s="13">
        <f t="shared" si="136"/>
        <v>42767</v>
      </c>
      <c r="W981" s="14">
        <f t="shared" si="137"/>
        <v>42786</v>
      </c>
      <c r="X981" s="1" t="str">
        <f t="shared" si="138"/>
        <v>Monday</v>
      </c>
      <c r="Y981" s="2">
        <v>0.58719907407407412</v>
      </c>
      <c r="Z981" s="2">
        <f t="shared" si="139"/>
        <v>0.58333333333333326</v>
      </c>
      <c r="AA981">
        <f>1</f>
        <v>1</v>
      </c>
      <c r="AB981" s="1">
        <v>42786</v>
      </c>
      <c r="AC981" s="13">
        <f t="shared" si="140"/>
        <v>42767</v>
      </c>
      <c r="AD981" s="14">
        <f t="shared" si="141"/>
        <v>42786</v>
      </c>
      <c r="AE981" s="1" t="str">
        <f t="shared" si="142"/>
        <v>Monday</v>
      </c>
      <c r="AF981" s="2">
        <v>0.63538194444444451</v>
      </c>
      <c r="AG981" s="2">
        <f t="shared" si="143"/>
        <v>0.625</v>
      </c>
      <c r="AH981" t="s">
        <v>35</v>
      </c>
    </row>
    <row r="982" spans="1:34" x14ac:dyDescent="0.2">
      <c r="A982">
        <v>1516067</v>
      </c>
      <c r="B982" t="s">
        <v>88</v>
      </c>
      <c r="E982">
        <v>53216</v>
      </c>
      <c r="F982" t="s">
        <v>23</v>
      </c>
      <c r="G982" t="s">
        <v>89</v>
      </c>
      <c r="H982">
        <v>11070</v>
      </c>
      <c r="I982" t="s">
        <v>55</v>
      </c>
      <c r="J982">
        <f>VLOOKUP(I982,[1]Key!$A$1:$C$72,2,FALSE)</f>
        <v>43.060839999999999</v>
      </c>
      <c r="K982">
        <f>VLOOKUP(I982,[1]Key!$A$1:$C$72,3,FALSE)</f>
        <v>-88.001940000000005</v>
      </c>
      <c r="L982" t="s">
        <v>55</v>
      </c>
      <c r="M982">
        <f>VLOOKUP(L982,[1]Key!$A$1:$C$72,2,FALSE)</f>
        <v>43.060839999999999</v>
      </c>
      <c r="N982">
        <f>VLOOKUP(L982,[1]Key!$A$1:$C$72,3,FALSE)</f>
        <v>-88.001940000000005</v>
      </c>
      <c r="O982">
        <v>67</v>
      </c>
      <c r="P982">
        <v>9</v>
      </c>
      <c r="Q982">
        <v>10.1</v>
      </c>
      <c r="R982">
        <v>9.5</v>
      </c>
      <c r="S982">
        <v>402</v>
      </c>
      <c r="T982">
        <f t="shared" si="135"/>
        <v>-1</v>
      </c>
      <c r="U982" s="1">
        <v>42786</v>
      </c>
      <c r="V982" s="13">
        <f t="shared" si="136"/>
        <v>42767</v>
      </c>
      <c r="W982" s="14">
        <f t="shared" si="137"/>
        <v>42786</v>
      </c>
      <c r="X982" s="1" t="str">
        <f t="shared" si="138"/>
        <v>Monday</v>
      </c>
      <c r="Y982" s="2">
        <v>0.58848379629629632</v>
      </c>
      <c r="Z982" s="2">
        <f t="shared" si="139"/>
        <v>0.58333333333333326</v>
      </c>
      <c r="AA982">
        <f>1</f>
        <v>1</v>
      </c>
      <c r="AB982" s="1">
        <v>42786</v>
      </c>
      <c r="AC982" s="13">
        <f t="shared" si="140"/>
        <v>42767</v>
      </c>
      <c r="AD982" s="14">
        <f t="shared" si="141"/>
        <v>42786</v>
      </c>
      <c r="AE982" s="1" t="str">
        <f t="shared" si="142"/>
        <v>Monday</v>
      </c>
      <c r="AF982" s="2">
        <v>0.63517361111111115</v>
      </c>
      <c r="AG982" s="2">
        <f t="shared" si="143"/>
        <v>0.625</v>
      </c>
      <c r="AH982" t="s">
        <v>35</v>
      </c>
    </row>
    <row r="983" spans="1:34" x14ac:dyDescent="0.2">
      <c r="A983">
        <v>1516104</v>
      </c>
      <c r="B983" t="s">
        <v>88</v>
      </c>
      <c r="E983">
        <v>53210</v>
      </c>
      <c r="F983" t="s">
        <v>23</v>
      </c>
      <c r="G983" t="s">
        <v>89</v>
      </c>
      <c r="H983">
        <v>28</v>
      </c>
      <c r="I983" t="s">
        <v>55</v>
      </c>
      <c r="J983">
        <f>VLOOKUP(I983,[1]Key!$A$1:$C$72,2,FALSE)</f>
        <v>43.060839999999999</v>
      </c>
      <c r="K983">
        <f>VLOOKUP(I983,[1]Key!$A$1:$C$72,3,FALSE)</f>
        <v>-88.001940000000005</v>
      </c>
      <c r="L983" t="s">
        <v>55</v>
      </c>
      <c r="M983">
        <f>VLOOKUP(L983,[1]Key!$A$1:$C$72,2,FALSE)</f>
        <v>43.060839999999999</v>
      </c>
      <c r="N983">
        <f>VLOOKUP(L983,[1]Key!$A$1:$C$72,3,FALSE)</f>
        <v>-88.001940000000005</v>
      </c>
      <c r="O983">
        <v>44</v>
      </c>
      <c r="P983">
        <v>6</v>
      </c>
      <c r="Q983">
        <v>6.6</v>
      </c>
      <c r="R983">
        <v>6.3</v>
      </c>
      <c r="S983">
        <v>264</v>
      </c>
      <c r="T983">
        <f t="shared" si="135"/>
        <v>-1</v>
      </c>
      <c r="U983" s="1">
        <v>42786</v>
      </c>
      <c r="V983" s="13">
        <f t="shared" si="136"/>
        <v>42767</v>
      </c>
      <c r="W983" s="14">
        <f t="shared" si="137"/>
        <v>42786</v>
      </c>
      <c r="X983" s="1" t="str">
        <f t="shared" si="138"/>
        <v>Monday</v>
      </c>
      <c r="Y983" s="2">
        <v>0.60457175925925932</v>
      </c>
      <c r="Z983" s="2">
        <f t="shared" si="139"/>
        <v>0.625</v>
      </c>
      <c r="AA983">
        <f>1</f>
        <v>1</v>
      </c>
      <c r="AB983" s="1">
        <v>42786</v>
      </c>
      <c r="AC983" s="13">
        <f t="shared" si="140"/>
        <v>42767</v>
      </c>
      <c r="AD983" s="14">
        <f t="shared" si="141"/>
        <v>42786</v>
      </c>
      <c r="AE983" s="1" t="str">
        <f t="shared" si="142"/>
        <v>Monday</v>
      </c>
      <c r="AF983" s="2">
        <v>0.63535879629629632</v>
      </c>
      <c r="AG983" s="2">
        <f t="shared" si="143"/>
        <v>0.625</v>
      </c>
      <c r="AH983" t="s">
        <v>35</v>
      </c>
    </row>
    <row r="984" spans="1:34" x14ac:dyDescent="0.2">
      <c r="A984">
        <v>1516183</v>
      </c>
      <c r="B984" t="s">
        <v>88</v>
      </c>
      <c r="E984">
        <v>53007</v>
      </c>
      <c r="F984" t="s">
        <v>23</v>
      </c>
      <c r="G984" t="s">
        <v>89</v>
      </c>
      <c r="H984">
        <v>185</v>
      </c>
      <c r="I984" t="s">
        <v>63</v>
      </c>
      <c r="J984">
        <f>VLOOKUP(I984,[1]Key!$A$1:$C$72,2,FALSE)</f>
        <v>43.078530000000001</v>
      </c>
      <c r="K984">
        <f>VLOOKUP(I984,[1]Key!$A$1:$C$72,3,FALSE)</f>
        <v>-87.882620000000003</v>
      </c>
      <c r="L984" t="s">
        <v>63</v>
      </c>
      <c r="M984">
        <f>VLOOKUP(L984,[1]Key!$A$1:$C$72,2,FALSE)</f>
        <v>43.078530000000001</v>
      </c>
      <c r="N984">
        <f>VLOOKUP(L984,[1]Key!$A$1:$C$72,3,FALSE)</f>
        <v>-87.882620000000003</v>
      </c>
      <c r="O984">
        <v>35</v>
      </c>
      <c r="P984">
        <v>6</v>
      </c>
      <c r="Q984">
        <v>5.3</v>
      </c>
      <c r="R984">
        <v>5</v>
      </c>
      <c r="S984">
        <v>210</v>
      </c>
      <c r="T984">
        <f t="shared" si="135"/>
        <v>-1</v>
      </c>
      <c r="U984" s="1">
        <v>42786</v>
      </c>
      <c r="V984" s="13">
        <f t="shared" si="136"/>
        <v>42767</v>
      </c>
      <c r="W984" s="14">
        <f t="shared" si="137"/>
        <v>42786</v>
      </c>
      <c r="X984" s="1" t="str">
        <f t="shared" si="138"/>
        <v>Monday</v>
      </c>
      <c r="Y984" s="2">
        <v>0.62847222222222221</v>
      </c>
      <c r="Z984" s="2">
        <f t="shared" si="139"/>
        <v>0.625</v>
      </c>
      <c r="AA984">
        <f>1</f>
        <v>1</v>
      </c>
      <c r="AB984" s="1">
        <v>42786</v>
      </c>
      <c r="AC984" s="13">
        <f t="shared" si="140"/>
        <v>42767</v>
      </c>
      <c r="AD984" s="14">
        <f t="shared" si="141"/>
        <v>42786</v>
      </c>
      <c r="AE984" s="1" t="str">
        <f t="shared" si="142"/>
        <v>Monday</v>
      </c>
      <c r="AF984" s="2">
        <v>0.65327546296296302</v>
      </c>
      <c r="AG984" s="2">
        <f t="shared" si="143"/>
        <v>0.66666666666666663</v>
      </c>
      <c r="AH984" t="s">
        <v>35</v>
      </c>
    </row>
    <row r="985" spans="1:34" x14ac:dyDescent="0.2">
      <c r="A985">
        <v>1516552</v>
      </c>
      <c r="B985" t="s">
        <v>88</v>
      </c>
      <c r="E985">
        <v>53202</v>
      </c>
      <c r="F985" t="s">
        <v>23</v>
      </c>
      <c r="G985" t="s">
        <v>89</v>
      </c>
      <c r="H985">
        <v>143</v>
      </c>
      <c r="I985" t="s">
        <v>32</v>
      </c>
      <c r="J985">
        <f>VLOOKUP(I985,[1]Key!$A$1:$C$72,2,FALSE)</f>
        <v>43.038719999999998</v>
      </c>
      <c r="K985">
        <f>VLOOKUP(I985,[1]Key!$A$1:$C$72,3,FALSE)</f>
        <v>-87.905339999999995</v>
      </c>
      <c r="L985" t="s">
        <v>80</v>
      </c>
      <c r="M985">
        <f>VLOOKUP(L985,[1]Key!$A$1:$C$72,2,FALSE)</f>
        <v>43.052460000000004</v>
      </c>
      <c r="N985">
        <f>VLOOKUP(L985,[1]Key!$A$1:$C$72,3,FALSE)</f>
        <v>-87.891000000000005</v>
      </c>
      <c r="O985">
        <v>12</v>
      </c>
      <c r="P985">
        <v>3</v>
      </c>
      <c r="Q985">
        <v>1.8</v>
      </c>
      <c r="R985">
        <v>1.7</v>
      </c>
      <c r="S985">
        <v>72</v>
      </c>
      <c r="T985">
        <f t="shared" si="135"/>
        <v>-1</v>
      </c>
      <c r="U985" s="1">
        <v>42786</v>
      </c>
      <c r="V985" s="13">
        <f t="shared" si="136"/>
        <v>42767</v>
      </c>
      <c r="W985" s="14">
        <f t="shared" si="137"/>
        <v>42786</v>
      </c>
      <c r="X985" s="1" t="str">
        <f t="shared" si="138"/>
        <v>Monday</v>
      </c>
      <c r="Y985" s="2">
        <v>0.97406250000000005</v>
      </c>
      <c r="Z985" s="2">
        <f t="shared" si="139"/>
        <v>0.95833333333333326</v>
      </c>
      <c r="AA985">
        <f>1</f>
        <v>1</v>
      </c>
      <c r="AB985" s="1">
        <v>42786</v>
      </c>
      <c r="AC985" s="13">
        <f t="shared" si="140"/>
        <v>42767</v>
      </c>
      <c r="AD985" s="14">
        <f t="shared" si="141"/>
        <v>42786</v>
      </c>
      <c r="AE985" s="1" t="str">
        <f t="shared" si="142"/>
        <v>Monday</v>
      </c>
      <c r="AF985" s="2">
        <v>0.98236111111111113</v>
      </c>
      <c r="AG985" s="2">
        <f t="shared" si="143"/>
        <v>1</v>
      </c>
      <c r="AH985" t="s">
        <v>27</v>
      </c>
    </row>
    <row r="986" spans="1:34" x14ac:dyDescent="0.2">
      <c r="A986">
        <v>1516747</v>
      </c>
      <c r="B986" t="s">
        <v>88</v>
      </c>
      <c r="E986">
        <v>11051</v>
      </c>
      <c r="F986" t="s">
        <v>23</v>
      </c>
      <c r="G986" t="s">
        <v>89</v>
      </c>
      <c r="H986">
        <v>5538</v>
      </c>
      <c r="I986" t="s">
        <v>44</v>
      </c>
      <c r="J986">
        <f>VLOOKUP(I986,[1]Key!$A$1:$C$72,2,FALSE)</f>
        <v>43.045712999999999</v>
      </c>
      <c r="K986">
        <f>VLOOKUP(I986,[1]Key!$A$1:$C$72,3,FALSE)</f>
        <v>-87.899756999999994</v>
      </c>
      <c r="L986" t="s">
        <v>105</v>
      </c>
      <c r="M986">
        <f>VLOOKUP(L986,[1]Key!$A$1:$C$72,2,FALSE)</f>
        <v>43.020020000000002</v>
      </c>
      <c r="N986">
        <f>VLOOKUP(L986,[1]Key!$A$1:$C$72,3,FALSE)</f>
        <v>-87.912540000000007</v>
      </c>
      <c r="O986">
        <v>36</v>
      </c>
      <c r="P986">
        <v>6</v>
      </c>
      <c r="Q986">
        <v>5.4</v>
      </c>
      <c r="R986">
        <v>5.0999999999999996</v>
      </c>
      <c r="S986">
        <v>216</v>
      </c>
      <c r="T986">
        <f t="shared" si="135"/>
        <v>-1</v>
      </c>
      <c r="U986" s="1">
        <v>42787</v>
      </c>
      <c r="V986" s="13">
        <f t="shared" si="136"/>
        <v>42767</v>
      </c>
      <c r="W986" s="14">
        <f t="shared" si="137"/>
        <v>42787</v>
      </c>
      <c r="X986" s="1" t="str">
        <f t="shared" si="138"/>
        <v>Tuesday</v>
      </c>
      <c r="Y986" s="2">
        <v>0.50336805555555553</v>
      </c>
      <c r="Z986" s="2">
        <f t="shared" si="139"/>
        <v>0.5</v>
      </c>
      <c r="AA986">
        <f>1</f>
        <v>1</v>
      </c>
      <c r="AB986" s="1">
        <v>42787</v>
      </c>
      <c r="AC986" s="13">
        <f t="shared" si="140"/>
        <v>42767</v>
      </c>
      <c r="AD986" s="14">
        <f t="shared" si="141"/>
        <v>42787</v>
      </c>
      <c r="AE986" s="1" t="str">
        <f t="shared" si="142"/>
        <v>Tuesday</v>
      </c>
      <c r="AF986" s="2">
        <v>0.52788194444444447</v>
      </c>
      <c r="AG986" s="2">
        <f t="shared" si="143"/>
        <v>0.54166666666666663</v>
      </c>
      <c r="AH986" t="s">
        <v>27</v>
      </c>
    </row>
    <row r="987" spans="1:34" x14ac:dyDescent="0.2">
      <c r="A987">
        <v>1516788</v>
      </c>
      <c r="B987" t="s">
        <v>88</v>
      </c>
      <c r="E987">
        <v>56331</v>
      </c>
      <c r="F987" t="s">
        <v>23</v>
      </c>
      <c r="G987" t="s">
        <v>89</v>
      </c>
      <c r="H987">
        <v>11147</v>
      </c>
      <c r="I987" t="s">
        <v>63</v>
      </c>
      <c r="J987">
        <f>VLOOKUP(I987,[1]Key!$A$1:$C$72,2,FALSE)</f>
        <v>43.078530000000001</v>
      </c>
      <c r="K987">
        <f>VLOOKUP(I987,[1]Key!$A$1:$C$72,3,FALSE)</f>
        <v>-87.882620000000003</v>
      </c>
      <c r="L987" t="s">
        <v>63</v>
      </c>
      <c r="M987">
        <f>VLOOKUP(L987,[1]Key!$A$1:$C$72,2,FALSE)</f>
        <v>43.078530000000001</v>
      </c>
      <c r="N987">
        <f>VLOOKUP(L987,[1]Key!$A$1:$C$72,3,FALSE)</f>
        <v>-87.882620000000003</v>
      </c>
      <c r="O987">
        <v>53</v>
      </c>
      <c r="P987">
        <v>6</v>
      </c>
      <c r="Q987">
        <v>8</v>
      </c>
      <c r="R987">
        <v>7.6</v>
      </c>
      <c r="S987">
        <v>318</v>
      </c>
      <c r="T987">
        <f t="shared" si="135"/>
        <v>-1</v>
      </c>
      <c r="U987" s="1">
        <v>42787</v>
      </c>
      <c r="V987" s="13">
        <f t="shared" si="136"/>
        <v>42767</v>
      </c>
      <c r="W987" s="14">
        <f t="shared" si="137"/>
        <v>42787</v>
      </c>
      <c r="X987" s="1" t="str">
        <f t="shared" si="138"/>
        <v>Tuesday</v>
      </c>
      <c r="Y987" s="2">
        <v>0.53439814814814812</v>
      </c>
      <c r="Z987" s="2">
        <f t="shared" si="139"/>
        <v>0.54166666666666663</v>
      </c>
      <c r="AA987">
        <f>1</f>
        <v>1</v>
      </c>
      <c r="AB987" s="1">
        <v>42787</v>
      </c>
      <c r="AC987" s="13">
        <f t="shared" si="140"/>
        <v>42767</v>
      </c>
      <c r="AD987" s="14">
        <f t="shared" si="141"/>
        <v>42787</v>
      </c>
      <c r="AE987" s="1" t="str">
        <f t="shared" si="142"/>
        <v>Tuesday</v>
      </c>
      <c r="AF987" s="2">
        <v>0.57118055555555558</v>
      </c>
      <c r="AG987" s="2">
        <f t="shared" si="143"/>
        <v>0.58333333333333326</v>
      </c>
      <c r="AH987" t="s">
        <v>35</v>
      </c>
    </row>
    <row r="988" spans="1:34" x14ac:dyDescent="0.2">
      <c r="A988">
        <v>1521880</v>
      </c>
      <c r="B988" t="s">
        <v>88</v>
      </c>
      <c r="E988">
        <v>60657</v>
      </c>
      <c r="F988" t="s">
        <v>23</v>
      </c>
      <c r="G988" t="s">
        <v>89</v>
      </c>
      <c r="H988">
        <v>5516</v>
      </c>
      <c r="I988" t="s">
        <v>34</v>
      </c>
      <c r="J988">
        <f>VLOOKUP(I988,[1]Key!$A$1:$C$72,2,FALSE)</f>
        <v>43.036900000000003</v>
      </c>
      <c r="K988">
        <f>VLOOKUP(I988,[1]Key!$A$1:$C$72,3,FALSE)</f>
        <v>-87.89667</v>
      </c>
      <c r="L988" t="s">
        <v>34</v>
      </c>
      <c r="M988">
        <f>VLOOKUP(L988,[1]Key!$A$1:$C$72,2,FALSE)</f>
        <v>43.036900000000003</v>
      </c>
      <c r="N988">
        <f>VLOOKUP(L988,[1]Key!$A$1:$C$72,3,FALSE)</f>
        <v>-87.89667</v>
      </c>
      <c r="O988">
        <v>66</v>
      </c>
      <c r="P988">
        <v>9</v>
      </c>
      <c r="Q988">
        <v>9.9</v>
      </c>
      <c r="R988">
        <v>9.4</v>
      </c>
      <c r="S988">
        <v>396</v>
      </c>
      <c r="T988">
        <f t="shared" si="135"/>
        <v>-1</v>
      </c>
      <c r="U988" s="1">
        <v>42792</v>
      </c>
      <c r="V988" s="13">
        <f t="shared" si="136"/>
        <v>42767</v>
      </c>
      <c r="W988" s="14">
        <f t="shared" si="137"/>
        <v>42792</v>
      </c>
      <c r="X988" s="1" t="str">
        <f t="shared" si="138"/>
        <v>Sunday</v>
      </c>
      <c r="Y988" s="2">
        <v>0.62215277777777778</v>
      </c>
      <c r="Z988" s="2">
        <f t="shared" si="139"/>
        <v>0.625</v>
      </c>
      <c r="AA988">
        <f>1</f>
        <v>1</v>
      </c>
      <c r="AB988" s="1">
        <v>42792</v>
      </c>
      <c r="AC988" s="13">
        <f t="shared" si="140"/>
        <v>42767</v>
      </c>
      <c r="AD988" s="14">
        <f t="shared" si="141"/>
        <v>42792</v>
      </c>
      <c r="AE988" s="1" t="str">
        <f t="shared" si="142"/>
        <v>Sunday</v>
      </c>
      <c r="AF988" s="2">
        <v>0.66768518518518516</v>
      </c>
      <c r="AG988" s="2">
        <f t="shared" si="143"/>
        <v>0.66666666666666663</v>
      </c>
      <c r="AH988" t="s">
        <v>35</v>
      </c>
    </row>
    <row r="989" spans="1:34" x14ac:dyDescent="0.2">
      <c r="A989">
        <v>1522037</v>
      </c>
      <c r="B989" t="s">
        <v>88</v>
      </c>
      <c r="E989">
        <v>53211</v>
      </c>
      <c r="F989" t="s">
        <v>23</v>
      </c>
      <c r="G989" t="s">
        <v>89</v>
      </c>
      <c r="H989">
        <v>267</v>
      </c>
      <c r="I989" t="s">
        <v>34</v>
      </c>
      <c r="J989">
        <f>VLOOKUP(I989,[1]Key!$A$1:$C$72,2,FALSE)</f>
        <v>43.036900000000003</v>
      </c>
      <c r="K989">
        <f>VLOOKUP(I989,[1]Key!$A$1:$C$72,3,FALSE)</f>
        <v>-87.89667</v>
      </c>
      <c r="L989" t="s">
        <v>34</v>
      </c>
      <c r="M989">
        <f>VLOOKUP(L989,[1]Key!$A$1:$C$72,2,FALSE)</f>
        <v>43.036900000000003</v>
      </c>
      <c r="N989">
        <f>VLOOKUP(L989,[1]Key!$A$1:$C$72,3,FALSE)</f>
        <v>-87.89667</v>
      </c>
      <c r="O989">
        <v>7</v>
      </c>
      <c r="P989">
        <v>3</v>
      </c>
      <c r="Q989">
        <v>1.1000000000000001</v>
      </c>
      <c r="R989">
        <v>1</v>
      </c>
      <c r="S989">
        <v>42</v>
      </c>
      <c r="T989">
        <f t="shared" si="135"/>
        <v>-1</v>
      </c>
      <c r="U989" s="1">
        <v>42792</v>
      </c>
      <c r="V989" s="13">
        <f t="shared" si="136"/>
        <v>42767</v>
      </c>
      <c r="W989" s="14">
        <f t="shared" si="137"/>
        <v>42792</v>
      </c>
      <c r="X989" s="1" t="str">
        <f t="shared" si="138"/>
        <v>Sunday</v>
      </c>
      <c r="Y989" s="2">
        <v>0.67037037037037039</v>
      </c>
      <c r="Z989" s="2">
        <f t="shared" si="139"/>
        <v>0.66666666666666663</v>
      </c>
      <c r="AA989">
        <f>1</f>
        <v>1</v>
      </c>
      <c r="AB989" s="1">
        <v>42792</v>
      </c>
      <c r="AC989" s="13">
        <f t="shared" si="140"/>
        <v>42767</v>
      </c>
      <c r="AD989" s="14">
        <f t="shared" si="141"/>
        <v>42792</v>
      </c>
      <c r="AE989" s="1" t="str">
        <f t="shared" si="142"/>
        <v>Sunday</v>
      </c>
      <c r="AF989" s="2">
        <v>0.67543981481481474</v>
      </c>
      <c r="AG989" s="2">
        <f t="shared" si="143"/>
        <v>0.66666666666666663</v>
      </c>
      <c r="AH989" t="s">
        <v>35</v>
      </c>
    </row>
    <row r="990" spans="1:34" x14ac:dyDescent="0.2">
      <c r="A990">
        <v>1444275</v>
      </c>
      <c r="B990" t="s">
        <v>88</v>
      </c>
      <c r="E990">
        <v>53132</v>
      </c>
      <c r="F990" t="s">
        <v>23</v>
      </c>
      <c r="G990" t="s">
        <v>89</v>
      </c>
      <c r="H990">
        <v>11084</v>
      </c>
      <c r="I990" t="s">
        <v>31</v>
      </c>
      <c r="J990">
        <f>VLOOKUP(I990,[1]Key!$A$1:$C$72,2,FALSE)</f>
        <v>43.03519</v>
      </c>
      <c r="K990">
        <f>VLOOKUP(I990,[1]Key!$A$1:$C$72,3,FALSE)</f>
        <v>-87.907390000000007</v>
      </c>
      <c r="L990" t="s">
        <v>29</v>
      </c>
      <c r="M990">
        <f>VLOOKUP(L990,[1]Key!$A$1:$C$72,2,FALSE)</f>
        <v>43.042490000000001</v>
      </c>
      <c r="N990">
        <f>VLOOKUP(L990,[1]Key!$A$1:$C$72,3,FALSE)</f>
        <v>-87.909959999999998</v>
      </c>
      <c r="O990">
        <v>6</v>
      </c>
      <c r="P990">
        <v>3</v>
      </c>
      <c r="Q990">
        <v>0.9</v>
      </c>
      <c r="R990">
        <v>0.9</v>
      </c>
      <c r="S990">
        <v>36</v>
      </c>
      <c r="T990">
        <f t="shared" si="135"/>
        <v>-1</v>
      </c>
      <c r="U990" s="1">
        <v>42793</v>
      </c>
      <c r="V990" s="13">
        <f t="shared" si="136"/>
        <v>42767</v>
      </c>
      <c r="W990" s="14">
        <f t="shared" si="137"/>
        <v>42793</v>
      </c>
      <c r="X990" s="1" t="str">
        <f t="shared" si="138"/>
        <v>Monday</v>
      </c>
      <c r="Y990" s="2">
        <v>0.47077546296296297</v>
      </c>
      <c r="Z990" s="2">
        <f t="shared" si="139"/>
        <v>0.45833333333333331</v>
      </c>
      <c r="AA990">
        <f>1</f>
        <v>1</v>
      </c>
      <c r="AB990" s="1">
        <v>42793</v>
      </c>
      <c r="AC990" s="13">
        <f t="shared" si="140"/>
        <v>42767</v>
      </c>
      <c r="AD990" s="14">
        <f t="shared" si="141"/>
        <v>42793</v>
      </c>
      <c r="AE990" s="1" t="str">
        <f t="shared" si="142"/>
        <v>Monday</v>
      </c>
      <c r="AF990" s="2">
        <v>0.47476851851851848</v>
      </c>
      <c r="AG990" s="2">
        <f t="shared" si="143"/>
        <v>0.45833333333333331</v>
      </c>
      <c r="AH990" t="s">
        <v>27</v>
      </c>
    </row>
    <row r="991" spans="1:34" x14ac:dyDescent="0.2">
      <c r="A991">
        <v>1507653</v>
      </c>
      <c r="B991" t="s">
        <v>88</v>
      </c>
      <c r="E991">
        <v>53202</v>
      </c>
      <c r="F991" t="s">
        <v>23</v>
      </c>
      <c r="G991" t="s">
        <v>89</v>
      </c>
      <c r="H991">
        <v>17</v>
      </c>
      <c r="I991" t="s">
        <v>61</v>
      </c>
      <c r="J991">
        <f>VLOOKUP(I991,[1]Key!$A$1:$C$72,2,FALSE)</f>
        <v>43.058619999999998</v>
      </c>
      <c r="K991">
        <f>VLOOKUP(I991,[1]Key!$A$1:$C$72,3,FALSE)</f>
        <v>-87.885319999999993</v>
      </c>
      <c r="L991" t="s">
        <v>43</v>
      </c>
      <c r="M991">
        <f>VLOOKUP(L991,[1]Key!$A$1:$C$72,2,FALSE)</f>
        <v>43.03886</v>
      </c>
      <c r="N991">
        <f>VLOOKUP(L991,[1]Key!$A$1:$C$72,3,FALSE)</f>
        <v>-87.902720000000002</v>
      </c>
      <c r="O991">
        <v>15</v>
      </c>
      <c r="P991">
        <v>3</v>
      </c>
      <c r="Q991">
        <v>2.2999999999999998</v>
      </c>
      <c r="R991">
        <v>2.1</v>
      </c>
      <c r="S991">
        <v>90</v>
      </c>
      <c r="T991">
        <f t="shared" si="135"/>
        <v>-1</v>
      </c>
      <c r="U991" s="1">
        <v>42793</v>
      </c>
      <c r="V991" s="13">
        <f t="shared" si="136"/>
        <v>42767</v>
      </c>
      <c r="W991" s="14">
        <f t="shared" si="137"/>
        <v>42793</v>
      </c>
      <c r="X991" s="1" t="str">
        <f t="shared" si="138"/>
        <v>Monday</v>
      </c>
      <c r="Y991" s="2">
        <v>0.64045138888888886</v>
      </c>
      <c r="Z991" s="2">
        <f t="shared" si="139"/>
        <v>0.625</v>
      </c>
      <c r="AA991">
        <f>1</f>
        <v>1</v>
      </c>
      <c r="AB991" s="1">
        <v>42793</v>
      </c>
      <c r="AC991" s="13">
        <f t="shared" si="140"/>
        <v>42767</v>
      </c>
      <c r="AD991" s="14">
        <f t="shared" si="141"/>
        <v>42793</v>
      </c>
      <c r="AE991" s="1" t="str">
        <f t="shared" si="142"/>
        <v>Monday</v>
      </c>
      <c r="AF991" s="2">
        <v>0.65115740740740746</v>
      </c>
      <c r="AG991" s="2">
        <f t="shared" si="143"/>
        <v>0.66666666666666663</v>
      </c>
      <c r="AH991" t="s">
        <v>27</v>
      </c>
    </row>
    <row r="992" spans="1:34" x14ac:dyDescent="0.2">
      <c r="A992">
        <v>1382213</v>
      </c>
      <c r="B992" t="s">
        <v>88</v>
      </c>
      <c r="E992">
        <v>53558</v>
      </c>
      <c r="F992" t="s">
        <v>23</v>
      </c>
      <c r="G992" t="s">
        <v>89</v>
      </c>
      <c r="H992">
        <v>11000</v>
      </c>
      <c r="I992" t="s">
        <v>80</v>
      </c>
      <c r="J992">
        <f>VLOOKUP(I992,[1]Key!$A$1:$C$72,2,FALSE)</f>
        <v>43.052460000000004</v>
      </c>
      <c r="K992">
        <f>VLOOKUP(I992,[1]Key!$A$1:$C$72,3,FALSE)</f>
        <v>-87.891000000000005</v>
      </c>
      <c r="L992" t="s">
        <v>34</v>
      </c>
      <c r="M992">
        <f>VLOOKUP(L992,[1]Key!$A$1:$C$72,2,FALSE)</f>
        <v>43.036900000000003</v>
      </c>
      <c r="N992">
        <f>VLOOKUP(L992,[1]Key!$A$1:$C$72,3,FALSE)</f>
        <v>-87.89667</v>
      </c>
      <c r="O992">
        <v>7</v>
      </c>
      <c r="P992">
        <v>3</v>
      </c>
      <c r="Q992">
        <v>1.1000000000000001</v>
      </c>
      <c r="R992">
        <v>1</v>
      </c>
      <c r="S992">
        <v>42</v>
      </c>
      <c r="T992">
        <f t="shared" si="135"/>
        <v>-1</v>
      </c>
      <c r="U992" s="1">
        <v>42793</v>
      </c>
      <c r="V992" s="13">
        <f t="shared" si="136"/>
        <v>42767</v>
      </c>
      <c r="W992" s="14">
        <f t="shared" si="137"/>
        <v>42793</v>
      </c>
      <c r="X992" s="1" t="str">
        <f t="shared" si="138"/>
        <v>Monday</v>
      </c>
      <c r="Y992" s="2">
        <v>0.72854166666666664</v>
      </c>
      <c r="Z992" s="2">
        <f t="shared" si="139"/>
        <v>0.70833333333333326</v>
      </c>
      <c r="AA992">
        <f>1</f>
        <v>1</v>
      </c>
      <c r="AB992" s="1">
        <v>42793</v>
      </c>
      <c r="AC992" s="13">
        <f t="shared" si="140"/>
        <v>42767</v>
      </c>
      <c r="AD992" s="14">
        <f t="shared" si="141"/>
        <v>42793</v>
      </c>
      <c r="AE992" s="1" t="str">
        <f t="shared" si="142"/>
        <v>Monday</v>
      </c>
      <c r="AF992" s="2">
        <v>0.73340277777777774</v>
      </c>
      <c r="AG992" s="2">
        <f t="shared" si="143"/>
        <v>0.75</v>
      </c>
      <c r="AH992" t="s">
        <v>27</v>
      </c>
    </row>
    <row r="993" spans="1:34" x14ac:dyDescent="0.2">
      <c r="A993">
        <v>1522964</v>
      </c>
      <c r="B993" t="s">
        <v>88</v>
      </c>
      <c r="E993">
        <v>53215</v>
      </c>
      <c r="F993" t="s">
        <v>23</v>
      </c>
      <c r="G993" t="s">
        <v>89</v>
      </c>
      <c r="H993">
        <v>11061</v>
      </c>
      <c r="I993" t="s">
        <v>38</v>
      </c>
      <c r="J993">
        <f>VLOOKUP(I993,[1]Key!$A$1:$C$72,2,FALSE)</f>
        <v>43.004728999999998</v>
      </c>
      <c r="K993">
        <f>VLOOKUP(I993,[1]Key!$A$1:$C$72,3,FALSE)</f>
        <v>-87.905463999999995</v>
      </c>
      <c r="L993" t="s">
        <v>38</v>
      </c>
      <c r="M993">
        <f>VLOOKUP(L993,[1]Key!$A$1:$C$72,2,FALSE)</f>
        <v>43.004728999999998</v>
      </c>
      <c r="N993">
        <f>VLOOKUP(L993,[1]Key!$A$1:$C$72,3,FALSE)</f>
        <v>-87.905463999999995</v>
      </c>
      <c r="O993">
        <v>85</v>
      </c>
      <c r="P993">
        <v>9</v>
      </c>
      <c r="Q993">
        <v>12.8</v>
      </c>
      <c r="R993">
        <v>12.1</v>
      </c>
      <c r="S993">
        <v>510</v>
      </c>
      <c r="T993">
        <f t="shared" si="135"/>
        <v>-1</v>
      </c>
      <c r="U993" s="1">
        <v>42793</v>
      </c>
      <c r="V993" s="13">
        <f t="shared" si="136"/>
        <v>42767</v>
      </c>
      <c r="W993" s="14">
        <f t="shared" si="137"/>
        <v>42793</v>
      </c>
      <c r="X993" s="1" t="str">
        <f t="shared" si="138"/>
        <v>Monday</v>
      </c>
      <c r="Y993" s="2">
        <v>0.90229166666666671</v>
      </c>
      <c r="Z993" s="2">
        <f t="shared" si="139"/>
        <v>0.91666666666666663</v>
      </c>
      <c r="AA993">
        <f>1</f>
        <v>1</v>
      </c>
      <c r="AB993" s="1">
        <v>42793</v>
      </c>
      <c r="AC993" s="13">
        <f t="shared" si="140"/>
        <v>42767</v>
      </c>
      <c r="AD993" s="14">
        <f t="shared" si="141"/>
        <v>42793</v>
      </c>
      <c r="AE993" s="1" t="str">
        <f t="shared" si="142"/>
        <v>Monday</v>
      </c>
      <c r="AF993" s="2">
        <v>0.96171296296296294</v>
      </c>
      <c r="AG993" s="2">
        <f t="shared" si="143"/>
        <v>0.95833333333333326</v>
      </c>
      <c r="AH993" t="s">
        <v>35</v>
      </c>
    </row>
    <row r="994" spans="1:34" x14ac:dyDescent="0.2">
      <c r="A994">
        <v>1523312</v>
      </c>
      <c r="B994" t="s">
        <v>88</v>
      </c>
      <c r="E994">
        <v>53202</v>
      </c>
      <c r="F994" t="s">
        <v>23</v>
      </c>
      <c r="G994" t="s">
        <v>89</v>
      </c>
      <c r="H994">
        <v>5585</v>
      </c>
      <c r="I994" t="s">
        <v>34</v>
      </c>
      <c r="J994">
        <f>VLOOKUP(I994,[1]Key!$A$1:$C$72,2,FALSE)</f>
        <v>43.036900000000003</v>
      </c>
      <c r="K994">
        <f>VLOOKUP(I994,[1]Key!$A$1:$C$72,3,FALSE)</f>
        <v>-87.89667</v>
      </c>
      <c r="L994" t="s">
        <v>34</v>
      </c>
      <c r="M994">
        <f>VLOOKUP(L994,[1]Key!$A$1:$C$72,2,FALSE)</f>
        <v>43.036900000000003</v>
      </c>
      <c r="N994">
        <f>VLOOKUP(L994,[1]Key!$A$1:$C$72,3,FALSE)</f>
        <v>-87.89667</v>
      </c>
      <c r="O994">
        <v>41</v>
      </c>
      <c r="P994">
        <v>6</v>
      </c>
      <c r="Q994">
        <v>6.2</v>
      </c>
      <c r="R994">
        <v>5.8</v>
      </c>
      <c r="S994">
        <v>246</v>
      </c>
      <c r="T994">
        <f t="shared" si="135"/>
        <v>-1</v>
      </c>
      <c r="U994" s="1">
        <v>42794</v>
      </c>
      <c r="V994" s="13">
        <f t="shared" si="136"/>
        <v>42767</v>
      </c>
      <c r="W994" s="14">
        <f t="shared" si="137"/>
        <v>42794</v>
      </c>
      <c r="X994" s="1" t="str">
        <f t="shared" si="138"/>
        <v>Tuesday</v>
      </c>
      <c r="Y994" s="2">
        <v>0.60065972222222219</v>
      </c>
      <c r="Z994" s="2">
        <f t="shared" si="139"/>
        <v>0.58333333333333326</v>
      </c>
      <c r="AA994">
        <f>1</f>
        <v>1</v>
      </c>
      <c r="AB994" s="1">
        <v>42794</v>
      </c>
      <c r="AC994" s="13">
        <f t="shared" si="140"/>
        <v>42767</v>
      </c>
      <c r="AD994" s="14">
        <f t="shared" si="141"/>
        <v>42794</v>
      </c>
      <c r="AE994" s="1" t="str">
        <f t="shared" si="142"/>
        <v>Tuesday</v>
      </c>
      <c r="AF994" s="2">
        <v>0.62892361111111106</v>
      </c>
      <c r="AG994" s="2">
        <f t="shared" si="143"/>
        <v>0.625</v>
      </c>
      <c r="AH994" t="s">
        <v>35</v>
      </c>
    </row>
    <row r="995" spans="1:34" x14ac:dyDescent="0.2">
      <c r="A995">
        <v>1517779</v>
      </c>
      <c r="B995" t="s">
        <v>88</v>
      </c>
      <c r="E995">
        <v>53005</v>
      </c>
      <c r="F995" t="s">
        <v>23</v>
      </c>
      <c r="G995" t="s">
        <v>89</v>
      </c>
      <c r="H995">
        <v>11073</v>
      </c>
      <c r="I995" t="s">
        <v>40</v>
      </c>
      <c r="J995">
        <f>VLOOKUP(I995,[1]Key!$A$1:$C$72,2,FALSE)</f>
        <v>43.031480000000002</v>
      </c>
      <c r="K995">
        <f>VLOOKUP(I995,[1]Key!$A$1:$C$72,3,FALSE)</f>
        <v>-87.908169999999998</v>
      </c>
      <c r="L995" t="s">
        <v>36</v>
      </c>
      <c r="M995">
        <f>VLOOKUP(L995,[1]Key!$A$1:$C$72,2,FALSE)</f>
        <v>43.038580000000003</v>
      </c>
      <c r="N995">
        <f>VLOOKUP(L995,[1]Key!$A$1:$C$72,3,FALSE)</f>
        <v>-87.90934</v>
      </c>
      <c r="O995">
        <v>8</v>
      </c>
      <c r="P995">
        <v>3</v>
      </c>
      <c r="Q995">
        <v>1.2</v>
      </c>
      <c r="R995">
        <v>1.1000000000000001</v>
      </c>
      <c r="S995">
        <v>48</v>
      </c>
      <c r="T995">
        <f t="shared" si="135"/>
        <v>-1</v>
      </c>
      <c r="U995" s="1">
        <v>42794</v>
      </c>
      <c r="V995" s="13">
        <f t="shared" si="136"/>
        <v>42767</v>
      </c>
      <c r="W995" s="14">
        <f t="shared" si="137"/>
        <v>42794</v>
      </c>
      <c r="X995" s="1" t="str">
        <f t="shared" si="138"/>
        <v>Tuesday</v>
      </c>
      <c r="Y995" s="2">
        <v>0.7496990740740741</v>
      </c>
      <c r="Z995" s="2">
        <f t="shared" si="139"/>
        <v>0.75</v>
      </c>
      <c r="AA995">
        <f>1</f>
        <v>1</v>
      </c>
      <c r="AB995" s="1">
        <v>42794</v>
      </c>
      <c r="AC995" s="13">
        <f t="shared" si="140"/>
        <v>42767</v>
      </c>
      <c r="AD995" s="14">
        <f t="shared" si="141"/>
        <v>42794</v>
      </c>
      <c r="AE995" s="1" t="str">
        <f t="shared" si="142"/>
        <v>Tuesday</v>
      </c>
      <c r="AF995" s="2">
        <v>0.75495370370370374</v>
      </c>
      <c r="AG995" s="2">
        <f t="shared" si="143"/>
        <v>0.75</v>
      </c>
      <c r="AH995" t="s">
        <v>27</v>
      </c>
    </row>
    <row r="996" spans="1:34" x14ac:dyDescent="0.2">
      <c r="A996">
        <v>1330879</v>
      </c>
      <c r="B996" t="s">
        <v>88</v>
      </c>
      <c r="E996">
        <v>45212</v>
      </c>
      <c r="F996" t="s">
        <v>23</v>
      </c>
      <c r="G996" t="s">
        <v>89</v>
      </c>
      <c r="H996">
        <v>144</v>
      </c>
      <c r="I996" t="s">
        <v>79</v>
      </c>
      <c r="J996">
        <f>VLOOKUP(I996,[1]Key!$A$1:$C$72,2,FALSE)</f>
        <v>43.038649999999997</v>
      </c>
      <c r="K996">
        <f>VLOOKUP(I996,[1]Key!$A$1:$C$72,3,FALSE)</f>
        <v>-87.921930000000003</v>
      </c>
      <c r="L996" t="s">
        <v>31</v>
      </c>
      <c r="M996">
        <f>VLOOKUP(L996,[1]Key!$A$1:$C$72,2,FALSE)</f>
        <v>43.03519</v>
      </c>
      <c r="N996">
        <f>VLOOKUP(L996,[1]Key!$A$1:$C$72,3,FALSE)</f>
        <v>-87.907390000000007</v>
      </c>
      <c r="O996">
        <v>15</v>
      </c>
      <c r="P996">
        <v>3</v>
      </c>
      <c r="Q996">
        <v>2.2999999999999998</v>
      </c>
      <c r="R996">
        <v>2.1</v>
      </c>
      <c r="S996">
        <v>90</v>
      </c>
      <c r="T996">
        <f t="shared" si="135"/>
        <v>-1</v>
      </c>
      <c r="U996" s="1">
        <v>42787</v>
      </c>
      <c r="V996" s="13">
        <f t="shared" si="136"/>
        <v>42767</v>
      </c>
      <c r="W996" s="14">
        <f t="shared" si="137"/>
        <v>42787</v>
      </c>
      <c r="X996" s="1" t="str">
        <f t="shared" si="138"/>
        <v>Tuesday</v>
      </c>
      <c r="Y996" s="2">
        <v>0.55546296296296294</v>
      </c>
      <c r="Z996" s="2">
        <f t="shared" si="139"/>
        <v>0.54166666666666663</v>
      </c>
      <c r="AA996">
        <f>1</f>
        <v>1</v>
      </c>
      <c r="AB996" s="1">
        <v>42787</v>
      </c>
      <c r="AC996" s="13">
        <f t="shared" si="140"/>
        <v>42767</v>
      </c>
      <c r="AD996" s="14">
        <f t="shared" si="141"/>
        <v>42787</v>
      </c>
      <c r="AE996" s="1" t="str">
        <f t="shared" si="142"/>
        <v>Tuesday</v>
      </c>
      <c r="AF996" s="2">
        <v>0.56556712962962963</v>
      </c>
      <c r="AG996" s="2">
        <f t="shared" si="143"/>
        <v>0.58333333333333326</v>
      </c>
      <c r="AH996" t="s">
        <v>27</v>
      </c>
    </row>
    <row r="997" spans="1:34" x14ac:dyDescent="0.2">
      <c r="A997">
        <v>1516909</v>
      </c>
      <c r="B997" t="s">
        <v>88</v>
      </c>
      <c r="E997">
        <v>53597</v>
      </c>
      <c r="F997" t="s">
        <v>23</v>
      </c>
      <c r="G997" t="s">
        <v>89</v>
      </c>
      <c r="H997">
        <v>319</v>
      </c>
      <c r="I997" t="s">
        <v>43</v>
      </c>
      <c r="J997">
        <f>VLOOKUP(I997,[1]Key!$A$1:$C$72,2,FALSE)</f>
        <v>43.03886</v>
      </c>
      <c r="K997">
        <f>VLOOKUP(I997,[1]Key!$A$1:$C$72,3,FALSE)</f>
        <v>-87.902720000000002</v>
      </c>
      <c r="L997" t="s">
        <v>80</v>
      </c>
      <c r="M997">
        <f>VLOOKUP(L997,[1]Key!$A$1:$C$72,2,FALSE)</f>
        <v>43.052460000000004</v>
      </c>
      <c r="N997">
        <f>VLOOKUP(L997,[1]Key!$A$1:$C$72,3,FALSE)</f>
        <v>-87.891000000000005</v>
      </c>
      <c r="O997">
        <v>13</v>
      </c>
      <c r="P997">
        <v>3</v>
      </c>
      <c r="Q997">
        <v>2</v>
      </c>
      <c r="R997">
        <v>1.9</v>
      </c>
      <c r="S997">
        <v>78</v>
      </c>
      <c r="T997">
        <f t="shared" si="135"/>
        <v>-1</v>
      </c>
      <c r="U997" s="1">
        <v>42787</v>
      </c>
      <c r="V997" s="13">
        <f t="shared" si="136"/>
        <v>42767</v>
      </c>
      <c r="W997" s="14">
        <f t="shared" si="137"/>
        <v>42787</v>
      </c>
      <c r="X997" s="1" t="str">
        <f t="shared" si="138"/>
        <v>Tuesday</v>
      </c>
      <c r="Y997" s="2">
        <v>0.61104166666666659</v>
      </c>
      <c r="Z997" s="2">
        <f t="shared" si="139"/>
        <v>0.625</v>
      </c>
      <c r="AA997">
        <f>1</f>
        <v>1</v>
      </c>
      <c r="AB997" s="1">
        <v>42787</v>
      </c>
      <c r="AC997" s="13">
        <f t="shared" si="140"/>
        <v>42767</v>
      </c>
      <c r="AD997" s="14">
        <f t="shared" si="141"/>
        <v>42787</v>
      </c>
      <c r="AE997" s="1" t="str">
        <f t="shared" si="142"/>
        <v>Tuesday</v>
      </c>
      <c r="AF997" s="2">
        <v>0.61968750000000006</v>
      </c>
      <c r="AG997" s="2">
        <f t="shared" si="143"/>
        <v>0.625</v>
      </c>
      <c r="AH997" t="s">
        <v>27</v>
      </c>
    </row>
    <row r="998" spans="1:34" x14ac:dyDescent="0.2">
      <c r="A998">
        <v>1516918</v>
      </c>
      <c r="B998" t="s">
        <v>88</v>
      </c>
      <c r="E998">
        <v>98027</v>
      </c>
      <c r="F998" t="s">
        <v>23</v>
      </c>
      <c r="G998" t="s">
        <v>89</v>
      </c>
      <c r="H998">
        <v>11071</v>
      </c>
      <c r="I998" t="s">
        <v>80</v>
      </c>
      <c r="J998">
        <f>VLOOKUP(I998,[1]Key!$A$1:$C$72,2,FALSE)</f>
        <v>43.052460000000004</v>
      </c>
      <c r="K998">
        <f>VLOOKUP(I998,[1]Key!$A$1:$C$72,3,FALSE)</f>
        <v>-87.891000000000005</v>
      </c>
      <c r="L998" t="s">
        <v>37</v>
      </c>
      <c r="M998">
        <f>VLOOKUP(L998,[1]Key!$A$1:$C$72,2,FALSE)</f>
        <v>43.031320000000001</v>
      </c>
      <c r="N998">
        <f>VLOOKUP(L998,[1]Key!$A$1:$C$72,3,FALSE)</f>
        <v>-87.904259999999994</v>
      </c>
      <c r="O998">
        <v>53</v>
      </c>
      <c r="P998">
        <v>6</v>
      </c>
      <c r="Q998">
        <v>8</v>
      </c>
      <c r="R998">
        <v>7.6</v>
      </c>
      <c r="S998">
        <v>318</v>
      </c>
      <c r="T998">
        <f t="shared" si="135"/>
        <v>-1</v>
      </c>
      <c r="U998" s="1">
        <v>42787</v>
      </c>
      <c r="V998" s="13">
        <f t="shared" si="136"/>
        <v>42767</v>
      </c>
      <c r="W998" s="14">
        <f t="shared" si="137"/>
        <v>42787</v>
      </c>
      <c r="X998" s="1" t="str">
        <f t="shared" si="138"/>
        <v>Tuesday</v>
      </c>
      <c r="Y998" s="2">
        <v>0.61671296296296296</v>
      </c>
      <c r="Z998" s="2">
        <f t="shared" si="139"/>
        <v>0.625</v>
      </c>
      <c r="AA998">
        <f>1</f>
        <v>1</v>
      </c>
      <c r="AB998" s="1">
        <v>42787</v>
      </c>
      <c r="AC998" s="13">
        <f t="shared" si="140"/>
        <v>42767</v>
      </c>
      <c r="AD998" s="14">
        <f t="shared" si="141"/>
        <v>42787</v>
      </c>
      <c r="AE998" s="1" t="str">
        <f t="shared" si="142"/>
        <v>Tuesday</v>
      </c>
      <c r="AF998" s="2">
        <v>0.65362268518518518</v>
      </c>
      <c r="AG998" s="2">
        <f t="shared" si="143"/>
        <v>0.66666666666666663</v>
      </c>
      <c r="AH998" t="s">
        <v>27</v>
      </c>
    </row>
    <row r="999" spans="1:34" x14ac:dyDescent="0.2">
      <c r="A999">
        <v>1516879</v>
      </c>
      <c r="B999" t="s">
        <v>88</v>
      </c>
      <c r="E999">
        <v>99999</v>
      </c>
      <c r="F999" t="s">
        <v>23</v>
      </c>
      <c r="G999" t="s">
        <v>89</v>
      </c>
      <c r="H999">
        <v>5422</v>
      </c>
      <c r="I999" t="s">
        <v>31</v>
      </c>
      <c r="J999">
        <f>VLOOKUP(I999,[1]Key!$A$1:$C$72,2,FALSE)</f>
        <v>43.03519</v>
      </c>
      <c r="K999">
        <f>VLOOKUP(I999,[1]Key!$A$1:$C$72,3,FALSE)</f>
        <v>-87.907390000000007</v>
      </c>
      <c r="L999" t="s">
        <v>39</v>
      </c>
      <c r="M999">
        <f>VLOOKUP(L999,[1]Key!$A$1:$C$72,2,FALSE)</f>
        <v>43.03913</v>
      </c>
      <c r="N999">
        <f>VLOOKUP(L999,[1]Key!$A$1:$C$72,3,FALSE)</f>
        <v>-87.916150000000002</v>
      </c>
      <c r="O999">
        <v>75</v>
      </c>
      <c r="P999">
        <v>9</v>
      </c>
      <c r="Q999">
        <v>11.3</v>
      </c>
      <c r="R999">
        <v>10.7</v>
      </c>
      <c r="S999">
        <v>450</v>
      </c>
      <c r="T999">
        <f t="shared" si="135"/>
        <v>-1</v>
      </c>
      <c r="U999" s="1">
        <v>42787</v>
      </c>
      <c r="V999" s="13">
        <f t="shared" si="136"/>
        <v>42767</v>
      </c>
      <c r="W999" s="14">
        <f t="shared" si="137"/>
        <v>42787</v>
      </c>
      <c r="X999" s="1" t="str">
        <f t="shared" si="138"/>
        <v>Tuesday</v>
      </c>
      <c r="Y999" s="2">
        <v>0.62284722222222222</v>
      </c>
      <c r="Z999" s="2">
        <f t="shared" si="139"/>
        <v>0.625</v>
      </c>
      <c r="AA999">
        <f>1</f>
        <v>1</v>
      </c>
      <c r="AB999" s="1">
        <v>42787</v>
      </c>
      <c r="AC999" s="13">
        <f t="shared" si="140"/>
        <v>42767</v>
      </c>
      <c r="AD999" s="14">
        <f t="shared" si="141"/>
        <v>42787</v>
      </c>
      <c r="AE999" s="1" t="str">
        <f t="shared" si="142"/>
        <v>Tuesday</v>
      </c>
      <c r="AF999" s="2">
        <v>0.67476851851851849</v>
      </c>
      <c r="AG999" s="2">
        <f t="shared" si="143"/>
        <v>0.66666666666666663</v>
      </c>
      <c r="AH999" t="s">
        <v>27</v>
      </c>
    </row>
    <row r="1000" spans="1:34" x14ac:dyDescent="0.2">
      <c r="A1000">
        <v>1516996</v>
      </c>
      <c r="B1000" t="s">
        <v>88</v>
      </c>
      <c r="E1000">
        <v>53597</v>
      </c>
      <c r="F1000" t="s">
        <v>23</v>
      </c>
      <c r="G1000" t="s">
        <v>89</v>
      </c>
      <c r="H1000">
        <v>214</v>
      </c>
      <c r="I1000" t="s">
        <v>81</v>
      </c>
      <c r="J1000">
        <f>VLOOKUP(I1000,[1]Key!$A$1:$C$72,2,FALSE)</f>
        <v>43.06033</v>
      </c>
      <c r="K1000">
        <f>VLOOKUP(I1000,[1]Key!$A$1:$C$72,3,FALSE)</f>
        <v>-87.89546</v>
      </c>
      <c r="L1000" t="s">
        <v>81</v>
      </c>
      <c r="M1000">
        <f>VLOOKUP(L1000,[1]Key!$A$1:$C$72,2,FALSE)</f>
        <v>43.06033</v>
      </c>
      <c r="N1000">
        <f>VLOOKUP(L1000,[1]Key!$A$1:$C$72,3,FALSE)</f>
        <v>-87.89546</v>
      </c>
      <c r="O1000">
        <v>19</v>
      </c>
      <c r="P1000">
        <v>3</v>
      </c>
      <c r="Q1000">
        <v>2.9</v>
      </c>
      <c r="R1000">
        <v>2.7</v>
      </c>
      <c r="S1000">
        <v>114</v>
      </c>
      <c r="T1000">
        <f t="shared" si="135"/>
        <v>-1</v>
      </c>
      <c r="U1000" s="1">
        <v>42787</v>
      </c>
      <c r="V1000" s="13">
        <f t="shared" si="136"/>
        <v>42767</v>
      </c>
      <c r="W1000" s="14">
        <f t="shared" si="137"/>
        <v>42787</v>
      </c>
      <c r="X1000" s="1" t="str">
        <f t="shared" si="138"/>
        <v>Tuesday</v>
      </c>
      <c r="Y1000" s="2">
        <v>0.6662731481481482</v>
      </c>
      <c r="Z1000" s="2">
        <f t="shared" si="139"/>
        <v>0.66666666666666663</v>
      </c>
      <c r="AA1000">
        <f>1</f>
        <v>1</v>
      </c>
      <c r="AB1000" s="1">
        <v>42787</v>
      </c>
      <c r="AC1000" s="13">
        <f t="shared" si="140"/>
        <v>42767</v>
      </c>
      <c r="AD1000" s="14">
        <f t="shared" si="141"/>
        <v>42787</v>
      </c>
      <c r="AE1000" s="1" t="str">
        <f t="shared" si="142"/>
        <v>Tuesday</v>
      </c>
      <c r="AF1000" s="2">
        <v>0.67976851851851849</v>
      </c>
      <c r="AG1000" s="2">
        <f t="shared" si="143"/>
        <v>0.66666666666666663</v>
      </c>
      <c r="AH1000" t="s">
        <v>35</v>
      </c>
    </row>
    <row r="1001" spans="1:34" x14ac:dyDescent="0.2">
      <c r="A1001">
        <v>1517013</v>
      </c>
      <c r="B1001" t="s">
        <v>88</v>
      </c>
      <c r="E1001">
        <v>60185</v>
      </c>
      <c r="F1001" t="s">
        <v>23</v>
      </c>
      <c r="G1001" t="s">
        <v>89</v>
      </c>
      <c r="H1001">
        <v>11050</v>
      </c>
      <c r="I1001" t="s">
        <v>34</v>
      </c>
      <c r="J1001">
        <f>VLOOKUP(I1001,[1]Key!$A$1:$C$72,2,FALSE)</f>
        <v>43.036900000000003</v>
      </c>
      <c r="K1001">
        <f>VLOOKUP(I1001,[1]Key!$A$1:$C$72,3,FALSE)</f>
        <v>-87.89667</v>
      </c>
      <c r="L1001" t="s">
        <v>62</v>
      </c>
      <c r="M1001">
        <f>VLOOKUP(L1001,[1]Key!$A$1:$C$72,2,FALSE)</f>
        <v>43.058010000000003</v>
      </c>
      <c r="N1001">
        <f>VLOOKUP(L1001,[1]Key!$A$1:$C$72,3,FALSE)</f>
        <v>-87.877300000000005</v>
      </c>
      <c r="O1001">
        <v>41</v>
      </c>
      <c r="P1001">
        <v>6</v>
      </c>
      <c r="Q1001">
        <v>6.2</v>
      </c>
      <c r="R1001">
        <v>5.8</v>
      </c>
      <c r="S1001">
        <v>246</v>
      </c>
      <c r="T1001">
        <f t="shared" si="135"/>
        <v>-1</v>
      </c>
      <c r="U1001" s="1">
        <v>42787</v>
      </c>
      <c r="V1001" s="13">
        <f t="shared" si="136"/>
        <v>42767</v>
      </c>
      <c r="W1001" s="14">
        <f t="shared" si="137"/>
        <v>42787</v>
      </c>
      <c r="X1001" s="1" t="str">
        <f t="shared" si="138"/>
        <v>Tuesday</v>
      </c>
      <c r="Y1001" s="2">
        <v>0.67866898148148147</v>
      </c>
      <c r="Z1001" s="2">
        <f t="shared" si="139"/>
        <v>0.66666666666666663</v>
      </c>
      <c r="AA1001">
        <f>1</f>
        <v>1</v>
      </c>
      <c r="AB1001" s="1">
        <v>42787</v>
      </c>
      <c r="AC1001" s="13">
        <f t="shared" si="140"/>
        <v>42767</v>
      </c>
      <c r="AD1001" s="14">
        <f t="shared" si="141"/>
        <v>42787</v>
      </c>
      <c r="AE1001" s="1" t="str">
        <f t="shared" si="142"/>
        <v>Tuesday</v>
      </c>
      <c r="AF1001" s="2">
        <v>0.70731481481481484</v>
      </c>
      <c r="AG1001" s="2">
        <f t="shared" si="143"/>
        <v>0.70833333333333326</v>
      </c>
      <c r="AH1001" t="s">
        <v>27</v>
      </c>
    </row>
    <row r="1002" spans="1:34" x14ac:dyDescent="0.2">
      <c r="A1002">
        <v>1424370</v>
      </c>
      <c r="B1002" t="s">
        <v>88</v>
      </c>
      <c r="E1002">
        <v>53186</v>
      </c>
      <c r="F1002" t="s">
        <v>23</v>
      </c>
      <c r="G1002" t="s">
        <v>89</v>
      </c>
      <c r="H1002">
        <v>2</v>
      </c>
      <c r="I1002" t="s">
        <v>87</v>
      </c>
      <c r="J1002">
        <f>VLOOKUP(I1002,[1]Key!$A$1:$C$72,2,FALSE)</f>
        <v>43.077359999999999</v>
      </c>
      <c r="K1002">
        <f>VLOOKUP(I1002,[1]Key!$A$1:$C$72,3,FALSE)</f>
        <v>-87.880769999999998</v>
      </c>
      <c r="L1002" t="s">
        <v>87</v>
      </c>
      <c r="M1002">
        <f>VLOOKUP(L1002,[1]Key!$A$1:$C$72,2,FALSE)</f>
        <v>43.077359999999999</v>
      </c>
      <c r="N1002">
        <f>VLOOKUP(L1002,[1]Key!$A$1:$C$72,3,FALSE)</f>
        <v>-87.880769999999998</v>
      </c>
      <c r="O1002">
        <v>9</v>
      </c>
      <c r="P1002">
        <v>3</v>
      </c>
      <c r="Q1002">
        <v>1.4</v>
      </c>
      <c r="R1002">
        <v>1.3</v>
      </c>
      <c r="S1002">
        <v>54</v>
      </c>
      <c r="T1002">
        <f t="shared" si="135"/>
        <v>-1</v>
      </c>
      <c r="U1002" s="1">
        <v>42787</v>
      </c>
      <c r="V1002" s="13">
        <f t="shared" si="136"/>
        <v>42767</v>
      </c>
      <c r="W1002" s="14">
        <f t="shared" si="137"/>
        <v>42787</v>
      </c>
      <c r="X1002" s="1" t="str">
        <f t="shared" si="138"/>
        <v>Tuesday</v>
      </c>
      <c r="Y1002" s="2">
        <v>0.68759259259259264</v>
      </c>
      <c r="Z1002" s="2">
        <f t="shared" si="139"/>
        <v>0.70833333333333326</v>
      </c>
      <c r="AA1002">
        <f>1</f>
        <v>1</v>
      </c>
      <c r="AB1002" s="1">
        <v>42787</v>
      </c>
      <c r="AC1002" s="13">
        <f t="shared" si="140"/>
        <v>42767</v>
      </c>
      <c r="AD1002" s="14">
        <f t="shared" si="141"/>
        <v>42787</v>
      </c>
      <c r="AE1002" s="1" t="str">
        <f t="shared" si="142"/>
        <v>Tuesday</v>
      </c>
      <c r="AF1002" s="2">
        <v>0.69425925925925924</v>
      </c>
      <c r="AG1002" s="2">
        <f t="shared" si="143"/>
        <v>0.70833333333333326</v>
      </c>
      <c r="AH1002" t="s">
        <v>35</v>
      </c>
    </row>
    <row r="1003" spans="1:34" x14ac:dyDescent="0.2">
      <c r="A1003">
        <v>1516877</v>
      </c>
      <c r="B1003" t="s">
        <v>88</v>
      </c>
      <c r="E1003">
        <v>98296</v>
      </c>
      <c r="F1003" t="s">
        <v>23</v>
      </c>
      <c r="G1003" t="s">
        <v>89</v>
      </c>
      <c r="H1003">
        <v>952</v>
      </c>
      <c r="I1003" t="s">
        <v>34</v>
      </c>
      <c r="J1003">
        <f>VLOOKUP(I1003,[1]Key!$A$1:$C$72,2,FALSE)</f>
        <v>43.036900000000003</v>
      </c>
      <c r="K1003">
        <f>VLOOKUP(I1003,[1]Key!$A$1:$C$72,3,FALSE)</f>
        <v>-87.89667</v>
      </c>
      <c r="L1003" t="s">
        <v>85</v>
      </c>
      <c r="M1003">
        <f>VLOOKUP(L1003,[1]Key!$A$1:$C$72,2,FALSE)</f>
        <v>43.041646999999998</v>
      </c>
      <c r="N1003">
        <f>VLOOKUP(L1003,[1]Key!$A$1:$C$72,3,FALSE)</f>
        <v>-87.927257999999995</v>
      </c>
      <c r="O1003">
        <v>23</v>
      </c>
      <c r="P1003">
        <v>3</v>
      </c>
      <c r="Q1003">
        <v>3.5</v>
      </c>
      <c r="R1003">
        <v>3.3</v>
      </c>
      <c r="S1003">
        <v>138</v>
      </c>
      <c r="T1003">
        <f t="shared" si="135"/>
        <v>-1</v>
      </c>
      <c r="U1003" s="1">
        <v>42787</v>
      </c>
      <c r="V1003" s="13">
        <f t="shared" si="136"/>
        <v>42767</v>
      </c>
      <c r="W1003" s="14">
        <f t="shared" si="137"/>
        <v>42787</v>
      </c>
      <c r="X1003" s="1" t="str">
        <f t="shared" si="138"/>
        <v>Tuesday</v>
      </c>
      <c r="Y1003" s="2">
        <v>0.69167824074074069</v>
      </c>
      <c r="Z1003" s="2">
        <f t="shared" si="139"/>
        <v>0.70833333333333326</v>
      </c>
      <c r="AA1003">
        <f>1</f>
        <v>1</v>
      </c>
      <c r="AB1003" s="1">
        <v>42787</v>
      </c>
      <c r="AC1003" s="13">
        <f t="shared" si="140"/>
        <v>42767</v>
      </c>
      <c r="AD1003" s="14">
        <f t="shared" si="141"/>
        <v>42787</v>
      </c>
      <c r="AE1003" s="1" t="str">
        <f t="shared" si="142"/>
        <v>Tuesday</v>
      </c>
      <c r="AF1003" s="2">
        <v>0.70818287037037031</v>
      </c>
      <c r="AG1003" s="2">
        <f t="shared" si="143"/>
        <v>0.70833333333333326</v>
      </c>
      <c r="AH1003" t="s">
        <v>27</v>
      </c>
    </row>
    <row r="1004" spans="1:34" x14ac:dyDescent="0.2">
      <c r="A1004">
        <v>1448091</v>
      </c>
      <c r="B1004" t="s">
        <v>88</v>
      </c>
      <c r="E1004">
        <v>60646</v>
      </c>
      <c r="F1004" t="s">
        <v>23</v>
      </c>
      <c r="G1004" t="s">
        <v>89</v>
      </c>
      <c r="H1004">
        <v>5423</v>
      </c>
      <c r="I1004" t="s">
        <v>34</v>
      </c>
      <c r="J1004">
        <f>VLOOKUP(I1004,[1]Key!$A$1:$C$72,2,FALSE)</f>
        <v>43.036900000000003</v>
      </c>
      <c r="K1004">
        <f>VLOOKUP(I1004,[1]Key!$A$1:$C$72,3,FALSE)</f>
        <v>-87.89667</v>
      </c>
      <c r="L1004" t="s">
        <v>74</v>
      </c>
      <c r="M1004">
        <f>VLOOKUP(L1004,[1]Key!$A$1:$C$72,2,FALSE)</f>
        <v>43.040154000000001</v>
      </c>
      <c r="N1004">
        <f>VLOOKUP(L1004,[1]Key!$A$1:$C$72,3,FALSE)</f>
        <v>-87.932113000000001</v>
      </c>
      <c r="O1004">
        <v>47</v>
      </c>
      <c r="P1004">
        <v>6</v>
      </c>
      <c r="Q1004">
        <v>7.1</v>
      </c>
      <c r="R1004">
        <v>6.7</v>
      </c>
      <c r="S1004">
        <v>282</v>
      </c>
      <c r="T1004">
        <f t="shared" si="135"/>
        <v>-1</v>
      </c>
      <c r="U1004" s="1">
        <v>42787</v>
      </c>
      <c r="V1004" s="13">
        <f t="shared" si="136"/>
        <v>42767</v>
      </c>
      <c r="W1004" s="14">
        <f t="shared" si="137"/>
        <v>42787</v>
      </c>
      <c r="X1004" s="1" t="str">
        <f t="shared" si="138"/>
        <v>Tuesday</v>
      </c>
      <c r="Y1004" s="2">
        <v>0.70438657407407401</v>
      </c>
      <c r="Z1004" s="2">
        <f t="shared" si="139"/>
        <v>0.70833333333333326</v>
      </c>
      <c r="AA1004">
        <f>1</f>
        <v>1</v>
      </c>
      <c r="AB1004" s="1">
        <v>42787</v>
      </c>
      <c r="AC1004" s="13">
        <f t="shared" si="140"/>
        <v>42767</v>
      </c>
      <c r="AD1004" s="14">
        <f t="shared" si="141"/>
        <v>42787</v>
      </c>
      <c r="AE1004" s="1" t="str">
        <f t="shared" si="142"/>
        <v>Tuesday</v>
      </c>
      <c r="AF1004" s="2">
        <v>0.73682870370370368</v>
      </c>
      <c r="AG1004" s="2">
        <f t="shared" si="143"/>
        <v>0.75</v>
      </c>
      <c r="AH1004" t="s">
        <v>27</v>
      </c>
    </row>
    <row r="1005" spans="1:34" x14ac:dyDescent="0.2">
      <c r="A1005">
        <v>1517056</v>
      </c>
      <c r="B1005" t="s">
        <v>88</v>
      </c>
      <c r="E1005">
        <v>5321</v>
      </c>
      <c r="F1005" t="s">
        <v>23</v>
      </c>
      <c r="G1005" t="s">
        <v>89</v>
      </c>
      <c r="H1005">
        <v>286</v>
      </c>
      <c r="I1005" t="s">
        <v>75</v>
      </c>
      <c r="J1005">
        <f>VLOOKUP(I1005,[1]Key!$A$1:$C$72,2,FALSE)</f>
        <v>43.056539999999998</v>
      </c>
      <c r="K1005">
        <f>VLOOKUP(I1005,[1]Key!$A$1:$C$72,3,FALSE)</f>
        <v>-87.914370000000005</v>
      </c>
      <c r="L1005" t="s">
        <v>47</v>
      </c>
      <c r="M1005">
        <f>VLOOKUP(L1005,[1]Key!$A$1:$C$72,2,FALSE)</f>
        <v>43.049230000000001</v>
      </c>
      <c r="N1005">
        <f>VLOOKUP(L1005,[1]Key!$A$1:$C$72,3,FALSE)</f>
        <v>-87.911940000000001</v>
      </c>
      <c r="O1005">
        <v>32</v>
      </c>
      <c r="P1005">
        <v>3</v>
      </c>
      <c r="Q1005">
        <v>4.8</v>
      </c>
      <c r="R1005">
        <v>4.5999999999999996</v>
      </c>
      <c r="S1005">
        <v>192</v>
      </c>
      <c r="T1005">
        <f t="shared" si="135"/>
        <v>-1</v>
      </c>
      <c r="U1005" s="1">
        <v>42787</v>
      </c>
      <c r="V1005" s="13">
        <f t="shared" si="136"/>
        <v>42767</v>
      </c>
      <c r="W1005" s="14">
        <f t="shared" si="137"/>
        <v>42787</v>
      </c>
      <c r="X1005" s="1" t="str">
        <f t="shared" si="138"/>
        <v>Tuesday</v>
      </c>
      <c r="Y1005" s="2">
        <v>0.70565972222222229</v>
      </c>
      <c r="Z1005" s="2">
        <f t="shared" si="139"/>
        <v>0.70833333333333326</v>
      </c>
      <c r="AA1005">
        <f>1</f>
        <v>1</v>
      </c>
      <c r="AB1005" s="1">
        <v>42787</v>
      </c>
      <c r="AC1005" s="13">
        <f t="shared" si="140"/>
        <v>42767</v>
      </c>
      <c r="AD1005" s="14">
        <f t="shared" si="141"/>
        <v>42787</v>
      </c>
      <c r="AE1005" s="1" t="str">
        <f t="shared" si="142"/>
        <v>Tuesday</v>
      </c>
      <c r="AF1005" s="2">
        <v>0.72780092592592593</v>
      </c>
      <c r="AG1005" s="2">
        <f t="shared" si="143"/>
        <v>0.70833333333333326</v>
      </c>
      <c r="AH1005" t="s">
        <v>27</v>
      </c>
    </row>
    <row r="1006" spans="1:34" x14ac:dyDescent="0.2">
      <c r="A1006">
        <v>1517067</v>
      </c>
      <c r="B1006" t="s">
        <v>88</v>
      </c>
      <c r="E1006">
        <v>53211</v>
      </c>
      <c r="F1006" t="s">
        <v>23</v>
      </c>
      <c r="G1006" t="s">
        <v>89</v>
      </c>
      <c r="H1006">
        <v>5476</v>
      </c>
      <c r="I1006" t="s">
        <v>63</v>
      </c>
      <c r="J1006">
        <f>VLOOKUP(I1006,[1]Key!$A$1:$C$72,2,FALSE)</f>
        <v>43.078530000000001</v>
      </c>
      <c r="K1006">
        <f>VLOOKUP(I1006,[1]Key!$A$1:$C$72,3,FALSE)</f>
        <v>-87.882620000000003</v>
      </c>
      <c r="L1006" t="s">
        <v>63</v>
      </c>
      <c r="M1006">
        <f>VLOOKUP(L1006,[1]Key!$A$1:$C$72,2,FALSE)</f>
        <v>43.078530000000001</v>
      </c>
      <c r="N1006">
        <f>VLOOKUP(L1006,[1]Key!$A$1:$C$72,3,FALSE)</f>
        <v>-87.882620000000003</v>
      </c>
      <c r="O1006">
        <v>67</v>
      </c>
      <c r="P1006">
        <v>9</v>
      </c>
      <c r="Q1006">
        <v>10.1</v>
      </c>
      <c r="R1006">
        <v>9.5</v>
      </c>
      <c r="S1006">
        <v>402</v>
      </c>
      <c r="T1006">
        <f t="shared" si="135"/>
        <v>-1</v>
      </c>
      <c r="U1006" s="1">
        <v>42787</v>
      </c>
      <c r="V1006" s="13">
        <f t="shared" si="136"/>
        <v>42767</v>
      </c>
      <c r="W1006" s="14">
        <f t="shared" si="137"/>
        <v>42787</v>
      </c>
      <c r="X1006" s="1" t="str">
        <f t="shared" si="138"/>
        <v>Tuesday</v>
      </c>
      <c r="Y1006" s="2">
        <v>0.71204861111111117</v>
      </c>
      <c r="Z1006" s="2">
        <f t="shared" si="139"/>
        <v>0.70833333333333326</v>
      </c>
      <c r="AA1006">
        <f>1</f>
        <v>1</v>
      </c>
      <c r="AB1006" s="1">
        <v>42787</v>
      </c>
      <c r="AC1006" s="13">
        <f t="shared" si="140"/>
        <v>42767</v>
      </c>
      <c r="AD1006" s="14">
        <f t="shared" si="141"/>
        <v>42787</v>
      </c>
      <c r="AE1006" s="1" t="str">
        <f t="shared" si="142"/>
        <v>Tuesday</v>
      </c>
      <c r="AF1006" s="2">
        <v>0.75836805555555553</v>
      </c>
      <c r="AG1006" s="2">
        <f t="shared" si="143"/>
        <v>0.75</v>
      </c>
      <c r="AH1006" t="s">
        <v>35</v>
      </c>
    </row>
    <row r="1007" spans="1:34" x14ac:dyDescent="0.2">
      <c r="A1007">
        <v>1517082</v>
      </c>
      <c r="B1007" t="s">
        <v>88</v>
      </c>
      <c r="E1007">
        <v>53029</v>
      </c>
      <c r="F1007" t="s">
        <v>23</v>
      </c>
      <c r="G1007" t="s">
        <v>89</v>
      </c>
      <c r="H1007">
        <v>189</v>
      </c>
      <c r="I1007" t="s">
        <v>48</v>
      </c>
      <c r="J1007">
        <f>VLOOKUP(I1007,[1]Key!$A$1:$C$72,2,FALSE)</f>
        <v>43.05097</v>
      </c>
      <c r="K1007">
        <f>VLOOKUP(I1007,[1]Key!$A$1:$C$72,3,FALSE)</f>
        <v>-87.906440000000003</v>
      </c>
      <c r="L1007" t="s">
        <v>63</v>
      </c>
      <c r="M1007">
        <f>VLOOKUP(L1007,[1]Key!$A$1:$C$72,2,FALSE)</f>
        <v>43.078530000000001</v>
      </c>
      <c r="N1007">
        <f>VLOOKUP(L1007,[1]Key!$A$1:$C$72,3,FALSE)</f>
        <v>-87.882620000000003</v>
      </c>
      <c r="O1007">
        <v>28</v>
      </c>
      <c r="P1007">
        <v>3</v>
      </c>
      <c r="Q1007">
        <v>4.2</v>
      </c>
      <c r="R1007">
        <v>4</v>
      </c>
      <c r="S1007">
        <v>168</v>
      </c>
      <c r="T1007">
        <f t="shared" si="135"/>
        <v>-1</v>
      </c>
      <c r="U1007" s="1">
        <v>42787</v>
      </c>
      <c r="V1007" s="13">
        <f t="shared" si="136"/>
        <v>42767</v>
      </c>
      <c r="W1007" s="14">
        <f t="shared" si="137"/>
        <v>42787</v>
      </c>
      <c r="X1007" s="1" t="str">
        <f t="shared" si="138"/>
        <v>Tuesday</v>
      </c>
      <c r="Y1007" s="2">
        <v>0.72662037037037042</v>
      </c>
      <c r="Z1007" s="2">
        <f t="shared" si="139"/>
        <v>0.70833333333333326</v>
      </c>
      <c r="AA1007">
        <f>1</f>
        <v>1</v>
      </c>
      <c r="AB1007" s="1">
        <v>42787</v>
      </c>
      <c r="AC1007" s="13">
        <f t="shared" si="140"/>
        <v>42767</v>
      </c>
      <c r="AD1007" s="14">
        <f t="shared" si="141"/>
        <v>42787</v>
      </c>
      <c r="AE1007" s="1" t="str">
        <f t="shared" si="142"/>
        <v>Tuesday</v>
      </c>
      <c r="AF1007" s="2">
        <v>0.74627314814814805</v>
      </c>
      <c r="AG1007" s="2">
        <f t="shared" si="143"/>
        <v>0.75</v>
      </c>
      <c r="AH1007" t="s">
        <v>27</v>
      </c>
    </row>
    <row r="1008" spans="1:34" x14ac:dyDescent="0.2">
      <c r="A1008">
        <v>1517086</v>
      </c>
      <c r="B1008" t="s">
        <v>88</v>
      </c>
      <c r="E1008">
        <v>53202</v>
      </c>
      <c r="F1008" t="s">
        <v>23</v>
      </c>
      <c r="G1008" t="s">
        <v>89</v>
      </c>
      <c r="H1008">
        <v>202</v>
      </c>
      <c r="I1008" t="s">
        <v>32</v>
      </c>
      <c r="J1008">
        <f>VLOOKUP(I1008,[1]Key!$A$1:$C$72,2,FALSE)</f>
        <v>43.038719999999998</v>
      </c>
      <c r="K1008">
        <f>VLOOKUP(I1008,[1]Key!$A$1:$C$72,3,FALSE)</f>
        <v>-87.905339999999995</v>
      </c>
      <c r="L1008" t="s">
        <v>50</v>
      </c>
      <c r="M1008">
        <f>VLOOKUP(L1008,[1]Key!$A$1:$C$72,2,FALSE)</f>
        <v>43.052549999999997</v>
      </c>
      <c r="N1008">
        <f>VLOOKUP(L1008,[1]Key!$A$1:$C$72,3,FALSE)</f>
        <v>-87.909329999999997</v>
      </c>
      <c r="O1008">
        <v>9</v>
      </c>
      <c r="P1008">
        <v>3</v>
      </c>
      <c r="Q1008">
        <v>1.4</v>
      </c>
      <c r="R1008">
        <v>1.3</v>
      </c>
      <c r="S1008">
        <v>54</v>
      </c>
      <c r="T1008">
        <f t="shared" si="135"/>
        <v>-1</v>
      </c>
      <c r="U1008" s="1">
        <v>42787</v>
      </c>
      <c r="V1008" s="13">
        <f t="shared" si="136"/>
        <v>42767</v>
      </c>
      <c r="W1008" s="14">
        <f t="shared" si="137"/>
        <v>42787</v>
      </c>
      <c r="X1008" s="1" t="str">
        <f t="shared" si="138"/>
        <v>Tuesday</v>
      </c>
      <c r="Y1008" s="2">
        <v>0.72800925925925919</v>
      </c>
      <c r="Z1008" s="2">
        <f t="shared" si="139"/>
        <v>0.70833333333333326</v>
      </c>
      <c r="AA1008">
        <f>1</f>
        <v>1</v>
      </c>
      <c r="AB1008" s="1">
        <v>42787</v>
      </c>
      <c r="AC1008" s="13">
        <f t="shared" si="140"/>
        <v>42767</v>
      </c>
      <c r="AD1008" s="14">
        <f t="shared" si="141"/>
        <v>42787</v>
      </c>
      <c r="AE1008" s="1" t="str">
        <f t="shared" si="142"/>
        <v>Tuesday</v>
      </c>
      <c r="AF1008" s="2">
        <v>0.73423611111111109</v>
      </c>
      <c r="AG1008" s="2">
        <f t="shared" si="143"/>
        <v>0.75</v>
      </c>
      <c r="AH1008" t="s">
        <v>27</v>
      </c>
    </row>
    <row r="1009" spans="1:34" x14ac:dyDescent="0.2">
      <c r="A1009">
        <v>1517108</v>
      </c>
      <c r="B1009" t="s">
        <v>88</v>
      </c>
      <c r="E1009">
        <v>53209</v>
      </c>
      <c r="F1009" t="s">
        <v>23</v>
      </c>
      <c r="G1009" t="s">
        <v>89</v>
      </c>
      <c r="H1009">
        <v>13</v>
      </c>
      <c r="I1009" t="s">
        <v>74</v>
      </c>
      <c r="J1009">
        <f>VLOOKUP(I1009,[1]Key!$A$1:$C$72,2,FALSE)</f>
        <v>43.040154000000001</v>
      </c>
      <c r="K1009">
        <f>VLOOKUP(I1009,[1]Key!$A$1:$C$72,3,FALSE)</f>
        <v>-87.932113000000001</v>
      </c>
      <c r="L1009" t="s">
        <v>74</v>
      </c>
      <c r="M1009">
        <f>VLOOKUP(L1009,[1]Key!$A$1:$C$72,2,FALSE)</f>
        <v>43.040154000000001</v>
      </c>
      <c r="N1009">
        <f>VLOOKUP(L1009,[1]Key!$A$1:$C$72,3,FALSE)</f>
        <v>-87.932113000000001</v>
      </c>
      <c r="O1009">
        <v>59</v>
      </c>
      <c r="P1009">
        <v>6</v>
      </c>
      <c r="Q1009">
        <v>8.9</v>
      </c>
      <c r="R1009">
        <v>8.4</v>
      </c>
      <c r="S1009">
        <v>354</v>
      </c>
      <c r="T1009">
        <f t="shared" si="135"/>
        <v>-1</v>
      </c>
      <c r="U1009" s="1">
        <v>42787</v>
      </c>
      <c r="V1009" s="13">
        <f t="shared" si="136"/>
        <v>42767</v>
      </c>
      <c r="W1009" s="14">
        <f t="shared" si="137"/>
        <v>42787</v>
      </c>
      <c r="X1009" s="1" t="str">
        <f t="shared" si="138"/>
        <v>Tuesday</v>
      </c>
      <c r="Y1009" s="2">
        <v>0.74327546296296287</v>
      </c>
      <c r="Z1009" s="2">
        <f t="shared" si="139"/>
        <v>0.75</v>
      </c>
      <c r="AA1009">
        <f>1</f>
        <v>1</v>
      </c>
      <c r="AB1009" s="1">
        <v>42787</v>
      </c>
      <c r="AC1009" s="13">
        <f t="shared" si="140"/>
        <v>42767</v>
      </c>
      <c r="AD1009" s="14">
        <f t="shared" si="141"/>
        <v>42787</v>
      </c>
      <c r="AE1009" s="1" t="str">
        <f t="shared" si="142"/>
        <v>Tuesday</v>
      </c>
      <c r="AF1009" s="2">
        <v>0.78469907407407413</v>
      </c>
      <c r="AG1009" s="2">
        <f t="shared" si="143"/>
        <v>0.79166666666666663</v>
      </c>
      <c r="AH1009" t="s">
        <v>35</v>
      </c>
    </row>
    <row r="1010" spans="1:34" x14ac:dyDescent="0.2">
      <c r="A1010">
        <v>1508437</v>
      </c>
      <c r="B1010" t="s">
        <v>88</v>
      </c>
      <c r="E1010">
        <v>60106</v>
      </c>
      <c r="F1010" t="s">
        <v>23</v>
      </c>
      <c r="G1010" t="s">
        <v>89</v>
      </c>
      <c r="H1010">
        <v>11052</v>
      </c>
      <c r="I1010" t="s">
        <v>36</v>
      </c>
      <c r="J1010">
        <f>VLOOKUP(I1010,[1]Key!$A$1:$C$72,2,FALSE)</f>
        <v>43.038580000000003</v>
      </c>
      <c r="K1010">
        <f>VLOOKUP(I1010,[1]Key!$A$1:$C$72,3,FALSE)</f>
        <v>-87.90934</v>
      </c>
      <c r="L1010" t="s">
        <v>74</v>
      </c>
      <c r="M1010">
        <f>VLOOKUP(L1010,[1]Key!$A$1:$C$72,2,FALSE)</f>
        <v>43.040154000000001</v>
      </c>
      <c r="N1010">
        <f>VLOOKUP(L1010,[1]Key!$A$1:$C$72,3,FALSE)</f>
        <v>-87.932113000000001</v>
      </c>
      <c r="O1010">
        <v>19</v>
      </c>
      <c r="P1010">
        <v>3</v>
      </c>
      <c r="Q1010">
        <v>2.9</v>
      </c>
      <c r="R1010">
        <v>2.7</v>
      </c>
      <c r="S1010">
        <v>114</v>
      </c>
      <c r="T1010">
        <f t="shared" si="135"/>
        <v>-1</v>
      </c>
      <c r="U1010" s="1">
        <v>42787</v>
      </c>
      <c r="V1010" s="13">
        <f t="shared" si="136"/>
        <v>42767</v>
      </c>
      <c r="W1010" s="14">
        <f t="shared" si="137"/>
        <v>42787</v>
      </c>
      <c r="X1010" s="1" t="str">
        <f t="shared" si="138"/>
        <v>Tuesday</v>
      </c>
      <c r="Y1010" s="2">
        <v>0.78857638888888892</v>
      </c>
      <c r="Z1010" s="2">
        <f t="shared" si="139"/>
        <v>0.79166666666666663</v>
      </c>
      <c r="AA1010">
        <f>1</f>
        <v>1</v>
      </c>
      <c r="AB1010" s="1">
        <v>42787</v>
      </c>
      <c r="AC1010" s="13">
        <f t="shared" si="140"/>
        <v>42767</v>
      </c>
      <c r="AD1010" s="14">
        <f t="shared" si="141"/>
        <v>42787</v>
      </c>
      <c r="AE1010" s="1" t="str">
        <f t="shared" si="142"/>
        <v>Tuesday</v>
      </c>
      <c r="AF1010" s="2">
        <v>0.80207175925925922</v>
      </c>
      <c r="AG1010" s="2">
        <f t="shared" si="143"/>
        <v>0.79166666666666663</v>
      </c>
      <c r="AH1010" t="s">
        <v>27</v>
      </c>
    </row>
    <row r="1011" spans="1:34" x14ac:dyDescent="0.2">
      <c r="A1011">
        <v>1164157</v>
      </c>
      <c r="B1011" t="s">
        <v>88</v>
      </c>
      <c r="E1011">
        <v>53207</v>
      </c>
      <c r="F1011" t="s">
        <v>23</v>
      </c>
      <c r="G1011" t="s">
        <v>89</v>
      </c>
      <c r="H1011">
        <v>5529</v>
      </c>
      <c r="I1011" t="s">
        <v>54</v>
      </c>
      <c r="J1011">
        <f>VLOOKUP(I1011,[1]Key!$A$1:$C$72,2,FALSE)</f>
        <v>43.046570000000003</v>
      </c>
      <c r="K1011">
        <f>VLOOKUP(I1011,[1]Key!$A$1:$C$72,3,FALSE)</f>
        <v>-87.908720000000002</v>
      </c>
      <c r="L1011" t="s">
        <v>47</v>
      </c>
      <c r="M1011">
        <f>VLOOKUP(L1011,[1]Key!$A$1:$C$72,2,FALSE)</f>
        <v>43.049230000000001</v>
      </c>
      <c r="N1011">
        <f>VLOOKUP(L1011,[1]Key!$A$1:$C$72,3,FALSE)</f>
        <v>-87.911940000000001</v>
      </c>
      <c r="O1011">
        <v>8</v>
      </c>
      <c r="P1011">
        <v>3</v>
      </c>
      <c r="Q1011">
        <v>1.2</v>
      </c>
      <c r="R1011">
        <v>1.1000000000000001</v>
      </c>
      <c r="S1011">
        <v>48</v>
      </c>
      <c r="T1011">
        <f t="shared" si="135"/>
        <v>-1</v>
      </c>
      <c r="U1011" s="1">
        <v>42788</v>
      </c>
      <c r="V1011" s="13">
        <f t="shared" si="136"/>
        <v>42767</v>
      </c>
      <c r="W1011" s="14">
        <f t="shared" si="137"/>
        <v>42788</v>
      </c>
      <c r="X1011" s="1" t="str">
        <f t="shared" si="138"/>
        <v>Wednesday</v>
      </c>
      <c r="Y1011" s="2">
        <v>0.45124999999999998</v>
      </c>
      <c r="Z1011" s="2">
        <f t="shared" si="139"/>
        <v>0.45833333333333331</v>
      </c>
      <c r="AA1011">
        <f>1</f>
        <v>1</v>
      </c>
      <c r="AB1011" s="1">
        <v>42788</v>
      </c>
      <c r="AC1011" s="13">
        <f t="shared" si="140"/>
        <v>42767</v>
      </c>
      <c r="AD1011" s="14">
        <f t="shared" si="141"/>
        <v>42788</v>
      </c>
      <c r="AE1011" s="1" t="str">
        <f t="shared" si="142"/>
        <v>Wednesday</v>
      </c>
      <c r="AF1011" s="2">
        <v>0.45672453703703703</v>
      </c>
      <c r="AG1011" s="2">
        <f t="shared" si="143"/>
        <v>0.45833333333333331</v>
      </c>
      <c r="AH1011" t="s">
        <v>27</v>
      </c>
    </row>
    <row r="1012" spans="1:34" x14ac:dyDescent="0.2">
      <c r="A1012">
        <v>1517428</v>
      </c>
      <c r="B1012" t="s">
        <v>88</v>
      </c>
      <c r="E1012">
        <v>53092</v>
      </c>
      <c r="F1012" t="s">
        <v>23</v>
      </c>
      <c r="G1012" t="s">
        <v>89</v>
      </c>
      <c r="H1012">
        <v>347</v>
      </c>
      <c r="I1012" t="s">
        <v>31</v>
      </c>
      <c r="J1012">
        <f>VLOOKUP(I1012,[1]Key!$A$1:$C$72,2,FALSE)</f>
        <v>43.03519</v>
      </c>
      <c r="K1012">
        <f>VLOOKUP(I1012,[1]Key!$A$1:$C$72,3,FALSE)</f>
        <v>-87.907390000000007</v>
      </c>
      <c r="L1012" t="s">
        <v>31</v>
      </c>
      <c r="M1012">
        <f>VLOOKUP(L1012,[1]Key!$A$1:$C$72,2,FALSE)</f>
        <v>43.03519</v>
      </c>
      <c r="N1012">
        <f>VLOOKUP(L1012,[1]Key!$A$1:$C$72,3,FALSE)</f>
        <v>-87.907390000000007</v>
      </c>
      <c r="O1012">
        <v>65</v>
      </c>
      <c r="P1012">
        <v>9</v>
      </c>
      <c r="Q1012">
        <v>9.8000000000000007</v>
      </c>
      <c r="R1012">
        <v>9.3000000000000007</v>
      </c>
      <c r="S1012">
        <v>390</v>
      </c>
      <c r="T1012">
        <f t="shared" si="135"/>
        <v>-1</v>
      </c>
      <c r="U1012" s="1">
        <v>42788</v>
      </c>
      <c r="V1012" s="13">
        <f t="shared" si="136"/>
        <v>42767</v>
      </c>
      <c r="W1012" s="14">
        <f t="shared" si="137"/>
        <v>42788</v>
      </c>
      <c r="X1012" s="1" t="str">
        <f t="shared" si="138"/>
        <v>Wednesday</v>
      </c>
      <c r="Y1012" s="2">
        <v>0.53442129629629631</v>
      </c>
      <c r="Z1012" s="2">
        <f t="shared" si="139"/>
        <v>0.54166666666666663</v>
      </c>
      <c r="AA1012">
        <f>1</f>
        <v>1</v>
      </c>
      <c r="AB1012" s="1">
        <v>42788</v>
      </c>
      <c r="AC1012" s="13">
        <f t="shared" si="140"/>
        <v>42767</v>
      </c>
      <c r="AD1012" s="14">
        <f t="shared" si="141"/>
        <v>42788</v>
      </c>
      <c r="AE1012" s="1" t="str">
        <f t="shared" si="142"/>
        <v>Wednesday</v>
      </c>
      <c r="AF1012" s="2">
        <v>0.5794097222222222</v>
      </c>
      <c r="AG1012" s="2">
        <f t="shared" si="143"/>
        <v>0.58333333333333326</v>
      </c>
      <c r="AH1012" t="s">
        <v>35</v>
      </c>
    </row>
    <row r="1013" spans="1:34" x14ac:dyDescent="0.2">
      <c r="A1013">
        <v>1517439</v>
      </c>
      <c r="B1013" t="s">
        <v>88</v>
      </c>
      <c r="E1013">
        <v>53233</v>
      </c>
      <c r="F1013" t="s">
        <v>23</v>
      </c>
      <c r="G1013" t="s">
        <v>89</v>
      </c>
      <c r="H1013">
        <v>42</v>
      </c>
      <c r="I1013" t="s">
        <v>43</v>
      </c>
      <c r="J1013">
        <f>VLOOKUP(I1013,[1]Key!$A$1:$C$72,2,FALSE)</f>
        <v>43.03886</v>
      </c>
      <c r="K1013">
        <f>VLOOKUP(I1013,[1]Key!$A$1:$C$72,3,FALSE)</f>
        <v>-87.902720000000002</v>
      </c>
      <c r="L1013" t="s">
        <v>43</v>
      </c>
      <c r="M1013">
        <f>VLOOKUP(L1013,[1]Key!$A$1:$C$72,2,FALSE)</f>
        <v>43.03886</v>
      </c>
      <c r="N1013">
        <f>VLOOKUP(L1013,[1]Key!$A$1:$C$72,3,FALSE)</f>
        <v>-87.902720000000002</v>
      </c>
      <c r="O1013">
        <v>32</v>
      </c>
      <c r="P1013">
        <v>3</v>
      </c>
      <c r="Q1013">
        <v>4.8</v>
      </c>
      <c r="R1013">
        <v>4.5999999999999996</v>
      </c>
      <c r="S1013">
        <v>192</v>
      </c>
      <c r="T1013">
        <f t="shared" si="135"/>
        <v>-1</v>
      </c>
      <c r="U1013" s="1">
        <v>42788</v>
      </c>
      <c r="V1013" s="13">
        <f t="shared" si="136"/>
        <v>42767</v>
      </c>
      <c r="W1013" s="14">
        <f t="shared" si="137"/>
        <v>42788</v>
      </c>
      <c r="X1013" s="1" t="str">
        <f t="shared" si="138"/>
        <v>Wednesday</v>
      </c>
      <c r="Y1013" s="2">
        <v>0.54174768518518512</v>
      </c>
      <c r="Z1013" s="2">
        <f t="shared" si="139"/>
        <v>0.54166666666666663</v>
      </c>
      <c r="AA1013">
        <f>1</f>
        <v>1</v>
      </c>
      <c r="AB1013" s="1">
        <v>42788</v>
      </c>
      <c r="AC1013" s="13">
        <f t="shared" si="140"/>
        <v>42767</v>
      </c>
      <c r="AD1013" s="14">
        <f t="shared" si="141"/>
        <v>42788</v>
      </c>
      <c r="AE1013" s="1" t="str">
        <f t="shared" si="142"/>
        <v>Wednesday</v>
      </c>
      <c r="AF1013" s="2">
        <v>0.56440972222222219</v>
      </c>
      <c r="AG1013" s="2">
        <f t="shared" si="143"/>
        <v>0.58333333333333326</v>
      </c>
      <c r="AH1013" t="s">
        <v>35</v>
      </c>
    </row>
    <row r="1014" spans="1:34" x14ac:dyDescent="0.2">
      <c r="A1014">
        <v>1517502</v>
      </c>
      <c r="B1014" t="s">
        <v>88</v>
      </c>
      <c r="E1014">
        <v>53211</v>
      </c>
      <c r="F1014" t="s">
        <v>23</v>
      </c>
      <c r="G1014" t="s">
        <v>89</v>
      </c>
      <c r="H1014">
        <v>23</v>
      </c>
      <c r="I1014" t="s">
        <v>76</v>
      </c>
      <c r="J1014">
        <f>VLOOKUP(I1014,[1]Key!$A$1:$C$72,2,FALSE)</f>
        <v>43.063749000000001</v>
      </c>
      <c r="K1014">
        <f>VLOOKUP(I1014,[1]Key!$A$1:$C$72,3,FALSE)</f>
        <v>-87.887962999999999</v>
      </c>
      <c r="L1014" t="s">
        <v>76</v>
      </c>
      <c r="M1014">
        <f>VLOOKUP(L1014,[1]Key!$A$1:$C$72,2,FALSE)</f>
        <v>43.063749000000001</v>
      </c>
      <c r="N1014">
        <f>VLOOKUP(L1014,[1]Key!$A$1:$C$72,3,FALSE)</f>
        <v>-87.887962999999999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f t="shared" si="135"/>
        <v>-1</v>
      </c>
      <c r="U1014" s="1">
        <v>42788</v>
      </c>
      <c r="V1014" s="13">
        <f t="shared" si="136"/>
        <v>42767</v>
      </c>
      <c r="W1014" s="14">
        <f t="shared" si="137"/>
        <v>42788</v>
      </c>
      <c r="X1014" s="1" t="str">
        <f t="shared" si="138"/>
        <v>Wednesday</v>
      </c>
      <c r="Y1014" s="2">
        <v>0.57813657407407404</v>
      </c>
      <c r="Z1014" s="2">
        <f t="shared" si="139"/>
        <v>0.58333333333333326</v>
      </c>
      <c r="AA1014">
        <f>1</f>
        <v>1</v>
      </c>
      <c r="AB1014" s="1">
        <v>42788</v>
      </c>
      <c r="AC1014" s="13">
        <f t="shared" si="140"/>
        <v>42767</v>
      </c>
      <c r="AD1014" s="14">
        <f t="shared" si="141"/>
        <v>42788</v>
      </c>
      <c r="AE1014" s="1" t="str">
        <f t="shared" si="142"/>
        <v>Wednesday</v>
      </c>
      <c r="AF1014" s="2">
        <v>0.57813657407407404</v>
      </c>
      <c r="AG1014" s="2">
        <f t="shared" si="143"/>
        <v>0.58333333333333326</v>
      </c>
      <c r="AH1014" t="s">
        <v>35</v>
      </c>
    </row>
    <row r="1015" spans="1:34" x14ac:dyDescent="0.2">
      <c r="A1015">
        <v>1517538</v>
      </c>
      <c r="B1015" t="s">
        <v>88</v>
      </c>
      <c r="E1015">
        <v>53233</v>
      </c>
      <c r="F1015" t="s">
        <v>23</v>
      </c>
      <c r="G1015" t="s">
        <v>89</v>
      </c>
      <c r="H1015">
        <v>11108</v>
      </c>
      <c r="I1015" t="s">
        <v>74</v>
      </c>
      <c r="J1015">
        <f>VLOOKUP(I1015,[1]Key!$A$1:$C$72,2,FALSE)</f>
        <v>43.040154000000001</v>
      </c>
      <c r="K1015">
        <f>VLOOKUP(I1015,[1]Key!$A$1:$C$72,3,FALSE)</f>
        <v>-87.932113000000001</v>
      </c>
      <c r="L1015" t="s">
        <v>74</v>
      </c>
      <c r="M1015">
        <f>VLOOKUP(L1015,[1]Key!$A$1:$C$72,2,FALSE)</f>
        <v>43.040154000000001</v>
      </c>
      <c r="N1015">
        <f>VLOOKUP(L1015,[1]Key!$A$1:$C$72,3,FALSE)</f>
        <v>-87.932113000000001</v>
      </c>
      <c r="O1015">
        <v>75</v>
      </c>
      <c r="P1015">
        <v>9</v>
      </c>
      <c r="Q1015">
        <v>11.3</v>
      </c>
      <c r="R1015">
        <v>10.7</v>
      </c>
      <c r="S1015">
        <v>450</v>
      </c>
      <c r="T1015">
        <f t="shared" si="135"/>
        <v>-1</v>
      </c>
      <c r="U1015" s="1">
        <v>42788</v>
      </c>
      <c r="V1015" s="13">
        <f t="shared" si="136"/>
        <v>42767</v>
      </c>
      <c r="W1015" s="14">
        <f t="shared" si="137"/>
        <v>42788</v>
      </c>
      <c r="X1015" s="1" t="str">
        <f t="shared" si="138"/>
        <v>Wednesday</v>
      </c>
      <c r="Y1015" s="2">
        <v>0.59592592592592586</v>
      </c>
      <c r="Z1015" s="2">
        <f t="shared" si="139"/>
        <v>0.58333333333333326</v>
      </c>
      <c r="AA1015">
        <f>1</f>
        <v>1</v>
      </c>
      <c r="AB1015" s="1">
        <v>42788</v>
      </c>
      <c r="AC1015" s="13">
        <f t="shared" si="140"/>
        <v>42767</v>
      </c>
      <c r="AD1015" s="14">
        <f t="shared" si="141"/>
        <v>42788</v>
      </c>
      <c r="AE1015" s="1" t="str">
        <f t="shared" si="142"/>
        <v>Wednesday</v>
      </c>
      <c r="AF1015" s="2">
        <v>0.64799768518518519</v>
      </c>
      <c r="AG1015" s="2">
        <f t="shared" si="143"/>
        <v>0.66666666666666663</v>
      </c>
      <c r="AH1015" t="s">
        <v>35</v>
      </c>
    </row>
    <row r="1016" spans="1:34" x14ac:dyDescent="0.2">
      <c r="A1016">
        <v>1517543</v>
      </c>
      <c r="B1016" t="s">
        <v>88</v>
      </c>
      <c r="E1016">
        <v>53105</v>
      </c>
      <c r="F1016" t="s">
        <v>23</v>
      </c>
      <c r="G1016" t="s">
        <v>89</v>
      </c>
      <c r="H1016">
        <v>167</v>
      </c>
      <c r="I1016" t="s">
        <v>67</v>
      </c>
      <c r="J1016">
        <f>VLOOKUP(I1016,[1]Key!$A$1:$C$72,2,FALSE)</f>
        <v>43.074890000000003</v>
      </c>
      <c r="K1016">
        <f>VLOOKUP(I1016,[1]Key!$A$1:$C$72,3,FALSE)</f>
        <v>-87.882810000000006</v>
      </c>
      <c r="L1016" t="s">
        <v>29</v>
      </c>
      <c r="M1016">
        <f>VLOOKUP(L1016,[1]Key!$A$1:$C$72,2,FALSE)</f>
        <v>43.042490000000001</v>
      </c>
      <c r="N1016">
        <f>VLOOKUP(L1016,[1]Key!$A$1:$C$72,3,FALSE)</f>
        <v>-87.909959999999998</v>
      </c>
      <c r="O1016">
        <v>27</v>
      </c>
      <c r="P1016">
        <v>3</v>
      </c>
      <c r="Q1016">
        <v>4.0999999999999996</v>
      </c>
      <c r="R1016">
        <v>3.8</v>
      </c>
      <c r="S1016">
        <v>162</v>
      </c>
      <c r="T1016">
        <f t="shared" si="135"/>
        <v>-1</v>
      </c>
      <c r="U1016" s="1">
        <v>42788</v>
      </c>
      <c r="V1016" s="13">
        <f t="shared" si="136"/>
        <v>42767</v>
      </c>
      <c r="W1016" s="14">
        <f t="shared" si="137"/>
        <v>42788</v>
      </c>
      <c r="X1016" s="1" t="str">
        <f t="shared" si="138"/>
        <v>Wednesday</v>
      </c>
      <c r="Y1016" s="2">
        <v>0.59873842592592597</v>
      </c>
      <c r="Z1016" s="2">
        <f t="shared" si="139"/>
        <v>0.58333333333333326</v>
      </c>
      <c r="AA1016">
        <f>1</f>
        <v>1</v>
      </c>
      <c r="AB1016" s="1">
        <v>42788</v>
      </c>
      <c r="AC1016" s="13">
        <f t="shared" si="140"/>
        <v>42767</v>
      </c>
      <c r="AD1016" s="14">
        <f t="shared" si="141"/>
        <v>42788</v>
      </c>
      <c r="AE1016" s="1" t="str">
        <f t="shared" si="142"/>
        <v>Wednesday</v>
      </c>
      <c r="AF1016" s="2">
        <v>0.61737268518518518</v>
      </c>
      <c r="AG1016" s="2">
        <f t="shared" si="143"/>
        <v>0.625</v>
      </c>
      <c r="AH1016" t="s">
        <v>27</v>
      </c>
    </row>
    <row r="1017" spans="1:34" x14ac:dyDescent="0.2">
      <c r="A1017">
        <v>1517600</v>
      </c>
      <c r="B1017" t="s">
        <v>88</v>
      </c>
      <c r="E1017">
        <v>53202</v>
      </c>
      <c r="F1017" t="s">
        <v>23</v>
      </c>
      <c r="G1017" t="s">
        <v>89</v>
      </c>
      <c r="H1017">
        <v>11123</v>
      </c>
      <c r="I1017" t="s">
        <v>41</v>
      </c>
      <c r="J1017">
        <f>VLOOKUP(I1017,[1]Key!$A$1:$C$72,2,FALSE)</f>
        <v>43.04824</v>
      </c>
      <c r="K1017">
        <f>VLOOKUP(I1017,[1]Key!$A$1:$C$72,3,FALSE)</f>
        <v>-87.904970000000006</v>
      </c>
      <c r="L1017" t="s">
        <v>93</v>
      </c>
      <c r="M1017">
        <f>VLOOKUP(L1017,[1]Key!$A$1:$C$72,2,FALSE)</f>
        <v>43.069021999999997</v>
      </c>
      <c r="N1017">
        <f>VLOOKUP(L1017,[1]Key!$A$1:$C$72,3,FALSE)</f>
        <v>-87.887940999999998</v>
      </c>
      <c r="O1017">
        <v>21</v>
      </c>
      <c r="P1017">
        <v>3</v>
      </c>
      <c r="Q1017">
        <v>3.2</v>
      </c>
      <c r="R1017">
        <v>3</v>
      </c>
      <c r="S1017">
        <v>126</v>
      </c>
      <c r="T1017">
        <f t="shared" si="135"/>
        <v>-1</v>
      </c>
      <c r="U1017" s="1">
        <v>42788</v>
      </c>
      <c r="V1017" s="13">
        <f t="shared" si="136"/>
        <v>42767</v>
      </c>
      <c r="W1017" s="14">
        <f t="shared" si="137"/>
        <v>42788</v>
      </c>
      <c r="X1017" s="1" t="str">
        <f t="shared" si="138"/>
        <v>Wednesday</v>
      </c>
      <c r="Y1017" s="2">
        <v>0.62337962962962956</v>
      </c>
      <c r="Z1017" s="2">
        <f t="shared" si="139"/>
        <v>0.625</v>
      </c>
      <c r="AA1017">
        <f>1</f>
        <v>1</v>
      </c>
      <c r="AB1017" s="1">
        <v>42788</v>
      </c>
      <c r="AC1017" s="13">
        <f t="shared" si="140"/>
        <v>42767</v>
      </c>
      <c r="AD1017" s="14">
        <f t="shared" si="141"/>
        <v>42788</v>
      </c>
      <c r="AE1017" s="1" t="str">
        <f t="shared" si="142"/>
        <v>Wednesday</v>
      </c>
      <c r="AF1017" s="2">
        <v>0.63796296296296295</v>
      </c>
      <c r="AG1017" s="2">
        <f t="shared" si="143"/>
        <v>0.625</v>
      </c>
      <c r="AH1017" t="s">
        <v>27</v>
      </c>
    </row>
    <row r="1018" spans="1:34" x14ac:dyDescent="0.2">
      <c r="A1018">
        <v>1315230</v>
      </c>
      <c r="B1018" t="s">
        <v>88</v>
      </c>
      <c r="E1018">
        <v>53189</v>
      </c>
      <c r="F1018" t="s">
        <v>23</v>
      </c>
      <c r="G1018" t="s">
        <v>89</v>
      </c>
      <c r="H1018">
        <v>5429</v>
      </c>
      <c r="I1018" t="s">
        <v>74</v>
      </c>
      <c r="J1018">
        <f>VLOOKUP(I1018,[1]Key!$A$1:$C$72,2,FALSE)</f>
        <v>43.040154000000001</v>
      </c>
      <c r="K1018">
        <f>VLOOKUP(I1018,[1]Key!$A$1:$C$72,3,FALSE)</f>
        <v>-87.932113000000001</v>
      </c>
      <c r="L1018" t="s">
        <v>74</v>
      </c>
      <c r="M1018">
        <f>VLOOKUP(L1018,[1]Key!$A$1:$C$72,2,FALSE)</f>
        <v>43.040154000000001</v>
      </c>
      <c r="N1018">
        <f>VLOOKUP(L1018,[1]Key!$A$1:$C$72,3,FALSE)</f>
        <v>-87.932113000000001</v>
      </c>
      <c r="O1018">
        <v>118</v>
      </c>
      <c r="P1018">
        <v>12</v>
      </c>
      <c r="Q1018">
        <v>17.7</v>
      </c>
      <c r="R1018">
        <v>16.8</v>
      </c>
      <c r="S1018">
        <v>708</v>
      </c>
      <c r="T1018">
        <f t="shared" si="135"/>
        <v>-1</v>
      </c>
      <c r="U1018" s="1">
        <v>42788</v>
      </c>
      <c r="V1018" s="13">
        <f t="shared" si="136"/>
        <v>42767</v>
      </c>
      <c r="W1018" s="14">
        <f t="shared" si="137"/>
        <v>42788</v>
      </c>
      <c r="X1018" s="1" t="str">
        <f t="shared" si="138"/>
        <v>Wednesday</v>
      </c>
      <c r="Y1018" s="2">
        <v>0.63776620370370374</v>
      </c>
      <c r="Z1018" s="2">
        <f t="shared" si="139"/>
        <v>0.625</v>
      </c>
      <c r="AA1018">
        <f>1</f>
        <v>1</v>
      </c>
      <c r="AB1018" s="1">
        <v>42788</v>
      </c>
      <c r="AC1018" s="13">
        <f t="shared" si="140"/>
        <v>42767</v>
      </c>
      <c r="AD1018" s="14">
        <f t="shared" si="141"/>
        <v>42788</v>
      </c>
      <c r="AE1018" s="1" t="str">
        <f t="shared" si="142"/>
        <v>Wednesday</v>
      </c>
      <c r="AF1018" s="2">
        <v>0.71971064814814811</v>
      </c>
      <c r="AG1018" s="2">
        <f t="shared" si="143"/>
        <v>0.70833333333333326</v>
      </c>
      <c r="AH1018" t="s">
        <v>35</v>
      </c>
    </row>
    <row r="1019" spans="1:34" x14ac:dyDescent="0.2">
      <c r="A1019">
        <v>1517648</v>
      </c>
      <c r="B1019" t="s">
        <v>88</v>
      </c>
      <c r="E1019">
        <v>61704</v>
      </c>
      <c r="F1019" t="s">
        <v>23</v>
      </c>
      <c r="G1019" t="s">
        <v>89</v>
      </c>
      <c r="H1019">
        <v>11046</v>
      </c>
      <c r="I1019" t="s">
        <v>85</v>
      </c>
      <c r="J1019">
        <f>VLOOKUP(I1019,[1]Key!$A$1:$C$72,2,FALSE)</f>
        <v>43.041646999999998</v>
      </c>
      <c r="K1019">
        <f>VLOOKUP(I1019,[1]Key!$A$1:$C$72,3,FALSE)</f>
        <v>-87.927257999999995</v>
      </c>
      <c r="L1019" t="s">
        <v>85</v>
      </c>
      <c r="M1019">
        <f>VLOOKUP(L1019,[1]Key!$A$1:$C$72,2,FALSE)</f>
        <v>43.041646999999998</v>
      </c>
      <c r="N1019">
        <f>VLOOKUP(L1019,[1]Key!$A$1:$C$72,3,FALSE)</f>
        <v>-87.927257999999995</v>
      </c>
      <c r="O1019">
        <v>74</v>
      </c>
      <c r="P1019">
        <v>9</v>
      </c>
      <c r="Q1019">
        <v>11.1</v>
      </c>
      <c r="R1019">
        <v>10.5</v>
      </c>
      <c r="S1019">
        <v>444</v>
      </c>
      <c r="T1019">
        <f t="shared" si="135"/>
        <v>-1</v>
      </c>
      <c r="U1019" s="1">
        <v>42788</v>
      </c>
      <c r="V1019" s="13">
        <f t="shared" si="136"/>
        <v>42767</v>
      </c>
      <c r="W1019" s="14">
        <f t="shared" si="137"/>
        <v>42788</v>
      </c>
      <c r="X1019" s="1" t="str">
        <f t="shared" si="138"/>
        <v>Wednesday</v>
      </c>
      <c r="Y1019" s="2">
        <v>0.65480324074074081</v>
      </c>
      <c r="Z1019" s="2">
        <f t="shared" si="139"/>
        <v>0.66666666666666663</v>
      </c>
      <c r="AA1019">
        <f>1</f>
        <v>1</v>
      </c>
      <c r="AB1019" s="1">
        <v>42788</v>
      </c>
      <c r="AC1019" s="13">
        <f t="shared" si="140"/>
        <v>42767</v>
      </c>
      <c r="AD1019" s="14">
        <f t="shared" si="141"/>
        <v>42788</v>
      </c>
      <c r="AE1019" s="1" t="str">
        <f t="shared" si="142"/>
        <v>Wednesday</v>
      </c>
      <c r="AF1019" s="2">
        <v>0.70612268518518517</v>
      </c>
      <c r="AG1019" s="2">
        <f t="shared" si="143"/>
        <v>0.70833333333333326</v>
      </c>
      <c r="AH1019" t="s">
        <v>35</v>
      </c>
    </row>
    <row r="1020" spans="1:34" x14ac:dyDescent="0.2">
      <c r="A1020">
        <v>1517672</v>
      </c>
      <c r="B1020" t="s">
        <v>88</v>
      </c>
      <c r="F1020" t="s">
        <v>23</v>
      </c>
      <c r="G1020" t="s">
        <v>89</v>
      </c>
      <c r="H1020">
        <v>5221</v>
      </c>
      <c r="I1020" t="s">
        <v>73</v>
      </c>
      <c r="J1020">
        <f>VLOOKUP(I1020,[1]Key!$A$1:$C$72,2,FALSE)</f>
        <v>43.040349999999997</v>
      </c>
      <c r="K1020">
        <f>VLOOKUP(I1020,[1]Key!$A$1:$C$72,3,FALSE)</f>
        <v>-87.920760000000001</v>
      </c>
      <c r="L1020" t="s">
        <v>65</v>
      </c>
      <c r="M1020">
        <f>VLOOKUP(L1020,[1]Key!$A$1:$C$72,2,FALSE)</f>
        <v>43.060786</v>
      </c>
      <c r="N1020">
        <f>VLOOKUP(L1020,[1]Key!$A$1:$C$72,3,FALSE)</f>
        <v>-87.883825999999999</v>
      </c>
      <c r="O1020">
        <v>44</v>
      </c>
      <c r="P1020">
        <v>6</v>
      </c>
      <c r="Q1020">
        <v>6.6</v>
      </c>
      <c r="R1020">
        <v>6.3</v>
      </c>
      <c r="S1020">
        <v>264</v>
      </c>
      <c r="T1020">
        <f t="shared" si="135"/>
        <v>-1</v>
      </c>
      <c r="U1020" s="1">
        <v>42788</v>
      </c>
      <c r="V1020" s="13">
        <f t="shared" si="136"/>
        <v>42767</v>
      </c>
      <c r="W1020" s="14">
        <f t="shared" si="137"/>
        <v>42788</v>
      </c>
      <c r="X1020" s="1" t="str">
        <f t="shared" si="138"/>
        <v>Wednesday</v>
      </c>
      <c r="Y1020" s="2">
        <v>0.66770833333333324</v>
      </c>
      <c r="Z1020" s="2">
        <f t="shared" si="139"/>
        <v>0.66666666666666663</v>
      </c>
      <c r="AA1020">
        <f>1</f>
        <v>1</v>
      </c>
      <c r="AB1020" s="1">
        <v>42788</v>
      </c>
      <c r="AC1020" s="13">
        <f t="shared" si="140"/>
        <v>42767</v>
      </c>
      <c r="AD1020" s="14">
        <f t="shared" si="141"/>
        <v>42788</v>
      </c>
      <c r="AE1020" s="1" t="str">
        <f t="shared" si="142"/>
        <v>Wednesday</v>
      </c>
      <c r="AF1020" s="2">
        <v>0.69824074074074083</v>
      </c>
      <c r="AG1020" s="2">
        <f t="shared" si="143"/>
        <v>0.70833333333333326</v>
      </c>
      <c r="AH1020" t="s">
        <v>27</v>
      </c>
    </row>
    <row r="1021" spans="1:34" x14ac:dyDescent="0.2">
      <c r="A1021">
        <v>1517678</v>
      </c>
      <c r="B1021" t="s">
        <v>88</v>
      </c>
      <c r="E1021">
        <v>53233</v>
      </c>
      <c r="F1021" t="s">
        <v>23</v>
      </c>
      <c r="G1021" t="s">
        <v>89</v>
      </c>
      <c r="H1021">
        <v>11097</v>
      </c>
      <c r="I1021" t="s">
        <v>36</v>
      </c>
      <c r="J1021">
        <f>VLOOKUP(I1021,[1]Key!$A$1:$C$72,2,FALSE)</f>
        <v>43.038580000000003</v>
      </c>
      <c r="K1021">
        <f>VLOOKUP(I1021,[1]Key!$A$1:$C$72,3,FALSE)</f>
        <v>-87.90934</v>
      </c>
      <c r="L1021" t="s">
        <v>74</v>
      </c>
      <c r="M1021">
        <f>VLOOKUP(L1021,[1]Key!$A$1:$C$72,2,FALSE)</f>
        <v>43.040154000000001</v>
      </c>
      <c r="N1021">
        <f>VLOOKUP(L1021,[1]Key!$A$1:$C$72,3,FALSE)</f>
        <v>-87.932113000000001</v>
      </c>
      <c r="O1021">
        <v>77</v>
      </c>
      <c r="P1021">
        <v>9</v>
      </c>
      <c r="Q1021">
        <v>11.6</v>
      </c>
      <c r="R1021">
        <v>11</v>
      </c>
      <c r="S1021">
        <v>462</v>
      </c>
      <c r="T1021">
        <f t="shared" si="135"/>
        <v>-1</v>
      </c>
      <c r="U1021" s="1">
        <v>42788</v>
      </c>
      <c r="V1021" s="13">
        <f t="shared" si="136"/>
        <v>42767</v>
      </c>
      <c r="W1021" s="14">
        <f t="shared" si="137"/>
        <v>42788</v>
      </c>
      <c r="X1021" s="1" t="str">
        <f t="shared" si="138"/>
        <v>Wednesday</v>
      </c>
      <c r="Y1021" s="2">
        <v>0.66930555555555549</v>
      </c>
      <c r="Z1021" s="2">
        <f t="shared" si="139"/>
        <v>0.66666666666666663</v>
      </c>
      <c r="AA1021">
        <f>1</f>
        <v>1</v>
      </c>
      <c r="AB1021" s="1">
        <v>42788</v>
      </c>
      <c r="AC1021" s="13">
        <f t="shared" si="140"/>
        <v>42767</v>
      </c>
      <c r="AD1021" s="14">
        <f t="shared" si="141"/>
        <v>42788</v>
      </c>
      <c r="AE1021" s="1" t="str">
        <f t="shared" si="142"/>
        <v>Wednesday</v>
      </c>
      <c r="AF1021" s="2">
        <v>0.72268518518518521</v>
      </c>
      <c r="AG1021" s="2">
        <f t="shared" si="143"/>
        <v>0.70833333333333326</v>
      </c>
      <c r="AH1021" t="s">
        <v>27</v>
      </c>
    </row>
    <row r="1022" spans="1:34" x14ac:dyDescent="0.2">
      <c r="A1022">
        <v>1440685</v>
      </c>
      <c r="B1022" t="s">
        <v>88</v>
      </c>
      <c r="E1022">
        <v>60565</v>
      </c>
      <c r="F1022" t="s">
        <v>23</v>
      </c>
      <c r="G1022" t="s">
        <v>89</v>
      </c>
      <c r="H1022">
        <v>5516</v>
      </c>
      <c r="I1022" t="s">
        <v>39</v>
      </c>
      <c r="J1022">
        <f>VLOOKUP(I1022,[1]Key!$A$1:$C$72,2,FALSE)</f>
        <v>43.03913</v>
      </c>
      <c r="K1022">
        <f>VLOOKUP(I1022,[1]Key!$A$1:$C$72,3,FALSE)</f>
        <v>-87.916150000000002</v>
      </c>
      <c r="L1022" t="s">
        <v>34</v>
      </c>
      <c r="M1022">
        <f>VLOOKUP(L1022,[1]Key!$A$1:$C$72,2,FALSE)</f>
        <v>43.036900000000003</v>
      </c>
      <c r="N1022">
        <f>VLOOKUP(L1022,[1]Key!$A$1:$C$72,3,FALSE)</f>
        <v>-87.89667</v>
      </c>
      <c r="O1022">
        <v>45</v>
      </c>
      <c r="P1022">
        <v>6</v>
      </c>
      <c r="Q1022">
        <v>6.8</v>
      </c>
      <c r="R1022">
        <v>6.4</v>
      </c>
      <c r="S1022">
        <v>270</v>
      </c>
      <c r="T1022">
        <f t="shared" si="135"/>
        <v>-1</v>
      </c>
      <c r="U1022" s="1">
        <v>42788</v>
      </c>
      <c r="V1022" s="13">
        <f t="shared" si="136"/>
        <v>42767</v>
      </c>
      <c r="W1022" s="14">
        <f t="shared" si="137"/>
        <v>42788</v>
      </c>
      <c r="X1022" s="1" t="str">
        <f t="shared" si="138"/>
        <v>Wednesday</v>
      </c>
      <c r="Y1022" s="2">
        <v>0.67452546296296301</v>
      </c>
      <c r="Z1022" s="2">
        <f t="shared" si="139"/>
        <v>0.66666666666666663</v>
      </c>
      <c r="AA1022">
        <f>1</f>
        <v>1</v>
      </c>
      <c r="AB1022" s="1">
        <v>42788</v>
      </c>
      <c r="AC1022" s="13">
        <f t="shared" si="140"/>
        <v>42767</v>
      </c>
      <c r="AD1022" s="14">
        <f t="shared" si="141"/>
        <v>42788</v>
      </c>
      <c r="AE1022" s="1" t="str">
        <f t="shared" si="142"/>
        <v>Wednesday</v>
      </c>
      <c r="AF1022" s="2">
        <v>0.70590277777777777</v>
      </c>
      <c r="AG1022" s="2">
        <f t="shared" si="143"/>
        <v>0.70833333333333326</v>
      </c>
      <c r="AH1022" t="s">
        <v>27</v>
      </c>
    </row>
    <row r="1023" spans="1:34" x14ac:dyDescent="0.2">
      <c r="A1023">
        <v>1517710</v>
      </c>
      <c r="B1023" t="s">
        <v>88</v>
      </c>
      <c r="E1023">
        <v>53005</v>
      </c>
      <c r="F1023" t="s">
        <v>23</v>
      </c>
      <c r="G1023" t="s">
        <v>89</v>
      </c>
      <c r="H1023">
        <v>11159</v>
      </c>
      <c r="I1023" t="s">
        <v>33</v>
      </c>
      <c r="J1023">
        <f>VLOOKUP(I1023,[1]Key!$A$1:$C$72,2,FALSE)</f>
        <v>43.034619999999997</v>
      </c>
      <c r="K1023">
        <f>VLOOKUP(I1023,[1]Key!$A$1:$C$72,3,FALSE)</f>
        <v>-87.917500000000004</v>
      </c>
      <c r="L1023" t="s">
        <v>34</v>
      </c>
      <c r="M1023">
        <f>VLOOKUP(L1023,[1]Key!$A$1:$C$72,2,FALSE)</f>
        <v>43.036900000000003</v>
      </c>
      <c r="N1023">
        <f>VLOOKUP(L1023,[1]Key!$A$1:$C$72,3,FALSE)</f>
        <v>-87.89667</v>
      </c>
      <c r="O1023">
        <v>28</v>
      </c>
      <c r="P1023">
        <v>3</v>
      </c>
      <c r="Q1023">
        <v>4.2</v>
      </c>
      <c r="R1023">
        <v>4</v>
      </c>
      <c r="S1023">
        <v>168</v>
      </c>
      <c r="T1023">
        <f t="shared" si="135"/>
        <v>-1</v>
      </c>
      <c r="U1023" s="1">
        <v>42788</v>
      </c>
      <c r="V1023" s="13">
        <f t="shared" si="136"/>
        <v>42767</v>
      </c>
      <c r="W1023" s="14">
        <f t="shared" si="137"/>
        <v>42788</v>
      </c>
      <c r="X1023" s="1" t="str">
        <f t="shared" si="138"/>
        <v>Wednesday</v>
      </c>
      <c r="Y1023" s="2">
        <v>0.6834027777777778</v>
      </c>
      <c r="Z1023" s="2">
        <f t="shared" si="139"/>
        <v>0.66666666666666663</v>
      </c>
      <c r="AA1023">
        <f>1</f>
        <v>1</v>
      </c>
      <c r="AB1023" s="1">
        <v>42788</v>
      </c>
      <c r="AC1023" s="13">
        <f t="shared" si="140"/>
        <v>42767</v>
      </c>
      <c r="AD1023" s="14">
        <f t="shared" si="141"/>
        <v>42788</v>
      </c>
      <c r="AE1023" s="1" t="str">
        <f t="shared" si="142"/>
        <v>Wednesday</v>
      </c>
      <c r="AF1023" s="2">
        <v>0.70280092592592591</v>
      </c>
      <c r="AG1023" s="2">
        <f t="shared" si="143"/>
        <v>0.70833333333333326</v>
      </c>
      <c r="AH1023" t="s">
        <v>27</v>
      </c>
    </row>
    <row r="1024" spans="1:34" x14ac:dyDescent="0.2">
      <c r="A1024">
        <v>1517610</v>
      </c>
      <c r="B1024" t="s">
        <v>88</v>
      </c>
      <c r="E1024">
        <v>53202</v>
      </c>
      <c r="F1024" t="s">
        <v>23</v>
      </c>
      <c r="G1024" t="s">
        <v>89</v>
      </c>
      <c r="H1024">
        <v>11131</v>
      </c>
      <c r="I1024" t="s">
        <v>67</v>
      </c>
      <c r="J1024">
        <f>VLOOKUP(I1024,[1]Key!$A$1:$C$72,2,FALSE)</f>
        <v>43.074890000000003</v>
      </c>
      <c r="K1024">
        <f>VLOOKUP(I1024,[1]Key!$A$1:$C$72,3,FALSE)</f>
        <v>-87.882810000000006</v>
      </c>
      <c r="L1024" t="s">
        <v>61</v>
      </c>
      <c r="M1024">
        <f>VLOOKUP(L1024,[1]Key!$A$1:$C$72,2,FALSE)</f>
        <v>43.058619999999998</v>
      </c>
      <c r="N1024">
        <f>VLOOKUP(L1024,[1]Key!$A$1:$C$72,3,FALSE)</f>
        <v>-87.885319999999993</v>
      </c>
      <c r="O1024">
        <v>18</v>
      </c>
      <c r="P1024">
        <v>3</v>
      </c>
      <c r="Q1024">
        <v>2.7</v>
      </c>
      <c r="R1024">
        <v>2.6</v>
      </c>
      <c r="S1024">
        <v>108</v>
      </c>
      <c r="T1024">
        <f t="shared" si="135"/>
        <v>-1</v>
      </c>
      <c r="U1024" s="1">
        <v>42788</v>
      </c>
      <c r="V1024" s="13">
        <f t="shared" si="136"/>
        <v>42767</v>
      </c>
      <c r="W1024" s="14">
        <f t="shared" si="137"/>
        <v>42788</v>
      </c>
      <c r="X1024" s="1" t="str">
        <f t="shared" si="138"/>
        <v>Wednesday</v>
      </c>
      <c r="Y1024" s="2">
        <v>0.71633101851851855</v>
      </c>
      <c r="Z1024" s="2">
        <f t="shared" si="139"/>
        <v>0.70833333333333326</v>
      </c>
      <c r="AA1024">
        <f>1</f>
        <v>1</v>
      </c>
      <c r="AB1024" s="1">
        <v>42788</v>
      </c>
      <c r="AC1024" s="13">
        <f t="shared" si="140"/>
        <v>42767</v>
      </c>
      <c r="AD1024" s="14">
        <f t="shared" si="141"/>
        <v>42788</v>
      </c>
      <c r="AE1024" s="1" t="str">
        <f t="shared" si="142"/>
        <v>Wednesday</v>
      </c>
      <c r="AF1024" s="2">
        <v>0.7289699074074073</v>
      </c>
      <c r="AG1024" s="2">
        <f t="shared" si="143"/>
        <v>0.70833333333333326</v>
      </c>
      <c r="AH1024" t="s">
        <v>27</v>
      </c>
    </row>
    <row r="1025" spans="1:34" x14ac:dyDescent="0.2">
      <c r="A1025">
        <v>1517764</v>
      </c>
      <c r="B1025" t="s">
        <v>88</v>
      </c>
      <c r="E1025">
        <v>53202</v>
      </c>
      <c r="F1025" t="s">
        <v>23</v>
      </c>
      <c r="G1025" t="s">
        <v>89</v>
      </c>
      <c r="H1025">
        <v>11135</v>
      </c>
      <c r="I1025" t="s">
        <v>61</v>
      </c>
      <c r="J1025">
        <f>VLOOKUP(I1025,[1]Key!$A$1:$C$72,2,FALSE)</f>
        <v>43.058619999999998</v>
      </c>
      <c r="K1025">
        <f>VLOOKUP(I1025,[1]Key!$A$1:$C$72,3,FALSE)</f>
        <v>-87.885319999999993</v>
      </c>
      <c r="L1025" t="s">
        <v>61</v>
      </c>
      <c r="M1025">
        <f>VLOOKUP(L1025,[1]Key!$A$1:$C$72,2,FALSE)</f>
        <v>43.058619999999998</v>
      </c>
      <c r="N1025">
        <f>VLOOKUP(L1025,[1]Key!$A$1:$C$72,3,FALSE)</f>
        <v>-87.885319999999993</v>
      </c>
      <c r="O1025">
        <v>30</v>
      </c>
      <c r="P1025">
        <v>3</v>
      </c>
      <c r="Q1025">
        <v>4.5</v>
      </c>
      <c r="R1025">
        <v>4.3</v>
      </c>
      <c r="S1025">
        <v>180</v>
      </c>
      <c r="T1025">
        <f t="shared" si="135"/>
        <v>-1</v>
      </c>
      <c r="U1025" s="1">
        <v>42788</v>
      </c>
      <c r="V1025" s="13">
        <f t="shared" si="136"/>
        <v>42767</v>
      </c>
      <c r="W1025" s="14">
        <f t="shared" si="137"/>
        <v>42788</v>
      </c>
      <c r="X1025" s="1" t="str">
        <f t="shared" si="138"/>
        <v>Wednesday</v>
      </c>
      <c r="Y1025" s="2">
        <v>0.71819444444444447</v>
      </c>
      <c r="Z1025" s="2">
        <f t="shared" si="139"/>
        <v>0.70833333333333326</v>
      </c>
      <c r="AA1025">
        <f>1</f>
        <v>1</v>
      </c>
      <c r="AB1025" s="1">
        <v>42788</v>
      </c>
      <c r="AC1025" s="13">
        <f t="shared" si="140"/>
        <v>42767</v>
      </c>
      <c r="AD1025" s="14">
        <f t="shared" si="141"/>
        <v>42788</v>
      </c>
      <c r="AE1025" s="1" t="str">
        <f t="shared" si="142"/>
        <v>Wednesday</v>
      </c>
      <c r="AF1025" s="2">
        <v>0.73944444444444446</v>
      </c>
      <c r="AG1025" s="2">
        <f t="shared" si="143"/>
        <v>0.75</v>
      </c>
      <c r="AH1025" t="s">
        <v>35</v>
      </c>
    </row>
    <row r="1026" spans="1:34" x14ac:dyDescent="0.2">
      <c r="A1026">
        <v>1517771</v>
      </c>
      <c r="B1026" t="s">
        <v>88</v>
      </c>
      <c r="E1026">
        <v>53045</v>
      </c>
      <c r="F1026" t="s">
        <v>23</v>
      </c>
      <c r="G1026" t="s">
        <v>89</v>
      </c>
      <c r="H1026">
        <v>11095</v>
      </c>
      <c r="I1026" t="s">
        <v>58</v>
      </c>
      <c r="J1026">
        <f>VLOOKUP(I1026,[1]Key!$A$1:$C$72,2,FALSE)</f>
        <v>43.052630000000001</v>
      </c>
      <c r="K1026">
        <f>VLOOKUP(I1026,[1]Key!$A$1:$C$72,3,FALSE)</f>
        <v>-88.016319999999993</v>
      </c>
      <c r="L1026" t="s">
        <v>58</v>
      </c>
      <c r="M1026">
        <f>VLOOKUP(L1026,[1]Key!$A$1:$C$72,2,FALSE)</f>
        <v>43.052630000000001</v>
      </c>
      <c r="N1026">
        <f>VLOOKUP(L1026,[1]Key!$A$1:$C$72,3,FALSE)</f>
        <v>-88.016319999999993</v>
      </c>
      <c r="O1026">
        <v>40</v>
      </c>
      <c r="P1026">
        <v>6</v>
      </c>
      <c r="Q1026">
        <v>6</v>
      </c>
      <c r="R1026">
        <v>5.7</v>
      </c>
      <c r="S1026">
        <v>240</v>
      </c>
      <c r="T1026">
        <f t="shared" ref="T1026:T1089" si="144">-1</f>
        <v>-1</v>
      </c>
      <c r="U1026" s="1">
        <v>42788</v>
      </c>
      <c r="V1026" s="13">
        <f t="shared" ref="V1026:V1089" si="145">DATE(YEAR(U1026), MONTH(U1026), 1)</f>
        <v>42767</v>
      </c>
      <c r="W1026" s="14">
        <f t="shared" ref="W1026:W1089" si="146">U1026</f>
        <v>42788</v>
      </c>
      <c r="X1026" s="1" t="str">
        <f t="shared" ref="X1026:X1089" si="147">TEXT(W1026,"dddd")</f>
        <v>Wednesday</v>
      </c>
      <c r="Y1026" s="2">
        <v>0.72192129629629631</v>
      </c>
      <c r="Z1026" s="2">
        <f t="shared" ref="Z1026:Z1089" si="148">MROUND(Y1026, "1:00")</f>
        <v>0.70833333333333326</v>
      </c>
      <c r="AA1026">
        <f>1</f>
        <v>1</v>
      </c>
      <c r="AB1026" s="1">
        <v>42788</v>
      </c>
      <c r="AC1026" s="13">
        <f t="shared" ref="AC1026:AC1089" si="149">DATE(YEAR(AB1026), MONTH(AB1026), 1)</f>
        <v>42767</v>
      </c>
      <c r="AD1026" s="14">
        <f t="shared" ref="AD1026:AD1089" si="150">AB1026</f>
        <v>42788</v>
      </c>
      <c r="AE1026" s="1" t="str">
        <f t="shared" ref="AE1026:AE1089" si="151">TEXT(AD1026,"dddd")</f>
        <v>Wednesday</v>
      </c>
      <c r="AF1026" s="2">
        <v>0.74988425925925928</v>
      </c>
      <c r="AG1026" s="2">
        <f t="shared" ref="AG1026:AG1089" si="152">MROUND(AF1026, "1:00")</f>
        <v>0.75</v>
      </c>
      <c r="AH1026" t="s">
        <v>35</v>
      </c>
    </row>
    <row r="1027" spans="1:34" x14ac:dyDescent="0.2">
      <c r="A1027">
        <v>1517773</v>
      </c>
      <c r="B1027" t="s">
        <v>88</v>
      </c>
      <c r="E1027">
        <v>53206</v>
      </c>
      <c r="F1027" t="s">
        <v>23</v>
      </c>
      <c r="G1027" t="s">
        <v>89</v>
      </c>
      <c r="H1027">
        <v>186</v>
      </c>
      <c r="I1027" t="s">
        <v>81</v>
      </c>
      <c r="J1027">
        <f>VLOOKUP(I1027,[1]Key!$A$1:$C$72,2,FALSE)</f>
        <v>43.06033</v>
      </c>
      <c r="K1027">
        <f>VLOOKUP(I1027,[1]Key!$A$1:$C$72,3,FALSE)</f>
        <v>-87.89546</v>
      </c>
      <c r="L1027" t="s">
        <v>81</v>
      </c>
      <c r="M1027">
        <f>VLOOKUP(L1027,[1]Key!$A$1:$C$72,2,FALSE)</f>
        <v>43.06033</v>
      </c>
      <c r="N1027">
        <f>VLOOKUP(L1027,[1]Key!$A$1:$C$72,3,FALSE)</f>
        <v>-87.89546</v>
      </c>
      <c r="O1027">
        <v>62</v>
      </c>
      <c r="P1027">
        <v>6</v>
      </c>
      <c r="Q1027">
        <v>9.3000000000000007</v>
      </c>
      <c r="R1027">
        <v>8.8000000000000007</v>
      </c>
      <c r="S1027">
        <v>372</v>
      </c>
      <c r="T1027">
        <f t="shared" si="144"/>
        <v>-1</v>
      </c>
      <c r="U1027" s="1">
        <v>42788</v>
      </c>
      <c r="V1027" s="13">
        <f t="shared" si="145"/>
        <v>42767</v>
      </c>
      <c r="W1027" s="14">
        <f t="shared" si="146"/>
        <v>42788</v>
      </c>
      <c r="X1027" s="1" t="str">
        <f t="shared" si="147"/>
        <v>Wednesday</v>
      </c>
      <c r="Y1027" s="2">
        <v>0.72325231481481478</v>
      </c>
      <c r="Z1027" s="2">
        <f t="shared" si="148"/>
        <v>0.70833333333333326</v>
      </c>
      <c r="AA1027">
        <f>1</f>
        <v>1</v>
      </c>
      <c r="AB1027" s="1">
        <v>42788</v>
      </c>
      <c r="AC1027" s="13">
        <f t="shared" si="149"/>
        <v>42767</v>
      </c>
      <c r="AD1027" s="14">
        <f t="shared" si="150"/>
        <v>42788</v>
      </c>
      <c r="AE1027" s="1" t="str">
        <f t="shared" si="151"/>
        <v>Wednesday</v>
      </c>
      <c r="AF1027" s="2">
        <v>0.7663078703703704</v>
      </c>
      <c r="AG1027" s="2">
        <f t="shared" si="152"/>
        <v>0.75</v>
      </c>
      <c r="AH1027" t="s">
        <v>35</v>
      </c>
    </row>
    <row r="1028" spans="1:34" x14ac:dyDescent="0.2">
      <c r="A1028">
        <v>1413426</v>
      </c>
      <c r="B1028" t="s">
        <v>88</v>
      </c>
      <c r="E1028">
        <v>48025</v>
      </c>
      <c r="F1028" t="s">
        <v>23</v>
      </c>
      <c r="G1028" t="s">
        <v>89</v>
      </c>
      <c r="H1028">
        <v>307</v>
      </c>
      <c r="I1028" t="s">
        <v>74</v>
      </c>
      <c r="J1028">
        <f>VLOOKUP(I1028,[1]Key!$A$1:$C$72,2,FALSE)</f>
        <v>43.040154000000001</v>
      </c>
      <c r="K1028">
        <f>VLOOKUP(I1028,[1]Key!$A$1:$C$72,3,FALSE)</f>
        <v>-87.932113000000001</v>
      </c>
      <c r="L1028" t="s">
        <v>74</v>
      </c>
      <c r="M1028">
        <f>VLOOKUP(L1028,[1]Key!$A$1:$C$72,2,FALSE)</f>
        <v>43.040154000000001</v>
      </c>
      <c r="N1028">
        <f>VLOOKUP(L1028,[1]Key!$A$1:$C$72,3,FALSE)</f>
        <v>-87.932113000000001</v>
      </c>
      <c r="O1028">
        <v>42</v>
      </c>
      <c r="P1028">
        <v>6</v>
      </c>
      <c r="Q1028">
        <v>6.3</v>
      </c>
      <c r="R1028">
        <v>6</v>
      </c>
      <c r="S1028">
        <v>252</v>
      </c>
      <c r="T1028">
        <f t="shared" si="144"/>
        <v>-1</v>
      </c>
      <c r="U1028" s="1">
        <v>42788</v>
      </c>
      <c r="V1028" s="13">
        <f t="shared" si="145"/>
        <v>42767</v>
      </c>
      <c r="W1028" s="14">
        <f t="shared" si="146"/>
        <v>42788</v>
      </c>
      <c r="X1028" s="1" t="str">
        <f t="shared" si="147"/>
        <v>Wednesday</v>
      </c>
      <c r="Y1028" s="2">
        <v>0.72701388888888896</v>
      </c>
      <c r="Z1028" s="2">
        <f t="shared" si="148"/>
        <v>0.70833333333333326</v>
      </c>
      <c r="AA1028">
        <f>1</f>
        <v>1</v>
      </c>
      <c r="AB1028" s="1">
        <v>42788</v>
      </c>
      <c r="AC1028" s="13">
        <f t="shared" si="149"/>
        <v>42767</v>
      </c>
      <c r="AD1028" s="14">
        <f t="shared" si="150"/>
        <v>42788</v>
      </c>
      <c r="AE1028" s="1" t="str">
        <f t="shared" si="151"/>
        <v>Wednesday</v>
      </c>
      <c r="AF1028" s="2">
        <v>0.7556828703703703</v>
      </c>
      <c r="AG1028" s="2">
        <f t="shared" si="152"/>
        <v>0.75</v>
      </c>
      <c r="AH1028" t="s">
        <v>35</v>
      </c>
    </row>
    <row r="1029" spans="1:34" x14ac:dyDescent="0.2">
      <c r="A1029">
        <v>1517824</v>
      </c>
      <c r="B1029" t="s">
        <v>88</v>
      </c>
      <c r="E1029">
        <v>53559</v>
      </c>
      <c r="F1029" t="s">
        <v>23</v>
      </c>
      <c r="G1029" t="s">
        <v>89</v>
      </c>
      <c r="H1029">
        <v>5522</v>
      </c>
      <c r="I1029" t="s">
        <v>67</v>
      </c>
      <c r="J1029">
        <f>VLOOKUP(I1029,[1]Key!$A$1:$C$72,2,FALSE)</f>
        <v>43.074890000000003</v>
      </c>
      <c r="K1029">
        <f>VLOOKUP(I1029,[1]Key!$A$1:$C$72,3,FALSE)</f>
        <v>-87.882810000000006</v>
      </c>
      <c r="L1029" t="s">
        <v>67</v>
      </c>
      <c r="M1029">
        <f>VLOOKUP(L1029,[1]Key!$A$1:$C$72,2,FALSE)</f>
        <v>43.074890000000003</v>
      </c>
      <c r="N1029">
        <f>VLOOKUP(L1029,[1]Key!$A$1:$C$72,3,FALSE)</f>
        <v>-87.882810000000006</v>
      </c>
      <c r="O1029">
        <v>27</v>
      </c>
      <c r="P1029">
        <v>3</v>
      </c>
      <c r="Q1029">
        <v>4.0999999999999996</v>
      </c>
      <c r="R1029">
        <v>3.8</v>
      </c>
      <c r="S1029">
        <v>162</v>
      </c>
      <c r="T1029">
        <f t="shared" si="144"/>
        <v>-1</v>
      </c>
      <c r="U1029" s="1">
        <v>42788</v>
      </c>
      <c r="V1029" s="13">
        <f t="shared" si="145"/>
        <v>42767</v>
      </c>
      <c r="W1029" s="14">
        <f t="shared" si="146"/>
        <v>42788</v>
      </c>
      <c r="X1029" s="1" t="str">
        <f t="shared" si="147"/>
        <v>Wednesday</v>
      </c>
      <c r="Y1029" s="2">
        <v>0.75079861111111112</v>
      </c>
      <c r="Z1029" s="2">
        <f t="shared" si="148"/>
        <v>0.75</v>
      </c>
      <c r="AA1029">
        <f>1</f>
        <v>1</v>
      </c>
      <c r="AB1029" s="1">
        <v>42788</v>
      </c>
      <c r="AC1029" s="13">
        <f t="shared" si="149"/>
        <v>42767</v>
      </c>
      <c r="AD1029" s="14">
        <f t="shared" si="150"/>
        <v>42788</v>
      </c>
      <c r="AE1029" s="1" t="str">
        <f t="shared" si="151"/>
        <v>Wednesday</v>
      </c>
      <c r="AF1029" s="2">
        <v>0.77009259259259266</v>
      </c>
      <c r="AG1029" s="2">
        <f t="shared" si="152"/>
        <v>0.75</v>
      </c>
      <c r="AH1029" t="s">
        <v>35</v>
      </c>
    </row>
    <row r="1030" spans="1:34" x14ac:dyDescent="0.2">
      <c r="A1030">
        <v>1517816</v>
      </c>
      <c r="B1030" t="s">
        <v>88</v>
      </c>
      <c r="E1030">
        <v>53233</v>
      </c>
      <c r="F1030" t="s">
        <v>23</v>
      </c>
      <c r="G1030" t="s">
        <v>89</v>
      </c>
      <c r="H1030">
        <v>9</v>
      </c>
      <c r="I1030" t="s">
        <v>66</v>
      </c>
      <c r="J1030">
        <f>VLOOKUP(I1030,[1]Key!$A$1:$C$72,2,FALSE)</f>
        <v>43.060155999999999</v>
      </c>
      <c r="K1030">
        <f>VLOOKUP(I1030,[1]Key!$A$1:$C$72,3,FALSE)</f>
        <v>-87.881258000000003</v>
      </c>
      <c r="L1030" t="s">
        <v>66</v>
      </c>
      <c r="M1030">
        <f>VLOOKUP(L1030,[1]Key!$A$1:$C$72,2,FALSE)</f>
        <v>43.060155999999999</v>
      </c>
      <c r="N1030">
        <f>VLOOKUP(L1030,[1]Key!$A$1:$C$72,3,FALSE)</f>
        <v>-87.881258000000003</v>
      </c>
      <c r="O1030">
        <v>23</v>
      </c>
      <c r="P1030">
        <v>3</v>
      </c>
      <c r="Q1030">
        <v>3.5</v>
      </c>
      <c r="R1030">
        <v>3.3</v>
      </c>
      <c r="S1030">
        <v>138</v>
      </c>
      <c r="T1030">
        <f t="shared" si="144"/>
        <v>-1</v>
      </c>
      <c r="U1030" s="1">
        <v>42788</v>
      </c>
      <c r="V1030" s="13">
        <f t="shared" si="145"/>
        <v>42767</v>
      </c>
      <c r="W1030" s="14">
        <f t="shared" si="146"/>
        <v>42788</v>
      </c>
      <c r="X1030" s="1" t="str">
        <f t="shared" si="147"/>
        <v>Wednesday</v>
      </c>
      <c r="Y1030" s="2">
        <v>0.77375000000000005</v>
      </c>
      <c r="Z1030" s="2">
        <f t="shared" si="148"/>
        <v>0.79166666666666663</v>
      </c>
      <c r="AA1030">
        <f>1</f>
        <v>1</v>
      </c>
      <c r="AB1030" s="1">
        <v>42788</v>
      </c>
      <c r="AC1030" s="13">
        <f t="shared" si="149"/>
        <v>42767</v>
      </c>
      <c r="AD1030" s="14">
        <f t="shared" si="150"/>
        <v>42788</v>
      </c>
      <c r="AE1030" s="1" t="str">
        <f t="shared" si="151"/>
        <v>Wednesday</v>
      </c>
      <c r="AF1030" s="2">
        <v>0.78984953703703698</v>
      </c>
      <c r="AG1030" s="2">
        <f t="shared" si="152"/>
        <v>0.79166666666666663</v>
      </c>
      <c r="AH1030" t="s">
        <v>35</v>
      </c>
    </row>
    <row r="1031" spans="1:34" x14ac:dyDescent="0.2">
      <c r="A1031">
        <v>1373735</v>
      </c>
      <c r="B1031" t="s">
        <v>88</v>
      </c>
      <c r="E1031">
        <v>53202</v>
      </c>
      <c r="F1031" t="s">
        <v>23</v>
      </c>
      <c r="G1031" t="s">
        <v>89</v>
      </c>
      <c r="H1031">
        <v>5447</v>
      </c>
      <c r="I1031" t="s">
        <v>68</v>
      </c>
      <c r="J1031">
        <f>VLOOKUP(I1031,[1]Key!$A$1:$C$72,2,FALSE)</f>
        <v>43.04804</v>
      </c>
      <c r="K1031">
        <f>VLOOKUP(I1031,[1]Key!$A$1:$C$72,3,FALSE)</f>
        <v>-87.896720000000002</v>
      </c>
      <c r="L1031" t="s">
        <v>80</v>
      </c>
      <c r="M1031">
        <f>VLOOKUP(L1031,[1]Key!$A$1:$C$72,2,FALSE)</f>
        <v>43.052460000000004</v>
      </c>
      <c r="N1031">
        <f>VLOOKUP(L1031,[1]Key!$A$1:$C$72,3,FALSE)</f>
        <v>-87.891000000000005</v>
      </c>
      <c r="O1031">
        <v>3</v>
      </c>
      <c r="P1031">
        <v>0</v>
      </c>
      <c r="Q1031">
        <v>0.5</v>
      </c>
      <c r="R1031">
        <v>0.4</v>
      </c>
      <c r="S1031">
        <v>18</v>
      </c>
      <c r="T1031">
        <f t="shared" si="144"/>
        <v>-1</v>
      </c>
      <c r="U1031" s="1">
        <v>42789</v>
      </c>
      <c r="V1031" s="13">
        <f t="shared" si="145"/>
        <v>42767</v>
      </c>
      <c r="W1031" s="14">
        <f t="shared" si="146"/>
        <v>42789</v>
      </c>
      <c r="X1031" s="1" t="str">
        <f t="shared" si="147"/>
        <v>Thursday</v>
      </c>
      <c r="Y1031" s="2">
        <v>3.6921296296296292E-2</v>
      </c>
      <c r="Z1031" s="2">
        <f t="shared" si="148"/>
        <v>4.1666666666666664E-2</v>
      </c>
      <c r="AA1031">
        <f>1</f>
        <v>1</v>
      </c>
      <c r="AB1031" s="1">
        <v>42789</v>
      </c>
      <c r="AC1031" s="13">
        <f t="shared" si="149"/>
        <v>42767</v>
      </c>
      <c r="AD1031" s="14">
        <f t="shared" si="150"/>
        <v>42789</v>
      </c>
      <c r="AE1031" s="1" t="str">
        <f t="shared" si="151"/>
        <v>Thursday</v>
      </c>
      <c r="AF1031" s="2">
        <v>3.9085648148148147E-2</v>
      </c>
      <c r="AG1031" s="2">
        <f t="shared" si="152"/>
        <v>4.1666666666666664E-2</v>
      </c>
      <c r="AH1031" t="s">
        <v>27</v>
      </c>
    </row>
    <row r="1032" spans="1:34" x14ac:dyDescent="0.2">
      <c r="A1032">
        <v>1137978</v>
      </c>
      <c r="B1032" t="s">
        <v>88</v>
      </c>
      <c r="E1032">
        <v>60654</v>
      </c>
      <c r="F1032" t="s">
        <v>23</v>
      </c>
      <c r="G1032" t="s">
        <v>89</v>
      </c>
      <c r="H1032">
        <v>217</v>
      </c>
      <c r="I1032" t="s">
        <v>33</v>
      </c>
      <c r="J1032">
        <f>VLOOKUP(I1032,[1]Key!$A$1:$C$72,2,FALSE)</f>
        <v>43.034619999999997</v>
      </c>
      <c r="K1032">
        <f>VLOOKUP(I1032,[1]Key!$A$1:$C$72,3,FALSE)</f>
        <v>-87.917500000000004</v>
      </c>
      <c r="L1032" t="s">
        <v>43</v>
      </c>
      <c r="M1032">
        <f>VLOOKUP(L1032,[1]Key!$A$1:$C$72,2,FALSE)</f>
        <v>43.03886</v>
      </c>
      <c r="N1032">
        <f>VLOOKUP(L1032,[1]Key!$A$1:$C$72,3,FALSE)</f>
        <v>-87.902720000000002</v>
      </c>
      <c r="O1032">
        <v>8</v>
      </c>
      <c r="P1032">
        <v>3</v>
      </c>
      <c r="Q1032">
        <v>1.2</v>
      </c>
      <c r="R1032">
        <v>1.1000000000000001</v>
      </c>
      <c r="S1032">
        <v>48</v>
      </c>
      <c r="T1032">
        <f t="shared" si="144"/>
        <v>-1</v>
      </c>
      <c r="U1032" s="1">
        <v>42789</v>
      </c>
      <c r="V1032" s="13">
        <f t="shared" si="145"/>
        <v>42767</v>
      </c>
      <c r="W1032" s="14">
        <f t="shared" si="146"/>
        <v>42789</v>
      </c>
      <c r="X1032" s="1" t="str">
        <f t="shared" si="147"/>
        <v>Thursday</v>
      </c>
      <c r="Y1032" s="2">
        <v>0.49383101851851857</v>
      </c>
      <c r="Z1032" s="2">
        <f t="shared" si="148"/>
        <v>0.5</v>
      </c>
      <c r="AA1032">
        <f>1</f>
        <v>1</v>
      </c>
      <c r="AB1032" s="1">
        <v>42789</v>
      </c>
      <c r="AC1032" s="13">
        <f t="shared" si="149"/>
        <v>42767</v>
      </c>
      <c r="AD1032" s="14">
        <f t="shared" si="150"/>
        <v>42789</v>
      </c>
      <c r="AE1032" s="1" t="str">
        <f t="shared" si="151"/>
        <v>Thursday</v>
      </c>
      <c r="AF1032" s="2">
        <v>0.49952546296296302</v>
      </c>
      <c r="AG1032" s="2">
        <f t="shared" si="152"/>
        <v>0.5</v>
      </c>
      <c r="AH1032" t="s">
        <v>27</v>
      </c>
    </row>
    <row r="1033" spans="1:34" x14ac:dyDescent="0.2">
      <c r="A1033">
        <v>1519296</v>
      </c>
      <c r="B1033" t="s">
        <v>88</v>
      </c>
      <c r="F1033" t="s">
        <v>23</v>
      </c>
      <c r="G1033" t="s">
        <v>89</v>
      </c>
      <c r="H1033">
        <v>315</v>
      </c>
      <c r="I1033" t="s">
        <v>62</v>
      </c>
      <c r="J1033">
        <f>VLOOKUP(I1033,[1]Key!$A$1:$C$72,2,FALSE)</f>
        <v>43.058010000000003</v>
      </c>
      <c r="K1033">
        <f>VLOOKUP(I1033,[1]Key!$A$1:$C$72,3,FALSE)</f>
        <v>-87.877300000000005</v>
      </c>
      <c r="L1033" t="s">
        <v>62</v>
      </c>
      <c r="M1033">
        <f>VLOOKUP(L1033,[1]Key!$A$1:$C$72,2,FALSE)</f>
        <v>43.058010000000003</v>
      </c>
      <c r="N1033">
        <f>VLOOKUP(L1033,[1]Key!$A$1:$C$72,3,FALSE)</f>
        <v>-87.877300000000005</v>
      </c>
      <c r="O1033">
        <v>58</v>
      </c>
      <c r="P1033">
        <v>6</v>
      </c>
      <c r="Q1033">
        <v>8.6999999999999993</v>
      </c>
      <c r="R1033">
        <v>8.3000000000000007</v>
      </c>
      <c r="S1033">
        <v>348</v>
      </c>
      <c r="T1033">
        <f t="shared" si="144"/>
        <v>-1</v>
      </c>
      <c r="U1033" s="1">
        <v>42790</v>
      </c>
      <c r="V1033" s="13">
        <f t="shared" si="145"/>
        <v>42767</v>
      </c>
      <c r="W1033" s="14">
        <f t="shared" si="146"/>
        <v>42790</v>
      </c>
      <c r="X1033" s="1" t="str">
        <f t="shared" si="147"/>
        <v>Friday</v>
      </c>
      <c r="Y1033" s="2">
        <v>0.63386574074074076</v>
      </c>
      <c r="Z1033" s="2">
        <f t="shared" si="148"/>
        <v>0.625</v>
      </c>
      <c r="AA1033">
        <f>1</f>
        <v>1</v>
      </c>
      <c r="AB1033" s="1">
        <v>42790</v>
      </c>
      <c r="AC1033" s="13">
        <f t="shared" si="149"/>
        <v>42767</v>
      </c>
      <c r="AD1033" s="14">
        <f t="shared" si="150"/>
        <v>42790</v>
      </c>
      <c r="AE1033" s="1" t="str">
        <f t="shared" si="151"/>
        <v>Friday</v>
      </c>
      <c r="AF1033" s="2">
        <v>0.67410879629629628</v>
      </c>
      <c r="AG1033" s="2">
        <f t="shared" si="152"/>
        <v>0.66666666666666663</v>
      </c>
      <c r="AH1033" t="s">
        <v>35</v>
      </c>
    </row>
    <row r="1034" spans="1:34" x14ac:dyDescent="0.2">
      <c r="A1034">
        <v>1519299</v>
      </c>
      <c r="B1034" t="s">
        <v>88</v>
      </c>
      <c r="E1034">
        <v>53220</v>
      </c>
      <c r="F1034" t="s">
        <v>23</v>
      </c>
      <c r="G1034" t="s">
        <v>89</v>
      </c>
      <c r="H1034">
        <v>5462</v>
      </c>
      <c r="I1034" t="s">
        <v>62</v>
      </c>
      <c r="J1034">
        <f>VLOOKUP(I1034,[1]Key!$A$1:$C$72,2,FALSE)</f>
        <v>43.058010000000003</v>
      </c>
      <c r="K1034">
        <f>VLOOKUP(I1034,[1]Key!$A$1:$C$72,3,FALSE)</f>
        <v>-87.877300000000005</v>
      </c>
      <c r="L1034" t="s">
        <v>62</v>
      </c>
      <c r="M1034">
        <f>VLOOKUP(L1034,[1]Key!$A$1:$C$72,2,FALSE)</f>
        <v>43.058010000000003</v>
      </c>
      <c r="N1034">
        <f>VLOOKUP(L1034,[1]Key!$A$1:$C$72,3,FALSE)</f>
        <v>-87.877300000000005</v>
      </c>
      <c r="O1034">
        <v>57</v>
      </c>
      <c r="P1034">
        <v>6</v>
      </c>
      <c r="Q1034">
        <v>8.6</v>
      </c>
      <c r="R1034">
        <v>8.1</v>
      </c>
      <c r="S1034">
        <v>342</v>
      </c>
      <c r="T1034">
        <f t="shared" si="144"/>
        <v>-1</v>
      </c>
      <c r="U1034" s="1">
        <v>42790</v>
      </c>
      <c r="V1034" s="13">
        <f t="shared" si="145"/>
        <v>42767</v>
      </c>
      <c r="W1034" s="14">
        <f t="shared" si="146"/>
        <v>42790</v>
      </c>
      <c r="X1034" s="1" t="str">
        <f t="shared" si="147"/>
        <v>Friday</v>
      </c>
      <c r="Y1034" s="2">
        <v>0.6345601851851852</v>
      </c>
      <c r="Z1034" s="2">
        <f t="shared" si="148"/>
        <v>0.625</v>
      </c>
      <c r="AA1034">
        <f>1</f>
        <v>1</v>
      </c>
      <c r="AB1034" s="1">
        <v>42790</v>
      </c>
      <c r="AC1034" s="13">
        <f t="shared" si="149"/>
        <v>42767</v>
      </c>
      <c r="AD1034" s="14">
        <f t="shared" si="150"/>
        <v>42790</v>
      </c>
      <c r="AE1034" s="1" t="str">
        <f t="shared" si="151"/>
        <v>Friday</v>
      </c>
      <c r="AF1034" s="2">
        <v>0.67407407407407405</v>
      </c>
      <c r="AG1034" s="2">
        <f t="shared" si="152"/>
        <v>0.66666666666666663</v>
      </c>
      <c r="AH1034" t="s">
        <v>35</v>
      </c>
    </row>
    <row r="1035" spans="1:34" x14ac:dyDescent="0.2">
      <c r="A1035">
        <v>1519304</v>
      </c>
      <c r="B1035" t="s">
        <v>88</v>
      </c>
      <c r="E1035">
        <v>53219</v>
      </c>
      <c r="F1035" t="s">
        <v>23</v>
      </c>
      <c r="G1035" t="s">
        <v>89</v>
      </c>
      <c r="H1035">
        <v>189</v>
      </c>
      <c r="I1035" t="s">
        <v>62</v>
      </c>
      <c r="J1035">
        <f>VLOOKUP(I1035,[1]Key!$A$1:$C$72,2,FALSE)</f>
        <v>43.058010000000003</v>
      </c>
      <c r="K1035">
        <f>VLOOKUP(I1035,[1]Key!$A$1:$C$72,3,FALSE)</f>
        <v>-87.877300000000005</v>
      </c>
      <c r="L1035" t="s">
        <v>62</v>
      </c>
      <c r="M1035">
        <f>VLOOKUP(L1035,[1]Key!$A$1:$C$72,2,FALSE)</f>
        <v>43.058010000000003</v>
      </c>
      <c r="N1035">
        <f>VLOOKUP(L1035,[1]Key!$A$1:$C$72,3,FALSE)</f>
        <v>-87.877300000000005</v>
      </c>
      <c r="O1035">
        <v>55</v>
      </c>
      <c r="P1035">
        <v>6</v>
      </c>
      <c r="Q1035">
        <v>8.3000000000000007</v>
      </c>
      <c r="R1035">
        <v>7.8</v>
      </c>
      <c r="S1035">
        <v>330</v>
      </c>
      <c r="T1035">
        <f t="shared" si="144"/>
        <v>-1</v>
      </c>
      <c r="U1035" s="1">
        <v>42790</v>
      </c>
      <c r="V1035" s="13">
        <f t="shared" si="145"/>
        <v>42767</v>
      </c>
      <c r="W1035" s="14">
        <f t="shared" si="146"/>
        <v>42790</v>
      </c>
      <c r="X1035" s="1" t="str">
        <f t="shared" si="147"/>
        <v>Friday</v>
      </c>
      <c r="Y1035" s="2">
        <v>0.63600694444444439</v>
      </c>
      <c r="Z1035" s="2">
        <f t="shared" si="148"/>
        <v>0.625</v>
      </c>
      <c r="AA1035">
        <f>1</f>
        <v>1</v>
      </c>
      <c r="AB1035" s="1">
        <v>42790</v>
      </c>
      <c r="AC1035" s="13">
        <f t="shared" si="149"/>
        <v>42767</v>
      </c>
      <c r="AD1035" s="14">
        <f t="shared" si="150"/>
        <v>42790</v>
      </c>
      <c r="AE1035" s="1" t="str">
        <f t="shared" si="151"/>
        <v>Friday</v>
      </c>
      <c r="AF1035" s="2">
        <v>0.67379629629629623</v>
      </c>
      <c r="AG1035" s="2">
        <f t="shared" si="152"/>
        <v>0.66666666666666663</v>
      </c>
      <c r="AH1035" t="s">
        <v>35</v>
      </c>
    </row>
    <row r="1036" spans="1:34" x14ac:dyDescent="0.2">
      <c r="A1036">
        <v>1520318</v>
      </c>
      <c r="B1036" t="s">
        <v>88</v>
      </c>
      <c r="E1036">
        <v>18702</v>
      </c>
      <c r="F1036" t="s">
        <v>23</v>
      </c>
      <c r="G1036" t="s">
        <v>89</v>
      </c>
      <c r="H1036">
        <v>5449</v>
      </c>
      <c r="I1036" t="s">
        <v>37</v>
      </c>
      <c r="J1036">
        <f>VLOOKUP(I1036,[1]Key!$A$1:$C$72,2,FALSE)</f>
        <v>43.031320000000001</v>
      </c>
      <c r="K1036">
        <f>VLOOKUP(I1036,[1]Key!$A$1:$C$72,3,FALSE)</f>
        <v>-87.904259999999994</v>
      </c>
      <c r="L1036" t="s">
        <v>36</v>
      </c>
      <c r="M1036">
        <f>VLOOKUP(L1036,[1]Key!$A$1:$C$72,2,FALSE)</f>
        <v>43.038580000000003</v>
      </c>
      <c r="N1036">
        <f>VLOOKUP(L1036,[1]Key!$A$1:$C$72,3,FALSE)</f>
        <v>-87.90934</v>
      </c>
      <c r="O1036">
        <v>10</v>
      </c>
      <c r="P1036">
        <v>3</v>
      </c>
      <c r="Q1036">
        <v>1.5</v>
      </c>
      <c r="R1036">
        <v>1.4</v>
      </c>
      <c r="S1036">
        <v>60</v>
      </c>
      <c r="T1036">
        <f t="shared" si="144"/>
        <v>-1</v>
      </c>
      <c r="U1036" s="1">
        <v>42791</v>
      </c>
      <c r="V1036" s="13">
        <f t="shared" si="145"/>
        <v>42767</v>
      </c>
      <c r="W1036" s="14">
        <f t="shared" si="146"/>
        <v>42791</v>
      </c>
      <c r="X1036" s="1" t="str">
        <f t="shared" si="147"/>
        <v>Saturday</v>
      </c>
      <c r="Y1036" s="2">
        <v>0.54216435185185186</v>
      </c>
      <c r="Z1036" s="2">
        <f t="shared" si="148"/>
        <v>0.54166666666666663</v>
      </c>
      <c r="AA1036">
        <f>1</f>
        <v>1</v>
      </c>
      <c r="AB1036" s="1">
        <v>42791</v>
      </c>
      <c r="AC1036" s="13">
        <f t="shared" si="149"/>
        <v>42767</v>
      </c>
      <c r="AD1036" s="14">
        <f t="shared" si="150"/>
        <v>42791</v>
      </c>
      <c r="AE1036" s="1" t="str">
        <f t="shared" si="151"/>
        <v>Saturday</v>
      </c>
      <c r="AF1036" s="2">
        <v>0.54922453703703711</v>
      </c>
      <c r="AG1036" s="2">
        <f t="shared" si="152"/>
        <v>0.54166666666666663</v>
      </c>
      <c r="AH1036" t="s">
        <v>27</v>
      </c>
    </row>
    <row r="1037" spans="1:34" x14ac:dyDescent="0.2">
      <c r="A1037">
        <v>1510865</v>
      </c>
      <c r="B1037" t="s">
        <v>88</v>
      </c>
      <c r="E1037">
        <v>53181</v>
      </c>
      <c r="F1037" t="s">
        <v>23</v>
      </c>
      <c r="G1037" t="s">
        <v>89</v>
      </c>
      <c r="H1037">
        <v>11161</v>
      </c>
      <c r="I1037" t="s">
        <v>66</v>
      </c>
      <c r="J1037">
        <f>VLOOKUP(I1037,[1]Key!$A$1:$C$72,2,FALSE)</f>
        <v>43.060155999999999</v>
      </c>
      <c r="K1037">
        <f>VLOOKUP(I1037,[1]Key!$A$1:$C$72,3,FALSE)</f>
        <v>-87.881258000000003</v>
      </c>
      <c r="L1037" t="s">
        <v>66</v>
      </c>
      <c r="M1037">
        <f>VLOOKUP(L1037,[1]Key!$A$1:$C$72,2,FALSE)</f>
        <v>43.060155999999999</v>
      </c>
      <c r="N1037">
        <f>VLOOKUP(L1037,[1]Key!$A$1:$C$72,3,FALSE)</f>
        <v>-87.881258000000003</v>
      </c>
      <c r="O1037">
        <v>44</v>
      </c>
      <c r="P1037">
        <v>0</v>
      </c>
      <c r="Q1037">
        <v>6.6</v>
      </c>
      <c r="R1037">
        <v>6.3</v>
      </c>
      <c r="S1037">
        <v>264</v>
      </c>
      <c r="T1037">
        <f t="shared" si="144"/>
        <v>-1</v>
      </c>
      <c r="U1037" s="1">
        <v>42784</v>
      </c>
      <c r="V1037" s="13">
        <f t="shared" si="145"/>
        <v>42767</v>
      </c>
      <c r="W1037" s="14">
        <f t="shared" si="146"/>
        <v>42784</v>
      </c>
      <c r="X1037" s="1" t="str">
        <f t="shared" si="147"/>
        <v>Saturday</v>
      </c>
      <c r="Y1037" s="2">
        <v>0.51342592592592595</v>
      </c>
      <c r="Z1037" s="2">
        <f t="shared" si="148"/>
        <v>0.5</v>
      </c>
      <c r="AA1037">
        <f>1</f>
        <v>1</v>
      </c>
      <c r="AB1037" s="1">
        <v>42784</v>
      </c>
      <c r="AC1037" s="13">
        <f t="shared" si="149"/>
        <v>42767</v>
      </c>
      <c r="AD1037" s="14">
        <f t="shared" si="150"/>
        <v>42784</v>
      </c>
      <c r="AE1037" s="1" t="str">
        <f t="shared" si="151"/>
        <v>Saturday</v>
      </c>
      <c r="AF1037" s="2">
        <v>0.5440625</v>
      </c>
      <c r="AG1037" s="2">
        <f t="shared" si="152"/>
        <v>0.54166666666666663</v>
      </c>
      <c r="AH1037" t="s">
        <v>35</v>
      </c>
    </row>
    <row r="1038" spans="1:34" x14ac:dyDescent="0.2">
      <c r="A1038">
        <v>1249240</v>
      </c>
      <c r="B1038" t="s">
        <v>88</v>
      </c>
      <c r="E1038">
        <v>55904</v>
      </c>
      <c r="F1038" t="s">
        <v>23</v>
      </c>
      <c r="G1038" t="s">
        <v>89</v>
      </c>
      <c r="H1038">
        <v>152</v>
      </c>
      <c r="I1038" t="s">
        <v>80</v>
      </c>
      <c r="J1038">
        <f>VLOOKUP(I1038,[1]Key!$A$1:$C$72,2,FALSE)</f>
        <v>43.052460000000004</v>
      </c>
      <c r="K1038">
        <f>VLOOKUP(I1038,[1]Key!$A$1:$C$72,3,FALSE)</f>
        <v>-87.891000000000005</v>
      </c>
      <c r="L1038" t="s">
        <v>74</v>
      </c>
      <c r="M1038">
        <f>VLOOKUP(L1038,[1]Key!$A$1:$C$72,2,FALSE)</f>
        <v>43.040154000000001</v>
      </c>
      <c r="N1038">
        <f>VLOOKUP(L1038,[1]Key!$A$1:$C$72,3,FALSE)</f>
        <v>-87.932113000000001</v>
      </c>
      <c r="O1038">
        <v>38</v>
      </c>
      <c r="P1038">
        <v>0</v>
      </c>
      <c r="Q1038">
        <v>5.7</v>
      </c>
      <c r="R1038">
        <v>5.4</v>
      </c>
      <c r="S1038">
        <v>228</v>
      </c>
      <c r="T1038">
        <f t="shared" si="144"/>
        <v>-1</v>
      </c>
      <c r="U1038" s="1">
        <v>42785</v>
      </c>
      <c r="V1038" s="13">
        <f t="shared" si="145"/>
        <v>42767</v>
      </c>
      <c r="W1038" s="14">
        <f t="shared" si="146"/>
        <v>42785</v>
      </c>
      <c r="X1038" s="1" t="str">
        <f t="shared" si="147"/>
        <v>Sunday</v>
      </c>
      <c r="Y1038" s="2">
        <v>0.64167824074074076</v>
      </c>
      <c r="Z1038" s="2">
        <f t="shared" si="148"/>
        <v>0.625</v>
      </c>
      <c r="AA1038">
        <f>1</f>
        <v>1</v>
      </c>
      <c r="AB1038" s="1">
        <v>42785</v>
      </c>
      <c r="AC1038" s="13">
        <f t="shared" si="149"/>
        <v>42767</v>
      </c>
      <c r="AD1038" s="14">
        <f t="shared" si="150"/>
        <v>42785</v>
      </c>
      <c r="AE1038" s="1" t="str">
        <f t="shared" si="151"/>
        <v>Sunday</v>
      </c>
      <c r="AF1038" s="2">
        <v>0.66857638888888893</v>
      </c>
      <c r="AG1038" s="2">
        <f t="shared" si="152"/>
        <v>0.66666666666666663</v>
      </c>
      <c r="AH1038" t="s">
        <v>27</v>
      </c>
    </row>
    <row r="1039" spans="1:34" x14ac:dyDescent="0.2">
      <c r="A1039">
        <v>1516633</v>
      </c>
      <c r="B1039" t="s">
        <v>88</v>
      </c>
      <c r="E1039">
        <v>53214</v>
      </c>
      <c r="F1039" t="s">
        <v>23</v>
      </c>
      <c r="G1039" t="s">
        <v>89</v>
      </c>
      <c r="H1039">
        <v>108</v>
      </c>
      <c r="I1039" t="s">
        <v>62</v>
      </c>
      <c r="J1039">
        <f>VLOOKUP(I1039,[1]Key!$A$1:$C$72,2,FALSE)</f>
        <v>43.058010000000003</v>
      </c>
      <c r="K1039">
        <f>VLOOKUP(I1039,[1]Key!$A$1:$C$72,3,FALSE)</f>
        <v>-87.877300000000005</v>
      </c>
      <c r="L1039" t="s">
        <v>62</v>
      </c>
      <c r="M1039">
        <f>VLOOKUP(L1039,[1]Key!$A$1:$C$72,2,FALSE)</f>
        <v>43.058010000000003</v>
      </c>
      <c r="N1039">
        <f>VLOOKUP(L1039,[1]Key!$A$1:$C$72,3,FALSE)</f>
        <v>-87.877300000000005</v>
      </c>
      <c r="O1039">
        <v>45</v>
      </c>
      <c r="P1039">
        <v>6</v>
      </c>
      <c r="Q1039">
        <v>6.8</v>
      </c>
      <c r="R1039">
        <v>6.4</v>
      </c>
      <c r="S1039">
        <v>270</v>
      </c>
      <c r="T1039">
        <f t="shared" si="144"/>
        <v>-1</v>
      </c>
      <c r="U1039" s="1">
        <v>42787</v>
      </c>
      <c r="V1039" s="13">
        <f t="shared" si="145"/>
        <v>42767</v>
      </c>
      <c r="W1039" s="14">
        <f t="shared" si="146"/>
        <v>42787</v>
      </c>
      <c r="X1039" s="1" t="str">
        <f t="shared" si="147"/>
        <v>Tuesday</v>
      </c>
      <c r="Y1039" s="2">
        <v>0.41152777777777777</v>
      </c>
      <c r="Z1039" s="2">
        <f t="shared" si="148"/>
        <v>0.41666666666666663</v>
      </c>
      <c r="AA1039">
        <f>1</f>
        <v>1</v>
      </c>
      <c r="AB1039" s="1">
        <v>42787</v>
      </c>
      <c r="AC1039" s="13">
        <f t="shared" si="149"/>
        <v>42767</v>
      </c>
      <c r="AD1039" s="14">
        <f t="shared" si="150"/>
        <v>42787</v>
      </c>
      <c r="AE1039" s="1" t="str">
        <f t="shared" si="151"/>
        <v>Tuesday</v>
      </c>
      <c r="AF1039" s="2">
        <v>0.44263888888888886</v>
      </c>
      <c r="AG1039" s="2">
        <f t="shared" si="152"/>
        <v>0.45833333333333331</v>
      </c>
      <c r="AH1039" t="s">
        <v>35</v>
      </c>
    </row>
    <row r="1040" spans="1:34" x14ac:dyDescent="0.2">
      <c r="A1040">
        <v>1516848</v>
      </c>
      <c r="B1040" t="s">
        <v>88</v>
      </c>
      <c r="E1040">
        <v>53202</v>
      </c>
      <c r="F1040" t="s">
        <v>23</v>
      </c>
      <c r="G1040" t="s">
        <v>89</v>
      </c>
      <c r="H1040">
        <v>100</v>
      </c>
      <c r="I1040" t="s">
        <v>70</v>
      </c>
      <c r="J1040">
        <f>VLOOKUP(I1040,[1]Key!$A$1:$C$72,2,FALSE)</f>
        <v>43.053040000000003</v>
      </c>
      <c r="K1040">
        <f>VLOOKUP(I1040,[1]Key!$A$1:$C$72,3,FALSE)</f>
        <v>-87.897660000000002</v>
      </c>
      <c r="L1040" t="s">
        <v>70</v>
      </c>
      <c r="M1040">
        <f>VLOOKUP(L1040,[1]Key!$A$1:$C$72,2,FALSE)</f>
        <v>43.053040000000003</v>
      </c>
      <c r="N1040">
        <f>VLOOKUP(L1040,[1]Key!$A$1:$C$72,3,FALSE)</f>
        <v>-87.897660000000002</v>
      </c>
      <c r="O1040">
        <v>60</v>
      </c>
      <c r="P1040">
        <v>6</v>
      </c>
      <c r="Q1040">
        <v>9</v>
      </c>
      <c r="R1040">
        <v>8.6</v>
      </c>
      <c r="S1040">
        <v>360</v>
      </c>
      <c r="T1040">
        <f t="shared" si="144"/>
        <v>-1</v>
      </c>
      <c r="U1040" s="1">
        <v>42787</v>
      </c>
      <c r="V1040" s="13">
        <f t="shared" si="145"/>
        <v>42767</v>
      </c>
      <c r="W1040" s="14">
        <f t="shared" si="146"/>
        <v>42787</v>
      </c>
      <c r="X1040" s="1" t="str">
        <f t="shared" si="147"/>
        <v>Tuesday</v>
      </c>
      <c r="Y1040" s="2">
        <v>0.57414351851851853</v>
      </c>
      <c r="Z1040" s="2">
        <f t="shared" si="148"/>
        <v>0.58333333333333326</v>
      </c>
      <c r="AA1040">
        <f>1</f>
        <v>1</v>
      </c>
      <c r="AB1040" s="1">
        <v>42787</v>
      </c>
      <c r="AC1040" s="13">
        <f t="shared" si="149"/>
        <v>42767</v>
      </c>
      <c r="AD1040" s="14">
        <f t="shared" si="150"/>
        <v>42787</v>
      </c>
      <c r="AE1040" s="1" t="str">
        <f t="shared" si="151"/>
        <v>Tuesday</v>
      </c>
      <c r="AF1040" s="2">
        <v>0.61534722222222216</v>
      </c>
      <c r="AG1040" s="2">
        <f t="shared" si="152"/>
        <v>0.625</v>
      </c>
      <c r="AH1040" t="s">
        <v>35</v>
      </c>
    </row>
    <row r="1041" spans="1:34" x14ac:dyDescent="0.2">
      <c r="A1041">
        <v>1484231</v>
      </c>
      <c r="B1041" t="s">
        <v>88</v>
      </c>
      <c r="E1041">
        <v>53233</v>
      </c>
      <c r="F1041" t="s">
        <v>23</v>
      </c>
      <c r="G1041" t="s">
        <v>89</v>
      </c>
      <c r="H1041">
        <v>11139</v>
      </c>
      <c r="I1041" t="s">
        <v>74</v>
      </c>
      <c r="J1041">
        <f>VLOOKUP(I1041,[1]Key!$A$1:$C$72,2,FALSE)</f>
        <v>43.040154000000001</v>
      </c>
      <c r="K1041">
        <f>VLOOKUP(I1041,[1]Key!$A$1:$C$72,3,FALSE)</f>
        <v>-87.932113000000001</v>
      </c>
      <c r="L1041" t="s">
        <v>39</v>
      </c>
      <c r="M1041">
        <f>VLOOKUP(L1041,[1]Key!$A$1:$C$72,2,FALSE)</f>
        <v>43.03913</v>
      </c>
      <c r="N1041">
        <f>VLOOKUP(L1041,[1]Key!$A$1:$C$72,3,FALSE)</f>
        <v>-87.916150000000002</v>
      </c>
      <c r="O1041">
        <v>63</v>
      </c>
      <c r="P1041">
        <v>6</v>
      </c>
      <c r="Q1041">
        <v>9.5</v>
      </c>
      <c r="R1041">
        <v>9</v>
      </c>
      <c r="S1041">
        <v>378</v>
      </c>
      <c r="T1041">
        <f t="shared" si="144"/>
        <v>-1</v>
      </c>
      <c r="U1041" s="1">
        <v>42787</v>
      </c>
      <c r="V1041" s="13">
        <f t="shared" si="145"/>
        <v>42767</v>
      </c>
      <c r="W1041" s="14">
        <f t="shared" si="146"/>
        <v>42787</v>
      </c>
      <c r="X1041" s="1" t="str">
        <f t="shared" si="147"/>
        <v>Tuesday</v>
      </c>
      <c r="Y1041" s="2">
        <v>0.57508101851851856</v>
      </c>
      <c r="Z1041" s="2">
        <f t="shared" si="148"/>
        <v>0.58333333333333326</v>
      </c>
      <c r="AA1041">
        <f>1</f>
        <v>1</v>
      </c>
      <c r="AB1041" s="1">
        <v>42787</v>
      </c>
      <c r="AC1041" s="13">
        <f t="shared" si="149"/>
        <v>42767</v>
      </c>
      <c r="AD1041" s="14">
        <f t="shared" si="150"/>
        <v>42787</v>
      </c>
      <c r="AE1041" s="1" t="str">
        <f t="shared" si="151"/>
        <v>Tuesday</v>
      </c>
      <c r="AF1041" s="2">
        <v>0.6189930555555555</v>
      </c>
      <c r="AG1041" s="2">
        <f t="shared" si="152"/>
        <v>0.625</v>
      </c>
      <c r="AH1041" t="s">
        <v>27</v>
      </c>
    </row>
    <row r="1042" spans="1:34" x14ac:dyDescent="0.2">
      <c r="A1042">
        <v>1425645</v>
      </c>
      <c r="B1042" t="s">
        <v>88</v>
      </c>
      <c r="E1042">
        <v>54902</v>
      </c>
      <c r="F1042" t="s">
        <v>23</v>
      </c>
      <c r="G1042" t="s">
        <v>89</v>
      </c>
      <c r="H1042">
        <v>957</v>
      </c>
      <c r="I1042" t="s">
        <v>80</v>
      </c>
      <c r="J1042">
        <f>VLOOKUP(I1042,[1]Key!$A$1:$C$72,2,FALSE)</f>
        <v>43.052460000000004</v>
      </c>
      <c r="K1042">
        <f>VLOOKUP(I1042,[1]Key!$A$1:$C$72,3,FALSE)</f>
        <v>-87.891000000000005</v>
      </c>
      <c r="L1042" t="s">
        <v>34</v>
      </c>
      <c r="M1042">
        <f>VLOOKUP(L1042,[1]Key!$A$1:$C$72,2,FALSE)</f>
        <v>43.036900000000003</v>
      </c>
      <c r="N1042">
        <f>VLOOKUP(L1042,[1]Key!$A$1:$C$72,3,FALSE)</f>
        <v>-87.89667</v>
      </c>
      <c r="O1042">
        <v>27</v>
      </c>
      <c r="P1042">
        <v>3</v>
      </c>
      <c r="Q1042">
        <v>4.0999999999999996</v>
      </c>
      <c r="R1042">
        <v>3.8</v>
      </c>
      <c r="S1042">
        <v>162</v>
      </c>
      <c r="T1042">
        <f t="shared" si="144"/>
        <v>-1</v>
      </c>
      <c r="U1042" s="1">
        <v>42787</v>
      </c>
      <c r="V1042" s="13">
        <f t="shared" si="145"/>
        <v>42767</v>
      </c>
      <c r="W1042" s="14">
        <f t="shared" si="146"/>
        <v>42787</v>
      </c>
      <c r="X1042" s="1" t="str">
        <f t="shared" si="147"/>
        <v>Tuesday</v>
      </c>
      <c r="Y1042" s="2">
        <v>0.59545138888888893</v>
      </c>
      <c r="Z1042" s="2">
        <f t="shared" si="148"/>
        <v>0.58333333333333326</v>
      </c>
      <c r="AA1042">
        <f>1</f>
        <v>1</v>
      </c>
      <c r="AB1042" s="1">
        <v>42787</v>
      </c>
      <c r="AC1042" s="13">
        <f t="shared" si="149"/>
        <v>42767</v>
      </c>
      <c r="AD1042" s="14">
        <f t="shared" si="150"/>
        <v>42787</v>
      </c>
      <c r="AE1042" s="1" t="str">
        <f t="shared" si="151"/>
        <v>Tuesday</v>
      </c>
      <c r="AF1042" s="2">
        <v>0.61409722222222218</v>
      </c>
      <c r="AG1042" s="2">
        <f t="shared" si="152"/>
        <v>0.625</v>
      </c>
      <c r="AH1042" t="s">
        <v>27</v>
      </c>
    </row>
    <row r="1043" spans="1:34" x14ac:dyDescent="0.2">
      <c r="A1043">
        <v>1418747</v>
      </c>
      <c r="B1043" t="s">
        <v>88</v>
      </c>
      <c r="E1043">
        <v>53014</v>
      </c>
      <c r="F1043" t="s">
        <v>23</v>
      </c>
      <c r="G1043" t="s">
        <v>89</v>
      </c>
      <c r="H1043">
        <v>185</v>
      </c>
      <c r="I1043" t="s">
        <v>63</v>
      </c>
      <c r="J1043">
        <f>VLOOKUP(I1043,[1]Key!$A$1:$C$72,2,FALSE)</f>
        <v>43.078530000000001</v>
      </c>
      <c r="K1043">
        <f>VLOOKUP(I1043,[1]Key!$A$1:$C$72,3,FALSE)</f>
        <v>-87.882620000000003</v>
      </c>
      <c r="L1043" t="s">
        <v>63</v>
      </c>
      <c r="M1043">
        <f>VLOOKUP(L1043,[1]Key!$A$1:$C$72,2,FALSE)</f>
        <v>43.078530000000001</v>
      </c>
      <c r="N1043">
        <f>VLOOKUP(L1043,[1]Key!$A$1:$C$72,3,FALSE)</f>
        <v>-87.882620000000003</v>
      </c>
      <c r="O1043">
        <v>63</v>
      </c>
      <c r="P1043">
        <v>6</v>
      </c>
      <c r="Q1043">
        <v>9.5</v>
      </c>
      <c r="R1043">
        <v>9</v>
      </c>
      <c r="S1043">
        <v>378</v>
      </c>
      <c r="T1043">
        <f t="shared" si="144"/>
        <v>-1</v>
      </c>
      <c r="U1043" s="1">
        <v>42787</v>
      </c>
      <c r="V1043" s="13">
        <f t="shared" si="145"/>
        <v>42767</v>
      </c>
      <c r="W1043" s="14">
        <f t="shared" si="146"/>
        <v>42787</v>
      </c>
      <c r="X1043" s="1" t="str">
        <f t="shared" si="147"/>
        <v>Tuesday</v>
      </c>
      <c r="Y1043" s="2">
        <v>0.61828703703703702</v>
      </c>
      <c r="Z1043" s="2">
        <f t="shared" si="148"/>
        <v>0.625</v>
      </c>
      <c r="AA1043">
        <f>1</f>
        <v>1</v>
      </c>
      <c r="AB1043" s="1">
        <v>42787</v>
      </c>
      <c r="AC1043" s="13">
        <f t="shared" si="149"/>
        <v>42767</v>
      </c>
      <c r="AD1043" s="14">
        <f t="shared" si="150"/>
        <v>42787</v>
      </c>
      <c r="AE1043" s="1" t="str">
        <f t="shared" si="151"/>
        <v>Tuesday</v>
      </c>
      <c r="AF1043" s="2">
        <v>0.66184027777777776</v>
      </c>
      <c r="AG1043" s="2">
        <f t="shared" si="152"/>
        <v>0.66666666666666663</v>
      </c>
      <c r="AH1043" t="s">
        <v>35</v>
      </c>
    </row>
    <row r="1044" spans="1:34" x14ac:dyDescent="0.2">
      <c r="A1044">
        <v>1516879</v>
      </c>
      <c r="B1044" t="s">
        <v>88</v>
      </c>
      <c r="E1044">
        <v>99999</v>
      </c>
      <c r="F1044" t="s">
        <v>23</v>
      </c>
      <c r="G1044" t="s">
        <v>89</v>
      </c>
      <c r="H1044">
        <v>5712</v>
      </c>
      <c r="I1044" t="s">
        <v>31</v>
      </c>
      <c r="J1044">
        <f>VLOOKUP(I1044,[1]Key!$A$1:$C$72,2,FALSE)</f>
        <v>43.03519</v>
      </c>
      <c r="K1044">
        <f>VLOOKUP(I1044,[1]Key!$A$1:$C$72,3,FALSE)</f>
        <v>-87.907390000000007</v>
      </c>
      <c r="L1044" t="s">
        <v>39</v>
      </c>
      <c r="M1044">
        <f>VLOOKUP(L1044,[1]Key!$A$1:$C$72,2,FALSE)</f>
        <v>43.03913</v>
      </c>
      <c r="N1044">
        <f>VLOOKUP(L1044,[1]Key!$A$1:$C$72,3,FALSE)</f>
        <v>-87.916150000000002</v>
      </c>
      <c r="O1044">
        <v>75</v>
      </c>
      <c r="P1044">
        <v>9</v>
      </c>
      <c r="Q1044">
        <v>11.3</v>
      </c>
      <c r="R1044">
        <v>10.7</v>
      </c>
      <c r="S1044">
        <v>450</v>
      </c>
      <c r="T1044">
        <f t="shared" si="144"/>
        <v>-1</v>
      </c>
      <c r="U1044" s="1">
        <v>42787</v>
      </c>
      <c r="V1044" s="13">
        <f t="shared" si="145"/>
        <v>42767</v>
      </c>
      <c r="W1044" s="14">
        <f t="shared" si="146"/>
        <v>42787</v>
      </c>
      <c r="X1044" s="1" t="str">
        <f t="shared" si="147"/>
        <v>Tuesday</v>
      </c>
      <c r="Y1044" s="2">
        <v>0.62255787037037036</v>
      </c>
      <c r="Z1044" s="2">
        <f t="shared" si="148"/>
        <v>0.625</v>
      </c>
      <c r="AA1044">
        <f>1</f>
        <v>1</v>
      </c>
      <c r="AB1044" s="1">
        <v>42787</v>
      </c>
      <c r="AC1044" s="13">
        <f t="shared" si="149"/>
        <v>42767</v>
      </c>
      <c r="AD1044" s="14">
        <f t="shared" si="150"/>
        <v>42787</v>
      </c>
      <c r="AE1044" s="1" t="str">
        <f t="shared" si="151"/>
        <v>Tuesday</v>
      </c>
      <c r="AF1044" s="2">
        <v>0.67483796296296295</v>
      </c>
      <c r="AG1044" s="2">
        <f t="shared" si="152"/>
        <v>0.66666666666666663</v>
      </c>
      <c r="AH1044" t="s">
        <v>27</v>
      </c>
    </row>
    <row r="1045" spans="1:34" x14ac:dyDescent="0.2">
      <c r="A1045">
        <v>1349282</v>
      </c>
      <c r="B1045" t="s">
        <v>88</v>
      </c>
      <c r="E1045">
        <v>63104</v>
      </c>
      <c r="F1045" t="s">
        <v>23</v>
      </c>
      <c r="G1045" t="s">
        <v>89</v>
      </c>
      <c r="H1045">
        <v>5428</v>
      </c>
      <c r="I1045" t="s">
        <v>74</v>
      </c>
      <c r="J1045">
        <f>VLOOKUP(I1045,[1]Key!$A$1:$C$72,2,FALSE)</f>
        <v>43.040154000000001</v>
      </c>
      <c r="K1045">
        <f>VLOOKUP(I1045,[1]Key!$A$1:$C$72,3,FALSE)</f>
        <v>-87.932113000000001</v>
      </c>
      <c r="L1045" t="s">
        <v>74</v>
      </c>
      <c r="M1045">
        <f>VLOOKUP(L1045,[1]Key!$A$1:$C$72,2,FALSE)</f>
        <v>43.040154000000001</v>
      </c>
      <c r="N1045">
        <f>VLOOKUP(L1045,[1]Key!$A$1:$C$72,3,FALSE)</f>
        <v>-87.932113000000001</v>
      </c>
      <c r="O1045">
        <v>61</v>
      </c>
      <c r="P1045">
        <v>6</v>
      </c>
      <c r="Q1045">
        <v>9.1999999999999993</v>
      </c>
      <c r="R1045">
        <v>8.6999999999999993</v>
      </c>
      <c r="S1045">
        <v>366</v>
      </c>
      <c r="T1045">
        <f t="shared" si="144"/>
        <v>-1</v>
      </c>
      <c r="U1045" s="1">
        <v>42787</v>
      </c>
      <c r="V1045" s="13">
        <f t="shared" si="145"/>
        <v>42767</v>
      </c>
      <c r="W1045" s="14">
        <f t="shared" si="146"/>
        <v>42787</v>
      </c>
      <c r="X1045" s="1" t="str">
        <f t="shared" si="147"/>
        <v>Tuesday</v>
      </c>
      <c r="Y1045" s="2">
        <v>0.63692129629629635</v>
      </c>
      <c r="Z1045" s="2">
        <f t="shared" si="148"/>
        <v>0.625</v>
      </c>
      <c r="AA1045">
        <f>1</f>
        <v>1</v>
      </c>
      <c r="AB1045" s="1">
        <v>42787</v>
      </c>
      <c r="AC1045" s="13">
        <f t="shared" si="149"/>
        <v>42767</v>
      </c>
      <c r="AD1045" s="14">
        <f t="shared" si="150"/>
        <v>42787</v>
      </c>
      <c r="AE1045" s="1" t="str">
        <f t="shared" si="151"/>
        <v>Tuesday</v>
      </c>
      <c r="AF1045" s="2">
        <v>0.67972222222222223</v>
      </c>
      <c r="AG1045" s="2">
        <f t="shared" si="152"/>
        <v>0.66666666666666663</v>
      </c>
      <c r="AH1045" t="s">
        <v>35</v>
      </c>
    </row>
    <row r="1046" spans="1:34" x14ac:dyDescent="0.2">
      <c r="A1046">
        <v>1516983</v>
      </c>
      <c r="B1046" t="s">
        <v>88</v>
      </c>
      <c r="E1046">
        <v>53143</v>
      </c>
      <c r="F1046" t="s">
        <v>23</v>
      </c>
      <c r="G1046" t="s">
        <v>89</v>
      </c>
      <c r="H1046">
        <v>88</v>
      </c>
      <c r="I1046" t="s">
        <v>93</v>
      </c>
      <c r="J1046">
        <f>VLOOKUP(I1046,[1]Key!$A$1:$C$72,2,FALSE)</f>
        <v>43.069021999999997</v>
      </c>
      <c r="K1046">
        <f>VLOOKUP(I1046,[1]Key!$A$1:$C$72,3,FALSE)</f>
        <v>-87.887940999999998</v>
      </c>
      <c r="L1046" t="s">
        <v>78</v>
      </c>
      <c r="M1046">
        <f>VLOOKUP(L1046,[1]Key!$A$1:$C$72,2,FALSE)</f>
        <v>43.060250000000003</v>
      </c>
      <c r="N1046">
        <f>VLOOKUP(L1046,[1]Key!$A$1:$C$72,3,FALSE)</f>
        <v>-87.892169999999993</v>
      </c>
      <c r="O1046">
        <v>21</v>
      </c>
      <c r="P1046">
        <v>3</v>
      </c>
      <c r="Q1046">
        <v>3.2</v>
      </c>
      <c r="R1046">
        <v>3</v>
      </c>
      <c r="S1046">
        <v>126</v>
      </c>
      <c r="T1046">
        <f t="shared" si="144"/>
        <v>-1</v>
      </c>
      <c r="U1046" s="1">
        <v>42787</v>
      </c>
      <c r="V1046" s="13">
        <f t="shared" si="145"/>
        <v>42767</v>
      </c>
      <c r="W1046" s="14">
        <f t="shared" si="146"/>
        <v>42787</v>
      </c>
      <c r="X1046" s="1" t="str">
        <f t="shared" si="147"/>
        <v>Tuesday</v>
      </c>
      <c r="Y1046" s="2">
        <v>0.66109953703703705</v>
      </c>
      <c r="Z1046" s="2">
        <f t="shared" si="148"/>
        <v>0.66666666666666663</v>
      </c>
      <c r="AA1046">
        <f>1</f>
        <v>1</v>
      </c>
      <c r="AB1046" s="1">
        <v>42787</v>
      </c>
      <c r="AC1046" s="13">
        <f t="shared" si="149"/>
        <v>42767</v>
      </c>
      <c r="AD1046" s="14">
        <f t="shared" si="150"/>
        <v>42787</v>
      </c>
      <c r="AE1046" s="1" t="str">
        <f t="shared" si="151"/>
        <v>Tuesday</v>
      </c>
      <c r="AF1046" s="2">
        <v>0.67549768518518516</v>
      </c>
      <c r="AG1046" s="2">
        <f t="shared" si="152"/>
        <v>0.66666666666666663</v>
      </c>
      <c r="AH1046" t="s">
        <v>27</v>
      </c>
    </row>
    <row r="1047" spans="1:34" x14ac:dyDescent="0.2">
      <c r="A1047">
        <v>1516996</v>
      </c>
      <c r="B1047" t="s">
        <v>88</v>
      </c>
      <c r="E1047">
        <v>53597</v>
      </c>
      <c r="F1047" t="s">
        <v>23</v>
      </c>
      <c r="G1047" t="s">
        <v>89</v>
      </c>
      <c r="H1047">
        <v>103</v>
      </c>
      <c r="I1047" t="s">
        <v>81</v>
      </c>
      <c r="J1047">
        <f>VLOOKUP(I1047,[1]Key!$A$1:$C$72,2,FALSE)</f>
        <v>43.06033</v>
      </c>
      <c r="K1047">
        <f>VLOOKUP(I1047,[1]Key!$A$1:$C$72,3,FALSE)</f>
        <v>-87.89546</v>
      </c>
      <c r="L1047" t="s">
        <v>81</v>
      </c>
      <c r="M1047">
        <f>VLOOKUP(L1047,[1]Key!$A$1:$C$72,2,FALSE)</f>
        <v>43.06033</v>
      </c>
      <c r="N1047">
        <f>VLOOKUP(L1047,[1]Key!$A$1:$C$72,3,FALSE)</f>
        <v>-87.89546</v>
      </c>
      <c r="O1047">
        <v>19</v>
      </c>
      <c r="P1047">
        <v>3</v>
      </c>
      <c r="Q1047">
        <v>2.9</v>
      </c>
      <c r="R1047">
        <v>2.7</v>
      </c>
      <c r="S1047">
        <v>114</v>
      </c>
      <c r="T1047">
        <f t="shared" si="144"/>
        <v>-1</v>
      </c>
      <c r="U1047" s="1">
        <v>42787</v>
      </c>
      <c r="V1047" s="13">
        <f t="shared" si="145"/>
        <v>42767</v>
      </c>
      <c r="W1047" s="14">
        <f t="shared" si="146"/>
        <v>42787</v>
      </c>
      <c r="X1047" s="1" t="str">
        <f t="shared" si="147"/>
        <v>Tuesday</v>
      </c>
      <c r="Y1047" s="2">
        <v>0.66662037037037036</v>
      </c>
      <c r="Z1047" s="2">
        <f t="shared" si="148"/>
        <v>0.66666666666666663</v>
      </c>
      <c r="AA1047">
        <f>1</f>
        <v>1</v>
      </c>
      <c r="AB1047" s="1">
        <v>42787</v>
      </c>
      <c r="AC1047" s="13">
        <f t="shared" si="149"/>
        <v>42767</v>
      </c>
      <c r="AD1047" s="14">
        <f t="shared" si="150"/>
        <v>42787</v>
      </c>
      <c r="AE1047" s="1" t="str">
        <f t="shared" si="151"/>
        <v>Tuesday</v>
      </c>
      <c r="AF1047" s="2">
        <v>0.67974537037037042</v>
      </c>
      <c r="AG1047" s="2">
        <f t="shared" si="152"/>
        <v>0.66666666666666663</v>
      </c>
      <c r="AH1047" t="s">
        <v>35</v>
      </c>
    </row>
    <row r="1048" spans="1:34" x14ac:dyDescent="0.2">
      <c r="A1048">
        <v>1516818</v>
      </c>
      <c r="B1048" t="s">
        <v>88</v>
      </c>
      <c r="E1048">
        <v>60534</v>
      </c>
      <c r="F1048" t="s">
        <v>23</v>
      </c>
      <c r="G1048" t="s">
        <v>89</v>
      </c>
      <c r="H1048">
        <v>5523</v>
      </c>
      <c r="I1048" t="s">
        <v>31</v>
      </c>
      <c r="J1048">
        <f>VLOOKUP(I1048,[1]Key!$A$1:$C$72,2,FALSE)</f>
        <v>43.03519</v>
      </c>
      <c r="K1048">
        <f>VLOOKUP(I1048,[1]Key!$A$1:$C$72,3,FALSE)</f>
        <v>-87.907390000000007</v>
      </c>
      <c r="L1048" t="s">
        <v>80</v>
      </c>
      <c r="M1048">
        <f>VLOOKUP(L1048,[1]Key!$A$1:$C$72,2,FALSE)</f>
        <v>43.052460000000004</v>
      </c>
      <c r="N1048">
        <f>VLOOKUP(L1048,[1]Key!$A$1:$C$72,3,FALSE)</f>
        <v>-87.891000000000005</v>
      </c>
      <c r="O1048">
        <v>22</v>
      </c>
      <c r="P1048">
        <v>3</v>
      </c>
      <c r="Q1048">
        <v>3.3</v>
      </c>
      <c r="R1048">
        <v>3.1</v>
      </c>
      <c r="S1048">
        <v>132</v>
      </c>
      <c r="T1048">
        <f t="shared" si="144"/>
        <v>-1</v>
      </c>
      <c r="U1048" s="1">
        <v>42787</v>
      </c>
      <c r="V1048" s="13">
        <f t="shared" si="145"/>
        <v>42767</v>
      </c>
      <c r="W1048" s="14">
        <f t="shared" si="146"/>
        <v>42787</v>
      </c>
      <c r="X1048" s="1" t="str">
        <f t="shared" si="147"/>
        <v>Tuesday</v>
      </c>
      <c r="Y1048" s="2">
        <v>0.66869212962962965</v>
      </c>
      <c r="Z1048" s="2">
        <f t="shared" si="148"/>
        <v>0.66666666666666663</v>
      </c>
      <c r="AA1048">
        <f>1</f>
        <v>1</v>
      </c>
      <c r="AB1048" s="1">
        <v>42787</v>
      </c>
      <c r="AC1048" s="13">
        <f t="shared" si="149"/>
        <v>42767</v>
      </c>
      <c r="AD1048" s="14">
        <f t="shared" si="150"/>
        <v>42787</v>
      </c>
      <c r="AE1048" s="1" t="str">
        <f t="shared" si="151"/>
        <v>Tuesday</v>
      </c>
      <c r="AF1048" s="2">
        <v>0.6840046296296296</v>
      </c>
      <c r="AG1048" s="2">
        <f t="shared" si="152"/>
        <v>0.66666666666666663</v>
      </c>
      <c r="AH1048" t="s">
        <v>27</v>
      </c>
    </row>
    <row r="1049" spans="1:34" x14ac:dyDescent="0.2">
      <c r="A1049">
        <v>1517022</v>
      </c>
      <c r="B1049" t="s">
        <v>88</v>
      </c>
      <c r="E1049">
        <v>53211</v>
      </c>
      <c r="F1049" t="s">
        <v>23</v>
      </c>
      <c r="G1049" t="s">
        <v>89</v>
      </c>
      <c r="H1049">
        <v>5448</v>
      </c>
      <c r="I1049" t="s">
        <v>87</v>
      </c>
      <c r="J1049">
        <f>VLOOKUP(I1049,[1]Key!$A$1:$C$72,2,FALSE)</f>
        <v>43.077359999999999</v>
      </c>
      <c r="K1049">
        <f>VLOOKUP(I1049,[1]Key!$A$1:$C$72,3,FALSE)</f>
        <v>-87.880769999999998</v>
      </c>
      <c r="L1049" t="s">
        <v>87</v>
      </c>
      <c r="M1049">
        <f>VLOOKUP(L1049,[1]Key!$A$1:$C$72,2,FALSE)</f>
        <v>43.077359999999999</v>
      </c>
      <c r="N1049">
        <f>VLOOKUP(L1049,[1]Key!$A$1:$C$72,3,FALSE)</f>
        <v>-87.880769999999998</v>
      </c>
      <c r="O1049">
        <v>13</v>
      </c>
      <c r="P1049">
        <v>3</v>
      </c>
      <c r="Q1049">
        <v>2</v>
      </c>
      <c r="R1049">
        <v>1.9</v>
      </c>
      <c r="S1049">
        <v>78</v>
      </c>
      <c r="T1049">
        <f t="shared" si="144"/>
        <v>-1</v>
      </c>
      <c r="U1049" s="1">
        <v>42787</v>
      </c>
      <c r="V1049" s="13">
        <f t="shared" si="145"/>
        <v>42767</v>
      </c>
      <c r="W1049" s="14">
        <f t="shared" si="146"/>
        <v>42787</v>
      </c>
      <c r="X1049" s="1" t="str">
        <f t="shared" si="147"/>
        <v>Tuesday</v>
      </c>
      <c r="Y1049" s="2">
        <v>0.68678240740740737</v>
      </c>
      <c r="Z1049" s="2">
        <f t="shared" si="148"/>
        <v>0.66666666666666663</v>
      </c>
      <c r="AA1049">
        <f>1</f>
        <v>1</v>
      </c>
      <c r="AB1049" s="1">
        <v>42787</v>
      </c>
      <c r="AC1049" s="13">
        <f t="shared" si="149"/>
        <v>42767</v>
      </c>
      <c r="AD1049" s="14">
        <f t="shared" si="150"/>
        <v>42787</v>
      </c>
      <c r="AE1049" s="1" t="str">
        <f t="shared" si="151"/>
        <v>Tuesday</v>
      </c>
      <c r="AF1049" s="2">
        <v>0.69540509259259264</v>
      </c>
      <c r="AG1049" s="2">
        <f t="shared" si="152"/>
        <v>0.70833333333333326</v>
      </c>
      <c r="AH1049" t="s">
        <v>35</v>
      </c>
    </row>
    <row r="1050" spans="1:34" x14ac:dyDescent="0.2">
      <c r="A1050">
        <v>1516952</v>
      </c>
      <c r="B1050" t="s">
        <v>88</v>
      </c>
      <c r="E1050">
        <v>60564</v>
      </c>
      <c r="F1050" t="s">
        <v>23</v>
      </c>
      <c r="G1050" t="s">
        <v>89</v>
      </c>
      <c r="H1050">
        <v>19</v>
      </c>
      <c r="I1050" t="s">
        <v>34</v>
      </c>
      <c r="J1050">
        <f>VLOOKUP(I1050,[1]Key!$A$1:$C$72,2,FALSE)</f>
        <v>43.036900000000003</v>
      </c>
      <c r="K1050">
        <f>VLOOKUP(I1050,[1]Key!$A$1:$C$72,3,FALSE)</f>
        <v>-87.89667</v>
      </c>
      <c r="L1050" t="s">
        <v>74</v>
      </c>
      <c r="M1050">
        <f>VLOOKUP(L1050,[1]Key!$A$1:$C$72,2,FALSE)</f>
        <v>43.040154000000001</v>
      </c>
      <c r="N1050">
        <f>VLOOKUP(L1050,[1]Key!$A$1:$C$72,3,FALSE)</f>
        <v>-87.932113000000001</v>
      </c>
      <c r="O1050">
        <v>25</v>
      </c>
      <c r="P1050">
        <v>3</v>
      </c>
      <c r="Q1050">
        <v>3.8</v>
      </c>
      <c r="R1050">
        <v>3.6</v>
      </c>
      <c r="S1050">
        <v>150</v>
      </c>
      <c r="T1050">
        <f t="shared" si="144"/>
        <v>-1</v>
      </c>
      <c r="U1050" s="1">
        <v>42787</v>
      </c>
      <c r="V1050" s="13">
        <f t="shared" si="145"/>
        <v>42767</v>
      </c>
      <c r="W1050" s="14">
        <f t="shared" si="146"/>
        <v>42787</v>
      </c>
      <c r="X1050" s="1" t="str">
        <f t="shared" si="147"/>
        <v>Tuesday</v>
      </c>
      <c r="Y1050" s="2">
        <v>0.69097222222222221</v>
      </c>
      <c r="Z1050" s="2">
        <f t="shared" si="148"/>
        <v>0.70833333333333326</v>
      </c>
      <c r="AA1050">
        <f>1</f>
        <v>1</v>
      </c>
      <c r="AB1050" s="1">
        <v>42787</v>
      </c>
      <c r="AC1050" s="13">
        <f t="shared" si="149"/>
        <v>42767</v>
      </c>
      <c r="AD1050" s="14">
        <f t="shared" si="150"/>
        <v>42787</v>
      </c>
      <c r="AE1050" s="1" t="str">
        <f t="shared" si="151"/>
        <v>Tuesday</v>
      </c>
      <c r="AF1050" s="2">
        <v>0.70891203703703709</v>
      </c>
      <c r="AG1050" s="2">
        <f t="shared" si="152"/>
        <v>0.70833333333333326</v>
      </c>
      <c r="AH1050" t="s">
        <v>27</v>
      </c>
    </row>
    <row r="1051" spans="1:34" x14ac:dyDescent="0.2">
      <c r="A1051">
        <v>1517052</v>
      </c>
      <c r="B1051" t="s">
        <v>88</v>
      </c>
      <c r="E1051">
        <v>60191</v>
      </c>
      <c r="F1051" t="s">
        <v>23</v>
      </c>
      <c r="G1051" t="s">
        <v>89</v>
      </c>
      <c r="H1051">
        <v>5428</v>
      </c>
      <c r="I1051" t="s">
        <v>74</v>
      </c>
      <c r="J1051">
        <f>VLOOKUP(I1051,[1]Key!$A$1:$C$72,2,FALSE)</f>
        <v>43.040154000000001</v>
      </c>
      <c r="K1051">
        <f>VLOOKUP(I1051,[1]Key!$A$1:$C$72,3,FALSE)</f>
        <v>-87.932113000000001</v>
      </c>
      <c r="L1051" t="s">
        <v>36</v>
      </c>
      <c r="M1051">
        <f>VLOOKUP(L1051,[1]Key!$A$1:$C$72,2,FALSE)</f>
        <v>43.038580000000003</v>
      </c>
      <c r="N1051">
        <f>VLOOKUP(L1051,[1]Key!$A$1:$C$72,3,FALSE)</f>
        <v>-87.90934</v>
      </c>
      <c r="O1051">
        <v>13</v>
      </c>
      <c r="P1051">
        <v>3</v>
      </c>
      <c r="Q1051">
        <v>2</v>
      </c>
      <c r="R1051">
        <v>1.9</v>
      </c>
      <c r="S1051">
        <v>78</v>
      </c>
      <c r="T1051">
        <f t="shared" si="144"/>
        <v>-1</v>
      </c>
      <c r="U1051" s="1">
        <v>42787</v>
      </c>
      <c r="V1051" s="13">
        <f t="shared" si="145"/>
        <v>42767</v>
      </c>
      <c r="W1051" s="14">
        <f t="shared" si="146"/>
        <v>42787</v>
      </c>
      <c r="X1051" s="1" t="str">
        <f t="shared" si="147"/>
        <v>Tuesday</v>
      </c>
      <c r="Y1051" s="2">
        <v>0.70307870370370373</v>
      </c>
      <c r="Z1051" s="2">
        <f t="shared" si="148"/>
        <v>0.70833333333333326</v>
      </c>
      <c r="AA1051">
        <f>1</f>
        <v>1</v>
      </c>
      <c r="AB1051" s="1">
        <v>42787</v>
      </c>
      <c r="AC1051" s="13">
        <f t="shared" si="149"/>
        <v>42767</v>
      </c>
      <c r="AD1051" s="14">
        <f t="shared" si="150"/>
        <v>42787</v>
      </c>
      <c r="AE1051" s="1" t="str">
        <f t="shared" si="151"/>
        <v>Tuesday</v>
      </c>
      <c r="AF1051" s="2">
        <v>0.71214120370370371</v>
      </c>
      <c r="AG1051" s="2">
        <f t="shared" si="152"/>
        <v>0.70833333333333326</v>
      </c>
      <c r="AH1051" t="s">
        <v>27</v>
      </c>
    </row>
    <row r="1052" spans="1:34" x14ac:dyDescent="0.2">
      <c r="A1052">
        <v>1517082</v>
      </c>
      <c r="B1052" t="s">
        <v>88</v>
      </c>
      <c r="E1052">
        <v>53029</v>
      </c>
      <c r="F1052" t="s">
        <v>23</v>
      </c>
      <c r="G1052" t="s">
        <v>89</v>
      </c>
      <c r="H1052">
        <v>111</v>
      </c>
      <c r="I1052" t="s">
        <v>48</v>
      </c>
      <c r="J1052">
        <f>VLOOKUP(I1052,[1]Key!$A$1:$C$72,2,FALSE)</f>
        <v>43.05097</v>
      </c>
      <c r="K1052">
        <f>VLOOKUP(I1052,[1]Key!$A$1:$C$72,3,FALSE)</f>
        <v>-87.906440000000003</v>
      </c>
      <c r="L1052" t="s">
        <v>48</v>
      </c>
      <c r="M1052">
        <f>VLOOKUP(L1052,[1]Key!$A$1:$C$72,2,FALSE)</f>
        <v>43.05097</v>
      </c>
      <c r="N1052">
        <f>VLOOKUP(L1052,[1]Key!$A$1:$C$72,3,FALSE)</f>
        <v>-87.906440000000003</v>
      </c>
      <c r="O1052">
        <v>1</v>
      </c>
      <c r="P1052">
        <v>0</v>
      </c>
      <c r="Q1052">
        <v>0.2</v>
      </c>
      <c r="R1052">
        <v>0.1</v>
      </c>
      <c r="S1052">
        <v>6</v>
      </c>
      <c r="T1052">
        <f t="shared" si="144"/>
        <v>-1</v>
      </c>
      <c r="U1052" s="1">
        <v>42787</v>
      </c>
      <c r="V1052" s="13">
        <f t="shared" si="145"/>
        <v>42767</v>
      </c>
      <c r="W1052" s="14">
        <f t="shared" si="146"/>
        <v>42787</v>
      </c>
      <c r="X1052" s="1" t="str">
        <f t="shared" si="147"/>
        <v>Tuesday</v>
      </c>
      <c r="Y1052" s="2">
        <v>0.72703703703703704</v>
      </c>
      <c r="Z1052" s="2">
        <f t="shared" si="148"/>
        <v>0.70833333333333326</v>
      </c>
      <c r="AA1052">
        <f>1</f>
        <v>1</v>
      </c>
      <c r="AB1052" s="1">
        <v>42787</v>
      </c>
      <c r="AC1052" s="13">
        <f t="shared" si="149"/>
        <v>42767</v>
      </c>
      <c r="AD1052" s="14">
        <f t="shared" si="150"/>
        <v>42787</v>
      </c>
      <c r="AE1052" s="1" t="str">
        <f t="shared" si="151"/>
        <v>Tuesday</v>
      </c>
      <c r="AF1052" s="2">
        <v>0.72731481481481486</v>
      </c>
      <c r="AG1052" s="2">
        <f t="shared" si="152"/>
        <v>0.70833333333333326</v>
      </c>
      <c r="AH1052" t="s">
        <v>35</v>
      </c>
    </row>
    <row r="1053" spans="1:34" x14ac:dyDescent="0.2">
      <c r="A1053">
        <v>1215255</v>
      </c>
      <c r="B1053" t="s">
        <v>88</v>
      </c>
      <c r="E1053">
        <v>53202</v>
      </c>
      <c r="F1053" t="s">
        <v>23</v>
      </c>
      <c r="G1053" t="s">
        <v>89</v>
      </c>
      <c r="H1053">
        <v>5589</v>
      </c>
      <c r="I1053" t="s">
        <v>40</v>
      </c>
      <c r="J1053">
        <f>VLOOKUP(I1053,[1]Key!$A$1:$C$72,2,FALSE)</f>
        <v>43.031480000000002</v>
      </c>
      <c r="K1053">
        <f>VLOOKUP(I1053,[1]Key!$A$1:$C$72,3,FALSE)</f>
        <v>-87.908169999999998</v>
      </c>
      <c r="L1053" t="s">
        <v>69</v>
      </c>
      <c r="M1053">
        <f>VLOOKUP(L1053,[1]Key!$A$1:$C$72,2,FALSE)</f>
        <v>43.048200000000001</v>
      </c>
      <c r="N1053">
        <f>VLOOKUP(L1053,[1]Key!$A$1:$C$72,3,FALSE)</f>
        <v>-87.900859999999994</v>
      </c>
      <c r="O1053">
        <v>14</v>
      </c>
      <c r="P1053">
        <v>3</v>
      </c>
      <c r="Q1053">
        <v>2.1</v>
      </c>
      <c r="R1053">
        <v>2</v>
      </c>
      <c r="S1053">
        <v>84</v>
      </c>
      <c r="T1053">
        <f t="shared" si="144"/>
        <v>-1</v>
      </c>
      <c r="U1053" s="1">
        <v>42787</v>
      </c>
      <c r="V1053" s="13">
        <f t="shared" si="145"/>
        <v>42767</v>
      </c>
      <c r="W1053" s="14">
        <f t="shared" si="146"/>
        <v>42787</v>
      </c>
      <c r="X1053" s="1" t="str">
        <f t="shared" si="147"/>
        <v>Tuesday</v>
      </c>
      <c r="Y1053" s="2">
        <v>0.74479166666666663</v>
      </c>
      <c r="Z1053" s="2">
        <f t="shared" si="148"/>
        <v>0.75</v>
      </c>
      <c r="AA1053">
        <f>1</f>
        <v>1</v>
      </c>
      <c r="AB1053" s="1">
        <v>42787</v>
      </c>
      <c r="AC1053" s="13">
        <f t="shared" si="149"/>
        <v>42767</v>
      </c>
      <c r="AD1053" s="14">
        <f t="shared" si="150"/>
        <v>42787</v>
      </c>
      <c r="AE1053" s="1" t="str">
        <f t="shared" si="151"/>
        <v>Tuesday</v>
      </c>
      <c r="AF1053" s="2">
        <v>0.75449074074074074</v>
      </c>
      <c r="AG1053" s="2">
        <f t="shared" si="152"/>
        <v>0.75</v>
      </c>
      <c r="AH1053" t="s">
        <v>27</v>
      </c>
    </row>
    <row r="1054" spans="1:34" x14ac:dyDescent="0.2">
      <c r="A1054">
        <v>1517247</v>
      </c>
      <c r="B1054" t="s">
        <v>88</v>
      </c>
      <c r="E1054">
        <v>53204</v>
      </c>
      <c r="F1054" t="s">
        <v>23</v>
      </c>
      <c r="G1054" t="s">
        <v>89</v>
      </c>
      <c r="H1054">
        <v>5473</v>
      </c>
      <c r="I1054" t="s">
        <v>41</v>
      </c>
      <c r="J1054">
        <f>VLOOKUP(I1054,[1]Key!$A$1:$C$72,2,FALSE)</f>
        <v>43.04824</v>
      </c>
      <c r="K1054">
        <f>VLOOKUP(I1054,[1]Key!$A$1:$C$72,3,FALSE)</f>
        <v>-87.904970000000006</v>
      </c>
      <c r="L1054" t="s">
        <v>72</v>
      </c>
      <c r="M1054">
        <f>VLOOKUP(L1054,[1]Key!$A$1:$C$72,2,FALSE)</f>
        <v>43.02948</v>
      </c>
      <c r="N1054">
        <f>VLOOKUP(L1054,[1]Key!$A$1:$C$72,3,FALSE)</f>
        <v>-87.912819999999996</v>
      </c>
      <c r="O1054">
        <v>11</v>
      </c>
      <c r="P1054">
        <v>3</v>
      </c>
      <c r="Q1054">
        <v>1.7</v>
      </c>
      <c r="R1054">
        <v>1.6</v>
      </c>
      <c r="S1054">
        <v>66</v>
      </c>
      <c r="T1054">
        <f t="shared" si="144"/>
        <v>-1</v>
      </c>
      <c r="U1054" s="1">
        <v>42788</v>
      </c>
      <c r="V1054" s="13">
        <f t="shared" si="145"/>
        <v>42767</v>
      </c>
      <c r="W1054" s="14">
        <f t="shared" si="146"/>
        <v>42788</v>
      </c>
      <c r="X1054" s="1" t="str">
        <f t="shared" si="147"/>
        <v>Wednesday</v>
      </c>
      <c r="Y1054" s="2">
        <v>3.5300925925925923E-2</v>
      </c>
      <c r="Z1054" s="2">
        <f t="shared" si="148"/>
        <v>4.1666666666666664E-2</v>
      </c>
      <c r="AA1054">
        <f>1</f>
        <v>1</v>
      </c>
      <c r="AB1054" s="1">
        <v>42788</v>
      </c>
      <c r="AC1054" s="13">
        <f t="shared" si="149"/>
        <v>42767</v>
      </c>
      <c r="AD1054" s="14">
        <f t="shared" si="150"/>
        <v>42788</v>
      </c>
      <c r="AE1054" s="1" t="str">
        <f t="shared" si="151"/>
        <v>Wednesday</v>
      </c>
      <c r="AF1054" s="2">
        <v>4.2569444444444444E-2</v>
      </c>
      <c r="AG1054" s="2">
        <f t="shared" si="152"/>
        <v>4.1666666666666664E-2</v>
      </c>
      <c r="AH1054" t="s">
        <v>27</v>
      </c>
    </row>
    <row r="1055" spans="1:34" x14ac:dyDescent="0.2">
      <c r="A1055">
        <v>1493516</v>
      </c>
      <c r="B1055" t="s">
        <v>88</v>
      </c>
      <c r="E1055">
        <v>53154</v>
      </c>
      <c r="F1055" t="s">
        <v>23</v>
      </c>
      <c r="G1055" t="s">
        <v>89</v>
      </c>
      <c r="H1055">
        <v>5417</v>
      </c>
      <c r="I1055" t="s">
        <v>63</v>
      </c>
      <c r="J1055">
        <f>VLOOKUP(I1055,[1]Key!$A$1:$C$72,2,FALSE)</f>
        <v>43.078530000000001</v>
      </c>
      <c r="K1055">
        <f>VLOOKUP(I1055,[1]Key!$A$1:$C$72,3,FALSE)</f>
        <v>-87.882620000000003</v>
      </c>
      <c r="L1055" t="s">
        <v>63</v>
      </c>
      <c r="M1055">
        <f>VLOOKUP(L1055,[1]Key!$A$1:$C$72,2,FALSE)</f>
        <v>43.078530000000001</v>
      </c>
      <c r="N1055">
        <f>VLOOKUP(L1055,[1]Key!$A$1:$C$72,3,FALSE)</f>
        <v>-87.882620000000003</v>
      </c>
      <c r="O1055">
        <v>95</v>
      </c>
      <c r="P1055">
        <v>12</v>
      </c>
      <c r="Q1055">
        <v>14.3</v>
      </c>
      <c r="R1055">
        <v>13.5</v>
      </c>
      <c r="S1055">
        <v>570</v>
      </c>
      <c r="T1055">
        <f t="shared" si="144"/>
        <v>-1</v>
      </c>
      <c r="U1055" s="1">
        <v>42788</v>
      </c>
      <c r="V1055" s="13">
        <f t="shared" si="145"/>
        <v>42767</v>
      </c>
      <c r="W1055" s="14">
        <f t="shared" si="146"/>
        <v>42788</v>
      </c>
      <c r="X1055" s="1" t="str">
        <f t="shared" si="147"/>
        <v>Wednesday</v>
      </c>
      <c r="Y1055" s="2">
        <v>0.53410879629629626</v>
      </c>
      <c r="Z1055" s="2">
        <f t="shared" si="148"/>
        <v>0.54166666666666663</v>
      </c>
      <c r="AA1055">
        <f>1</f>
        <v>1</v>
      </c>
      <c r="AB1055" s="1">
        <v>42788</v>
      </c>
      <c r="AC1055" s="13">
        <f t="shared" si="149"/>
        <v>42767</v>
      </c>
      <c r="AD1055" s="14">
        <f t="shared" si="150"/>
        <v>42788</v>
      </c>
      <c r="AE1055" s="1" t="str">
        <f t="shared" si="151"/>
        <v>Wednesday</v>
      </c>
      <c r="AF1055" s="2">
        <v>0.60038194444444448</v>
      </c>
      <c r="AG1055" s="2">
        <f t="shared" si="152"/>
        <v>0.58333333333333326</v>
      </c>
      <c r="AH1055" t="s">
        <v>35</v>
      </c>
    </row>
    <row r="1056" spans="1:34" x14ac:dyDescent="0.2">
      <c r="A1056">
        <v>1517434</v>
      </c>
      <c r="B1056" t="s">
        <v>88</v>
      </c>
      <c r="E1056">
        <v>60106</v>
      </c>
      <c r="F1056" t="s">
        <v>23</v>
      </c>
      <c r="G1056" t="s">
        <v>89</v>
      </c>
      <c r="H1056">
        <v>11108</v>
      </c>
      <c r="I1056" t="s">
        <v>61</v>
      </c>
      <c r="J1056">
        <f>VLOOKUP(I1056,[1]Key!$A$1:$C$72,2,FALSE)</f>
        <v>43.058619999999998</v>
      </c>
      <c r="K1056">
        <f>VLOOKUP(I1056,[1]Key!$A$1:$C$72,3,FALSE)</f>
        <v>-87.885319999999993</v>
      </c>
      <c r="L1056" t="s">
        <v>74</v>
      </c>
      <c r="M1056">
        <f>VLOOKUP(L1056,[1]Key!$A$1:$C$72,2,FALSE)</f>
        <v>43.040154000000001</v>
      </c>
      <c r="N1056">
        <f>VLOOKUP(L1056,[1]Key!$A$1:$C$72,3,FALSE)</f>
        <v>-87.932113000000001</v>
      </c>
      <c r="O1056">
        <v>45</v>
      </c>
      <c r="P1056">
        <v>6</v>
      </c>
      <c r="Q1056">
        <v>6.8</v>
      </c>
      <c r="R1056">
        <v>6.4</v>
      </c>
      <c r="S1056">
        <v>270</v>
      </c>
      <c r="T1056">
        <f t="shared" si="144"/>
        <v>-1</v>
      </c>
      <c r="U1056" s="1">
        <v>42788</v>
      </c>
      <c r="V1056" s="13">
        <f t="shared" si="145"/>
        <v>42767</v>
      </c>
      <c r="W1056" s="14">
        <f t="shared" si="146"/>
        <v>42788</v>
      </c>
      <c r="X1056" s="1" t="str">
        <f t="shared" si="147"/>
        <v>Wednesday</v>
      </c>
      <c r="Y1056" s="2">
        <v>0.53962962962962957</v>
      </c>
      <c r="Z1056" s="2">
        <f t="shared" si="148"/>
        <v>0.54166666666666663</v>
      </c>
      <c r="AA1056">
        <f>1</f>
        <v>1</v>
      </c>
      <c r="AB1056" s="1">
        <v>42788</v>
      </c>
      <c r="AC1056" s="13">
        <f t="shared" si="149"/>
        <v>42767</v>
      </c>
      <c r="AD1056" s="14">
        <f t="shared" si="150"/>
        <v>42788</v>
      </c>
      <c r="AE1056" s="1" t="str">
        <f t="shared" si="151"/>
        <v>Wednesday</v>
      </c>
      <c r="AF1056" s="2">
        <v>0.57122685185185185</v>
      </c>
      <c r="AG1056" s="2">
        <f t="shared" si="152"/>
        <v>0.58333333333333326</v>
      </c>
      <c r="AH1056" t="s">
        <v>27</v>
      </c>
    </row>
    <row r="1057" spans="1:34" x14ac:dyDescent="0.2">
      <c r="A1057">
        <v>1517402</v>
      </c>
      <c r="B1057" t="s">
        <v>88</v>
      </c>
      <c r="E1057">
        <v>53221</v>
      </c>
      <c r="F1057" t="s">
        <v>23</v>
      </c>
      <c r="G1057" t="s">
        <v>89</v>
      </c>
      <c r="H1057">
        <v>5556</v>
      </c>
      <c r="I1057" t="s">
        <v>31</v>
      </c>
      <c r="J1057">
        <f>VLOOKUP(I1057,[1]Key!$A$1:$C$72,2,FALSE)</f>
        <v>43.03519</v>
      </c>
      <c r="K1057">
        <f>VLOOKUP(I1057,[1]Key!$A$1:$C$72,3,FALSE)</f>
        <v>-87.907390000000007</v>
      </c>
      <c r="L1057" t="s">
        <v>61</v>
      </c>
      <c r="M1057">
        <f>VLOOKUP(L1057,[1]Key!$A$1:$C$72,2,FALSE)</f>
        <v>43.058619999999998</v>
      </c>
      <c r="N1057">
        <f>VLOOKUP(L1057,[1]Key!$A$1:$C$72,3,FALSE)</f>
        <v>-87.885319999999993</v>
      </c>
      <c r="O1057">
        <v>24</v>
      </c>
      <c r="P1057">
        <v>3</v>
      </c>
      <c r="Q1057">
        <v>3.6</v>
      </c>
      <c r="R1057">
        <v>3.4</v>
      </c>
      <c r="S1057">
        <v>144</v>
      </c>
      <c r="T1057">
        <f t="shared" si="144"/>
        <v>-1</v>
      </c>
      <c r="U1057" s="1">
        <v>42788</v>
      </c>
      <c r="V1057" s="13">
        <f t="shared" si="145"/>
        <v>42767</v>
      </c>
      <c r="W1057" s="14">
        <f t="shared" si="146"/>
        <v>42788</v>
      </c>
      <c r="X1057" s="1" t="str">
        <f t="shared" si="147"/>
        <v>Wednesday</v>
      </c>
      <c r="Y1057" s="2">
        <v>0.56206018518518519</v>
      </c>
      <c r="Z1057" s="2">
        <f t="shared" si="148"/>
        <v>0.54166666666666663</v>
      </c>
      <c r="AA1057">
        <f>1</f>
        <v>1</v>
      </c>
      <c r="AB1057" s="1">
        <v>42788</v>
      </c>
      <c r="AC1057" s="13">
        <f t="shared" si="149"/>
        <v>42767</v>
      </c>
      <c r="AD1057" s="14">
        <f t="shared" si="150"/>
        <v>42788</v>
      </c>
      <c r="AE1057" s="1" t="str">
        <f t="shared" si="151"/>
        <v>Wednesday</v>
      </c>
      <c r="AF1057" s="2">
        <v>0.57896990740740739</v>
      </c>
      <c r="AG1057" s="2">
        <f t="shared" si="152"/>
        <v>0.58333333333333326</v>
      </c>
      <c r="AH1057" t="s">
        <v>27</v>
      </c>
    </row>
    <row r="1058" spans="1:34" x14ac:dyDescent="0.2">
      <c r="A1058">
        <v>1433276</v>
      </c>
      <c r="B1058" t="s">
        <v>88</v>
      </c>
      <c r="E1058">
        <v>53211</v>
      </c>
      <c r="F1058" t="s">
        <v>23</v>
      </c>
      <c r="G1058" t="s">
        <v>89</v>
      </c>
      <c r="H1058">
        <v>33</v>
      </c>
      <c r="I1058" t="s">
        <v>67</v>
      </c>
      <c r="J1058">
        <f>VLOOKUP(I1058,[1]Key!$A$1:$C$72,2,FALSE)</f>
        <v>43.074890000000003</v>
      </c>
      <c r="K1058">
        <f>VLOOKUP(I1058,[1]Key!$A$1:$C$72,3,FALSE)</f>
        <v>-87.882810000000006</v>
      </c>
      <c r="L1058" t="s">
        <v>67</v>
      </c>
      <c r="M1058">
        <f>VLOOKUP(L1058,[1]Key!$A$1:$C$72,2,FALSE)</f>
        <v>43.074890000000003</v>
      </c>
      <c r="N1058">
        <f>VLOOKUP(L1058,[1]Key!$A$1:$C$72,3,FALSE)</f>
        <v>-87.882810000000006</v>
      </c>
      <c r="O1058">
        <v>15</v>
      </c>
      <c r="P1058">
        <v>3</v>
      </c>
      <c r="Q1058">
        <v>2.2999999999999998</v>
      </c>
      <c r="R1058">
        <v>2.1</v>
      </c>
      <c r="S1058">
        <v>90</v>
      </c>
      <c r="T1058">
        <f t="shared" si="144"/>
        <v>-1</v>
      </c>
      <c r="U1058" s="1">
        <v>42788</v>
      </c>
      <c r="V1058" s="13">
        <f t="shared" si="145"/>
        <v>42767</v>
      </c>
      <c r="W1058" s="14">
        <f t="shared" si="146"/>
        <v>42788</v>
      </c>
      <c r="X1058" s="1" t="str">
        <f t="shared" si="147"/>
        <v>Wednesday</v>
      </c>
      <c r="Y1058" s="2">
        <v>0.57377314814814817</v>
      </c>
      <c r="Z1058" s="2">
        <f t="shared" si="148"/>
        <v>0.58333333333333326</v>
      </c>
      <c r="AA1058">
        <f>1</f>
        <v>1</v>
      </c>
      <c r="AB1058" s="1">
        <v>42788</v>
      </c>
      <c r="AC1058" s="13">
        <f t="shared" si="149"/>
        <v>42767</v>
      </c>
      <c r="AD1058" s="14">
        <f t="shared" si="150"/>
        <v>42788</v>
      </c>
      <c r="AE1058" s="1" t="str">
        <f t="shared" si="151"/>
        <v>Wednesday</v>
      </c>
      <c r="AF1058" s="2">
        <v>0.58458333333333334</v>
      </c>
      <c r="AG1058" s="2">
        <f t="shared" si="152"/>
        <v>0.58333333333333326</v>
      </c>
      <c r="AH1058" t="s">
        <v>35</v>
      </c>
    </row>
    <row r="1059" spans="1:34" x14ac:dyDescent="0.2">
      <c r="A1059">
        <v>1517509</v>
      </c>
      <c r="B1059" t="s">
        <v>88</v>
      </c>
      <c r="E1059">
        <v>53186</v>
      </c>
      <c r="F1059" t="s">
        <v>23</v>
      </c>
      <c r="G1059" t="s">
        <v>89</v>
      </c>
      <c r="H1059">
        <v>5490</v>
      </c>
      <c r="I1059" t="s">
        <v>57</v>
      </c>
      <c r="J1059">
        <f>VLOOKUP(I1059,[1]Key!$A$1:$C$72,2,FALSE)</f>
        <v>43.048609999999996</v>
      </c>
      <c r="K1059">
        <f>VLOOKUP(I1059,[1]Key!$A$1:$C$72,3,FALSE)</f>
        <v>-88.008480000000006</v>
      </c>
      <c r="L1059" t="s">
        <v>57</v>
      </c>
      <c r="M1059">
        <f>VLOOKUP(L1059,[1]Key!$A$1:$C$72,2,FALSE)</f>
        <v>43.048609999999996</v>
      </c>
      <c r="N1059">
        <f>VLOOKUP(L1059,[1]Key!$A$1:$C$72,3,FALSE)</f>
        <v>-88.008480000000006</v>
      </c>
      <c r="O1059">
        <v>69</v>
      </c>
      <c r="P1059">
        <v>9</v>
      </c>
      <c r="Q1059">
        <v>10.4</v>
      </c>
      <c r="R1059">
        <v>9.8000000000000007</v>
      </c>
      <c r="S1059">
        <v>414</v>
      </c>
      <c r="T1059">
        <f t="shared" si="144"/>
        <v>-1</v>
      </c>
      <c r="U1059" s="1">
        <v>42788</v>
      </c>
      <c r="V1059" s="13">
        <f t="shared" si="145"/>
        <v>42767</v>
      </c>
      <c r="W1059" s="14">
        <f t="shared" si="146"/>
        <v>42788</v>
      </c>
      <c r="X1059" s="1" t="str">
        <f t="shared" si="147"/>
        <v>Wednesday</v>
      </c>
      <c r="Y1059" s="2">
        <v>0.57927083333333329</v>
      </c>
      <c r="Z1059" s="2">
        <f t="shared" si="148"/>
        <v>0.58333333333333326</v>
      </c>
      <c r="AA1059">
        <f>1</f>
        <v>1</v>
      </c>
      <c r="AB1059" s="1">
        <v>42788</v>
      </c>
      <c r="AC1059" s="13">
        <f t="shared" si="149"/>
        <v>42767</v>
      </c>
      <c r="AD1059" s="14">
        <f t="shared" si="150"/>
        <v>42788</v>
      </c>
      <c r="AE1059" s="1" t="str">
        <f t="shared" si="151"/>
        <v>Wednesday</v>
      </c>
      <c r="AF1059" s="2">
        <v>0.62753472222222217</v>
      </c>
      <c r="AG1059" s="2">
        <f t="shared" si="152"/>
        <v>0.625</v>
      </c>
      <c r="AH1059" t="s">
        <v>35</v>
      </c>
    </row>
    <row r="1060" spans="1:34" x14ac:dyDescent="0.2">
      <c r="A1060">
        <v>1517584</v>
      </c>
      <c r="B1060" t="s">
        <v>88</v>
      </c>
      <c r="E1060">
        <v>53211</v>
      </c>
      <c r="F1060" t="s">
        <v>23</v>
      </c>
      <c r="G1060" t="s">
        <v>89</v>
      </c>
      <c r="H1060">
        <v>11076</v>
      </c>
      <c r="I1060" t="s">
        <v>65</v>
      </c>
      <c r="J1060">
        <f>VLOOKUP(I1060,[1]Key!$A$1:$C$72,2,FALSE)</f>
        <v>43.060786</v>
      </c>
      <c r="K1060">
        <f>VLOOKUP(I1060,[1]Key!$A$1:$C$72,3,FALSE)</f>
        <v>-87.883825999999999</v>
      </c>
      <c r="L1060" t="s">
        <v>29</v>
      </c>
      <c r="M1060">
        <f>VLOOKUP(L1060,[1]Key!$A$1:$C$72,2,FALSE)</f>
        <v>43.042490000000001</v>
      </c>
      <c r="N1060">
        <f>VLOOKUP(L1060,[1]Key!$A$1:$C$72,3,FALSE)</f>
        <v>-87.909959999999998</v>
      </c>
      <c r="O1060">
        <v>54</v>
      </c>
      <c r="P1060">
        <v>6</v>
      </c>
      <c r="Q1060">
        <v>8.1</v>
      </c>
      <c r="R1060">
        <v>7.7</v>
      </c>
      <c r="S1060">
        <v>324</v>
      </c>
      <c r="T1060">
        <f t="shared" si="144"/>
        <v>-1</v>
      </c>
      <c r="U1060" s="1">
        <v>42788</v>
      </c>
      <c r="V1060" s="13">
        <f t="shared" si="145"/>
        <v>42767</v>
      </c>
      <c r="W1060" s="14">
        <f t="shared" si="146"/>
        <v>42788</v>
      </c>
      <c r="X1060" s="1" t="str">
        <f t="shared" si="147"/>
        <v>Wednesday</v>
      </c>
      <c r="Y1060" s="2">
        <v>0.61710648148148151</v>
      </c>
      <c r="Z1060" s="2">
        <f t="shared" si="148"/>
        <v>0.625</v>
      </c>
      <c r="AA1060">
        <f>1</f>
        <v>1</v>
      </c>
      <c r="AB1060" s="1">
        <v>42788</v>
      </c>
      <c r="AC1060" s="13">
        <f t="shared" si="149"/>
        <v>42767</v>
      </c>
      <c r="AD1060" s="14">
        <f t="shared" si="150"/>
        <v>42788</v>
      </c>
      <c r="AE1060" s="1" t="str">
        <f t="shared" si="151"/>
        <v>Wednesday</v>
      </c>
      <c r="AF1060" s="2">
        <v>0.65480324074074081</v>
      </c>
      <c r="AG1060" s="2">
        <f t="shared" si="152"/>
        <v>0.66666666666666663</v>
      </c>
      <c r="AH1060" t="s">
        <v>27</v>
      </c>
    </row>
    <row r="1061" spans="1:34" x14ac:dyDescent="0.2">
      <c r="A1061">
        <v>1517610</v>
      </c>
      <c r="B1061" t="s">
        <v>88</v>
      </c>
      <c r="E1061">
        <v>53202</v>
      </c>
      <c r="F1061" t="s">
        <v>23</v>
      </c>
      <c r="G1061" t="s">
        <v>89</v>
      </c>
      <c r="H1061">
        <v>5548</v>
      </c>
      <c r="I1061" t="s">
        <v>61</v>
      </c>
      <c r="J1061">
        <f>VLOOKUP(I1061,[1]Key!$A$1:$C$72,2,FALSE)</f>
        <v>43.058619999999998</v>
      </c>
      <c r="K1061">
        <f>VLOOKUP(I1061,[1]Key!$A$1:$C$72,3,FALSE)</f>
        <v>-87.885319999999993</v>
      </c>
      <c r="L1061" t="s">
        <v>67</v>
      </c>
      <c r="M1061">
        <f>VLOOKUP(L1061,[1]Key!$A$1:$C$72,2,FALSE)</f>
        <v>43.074890000000003</v>
      </c>
      <c r="N1061">
        <f>VLOOKUP(L1061,[1]Key!$A$1:$C$72,3,FALSE)</f>
        <v>-87.882810000000006</v>
      </c>
      <c r="O1061">
        <v>9</v>
      </c>
      <c r="P1061">
        <v>3</v>
      </c>
      <c r="Q1061">
        <v>1.4</v>
      </c>
      <c r="R1061">
        <v>1.3</v>
      </c>
      <c r="S1061">
        <v>54</v>
      </c>
      <c r="T1061">
        <f t="shared" si="144"/>
        <v>-1</v>
      </c>
      <c r="U1061" s="1">
        <v>42788</v>
      </c>
      <c r="V1061" s="13">
        <f t="shared" si="145"/>
        <v>42767</v>
      </c>
      <c r="W1061" s="14">
        <f t="shared" si="146"/>
        <v>42788</v>
      </c>
      <c r="X1061" s="1" t="str">
        <f t="shared" si="147"/>
        <v>Wednesday</v>
      </c>
      <c r="Y1061" s="2">
        <v>0.62840277777777775</v>
      </c>
      <c r="Z1061" s="2">
        <f t="shared" si="148"/>
        <v>0.625</v>
      </c>
      <c r="AA1061">
        <f>1</f>
        <v>1</v>
      </c>
      <c r="AB1061" s="1">
        <v>42788</v>
      </c>
      <c r="AC1061" s="13">
        <f t="shared" si="149"/>
        <v>42767</v>
      </c>
      <c r="AD1061" s="14">
        <f t="shared" si="150"/>
        <v>42788</v>
      </c>
      <c r="AE1061" s="1" t="str">
        <f t="shared" si="151"/>
        <v>Wednesday</v>
      </c>
      <c r="AF1061" s="2">
        <v>0.63458333333333339</v>
      </c>
      <c r="AG1061" s="2">
        <f t="shared" si="152"/>
        <v>0.625</v>
      </c>
      <c r="AH1061" t="s">
        <v>27</v>
      </c>
    </row>
    <row r="1062" spans="1:34" x14ac:dyDescent="0.2">
      <c r="A1062">
        <v>1517617</v>
      </c>
      <c r="B1062" t="s">
        <v>88</v>
      </c>
      <c r="E1062">
        <v>60540</v>
      </c>
      <c r="F1062" t="s">
        <v>23</v>
      </c>
      <c r="G1062" t="s">
        <v>89</v>
      </c>
      <c r="H1062">
        <v>5484</v>
      </c>
      <c r="I1062" t="s">
        <v>34</v>
      </c>
      <c r="J1062">
        <f>VLOOKUP(I1062,[1]Key!$A$1:$C$72,2,FALSE)</f>
        <v>43.036900000000003</v>
      </c>
      <c r="K1062">
        <f>VLOOKUP(I1062,[1]Key!$A$1:$C$72,3,FALSE)</f>
        <v>-87.89667</v>
      </c>
      <c r="L1062" t="s">
        <v>74</v>
      </c>
      <c r="M1062">
        <f>VLOOKUP(L1062,[1]Key!$A$1:$C$72,2,FALSE)</f>
        <v>43.040154000000001</v>
      </c>
      <c r="N1062">
        <f>VLOOKUP(L1062,[1]Key!$A$1:$C$72,3,FALSE)</f>
        <v>-87.932113000000001</v>
      </c>
      <c r="O1062">
        <v>57</v>
      </c>
      <c r="P1062">
        <v>6</v>
      </c>
      <c r="Q1062">
        <v>8.6</v>
      </c>
      <c r="R1062">
        <v>8.1</v>
      </c>
      <c r="S1062">
        <v>342</v>
      </c>
      <c r="T1062">
        <f t="shared" si="144"/>
        <v>-1</v>
      </c>
      <c r="U1062" s="1">
        <v>42788</v>
      </c>
      <c r="V1062" s="13">
        <f t="shared" si="145"/>
        <v>42767</v>
      </c>
      <c r="W1062" s="14">
        <f t="shared" si="146"/>
        <v>42788</v>
      </c>
      <c r="X1062" s="1" t="str">
        <f t="shared" si="147"/>
        <v>Wednesday</v>
      </c>
      <c r="Y1062" s="2">
        <v>0.63208333333333333</v>
      </c>
      <c r="Z1062" s="2">
        <f t="shared" si="148"/>
        <v>0.625</v>
      </c>
      <c r="AA1062">
        <f>1</f>
        <v>1</v>
      </c>
      <c r="AB1062" s="1">
        <v>42788</v>
      </c>
      <c r="AC1062" s="13">
        <f t="shared" si="149"/>
        <v>42767</v>
      </c>
      <c r="AD1062" s="14">
        <f t="shared" si="150"/>
        <v>42788</v>
      </c>
      <c r="AE1062" s="1" t="str">
        <f t="shared" si="151"/>
        <v>Wednesday</v>
      </c>
      <c r="AF1062" s="2">
        <v>0.67218750000000005</v>
      </c>
      <c r="AG1062" s="2">
        <f t="shared" si="152"/>
        <v>0.66666666666666663</v>
      </c>
      <c r="AH1062" t="s">
        <v>27</v>
      </c>
    </row>
    <row r="1063" spans="1:34" x14ac:dyDescent="0.2">
      <c r="A1063">
        <v>1517625</v>
      </c>
      <c r="B1063" t="s">
        <v>88</v>
      </c>
      <c r="E1063">
        <v>52068</v>
      </c>
      <c r="F1063" t="s">
        <v>23</v>
      </c>
      <c r="G1063" t="s">
        <v>89</v>
      </c>
      <c r="H1063">
        <v>5555</v>
      </c>
      <c r="I1063" t="s">
        <v>74</v>
      </c>
      <c r="J1063">
        <f>VLOOKUP(I1063,[1]Key!$A$1:$C$72,2,FALSE)</f>
        <v>43.040154000000001</v>
      </c>
      <c r="K1063">
        <f>VLOOKUP(I1063,[1]Key!$A$1:$C$72,3,FALSE)</f>
        <v>-87.932113000000001</v>
      </c>
      <c r="L1063" t="s">
        <v>40</v>
      </c>
      <c r="M1063">
        <f>VLOOKUP(L1063,[1]Key!$A$1:$C$72,2,FALSE)</f>
        <v>43.031480000000002</v>
      </c>
      <c r="N1063">
        <f>VLOOKUP(L1063,[1]Key!$A$1:$C$72,3,FALSE)</f>
        <v>-87.908169999999998</v>
      </c>
      <c r="O1063">
        <v>23</v>
      </c>
      <c r="P1063">
        <v>3</v>
      </c>
      <c r="Q1063">
        <v>3.5</v>
      </c>
      <c r="R1063">
        <v>3.3</v>
      </c>
      <c r="S1063">
        <v>138</v>
      </c>
      <c r="T1063">
        <f t="shared" si="144"/>
        <v>-1</v>
      </c>
      <c r="U1063" s="1">
        <v>42788</v>
      </c>
      <c r="V1063" s="13">
        <f t="shared" si="145"/>
        <v>42767</v>
      </c>
      <c r="W1063" s="14">
        <f t="shared" si="146"/>
        <v>42788</v>
      </c>
      <c r="X1063" s="1" t="str">
        <f t="shared" si="147"/>
        <v>Wednesday</v>
      </c>
      <c r="Y1063" s="2">
        <v>0.63842592592592595</v>
      </c>
      <c r="Z1063" s="2">
        <f t="shared" si="148"/>
        <v>0.625</v>
      </c>
      <c r="AA1063">
        <f>1</f>
        <v>1</v>
      </c>
      <c r="AB1063" s="1">
        <v>42788</v>
      </c>
      <c r="AC1063" s="13">
        <f t="shared" si="149"/>
        <v>42767</v>
      </c>
      <c r="AD1063" s="14">
        <f t="shared" si="150"/>
        <v>42788</v>
      </c>
      <c r="AE1063" s="1" t="str">
        <f t="shared" si="151"/>
        <v>Wednesday</v>
      </c>
      <c r="AF1063" s="2">
        <v>0.65479166666666666</v>
      </c>
      <c r="AG1063" s="2">
        <f t="shared" si="152"/>
        <v>0.66666666666666663</v>
      </c>
      <c r="AH1063" t="s">
        <v>27</v>
      </c>
    </row>
    <row r="1064" spans="1:34" x14ac:dyDescent="0.2">
      <c r="A1064">
        <v>1517645</v>
      </c>
      <c r="B1064" t="s">
        <v>88</v>
      </c>
      <c r="E1064">
        <v>53233</v>
      </c>
      <c r="F1064" t="s">
        <v>23</v>
      </c>
      <c r="G1064" t="s">
        <v>89</v>
      </c>
      <c r="H1064">
        <v>11125</v>
      </c>
      <c r="I1064" t="s">
        <v>85</v>
      </c>
      <c r="J1064">
        <f>VLOOKUP(I1064,[1]Key!$A$1:$C$72,2,FALSE)</f>
        <v>43.041646999999998</v>
      </c>
      <c r="K1064">
        <f>VLOOKUP(I1064,[1]Key!$A$1:$C$72,3,FALSE)</f>
        <v>-87.927257999999995</v>
      </c>
      <c r="L1064" t="s">
        <v>85</v>
      </c>
      <c r="M1064">
        <f>VLOOKUP(L1064,[1]Key!$A$1:$C$72,2,FALSE)</f>
        <v>43.041646999999998</v>
      </c>
      <c r="N1064">
        <f>VLOOKUP(L1064,[1]Key!$A$1:$C$72,3,FALSE)</f>
        <v>-87.927257999999995</v>
      </c>
      <c r="O1064">
        <v>501</v>
      </c>
      <c r="P1064">
        <v>51</v>
      </c>
      <c r="Q1064">
        <v>18</v>
      </c>
      <c r="R1064">
        <v>17.100000000000001</v>
      </c>
      <c r="S1064">
        <v>720</v>
      </c>
      <c r="T1064">
        <f t="shared" si="144"/>
        <v>-1</v>
      </c>
      <c r="U1064" s="1">
        <v>42788</v>
      </c>
      <c r="V1064" s="13">
        <f t="shared" si="145"/>
        <v>42767</v>
      </c>
      <c r="W1064" s="14">
        <f t="shared" si="146"/>
        <v>42788</v>
      </c>
      <c r="X1064" s="1" t="str">
        <f t="shared" si="147"/>
        <v>Wednesday</v>
      </c>
      <c r="Y1064" s="2">
        <v>0.65388888888888885</v>
      </c>
      <c r="Z1064" s="2">
        <f t="shared" si="148"/>
        <v>0.66666666666666663</v>
      </c>
      <c r="AA1064">
        <f>1</f>
        <v>1</v>
      </c>
      <c r="AB1064" s="1">
        <v>42789</v>
      </c>
      <c r="AC1064" s="13">
        <f t="shared" si="149"/>
        <v>42767</v>
      </c>
      <c r="AD1064" s="14">
        <f t="shared" si="150"/>
        <v>42789</v>
      </c>
      <c r="AE1064" s="1" t="str">
        <f t="shared" si="151"/>
        <v>Thursday</v>
      </c>
      <c r="AF1064" s="2">
        <v>1.9444444444444442E-3</v>
      </c>
      <c r="AG1064" s="2">
        <f t="shared" si="152"/>
        <v>0</v>
      </c>
      <c r="AH1064" t="s">
        <v>35</v>
      </c>
    </row>
    <row r="1065" spans="1:34" x14ac:dyDescent="0.2">
      <c r="A1065">
        <v>1517013</v>
      </c>
      <c r="B1065" t="s">
        <v>88</v>
      </c>
      <c r="E1065">
        <v>60185</v>
      </c>
      <c r="F1065" t="s">
        <v>23</v>
      </c>
      <c r="G1065" t="s">
        <v>89</v>
      </c>
      <c r="H1065">
        <v>5537</v>
      </c>
      <c r="I1065" t="s">
        <v>34</v>
      </c>
      <c r="J1065">
        <f>VLOOKUP(I1065,[1]Key!$A$1:$C$72,2,FALSE)</f>
        <v>43.036900000000003</v>
      </c>
      <c r="K1065">
        <f>VLOOKUP(I1065,[1]Key!$A$1:$C$72,3,FALSE)</f>
        <v>-87.89667</v>
      </c>
      <c r="L1065" t="s">
        <v>66</v>
      </c>
      <c r="M1065">
        <f>VLOOKUP(L1065,[1]Key!$A$1:$C$72,2,FALSE)</f>
        <v>43.060155999999999</v>
      </c>
      <c r="N1065">
        <f>VLOOKUP(L1065,[1]Key!$A$1:$C$72,3,FALSE)</f>
        <v>-87.881258000000003</v>
      </c>
      <c r="O1065">
        <v>51</v>
      </c>
      <c r="P1065">
        <v>6</v>
      </c>
      <c r="Q1065">
        <v>7.7</v>
      </c>
      <c r="R1065">
        <v>7.3</v>
      </c>
      <c r="S1065">
        <v>306</v>
      </c>
      <c r="T1065">
        <f t="shared" si="144"/>
        <v>-1</v>
      </c>
      <c r="U1065" s="1">
        <v>42788</v>
      </c>
      <c r="V1065" s="13">
        <f t="shared" si="145"/>
        <v>42767</v>
      </c>
      <c r="W1065" s="14">
        <f t="shared" si="146"/>
        <v>42788</v>
      </c>
      <c r="X1065" s="1" t="str">
        <f t="shared" si="147"/>
        <v>Wednesday</v>
      </c>
      <c r="Y1065" s="2">
        <v>0.65495370370370376</v>
      </c>
      <c r="Z1065" s="2">
        <f t="shared" si="148"/>
        <v>0.66666666666666663</v>
      </c>
      <c r="AA1065">
        <f>1</f>
        <v>1</v>
      </c>
      <c r="AB1065" s="1">
        <v>42788</v>
      </c>
      <c r="AC1065" s="13">
        <f t="shared" si="149"/>
        <v>42767</v>
      </c>
      <c r="AD1065" s="14">
        <f t="shared" si="150"/>
        <v>42788</v>
      </c>
      <c r="AE1065" s="1" t="str">
        <f t="shared" si="151"/>
        <v>Wednesday</v>
      </c>
      <c r="AF1065" s="2">
        <v>0.69068287037037035</v>
      </c>
      <c r="AG1065" s="2">
        <f t="shared" si="152"/>
        <v>0.70833333333333326</v>
      </c>
      <c r="AH1065" t="s">
        <v>27</v>
      </c>
    </row>
    <row r="1066" spans="1:34" x14ac:dyDescent="0.2">
      <c r="A1066">
        <v>1517656</v>
      </c>
      <c r="B1066" t="s">
        <v>88</v>
      </c>
      <c r="E1066">
        <v>21090</v>
      </c>
      <c r="F1066" t="s">
        <v>23</v>
      </c>
      <c r="G1066" t="s">
        <v>89</v>
      </c>
      <c r="H1066">
        <v>11108</v>
      </c>
      <c r="I1066" t="s">
        <v>74</v>
      </c>
      <c r="J1066">
        <f>VLOOKUP(I1066,[1]Key!$A$1:$C$72,2,FALSE)</f>
        <v>43.040154000000001</v>
      </c>
      <c r="K1066">
        <f>VLOOKUP(I1066,[1]Key!$A$1:$C$72,3,FALSE)</f>
        <v>-87.932113000000001</v>
      </c>
      <c r="L1066" t="s">
        <v>80</v>
      </c>
      <c r="M1066">
        <f>VLOOKUP(L1066,[1]Key!$A$1:$C$72,2,FALSE)</f>
        <v>43.052460000000004</v>
      </c>
      <c r="N1066">
        <f>VLOOKUP(L1066,[1]Key!$A$1:$C$72,3,FALSE)</f>
        <v>-87.891000000000005</v>
      </c>
      <c r="O1066">
        <v>45</v>
      </c>
      <c r="P1066">
        <v>6</v>
      </c>
      <c r="Q1066">
        <v>6.8</v>
      </c>
      <c r="R1066">
        <v>6.4</v>
      </c>
      <c r="S1066">
        <v>270</v>
      </c>
      <c r="T1066">
        <f t="shared" si="144"/>
        <v>-1</v>
      </c>
      <c r="U1066" s="1">
        <v>42788</v>
      </c>
      <c r="V1066" s="13">
        <f t="shared" si="145"/>
        <v>42767</v>
      </c>
      <c r="W1066" s="14">
        <f t="shared" si="146"/>
        <v>42788</v>
      </c>
      <c r="X1066" s="1" t="str">
        <f t="shared" si="147"/>
        <v>Wednesday</v>
      </c>
      <c r="Y1066" s="2">
        <v>0.65730324074074076</v>
      </c>
      <c r="Z1066" s="2">
        <f t="shared" si="148"/>
        <v>0.66666666666666663</v>
      </c>
      <c r="AA1066">
        <f>1</f>
        <v>1</v>
      </c>
      <c r="AB1066" s="1">
        <v>42788</v>
      </c>
      <c r="AC1066" s="13">
        <f t="shared" si="149"/>
        <v>42767</v>
      </c>
      <c r="AD1066" s="14">
        <f t="shared" si="150"/>
        <v>42788</v>
      </c>
      <c r="AE1066" s="1" t="str">
        <f t="shared" si="151"/>
        <v>Wednesday</v>
      </c>
      <c r="AF1066" s="2">
        <v>0.68869212962962967</v>
      </c>
      <c r="AG1066" s="2">
        <f t="shared" si="152"/>
        <v>0.70833333333333326</v>
      </c>
      <c r="AH1066" t="s">
        <v>27</v>
      </c>
    </row>
    <row r="1067" spans="1:34" x14ac:dyDescent="0.2">
      <c r="A1067">
        <v>1517676</v>
      </c>
      <c r="B1067" t="s">
        <v>88</v>
      </c>
      <c r="E1067">
        <v>53233</v>
      </c>
      <c r="F1067" t="s">
        <v>23</v>
      </c>
      <c r="G1067" t="s">
        <v>89</v>
      </c>
      <c r="H1067">
        <v>11126</v>
      </c>
      <c r="I1067" t="s">
        <v>36</v>
      </c>
      <c r="J1067">
        <f>VLOOKUP(I1067,[1]Key!$A$1:$C$72,2,FALSE)</f>
        <v>43.038580000000003</v>
      </c>
      <c r="K1067">
        <f>VLOOKUP(I1067,[1]Key!$A$1:$C$72,3,FALSE)</f>
        <v>-87.90934</v>
      </c>
      <c r="L1067" t="s">
        <v>74</v>
      </c>
      <c r="M1067">
        <f>VLOOKUP(L1067,[1]Key!$A$1:$C$72,2,FALSE)</f>
        <v>43.040154000000001</v>
      </c>
      <c r="N1067">
        <f>VLOOKUP(L1067,[1]Key!$A$1:$C$72,3,FALSE)</f>
        <v>-87.932113000000001</v>
      </c>
      <c r="O1067">
        <v>77</v>
      </c>
      <c r="P1067">
        <v>9</v>
      </c>
      <c r="Q1067">
        <v>11.6</v>
      </c>
      <c r="R1067">
        <v>11</v>
      </c>
      <c r="S1067">
        <v>462</v>
      </c>
      <c r="T1067">
        <f t="shared" si="144"/>
        <v>-1</v>
      </c>
      <c r="U1067" s="1">
        <v>42788</v>
      </c>
      <c r="V1067" s="13">
        <f t="shared" si="145"/>
        <v>42767</v>
      </c>
      <c r="W1067" s="14">
        <f t="shared" si="146"/>
        <v>42788</v>
      </c>
      <c r="X1067" s="1" t="str">
        <f t="shared" si="147"/>
        <v>Wednesday</v>
      </c>
      <c r="Y1067" s="2">
        <v>0.66885416666666664</v>
      </c>
      <c r="Z1067" s="2">
        <f t="shared" si="148"/>
        <v>0.66666666666666663</v>
      </c>
      <c r="AA1067">
        <f>1</f>
        <v>1</v>
      </c>
      <c r="AB1067" s="1">
        <v>42788</v>
      </c>
      <c r="AC1067" s="13">
        <f t="shared" si="149"/>
        <v>42767</v>
      </c>
      <c r="AD1067" s="14">
        <f t="shared" si="150"/>
        <v>42788</v>
      </c>
      <c r="AE1067" s="1" t="str">
        <f t="shared" si="151"/>
        <v>Wednesday</v>
      </c>
      <c r="AF1067" s="2">
        <v>0.7225462962962963</v>
      </c>
      <c r="AG1067" s="2">
        <f t="shared" si="152"/>
        <v>0.70833333333333326</v>
      </c>
      <c r="AH1067" t="s">
        <v>27</v>
      </c>
    </row>
    <row r="1068" spans="1:34" x14ac:dyDescent="0.2">
      <c r="A1068">
        <v>1370533</v>
      </c>
      <c r="B1068" t="s">
        <v>88</v>
      </c>
      <c r="E1068">
        <v>61614</v>
      </c>
      <c r="F1068" t="s">
        <v>23</v>
      </c>
      <c r="G1068" t="s">
        <v>89</v>
      </c>
      <c r="H1068">
        <v>5567</v>
      </c>
      <c r="I1068" t="s">
        <v>39</v>
      </c>
      <c r="J1068">
        <f>VLOOKUP(I1068,[1]Key!$A$1:$C$72,2,FALSE)</f>
        <v>43.03913</v>
      </c>
      <c r="K1068">
        <f>VLOOKUP(I1068,[1]Key!$A$1:$C$72,3,FALSE)</f>
        <v>-87.916150000000002</v>
      </c>
      <c r="L1068" t="s">
        <v>34</v>
      </c>
      <c r="M1068">
        <f>VLOOKUP(L1068,[1]Key!$A$1:$C$72,2,FALSE)</f>
        <v>43.036900000000003</v>
      </c>
      <c r="N1068">
        <f>VLOOKUP(L1068,[1]Key!$A$1:$C$72,3,FALSE)</f>
        <v>-87.89667</v>
      </c>
      <c r="O1068">
        <v>46</v>
      </c>
      <c r="P1068">
        <v>6</v>
      </c>
      <c r="Q1068">
        <v>6.9</v>
      </c>
      <c r="R1068">
        <v>6.6</v>
      </c>
      <c r="S1068">
        <v>276</v>
      </c>
      <c r="T1068">
        <f t="shared" si="144"/>
        <v>-1</v>
      </c>
      <c r="U1068" s="1">
        <v>42788</v>
      </c>
      <c r="V1068" s="13">
        <f t="shared" si="145"/>
        <v>42767</v>
      </c>
      <c r="W1068" s="14">
        <f t="shared" si="146"/>
        <v>42788</v>
      </c>
      <c r="X1068" s="1" t="str">
        <f t="shared" si="147"/>
        <v>Wednesday</v>
      </c>
      <c r="Y1068" s="2">
        <v>0.67415509259259254</v>
      </c>
      <c r="Z1068" s="2">
        <f t="shared" si="148"/>
        <v>0.66666666666666663</v>
      </c>
      <c r="AA1068">
        <f>1</f>
        <v>1</v>
      </c>
      <c r="AB1068" s="1">
        <v>42788</v>
      </c>
      <c r="AC1068" s="13">
        <f t="shared" si="149"/>
        <v>42767</v>
      </c>
      <c r="AD1068" s="14">
        <f t="shared" si="150"/>
        <v>42788</v>
      </c>
      <c r="AE1068" s="1" t="str">
        <f t="shared" si="151"/>
        <v>Wednesday</v>
      </c>
      <c r="AF1068" s="2">
        <v>0.70605324074074083</v>
      </c>
      <c r="AG1068" s="2">
        <f t="shared" si="152"/>
        <v>0.70833333333333326</v>
      </c>
      <c r="AH1068" t="s">
        <v>27</v>
      </c>
    </row>
    <row r="1069" spans="1:34" x14ac:dyDescent="0.2">
      <c r="A1069">
        <v>1517697</v>
      </c>
      <c r="B1069" t="s">
        <v>88</v>
      </c>
      <c r="E1069">
        <v>53130</v>
      </c>
      <c r="F1069" t="s">
        <v>23</v>
      </c>
      <c r="G1069" t="s">
        <v>89</v>
      </c>
      <c r="H1069">
        <v>5462</v>
      </c>
      <c r="I1069" t="s">
        <v>61</v>
      </c>
      <c r="J1069">
        <f>VLOOKUP(I1069,[1]Key!$A$1:$C$72,2,FALSE)</f>
        <v>43.058619999999998</v>
      </c>
      <c r="K1069">
        <f>VLOOKUP(I1069,[1]Key!$A$1:$C$72,3,FALSE)</f>
        <v>-87.885319999999993</v>
      </c>
      <c r="L1069" t="s">
        <v>62</v>
      </c>
      <c r="M1069">
        <f>VLOOKUP(L1069,[1]Key!$A$1:$C$72,2,FALSE)</f>
        <v>43.058010000000003</v>
      </c>
      <c r="N1069">
        <f>VLOOKUP(L1069,[1]Key!$A$1:$C$72,3,FALSE)</f>
        <v>-87.877300000000005</v>
      </c>
      <c r="O1069">
        <v>52</v>
      </c>
      <c r="P1069">
        <v>6</v>
      </c>
      <c r="Q1069">
        <v>7.8</v>
      </c>
      <c r="R1069">
        <v>7.4</v>
      </c>
      <c r="S1069">
        <v>312</v>
      </c>
      <c r="T1069">
        <f t="shared" si="144"/>
        <v>-1</v>
      </c>
      <c r="U1069" s="1">
        <v>42788</v>
      </c>
      <c r="V1069" s="13">
        <f t="shared" si="145"/>
        <v>42767</v>
      </c>
      <c r="W1069" s="14">
        <f t="shared" si="146"/>
        <v>42788</v>
      </c>
      <c r="X1069" s="1" t="str">
        <f t="shared" si="147"/>
        <v>Wednesday</v>
      </c>
      <c r="Y1069" s="2">
        <v>0.67782407407407408</v>
      </c>
      <c r="Z1069" s="2">
        <f t="shared" si="148"/>
        <v>0.66666666666666663</v>
      </c>
      <c r="AA1069">
        <f>1</f>
        <v>1</v>
      </c>
      <c r="AB1069" s="1">
        <v>42788</v>
      </c>
      <c r="AC1069" s="13">
        <f t="shared" si="149"/>
        <v>42767</v>
      </c>
      <c r="AD1069" s="14">
        <f t="shared" si="150"/>
        <v>42788</v>
      </c>
      <c r="AE1069" s="1" t="str">
        <f t="shared" si="151"/>
        <v>Wednesday</v>
      </c>
      <c r="AF1069" s="2">
        <v>0.7144328703703704</v>
      </c>
      <c r="AG1069" s="2">
        <f t="shared" si="152"/>
        <v>0.70833333333333326</v>
      </c>
      <c r="AH1069" t="s">
        <v>27</v>
      </c>
    </row>
    <row r="1070" spans="1:34" x14ac:dyDescent="0.2">
      <c r="A1070">
        <v>1517716</v>
      </c>
      <c r="B1070" t="s">
        <v>88</v>
      </c>
      <c r="E1070">
        <v>53202</v>
      </c>
      <c r="F1070" t="s">
        <v>23</v>
      </c>
      <c r="G1070" t="s">
        <v>89</v>
      </c>
      <c r="H1070">
        <v>5523</v>
      </c>
      <c r="I1070" t="s">
        <v>80</v>
      </c>
      <c r="J1070">
        <f>VLOOKUP(I1070,[1]Key!$A$1:$C$72,2,FALSE)</f>
        <v>43.052460000000004</v>
      </c>
      <c r="K1070">
        <f>VLOOKUP(I1070,[1]Key!$A$1:$C$72,3,FALSE)</f>
        <v>-87.891000000000005</v>
      </c>
      <c r="L1070" t="s">
        <v>48</v>
      </c>
      <c r="M1070">
        <f>VLOOKUP(L1070,[1]Key!$A$1:$C$72,2,FALSE)</f>
        <v>43.05097</v>
      </c>
      <c r="N1070">
        <f>VLOOKUP(L1070,[1]Key!$A$1:$C$72,3,FALSE)</f>
        <v>-87.906440000000003</v>
      </c>
      <c r="O1070">
        <v>49</v>
      </c>
      <c r="P1070">
        <v>6</v>
      </c>
      <c r="Q1070">
        <v>7.4</v>
      </c>
      <c r="R1070">
        <v>7</v>
      </c>
      <c r="S1070">
        <v>294</v>
      </c>
      <c r="T1070">
        <f t="shared" si="144"/>
        <v>-1</v>
      </c>
      <c r="U1070" s="1">
        <v>42788</v>
      </c>
      <c r="V1070" s="13">
        <f t="shared" si="145"/>
        <v>42767</v>
      </c>
      <c r="W1070" s="14">
        <f t="shared" si="146"/>
        <v>42788</v>
      </c>
      <c r="X1070" s="1" t="str">
        <f t="shared" si="147"/>
        <v>Wednesday</v>
      </c>
      <c r="Y1070" s="2">
        <v>0.6856944444444445</v>
      </c>
      <c r="Z1070" s="2">
        <f t="shared" si="148"/>
        <v>0.66666666666666663</v>
      </c>
      <c r="AA1070">
        <f>1</f>
        <v>1</v>
      </c>
      <c r="AB1070" s="1">
        <v>42788</v>
      </c>
      <c r="AC1070" s="13">
        <f t="shared" si="149"/>
        <v>42767</v>
      </c>
      <c r="AD1070" s="14">
        <f t="shared" si="150"/>
        <v>42788</v>
      </c>
      <c r="AE1070" s="1" t="str">
        <f t="shared" si="151"/>
        <v>Wednesday</v>
      </c>
      <c r="AF1070" s="2">
        <v>0.72004629629629635</v>
      </c>
      <c r="AG1070" s="2">
        <f t="shared" si="152"/>
        <v>0.70833333333333326</v>
      </c>
      <c r="AH1070" t="s">
        <v>27</v>
      </c>
    </row>
    <row r="1071" spans="1:34" x14ac:dyDescent="0.2">
      <c r="A1071">
        <v>1517730</v>
      </c>
      <c r="B1071" t="s">
        <v>88</v>
      </c>
      <c r="E1071">
        <v>60540</v>
      </c>
      <c r="F1071" t="s">
        <v>23</v>
      </c>
      <c r="G1071" t="s">
        <v>89</v>
      </c>
      <c r="H1071">
        <v>996</v>
      </c>
      <c r="I1071" t="s">
        <v>34</v>
      </c>
      <c r="J1071">
        <f>VLOOKUP(I1071,[1]Key!$A$1:$C$72,2,FALSE)</f>
        <v>43.036900000000003</v>
      </c>
      <c r="K1071">
        <f>VLOOKUP(I1071,[1]Key!$A$1:$C$72,3,FALSE)</f>
        <v>-87.89667</v>
      </c>
      <c r="L1071" t="s">
        <v>34</v>
      </c>
      <c r="M1071">
        <f>VLOOKUP(L1071,[1]Key!$A$1:$C$72,2,FALSE)</f>
        <v>43.036900000000003</v>
      </c>
      <c r="N1071">
        <f>VLOOKUP(L1071,[1]Key!$A$1:$C$72,3,FALSE)</f>
        <v>-87.89667</v>
      </c>
      <c r="O1071">
        <v>21</v>
      </c>
      <c r="P1071">
        <v>3</v>
      </c>
      <c r="Q1071">
        <v>3.2</v>
      </c>
      <c r="R1071">
        <v>3</v>
      </c>
      <c r="S1071">
        <v>126</v>
      </c>
      <c r="T1071">
        <f t="shared" si="144"/>
        <v>-1</v>
      </c>
      <c r="U1071" s="1">
        <v>42788</v>
      </c>
      <c r="V1071" s="13">
        <f t="shared" si="145"/>
        <v>42767</v>
      </c>
      <c r="W1071" s="14">
        <f t="shared" si="146"/>
        <v>42788</v>
      </c>
      <c r="X1071" s="1" t="str">
        <f t="shared" si="147"/>
        <v>Wednesday</v>
      </c>
      <c r="Y1071" s="2">
        <v>0.6912962962962963</v>
      </c>
      <c r="Z1071" s="2">
        <f t="shared" si="148"/>
        <v>0.70833333333333326</v>
      </c>
      <c r="AA1071">
        <f>1</f>
        <v>1</v>
      </c>
      <c r="AB1071" s="1">
        <v>42788</v>
      </c>
      <c r="AC1071" s="13">
        <f t="shared" si="149"/>
        <v>42767</v>
      </c>
      <c r="AD1071" s="14">
        <f t="shared" si="150"/>
        <v>42788</v>
      </c>
      <c r="AE1071" s="1" t="str">
        <f t="shared" si="151"/>
        <v>Wednesday</v>
      </c>
      <c r="AF1071" s="2">
        <v>0.70606481481481476</v>
      </c>
      <c r="AG1071" s="2">
        <f t="shared" si="152"/>
        <v>0.70833333333333326</v>
      </c>
      <c r="AH1071" t="s">
        <v>35</v>
      </c>
    </row>
    <row r="1072" spans="1:34" x14ac:dyDescent="0.2">
      <c r="A1072">
        <v>1359142</v>
      </c>
      <c r="B1072" t="s">
        <v>88</v>
      </c>
      <c r="E1072">
        <v>53158</v>
      </c>
      <c r="F1072" t="s">
        <v>23</v>
      </c>
      <c r="G1072" t="s">
        <v>89</v>
      </c>
      <c r="H1072">
        <v>103</v>
      </c>
      <c r="I1072" t="s">
        <v>63</v>
      </c>
      <c r="J1072">
        <f>VLOOKUP(I1072,[1]Key!$A$1:$C$72,2,FALSE)</f>
        <v>43.078530000000001</v>
      </c>
      <c r="K1072">
        <f>VLOOKUP(I1072,[1]Key!$A$1:$C$72,3,FALSE)</f>
        <v>-87.882620000000003</v>
      </c>
      <c r="L1072" t="s">
        <v>34</v>
      </c>
      <c r="M1072">
        <f>VLOOKUP(L1072,[1]Key!$A$1:$C$72,2,FALSE)</f>
        <v>43.036900000000003</v>
      </c>
      <c r="N1072">
        <f>VLOOKUP(L1072,[1]Key!$A$1:$C$72,3,FALSE)</f>
        <v>-87.89667</v>
      </c>
      <c r="O1072">
        <v>87</v>
      </c>
      <c r="P1072">
        <v>9</v>
      </c>
      <c r="Q1072">
        <v>13.1</v>
      </c>
      <c r="R1072">
        <v>12.4</v>
      </c>
      <c r="S1072">
        <v>522</v>
      </c>
      <c r="T1072">
        <f t="shared" si="144"/>
        <v>-1</v>
      </c>
      <c r="U1072" s="1">
        <v>42788</v>
      </c>
      <c r="V1072" s="13">
        <f t="shared" si="145"/>
        <v>42767</v>
      </c>
      <c r="W1072" s="14">
        <f t="shared" si="146"/>
        <v>42788</v>
      </c>
      <c r="X1072" s="1" t="str">
        <f t="shared" si="147"/>
        <v>Wednesday</v>
      </c>
      <c r="Y1072" s="2">
        <v>0.71068287037037037</v>
      </c>
      <c r="Z1072" s="2">
        <f t="shared" si="148"/>
        <v>0.70833333333333326</v>
      </c>
      <c r="AA1072">
        <f>1</f>
        <v>1</v>
      </c>
      <c r="AB1072" s="1">
        <v>42788</v>
      </c>
      <c r="AC1072" s="13">
        <f t="shared" si="149"/>
        <v>42767</v>
      </c>
      <c r="AD1072" s="14">
        <f t="shared" si="150"/>
        <v>42788</v>
      </c>
      <c r="AE1072" s="1" t="str">
        <f t="shared" si="151"/>
        <v>Wednesday</v>
      </c>
      <c r="AF1072" s="2">
        <v>0.77108796296296289</v>
      </c>
      <c r="AG1072" s="2">
        <f t="shared" si="152"/>
        <v>0.79166666666666663</v>
      </c>
      <c r="AH1072" t="s">
        <v>27</v>
      </c>
    </row>
    <row r="1073" spans="1:34" x14ac:dyDescent="0.2">
      <c r="A1073">
        <v>1517796</v>
      </c>
      <c r="B1073" t="s">
        <v>88</v>
      </c>
      <c r="E1073">
        <v>53202</v>
      </c>
      <c r="F1073" t="s">
        <v>23</v>
      </c>
      <c r="G1073" t="s">
        <v>89</v>
      </c>
      <c r="H1073">
        <v>36</v>
      </c>
      <c r="I1073" t="s">
        <v>37</v>
      </c>
      <c r="J1073">
        <f>VLOOKUP(I1073,[1]Key!$A$1:$C$72,2,FALSE)</f>
        <v>43.031320000000001</v>
      </c>
      <c r="K1073">
        <f>VLOOKUP(I1073,[1]Key!$A$1:$C$72,3,FALSE)</f>
        <v>-87.904259999999994</v>
      </c>
      <c r="L1073" t="s">
        <v>65</v>
      </c>
      <c r="M1073">
        <f>VLOOKUP(L1073,[1]Key!$A$1:$C$72,2,FALSE)</f>
        <v>43.060786</v>
      </c>
      <c r="N1073">
        <f>VLOOKUP(L1073,[1]Key!$A$1:$C$72,3,FALSE)</f>
        <v>-87.883825999999999</v>
      </c>
      <c r="O1073">
        <v>27</v>
      </c>
      <c r="P1073">
        <v>3</v>
      </c>
      <c r="Q1073">
        <v>4.0999999999999996</v>
      </c>
      <c r="R1073">
        <v>3.8</v>
      </c>
      <c r="S1073">
        <v>162</v>
      </c>
      <c r="T1073">
        <f t="shared" si="144"/>
        <v>-1</v>
      </c>
      <c r="U1073" s="1">
        <v>42788</v>
      </c>
      <c r="V1073" s="13">
        <f t="shared" si="145"/>
        <v>42767</v>
      </c>
      <c r="W1073" s="14">
        <f t="shared" si="146"/>
        <v>42788</v>
      </c>
      <c r="X1073" s="1" t="str">
        <f t="shared" si="147"/>
        <v>Wednesday</v>
      </c>
      <c r="Y1073" s="2">
        <v>0.73931712962962959</v>
      </c>
      <c r="Z1073" s="2">
        <f t="shared" si="148"/>
        <v>0.75</v>
      </c>
      <c r="AA1073">
        <f>1</f>
        <v>1</v>
      </c>
      <c r="AB1073" s="1">
        <v>42788</v>
      </c>
      <c r="AC1073" s="13">
        <f t="shared" si="149"/>
        <v>42767</v>
      </c>
      <c r="AD1073" s="14">
        <f t="shared" si="150"/>
        <v>42788</v>
      </c>
      <c r="AE1073" s="1" t="str">
        <f t="shared" si="151"/>
        <v>Wednesday</v>
      </c>
      <c r="AF1073" s="2">
        <v>0.75778935185185192</v>
      </c>
      <c r="AG1073" s="2">
        <f t="shared" si="152"/>
        <v>0.75</v>
      </c>
      <c r="AH1073" t="s">
        <v>27</v>
      </c>
    </row>
    <row r="1074" spans="1:34" x14ac:dyDescent="0.2">
      <c r="A1074">
        <v>1517805</v>
      </c>
      <c r="B1074" t="s">
        <v>88</v>
      </c>
      <c r="E1074">
        <v>55347</v>
      </c>
      <c r="F1074" t="s">
        <v>23</v>
      </c>
      <c r="G1074" t="s">
        <v>89</v>
      </c>
      <c r="H1074">
        <v>5549</v>
      </c>
      <c r="I1074" t="s">
        <v>41</v>
      </c>
      <c r="J1074">
        <f>VLOOKUP(I1074,[1]Key!$A$1:$C$72,2,FALSE)</f>
        <v>43.04824</v>
      </c>
      <c r="K1074">
        <f>VLOOKUP(I1074,[1]Key!$A$1:$C$72,3,FALSE)</f>
        <v>-87.904970000000006</v>
      </c>
      <c r="L1074" t="s">
        <v>74</v>
      </c>
      <c r="M1074">
        <f>VLOOKUP(L1074,[1]Key!$A$1:$C$72,2,FALSE)</f>
        <v>43.040154000000001</v>
      </c>
      <c r="N1074">
        <f>VLOOKUP(L1074,[1]Key!$A$1:$C$72,3,FALSE)</f>
        <v>-87.932113000000001</v>
      </c>
      <c r="O1074">
        <v>21</v>
      </c>
      <c r="P1074">
        <v>3</v>
      </c>
      <c r="Q1074">
        <v>3.2</v>
      </c>
      <c r="R1074">
        <v>3</v>
      </c>
      <c r="S1074">
        <v>126</v>
      </c>
      <c r="T1074">
        <f t="shared" si="144"/>
        <v>-1</v>
      </c>
      <c r="U1074" s="1">
        <v>42788</v>
      </c>
      <c r="V1074" s="13">
        <f t="shared" si="145"/>
        <v>42767</v>
      </c>
      <c r="W1074" s="14">
        <f t="shared" si="146"/>
        <v>42788</v>
      </c>
      <c r="X1074" s="1" t="str">
        <f t="shared" si="147"/>
        <v>Wednesday</v>
      </c>
      <c r="Y1074" s="2">
        <v>0.74527777777777782</v>
      </c>
      <c r="Z1074" s="2">
        <f t="shared" si="148"/>
        <v>0.75</v>
      </c>
      <c r="AA1074">
        <f>1</f>
        <v>1</v>
      </c>
      <c r="AB1074" s="1">
        <v>42788</v>
      </c>
      <c r="AC1074" s="13">
        <f t="shared" si="149"/>
        <v>42767</v>
      </c>
      <c r="AD1074" s="14">
        <f t="shared" si="150"/>
        <v>42788</v>
      </c>
      <c r="AE1074" s="1" t="str">
        <f t="shared" si="151"/>
        <v>Wednesday</v>
      </c>
      <c r="AF1074" s="2">
        <v>0.76017361111111115</v>
      </c>
      <c r="AG1074" s="2">
        <f t="shared" si="152"/>
        <v>0.75</v>
      </c>
      <c r="AH1074" t="s">
        <v>27</v>
      </c>
    </row>
    <row r="1075" spans="1:34" x14ac:dyDescent="0.2">
      <c r="A1075">
        <v>1517830</v>
      </c>
      <c r="B1075" t="s">
        <v>88</v>
      </c>
      <c r="E1075">
        <v>53211</v>
      </c>
      <c r="F1075" t="s">
        <v>23</v>
      </c>
      <c r="G1075" t="s">
        <v>89</v>
      </c>
      <c r="H1075">
        <v>106</v>
      </c>
      <c r="I1075" t="s">
        <v>67</v>
      </c>
      <c r="J1075">
        <f>VLOOKUP(I1075,[1]Key!$A$1:$C$72,2,FALSE)</f>
        <v>43.074890000000003</v>
      </c>
      <c r="K1075">
        <f>VLOOKUP(I1075,[1]Key!$A$1:$C$72,3,FALSE)</f>
        <v>-87.882810000000006</v>
      </c>
      <c r="L1075" t="s">
        <v>67</v>
      </c>
      <c r="M1075">
        <f>VLOOKUP(L1075,[1]Key!$A$1:$C$72,2,FALSE)</f>
        <v>43.074890000000003</v>
      </c>
      <c r="N1075">
        <f>VLOOKUP(L1075,[1]Key!$A$1:$C$72,3,FALSE)</f>
        <v>-87.882810000000006</v>
      </c>
      <c r="O1075">
        <v>26</v>
      </c>
      <c r="P1075">
        <v>3</v>
      </c>
      <c r="Q1075">
        <v>3.9</v>
      </c>
      <c r="R1075">
        <v>3.7</v>
      </c>
      <c r="S1075">
        <v>156</v>
      </c>
      <c r="T1075">
        <f t="shared" si="144"/>
        <v>-1</v>
      </c>
      <c r="U1075" s="1">
        <v>42788</v>
      </c>
      <c r="V1075" s="13">
        <f t="shared" si="145"/>
        <v>42767</v>
      </c>
      <c r="W1075" s="14">
        <f t="shared" si="146"/>
        <v>42788</v>
      </c>
      <c r="X1075" s="1" t="str">
        <f t="shared" si="147"/>
        <v>Wednesday</v>
      </c>
      <c r="Y1075" s="2">
        <v>0.75162037037037033</v>
      </c>
      <c r="Z1075" s="2">
        <f t="shared" si="148"/>
        <v>0.75</v>
      </c>
      <c r="AA1075">
        <f>1</f>
        <v>1</v>
      </c>
      <c r="AB1075" s="1">
        <v>42788</v>
      </c>
      <c r="AC1075" s="13">
        <f t="shared" si="149"/>
        <v>42767</v>
      </c>
      <c r="AD1075" s="14">
        <f t="shared" si="150"/>
        <v>42788</v>
      </c>
      <c r="AE1075" s="1" t="str">
        <f t="shared" si="151"/>
        <v>Wednesday</v>
      </c>
      <c r="AF1075" s="2">
        <v>0.76998842592592587</v>
      </c>
      <c r="AG1075" s="2">
        <f t="shared" si="152"/>
        <v>0.75</v>
      </c>
      <c r="AH1075" t="s">
        <v>35</v>
      </c>
    </row>
    <row r="1076" spans="1:34" x14ac:dyDescent="0.2">
      <c r="A1076">
        <v>1517892</v>
      </c>
      <c r="B1076" t="s">
        <v>88</v>
      </c>
      <c r="E1076">
        <v>54313</v>
      </c>
      <c r="F1076" t="s">
        <v>23</v>
      </c>
      <c r="G1076" t="s">
        <v>89</v>
      </c>
      <c r="H1076">
        <v>11104</v>
      </c>
      <c r="I1076" t="s">
        <v>63</v>
      </c>
      <c r="J1076">
        <f>VLOOKUP(I1076,[1]Key!$A$1:$C$72,2,FALSE)</f>
        <v>43.078530000000001</v>
      </c>
      <c r="K1076">
        <f>VLOOKUP(I1076,[1]Key!$A$1:$C$72,3,FALSE)</f>
        <v>-87.882620000000003</v>
      </c>
      <c r="L1076" t="s">
        <v>61</v>
      </c>
      <c r="M1076">
        <f>VLOOKUP(L1076,[1]Key!$A$1:$C$72,2,FALSE)</f>
        <v>43.058619999999998</v>
      </c>
      <c r="N1076">
        <f>VLOOKUP(L1076,[1]Key!$A$1:$C$72,3,FALSE)</f>
        <v>-87.885319999999993</v>
      </c>
      <c r="O1076">
        <v>13</v>
      </c>
      <c r="P1076">
        <v>3</v>
      </c>
      <c r="Q1076">
        <v>2</v>
      </c>
      <c r="R1076">
        <v>1.9</v>
      </c>
      <c r="S1076">
        <v>78</v>
      </c>
      <c r="T1076">
        <f t="shared" si="144"/>
        <v>-1</v>
      </c>
      <c r="U1076" s="1">
        <v>42788</v>
      </c>
      <c r="V1076" s="13">
        <f t="shared" si="145"/>
        <v>42767</v>
      </c>
      <c r="W1076" s="14">
        <f t="shared" si="146"/>
        <v>42788</v>
      </c>
      <c r="X1076" s="1" t="str">
        <f t="shared" si="147"/>
        <v>Wednesday</v>
      </c>
      <c r="Y1076" s="2">
        <v>0.79185185185185192</v>
      </c>
      <c r="Z1076" s="2">
        <f t="shared" si="148"/>
        <v>0.79166666666666663</v>
      </c>
      <c r="AA1076">
        <f>1</f>
        <v>1</v>
      </c>
      <c r="AB1076" s="1">
        <v>42788</v>
      </c>
      <c r="AC1076" s="13">
        <f t="shared" si="149"/>
        <v>42767</v>
      </c>
      <c r="AD1076" s="14">
        <f t="shared" si="150"/>
        <v>42788</v>
      </c>
      <c r="AE1076" s="1" t="str">
        <f t="shared" si="151"/>
        <v>Wednesday</v>
      </c>
      <c r="AF1076" s="2">
        <v>0.80096064814814805</v>
      </c>
      <c r="AG1076" s="2">
        <f t="shared" si="152"/>
        <v>0.79166666666666663</v>
      </c>
      <c r="AH1076" t="s">
        <v>27</v>
      </c>
    </row>
    <row r="1077" spans="1:34" x14ac:dyDescent="0.2">
      <c r="A1077">
        <v>998779</v>
      </c>
      <c r="B1077" t="s">
        <v>88</v>
      </c>
      <c r="E1077">
        <v>53202</v>
      </c>
      <c r="F1077" t="s">
        <v>23</v>
      </c>
      <c r="G1077" t="s">
        <v>89</v>
      </c>
      <c r="H1077">
        <v>46</v>
      </c>
      <c r="I1077" t="s">
        <v>44</v>
      </c>
      <c r="J1077">
        <f>VLOOKUP(I1077,[1]Key!$A$1:$C$72,2,FALSE)</f>
        <v>43.045712999999999</v>
      </c>
      <c r="K1077">
        <f>VLOOKUP(I1077,[1]Key!$A$1:$C$72,3,FALSE)</f>
        <v>-87.899756999999994</v>
      </c>
      <c r="L1077" t="s">
        <v>78</v>
      </c>
      <c r="M1077">
        <f>VLOOKUP(L1077,[1]Key!$A$1:$C$72,2,FALSE)</f>
        <v>43.060250000000003</v>
      </c>
      <c r="N1077">
        <f>VLOOKUP(L1077,[1]Key!$A$1:$C$72,3,FALSE)</f>
        <v>-87.892169999999993</v>
      </c>
      <c r="O1077">
        <v>8</v>
      </c>
      <c r="P1077">
        <v>3</v>
      </c>
      <c r="Q1077">
        <v>1.2</v>
      </c>
      <c r="R1077">
        <v>1.1000000000000001</v>
      </c>
      <c r="S1077">
        <v>48</v>
      </c>
      <c r="T1077">
        <f t="shared" si="144"/>
        <v>-1</v>
      </c>
      <c r="U1077" s="1">
        <v>42788</v>
      </c>
      <c r="V1077" s="13">
        <f t="shared" si="145"/>
        <v>42767</v>
      </c>
      <c r="W1077" s="14">
        <f t="shared" si="146"/>
        <v>42788</v>
      </c>
      <c r="X1077" s="1" t="str">
        <f t="shared" si="147"/>
        <v>Wednesday</v>
      </c>
      <c r="Y1077" s="2">
        <v>0.97381944444444446</v>
      </c>
      <c r="Z1077" s="2">
        <f t="shared" si="148"/>
        <v>0.95833333333333326</v>
      </c>
      <c r="AA1077">
        <f>1</f>
        <v>1</v>
      </c>
      <c r="AB1077" s="1">
        <v>42788</v>
      </c>
      <c r="AC1077" s="13">
        <f t="shared" si="149"/>
        <v>42767</v>
      </c>
      <c r="AD1077" s="14">
        <f t="shared" si="150"/>
        <v>42788</v>
      </c>
      <c r="AE1077" s="1" t="str">
        <f t="shared" si="151"/>
        <v>Wednesday</v>
      </c>
      <c r="AF1077" s="2">
        <v>0.97969907407407408</v>
      </c>
      <c r="AG1077" s="2">
        <f t="shared" si="152"/>
        <v>1</v>
      </c>
      <c r="AH1077" t="s">
        <v>27</v>
      </c>
    </row>
    <row r="1078" spans="1:34" x14ac:dyDescent="0.2">
      <c r="A1078">
        <v>1517990</v>
      </c>
      <c r="B1078" t="s">
        <v>88</v>
      </c>
      <c r="E1078">
        <v>60706</v>
      </c>
      <c r="F1078" t="s">
        <v>23</v>
      </c>
      <c r="G1078" t="s">
        <v>89</v>
      </c>
      <c r="H1078">
        <v>5548</v>
      </c>
      <c r="I1078" t="s">
        <v>63</v>
      </c>
      <c r="J1078">
        <f>VLOOKUP(I1078,[1]Key!$A$1:$C$72,2,FALSE)</f>
        <v>43.078530000000001</v>
      </c>
      <c r="K1078">
        <f>VLOOKUP(I1078,[1]Key!$A$1:$C$72,3,FALSE)</f>
        <v>-87.882620000000003</v>
      </c>
      <c r="L1078" t="s">
        <v>87</v>
      </c>
      <c r="M1078">
        <f>VLOOKUP(L1078,[1]Key!$A$1:$C$72,2,FALSE)</f>
        <v>43.077359999999999</v>
      </c>
      <c r="N1078">
        <f>VLOOKUP(L1078,[1]Key!$A$1:$C$72,3,FALSE)</f>
        <v>-87.880769999999998</v>
      </c>
      <c r="O1078">
        <v>130</v>
      </c>
      <c r="P1078">
        <v>15</v>
      </c>
      <c r="Q1078">
        <v>18</v>
      </c>
      <c r="R1078">
        <v>17.100000000000001</v>
      </c>
      <c r="S1078">
        <v>720</v>
      </c>
      <c r="T1078">
        <f t="shared" si="144"/>
        <v>-1</v>
      </c>
      <c r="U1078" s="1">
        <v>42789</v>
      </c>
      <c r="V1078" s="13">
        <f t="shared" si="145"/>
        <v>42767</v>
      </c>
      <c r="W1078" s="14">
        <f t="shared" si="146"/>
        <v>42789</v>
      </c>
      <c r="X1078" s="1" t="str">
        <f t="shared" si="147"/>
        <v>Thursday</v>
      </c>
      <c r="Y1078" s="2">
        <v>2.224537037037037E-2</v>
      </c>
      <c r="Z1078" s="2">
        <f t="shared" si="148"/>
        <v>4.1666666666666664E-2</v>
      </c>
      <c r="AA1078">
        <f>1</f>
        <v>1</v>
      </c>
      <c r="AB1078" s="1">
        <v>42789</v>
      </c>
      <c r="AC1078" s="13">
        <f t="shared" si="149"/>
        <v>42767</v>
      </c>
      <c r="AD1078" s="14">
        <f t="shared" si="150"/>
        <v>42789</v>
      </c>
      <c r="AE1078" s="1" t="str">
        <f t="shared" si="151"/>
        <v>Thursday</v>
      </c>
      <c r="AF1078" s="2">
        <v>0.11277777777777777</v>
      </c>
      <c r="AG1078" s="2">
        <f t="shared" si="152"/>
        <v>0.125</v>
      </c>
      <c r="AH1078" t="s">
        <v>27</v>
      </c>
    </row>
    <row r="1079" spans="1:34" x14ac:dyDescent="0.2">
      <c r="A1079">
        <v>1517992</v>
      </c>
      <c r="B1079" t="s">
        <v>88</v>
      </c>
      <c r="E1079">
        <v>53074</v>
      </c>
      <c r="F1079" t="s">
        <v>23</v>
      </c>
      <c r="G1079" t="s">
        <v>89</v>
      </c>
      <c r="H1079">
        <v>5485</v>
      </c>
      <c r="I1079" t="s">
        <v>67</v>
      </c>
      <c r="J1079">
        <f>VLOOKUP(I1079,[1]Key!$A$1:$C$72,2,FALSE)</f>
        <v>43.074890000000003</v>
      </c>
      <c r="K1079">
        <f>VLOOKUP(I1079,[1]Key!$A$1:$C$72,3,FALSE)</f>
        <v>-87.882810000000006</v>
      </c>
      <c r="L1079" t="s">
        <v>87</v>
      </c>
      <c r="M1079">
        <f>VLOOKUP(L1079,[1]Key!$A$1:$C$72,2,FALSE)</f>
        <v>43.077359999999999</v>
      </c>
      <c r="N1079">
        <f>VLOOKUP(L1079,[1]Key!$A$1:$C$72,3,FALSE)</f>
        <v>-87.880769999999998</v>
      </c>
      <c r="O1079">
        <v>126</v>
      </c>
      <c r="P1079">
        <v>15</v>
      </c>
      <c r="Q1079">
        <v>18</v>
      </c>
      <c r="R1079">
        <v>17.100000000000001</v>
      </c>
      <c r="S1079">
        <v>720</v>
      </c>
      <c r="T1079">
        <f t="shared" si="144"/>
        <v>-1</v>
      </c>
      <c r="U1079" s="1">
        <v>42789</v>
      </c>
      <c r="V1079" s="13">
        <f t="shared" si="145"/>
        <v>42767</v>
      </c>
      <c r="W1079" s="14">
        <f t="shared" si="146"/>
        <v>42789</v>
      </c>
      <c r="X1079" s="1" t="str">
        <f t="shared" si="147"/>
        <v>Thursday</v>
      </c>
      <c r="Y1079" s="2">
        <v>2.5879629629629627E-2</v>
      </c>
      <c r="Z1079" s="2">
        <f t="shared" si="148"/>
        <v>4.1666666666666664E-2</v>
      </c>
      <c r="AA1079">
        <f>1</f>
        <v>1</v>
      </c>
      <c r="AB1079" s="1">
        <v>42789</v>
      </c>
      <c r="AC1079" s="13">
        <f t="shared" si="149"/>
        <v>42767</v>
      </c>
      <c r="AD1079" s="14">
        <f t="shared" si="150"/>
        <v>42789</v>
      </c>
      <c r="AE1079" s="1" t="str">
        <f t="shared" si="151"/>
        <v>Thursday</v>
      </c>
      <c r="AF1079" s="2">
        <v>0.1133912037037037</v>
      </c>
      <c r="AG1079" s="2">
        <f t="shared" si="152"/>
        <v>0.125</v>
      </c>
      <c r="AH1079" t="s">
        <v>27</v>
      </c>
    </row>
    <row r="1080" spans="1:34" x14ac:dyDescent="0.2">
      <c r="A1080">
        <v>1512292</v>
      </c>
      <c r="B1080" t="s">
        <v>88</v>
      </c>
      <c r="E1080">
        <v>53202</v>
      </c>
      <c r="F1080" t="s">
        <v>23</v>
      </c>
      <c r="G1080" t="s">
        <v>89</v>
      </c>
      <c r="H1080">
        <v>5516</v>
      </c>
      <c r="I1080" t="s">
        <v>34</v>
      </c>
      <c r="J1080">
        <f>VLOOKUP(I1080,[1]Key!$A$1:$C$72,2,FALSE)</f>
        <v>43.036900000000003</v>
      </c>
      <c r="K1080">
        <f>VLOOKUP(I1080,[1]Key!$A$1:$C$72,3,FALSE)</f>
        <v>-87.89667</v>
      </c>
      <c r="L1080" t="s">
        <v>34</v>
      </c>
      <c r="M1080">
        <f>VLOOKUP(L1080,[1]Key!$A$1:$C$72,2,FALSE)</f>
        <v>43.036900000000003</v>
      </c>
      <c r="N1080">
        <f>VLOOKUP(L1080,[1]Key!$A$1:$C$72,3,FALSE)</f>
        <v>-87.89667</v>
      </c>
      <c r="O1080">
        <v>34</v>
      </c>
      <c r="P1080">
        <v>3</v>
      </c>
      <c r="Q1080">
        <v>5.0999999999999996</v>
      </c>
      <c r="R1080">
        <v>4.8</v>
      </c>
      <c r="S1080">
        <v>204</v>
      </c>
      <c r="T1080">
        <f t="shared" si="144"/>
        <v>-1</v>
      </c>
      <c r="U1080" s="1">
        <v>42789</v>
      </c>
      <c r="V1080" s="13">
        <f t="shared" si="145"/>
        <v>42767</v>
      </c>
      <c r="W1080" s="14">
        <f t="shared" si="146"/>
        <v>42789</v>
      </c>
      <c r="X1080" s="1" t="str">
        <f t="shared" si="147"/>
        <v>Thursday</v>
      </c>
      <c r="Y1080" s="2">
        <v>0.26526620370370374</v>
      </c>
      <c r="Z1080" s="2">
        <f t="shared" si="148"/>
        <v>0.25</v>
      </c>
      <c r="AA1080">
        <f>1</f>
        <v>1</v>
      </c>
      <c r="AB1080" s="1">
        <v>42789</v>
      </c>
      <c r="AC1080" s="13">
        <f t="shared" si="149"/>
        <v>42767</v>
      </c>
      <c r="AD1080" s="14">
        <f t="shared" si="150"/>
        <v>42789</v>
      </c>
      <c r="AE1080" s="1" t="str">
        <f t="shared" si="151"/>
        <v>Thursday</v>
      </c>
      <c r="AF1080" s="2">
        <v>0.28821759259259255</v>
      </c>
      <c r="AG1080" s="2">
        <f t="shared" si="152"/>
        <v>0.29166666666666663</v>
      </c>
      <c r="AH1080" t="s">
        <v>35</v>
      </c>
    </row>
    <row r="1081" spans="1:34" x14ac:dyDescent="0.2">
      <c r="A1081">
        <v>1493078</v>
      </c>
      <c r="B1081" t="s">
        <v>88</v>
      </c>
      <c r="E1081">
        <v>53211</v>
      </c>
      <c r="F1081" t="s">
        <v>23</v>
      </c>
      <c r="G1081" t="s">
        <v>89</v>
      </c>
      <c r="H1081">
        <v>11130</v>
      </c>
      <c r="I1081" t="s">
        <v>93</v>
      </c>
      <c r="J1081">
        <f>VLOOKUP(I1081,[1]Key!$A$1:$C$72,2,FALSE)</f>
        <v>43.069021999999997</v>
      </c>
      <c r="K1081">
        <f>VLOOKUP(I1081,[1]Key!$A$1:$C$72,3,FALSE)</f>
        <v>-87.887940999999998</v>
      </c>
      <c r="L1081" t="s">
        <v>50</v>
      </c>
      <c r="M1081">
        <f>VLOOKUP(L1081,[1]Key!$A$1:$C$72,2,FALSE)</f>
        <v>43.052549999999997</v>
      </c>
      <c r="N1081">
        <f>VLOOKUP(L1081,[1]Key!$A$1:$C$72,3,FALSE)</f>
        <v>-87.909329999999997</v>
      </c>
      <c r="O1081">
        <v>11</v>
      </c>
      <c r="P1081">
        <v>3</v>
      </c>
      <c r="Q1081">
        <v>1.7</v>
      </c>
      <c r="R1081">
        <v>1.6</v>
      </c>
      <c r="S1081">
        <v>66</v>
      </c>
      <c r="T1081">
        <f t="shared" si="144"/>
        <v>-1</v>
      </c>
      <c r="U1081" s="1">
        <v>42789</v>
      </c>
      <c r="V1081" s="13">
        <f t="shared" si="145"/>
        <v>42767</v>
      </c>
      <c r="W1081" s="14">
        <f t="shared" si="146"/>
        <v>42789</v>
      </c>
      <c r="X1081" s="1" t="str">
        <f t="shared" si="147"/>
        <v>Thursday</v>
      </c>
      <c r="Y1081" s="2">
        <v>0.34015046296296297</v>
      </c>
      <c r="Z1081" s="2">
        <f t="shared" si="148"/>
        <v>0.33333333333333331</v>
      </c>
      <c r="AA1081">
        <f>1</f>
        <v>1</v>
      </c>
      <c r="AB1081" s="1">
        <v>42789</v>
      </c>
      <c r="AC1081" s="13">
        <f t="shared" si="149"/>
        <v>42767</v>
      </c>
      <c r="AD1081" s="14">
        <f t="shared" si="150"/>
        <v>42789</v>
      </c>
      <c r="AE1081" s="1" t="str">
        <f t="shared" si="151"/>
        <v>Thursday</v>
      </c>
      <c r="AF1081" s="2">
        <v>0.34749999999999998</v>
      </c>
      <c r="AG1081" s="2">
        <f t="shared" si="152"/>
        <v>0.33333333333333331</v>
      </c>
      <c r="AH1081" t="s">
        <v>27</v>
      </c>
    </row>
    <row r="1082" spans="1:34" x14ac:dyDescent="0.2">
      <c r="A1082">
        <v>1519307</v>
      </c>
      <c r="B1082" t="s">
        <v>88</v>
      </c>
      <c r="E1082">
        <v>53220</v>
      </c>
      <c r="F1082" t="s">
        <v>23</v>
      </c>
      <c r="G1082" t="s">
        <v>89</v>
      </c>
      <c r="H1082">
        <v>357</v>
      </c>
      <c r="I1082" t="s">
        <v>62</v>
      </c>
      <c r="J1082">
        <f>VLOOKUP(I1082,[1]Key!$A$1:$C$72,2,FALSE)</f>
        <v>43.058010000000003</v>
      </c>
      <c r="K1082">
        <f>VLOOKUP(I1082,[1]Key!$A$1:$C$72,3,FALSE)</f>
        <v>-87.877300000000005</v>
      </c>
      <c r="L1082" t="s">
        <v>62</v>
      </c>
      <c r="M1082">
        <f>VLOOKUP(L1082,[1]Key!$A$1:$C$72,2,FALSE)</f>
        <v>43.058010000000003</v>
      </c>
      <c r="N1082">
        <f>VLOOKUP(L1082,[1]Key!$A$1:$C$72,3,FALSE)</f>
        <v>-87.877300000000005</v>
      </c>
      <c r="O1082">
        <v>54</v>
      </c>
      <c r="P1082">
        <v>6</v>
      </c>
      <c r="Q1082">
        <v>8.1</v>
      </c>
      <c r="R1082">
        <v>7.7</v>
      </c>
      <c r="S1082">
        <v>324</v>
      </c>
      <c r="T1082">
        <f t="shared" si="144"/>
        <v>-1</v>
      </c>
      <c r="U1082" s="1">
        <v>42790</v>
      </c>
      <c r="V1082" s="13">
        <f t="shared" si="145"/>
        <v>42767</v>
      </c>
      <c r="W1082" s="14">
        <f t="shared" si="146"/>
        <v>42790</v>
      </c>
      <c r="X1082" s="1" t="str">
        <f t="shared" si="147"/>
        <v>Friday</v>
      </c>
      <c r="Y1082" s="2">
        <v>0.63665509259259256</v>
      </c>
      <c r="Z1082" s="2">
        <f t="shared" si="148"/>
        <v>0.625</v>
      </c>
      <c r="AA1082">
        <f>1</f>
        <v>1</v>
      </c>
      <c r="AB1082" s="1">
        <v>42790</v>
      </c>
      <c r="AC1082" s="13">
        <f t="shared" si="149"/>
        <v>42767</v>
      </c>
      <c r="AD1082" s="14">
        <f t="shared" si="150"/>
        <v>42790</v>
      </c>
      <c r="AE1082" s="1" t="str">
        <f t="shared" si="151"/>
        <v>Friday</v>
      </c>
      <c r="AF1082" s="2">
        <v>0.67395833333333333</v>
      </c>
      <c r="AG1082" s="2">
        <f t="shared" si="152"/>
        <v>0.66666666666666663</v>
      </c>
      <c r="AH1082" t="s">
        <v>35</v>
      </c>
    </row>
    <row r="1083" spans="1:34" x14ac:dyDescent="0.2">
      <c r="A1083">
        <v>1519316</v>
      </c>
      <c r="B1083" t="s">
        <v>88</v>
      </c>
      <c r="E1083">
        <v>53220</v>
      </c>
      <c r="F1083" t="s">
        <v>23</v>
      </c>
      <c r="G1083" t="s">
        <v>89</v>
      </c>
      <c r="H1083">
        <v>26</v>
      </c>
      <c r="I1083" t="s">
        <v>62</v>
      </c>
      <c r="J1083">
        <f>VLOOKUP(I1083,[1]Key!$A$1:$C$72,2,FALSE)</f>
        <v>43.058010000000003</v>
      </c>
      <c r="K1083">
        <f>VLOOKUP(I1083,[1]Key!$A$1:$C$72,3,FALSE)</f>
        <v>-87.877300000000005</v>
      </c>
      <c r="L1083" t="s">
        <v>62</v>
      </c>
      <c r="M1083">
        <f>VLOOKUP(L1083,[1]Key!$A$1:$C$72,2,FALSE)</f>
        <v>43.058010000000003</v>
      </c>
      <c r="N1083">
        <f>VLOOKUP(L1083,[1]Key!$A$1:$C$72,3,FALSE)</f>
        <v>-87.877300000000005</v>
      </c>
      <c r="O1083">
        <v>50</v>
      </c>
      <c r="P1083">
        <v>6</v>
      </c>
      <c r="Q1083">
        <v>7.5</v>
      </c>
      <c r="R1083">
        <v>7.1</v>
      </c>
      <c r="S1083">
        <v>300</v>
      </c>
      <c r="T1083">
        <f t="shared" si="144"/>
        <v>-1</v>
      </c>
      <c r="U1083" s="1">
        <v>42790</v>
      </c>
      <c r="V1083" s="13">
        <f t="shared" si="145"/>
        <v>42767</v>
      </c>
      <c r="W1083" s="14">
        <f t="shared" si="146"/>
        <v>42790</v>
      </c>
      <c r="X1083" s="1" t="str">
        <f t="shared" si="147"/>
        <v>Friday</v>
      </c>
      <c r="Y1083" s="2">
        <v>0.63931712962962961</v>
      </c>
      <c r="Z1083" s="2">
        <f t="shared" si="148"/>
        <v>0.625</v>
      </c>
      <c r="AA1083">
        <f>1</f>
        <v>1</v>
      </c>
      <c r="AB1083" s="1">
        <v>42790</v>
      </c>
      <c r="AC1083" s="13">
        <f t="shared" si="149"/>
        <v>42767</v>
      </c>
      <c r="AD1083" s="14">
        <f t="shared" si="150"/>
        <v>42790</v>
      </c>
      <c r="AE1083" s="1" t="str">
        <f t="shared" si="151"/>
        <v>Friday</v>
      </c>
      <c r="AF1083" s="2">
        <v>0.67375000000000007</v>
      </c>
      <c r="AG1083" s="2">
        <f t="shared" si="152"/>
        <v>0.66666666666666663</v>
      </c>
      <c r="AH1083" t="s">
        <v>35</v>
      </c>
    </row>
    <row r="1084" spans="1:34" x14ac:dyDescent="0.2">
      <c r="A1084">
        <v>1521224</v>
      </c>
      <c r="B1084" t="s">
        <v>88</v>
      </c>
      <c r="E1084">
        <v>54215</v>
      </c>
      <c r="F1084" t="s">
        <v>23</v>
      </c>
      <c r="G1084" t="s">
        <v>89</v>
      </c>
      <c r="H1084">
        <v>186</v>
      </c>
      <c r="I1084" t="s">
        <v>81</v>
      </c>
      <c r="J1084">
        <f>VLOOKUP(I1084,[1]Key!$A$1:$C$72,2,FALSE)</f>
        <v>43.06033</v>
      </c>
      <c r="K1084">
        <f>VLOOKUP(I1084,[1]Key!$A$1:$C$72,3,FALSE)</f>
        <v>-87.89546</v>
      </c>
      <c r="L1084" t="s">
        <v>67</v>
      </c>
      <c r="M1084">
        <f>VLOOKUP(L1084,[1]Key!$A$1:$C$72,2,FALSE)</f>
        <v>43.074890000000003</v>
      </c>
      <c r="N1084">
        <f>VLOOKUP(L1084,[1]Key!$A$1:$C$72,3,FALSE)</f>
        <v>-87.882810000000006</v>
      </c>
      <c r="O1084">
        <v>25</v>
      </c>
      <c r="P1084">
        <v>3</v>
      </c>
      <c r="Q1084">
        <v>3.8</v>
      </c>
      <c r="R1084">
        <v>3.6</v>
      </c>
      <c r="S1084">
        <v>150</v>
      </c>
      <c r="T1084">
        <f t="shared" si="144"/>
        <v>-1</v>
      </c>
      <c r="U1084" s="1">
        <v>42792</v>
      </c>
      <c r="V1084" s="13">
        <f t="shared" si="145"/>
        <v>42767</v>
      </c>
      <c r="W1084" s="14">
        <f t="shared" si="146"/>
        <v>42792</v>
      </c>
      <c r="X1084" s="1" t="str">
        <f t="shared" si="147"/>
        <v>Sunday</v>
      </c>
      <c r="Y1084" s="2">
        <v>0.11787037037037036</v>
      </c>
      <c r="Z1084" s="2">
        <f t="shared" si="148"/>
        <v>0.125</v>
      </c>
      <c r="AA1084">
        <f>1</f>
        <v>1</v>
      </c>
      <c r="AB1084" s="1">
        <v>42792</v>
      </c>
      <c r="AC1084" s="13">
        <f t="shared" si="149"/>
        <v>42767</v>
      </c>
      <c r="AD1084" s="14">
        <f t="shared" si="150"/>
        <v>42792</v>
      </c>
      <c r="AE1084" s="1" t="str">
        <f t="shared" si="151"/>
        <v>Sunday</v>
      </c>
      <c r="AF1084" s="2">
        <v>0.1348148148148148</v>
      </c>
      <c r="AG1084" s="2">
        <f t="shared" si="152"/>
        <v>0.125</v>
      </c>
      <c r="AH1084" t="s">
        <v>27</v>
      </c>
    </row>
    <row r="1085" spans="1:34" x14ac:dyDescent="0.2">
      <c r="A1085">
        <v>1147177</v>
      </c>
      <c r="B1085" t="s">
        <v>88</v>
      </c>
      <c r="E1085">
        <v>53212</v>
      </c>
      <c r="F1085" t="s">
        <v>23</v>
      </c>
      <c r="G1085" t="s">
        <v>89</v>
      </c>
      <c r="H1085">
        <v>291</v>
      </c>
      <c r="I1085" t="s">
        <v>71</v>
      </c>
      <c r="J1085">
        <f>VLOOKUP(I1085,[1]Key!$A$1:$C$72,2,FALSE)</f>
        <v>43.060296999999998</v>
      </c>
      <c r="K1085">
        <f>VLOOKUP(I1085,[1]Key!$A$1:$C$72,3,FALSE)</f>
        <v>-87.913150000000002</v>
      </c>
      <c r="L1085" t="s">
        <v>93</v>
      </c>
      <c r="M1085">
        <f>VLOOKUP(L1085,[1]Key!$A$1:$C$72,2,FALSE)</f>
        <v>43.069021999999997</v>
      </c>
      <c r="N1085">
        <f>VLOOKUP(L1085,[1]Key!$A$1:$C$72,3,FALSE)</f>
        <v>-87.887940999999998</v>
      </c>
      <c r="O1085">
        <v>18</v>
      </c>
      <c r="P1085">
        <v>3</v>
      </c>
      <c r="Q1085">
        <v>2.7</v>
      </c>
      <c r="R1085">
        <v>2.6</v>
      </c>
      <c r="S1085">
        <v>108</v>
      </c>
      <c r="T1085">
        <f t="shared" si="144"/>
        <v>-1</v>
      </c>
      <c r="U1085" s="1">
        <v>42792</v>
      </c>
      <c r="V1085" s="13">
        <f t="shared" si="145"/>
        <v>42767</v>
      </c>
      <c r="W1085" s="14">
        <f t="shared" si="146"/>
        <v>42792</v>
      </c>
      <c r="X1085" s="1" t="str">
        <f t="shared" si="147"/>
        <v>Sunday</v>
      </c>
      <c r="Y1085" s="2">
        <v>0.15465277777777778</v>
      </c>
      <c r="Z1085" s="2">
        <f t="shared" si="148"/>
        <v>0.16666666666666666</v>
      </c>
      <c r="AA1085">
        <f>1</f>
        <v>1</v>
      </c>
      <c r="AB1085" s="1">
        <v>42792</v>
      </c>
      <c r="AC1085" s="13">
        <f t="shared" si="149"/>
        <v>42767</v>
      </c>
      <c r="AD1085" s="14">
        <f t="shared" si="150"/>
        <v>42792</v>
      </c>
      <c r="AE1085" s="1" t="str">
        <f t="shared" si="151"/>
        <v>Sunday</v>
      </c>
      <c r="AF1085" s="2">
        <v>0.16673611111111111</v>
      </c>
      <c r="AG1085" s="2">
        <f t="shared" si="152"/>
        <v>0.16666666666666666</v>
      </c>
      <c r="AH1085" t="s">
        <v>27</v>
      </c>
    </row>
    <row r="1086" spans="1:34" x14ac:dyDescent="0.2">
      <c r="A1086">
        <v>1521630</v>
      </c>
      <c r="B1086" t="s">
        <v>88</v>
      </c>
      <c r="E1086">
        <v>53045</v>
      </c>
      <c r="F1086" t="s">
        <v>23</v>
      </c>
      <c r="G1086" t="s">
        <v>89</v>
      </c>
      <c r="H1086">
        <v>28</v>
      </c>
      <c r="I1086" t="s">
        <v>30</v>
      </c>
      <c r="J1086">
        <f>VLOOKUP(I1086,[1]Key!$A$1:$C$72,2,FALSE)</f>
        <v>43.05847</v>
      </c>
      <c r="K1086">
        <f>VLOOKUP(I1086,[1]Key!$A$1:$C$72,3,FALSE)</f>
        <v>-87.898079999999993</v>
      </c>
      <c r="L1086" t="s">
        <v>39</v>
      </c>
      <c r="M1086">
        <f>VLOOKUP(L1086,[1]Key!$A$1:$C$72,2,FALSE)</f>
        <v>43.03913</v>
      </c>
      <c r="N1086">
        <f>VLOOKUP(L1086,[1]Key!$A$1:$C$72,3,FALSE)</f>
        <v>-87.916150000000002</v>
      </c>
      <c r="O1086">
        <v>14</v>
      </c>
      <c r="P1086">
        <v>3</v>
      </c>
      <c r="Q1086">
        <v>2.1</v>
      </c>
      <c r="R1086">
        <v>2</v>
      </c>
      <c r="S1086">
        <v>84</v>
      </c>
      <c r="T1086">
        <f t="shared" si="144"/>
        <v>-1</v>
      </c>
      <c r="U1086" s="1">
        <v>42792</v>
      </c>
      <c r="V1086" s="13">
        <f t="shared" si="145"/>
        <v>42767</v>
      </c>
      <c r="W1086" s="14">
        <f t="shared" si="146"/>
        <v>42792</v>
      </c>
      <c r="X1086" s="1" t="str">
        <f t="shared" si="147"/>
        <v>Sunday</v>
      </c>
      <c r="Y1086" s="2">
        <v>0.55295138888888895</v>
      </c>
      <c r="Z1086" s="2">
        <f t="shared" si="148"/>
        <v>0.54166666666666663</v>
      </c>
      <c r="AA1086">
        <f>1</f>
        <v>1</v>
      </c>
      <c r="AB1086" s="1">
        <v>42792</v>
      </c>
      <c r="AC1086" s="13">
        <f t="shared" si="149"/>
        <v>42767</v>
      </c>
      <c r="AD1086" s="14">
        <f t="shared" si="150"/>
        <v>42792</v>
      </c>
      <c r="AE1086" s="1" t="str">
        <f t="shared" si="151"/>
        <v>Sunday</v>
      </c>
      <c r="AF1086" s="2">
        <v>0.56293981481481481</v>
      </c>
      <c r="AG1086" s="2">
        <f t="shared" si="152"/>
        <v>0.58333333333333326</v>
      </c>
      <c r="AH1086" t="s">
        <v>27</v>
      </c>
    </row>
    <row r="1087" spans="1:34" x14ac:dyDescent="0.2">
      <c r="A1087">
        <v>1521790</v>
      </c>
      <c r="B1087" t="s">
        <v>88</v>
      </c>
      <c r="E1087">
        <v>54455</v>
      </c>
      <c r="F1087" t="s">
        <v>23</v>
      </c>
      <c r="G1087" t="s">
        <v>89</v>
      </c>
      <c r="H1087">
        <v>168</v>
      </c>
      <c r="I1087" t="s">
        <v>62</v>
      </c>
      <c r="J1087">
        <f>VLOOKUP(I1087,[1]Key!$A$1:$C$72,2,FALSE)</f>
        <v>43.058010000000003</v>
      </c>
      <c r="K1087">
        <f>VLOOKUP(I1087,[1]Key!$A$1:$C$72,3,FALSE)</f>
        <v>-87.877300000000005</v>
      </c>
      <c r="L1087" t="s">
        <v>62</v>
      </c>
      <c r="M1087">
        <f>VLOOKUP(L1087,[1]Key!$A$1:$C$72,2,FALSE)</f>
        <v>43.058010000000003</v>
      </c>
      <c r="N1087">
        <f>VLOOKUP(L1087,[1]Key!$A$1:$C$72,3,FALSE)</f>
        <v>-87.877300000000005</v>
      </c>
      <c r="O1087">
        <v>27</v>
      </c>
      <c r="P1087">
        <v>3</v>
      </c>
      <c r="Q1087">
        <v>4.0999999999999996</v>
      </c>
      <c r="R1087">
        <v>3.8</v>
      </c>
      <c r="S1087">
        <v>162</v>
      </c>
      <c r="T1087">
        <f t="shared" si="144"/>
        <v>-1</v>
      </c>
      <c r="U1087" s="1">
        <v>42792</v>
      </c>
      <c r="V1087" s="13">
        <f t="shared" si="145"/>
        <v>42767</v>
      </c>
      <c r="W1087" s="14">
        <f t="shared" si="146"/>
        <v>42792</v>
      </c>
      <c r="X1087" s="1" t="str">
        <f t="shared" si="147"/>
        <v>Sunday</v>
      </c>
      <c r="Y1087" s="2">
        <v>0.59407407407407409</v>
      </c>
      <c r="Z1087" s="2">
        <f t="shared" si="148"/>
        <v>0.58333333333333326</v>
      </c>
      <c r="AA1087">
        <f>1</f>
        <v>1</v>
      </c>
      <c r="AB1087" s="1">
        <v>42792</v>
      </c>
      <c r="AC1087" s="13">
        <f t="shared" si="149"/>
        <v>42767</v>
      </c>
      <c r="AD1087" s="14">
        <f t="shared" si="150"/>
        <v>42792</v>
      </c>
      <c r="AE1087" s="1" t="str">
        <f t="shared" si="151"/>
        <v>Sunday</v>
      </c>
      <c r="AF1087" s="2">
        <v>0.61262731481481481</v>
      </c>
      <c r="AG1087" s="2">
        <f t="shared" si="152"/>
        <v>0.625</v>
      </c>
      <c r="AH1087" t="s">
        <v>35</v>
      </c>
    </row>
    <row r="1088" spans="1:34" x14ac:dyDescent="0.2">
      <c r="A1088">
        <v>1256038</v>
      </c>
      <c r="B1088" t="s">
        <v>88</v>
      </c>
      <c r="E1088">
        <v>53151</v>
      </c>
      <c r="F1088" t="s">
        <v>23</v>
      </c>
      <c r="G1088" t="s">
        <v>89</v>
      </c>
      <c r="H1088">
        <v>5554</v>
      </c>
      <c r="I1088" t="s">
        <v>51</v>
      </c>
      <c r="J1088">
        <f>VLOOKUP(I1088,[1]Key!$A$1:$C$72,2,FALSE)</f>
        <v>43.05536</v>
      </c>
      <c r="K1088">
        <f>VLOOKUP(I1088,[1]Key!$A$1:$C$72,3,FALSE)</f>
        <v>-87.90504</v>
      </c>
      <c r="L1088" t="s">
        <v>51</v>
      </c>
      <c r="M1088">
        <f>VLOOKUP(L1088,[1]Key!$A$1:$C$72,2,FALSE)</f>
        <v>43.05536</v>
      </c>
      <c r="N1088">
        <f>VLOOKUP(L1088,[1]Key!$A$1:$C$72,3,FALSE)</f>
        <v>-87.90504</v>
      </c>
      <c r="O1088">
        <v>22</v>
      </c>
      <c r="P1088">
        <v>3</v>
      </c>
      <c r="Q1088">
        <v>3.3</v>
      </c>
      <c r="R1088">
        <v>3.1</v>
      </c>
      <c r="S1088">
        <v>132</v>
      </c>
      <c r="T1088">
        <f t="shared" si="144"/>
        <v>-1</v>
      </c>
      <c r="U1088" s="1">
        <v>42792</v>
      </c>
      <c r="V1088" s="13">
        <f t="shared" si="145"/>
        <v>42767</v>
      </c>
      <c r="W1088" s="14">
        <f t="shared" si="146"/>
        <v>42792</v>
      </c>
      <c r="X1088" s="1" t="str">
        <f t="shared" si="147"/>
        <v>Sunday</v>
      </c>
      <c r="Y1088" s="2">
        <v>0.59450231481481486</v>
      </c>
      <c r="Z1088" s="2">
        <f t="shared" si="148"/>
        <v>0.58333333333333326</v>
      </c>
      <c r="AA1088">
        <f>1</f>
        <v>1</v>
      </c>
      <c r="AB1088" s="1">
        <v>42792</v>
      </c>
      <c r="AC1088" s="13">
        <f t="shared" si="149"/>
        <v>42767</v>
      </c>
      <c r="AD1088" s="14">
        <f t="shared" si="150"/>
        <v>42792</v>
      </c>
      <c r="AE1088" s="1" t="str">
        <f t="shared" si="151"/>
        <v>Sunday</v>
      </c>
      <c r="AF1088" s="2">
        <v>0.609837962962963</v>
      </c>
      <c r="AG1088" s="2">
        <f t="shared" si="152"/>
        <v>0.625</v>
      </c>
      <c r="AH1088" t="s">
        <v>35</v>
      </c>
    </row>
    <row r="1089" spans="1:34" x14ac:dyDescent="0.2">
      <c r="A1089">
        <v>1521920</v>
      </c>
      <c r="B1089" t="s">
        <v>88</v>
      </c>
      <c r="E1089">
        <v>53202</v>
      </c>
      <c r="F1089" t="s">
        <v>23</v>
      </c>
      <c r="G1089" t="s">
        <v>89</v>
      </c>
      <c r="H1089">
        <v>11000</v>
      </c>
      <c r="I1089" t="s">
        <v>69</v>
      </c>
      <c r="J1089">
        <f>VLOOKUP(I1089,[1]Key!$A$1:$C$72,2,FALSE)</f>
        <v>43.048200000000001</v>
      </c>
      <c r="K1089">
        <f>VLOOKUP(I1089,[1]Key!$A$1:$C$72,3,FALSE)</f>
        <v>-87.900859999999994</v>
      </c>
      <c r="L1089" t="s">
        <v>80</v>
      </c>
      <c r="M1089">
        <f>VLOOKUP(L1089,[1]Key!$A$1:$C$72,2,FALSE)</f>
        <v>43.052460000000004</v>
      </c>
      <c r="N1089">
        <f>VLOOKUP(L1089,[1]Key!$A$1:$C$72,3,FALSE)</f>
        <v>-87.891000000000005</v>
      </c>
      <c r="O1089">
        <v>7</v>
      </c>
      <c r="P1089">
        <v>3</v>
      </c>
      <c r="Q1089">
        <v>1.1000000000000001</v>
      </c>
      <c r="R1089">
        <v>1</v>
      </c>
      <c r="S1089">
        <v>42</v>
      </c>
      <c r="T1089">
        <f t="shared" si="144"/>
        <v>-1</v>
      </c>
      <c r="U1089" s="1">
        <v>42792</v>
      </c>
      <c r="V1089" s="13">
        <f t="shared" si="145"/>
        <v>42767</v>
      </c>
      <c r="W1089" s="14">
        <f t="shared" si="146"/>
        <v>42792</v>
      </c>
      <c r="X1089" s="1" t="str">
        <f t="shared" si="147"/>
        <v>Sunday</v>
      </c>
      <c r="Y1089" s="2">
        <v>0.6321296296296296</v>
      </c>
      <c r="Z1089" s="2">
        <f t="shared" si="148"/>
        <v>0.625</v>
      </c>
      <c r="AA1089">
        <f>1</f>
        <v>1</v>
      </c>
      <c r="AB1089" s="1">
        <v>42792</v>
      </c>
      <c r="AC1089" s="13">
        <f t="shared" si="149"/>
        <v>42767</v>
      </c>
      <c r="AD1089" s="14">
        <f t="shared" si="150"/>
        <v>42792</v>
      </c>
      <c r="AE1089" s="1" t="str">
        <f t="shared" si="151"/>
        <v>Sunday</v>
      </c>
      <c r="AF1089" s="2">
        <v>0.63696759259259261</v>
      </c>
      <c r="AG1089" s="2">
        <f t="shared" si="152"/>
        <v>0.625</v>
      </c>
      <c r="AH1089" t="s">
        <v>27</v>
      </c>
    </row>
    <row r="1090" spans="1:34" x14ac:dyDescent="0.2">
      <c r="A1090">
        <v>1522260</v>
      </c>
      <c r="B1090" t="s">
        <v>88</v>
      </c>
      <c r="E1090">
        <v>53215</v>
      </c>
      <c r="F1090" t="s">
        <v>23</v>
      </c>
      <c r="G1090" t="s">
        <v>89</v>
      </c>
      <c r="H1090">
        <v>5583</v>
      </c>
      <c r="I1090" t="s">
        <v>43</v>
      </c>
      <c r="J1090">
        <f>VLOOKUP(I1090,[1]Key!$A$1:$C$72,2,FALSE)</f>
        <v>43.03886</v>
      </c>
      <c r="K1090">
        <f>VLOOKUP(I1090,[1]Key!$A$1:$C$72,3,FALSE)</f>
        <v>-87.902720000000002</v>
      </c>
      <c r="L1090" t="s">
        <v>43</v>
      </c>
      <c r="M1090">
        <f>VLOOKUP(L1090,[1]Key!$A$1:$C$72,2,FALSE)</f>
        <v>43.03886</v>
      </c>
      <c r="N1090">
        <f>VLOOKUP(L1090,[1]Key!$A$1:$C$72,3,FALSE)</f>
        <v>-87.902720000000002</v>
      </c>
      <c r="O1090">
        <v>65</v>
      </c>
      <c r="P1090">
        <v>9</v>
      </c>
      <c r="Q1090">
        <v>9.8000000000000007</v>
      </c>
      <c r="R1090">
        <v>9.3000000000000007</v>
      </c>
      <c r="S1090">
        <v>390</v>
      </c>
      <c r="T1090">
        <f t="shared" ref="T1090:T1153" si="153">-1</f>
        <v>-1</v>
      </c>
      <c r="U1090" s="1">
        <v>42792</v>
      </c>
      <c r="V1090" s="13">
        <f t="shared" ref="V1090:V1153" si="154">DATE(YEAR(U1090), MONTH(U1090), 1)</f>
        <v>42767</v>
      </c>
      <c r="W1090" s="14">
        <f t="shared" ref="W1090:W1153" si="155">U1090</f>
        <v>42792</v>
      </c>
      <c r="X1090" s="1" t="str">
        <f t="shared" ref="X1090:X1153" si="156">TEXT(W1090,"dddd")</f>
        <v>Sunday</v>
      </c>
      <c r="Y1090" s="2">
        <v>0.78557870370370375</v>
      </c>
      <c r="Z1090" s="2">
        <f t="shared" ref="Z1090:Z1153" si="157">MROUND(Y1090, "1:00")</f>
        <v>0.79166666666666663</v>
      </c>
      <c r="AA1090">
        <f>1</f>
        <v>1</v>
      </c>
      <c r="AB1090" s="1">
        <v>42792</v>
      </c>
      <c r="AC1090" s="13">
        <f t="shared" ref="AC1090:AC1153" si="158">DATE(YEAR(AB1090), MONTH(AB1090), 1)</f>
        <v>42767</v>
      </c>
      <c r="AD1090" s="14">
        <f t="shared" ref="AD1090:AD1153" si="159">AB1090</f>
        <v>42792</v>
      </c>
      <c r="AE1090" s="1" t="str">
        <f t="shared" ref="AE1090:AE1153" si="160">TEXT(AD1090,"dddd")</f>
        <v>Sunday</v>
      </c>
      <c r="AF1090" s="2">
        <v>0.83090277777777777</v>
      </c>
      <c r="AG1090" s="2">
        <f t="shared" ref="AG1090:AG1153" si="161">MROUND(AF1090, "1:00")</f>
        <v>0.83333333333333326</v>
      </c>
      <c r="AH1090" t="s">
        <v>35</v>
      </c>
    </row>
    <row r="1091" spans="1:34" x14ac:dyDescent="0.2">
      <c r="A1091">
        <v>1522813</v>
      </c>
      <c r="B1091" t="s">
        <v>88</v>
      </c>
      <c r="E1091">
        <v>27511</v>
      </c>
      <c r="F1091" t="s">
        <v>23</v>
      </c>
      <c r="G1091" t="s">
        <v>89</v>
      </c>
      <c r="H1091">
        <v>217</v>
      </c>
      <c r="I1091" t="s">
        <v>44</v>
      </c>
      <c r="J1091">
        <f>VLOOKUP(I1091,[1]Key!$A$1:$C$72,2,FALSE)</f>
        <v>43.045712999999999</v>
      </c>
      <c r="K1091">
        <f>VLOOKUP(I1091,[1]Key!$A$1:$C$72,3,FALSE)</f>
        <v>-87.899756999999994</v>
      </c>
      <c r="L1091" t="s">
        <v>31</v>
      </c>
      <c r="M1091">
        <f>VLOOKUP(L1091,[1]Key!$A$1:$C$72,2,FALSE)</f>
        <v>43.03519</v>
      </c>
      <c r="N1091">
        <f>VLOOKUP(L1091,[1]Key!$A$1:$C$72,3,FALSE)</f>
        <v>-87.907390000000007</v>
      </c>
      <c r="O1091">
        <v>43</v>
      </c>
      <c r="P1091">
        <v>6</v>
      </c>
      <c r="Q1091">
        <v>6.5</v>
      </c>
      <c r="R1091">
        <v>6.1</v>
      </c>
      <c r="S1091">
        <v>258</v>
      </c>
      <c r="T1091">
        <f t="shared" si="153"/>
        <v>-1</v>
      </c>
      <c r="U1091" s="1">
        <v>42793</v>
      </c>
      <c r="V1091" s="13">
        <f t="shared" si="154"/>
        <v>42767</v>
      </c>
      <c r="W1091" s="14">
        <f t="shared" si="155"/>
        <v>42793</v>
      </c>
      <c r="X1091" s="1" t="str">
        <f t="shared" si="156"/>
        <v>Monday</v>
      </c>
      <c r="Y1091" s="2">
        <v>0.68346064814814822</v>
      </c>
      <c r="Z1091" s="2">
        <f t="shared" si="157"/>
        <v>0.66666666666666663</v>
      </c>
      <c r="AA1091">
        <f>1</f>
        <v>1</v>
      </c>
      <c r="AB1091" s="1">
        <v>42793</v>
      </c>
      <c r="AC1091" s="13">
        <f t="shared" si="158"/>
        <v>42767</v>
      </c>
      <c r="AD1091" s="14">
        <f t="shared" si="159"/>
        <v>42793</v>
      </c>
      <c r="AE1091" s="1" t="str">
        <f t="shared" si="160"/>
        <v>Monday</v>
      </c>
      <c r="AF1091" s="2">
        <v>0.71384259259259253</v>
      </c>
      <c r="AG1091" s="2">
        <f t="shared" si="161"/>
        <v>0.70833333333333326</v>
      </c>
      <c r="AH1091" t="s">
        <v>27</v>
      </c>
    </row>
    <row r="1092" spans="1:34" x14ac:dyDescent="0.2">
      <c r="A1092">
        <v>1522964</v>
      </c>
      <c r="B1092" t="s">
        <v>88</v>
      </c>
      <c r="E1092">
        <v>53215</v>
      </c>
      <c r="F1092" t="s">
        <v>23</v>
      </c>
      <c r="G1092" t="s">
        <v>89</v>
      </c>
      <c r="H1092">
        <v>11097</v>
      </c>
      <c r="I1092" t="s">
        <v>38</v>
      </c>
      <c r="J1092">
        <f>VLOOKUP(I1092,[1]Key!$A$1:$C$72,2,FALSE)</f>
        <v>43.004728999999998</v>
      </c>
      <c r="K1092">
        <f>VLOOKUP(I1092,[1]Key!$A$1:$C$72,3,FALSE)</f>
        <v>-87.905463999999995</v>
      </c>
      <c r="L1092" t="s">
        <v>38</v>
      </c>
      <c r="M1092">
        <f>VLOOKUP(L1092,[1]Key!$A$1:$C$72,2,FALSE)</f>
        <v>43.004728999999998</v>
      </c>
      <c r="N1092">
        <f>VLOOKUP(L1092,[1]Key!$A$1:$C$72,3,FALSE)</f>
        <v>-87.905463999999995</v>
      </c>
      <c r="O1092">
        <v>87</v>
      </c>
      <c r="P1092">
        <v>9</v>
      </c>
      <c r="Q1092">
        <v>13.1</v>
      </c>
      <c r="R1092">
        <v>12.4</v>
      </c>
      <c r="S1092">
        <v>522</v>
      </c>
      <c r="T1092">
        <f t="shared" si="153"/>
        <v>-1</v>
      </c>
      <c r="U1092" s="1">
        <v>42793</v>
      </c>
      <c r="V1092" s="13">
        <f t="shared" si="154"/>
        <v>42767</v>
      </c>
      <c r="W1092" s="14">
        <f t="shared" si="155"/>
        <v>42793</v>
      </c>
      <c r="X1092" s="1" t="str">
        <f t="shared" si="156"/>
        <v>Monday</v>
      </c>
      <c r="Y1092" s="2">
        <v>0.9014699074074074</v>
      </c>
      <c r="Z1092" s="2">
        <f t="shared" si="157"/>
        <v>0.91666666666666663</v>
      </c>
      <c r="AA1092">
        <f>1</f>
        <v>1</v>
      </c>
      <c r="AB1092" s="1">
        <v>42793</v>
      </c>
      <c r="AC1092" s="13">
        <f t="shared" si="158"/>
        <v>42767</v>
      </c>
      <c r="AD1092" s="14">
        <f t="shared" si="159"/>
        <v>42793</v>
      </c>
      <c r="AE1092" s="1" t="str">
        <f t="shared" si="160"/>
        <v>Monday</v>
      </c>
      <c r="AF1092" s="2">
        <v>0.96194444444444438</v>
      </c>
      <c r="AG1092" s="2">
        <f t="shared" si="161"/>
        <v>0.95833333333333326</v>
      </c>
      <c r="AH1092" t="s">
        <v>35</v>
      </c>
    </row>
    <row r="1093" spans="1:34" x14ac:dyDescent="0.2">
      <c r="A1093">
        <v>1400655</v>
      </c>
      <c r="B1093" t="s">
        <v>88</v>
      </c>
      <c r="E1093">
        <v>53221</v>
      </c>
      <c r="F1093" t="s">
        <v>23</v>
      </c>
      <c r="G1093" t="s">
        <v>89</v>
      </c>
      <c r="H1093">
        <v>5554</v>
      </c>
      <c r="I1093" t="s">
        <v>51</v>
      </c>
      <c r="J1093">
        <f>VLOOKUP(I1093,[1]Key!$A$1:$C$72,2,FALSE)</f>
        <v>43.05536</v>
      </c>
      <c r="K1093">
        <f>VLOOKUP(I1093,[1]Key!$A$1:$C$72,3,FALSE)</f>
        <v>-87.90504</v>
      </c>
      <c r="L1093" t="s">
        <v>30</v>
      </c>
      <c r="M1093">
        <f>VLOOKUP(L1093,[1]Key!$A$1:$C$72,2,FALSE)</f>
        <v>43.05847</v>
      </c>
      <c r="N1093">
        <f>VLOOKUP(L1093,[1]Key!$A$1:$C$72,3,FALSE)</f>
        <v>-87.898079999999993</v>
      </c>
      <c r="O1093">
        <v>3</v>
      </c>
      <c r="P1093">
        <v>0</v>
      </c>
      <c r="Q1093">
        <v>0.5</v>
      </c>
      <c r="R1093">
        <v>0.4</v>
      </c>
      <c r="S1093">
        <v>18</v>
      </c>
      <c r="T1093">
        <f t="shared" si="153"/>
        <v>-1</v>
      </c>
      <c r="U1093" s="1">
        <v>42794</v>
      </c>
      <c r="V1093" s="13">
        <f t="shared" si="154"/>
        <v>42767</v>
      </c>
      <c r="W1093" s="14">
        <f t="shared" si="155"/>
        <v>42794</v>
      </c>
      <c r="X1093" s="1" t="str">
        <f t="shared" si="156"/>
        <v>Tuesday</v>
      </c>
      <c r="Y1093" s="2">
        <v>0.33342592592592596</v>
      </c>
      <c r="Z1093" s="2">
        <f t="shared" si="157"/>
        <v>0.33333333333333331</v>
      </c>
      <c r="AA1093">
        <f>1</f>
        <v>1</v>
      </c>
      <c r="AB1093" s="1">
        <v>42794</v>
      </c>
      <c r="AC1093" s="13">
        <f t="shared" si="158"/>
        <v>42767</v>
      </c>
      <c r="AD1093" s="14">
        <f t="shared" si="159"/>
        <v>42794</v>
      </c>
      <c r="AE1093" s="1" t="str">
        <f t="shared" si="160"/>
        <v>Tuesday</v>
      </c>
      <c r="AF1093" s="2">
        <v>0.33584490740740741</v>
      </c>
      <c r="AG1093" s="2">
        <f t="shared" si="161"/>
        <v>0.33333333333333331</v>
      </c>
      <c r="AH1093" t="s">
        <v>27</v>
      </c>
    </row>
    <row r="1094" spans="1:34" x14ac:dyDescent="0.2">
      <c r="A1094">
        <v>1523312</v>
      </c>
      <c r="B1094" t="s">
        <v>88</v>
      </c>
      <c r="E1094">
        <v>53202</v>
      </c>
      <c r="F1094" t="s">
        <v>23</v>
      </c>
      <c r="G1094" t="s">
        <v>89</v>
      </c>
      <c r="H1094">
        <v>11000</v>
      </c>
      <c r="I1094" t="s">
        <v>34</v>
      </c>
      <c r="J1094">
        <f>VLOOKUP(I1094,[1]Key!$A$1:$C$72,2,FALSE)</f>
        <v>43.036900000000003</v>
      </c>
      <c r="K1094">
        <f>VLOOKUP(I1094,[1]Key!$A$1:$C$72,3,FALSE)</f>
        <v>-87.89667</v>
      </c>
      <c r="L1094" t="s">
        <v>34</v>
      </c>
      <c r="M1094">
        <f>VLOOKUP(L1094,[1]Key!$A$1:$C$72,2,FALSE)</f>
        <v>43.036900000000003</v>
      </c>
      <c r="N1094">
        <f>VLOOKUP(L1094,[1]Key!$A$1:$C$72,3,FALSE)</f>
        <v>-87.89667</v>
      </c>
      <c r="O1094">
        <v>152</v>
      </c>
      <c r="P1094">
        <v>15</v>
      </c>
      <c r="Q1094">
        <v>18</v>
      </c>
      <c r="R1094">
        <v>17.100000000000001</v>
      </c>
      <c r="S1094">
        <v>720</v>
      </c>
      <c r="T1094">
        <f t="shared" si="153"/>
        <v>-1</v>
      </c>
      <c r="U1094" s="1">
        <v>42794</v>
      </c>
      <c r="V1094" s="13">
        <f t="shared" si="154"/>
        <v>42767</v>
      </c>
      <c r="W1094" s="14">
        <f t="shared" si="155"/>
        <v>42794</v>
      </c>
      <c r="X1094" s="1" t="str">
        <f t="shared" si="156"/>
        <v>Tuesday</v>
      </c>
      <c r="Y1094" s="2">
        <v>0.60008101851851847</v>
      </c>
      <c r="Z1094" s="2">
        <f t="shared" si="157"/>
        <v>0.58333333333333326</v>
      </c>
      <c r="AA1094">
        <f>1</f>
        <v>1</v>
      </c>
      <c r="AB1094" s="1">
        <v>42794</v>
      </c>
      <c r="AC1094" s="13">
        <f t="shared" si="158"/>
        <v>42767</v>
      </c>
      <c r="AD1094" s="14">
        <f t="shared" si="159"/>
        <v>42794</v>
      </c>
      <c r="AE1094" s="1" t="str">
        <f t="shared" si="160"/>
        <v>Tuesday</v>
      </c>
      <c r="AF1094" s="2">
        <v>0.70607638888888891</v>
      </c>
      <c r="AG1094" s="2">
        <f t="shared" si="161"/>
        <v>0.70833333333333326</v>
      </c>
      <c r="AH1094" t="s">
        <v>35</v>
      </c>
    </row>
    <row r="1095" spans="1:34" x14ac:dyDescent="0.2">
      <c r="A1095">
        <v>1442354</v>
      </c>
      <c r="B1095" t="s">
        <v>88</v>
      </c>
      <c r="E1095">
        <v>53211</v>
      </c>
      <c r="F1095" t="s">
        <v>23</v>
      </c>
      <c r="G1095" t="s">
        <v>89</v>
      </c>
      <c r="H1095">
        <v>5429</v>
      </c>
      <c r="I1095" t="s">
        <v>67</v>
      </c>
      <c r="J1095">
        <f>VLOOKUP(I1095,[1]Key!$A$1:$C$72,2,FALSE)</f>
        <v>43.074890000000003</v>
      </c>
      <c r="K1095">
        <f>VLOOKUP(I1095,[1]Key!$A$1:$C$72,3,FALSE)</f>
        <v>-87.882810000000006</v>
      </c>
      <c r="L1095" t="s">
        <v>93</v>
      </c>
      <c r="M1095">
        <f>VLOOKUP(L1095,[1]Key!$A$1:$C$72,2,FALSE)</f>
        <v>43.069021999999997</v>
      </c>
      <c r="N1095">
        <f>VLOOKUP(L1095,[1]Key!$A$1:$C$72,3,FALSE)</f>
        <v>-87.887940999999998</v>
      </c>
      <c r="O1095">
        <v>6</v>
      </c>
      <c r="P1095">
        <v>3</v>
      </c>
      <c r="Q1095">
        <v>0.9</v>
      </c>
      <c r="R1095">
        <v>0.9</v>
      </c>
      <c r="S1095">
        <v>36</v>
      </c>
      <c r="T1095">
        <f t="shared" si="153"/>
        <v>-1</v>
      </c>
      <c r="U1095" s="1">
        <v>42794</v>
      </c>
      <c r="V1095" s="13">
        <f t="shared" si="154"/>
        <v>42767</v>
      </c>
      <c r="W1095" s="14">
        <f t="shared" si="155"/>
        <v>42794</v>
      </c>
      <c r="X1095" s="1" t="str">
        <f t="shared" si="156"/>
        <v>Tuesday</v>
      </c>
      <c r="Y1095" s="2">
        <v>0.7680555555555556</v>
      </c>
      <c r="Z1095" s="2">
        <f t="shared" si="157"/>
        <v>0.75</v>
      </c>
      <c r="AA1095">
        <f>1</f>
        <v>1</v>
      </c>
      <c r="AB1095" s="1">
        <v>42794</v>
      </c>
      <c r="AC1095" s="13">
        <f t="shared" si="158"/>
        <v>42767</v>
      </c>
      <c r="AD1095" s="14">
        <f t="shared" si="159"/>
        <v>42794</v>
      </c>
      <c r="AE1095" s="1" t="str">
        <f t="shared" si="160"/>
        <v>Tuesday</v>
      </c>
      <c r="AF1095" s="2">
        <v>0.77252314814814815</v>
      </c>
      <c r="AG1095" s="2">
        <f t="shared" si="161"/>
        <v>0.79166666666666663</v>
      </c>
      <c r="AH1095" t="s">
        <v>27</v>
      </c>
    </row>
    <row r="1096" spans="1:34" x14ac:dyDescent="0.2">
      <c r="A1096">
        <v>1522813</v>
      </c>
      <c r="B1096" t="s">
        <v>88</v>
      </c>
      <c r="E1096">
        <v>27511</v>
      </c>
      <c r="F1096" t="s">
        <v>23</v>
      </c>
      <c r="G1096" t="s">
        <v>89</v>
      </c>
      <c r="H1096">
        <v>114</v>
      </c>
      <c r="I1096" t="s">
        <v>31</v>
      </c>
      <c r="J1096">
        <f>VLOOKUP(I1096,[1]Key!$A$1:$C$72,2,FALSE)</f>
        <v>43.03519</v>
      </c>
      <c r="K1096">
        <f>VLOOKUP(I1096,[1]Key!$A$1:$C$72,3,FALSE)</f>
        <v>-87.907390000000007</v>
      </c>
      <c r="L1096" t="s">
        <v>44</v>
      </c>
      <c r="M1096">
        <f>VLOOKUP(L1096,[1]Key!$A$1:$C$72,2,FALSE)</f>
        <v>43.045712999999999</v>
      </c>
      <c r="N1096">
        <f>VLOOKUP(L1096,[1]Key!$A$1:$C$72,3,FALSE)</f>
        <v>-87.899756999999994</v>
      </c>
      <c r="O1096">
        <v>18</v>
      </c>
      <c r="P1096">
        <v>3</v>
      </c>
      <c r="Q1096">
        <v>2.7</v>
      </c>
      <c r="R1096">
        <v>2.6</v>
      </c>
      <c r="S1096">
        <v>108</v>
      </c>
      <c r="T1096">
        <f t="shared" si="153"/>
        <v>-1</v>
      </c>
      <c r="U1096" s="1">
        <v>42794</v>
      </c>
      <c r="V1096" s="13">
        <f t="shared" si="154"/>
        <v>42767</v>
      </c>
      <c r="W1096" s="14">
        <f t="shared" si="155"/>
        <v>42794</v>
      </c>
      <c r="X1096" s="1" t="str">
        <f t="shared" si="156"/>
        <v>Tuesday</v>
      </c>
      <c r="Y1096" s="2">
        <v>0.81593749999999998</v>
      </c>
      <c r="Z1096" s="2">
        <f t="shared" si="157"/>
        <v>0.83333333333333326</v>
      </c>
      <c r="AA1096">
        <f>1</f>
        <v>1</v>
      </c>
      <c r="AB1096" s="1">
        <v>42794</v>
      </c>
      <c r="AC1096" s="13">
        <f t="shared" si="158"/>
        <v>42767</v>
      </c>
      <c r="AD1096" s="14">
        <f t="shared" si="159"/>
        <v>42794</v>
      </c>
      <c r="AE1096" s="1" t="str">
        <f t="shared" si="160"/>
        <v>Tuesday</v>
      </c>
      <c r="AF1096" s="2">
        <v>0.82806712962962958</v>
      </c>
      <c r="AG1096" s="2">
        <f t="shared" si="161"/>
        <v>0.83333333333333326</v>
      </c>
      <c r="AH1096" t="s">
        <v>27</v>
      </c>
    </row>
    <row r="1097" spans="1:34" x14ac:dyDescent="0.2">
      <c r="A1097">
        <v>1508100</v>
      </c>
      <c r="B1097" t="s">
        <v>88</v>
      </c>
      <c r="E1097">
        <v>53012</v>
      </c>
      <c r="F1097" t="s">
        <v>23</v>
      </c>
      <c r="G1097" t="s">
        <v>89</v>
      </c>
      <c r="H1097">
        <v>11149</v>
      </c>
      <c r="I1097" t="s">
        <v>79</v>
      </c>
      <c r="J1097">
        <f>VLOOKUP(I1097,[1]Key!$A$1:$C$72,2,FALSE)</f>
        <v>43.038649999999997</v>
      </c>
      <c r="K1097">
        <f>VLOOKUP(I1097,[1]Key!$A$1:$C$72,3,FALSE)</f>
        <v>-87.921930000000003</v>
      </c>
      <c r="L1097" t="s">
        <v>43</v>
      </c>
      <c r="M1097">
        <f>VLOOKUP(L1097,[1]Key!$A$1:$C$72,2,FALSE)</f>
        <v>43.03886</v>
      </c>
      <c r="N1097">
        <f>VLOOKUP(L1097,[1]Key!$A$1:$C$72,3,FALSE)</f>
        <v>-87.902720000000002</v>
      </c>
      <c r="O1097">
        <v>10</v>
      </c>
      <c r="P1097">
        <v>3</v>
      </c>
      <c r="Q1097">
        <v>1.5</v>
      </c>
      <c r="R1097">
        <v>1.4</v>
      </c>
      <c r="S1097">
        <v>60</v>
      </c>
      <c r="T1097">
        <f t="shared" si="153"/>
        <v>-1</v>
      </c>
      <c r="U1097" s="1">
        <v>42781</v>
      </c>
      <c r="V1097" s="13">
        <f t="shared" si="154"/>
        <v>42767</v>
      </c>
      <c r="W1097" s="14">
        <f t="shared" si="155"/>
        <v>42781</v>
      </c>
      <c r="X1097" s="1" t="str">
        <f t="shared" si="156"/>
        <v>Wednesday</v>
      </c>
      <c r="Y1097" s="2">
        <v>0.56994212962962965</v>
      </c>
      <c r="Z1097" s="2">
        <f t="shared" si="157"/>
        <v>0.58333333333333326</v>
      </c>
      <c r="AA1097">
        <f>1</f>
        <v>1</v>
      </c>
      <c r="AB1097" s="1">
        <v>42781</v>
      </c>
      <c r="AC1097" s="13">
        <f t="shared" si="158"/>
        <v>42767</v>
      </c>
      <c r="AD1097" s="14">
        <f t="shared" si="159"/>
        <v>42781</v>
      </c>
      <c r="AE1097" s="1" t="str">
        <f t="shared" si="160"/>
        <v>Wednesday</v>
      </c>
      <c r="AF1097" s="2">
        <v>0.57673611111111112</v>
      </c>
      <c r="AG1097" s="2">
        <f t="shared" si="161"/>
        <v>0.58333333333333326</v>
      </c>
      <c r="AH1097" t="s">
        <v>27</v>
      </c>
    </row>
    <row r="1098" spans="1:34" x14ac:dyDescent="0.2">
      <c r="A1098">
        <v>1456370</v>
      </c>
      <c r="B1098" t="s">
        <v>88</v>
      </c>
      <c r="E1098">
        <v>60056</v>
      </c>
      <c r="F1098" t="s">
        <v>23</v>
      </c>
      <c r="G1098" t="s">
        <v>89</v>
      </c>
      <c r="H1098">
        <v>5438</v>
      </c>
      <c r="I1098" t="s">
        <v>74</v>
      </c>
      <c r="J1098">
        <f>VLOOKUP(I1098,[1]Key!$A$1:$C$72,2,FALSE)</f>
        <v>43.040154000000001</v>
      </c>
      <c r="K1098">
        <f>VLOOKUP(I1098,[1]Key!$A$1:$C$72,3,FALSE)</f>
        <v>-87.932113000000001</v>
      </c>
      <c r="L1098" t="s">
        <v>32</v>
      </c>
      <c r="M1098">
        <f>VLOOKUP(L1098,[1]Key!$A$1:$C$72,2,FALSE)</f>
        <v>43.038719999999998</v>
      </c>
      <c r="N1098">
        <f>VLOOKUP(L1098,[1]Key!$A$1:$C$72,3,FALSE)</f>
        <v>-87.905339999999995</v>
      </c>
      <c r="O1098">
        <v>59</v>
      </c>
      <c r="P1098">
        <v>6</v>
      </c>
      <c r="Q1098">
        <v>8.9</v>
      </c>
      <c r="R1098">
        <v>8.4</v>
      </c>
      <c r="S1098">
        <v>354</v>
      </c>
      <c r="T1098">
        <f t="shared" si="153"/>
        <v>-1</v>
      </c>
      <c r="U1098" s="1">
        <v>42782</v>
      </c>
      <c r="V1098" s="13">
        <f t="shared" si="154"/>
        <v>42767</v>
      </c>
      <c r="W1098" s="14">
        <f t="shared" si="155"/>
        <v>42782</v>
      </c>
      <c r="X1098" s="1" t="str">
        <f t="shared" si="156"/>
        <v>Thursday</v>
      </c>
      <c r="Y1098" s="2">
        <v>4.0486111111111105E-2</v>
      </c>
      <c r="Z1098" s="2">
        <f t="shared" si="157"/>
        <v>4.1666666666666664E-2</v>
      </c>
      <c r="AA1098">
        <f>1</f>
        <v>1</v>
      </c>
      <c r="AB1098" s="1">
        <v>42782</v>
      </c>
      <c r="AC1098" s="13">
        <f t="shared" si="158"/>
        <v>42767</v>
      </c>
      <c r="AD1098" s="14">
        <f t="shared" si="159"/>
        <v>42782</v>
      </c>
      <c r="AE1098" s="1" t="str">
        <f t="shared" si="160"/>
        <v>Thursday</v>
      </c>
      <c r="AF1098" s="2">
        <v>8.1574074074074077E-2</v>
      </c>
      <c r="AG1098" s="2">
        <f t="shared" si="161"/>
        <v>8.3333333333333329E-2</v>
      </c>
      <c r="AH1098" t="s">
        <v>27</v>
      </c>
    </row>
    <row r="1099" spans="1:34" x14ac:dyDescent="0.2">
      <c r="A1099">
        <v>1508922</v>
      </c>
      <c r="B1099" t="s">
        <v>88</v>
      </c>
      <c r="E1099">
        <v>53226</v>
      </c>
      <c r="F1099" t="s">
        <v>23</v>
      </c>
      <c r="G1099" t="s">
        <v>89</v>
      </c>
      <c r="H1099">
        <v>5476</v>
      </c>
      <c r="I1099" t="s">
        <v>54</v>
      </c>
      <c r="J1099">
        <f>VLOOKUP(I1099,[1]Key!$A$1:$C$72,2,FALSE)</f>
        <v>43.046570000000003</v>
      </c>
      <c r="K1099">
        <f>VLOOKUP(I1099,[1]Key!$A$1:$C$72,3,FALSE)</f>
        <v>-87.908720000000002</v>
      </c>
      <c r="L1099" t="s">
        <v>37</v>
      </c>
      <c r="M1099">
        <f>VLOOKUP(L1099,[1]Key!$A$1:$C$72,2,FALSE)</f>
        <v>43.031320000000001</v>
      </c>
      <c r="N1099">
        <f>VLOOKUP(L1099,[1]Key!$A$1:$C$72,3,FALSE)</f>
        <v>-87.904259999999994</v>
      </c>
      <c r="O1099">
        <v>10</v>
      </c>
      <c r="P1099">
        <v>3</v>
      </c>
      <c r="Q1099">
        <v>1.5</v>
      </c>
      <c r="R1099">
        <v>1.4</v>
      </c>
      <c r="S1099">
        <v>60</v>
      </c>
      <c r="T1099">
        <f t="shared" si="153"/>
        <v>-1</v>
      </c>
      <c r="U1099" s="1">
        <v>42782</v>
      </c>
      <c r="V1099" s="13">
        <f t="shared" si="154"/>
        <v>42767</v>
      </c>
      <c r="W1099" s="14">
        <f t="shared" si="155"/>
        <v>42782</v>
      </c>
      <c r="X1099" s="1" t="str">
        <f t="shared" si="156"/>
        <v>Thursday</v>
      </c>
      <c r="Y1099" s="2">
        <v>0.71689814814814812</v>
      </c>
      <c r="Z1099" s="2">
        <f t="shared" si="157"/>
        <v>0.70833333333333326</v>
      </c>
      <c r="AA1099">
        <f>1</f>
        <v>1</v>
      </c>
      <c r="AB1099" s="1">
        <v>42782</v>
      </c>
      <c r="AC1099" s="13">
        <f t="shared" si="158"/>
        <v>42767</v>
      </c>
      <c r="AD1099" s="14">
        <f t="shared" si="159"/>
        <v>42782</v>
      </c>
      <c r="AE1099" s="1" t="str">
        <f t="shared" si="160"/>
        <v>Thursday</v>
      </c>
      <c r="AF1099" s="2">
        <v>0.72403935185185186</v>
      </c>
      <c r="AG1099" s="2">
        <f t="shared" si="161"/>
        <v>0.70833333333333326</v>
      </c>
      <c r="AH1099" t="s">
        <v>27</v>
      </c>
    </row>
    <row r="1100" spans="1:34" x14ac:dyDescent="0.2">
      <c r="A1100">
        <v>1509139</v>
      </c>
      <c r="B1100" t="s">
        <v>88</v>
      </c>
      <c r="F1100" t="s">
        <v>23</v>
      </c>
      <c r="G1100" t="s">
        <v>89</v>
      </c>
      <c r="H1100">
        <v>5561</v>
      </c>
      <c r="I1100" t="s">
        <v>25</v>
      </c>
      <c r="J1100">
        <f>VLOOKUP(I1100,[1]Key!$A$1:$C$72,2,FALSE)</f>
        <v>43.06044</v>
      </c>
      <c r="K1100">
        <f>VLOOKUP(I1100,[1]Key!$A$1:$C$72,3,FALSE)</f>
        <v>-88.016239999999996</v>
      </c>
      <c r="L1100" t="s">
        <v>26</v>
      </c>
      <c r="M1100">
        <f>VLOOKUP(L1100,[1]Key!$A$1:$C$72,2,FALSE)</f>
        <v>43.060079999999999</v>
      </c>
      <c r="N1100">
        <f>VLOOKUP(L1100,[1]Key!$A$1:$C$72,3,FALSE)</f>
        <v>-88.027349999999998</v>
      </c>
      <c r="O1100">
        <v>7</v>
      </c>
      <c r="P1100">
        <v>3</v>
      </c>
      <c r="Q1100">
        <v>1.1000000000000001</v>
      </c>
      <c r="R1100">
        <v>1</v>
      </c>
      <c r="S1100">
        <v>42</v>
      </c>
      <c r="T1100">
        <f t="shared" si="153"/>
        <v>-1</v>
      </c>
      <c r="U1100" s="1">
        <v>42783</v>
      </c>
      <c r="V1100" s="13">
        <f t="shared" si="154"/>
        <v>42767</v>
      </c>
      <c r="W1100" s="14">
        <f t="shared" si="155"/>
        <v>42783</v>
      </c>
      <c r="X1100" s="1" t="str">
        <f t="shared" si="156"/>
        <v>Friday</v>
      </c>
      <c r="Y1100" s="2">
        <v>0.39502314814814815</v>
      </c>
      <c r="Z1100" s="2">
        <f t="shared" si="157"/>
        <v>0.375</v>
      </c>
      <c r="AA1100">
        <f>1</f>
        <v>1</v>
      </c>
      <c r="AB1100" s="1">
        <v>42783</v>
      </c>
      <c r="AC1100" s="13">
        <f t="shared" si="158"/>
        <v>42767</v>
      </c>
      <c r="AD1100" s="14">
        <f t="shared" si="159"/>
        <v>42783</v>
      </c>
      <c r="AE1100" s="1" t="str">
        <f t="shared" si="160"/>
        <v>Friday</v>
      </c>
      <c r="AF1100" s="2">
        <v>0.39959490740740744</v>
      </c>
      <c r="AG1100" s="2">
        <f t="shared" si="161"/>
        <v>0.41666666666666663</v>
      </c>
      <c r="AH1100" t="s">
        <v>27</v>
      </c>
    </row>
    <row r="1101" spans="1:34" x14ac:dyDescent="0.2">
      <c r="A1101">
        <v>1500115</v>
      </c>
      <c r="B1101" t="s">
        <v>88</v>
      </c>
      <c r="E1101">
        <v>53233</v>
      </c>
      <c r="F1101" t="s">
        <v>23</v>
      </c>
      <c r="G1101" t="s">
        <v>89</v>
      </c>
      <c r="H1101">
        <v>995</v>
      </c>
      <c r="I1101" t="s">
        <v>43</v>
      </c>
      <c r="J1101">
        <f>VLOOKUP(I1101,[1]Key!$A$1:$C$72,2,FALSE)</f>
        <v>43.03886</v>
      </c>
      <c r="K1101">
        <f>VLOOKUP(I1101,[1]Key!$A$1:$C$72,3,FALSE)</f>
        <v>-87.902720000000002</v>
      </c>
      <c r="L1101" t="s">
        <v>34</v>
      </c>
      <c r="M1101">
        <f>VLOOKUP(L1101,[1]Key!$A$1:$C$72,2,FALSE)</f>
        <v>43.036900000000003</v>
      </c>
      <c r="N1101">
        <f>VLOOKUP(L1101,[1]Key!$A$1:$C$72,3,FALSE)</f>
        <v>-87.89667</v>
      </c>
      <c r="O1101">
        <v>12</v>
      </c>
      <c r="P1101">
        <v>3</v>
      </c>
      <c r="Q1101">
        <v>1.8</v>
      </c>
      <c r="R1101">
        <v>1.7</v>
      </c>
      <c r="S1101">
        <v>72</v>
      </c>
      <c r="T1101">
        <f t="shared" si="153"/>
        <v>-1</v>
      </c>
      <c r="U1101" s="1">
        <v>42783</v>
      </c>
      <c r="V1101" s="13">
        <f t="shared" si="154"/>
        <v>42767</v>
      </c>
      <c r="W1101" s="14">
        <f t="shared" si="155"/>
        <v>42783</v>
      </c>
      <c r="X1101" s="1" t="str">
        <f t="shared" si="156"/>
        <v>Friday</v>
      </c>
      <c r="Y1101" s="2">
        <v>0.39979166666666671</v>
      </c>
      <c r="Z1101" s="2">
        <f t="shared" si="157"/>
        <v>0.41666666666666663</v>
      </c>
      <c r="AA1101">
        <f>1</f>
        <v>1</v>
      </c>
      <c r="AB1101" s="1">
        <v>42783</v>
      </c>
      <c r="AC1101" s="13">
        <f t="shared" si="158"/>
        <v>42767</v>
      </c>
      <c r="AD1101" s="14">
        <f t="shared" si="159"/>
        <v>42783</v>
      </c>
      <c r="AE1101" s="1" t="str">
        <f t="shared" si="160"/>
        <v>Friday</v>
      </c>
      <c r="AF1101" s="2">
        <v>0.40773148148148147</v>
      </c>
      <c r="AG1101" s="2">
        <f t="shared" si="161"/>
        <v>0.41666666666666663</v>
      </c>
      <c r="AH1101" t="s">
        <v>27</v>
      </c>
    </row>
    <row r="1102" spans="1:34" x14ac:dyDescent="0.2">
      <c r="A1102">
        <v>1509347</v>
      </c>
      <c r="B1102" t="s">
        <v>88</v>
      </c>
      <c r="E1102">
        <v>60137</v>
      </c>
      <c r="F1102" t="s">
        <v>23</v>
      </c>
      <c r="G1102" t="s">
        <v>89</v>
      </c>
      <c r="H1102">
        <v>5429</v>
      </c>
      <c r="I1102" t="s">
        <v>74</v>
      </c>
      <c r="J1102">
        <f>VLOOKUP(I1102,[1]Key!$A$1:$C$72,2,FALSE)</f>
        <v>43.040154000000001</v>
      </c>
      <c r="K1102">
        <f>VLOOKUP(I1102,[1]Key!$A$1:$C$72,3,FALSE)</f>
        <v>-87.932113000000001</v>
      </c>
      <c r="L1102" t="s">
        <v>79</v>
      </c>
      <c r="M1102">
        <f>VLOOKUP(L1102,[1]Key!$A$1:$C$72,2,FALSE)</f>
        <v>43.038649999999997</v>
      </c>
      <c r="N1102">
        <f>VLOOKUP(L1102,[1]Key!$A$1:$C$72,3,FALSE)</f>
        <v>-87.921930000000003</v>
      </c>
      <c r="O1102">
        <v>61</v>
      </c>
      <c r="P1102">
        <v>6</v>
      </c>
      <c r="Q1102">
        <v>9.1999999999999993</v>
      </c>
      <c r="R1102">
        <v>8.6999999999999993</v>
      </c>
      <c r="S1102">
        <v>366</v>
      </c>
      <c r="T1102">
        <f t="shared" si="153"/>
        <v>-1</v>
      </c>
      <c r="U1102" s="1">
        <v>42783</v>
      </c>
      <c r="V1102" s="13">
        <f t="shared" si="154"/>
        <v>42767</v>
      </c>
      <c r="W1102" s="14">
        <f t="shared" si="155"/>
        <v>42783</v>
      </c>
      <c r="X1102" s="1" t="str">
        <f t="shared" si="156"/>
        <v>Friday</v>
      </c>
      <c r="Y1102" s="2">
        <v>0.50135416666666666</v>
      </c>
      <c r="Z1102" s="2">
        <f t="shared" si="157"/>
        <v>0.5</v>
      </c>
      <c r="AA1102">
        <f>1</f>
        <v>1</v>
      </c>
      <c r="AB1102" s="1">
        <v>42783</v>
      </c>
      <c r="AC1102" s="13">
        <f t="shared" si="158"/>
        <v>42767</v>
      </c>
      <c r="AD1102" s="14">
        <f t="shared" si="159"/>
        <v>42783</v>
      </c>
      <c r="AE1102" s="1" t="str">
        <f t="shared" si="160"/>
        <v>Friday</v>
      </c>
      <c r="AF1102" s="2">
        <v>0.54351851851851851</v>
      </c>
      <c r="AG1102" s="2">
        <f t="shared" si="161"/>
        <v>0.54166666666666663</v>
      </c>
      <c r="AH1102" t="s">
        <v>27</v>
      </c>
    </row>
    <row r="1103" spans="1:34" x14ac:dyDescent="0.2">
      <c r="A1103">
        <v>1359142</v>
      </c>
      <c r="B1103" t="s">
        <v>88</v>
      </c>
      <c r="E1103">
        <v>53158</v>
      </c>
      <c r="F1103" t="s">
        <v>23</v>
      </c>
      <c r="G1103" t="s">
        <v>89</v>
      </c>
      <c r="H1103">
        <v>279</v>
      </c>
      <c r="I1103" t="s">
        <v>63</v>
      </c>
      <c r="J1103">
        <f>VLOOKUP(I1103,[1]Key!$A$1:$C$72,2,FALSE)</f>
        <v>43.078530000000001</v>
      </c>
      <c r="K1103">
        <f>VLOOKUP(I1103,[1]Key!$A$1:$C$72,3,FALSE)</f>
        <v>-87.882620000000003</v>
      </c>
      <c r="L1103" t="s">
        <v>34</v>
      </c>
      <c r="M1103">
        <f>VLOOKUP(L1103,[1]Key!$A$1:$C$72,2,FALSE)</f>
        <v>43.036900000000003</v>
      </c>
      <c r="N1103">
        <f>VLOOKUP(L1103,[1]Key!$A$1:$C$72,3,FALSE)</f>
        <v>-87.89667</v>
      </c>
      <c r="O1103">
        <v>62</v>
      </c>
      <c r="P1103">
        <v>6</v>
      </c>
      <c r="Q1103">
        <v>9.3000000000000007</v>
      </c>
      <c r="R1103">
        <v>8.8000000000000007</v>
      </c>
      <c r="S1103">
        <v>372</v>
      </c>
      <c r="T1103">
        <f t="shared" si="153"/>
        <v>-1</v>
      </c>
      <c r="U1103" s="1">
        <v>42783</v>
      </c>
      <c r="V1103" s="13">
        <f t="shared" si="154"/>
        <v>42767</v>
      </c>
      <c r="W1103" s="14">
        <f t="shared" si="155"/>
        <v>42783</v>
      </c>
      <c r="X1103" s="1" t="str">
        <f t="shared" si="156"/>
        <v>Friday</v>
      </c>
      <c r="Y1103" s="2">
        <v>0.54486111111111113</v>
      </c>
      <c r="Z1103" s="2">
        <f t="shared" si="157"/>
        <v>0.54166666666666663</v>
      </c>
      <c r="AA1103">
        <f>1</f>
        <v>1</v>
      </c>
      <c r="AB1103" s="1">
        <v>42783</v>
      </c>
      <c r="AC1103" s="13">
        <f t="shared" si="158"/>
        <v>42767</v>
      </c>
      <c r="AD1103" s="14">
        <f t="shared" si="159"/>
        <v>42783</v>
      </c>
      <c r="AE1103" s="1" t="str">
        <f t="shared" si="160"/>
        <v>Friday</v>
      </c>
      <c r="AF1103" s="2">
        <v>0.58811342592592586</v>
      </c>
      <c r="AG1103" s="2">
        <f t="shared" si="161"/>
        <v>0.58333333333333326</v>
      </c>
      <c r="AH1103" t="s">
        <v>27</v>
      </c>
    </row>
    <row r="1104" spans="1:34" x14ac:dyDescent="0.2">
      <c r="A1104">
        <v>1509513</v>
      </c>
      <c r="B1104" t="s">
        <v>88</v>
      </c>
      <c r="E1104">
        <v>53045</v>
      </c>
      <c r="F1104" t="s">
        <v>23</v>
      </c>
      <c r="G1104" t="s">
        <v>89</v>
      </c>
      <c r="H1104">
        <v>357</v>
      </c>
      <c r="I1104" t="s">
        <v>74</v>
      </c>
      <c r="J1104">
        <f>VLOOKUP(I1104,[1]Key!$A$1:$C$72,2,FALSE)</f>
        <v>43.040154000000001</v>
      </c>
      <c r="K1104">
        <f>VLOOKUP(I1104,[1]Key!$A$1:$C$72,3,FALSE)</f>
        <v>-87.932113000000001</v>
      </c>
      <c r="L1104" t="s">
        <v>74</v>
      </c>
      <c r="M1104">
        <f>VLOOKUP(L1104,[1]Key!$A$1:$C$72,2,FALSE)</f>
        <v>43.040154000000001</v>
      </c>
      <c r="N1104">
        <f>VLOOKUP(L1104,[1]Key!$A$1:$C$72,3,FALSE)</f>
        <v>-87.932113000000001</v>
      </c>
      <c r="O1104">
        <v>85</v>
      </c>
      <c r="P1104">
        <v>9</v>
      </c>
      <c r="Q1104">
        <v>12.8</v>
      </c>
      <c r="R1104">
        <v>12.1</v>
      </c>
      <c r="S1104">
        <v>510</v>
      </c>
      <c r="T1104">
        <f t="shared" si="153"/>
        <v>-1</v>
      </c>
      <c r="U1104" s="1">
        <v>42783</v>
      </c>
      <c r="V1104" s="13">
        <f t="shared" si="154"/>
        <v>42767</v>
      </c>
      <c r="W1104" s="14">
        <f t="shared" si="155"/>
        <v>42783</v>
      </c>
      <c r="X1104" s="1" t="str">
        <f t="shared" si="156"/>
        <v>Friday</v>
      </c>
      <c r="Y1104" s="2">
        <v>0.56184027777777779</v>
      </c>
      <c r="Z1104" s="2">
        <f t="shared" si="157"/>
        <v>0.54166666666666663</v>
      </c>
      <c r="AA1104">
        <f>1</f>
        <v>1</v>
      </c>
      <c r="AB1104" s="1">
        <v>42783</v>
      </c>
      <c r="AC1104" s="13">
        <f t="shared" si="158"/>
        <v>42767</v>
      </c>
      <c r="AD1104" s="14">
        <f t="shared" si="159"/>
        <v>42783</v>
      </c>
      <c r="AE1104" s="1" t="str">
        <f t="shared" si="160"/>
        <v>Friday</v>
      </c>
      <c r="AF1104" s="2">
        <v>0.62142361111111111</v>
      </c>
      <c r="AG1104" s="2">
        <f t="shared" si="161"/>
        <v>0.625</v>
      </c>
      <c r="AH1104" t="s">
        <v>35</v>
      </c>
    </row>
    <row r="1105" spans="1:34" x14ac:dyDescent="0.2">
      <c r="A1105">
        <v>1365684</v>
      </c>
      <c r="B1105" t="s">
        <v>88</v>
      </c>
      <c r="E1105">
        <v>53129</v>
      </c>
      <c r="F1105" t="s">
        <v>23</v>
      </c>
      <c r="G1105" t="s">
        <v>89</v>
      </c>
      <c r="H1105">
        <v>5434</v>
      </c>
      <c r="I1105" t="s">
        <v>78</v>
      </c>
      <c r="J1105">
        <f>VLOOKUP(I1105,[1]Key!$A$1:$C$72,2,FALSE)</f>
        <v>43.060250000000003</v>
      </c>
      <c r="K1105">
        <f>VLOOKUP(I1105,[1]Key!$A$1:$C$72,3,FALSE)</f>
        <v>-87.892169999999993</v>
      </c>
      <c r="L1105" t="s">
        <v>93</v>
      </c>
      <c r="M1105">
        <f>VLOOKUP(L1105,[1]Key!$A$1:$C$72,2,FALSE)</f>
        <v>43.069021999999997</v>
      </c>
      <c r="N1105">
        <f>VLOOKUP(L1105,[1]Key!$A$1:$C$72,3,FALSE)</f>
        <v>-87.887940999999998</v>
      </c>
      <c r="O1105">
        <v>7</v>
      </c>
      <c r="P1105">
        <v>3</v>
      </c>
      <c r="Q1105">
        <v>1.1000000000000001</v>
      </c>
      <c r="R1105">
        <v>1</v>
      </c>
      <c r="S1105">
        <v>42</v>
      </c>
      <c r="T1105">
        <f t="shared" si="153"/>
        <v>-1</v>
      </c>
      <c r="U1105" s="1">
        <v>42783</v>
      </c>
      <c r="V1105" s="13">
        <f t="shared" si="154"/>
        <v>42767</v>
      </c>
      <c r="W1105" s="14">
        <f t="shared" si="155"/>
        <v>42783</v>
      </c>
      <c r="X1105" s="1" t="str">
        <f t="shared" si="156"/>
        <v>Friday</v>
      </c>
      <c r="Y1105" s="2">
        <v>0.58680555555555558</v>
      </c>
      <c r="Z1105" s="2">
        <f t="shared" si="157"/>
        <v>0.58333333333333326</v>
      </c>
      <c r="AA1105">
        <f>1</f>
        <v>1</v>
      </c>
      <c r="AB1105" s="1">
        <v>42783</v>
      </c>
      <c r="AC1105" s="13">
        <f t="shared" si="158"/>
        <v>42767</v>
      </c>
      <c r="AD1105" s="14">
        <f t="shared" si="159"/>
        <v>42783</v>
      </c>
      <c r="AE1105" s="1" t="str">
        <f t="shared" si="160"/>
        <v>Friday</v>
      </c>
      <c r="AF1105" s="2">
        <v>0.59225694444444443</v>
      </c>
      <c r="AG1105" s="2">
        <f t="shared" si="161"/>
        <v>0.58333333333333326</v>
      </c>
      <c r="AH1105" t="s">
        <v>27</v>
      </c>
    </row>
    <row r="1106" spans="1:34" x14ac:dyDescent="0.2">
      <c r="A1106">
        <v>1509570</v>
      </c>
      <c r="B1106" t="s">
        <v>88</v>
      </c>
      <c r="E1106">
        <v>65311</v>
      </c>
      <c r="F1106" t="s">
        <v>23</v>
      </c>
      <c r="G1106" t="s">
        <v>89</v>
      </c>
      <c r="H1106">
        <v>318</v>
      </c>
      <c r="I1106" t="s">
        <v>47</v>
      </c>
      <c r="J1106">
        <f>VLOOKUP(I1106,[1]Key!$A$1:$C$72,2,FALSE)</f>
        <v>43.049230000000001</v>
      </c>
      <c r="K1106">
        <f>VLOOKUP(I1106,[1]Key!$A$1:$C$72,3,FALSE)</f>
        <v>-87.911940000000001</v>
      </c>
      <c r="L1106" t="s">
        <v>31</v>
      </c>
      <c r="M1106">
        <f>VLOOKUP(L1106,[1]Key!$A$1:$C$72,2,FALSE)</f>
        <v>43.03519</v>
      </c>
      <c r="N1106">
        <f>VLOOKUP(L1106,[1]Key!$A$1:$C$72,3,FALSE)</f>
        <v>-87.907390000000007</v>
      </c>
      <c r="O1106">
        <v>21</v>
      </c>
      <c r="P1106">
        <v>3</v>
      </c>
      <c r="Q1106">
        <v>3.2</v>
      </c>
      <c r="R1106">
        <v>3</v>
      </c>
      <c r="S1106">
        <v>126</v>
      </c>
      <c r="T1106">
        <f t="shared" si="153"/>
        <v>-1</v>
      </c>
      <c r="U1106" s="1">
        <v>42783</v>
      </c>
      <c r="V1106" s="13">
        <f t="shared" si="154"/>
        <v>42767</v>
      </c>
      <c r="W1106" s="14">
        <f t="shared" si="155"/>
        <v>42783</v>
      </c>
      <c r="X1106" s="1" t="str">
        <f t="shared" si="156"/>
        <v>Friday</v>
      </c>
      <c r="Y1106" s="2">
        <v>0.58762731481481478</v>
      </c>
      <c r="Z1106" s="2">
        <f t="shared" si="157"/>
        <v>0.58333333333333326</v>
      </c>
      <c r="AA1106">
        <f>1</f>
        <v>1</v>
      </c>
      <c r="AB1106" s="1">
        <v>42783</v>
      </c>
      <c r="AC1106" s="13">
        <f t="shared" si="158"/>
        <v>42767</v>
      </c>
      <c r="AD1106" s="14">
        <f t="shared" si="159"/>
        <v>42783</v>
      </c>
      <c r="AE1106" s="1" t="str">
        <f t="shared" si="160"/>
        <v>Friday</v>
      </c>
      <c r="AF1106" s="2">
        <v>0.60270833333333329</v>
      </c>
      <c r="AG1106" s="2">
        <f t="shared" si="161"/>
        <v>0.58333333333333326</v>
      </c>
      <c r="AH1106" t="s">
        <v>27</v>
      </c>
    </row>
    <row r="1107" spans="1:34" x14ac:dyDescent="0.2">
      <c r="A1107">
        <v>1509577</v>
      </c>
      <c r="B1107" t="s">
        <v>88</v>
      </c>
      <c r="E1107">
        <v>53211</v>
      </c>
      <c r="F1107" t="s">
        <v>23</v>
      </c>
      <c r="G1107" t="s">
        <v>89</v>
      </c>
      <c r="H1107">
        <v>11147</v>
      </c>
      <c r="I1107" t="s">
        <v>65</v>
      </c>
      <c r="J1107">
        <f>VLOOKUP(I1107,[1]Key!$A$1:$C$72,2,FALSE)</f>
        <v>43.060786</v>
      </c>
      <c r="K1107">
        <f>VLOOKUP(I1107,[1]Key!$A$1:$C$72,3,FALSE)</f>
        <v>-87.883825999999999</v>
      </c>
      <c r="L1107" t="s">
        <v>40</v>
      </c>
      <c r="M1107">
        <f>VLOOKUP(L1107,[1]Key!$A$1:$C$72,2,FALSE)</f>
        <v>43.031480000000002</v>
      </c>
      <c r="N1107">
        <f>VLOOKUP(L1107,[1]Key!$A$1:$C$72,3,FALSE)</f>
        <v>-87.908169999999998</v>
      </c>
      <c r="O1107">
        <v>24</v>
      </c>
      <c r="P1107">
        <v>3</v>
      </c>
      <c r="Q1107">
        <v>3.6</v>
      </c>
      <c r="R1107">
        <v>3.4</v>
      </c>
      <c r="S1107">
        <v>144</v>
      </c>
      <c r="T1107">
        <f t="shared" si="153"/>
        <v>-1</v>
      </c>
      <c r="U1107" s="1">
        <v>42783</v>
      </c>
      <c r="V1107" s="13">
        <f t="shared" si="154"/>
        <v>42767</v>
      </c>
      <c r="W1107" s="14">
        <f t="shared" si="155"/>
        <v>42783</v>
      </c>
      <c r="X1107" s="1" t="str">
        <f t="shared" si="156"/>
        <v>Friday</v>
      </c>
      <c r="Y1107" s="2">
        <v>0.58983796296296298</v>
      </c>
      <c r="Z1107" s="2">
        <f t="shared" si="157"/>
        <v>0.58333333333333326</v>
      </c>
      <c r="AA1107">
        <f>1</f>
        <v>1</v>
      </c>
      <c r="AB1107" s="1">
        <v>42783</v>
      </c>
      <c r="AC1107" s="13">
        <f t="shared" si="158"/>
        <v>42767</v>
      </c>
      <c r="AD1107" s="14">
        <f t="shared" si="159"/>
        <v>42783</v>
      </c>
      <c r="AE1107" s="1" t="str">
        <f t="shared" si="160"/>
        <v>Friday</v>
      </c>
      <c r="AF1107" s="2">
        <v>0.60674768518518518</v>
      </c>
      <c r="AG1107" s="2">
        <f t="shared" si="161"/>
        <v>0.625</v>
      </c>
      <c r="AH1107" t="s">
        <v>27</v>
      </c>
    </row>
    <row r="1108" spans="1:34" x14ac:dyDescent="0.2">
      <c r="A1108">
        <v>1492472</v>
      </c>
      <c r="B1108" t="s">
        <v>88</v>
      </c>
      <c r="E1108">
        <v>53233</v>
      </c>
      <c r="F1108" t="s">
        <v>23</v>
      </c>
      <c r="G1108" t="s">
        <v>89</v>
      </c>
      <c r="H1108">
        <v>11056</v>
      </c>
      <c r="I1108" t="s">
        <v>74</v>
      </c>
      <c r="J1108">
        <f>VLOOKUP(I1108,[1]Key!$A$1:$C$72,2,FALSE)</f>
        <v>43.040154000000001</v>
      </c>
      <c r="K1108">
        <f>VLOOKUP(I1108,[1]Key!$A$1:$C$72,3,FALSE)</f>
        <v>-87.932113000000001</v>
      </c>
      <c r="L1108" t="s">
        <v>74</v>
      </c>
      <c r="M1108">
        <f>VLOOKUP(L1108,[1]Key!$A$1:$C$72,2,FALSE)</f>
        <v>43.040154000000001</v>
      </c>
      <c r="N1108">
        <f>VLOOKUP(L1108,[1]Key!$A$1:$C$72,3,FALSE)</f>
        <v>-87.932113000000001</v>
      </c>
      <c r="O1108">
        <v>93</v>
      </c>
      <c r="P1108">
        <v>9</v>
      </c>
      <c r="Q1108">
        <v>14</v>
      </c>
      <c r="R1108">
        <v>13.3</v>
      </c>
      <c r="S1108">
        <v>558</v>
      </c>
      <c r="T1108">
        <f t="shared" si="153"/>
        <v>-1</v>
      </c>
      <c r="U1108" s="1">
        <v>42783</v>
      </c>
      <c r="V1108" s="13">
        <f t="shared" si="154"/>
        <v>42767</v>
      </c>
      <c r="W1108" s="14">
        <f t="shared" si="155"/>
        <v>42783</v>
      </c>
      <c r="X1108" s="1" t="str">
        <f t="shared" si="156"/>
        <v>Friday</v>
      </c>
      <c r="Y1108" s="2">
        <v>0.62005787037037041</v>
      </c>
      <c r="Z1108" s="2">
        <f t="shared" si="157"/>
        <v>0.625</v>
      </c>
      <c r="AA1108">
        <f>1</f>
        <v>1</v>
      </c>
      <c r="AB1108" s="1">
        <v>42783</v>
      </c>
      <c r="AC1108" s="13">
        <f t="shared" si="158"/>
        <v>42767</v>
      </c>
      <c r="AD1108" s="14">
        <f t="shared" si="159"/>
        <v>42783</v>
      </c>
      <c r="AE1108" s="1" t="str">
        <f t="shared" si="160"/>
        <v>Friday</v>
      </c>
      <c r="AF1108" s="2">
        <v>0.68425925925925923</v>
      </c>
      <c r="AG1108" s="2">
        <f t="shared" si="161"/>
        <v>0.66666666666666663</v>
      </c>
      <c r="AH1108" t="s">
        <v>35</v>
      </c>
    </row>
    <row r="1109" spans="1:34" x14ac:dyDescent="0.2">
      <c r="A1109">
        <v>1507653</v>
      </c>
      <c r="B1109" t="s">
        <v>88</v>
      </c>
      <c r="E1109">
        <v>53202</v>
      </c>
      <c r="F1109" t="s">
        <v>23</v>
      </c>
      <c r="G1109" t="s">
        <v>89</v>
      </c>
      <c r="H1109">
        <v>242</v>
      </c>
      <c r="I1109" t="s">
        <v>77</v>
      </c>
      <c r="J1109">
        <f>VLOOKUP(I1109,[1]Key!$A$1:$C$72,2,FALSE)</f>
        <v>43.074655999999997</v>
      </c>
      <c r="K1109">
        <f>VLOOKUP(I1109,[1]Key!$A$1:$C$72,3,FALSE)</f>
        <v>-87.889011999999994</v>
      </c>
      <c r="L1109" t="s">
        <v>61</v>
      </c>
      <c r="M1109">
        <f>VLOOKUP(L1109,[1]Key!$A$1:$C$72,2,FALSE)</f>
        <v>43.058619999999998</v>
      </c>
      <c r="N1109">
        <f>VLOOKUP(L1109,[1]Key!$A$1:$C$72,3,FALSE)</f>
        <v>-87.885319999999993</v>
      </c>
      <c r="O1109">
        <v>9</v>
      </c>
      <c r="P1109">
        <v>3</v>
      </c>
      <c r="Q1109">
        <v>1.4</v>
      </c>
      <c r="R1109">
        <v>1.3</v>
      </c>
      <c r="S1109">
        <v>54</v>
      </c>
      <c r="T1109">
        <f t="shared" si="153"/>
        <v>-1</v>
      </c>
      <c r="U1109" s="1">
        <v>42783</v>
      </c>
      <c r="V1109" s="13">
        <f t="shared" si="154"/>
        <v>42767</v>
      </c>
      <c r="W1109" s="14">
        <f t="shared" si="155"/>
        <v>42783</v>
      </c>
      <c r="X1109" s="1" t="str">
        <f t="shared" si="156"/>
        <v>Friday</v>
      </c>
      <c r="Y1109" s="2">
        <v>0.64535879629629633</v>
      </c>
      <c r="Z1109" s="2">
        <f t="shared" si="157"/>
        <v>0.625</v>
      </c>
      <c r="AA1109">
        <f>1</f>
        <v>1</v>
      </c>
      <c r="AB1109" s="1">
        <v>42783</v>
      </c>
      <c r="AC1109" s="13">
        <f t="shared" si="158"/>
        <v>42767</v>
      </c>
      <c r="AD1109" s="14">
        <f t="shared" si="159"/>
        <v>42783</v>
      </c>
      <c r="AE1109" s="1" t="str">
        <f t="shared" si="160"/>
        <v>Friday</v>
      </c>
      <c r="AF1109" s="2">
        <v>0.65171296296296299</v>
      </c>
      <c r="AG1109" s="2">
        <f t="shared" si="161"/>
        <v>0.66666666666666663</v>
      </c>
      <c r="AH1109" t="s">
        <v>27</v>
      </c>
    </row>
    <row r="1110" spans="1:34" x14ac:dyDescent="0.2">
      <c r="A1110">
        <v>1509710</v>
      </c>
      <c r="B1110" t="s">
        <v>88</v>
      </c>
      <c r="E1110">
        <v>53005</v>
      </c>
      <c r="F1110" t="s">
        <v>23</v>
      </c>
      <c r="G1110" t="s">
        <v>89</v>
      </c>
      <c r="H1110">
        <v>5475</v>
      </c>
      <c r="I1110" t="s">
        <v>52</v>
      </c>
      <c r="J1110">
        <f>VLOOKUP(I1110,[1]Key!$A$1:$C$72,2,FALSE)</f>
        <v>43.026470000000003</v>
      </c>
      <c r="K1110">
        <f>VLOOKUP(I1110,[1]Key!$A$1:$C$72,3,FALSE)</f>
        <v>-87.918040000000005</v>
      </c>
      <c r="L1110" t="s">
        <v>70</v>
      </c>
      <c r="M1110">
        <f>VLOOKUP(L1110,[1]Key!$A$1:$C$72,2,FALSE)</f>
        <v>43.053040000000003</v>
      </c>
      <c r="N1110">
        <f>VLOOKUP(L1110,[1]Key!$A$1:$C$72,3,FALSE)</f>
        <v>-87.897660000000002</v>
      </c>
      <c r="O1110">
        <v>29</v>
      </c>
      <c r="P1110">
        <v>3</v>
      </c>
      <c r="Q1110">
        <v>4.4000000000000004</v>
      </c>
      <c r="R1110">
        <v>4.0999999999999996</v>
      </c>
      <c r="S1110">
        <v>174</v>
      </c>
      <c r="T1110">
        <f t="shared" si="153"/>
        <v>-1</v>
      </c>
      <c r="U1110" s="1">
        <v>42783</v>
      </c>
      <c r="V1110" s="13">
        <f t="shared" si="154"/>
        <v>42767</v>
      </c>
      <c r="W1110" s="14">
        <f t="shared" si="155"/>
        <v>42783</v>
      </c>
      <c r="X1110" s="1" t="str">
        <f t="shared" si="156"/>
        <v>Friday</v>
      </c>
      <c r="Y1110" s="2">
        <v>0.68296296296296299</v>
      </c>
      <c r="Z1110" s="2">
        <f t="shared" si="157"/>
        <v>0.66666666666666663</v>
      </c>
      <c r="AA1110">
        <f>1</f>
        <v>1</v>
      </c>
      <c r="AB1110" s="1">
        <v>42783</v>
      </c>
      <c r="AC1110" s="13">
        <f t="shared" si="158"/>
        <v>42767</v>
      </c>
      <c r="AD1110" s="14">
        <f t="shared" si="159"/>
        <v>42783</v>
      </c>
      <c r="AE1110" s="1" t="str">
        <f t="shared" si="160"/>
        <v>Friday</v>
      </c>
      <c r="AF1110" s="2">
        <v>0.70327546296296306</v>
      </c>
      <c r="AG1110" s="2">
        <f t="shared" si="161"/>
        <v>0.70833333333333326</v>
      </c>
      <c r="AH1110" t="s">
        <v>27</v>
      </c>
    </row>
    <row r="1111" spans="1:34" x14ac:dyDescent="0.2">
      <c r="A1111">
        <v>1509917</v>
      </c>
      <c r="B1111" t="s">
        <v>88</v>
      </c>
      <c r="E1111">
        <v>54901</v>
      </c>
      <c r="F1111" t="s">
        <v>23</v>
      </c>
      <c r="G1111" t="s">
        <v>89</v>
      </c>
      <c r="H1111">
        <v>11046</v>
      </c>
      <c r="I1111" t="s">
        <v>40</v>
      </c>
      <c r="J1111">
        <f>VLOOKUP(I1111,[1]Key!$A$1:$C$72,2,FALSE)</f>
        <v>43.031480000000002</v>
      </c>
      <c r="K1111">
        <f>VLOOKUP(I1111,[1]Key!$A$1:$C$72,3,FALSE)</f>
        <v>-87.908169999999998</v>
      </c>
      <c r="L1111" t="s">
        <v>31</v>
      </c>
      <c r="M1111">
        <f>VLOOKUP(L1111,[1]Key!$A$1:$C$72,2,FALSE)</f>
        <v>43.03519</v>
      </c>
      <c r="N1111">
        <f>VLOOKUP(L1111,[1]Key!$A$1:$C$72,3,FALSE)</f>
        <v>-87.907390000000007</v>
      </c>
      <c r="O1111">
        <v>46</v>
      </c>
      <c r="P1111">
        <v>6</v>
      </c>
      <c r="Q1111">
        <v>6.9</v>
      </c>
      <c r="R1111">
        <v>6.6</v>
      </c>
      <c r="S1111">
        <v>276</v>
      </c>
      <c r="T1111">
        <f t="shared" si="153"/>
        <v>-1</v>
      </c>
      <c r="U1111" s="1">
        <v>42783</v>
      </c>
      <c r="V1111" s="13">
        <f t="shared" si="154"/>
        <v>42767</v>
      </c>
      <c r="W1111" s="14">
        <f t="shared" si="155"/>
        <v>42783</v>
      </c>
      <c r="X1111" s="1" t="str">
        <f t="shared" si="156"/>
        <v>Friday</v>
      </c>
      <c r="Y1111" s="2">
        <v>0.70791666666666664</v>
      </c>
      <c r="Z1111" s="2">
        <f t="shared" si="157"/>
        <v>0.70833333333333326</v>
      </c>
      <c r="AA1111">
        <f>1</f>
        <v>1</v>
      </c>
      <c r="AB1111" s="1">
        <v>42783</v>
      </c>
      <c r="AC1111" s="13">
        <f t="shared" si="158"/>
        <v>42767</v>
      </c>
      <c r="AD1111" s="14">
        <f t="shared" si="159"/>
        <v>42783</v>
      </c>
      <c r="AE1111" s="1" t="str">
        <f t="shared" si="160"/>
        <v>Friday</v>
      </c>
      <c r="AF1111" s="2">
        <v>0.73996527777777776</v>
      </c>
      <c r="AG1111" s="2">
        <f t="shared" si="161"/>
        <v>0.75</v>
      </c>
      <c r="AH1111" t="s">
        <v>27</v>
      </c>
    </row>
    <row r="1112" spans="1:34" x14ac:dyDescent="0.2">
      <c r="A1112">
        <v>1509710</v>
      </c>
      <c r="B1112" t="s">
        <v>88</v>
      </c>
      <c r="E1112">
        <v>53005</v>
      </c>
      <c r="F1112" t="s">
        <v>23</v>
      </c>
      <c r="G1112" t="s">
        <v>89</v>
      </c>
      <c r="H1112">
        <v>5532</v>
      </c>
      <c r="I1112" t="s">
        <v>70</v>
      </c>
      <c r="J1112">
        <f>VLOOKUP(I1112,[1]Key!$A$1:$C$72,2,FALSE)</f>
        <v>43.053040000000003</v>
      </c>
      <c r="K1112">
        <f>VLOOKUP(I1112,[1]Key!$A$1:$C$72,3,FALSE)</f>
        <v>-87.897660000000002</v>
      </c>
      <c r="L1112" t="s">
        <v>47</v>
      </c>
      <c r="M1112">
        <f>VLOOKUP(L1112,[1]Key!$A$1:$C$72,2,FALSE)</f>
        <v>43.049230000000001</v>
      </c>
      <c r="N1112">
        <f>VLOOKUP(L1112,[1]Key!$A$1:$C$72,3,FALSE)</f>
        <v>-87.911940000000001</v>
      </c>
      <c r="O1112">
        <v>8</v>
      </c>
      <c r="P1112">
        <v>3</v>
      </c>
      <c r="Q1112">
        <v>1.2</v>
      </c>
      <c r="R1112">
        <v>1.1000000000000001</v>
      </c>
      <c r="S1112">
        <v>48</v>
      </c>
      <c r="T1112">
        <f t="shared" si="153"/>
        <v>-1</v>
      </c>
      <c r="U1112" s="1">
        <v>42783</v>
      </c>
      <c r="V1112" s="13">
        <f t="shared" si="154"/>
        <v>42767</v>
      </c>
      <c r="W1112" s="14">
        <f t="shared" si="155"/>
        <v>42783</v>
      </c>
      <c r="X1112" s="1" t="str">
        <f t="shared" si="156"/>
        <v>Friday</v>
      </c>
      <c r="Y1112" s="2">
        <v>0.75968750000000007</v>
      </c>
      <c r="Z1112" s="2">
        <f t="shared" si="157"/>
        <v>0.75</v>
      </c>
      <c r="AA1112">
        <f>1</f>
        <v>1</v>
      </c>
      <c r="AB1112" s="1">
        <v>42783</v>
      </c>
      <c r="AC1112" s="13">
        <f t="shared" si="158"/>
        <v>42767</v>
      </c>
      <c r="AD1112" s="14">
        <f t="shared" si="159"/>
        <v>42783</v>
      </c>
      <c r="AE1112" s="1" t="str">
        <f t="shared" si="160"/>
        <v>Friday</v>
      </c>
      <c r="AF1112" s="2">
        <v>0.76525462962962953</v>
      </c>
      <c r="AG1112" s="2">
        <f t="shared" si="161"/>
        <v>0.75</v>
      </c>
      <c r="AH1112" t="s">
        <v>27</v>
      </c>
    </row>
    <row r="1113" spans="1:34" x14ac:dyDescent="0.2">
      <c r="A1113">
        <v>1510022</v>
      </c>
      <c r="B1113" t="s">
        <v>88</v>
      </c>
      <c r="E1113">
        <v>53051</v>
      </c>
      <c r="F1113" t="s">
        <v>23</v>
      </c>
      <c r="G1113" t="s">
        <v>89</v>
      </c>
      <c r="H1113">
        <v>5573</v>
      </c>
      <c r="I1113" t="s">
        <v>34</v>
      </c>
      <c r="J1113">
        <f>VLOOKUP(I1113,[1]Key!$A$1:$C$72,2,FALSE)</f>
        <v>43.036900000000003</v>
      </c>
      <c r="K1113">
        <f>VLOOKUP(I1113,[1]Key!$A$1:$C$72,3,FALSE)</f>
        <v>-87.89667</v>
      </c>
      <c r="L1113" t="s">
        <v>74</v>
      </c>
      <c r="M1113">
        <f>VLOOKUP(L1113,[1]Key!$A$1:$C$72,2,FALSE)</f>
        <v>43.040154000000001</v>
      </c>
      <c r="N1113">
        <f>VLOOKUP(L1113,[1]Key!$A$1:$C$72,3,FALSE)</f>
        <v>-87.932113000000001</v>
      </c>
      <c r="O1113">
        <v>20</v>
      </c>
      <c r="P1113">
        <v>3</v>
      </c>
      <c r="Q1113">
        <v>3</v>
      </c>
      <c r="R1113">
        <v>2.9</v>
      </c>
      <c r="S1113">
        <v>120</v>
      </c>
      <c r="T1113">
        <f t="shared" si="153"/>
        <v>-1</v>
      </c>
      <c r="U1113" s="1">
        <v>42783</v>
      </c>
      <c r="V1113" s="13">
        <f t="shared" si="154"/>
        <v>42767</v>
      </c>
      <c r="W1113" s="14">
        <f t="shared" si="155"/>
        <v>42783</v>
      </c>
      <c r="X1113" s="1" t="str">
        <f t="shared" si="156"/>
        <v>Friday</v>
      </c>
      <c r="Y1113" s="2">
        <v>0.79649305555555561</v>
      </c>
      <c r="Z1113" s="2">
        <f t="shared" si="157"/>
        <v>0.79166666666666663</v>
      </c>
      <c r="AA1113">
        <f>1</f>
        <v>1</v>
      </c>
      <c r="AB1113" s="1">
        <v>42783</v>
      </c>
      <c r="AC1113" s="13">
        <f t="shared" si="158"/>
        <v>42767</v>
      </c>
      <c r="AD1113" s="14">
        <f t="shared" si="159"/>
        <v>42783</v>
      </c>
      <c r="AE1113" s="1" t="str">
        <f t="shared" si="160"/>
        <v>Friday</v>
      </c>
      <c r="AF1113" s="2">
        <v>0.80997685185185186</v>
      </c>
      <c r="AG1113" s="2">
        <f t="shared" si="161"/>
        <v>0.79166666666666663</v>
      </c>
      <c r="AH1113" t="s">
        <v>27</v>
      </c>
    </row>
    <row r="1114" spans="1:34" x14ac:dyDescent="0.2">
      <c r="A1114">
        <v>1510037</v>
      </c>
      <c r="B1114" t="s">
        <v>88</v>
      </c>
      <c r="E1114">
        <v>53081</v>
      </c>
      <c r="F1114" t="s">
        <v>23</v>
      </c>
      <c r="G1114" t="s">
        <v>89</v>
      </c>
      <c r="H1114">
        <v>11120</v>
      </c>
      <c r="I1114" t="s">
        <v>44</v>
      </c>
      <c r="J1114">
        <f>VLOOKUP(I1114,[1]Key!$A$1:$C$72,2,FALSE)</f>
        <v>43.045712999999999</v>
      </c>
      <c r="K1114">
        <f>VLOOKUP(I1114,[1]Key!$A$1:$C$72,3,FALSE)</f>
        <v>-87.899756999999994</v>
      </c>
      <c r="L1114" t="s">
        <v>31</v>
      </c>
      <c r="M1114">
        <f>VLOOKUP(L1114,[1]Key!$A$1:$C$72,2,FALSE)</f>
        <v>43.03519</v>
      </c>
      <c r="N1114">
        <f>VLOOKUP(L1114,[1]Key!$A$1:$C$72,3,FALSE)</f>
        <v>-87.907390000000007</v>
      </c>
      <c r="O1114">
        <v>10</v>
      </c>
      <c r="P1114">
        <v>3</v>
      </c>
      <c r="Q1114">
        <v>1.5</v>
      </c>
      <c r="R1114">
        <v>1.4</v>
      </c>
      <c r="S1114">
        <v>60</v>
      </c>
      <c r="T1114">
        <f t="shared" si="153"/>
        <v>-1</v>
      </c>
      <c r="U1114" s="1">
        <v>42783</v>
      </c>
      <c r="V1114" s="13">
        <f t="shared" si="154"/>
        <v>42767</v>
      </c>
      <c r="W1114" s="14">
        <f t="shared" si="155"/>
        <v>42783</v>
      </c>
      <c r="X1114" s="1" t="str">
        <f t="shared" si="156"/>
        <v>Friday</v>
      </c>
      <c r="Y1114" s="2">
        <v>0.82175925925925919</v>
      </c>
      <c r="Z1114" s="2">
        <f t="shared" si="157"/>
        <v>0.83333333333333326</v>
      </c>
      <c r="AA1114">
        <f>1</f>
        <v>1</v>
      </c>
      <c r="AB1114" s="1">
        <v>42783</v>
      </c>
      <c r="AC1114" s="13">
        <f t="shared" si="158"/>
        <v>42767</v>
      </c>
      <c r="AD1114" s="14">
        <f t="shared" si="159"/>
        <v>42783</v>
      </c>
      <c r="AE1114" s="1" t="str">
        <f t="shared" si="160"/>
        <v>Friday</v>
      </c>
      <c r="AF1114" s="2">
        <v>0.82891203703703698</v>
      </c>
      <c r="AG1114" s="2">
        <f t="shared" si="161"/>
        <v>0.83333333333333326</v>
      </c>
      <c r="AH1114" t="s">
        <v>27</v>
      </c>
    </row>
    <row r="1115" spans="1:34" x14ac:dyDescent="0.2">
      <c r="A1115">
        <v>1510122</v>
      </c>
      <c r="B1115" t="s">
        <v>88</v>
      </c>
      <c r="E1115">
        <v>54729</v>
      </c>
      <c r="F1115" t="s">
        <v>23</v>
      </c>
      <c r="G1115" t="s">
        <v>89</v>
      </c>
      <c r="H1115">
        <v>989</v>
      </c>
      <c r="I1115" t="s">
        <v>37</v>
      </c>
      <c r="J1115">
        <f>VLOOKUP(I1115,[1]Key!$A$1:$C$72,2,FALSE)</f>
        <v>43.031320000000001</v>
      </c>
      <c r="K1115">
        <f>VLOOKUP(I1115,[1]Key!$A$1:$C$72,3,FALSE)</f>
        <v>-87.904259999999994</v>
      </c>
      <c r="L1115" t="s">
        <v>37</v>
      </c>
      <c r="M1115">
        <f>VLOOKUP(L1115,[1]Key!$A$1:$C$72,2,FALSE)</f>
        <v>43.031320000000001</v>
      </c>
      <c r="N1115">
        <f>VLOOKUP(L1115,[1]Key!$A$1:$C$72,3,FALSE)</f>
        <v>-87.904259999999994</v>
      </c>
      <c r="O1115">
        <v>72</v>
      </c>
      <c r="P1115">
        <v>9</v>
      </c>
      <c r="Q1115">
        <v>10.8</v>
      </c>
      <c r="R1115">
        <v>10.3</v>
      </c>
      <c r="S1115">
        <v>432</v>
      </c>
      <c r="T1115">
        <f t="shared" si="153"/>
        <v>-1</v>
      </c>
      <c r="U1115" s="1">
        <v>42783</v>
      </c>
      <c r="V1115" s="13">
        <f t="shared" si="154"/>
        <v>42767</v>
      </c>
      <c r="W1115" s="14">
        <f t="shared" si="155"/>
        <v>42783</v>
      </c>
      <c r="X1115" s="1" t="str">
        <f t="shared" si="156"/>
        <v>Friday</v>
      </c>
      <c r="Y1115" s="2">
        <v>0.9324189814814815</v>
      </c>
      <c r="Z1115" s="2">
        <f t="shared" si="157"/>
        <v>0.91666666666666663</v>
      </c>
      <c r="AA1115">
        <f>1</f>
        <v>1</v>
      </c>
      <c r="AB1115" s="1">
        <v>42783</v>
      </c>
      <c r="AC1115" s="13">
        <f t="shared" si="158"/>
        <v>42767</v>
      </c>
      <c r="AD1115" s="14">
        <f t="shared" si="159"/>
        <v>42783</v>
      </c>
      <c r="AE1115" s="1" t="str">
        <f t="shared" si="160"/>
        <v>Friday</v>
      </c>
      <c r="AF1115" s="2">
        <v>0.98197916666666663</v>
      </c>
      <c r="AG1115" s="2">
        <f t="shared" si="161"/>
        <v>1</v>
      </c>
      <c r="AH1115" t="s">
        <v>35</v>
      </c>
    </row>
    <row r="1116" spans="1:34" x14ac:dyDescent="0.2">
      <c r="A1116">
        <v>1510142</v>
      </c>
      <c r="B1116" t="s">
        <v>88</v>
      </c>
      <c r="E1116">
        <v>53211</v>
      </c>
      <c r="F1116" t="s">
        <v>23</v>
      </c>
      <c r="G1116" t="s">
        <v>89</v>
      </c>
      <c r="H1116">
        <v>11094</v>
      </c>
      <c r="I1116" t="s">
        <v>61</v>
      </c>
      <c r="J1116">
        <f>VLOOKUP(I1116,[1]Key!$A$1:$C$72,2,FALSE)</f>
        <v>43.058619999999998</v>
      </c>
      <c r="K1116">
        <f>VLOOKUP(I1116,[1]Key!$A$1:$C$72,3,FALSE)</f>
        <v>-87.885319999999993</v>
      </c>
      <c r="L1116" t="s">
        <v>70</v>
      </c>
      <c r="M1116">
        <f>VLOOKUP(L1116,[1]Key!$A$1:$C$72,2,FALSE)</f>
        <v>43.053040000000003</v>
      </c>
      <c r="N1116">
        <f>VLOOKUP(L1116,[1]Key!$A$1:$C$72,3,FALSE)</f>
        <v>-87.897660000000002</v>
      </c>
      <c r="O1116">
        <v>8</v>
      </c>
      <c r="P1116">
        <v>3</v>
      </c>
      <c r="Q1116">
        <v>1.2</v>
      </c>
      <c r="R1116">
        <v>1.1000000000000001</v>
      </c>
      <c r="S1116">
        <v>48</v>
      </c>
      <c r="T1116">
        <f t="shared" si="153"/>
        <v>-1</v>
      </c>
      <c r="U1116" s="1">
        <v>42783</v>
      </c>
      <c r="V1116" s="13">
        <f t="shared" si="154"/>
        <v>42767</v>
      </c>
      <c r="W1116" s="14">
        <f t="shared" si="155"/>
        <v>42783</v>
      </c>
      <c r="X1116" s="1" t="str">
        <f t="shared" si="156"/>
        <v>Friday</v>
      </c>
      <c r="Y1116" s="2">
        <v>0.94917824074074064</v>
      </c>
      <c r="Z1116" s="2">
        <f t="shared" si="157"/>
        <v>0.95833333333333326</v>
      </c>
      <c r="AA1116">
        <f>1</f>
        <v>1</v>
      </c>
      <c r="AB1116" s="1">
        <v>42783</v>
      </c>
      <c r="AC1116" s="13">
        <f t="shared" si="158"/>
        <v>42767</v>
      </c>
      <c r="AD1116" s="14">
        <f t="shared" si="159"/>
        <v>42783</v>
      </c>
      <c r="AE1116" s="1" t="str">
        <f t="shared" si="160"/>
        <v>Friday</v>
      </c>
      <c r="AF1116" s="2">
        <v>0.95484953703703701</v>
      </c>
      <c r="AG1116" s="2">
        <f t="shared" si="161"/>
        <v>0.95833333333333326</v>
      </c>
      <c r="AH1116" t="s">
        <v>27</v>
      </c>
    </row>
    <row r="1117" spans="1:34" x14ac:dyDescent="0.2">
      <c r="A1117">
        <v>1510193</v>
      </c>
      <c r="B1117" t="s">
        <v>88</v>
      </c>
      <c r="F1117" t="s">
        <v>23</v>
      </c>
      <c r="G1117" t="s">
        <v>89</v>
      </c>
      <c r="H1117">
        <v>5436</v>
      </c>
      <c r="I1117" t="s">
        <v>29</v>
      </c>
      <c r="J1117">
        <f>VLOOKUP(I1117,[1]Key!$A$1:$C$72,2,FALSE)</f>
        <v>43.042490000000001</v>
      </c>
      <c r="K1117">
        <f>VLOOKUP(I1117,[1]Key!$A$1:$C$72,3,FALSE)</f>
        <v>-87.909959999999998</v>
      </c>
      <c r="L1117" t="s">
        <v>31</v>
      </c>
      <c r="M1117">
        <f>VLOOKUP(L1117,[1]Key!$A$1:$C$72,2,FALSE)</f>
        <v>43.03519</v>
      </c>
      <c r="N1117">
        <f>VLOOKUP(L1117,[1]Key!$A$1:$C$72,3,FALSE)</f>
        <v>-87.907390000000007</v>
      </c>
      <c r="O1117">
        <v>5</v>
      </c>
      <c r="P1117">
        <v>3</v>
      </c>
      <c r="Q1117">
        <v>0.8</v>
      </c>
      <c r="R1117">
        <v>0.7</v>
      </c>
      <c r="S1117">
        <v>30</v>
      </c>
      <c r="T1117">
        <f t="shared" si="153"/>
        <v>-1</v>
      </c>
      <c r="U1117" s="1">
        <v>42784</v>
      </c>
      <c r="V1117" s="13">
        <f t="shared" si="154"/>
        <v>42767</v>
      </c>
      <c r="W1117" s="14">
        <f t="shared" si="155"/>
        <v>42784</v>
      </c>
      <c r="X1117" s="1" t="str">
        <f t="shared" si="156"/>
        <v>Saturday</v>
      </c>
      <c r="Y1117" s="2">
        <v>0.31009259259259259</v>
      </c>
      <c r="Z1117" s="2">
        <f t="shared" si="157"/>
        <v>0.29166666666666663</v>
      </c>
      <c r="AA1117">
        <f>1</f>
        <v>1</v>
      </c>
      <c r="AB1117" s="1">
        <v>42784</v>
      </c>
      <c r="AC1117" s="13">
        <f t="shared" si="158"/>
        <v>42767</v>
      </c>
      <c r="AD1117" s="14">
        <f t="shared" si="159"/>
        <v>42784</v>
      </c>
      <c r="AE1117" s="1" t="str">
        <f t="shared" si="160"/>
        <v>Saturday</v>
      </c>
      <c r="AF1117" s="2">
        <v>0.31341435185185185</v>
      </c>
      <c r="AG1117" s="2">
        <f t="shared" si="161"/>
        <v>0.33333333333333331</v>
      </c>
      <c r="AH1117" t="s">
        <v>27</v>
      </c>
    </row>
    <row r="1118" spans="1:34" x14ac:dyDescent="0.2">
      <c r="A1118">
        <v>1510232</v>
      </c>
      <c r="B1118" t="s">
        <v>88</v>
      </c>
      <c r="E1118">
        <v>30005</v>
      </c>
      <c r="F1118" t="s">
        <v>23</v>
      </c>
      <c r="G1118" t="s">
        <v>89</v>
      </c>
      <c r="H1118">
        <v>11071</v>
      </c>
      <c r="I1118" t="s">
        <v>74</v>
      </c>
      <c r="J1118">
        <f>VLOOKUP(I1118,[1]Key!$A$1:$C$72,2,FALSE)</f>
        <v>43.040154000000001</v>
      </c>
      <c r="K1118">
        <f>VLOOKUP(I1118,[1]Key!$A$1:$C$72,3,FALSE)</f>
        <v>-87.932113000000001</v>
      </c>
      <c r="L1118" t="s">
        <v>72</v>
      </c>
      <c r="M1118">
        <f>VLOOKUP(L1118,[1]Key!$A$1:$C$72,2,FALSE)</f>
        <v>43.02948</v>
      </c>
      <c r="N1118">
        <f>VLOOKUP(L1118,[1]Key!$A$1:$C$72,3,FALSE)</f>
        <v>-87.912819999999996</v>
      </c>
      <c r="O1118">
        <v>22</v>
      </c>
      <c r="P1118">
        <v>3</v>
      </c>
      <c r="Q1118">
        <v>3.3</v>
      </c>
      <c r="R1118">
        <v>3.1</v>
      </c>
      <c r="S1118">
        <v>132</v>
      </c>
      <c r="T1118">
        <f t="shared" si="153"/>
        <v>-1</v>
      </c>
      <c r="U1118" s="1">
        <v>42784</v>
      </c>
      <c r="V1118" s="13">
        <f t="shared" si="154"/>
        <v>42767</v>
      </c>
      <c r="W1118" s="14">
        <f t="shared" si="155"/>
        <v>42784</v>
      </c>
      <c r="X1118" s="1" t="str">
        <f t="shared" si="156"/>
        <v>Saturday</v>
      </c>
      <c r="Y1118" s="2">
        <v>0.37157407407407406</v>
      </c>
      <c r="Z1118" s="2">
        <f t="shared" si="157"/>
        <v>0.375</v>
      </c>
      <c r="AA1118">
        <f>1</f>
        <v>1</v>
      </c>
      <c r="AB1118" s="1">
        <v>42784</v>
      </c>
      <c r="AC1118" s="13">
        <f t="shared" si="158"/>
        <v>42767</v>
      </c>
      <c r="AD1118" s="14">
        <f t="shared" si="159"/>
        <v>42784</v>
      </c>
      <c r="AE1118" s="1" t="str">
        <f t="shared" si="160"/>
        <v>Saturday</v>
      </c>
      <c r="AF1118" s="2">
        <v>0.38695601851851852</v>
      </c>
      <c r="AG1118" s="2">
        <f t="shared" si="161"/>
        <v>0.375</v>
      </c>
      <c r="AH1118" t="s">
        <v>27</v>
      </c>
    </row>
    <row r="1119" spans="1:34" x14ac:dyDescent="0.2">
      <c r="A1119">
        <v>1510283</v>
      </c>
      <c r="B1119" t="s">
        <v>88</v>
      </c>
      <c r="E1119">
        <v>53961</v>
      </c>
      <c r="F1119" t="s">
        <v>23</v>
      </c>
      <c r="G1119" t="s">
        <v>89</v>
      </c>
      <c r="H1119">
        <v>189</v>
      </c>
      <c r="I1119" t="s">
        <v>31</v>
      </c>
      <c r="J1119">
        <f>VLOOKUP(I1119,[1]Key!$A$1:$C$72,2,FALSE)</f>
        <v>43.03519</v>
      </c>
      <c r="K1119">
        <f>VLOOKUP(I1119,[1]Key!$A$1:$C$72,3,FALSE)</f>
        <v>-87.907390000000007</v>
      </c>
      <c r="L1119" t="s">
        <v>72</v>
      </c>
      <c r="M1119">
        <f>VLOOKUP(L1119,[1]Key!$A$1:$C$72,2,FALSE)</f>
        <v>43.02948</v>
      </c>
      <c r="N1119">
        <f>VLOOKUP(L1119,[1]Key!$A$1:$C$72,3,FALSE)</f>
        <v>-87.912819999999996</v>
      </c>
      <c r="O1119">
        <v>6</v>
      </c>
      <c r="P1119">
        <v>3</v>
      </c>
      <c r="Q1119">
        <v>0.9</v>
      </c>
      <c r="R1119">
        <v>0.9</v>
      </c>
      <c r="S1119">
        <v>36</v>
      </c>
      <c r="T1119">
        <f t="shared" si="153"/>
        <v>-1</v>
      </c>
      <c r="U1119" s="1">
        <v>42784</v>
      </c>
      <c r="V1119" s="13">
        <f t="shared" si="154"/>
        <v>42767</v>
      </c>
      <c r="W1119" s="14">
        <f t="shared" si="155"/>
        <v>42784</v>
      </c>
      <c r="X1119" s="1" t="str">
        <f t="shared" si="156"/>
        <v>Saturday</v>
      </c>
      <c r="Y1119" s="2">
        <v>0.39771990740740742</v>
      </c>
      <c r="Z1119" s="2">
        <f t="shared" si="157"/>
        <v>0.41666666666666663</v>
      </c>
      <c r="AA1119">
        <f>1</f>
        <v>1</v>
      </c>
      <c r="AB1119" s="1">
        <v>42784</v>
      </c>
      <c r="AC1119" s="13">
        <f t="shared" si="158"/>
        <v>42767</v>
      </c>
      <c r="AD1119" s="14">
        <f t="shared" si="159"/>
        <v>42784</v>
      </c>
      <c r="AE1119" s="1" t="str">
        <f t="shared" si="160"/>
        <v>Saturday</v>
      </c>
      <c r="AF1119" s="2">
        <v>0.40199074074074076</v>
      </c>
      <c r="AG1119" s="2">
        <f t="shared" si="161"/>
        <v>0.41666666666666663</v>
      </c>
      <c r="AH1119" t="s">
        <v>27</v>
      </c>
    </row>
    <row r="1120" spans="1:34" x14ac:dyDescent="0.2">
      <c r="A1120">
        <v>1510299</v>
      </c>
      <c r="B1120" t="s">
        <v>88</v>
      </c>
      <c r="E1120">
        <v>47201</v>
      </c>
      <c r="F1120" t="s">
        <v>23</v>
      </c>
      <c r="G1120" t="s">
        <v>89</v>
      </c>
      <c r="H1120">
        <v>5473</v>
      </c>
      <c r="I1120" t="s">
        <v>80</v>
      </c>
      <c r="J1120">
        <f>VLOOKUP(I1120,[1]Key!$A$1:$C$72,2,FALSE)</f>
        <v>43.052460000000004</v>
      </c>
      <c r="K1120">
        <f>VLOOKUP(I1120,[1]Key!$A$1:$C$72,3,FALSE)</f>
        <v>-87.891000000000005</v>
      </c>
      <c r="L1120" t="s">
        <v>80</v>
      </c>
      <c r="M1120">
        <f>VLOOKUP(L1120,[1]Key!$A$1:$C$72,2,FALSE)</f>
        <v>43.052460000000004</v>
      </c>
      <c r="N1120">
        <f>VLOOKUP(L1120,[1]Key!$A$1:$C$72,3,FALSE)</f>
        <v>-87.891000000000005</v>
      </c>
      <c r="O1120">
        <v>67</v>
      </c>
      <c r="P1120">
        <v>9</v>
      </c>
      <c r="Q1120">
        <v>10.1</v>
      </c>
      <c r="R1120">
        <v>9.5</v>
      </c>
      <c r="S1120">
        <v>402</v>
      </c>
      <c r="T1120">
        <f t="shared" si="153"/>
        <v>-1</v>
      </c>
      <c r="U1120" s="1">
        <v>42784</v>
      </c>
      <c r="V1120" s="13">
        <f t="shared" si="154"/>
        <v>42767</v>
      </c>
      <c r="W1120" s="14">
        <f t="shared" si="155"/>
        <v>42784</v>
      </c>
      <c r="X1120" s="1" t="str">
        <f t="shared" si="156"/>
        <v>Saturday</v>
      </c>
      <c r="Y1120" s="2">
        <v>0.40590277777777778</v>
      </c>
      <c r="Z1120" s="2">
        <f t="shared" si="157"/>
        <v>0.41666666666666663</v>
      </c>
      <c r="AA1120">
        <f>1</f>
        <v>1</v>
      </c>
      <c r="AB1120" s="1">
        <v>42784</v>
      </c>
      <c r="AC1120" s="13">
        <f t="shared" si="158"/>
        <v>42767</v>
      </c>
      <c r="AD1120" s="14">
        <f t="shared" si="159"/>
        <v>42784</v>
      </c>
      <c r="AE1120" s="1" t="str">
        <f t="shared" si="160"/>
        <v>Saturday</v>
      </c>
      <c r="AF1120" s="2">
        <v>0.45230324074074074</v>
      </c>
      <c r="AG1120" s="2">
        <f t="shared" si="161"/>
        <v>0.45833333333333331</v>
      </c>
      <c r="AH1120" t="s">
        <v>35</v>
      </c>
    </row>
    <row r="1121" spans="1:34" x14ac:dyDescent="0.2">
      <c r="A1121">
        <v>1242313</v>
      </c>
      <c r="B1121" t="s">
        <v>88</v>
      </c>
      <c r="E1121">
        <v>97321</v>
      </c>
      <c r="F1121" t="s">
        <v>23</v>
      </c>
      <c r="G1121" t="s">
        <v>89</v>
      </c>
      <c r="H1121">
        <v>5520</v>
      </c>
      <c r="I1121" t="s">
        <v>37</v>
      </c>
      <c r="J1121">
        <f>VLOOKUP(I1121,[1]Key!$A$1:$C$72,2,FALSE)</f>
        <v>43.031320000000001</v>
      </c>
      <c r="K1121">
        <f>VLOOKUP(I1121,[1]Key!$A$1:$C$72,3,FALSE)</f>
        <v>-87.904259999999994</v>
      </c>
      <c r="L1121" t="s">
        <v>61</v>
      </c>
      <c r="M1121">
        <f>VLOOKUP(L1121,[1]Key!$A$1:$C$72,2,FALSE)</f>
        <v>43.058619999999998</v>
      </c>
      <c r="N1121">
        <f>VLOOKUP(L1121,[1]Key!$A$1:$C$72,3,FALSE)</f>
        <v>-87.885319999999993</v>
      </c>
      <c r="O1121">
        <v>23</v>
      </c>
      <c r="P1121">
        <v>3</v>
      </c>
      <c r="Q1121">
        <v>3.5</v>
      </c>
      <c r="R1121">
        <v>3.3</v>
      </c>
      <c r="S1121">
        <v>138</v>
      </c>
      <c r="T1121">
        <f t="shared" si="153"/>
        <v>-1</v>
      </c>
      <c r="U1121" s="1">
        <v>42784</v>
      </c>
      <c r="V1121" s="13">
        <f t="shared" si="154"/>
        <v>42767</v>
      </c>
      <c r="W1121" s="14">
        <f t="shared" si="155"/>
        <v>42784</v>
      </c>
      <c r="X1121" s="1" t="str">
        <f t="shared" si="156"/>
        <v>Saturday</v>
      </c>
      <c r="Y1121" s="2">
        <v>0.4309837962962963</v>
      </c>
      <c r="Z1121" s="2">
        <f t="shared" si="157"/>
        <v>0.41666666666666663</v>
      </c>
      <c r="AA1121">
        <f>1</f>
        <v>1</v>
      </c>
      <c r="AB1121" s="1">
        <v>42784</v>
      </c>
      <c r="AC1121" s="13">
        <f t="shared" si="158"/>
        <v>42767</v>
      </c>
      <c r="AD1121" s="14">
        <f t="shared" si="159"/>
        <v>42784</v>
      </c>
      <c r="AE1121" s="1" t="str">
        <f t="shared" si="160"/>
        <v>Saturday</v>
      </c>
      <c r="AF1121" s="2">
        <v>0.44697916666666665</v>
      </c>
      <c r="AG1121" s="2">
        <f t="shared" si="161"/>
        <v>0.45833333333333331</v>
      </c>
      <c r="AH1121" t="s">
        <v>27</v>
      </c>
    </row>
    <row r="1122" spans="1:34" x14ac:dyDescent="0.2">
      <c r="A1122">
        <v>1326665</v>
      </c>
      <c r="B1122" t="s">
        <v>88</v>
      </c>
      <c r="E1122">
        <v>53202</v>
      </c>
      <c r="F1122" t="s">
        <v>23</v>
      </c>
      <c r="G1122" t="s">
        <v>89</v>
      </c>
      <c r="H1122">
        <v>11080</v>
      </c>
      <c r="I1122" t="s">
        <v>44</v>
      </c>
      <c r="J1122">
        <f>VLOOKUP(I1122,[1]Key!$A$1:$C$72,2,FALSE)</f>
        <v>43.045712999999999</v>
      </c>
      <c r="K1122">
        <f>VLOOKUP(I1122,[1]Key!$A$1:$C$72,3,FALSE)</f>
        <v>-87.899756999999994</v>
      </c>
      <c r="L1122" t="s">
        <v>82</v>
      </c>
      <c r="M1122">
        <f>VLOOKUP(L1122,[1]Key!$A$1:$C$72,2,FALSE)</f>
        <v>43.026229999999998</v>
      </c>
      <c r="N1122">
        <f>VLOOKUP(L1122,[1]Key!$A$1:$C$72,3,FALSE)</f>
        <v>-87.912809999999993</v>
      </c>
      <c r="O1122">
        <v>13</v>
      </c>
      <c r="P1122">
        <v>3</v>
      </c>
      <c r="Q1122">
        <v>2</v>
      </c>
      <c r="R1122">
        <v>1.9</v>
      </c>
      <c r="S1122">
        <v>78</v>
      </c>
      <c r="T1122">
        <f t="shared" si="153"/>
        <v>-1</v>
      </c>
      <c r="U1122" s="1">
        <v>42784</v>
      </c>
      <c r="V1122" s="13">
        <f t="shared" si="154"/>
        <v>42767</v>
      </c>
      <c r="W1122" s="14">
        <f t="shared" si="155"/>
        <v>42784</v>
      </c>
      <c r="X1122" s="1" t="str">
        <f t="shared" si="156"/>
        <v>Saturday</v>
      </c>
      <c r="Y1122" s="2">
        <v>0.45076388888888891</v>
      </c>
      <c r="Z1122" s="2">
        <f t="shared" si="157"/>
        <v>0.45833333333333331</v>
      </c>
      <c r="AA1122">
        <f>1</f>
        <v>1</v>
      </c>
      <c r="AB1122" s="1">
        <v>42784</v>
      </c>
      <c r="AC1122" s="13">
        <f t="shared" si="158"/>
        <v>42767</v>
      </c>
      <c r="AD1122" s="14">
        <f t="shared" si="159"/>
        <v>42784</v>
      </c>
      <c r="AE1122" s="1" t="str">
        <f t="shared" si="160"/>
        <v>Saturday</v>
      </c>
      <c r="AF1122" s="2">
        <v>0.46035879629629628</v>
      </c>
      <c r="AG1122" s="2">
        <f t="shared" si="161"/>
        <v>0.45833333333333331</v>
      </c>
      <c r="AH1122" t="s">
        <v>27</v>
      </c>
    </row>
    <row r="1123" spans="1:34" x14ac:dyDescent="0.2">
      <c r="A1123">
        <v>1473261</v>
      </c>
      <c r="B1123" t="s">
        <v>88</v>
      </c>
      <c r="E1123">
        <v>53213</v>
      </c>
      <c r="F1123" t="s">
        <v>23</v>
      </c>
      <c r="G1123" t="s">
        <v>89</v>
      </c>
      <c r="H1123">
        <v>11059</v>
      </c>
      <c r="I1123" t="s">
        <v>26</v>
      </c>
      <c r="J1123">
        <f>VLOOKUP(I1123,[1]Key!$A$1:$C$72,2,FALSE)</f>
        <v>43.060079999999999</v>
      </c>
      <c r="K1123">
        <f>VLOOKUP(I1123,[1]Key!$A$1:$C$72,3,FALSE)</f>
        <v>-88.027349999999998</v>
      </c>
      <c r="L1123" t="s">
        <v>57</v>
      </c>
      <c r="M1123">
        <f>VLOOKUP(L1123,[1]Key!$A$1:$C$72,2,FALSE)</f>
        <v>43.048609999999996</v>
      </c>
      <c r="N1123">
        <f>VLOOKUP(L1123,[1]Key!$A$1:$C$72,3,FALSE)</f>
        <v>-88.008480000000006</v>
      </c>
      <c r="O1123">
        <v>20</v>
      </c>
      <c r="P1123">
        <v>3</v>
      </c>
      <c r="Q1123">
        <v>3</v>
      </c>
      <c r="R1123">
        <v>2.9</v>
      </c>
      <c r="S1123">
        <v>120</v>
      </c>
      <c r="T1123">
        <f t="shared" si="153"/>
        <v>-1</v>
      </c>
      <c r="U1123" s="1">
        <v>42784</v>
      </c>
      <c r="V1123" s="13">
        <f t="shared" si="154"/>
        <v>42767</v>
      </c>
      <c r="W1123" s="14">
        <f t="shared" si="155"/>
        <v>42784</v>
      </c>
      <c r="X1123" s="1" t="str">
        <f t="shared" si="156"/>
        <v>Saturday</v>
      </c>
      <c r="Y1123" s="2">
        <v>0.4563888888888889</v>
      </c>
      <c r="Z1123" s="2">
        <f t="shared" si="157"/>
        <v>0.45833333333333331</v>
      </c>
      <c r="AA1123">
        <f>1</f>
        <v>1</v>
      </c>
      <c r="AB1123" s="1">
        <v>42784</v>
      </c>
      <c r="AC1123" s="13">
        <f t="shared" si="158"/>
        <v>42767</v>
      </c>
      <c r="AD1123" s="14">
        <f t="shared" si="159"/>
        <v>42784</v>
      </c>
      <c r="AE1123" s="1" t="str">
        <f t="shared" si="160"/>
        <v>Saturday</v>
      </c>
      <c r="AF1123" s="2">
        <v>0.47064814814814815</v>
      </c>
      <c r="AG1123" s="2">
        <f t="shared" si="161"/>
        <v>0.45833333333333331</v>
      </c>
      <c r="AH1123" t="s">
        <v>27</v>
      </c>
    </row>
    <row r="1124" spans="1:34" x14ac:dyDescent="0.2">
      <c r="A1124">
        <v>1510583</v>
      </c>
      <c r="B1124" t="s">
        <v>88</v>
      </c>
      <c r="E1124">
        <v>53204</v>
      </c>
      <c r="F1124" t="s">
        <v>23</v>
      </c>
      <c r="G1124" t="s">
        <v>89</v>
      </c>
      <c r="H1124">
        <v>28</v>
      </c>
      <c r="I1124" t="s">
        <v>52</v>
      </c>
      <c r="J1124">
        <f>VLOOKUP(I1124,[1]Key!$A$1:$C$72,2,FALSE)</f>
        <v>43.026470000000003</v>
      </c>
      <c r="K1124">
        <f>VLOOKUP(I1124,[1]Key!$A$1:$C$72,3,FALSE)</f>
        <v>-87.918040000000005</v>
      </c>
      <c r="L1124" t="s">
        <v>73</v>
      </c>
      <c r="M1124">
        <f>VLOOKUP(L1124,[1]Key!$A$1:$C$72,2,FALSE)</f>
        <v>43.040349999999997</v>
      </c>
      <c r="N1124">
        <f>VLOOKUP(L1124,[1]Key!$A$1:$C$72,3,FALSE)</f>
        <v>-87.920760000000001</v>
      </c>
      <c r="O1124">
        <v>15</v>
      </c>
      <c r="P1124">
        <v>3</v>
      </c>
      <c r="Q1124">
        <v>2.2999999999999998</v>
      </c>
      <c r="R1124">
        <v>2.1</v>
      </c>
      <c r="S1124">
        <v>90</v>
      </c>
      <c r="T1124">
        <f t="shared" si="153"/>
        <v>-1</v>
      </c>
      <c r="U1124" s="1">
        <v>42784</v>
      </c>
      <c r="V1124" s="13">
        <f t="shared" si="154"/>
        <v>42767</v>
      </c>
      <c r="W1124" s="14">
        <f t="shared" si="155"/>
        <v>42784</v>
      </c>
      <c r="X1124" s="1" t="str">
        <f t="shared" si="156"/>
        <v>Saturday</v>
      </c>
      <c r="Y1124" s="2">
        <v>0.47403935185185181</v>
      </c>
      <c r="Z1124" s="2">
        <f t="shared" si="157"/>
        <v>0.45833333333333331</v>
      </c>
      <c r="AA1124">
        <f>1</f>
        <v>1</v>
      </c>
      <c r="AB1124" s="1">
        <v>42784</v>
      </c>
      <c r="AC1124" s="13">
        <f t="shared" si="158"/>
        <v>42767</v>
      </c>
      <c r="AD1124" s="14">
        <f t="shared" si="159"/>
        <v>42784</v>
      </c>
      <c r="AE1124" s="1" t="str">
        <f t="shared" si="160"/>
        <v>Saturday</v>
      </c>
      <c r="AF1124" s="2">
        <v>0.48449074074074078</v>
      </c>
      <c r="AG1124" s="2">
        <f t="shared" si="161"/>
        <v>0.5</v>
      </c>
      <c r="AH1124" t="s">
        <v>27</v>
      </c>
    </row>
    <row r="1125" spans="1:34" x14ac:dyDescent="0.2">
      <c r="A1125">
        <v>1510607</v>
      </c>
      <c r="B1125" t="s">
        <v>88</v>
      </c>
      <c r="E1125">
        <v>13637</v>
      </c>
      <c r="F1125" t="s">
        <v>23</v>
      </c>
      <c r="G1125" t="s">
        <v>89</v>
      </c>
      <c r="H1125">
        <v>96</v>
      </c>
      <c r="I1125" t="s">
        <v>70</v>
      </c>
      <c r="J1125">
        <f>VLOOKUP(I1125,[1]Key!$A$1:$C$72,2,FALSE)</f>
        <v>43.053040000000003</v>
      </c>
      <c r="K1125">
        <f>VLOOKUP(I1125,[1]Key!$A$1:$C$72,3,FALSE)</f>
        <v>-87.897660000000002</v>
      </c>
      <c r="L1125" t="s">
        <v>70</v>
      </c>
      <c r="M1125">
        <f>VLOOKUP(L1125,[1]Key!$A$1:$C$72,2,FALSE)</f>
        <v>43.053040000000003</v>
      </c>
      <c r="N1125">
        <f>VLOOKUP(L1125,[1]Key!$A$1:$C$72,3,FALSE)</f>
        <v>-87.897660000000002</v>
      </c>
      <c r="O1125">
        <v>95</v>
      </c>
      <c r="P1125">
        <v>12</v>
      </c>
      <c r="Q1125">
        <v>14.3</v>
      </c>
      <c r="R1125">
        <v>13.5</v>
      </c>
      <c r="S1125">
        <v>570</v>
      </c>
      <c r="T1125">
        <f t="shared" si="153"/>
        <v>-1</v>
      </c>
      <c r="U1125" s="1">
        <v>42784</v>
      </c>
      <c r="V1125" s="13">
        <f t="shared" si="154"/>
        <v>42767</v>
      </c>
      <c r="W1125" s="14">
        <f t="shared" si="155"/>
        <v>42784</v>
      </c>
      <c r="X1125" s="1" t="str">
        <f t="shared" si="156"/>
        <v>Saturday</v>
      </c>
      <c r="Y1125" s="2">
        <v>0.4761111111111111</v>
      </c>
      <c r="Z1125" s="2">
        <f t="shared" si="157"/>
        <v>0.45833333333333331</v>
      </c>
      <c r="AA1125">
        <f>1</f>
        <v>1</v>
      </c>
      <c r="AB1125" s="1">
        <v>42784</v>
      </c>
      <c r="AC1125" s="13">
        <f t="shared" si="158"/>
        <v>42767</v>
      </c>
      <c r="AD1125" s="14">
        <f t="shared" si="159"/>
        <v>42784</v>
      </c>
      <c r="AE1125" s="1" t="str">
        <f t="shared" si="160"/>
        <v>Saturday</v>
      </c>
      <c r="AF1125" s="2">
        <v>0.54178240740740746</v>
      </c>
      <c r="AG1125" s="2">
        <f t="shared" si="161"/>
        <v>0.54166666666666663</v>
      </c>
      <c r="AH1125" t="s">
        <v>35</v>
      </c>
    </row>
    <row r="1126" spans="1:34" x14ac:dyDescent="0.2">
      <c r="A1126">
        <v>1510670</v>
      </c>
      <c r="B1126" t="s">
        <v>88</v>
      </c>
      <c r="E1126">
        <v>98109</v>
      </c>
      <c r="F1126" t="s">
        <v>23</v>
      </c>
      <c r="G1126" t="s">
        <v>89</v>
      </c>
      <c r="H1126">
        <v>22</v>
      </c>
      <c r="I1126" t="s">
        <v>43</v>
      </c>
      <c r="J1126">
        <f>VLOOKUP(I1126,[1]Key!$A$1:$C$72,2,FALSE)</f>
        <v>43.03886</v>
      </c>
      <c r="K1126">
        <f>VLOOKUP(I1126,[1]Key!$A$1:$C$72,3,FALSE)</f>
        <v>-87.902720000000002</v>
      </c>
      <c r="L1126" t="s">
        <v>80</v>
      </c>
      <c r="M1126">
        <f>VLOOKUP(L1126,[1]Key!$A$1:$C$72,2,FALSE)</f>
        <v>43.052460000000004</v>
      </c>
      <c r="N1126">
        <f>VLOOKUP(L1126,[1]Key!$A$1:$C$72,3,FALSE)</f>
        <v>-87.891000000000005</v>
      </c>
      <c r="O1126">
        <v>52</v>
      </c>
      <c r="P1126">
        <v>6</v>
      </c>
      <c r="Q1126">
        <v>7.8</v>
      </c>
      <c r="R1126">
        <v>7.4</v>
      </c>
      <c r="S1126">
        <v>312</v>
      </c>
      <c r="T1126">
        <f t="shared" si="153"/>
        <v>-1</v>
      </c>
      <c r="U1126" s="1">
        <v>42784</v>
      </c>
      <c r="V1126" s="13">
        <f t="shared" si="154"/>
        <v>42767</v>
      </c>
      <c r="W1126" s="14">
        <f t="shared" si="155"/>
        <v>42784</v>
      </c>
      <c r="X1126" s="1" t="str">
        <f t="shared" si="156"/>
        <v>Saturday</v>
      </c>
      <c r="Y1126" s="2">
        <v>0.49081018518518515</v>
      </c>
      <c r="Z1126" s="2">
        <f t="shared" si="157"/>
        <v>0.5</v>
      </c>
      <c r="AA1126">
        <f>1</f>
        <v>1</v>
      </c>
      <c r="AB1126" s="1">
        <v>42784</v>
      </c>
      <c r="AC1126" s="13">
        <f t="shared" si="158"/>
        <v>42767</v>
      </c>
      <c r="AD1126" s="14">
        <f t="shared" si="159"/>
        <v>42784</v>
      </c>
      <c r="AE1126" s="1" t="str">
        <f t="shared" si="160"/>
        <v>Saturday</v>
      </c>
      <c r="AF1126" s="2">
        <v>0.52655092592592589</v>
      </c>
      <c r="AG1126" s="2">
        <f t="shared" si="161"/>
        <v>0.54166666666666663</v>
      </c>
      <c r="AH1126" t="s">
        <v>27</v>
      </c>
    </row>
    <row r="1127" spans="1:34" x14ac:dyDescent="0.2">
      <c r="A1127">
        <v>1510782</v>
      </c>
      <c r="B1127" t="s">
        <v>88</v>
      </c>
      <c r="E1127">
        <v>53213</v>
      </c>
      <c r="F1127" t="s">
        <v>23</v>
      </c>
      <c r="G1127" t="s">
        <v>89</v>
      </c>
      <c r="H1127">
        <v>5464</v>
      </c>
      <c r="I1127" t="s">
        <v>56</v>
      </c>
      <c r="J1127">
        <f>VLOOKUP(I1127,[1]Key!$A$1:$C$72,2,FALSE)</f>
        <v>43.059550000000002</v>
      </c>
      <c r="K1127">
        <f>VLOOKUP(I1127,[1]Key!$A$1:$C$72,3,FALSE)</f>
        <v>-88.008840000000006</v>
      </c>
      <c r="L1127" t="s">
        <v>55</v>
      </c>
      <c r="M1127">
        <f>VLOOKUP(L1127,[1]Key!$A$1:$C$72,2,FALSE)</f>
        <v>43.060839999999999</v>
      </c>
      <c r="N1127">
        <f>VLOOKUP(L1127,[1]Key!$A$1:$C$72,3,FALSE)</f>
        <v>-88.001940000000005</v>
      </c>
      <c r="O1127">
        <v>15</v>
      </c>
      <c r="P1127">
        <v>3</v>
      </c>
      <c r="Q1127">
        <v>2.2999999999999998</v>
      </c>
      <c r="R1127">
        <v>2.1</v>
      </c>
      <c r="S1127">
        <v>90</v>
      </c>
      <c r="T1127">
        <f t="shared" si="153"/>
        <v>-1</v>
      </c>
      <c r="U1127" s="1">
        <v>42784</v>
      </c>
      <c r="V1127" s="13">
        <f t="shared" si="154"/>
        <v>42767</v>
      </c>
      <c r="W1127" s="14">
        <f t="shared" si="155"/>
        <v>42784</v>
      </c>
      <c r="X1127" s="1" t="str">
        <f t="shared" si="156"/>
        <v>Saturday</v>
      </c>
      <c r="Y1127" s="2">
        <v>0.50090277777777781</v>
      </c>
      <c r="Z1127" s="2">
        <f t="shared" si="157"/>
        <v>0.5</v>
      </c>
      <c r="AA1127">
        <f>1</f>
        <v>1</v>
      </c>
      <c r="AB1127" s="1">
        <v>42784</v>
      </c>
      <c r="AC1127" s="13">
        <f t="shared" si="158"/>
        <v>42767</v>
      </c>
      <c r="AD1127" s="14">
        <f t="shared" si="159"/>
        <v>42784</v>
      </c>
      <c r="AE1127" s="1" t="str">
        <f t="shared" si="160"/>
        <v>Saturday</v>
      </c>
      <c r="AF1127" s="2">
        <v>0.51167824074074075</v>
      </c>
      <c r="AG1127" s="2">
        <f t="shared" si="161"/>
        <v>0.5</v>
      </c>
      <c r="AH1127" t="s">
        <v>27</v>
      </c>
    </row>
    <row r="1128" spans="1:34" x14ac:dyDescent="0.2">
      <c r="A1128">
        <v>1510789</v>
      </c>
      <c r="B1128" t="s">
        <v>88</v>
      </c>
      <c r="E1128">
        <v>53221</v>
      </c>
      <c r="F1128" t="s">
        <v>23</v>
      </c>
      <c r="G1128" t="s">
        <v>89</v>
      </c>
      <c r="H1128">
        <v>234</v>
      </c>
      <c r="I1128" t="s">
        <v>34</v>
      </c>
      <c r="J1128">
        <f>VLOOKUP(I1128,[1]Key!$A$1:$C$72,2,FALSE)</f>
        <v>43.036900000000003</v>
      </c>
      <c r="K1128">
        <f>VLOOKUP(I1128,[1]Key!$A$1:$C$72,3,FALSE)</f>
        <v>-87.89667</v>
      </c>
      <c r="L1128" t="s">
        <v>34</v>
      </c>
      <c r="M1128">
        <f>VLOOKUP(L1128,[1]Key!$A$1:$C$72,2,FALSE)</f>
        <v>43.036900000000003</v>
      </c>
      <c r="N1128">
        <f>VLOOKUP(L1128,[1]Key!$A$1:$C$72,3,FALSE)</f>
        <v>-87.89667</v>
      </c>
      <c r="O1128">
        <v>46</v>
      </c>
      <c r="P1128">
        <v>6</v>
      </c>
      <c r="Q1128">
        <v>6.9</v>
      </c>
      <c r="R1128">
        <v>6.6</v>
      </c>
      <c r="S1128">
        <v>276</v>
      </c>
      <c r="T1128">
        <f t="shared" si="153"/>
        <v>-1</v>
      </c>
      <c r="U1128" s="1">
        <v>42784</v>
      </c>
      <c r="V1128" s="13">
        <f t="shared" si="154"/>
        <v>42767</v>
      </c>
      <c r="W1128" s="14">
        <f t="shared" si="155"/>
        <v>42784</v>
      </c>
      <c r="X1128" s="1" t="str">
        <f t="shared" si="156"/>
        <v>Saturday</v>
      </c>
      <c r="Y1128" s="2">
        <v>0.50099537037037034</v>
      </c>
      <c r="Z1128" s="2">
        <f t="shared" si="157"/>
        <v>0.5</v>
      </c>
      <c r="AA1128">
        <f>1</f>
        <v>1</v>
      </c>
      <c r="AB1128" s="1">
        <v>42784</v>
      </c>
      <c r="AC1128" s="13">
        <f t="shared" si="158"/>
        <v>42767</v>
      </c>
      <c r="AD1128" s="14">
        <f t="shared" si="159"/>
        <v>42784</v>
      </c>
      <c r="AE1128" s="1" t="str">
        <f t="shared" si="160"/>
        <v>Saturday</v>
      </c>
      <c r="AF1128" s="2">
        <v>0.53327546296296291</v>
      </c>
      <c r="AG1128" s="2">
        <f t="shared" si="161"/>
        <v>0.54166666666666663</v>
      </c>
      <c r="AH1128" t="s">
        <v>35</v>
      </c>
    </row>
    <row r="1129" spans="1:34" x14ac:dyDescent="0.2">
      <c r="A1129">
        <v>1510795</v>
      </c>
      <c r="B1129" t="s">
        <v>88</v>
      </c>
      <c r="E1129">
        <v>53233</v>
      </c>
      <c r="F1129" t="s">
        <v>23</v>
      </c>
      <c r="G1129" t="s">
        <v>89</v>
      </c>
      <c r="H1129">
        <v>5558</v>
      </c>
      <c r="I1129" t="s">
        <v>74</v>
      </c>
      <c r="J1129">
        <f>VLOOKUP(I1129,[1]Key!$A$1:$C$72,2,FALSE)</f>
        <v>43.040154000000001</v>
      </c>
      <c r="K1129">
        <f>VLOOKUP(I1129,[1]Key!$A$1:$C$72,3,FALSE)</f>
        <v>-87.932113000000001</v>
      </c>
      <c r="L1129" t="s">
        <v>74</v>
      </c>
      <c r="M1129">
        <f>VLOOKUP(L1129,[1]Key!$A$1:$C$72,2,FALSE)</f>
        <v>43.040154000000001</v>
      </c>
      <c r="N1129">
        <f>VLOOKUP(L1129,[1]Key!$A$1:$C$72,3,FALSE)</f>
        <v>-87.932113000000001</v>
      </c>
      <c r="O1129">
        <v>71</v>
      </c>
      <c r="P1129">
        <v>9</v>
      </c>
      <c r="Q1129">
        <v>10.7</v>
      </c>
      <c r="R1129">
        <v>10.1</v>
      </c>
      <c r="S1129">
        <v>426</v>
      </c>
      <c r="T1129">
        <f t="shared" si="153"/>
        <v>-1</v>
      </c>
      <c r="U1129" s="1">
        <v>42784</v>
      </c>
      <c r="V1129" s="13">
        <f t="shared" si="154"/>
        <v>42767</v>
      </c>
      <c r="W1129" s="14">
        <f t="shared" si="155"/>
        <v>42784</v>
      </c>
      <c r="X1129" s="1" t="str">
        <f t="shared" si="156"/>
        <v>Saturday</v>
      </c>
      <c r="Y1129" s="2">
        <v>0.5021296296296297</v>
      </c>
      <c r="Z1129" s="2">
        <f t="shared" si="157"/>
        <v>0.5</v>
      </c>
      <c r="AA1129">
        <f>1</f>
        <v>1</v>
      </c>
      <c r="AB1129" s="1">
        <v>42784</v>
      </c>
      <c r="AC1129" s="13">
        <f t="shared" si="158"/>
        <v>42767</v>
      </c>
      <c r="AD1129" s="14">
        <f t="shared" si="159"/>
        <v>42784</v>
      </c>
      <c r="AE1129" s="1" t="str">
        <f t="shared" si="160"/>
        <v>Saturday</v>
      </c>
      <c r="AF1129" s="2">
        <v>0.55167824074074068</v>
      </c>
      <c r="AG1129" s="2">
        <f t="shared" si="161"/>
        <v>0.54166666666666663</v>
      </c>
      <c r="AH1129" t="s">
        <v>35</v>
      </c>
    </row>
    <row r="1130" spans="1:34" x14ac:dyDescent="0.2">
      <c r="A1130">
        <v>1510796</v>
      </c>
      <c r="B1130" t="s">
        <v>88</v>
      </c>
      <c r="E1130">
        <v>53202</v>
      </c>
      <c r="F1130" t="s">
        <v>23</v>
      </c>
      <c r="G1130" t="s">
        <v>89</v>
      </c>
      <c r="H1130">
        <v>5483</v>
      </c>
      <c r="I1130" t="s">
        <v>48</v>
      </c>
      <c r="J1130">
        <f>VLOOKUP(I1130,[1]Key!$A$1:$C$72,2,FALSE)</f>
        <v>43.05097</v>
      </c>
      <c r="K1130">
        <f>VLOOKUP(I1130,[1]Key!$A$1:$C$72,3,FALSE)</f>
        <v>-87.906440000000003</v>
      </c>
      <c r="L1130" t="s">
        <v>40</v>
      </c>
      <c r="M1130">
        <f>VLOOKUP(L1130,[1]Key!$A$1:$C$72,2,FALSE)</f>
        <v>43.031480000000002</v>
      </c>
      <c r="N1130">
        <f>VLOOKUP(L1130,[1]Key!$A$1:$C$72,3,FALSE)</f>
        <v>-87.908169999999998</v>
      </c>
      <c r="O1130">
        <v>16</v>
      </c>
      <c r="P1130">
        <v>3</v>
      </c>
      <c r="Q1130">
        <v>2.4</v>
      </c>
      <c r="R1130">
        <v>2.2999999999999998</v>
      </c>
      <c r="S1130">
        <v>96</v>
      </c>
      <c r="T1130">
        <f t="shared" si="153"/>
        <v>-1</v>
      </c>
      <c r="U1130" s="1">
        <v>42784</v>
      </c>
      <c r="V1130" s="13">
        <f t="shared" si="154"/>
        <v>42767</v>
      </c>
      <c r="W1130" s="14">
        <f t="shared" si="155"/>
        <v>42784</v>
      </c>
      <c r="X1130" s="1" t="str">
        <f t="shared" si="156"/>
        <v>Saturday</v>
      </c>
      <c r="Y1130" s="2">
        <v>0.50307870370370367</v>
      </c>
      <c r="Z1130" s="2">
        <f t="shared" si="157"/>
        <v>0.5</v>
      </c>
      <c r="AA1130">
        <f>1</f>
        <v>1</v>
      </c>
      <c r="AB1130" s="1">
        <v>42784</v>
      </c>
      <c r="AC1130" s="13">
        <f t="shared" si="158"/>
        <v>42767</v>
      </c>
      <c r="AD1130" s="14">
        <f t="shared" si="159"/>
        <v>42784</v>
      </c>
      <c r="AE1130" s="1" t="str">
        <f t="shared" si="160"/>
        <v>Saturday</v>
      </c>
      <c r="AF1130" s="2">
        <v>0.51402777777777775</v>
      </c>
      <c r="AG1130" s="2">
        <f t="shared" si="161"/>
        <v>0.5</v>
      </c>
      <c r="AH1130" t="s">
        <v>27</v>
      </c>
    </row>
    <row r="1131" spans="1:34" x14ac:dyDescent="0.2">
      <c r="A1131">
        <v>1510839</v>
      </c>
      <c r="B1131" t="s">
        <v>88</v>
      </c>
      <c r="E1131">
        <v>53211</v>
      </c>
      <c r="F1131" t="s">
        <v>23</v>
      </c>
      <c r="G1131" t="s">
        <v>89</v>
      </c>
      <c r="H1131">
        <v>5438</v>
      </c>
      <c r="I1131" t="s">
        <v>87</v>
      </c>
      <c r="J1131">
        <f>VLOOKUP(I1131,[1]Key!$A$1:$C$72,2,FALSE)</f>
        <v>43.077359999999999</v>
      </c>
      <c r="K1131">
        <f>VLOOKUP(I1131,[1]Key!$A$1:$C$72,3,FALSE)</f>
        <v>-87.880769999999998</v>
      </c>
      <c r="L1131" t="s">
        <v>37</v>
      </c>
      <c r="M1131">
        <f>VLOOKUP(L1131,[1]Key!$A$1:$C$72,2,FALSE)</f>
        <v>43.031320000000001</v>
      </c>
      <c r="N1131">
        <f>VLOOKUP(L1131,[1]Key!$A$1:$C$72,3,FALSE)</f>
        <v>-87.904259999999994</v>
      </c>
      <c r="O1131">
        <v>40</v>
      </c>
      <c r="P1131">
        <v>6</v>
      </c>
      <c r="Q1131">
        <v>6</v>
      </c>
      <c r="R1131">
        <v>5.7</v>
      </c>
      <c r="S1131">
        <v>240</v>
      </c>
      <c r="T1131">
        <f t="shared" si="153"/>
        <v>-1</v>
      </c>
      <c r="U1131" s="1">
        <v>42784</v>
      </c>
      <c r="V1131" s="13">
        <f t="shared" si="154"/>
        <v>42767</v>
      </c>
      <c r="W1131" s="14">
        <f t="shared" si="155"/>
        <v>42784</v>
      </c>
      <c r="X1131" s="1" t="str">
        <f t="shared" si="156"/>
        <v>Saturday</v>
      </c>
      <c r="Y1131" s="2">
        <v>0.50936342592592598</v>
      </c>
      <c r="Z1131" s="2">
        <f t="shared" si="157"/>
        <v>0.5</v>
      </c>
      <c r="AA1131">
        <f>1</f>
        <v>1</v>
      </c>
      <c r="AB1131" s="1">
        <v>42784</v>
      </c>
      <c r="AC1131" s="13">
        <f t="shared" si="158"/>
        <v>42767</v>
      </c>
      <c r="AD1131" s="14">
        <f t="shared" si="159"/>
        <v>42784</v>
      </c>
      <c r="AE1131" s="1" t="str">
        <f t="shared" si="160"/>
        <v>Saturday</v>
      </c>
      <c r="AF1131" s="2">
        <v>0.53686342592592595</v>
      </c>
      <c r="AG1131" s="2">
        <f t="shared" si="161"/>
        <v>0.54166666666666663</v>
      </c>
      <c r="AH1131" t="s">
        <v>27</v>
      </c>
    </row>
    <row r="1132" spans="1:34" x14ac:dyDescent="0.2">
      <c r="A1132">
        <v>1510877</v>
      </c>
      <c r="B1132" t="s">
        <v>88</v>
      </c>
      <c r="E1132">
        <v>94558</v>
      </c>
      <c r="F1132" t="s">
        <v>23</v>
      </c>
      <c r="G1132" t="s">
        <v>89</v>
      </c>
      <c r="H1132">
        <v>269</v>
      </c>
      <c r="I1132" t="s">
        <v>40</v>
      </c>
      <c r="J1132">
        <f>VLOOKUP(I1132,[1]Key!$A$1:$C$72,2,FALSE)</f>
        <v>43.031480000000002</v>
      </c>
      <c r="K1132">
        <f>VLOOKUP(I1132,[1]Key!$A$1:$C$72,3,FALSE)</f>
        <v>-87.908169999999998</v>
      </c>
      <c r="L1132" t="s">
        <v>79</v>
      </c>
      <c r="M1132">
        <f>VLOOKUP(L1132,[1]Key!$A$1:$C$72,2,FALSE)</f>
        <v>43.038649999999997</v>
      </c>
      <c r="N1132">
        <f>VLOOKUP(L1132,[1]Key!$A$1:$C$72,3,FALSE)</f>
        <v>-87.921930000000003</v>
      </c>
      <c r="O1132">
        <v>23</v>
      </c>
      <c r="P1132">
        <v>3</v>
      </c>
      <c r="Q1132">
        <v>3.5</v>
      </c>
      <c r="R1132">
        <v>3.3</v>
      </c>
      <c r="S1132">
        <v>138</v>
      </c>
      <c r="T1132">
        <f t="shared" si="153"/>
        <v>-1</v>
      </c>
      <c r="U1132" s="1">
        <v>42784</v>
      </c>
      <c r="V1132" s="13">
        <f t="shared" si="154"/>
        <v>42767</v>
      </c>
      <c r="W1132" s="14">
        <f t="shared" si="155"/>
        <v>42784</v>
      </c>
      <c r="X1132" s="1" t="str">
        <f t="shared" si="156"/>
        <v>Saturday</v>
      </c>
      <c r="Y1132" s="2">
        <v>0.51288194444444446</v>
      </c>
      <c r="Z1132" s="2">
        <f t="shared" si="157"/>
        <v>0.5</v>
      </c>
      <c r="AA1132">
        <f>1</f>
        <v>1</v>
      </c>
      <c r="AB1132" s="1">
        <v>42784</v>
      </c>
      <c r="AC1132" s="13">
        <f t="shared" si="158"/>
        <v>42767</v>
      </c>
      <c r="AD1132" s="14">
        <f t="shared" si="159"/>
        <v>42784</v>
      </c>
      <c r="AE1132" s="1" t="str">
        <f t="shared" si="160"/>
        <v>Saturday</v>
      </c>
      <c r="AF1132" s="2">
        <v>0.5289814814814815</v>
      </c>
      <c r="AG1132" s="2">
        <f t="shared" si="161"/>
        <v>0.54166666666666663</v>
      </c>
      <c r="AH1132" t="s">
        <v>27</v>
      </c>
    </row>
    <row r="1133" spans="1:34" x14ac:dyDescent="0.2">
      <c r="A1133">
        <v>1510895</v>
      </c>
      <c r="B1133" t="s">
        <v>88</v>
      </c>
      <c r="E1133">
        <v>60190</v>
      </c>
      <c r="F1133" t="s">
        <v>23</v>
      </c>
      <c r="G1133" t="s">
        <v>89</v>
      </c>
      <c r="H1133">
        <v>11071</v>
      </c>
      <c r="I1133" t="s">
        <v>39</v>
      </c>
      <c r="J1133">
        <f>VLOOKUP(I1133,[1]Key!$A$1:$C$72,2,FALSE)</f>
        <v>43.03913</v>
      </c>
      <c r="K1133">
        <f>VLOOKUP(I1133,[1]Key!$A$1:$C$72,3,FALSE)</f>
        <v>-87.916150000000002</v>
      </c>
      <c r="L1133" t="s">
        <v>39</v>
      </c>
      <c r="M1133">
        <f>VLOOKUP(L1133,[1]Key!$A$1:$C$72,2,FALSE)</f>
        <v>43.03913</v>
      </c>
      <c r="N1133">
        <f>VLOOKUP(L1133,[1]Key!$A$1:$C$72,3,FALSE)</f>
        <v>-87.916150000000002</v>
      </c>
      <c r="O1133">
        <v>65</v>
      </c>
      <c r="P1133">
        <v>9</v>
      </c>
      <c r="Q1133">
        <v>9.8000000000000007</v>
      </c>
      <c r="R1133">
        <v>9.3000000000000007</v>
      </c>
      <c r="S1133">
        <v>390</v>
      </c>
      <c r="T1133">
        <f t="shared" si="153"/>
        <v>-1</v>
      </c>
      <c r="U1133" s="1">
        <v>42784</v>
      </c>
      <c r="V1133" s="13">
        <f t="shared" si="154"/>
        <v>42767</v>
      </c>
      <c r="W1133" s="14">
        <f t="shared" si="155"/>
        <v>42784</v>
      </c>
      <c r="X1133" s="1" t="str">
        <f t="shared" si="156"/>
        <v>Saturday</v>
      </c>
      <c r="Y1133" s="2">
        <v>0.5158449074074074</v>
      </c>
      <c r="Z1133" s="2">
        <f t="shared" si="157"/>
        <v>0.5</v>
      </c>
      <c r="AA1133">
        <f>1</f>
        <v>1</v>
      </c>
      <c r="AB1133" s="1">
        <v>42784</v>
      </c>
      <c r="AC1133" s="13">
        <f t="shared" si="158"/>
        <v>42767</v>
      </c>
      <c r="AD1133" s="14">
        <f t="shared" si="159"/>
        <v>42784</v>
      </c>
      <c r="AE1133" s="1" t="str">
        <f t="shared" si="160"/>
        <v>Saturday</v>
      </c>
      <c r="AF1133" s="2">
        <v>0.5605324074074074</v>
      </c>
      <c r="AG1133" s="2">
        <f t="shared" si="161"/>
        <v>0.54166666666666663</v>
      </c>
      <c r="AH1133" t="s">
        <v>35</v>
      </c>
    </row>
    <row r="1134" spans="1:34" x14ac:dyDescent="0.2">
      <c r="A1134">
        <v>1104965</v>
      </c>
      <c r="B1134" t="s">
        <v>88</v>
      </c>
      <c r="E1134">
        <v>53202</v>
      </c>
      <c r="F1134" t="s">
        <v>23</v>
      </c>
      <c r="G1134" t="s">
        <v>89</v>
      </c>
      <c r="H1134">
        <v>19</v>
      </c>
      <c r="I1134" t="s">
        <v>70</v>
      </c>
      <c r="J1134">
        <f>VLOOKUP(I1134,[1]Key!$A$1:$C$72,2,FALSE)</f>
        <v>43.053040000000003</v>
      </c>
      <c r="K1134">
        <f>VLOOKUP(I1134,[1]Key!$A$1:$C$72,3,FALSE)</f>
        <v>-87.897660000000002</v>
      </c>
      <c r="L1134" t="s">
        <v>80</v>
      </c>
      <c r="M1134">
        <f>VLOOKUP(L1134,[1]Key!$A$1:$C$72,2,FALSE)</f>
        <v>43.052460000000004</v>
      </c>
      <c r="N1134">
        <f>VLOOKUP(L1134,[1]Key!$A$1:$C$72,3,FALSE)</f>
        <v>-87.891000000000005</v>
      </c>
      <c r="O1134">
        <v>44</v>
      </c>
      <c r="P1134">
        <v>6</v>
      </c>
      <c r="Q1134">
        <v>6.6</v>
      </c>
      <c r="R1134">
        <v>6.3</v>
      </c>
      <c r="S1134">
        <v>264</v>
      </c>
      <c r="T1134">
        <f t="shared" si="153"/>
        <v>-1</v>
      </c>
      <c r="U1134" s="1">
        <v>42784</v>
      </c>
      <c r="V1134" s="13">
        <f t="shared" si="154"/>
        <v>42767</v>
      </c>
      <c r="W1134" s="14">
        <f t="shared" si="155"/>
        <v>42784</v>
      </c>
      <c r="X1134" s="1" t="str">
        <f t="shared" si="156"/>
        <v>Saturday</v>
      </c>
      <c r="Y1134" s="2">
        <v>0.51858796296296295</v>
      </c>
      <c r="Z1134" s="2">
        <f t="shared" si="157"/>
        <v>0.5</v>
      </c>
      <c r="AA1134">
        <f>1</f>
        <v>1</v>
      </c>
      <c r="AB1134" s="1">
        <v>42784</v>
      </c>
      <c r="AC1134" s="13">
        <f t="shared" si="158"/>
        <v>42767</v>
      </c>
      <c r="AD1134" s="14">
        <f t="shared" si="159"/>
        <v>42784</v>
      </c>
      <c r="AE1134" s="1" t="str">
        <f t="shared" si="160"/>
        <v>Saturday</v>
      </c>
      <c r="AF1134" s="2">
        <v>0.54899305555555555</v>
      </c>
      <c r="AG1134" s="2">
        <f t="shared" si="161"/>
        <v>0.54166666666666663</v>
      </c>
      <c r="AH1134" t="s">
        <v>27</v>
      </c>
    </row>
    <row r="1135" spans="1:34" x14ac:dyDescent="0.2">
      <c r="A1135">
        <v>1510921</v>
      </c>
      <c r="B1135" t="s">
        <v>88</v>
      </c>
      <c r="E1135">
        <v>60510</v>
      </c>
      <c r="F1135" t="s">
        <v>23</v>
      </c>
      <c r="G1135" t="s">
        <v>89</v>
      </c>
      <c r="H1135">
        <v>5479</v>
      </c>
      <c r="I1135" t="s">
        <v>74</v>
      </c>
      <c r="J1135">
        <f>VLOOKUP(I1135,[1]Key!$A$1:$C$72,2,FALSE)</f>
        <v>43.040154000000001</v>
      </c>
      <c r="K1135">
        <f>VLOOKUP(I1135,[1]Key!$A$1:$C$72,3,FALSE)</f>
        <v>-87.932113000000001</v>
      </c>
      <c r="L1135" t="s">
        <v>34</v>
      </c>
      <c r="M1135">
        <f>VLOOKUP(L1135,[1]Key!$A$1:$C$72,2,FALSE)</f>
        <v>43.036900000000003</v>
      </c>
      <c r="N1135">
        <f>VLOOKUP(L1135,[1]Key!$A$1:$C$72,3,FALSE)</f>
        <v>-87.89667</v>
      </c>
      <c r="O1135">
        <v>60</v>
      </c>
      <c r="P1135">
        <v>6</v>
      </c>
      <c r="Q1135">
        <v>9</v>
      </c>
      <c r="R1135">
        <v>8.6</v>
      </c>
      <c r="S1135">
        <v>360</v>
      </c>
      <c r="T1135">
        <f t="shared" si="153"/>
        <v>-1</v>
      </c>
      <c r="U1135" s="1">
        <v>42784</v>
      </c>
      <c r="V1135" s="13">
        <f t="shared" si="154"/>
        <v>42767</v>
      </c>
      <c r="W1135" s="14">
        <f t="shared" si="155"/>
        <v>42784</v>
      </c>
      <c r="X1135" s="1" t="str">
        <f t="shared" si="156"/>
        <v>Saturday</v>
      </c>
      <c r="Y1135" s="2">
        <v>0.52083333333333337</v>
      </c>
      <c r="Z1135" s="2">
        <f t="shared" si="157"/>
        <v>0.54166666666666663</v>
      </c>
      <c r="AA1135">
        <f>1</f>
        <v>1</v>
      </c>
      <c r="AB1135" s="1">
        <v>42784</v>
      </c>
      <c r="AC1135" s="13">
        <f t="shared" si="158"/>
        <v>42767</v>
      </c>
      <c r="AD1135" s="14">
        <f t="shared" si="159"/>
        <v>42784</v>
      </c>
      <c r="AE1135" s="1" t="str">
        <f t="shared" si="160"/>
        <v>Saturday</v>
      </c>
      <c r="AF1135" s="2">
        <v>0.56261574074074072</v>
      </c>
      <c r="AG1135" s="2">
        <f t="shared" si="161"/>
        <v>0.58333333333333326</v>
      </c>
      <c r="AH1135" t="s">
        <v>27</v>
      </c>
    </row>
    <row r="1136" spans="1:34" x14ac:dyDescent="0.2">
      <c r="A1136">
        <v>1510968</v>
      </c>
      <c r="B1136" t="s">
        <v>88</v>
      </c>
      <c r="E1136">
        <v>46360</v>
      </c>
      <c r="F1136" t="s">
        <v>23</v>
      </c>
      <c r="G1136" t="s">
        <v>89</v>
      </c>
      <c r="H1136">
        <v>952</v>
      </c>
      <c r="I1136" t="s">
        <v>74</v>
      </c>
      <c r="J1136">
        <f>VLOOKUP(I1136,[1]Key!$A$1:$C$72,2,FALSE)</f>
        <v>43.040154000000001</v>
      </c>
      <c r="K1136">
        <f>VLOOKUP(I1136,[1]Key!$A$1:$C$72,3,FALSE)</f>
        <v>-87.932113000000001</v>
      </c>
      <c r="L1136" t="s">
        <v>34</v>
      </c>
      <c r="M1136">
        <f>VLOOKUP(L1136,[1]Key!$A$1:$C$72,2,FALSE)</f>
        <v>43.036900000000003</v>
      </c>
      <c r="N1136">
        <f>VLOOKUP(L1136,[1]Key!$A$1:$C$72,3,FALSE)</f>
        <v>-87.89667</v>
      </c>
      <c r="O1136">
        <v>50</v>
      </c>
      <c r="P1136">
        <v>6</v>
      </c>
      <c r="Q1136">
        <v>7.5</v>
      </c>
      <c r="R1136">
        <v>7.1</v>
      </c>
      <c r="S1136">
        <v>300</v>
      </c>
      <c r="T1136">
        <f t="shared" si="153"/>
        <v>-1</v>
      </c>
      <c r="U1136" s="1">
        <v>42784</v>
      </c>
      <c r="V1136" s="13">
        <f t="shared" si="154"/>
        <v>42767</v>
      </c>
      <c r="W1136" s="14">
        <f t="shared" si="155"/>
        <v>42784</v>
      </c>
      <c r="X1136" s="1" t="str">
        <f t="shared" si="156"/>
        <v>Saturday</v>
      </c>
      <c r="Y1136" s="2">
        <v>0.52799768518518519</v>
      </c>
      <c r="Z1136" s="2">
        <f t="shared" si="157"/>
        <v>0.54166666666666663</v>
      </c>
      <c r="AA1136">
        <f>1</f>
        <v>1</v>
      </c>
      <c r="AB1136" s="1">
        <v>42784</v>
      </c>
      <c r="AC1136" s="13">
        <f t="shared" si="158"/>
        <v>42767</v>
      </c>
      <c r="AD1136" s="14">
        <f t="shared" si="159"/>
        <v>42784</v>
      </c>
      <c r="AE1136" s="1" t="str">
        <f t="shared" si="160"/>
        <v>Saturday</v>
      </c>
      <c r="AF1136" s="2">
        <v>0.56254629629629627</v>
      </c>
      <c r="AG1136" s="2">
        <f t="shared" si="161"/>
        <v>0.58333333333333326</v>
      </c>
      <c r="AH1136" t="s">
        <v>27</v>
      </c>
    </row>
    <row r="1137" spans="1:34" x14ac:dyDescent="0.2">
      <c r="A1137">
        <v>1511064</v>
      </c>
      <c r="B1137" t="s">
        <v>88</v>
      </c>
      <c r="E1137">
        <v>53202</v>
      </c>
      <c r="F1137" t="s">
        <v>23</v>
      </c>
      <c r="G1137" t="s">
        <v>89</v>
      </c>
      <c r="H1137">
        <v>362</v>
      </c>
      <c r="I1137" t="s">
        <v>80</v>
      </c>
      <c r="J1137">
        <f>VLOOKUP(I1137,[1]Key!$A$1:$C$72,2,FALSE)</f>
        <v>43.052460000000004</v>
      </c>
      <c r="K1137">
        <f>VLOOKUP(I1137,[1]Key!$A$1:$C$72,3,FALSE)</f>
        <v>-87.891000000000005</v>
      </c>
      <c r="L1137" t="s">
        <v>80</v>
      </c>
      <c r="M1137">
        <f>VLOOKUP(L1137,[1]Key!$A$1:$C$72,2,FALSE)</f>
        <v>43.052460000000004</v>
      </c>
      <c r="N1137">
        <f>VLOOKUP(L1137,[1]Key!$A$1:$C$72,3,FALSE)</f>
        <v>-87.891000000000005</v>
      </c>
      <c r="O1137">
        <v>518</v>
      </c>
      <c r="P1137">
        <v>54</v>
      </c>
      <c r="Q1137">
        <v>18</v>
      </c>
      <c r="R1137">
        <v>17.100000000000001</v>
      </c>
      <c r="S1137">
        <v>720</v>
      </c>
      <c r="T1137">
        <f t="shared" si="153"/>
        <v>-1</v>
      </c>
      <c r="U1137" s="1">
        <v>42784</v>
      </c>
      <c r="V1137" s="13">
        <f t="shared" si="154"/>
        <v>42767</v>
      </c>
      <c r="W1137" s="14">
        <f t="shared" si="155"/>
        <v>42784</v>
      </c>
      <c r="X1137" s="1" t="str">
        <f t="shared" si="156"/>
        <v>Saturday</v>
      </c>
      <c r="Y1137" s="2">
        <v>0.53959490740740745</v>
      </c>
      <c r="Z1137" s="2">
        <f t="shared" si="157"/>
        <v>0.54166666666666663</v>
      </c>
      <c r="AA1137">
        <f>1</f>
        <v>1</v>
      </c>
      <c r="AB1137" s="1">
        <v>42784</v>
      </c>
      <c r="AC1137" s="13">
        <f t="shared" si="158"/>
        <v>42767</v>
      </c>
      <c r="AD1137" s="14">
        <f t="shared" si="159"/>
        <v>42784</v>
      </c>
      <c r="AE1137" s="1" t="str">
        <f t="shared" si="160"/>
        <v>Saturday</v>
      </c>
      <c r="AF1137" s="2">
        <v>0.89945601851851853</v>
      </c>
      <c r="AG1137" s="2">
        <f t="shared" si="161"/>
        <v>0.91666666666666663</v>
      </c>
      <c r="AH1137" t="s">
        <v>35</v>
      </c>
    </row>
    <row r="1138" spans="1:34" x14ac:dyDescent="0.2">
      <c r="A1138">
        <v>1511082</v>
      </c>
      <c r="B1138" t="s">
        <v>88</v>
      </c>
      <c r="F1138" t="s">
        <v>23</v>
      </c>
      <c r="G1138" t="s">
        <v>89</v>
      </c>
      <c r="H1138">
        <v>5588</v>
      </c>
      <c r="I1138" t="s">
        <v>44</v>
      </c>
      <c r="J1138">
        <f>VLOOKUP(I1138,[1]Key!$A$1:$C$72,2,FALSE)</f>
        <v>43.045712999999999</v>
      </c>
      <c r="K1138">
        <f>VLOOKUP(I1138,[1]Key!$A$1:$C$72,3,FALSE)</f>
        <v>-87.899756999999994</v>
      </c>
      <c r="L1138" t="s">
        <v>62</v>
      </c>
      <c r="M1138">
        <f>VLOOKUP(L1138,[1]Key!$A$1:$C$72,2,FALSE)</f>
        <v>43.058010000000003</v>
      </c>
      <c r="N1138">
        <f>VLOOKUP(L1138,[1]Key!$A$1:$C$72,3,FALSE)</f>
        <v>-87.877300000000005</v>
      </c>
      <c r="O1138">
        <v>29</v>
      </c>
      <c r="P1138">
        <v>3</v>
      </c>
      <c r="Q1138">
        <v>4.4000000000000004</v>
      </c>
      <c r="R1138">
        <v>4.0999999999999996</v>
      </c>
      <c r="S1138">
        <v>174</v>
      </c>
      <c r="T1138">
        <f t="shared" si="153"/>
        <v>-1</v>
      </c>
      <c r="U1138" s="1">
        <v>42784</v>
      </c>
      <c r="V1138" s="13">
        <f t="shared" si="154"/>
        <v>42767</v>
      </c>
      <c r="W1138" s="14">
        <f t="shared" si="155"/>
        <v>42784</v>
      </c>
      <c r="X1138" s="1" t="str">
        <f t="shared" si="156"/>
        <v>Saturday</v>
      </c>
      <c r="Y1138" s="2">
        <v>0.5414930555555556</v>
      </c>
      <c r="Z1138" s="2">
        <f t="shared" si="157"/>
        <v>0.54166666666666663</v>
      </c>
      <c r="AA1138">
        <f>1</f>
        <v>1</v>
      </c>
      <c r="AB1138" s="1">
        <v>42784</v>
      </c>
      <c r="AC1138" s="13">
        <f t="shared" si="158"/>
        <v>42767</v>
      </c>
      <c r="AD1138" s="14">
        <f t="shared" si="159"/>
        <v>42784</v>
      </c>
      <c r="AE1138" s="1" t="str">
        <f t="shared" si="160"/>
        <v>Saturday</v>
      </c>
      <c r="AF1138" s="2">
        <v>0.56170138888888888</v>
      </c>
      <c r="AG1138" s="2">
        <f t="shared" si="161"/>
        <v>0.54166666666666663</v>
      </c>
      <c r="AH1138" t="s">
        <v>27</v>
      </c>
    </row>
    <row r="1139" spans="1:34" x14ac:dyDescent="0.2">
      <c r="A1139">
        <v>1511116</v>
      </c>
      <c r="B1139" t="s">
        <v>88</v>
      </c>
      <c r="E1139">
        <v>53202</v>
      </c>
      <c r="F1139" t="s">
        <v>23</v>
      </c>
      <c r="G1139" t="s">
        <v>89</v>
      </c>
      <c r="H1139">
        <v>185</v>
      </c>
      <c r="I1139" t="s">
        <v>68</v>
      </c>
      <c r="J1139">
        <f>VLOOKUP(I1139,[1]Key!$A$1:$C$72,2,FALSE)</f>
        <v>43.04804</v>
      </c>
      <c r="K1139">
        <f>VLOOKUP(I1139,[1]Key!$A$1:$C$72,3,FALSE)</f>
        <v>-87.896720000000002</v>
      </c>
      <c r="L1139" t="s">
        <v>80</v>
      </c>
      <c r="M1139">
        <f>VLOOKUP(L1139,[1]Key!$A$1:$C$72,2,FALSE)</f>
        <v>43.052460000000004</v>
      </c>
      <c r="N1139">
        <f>VLOOKUP(L1139,[1]Key!$A$1:$C$72,3,FALSE)</f>
        <v>-87.891000000000005</v>
      </c>
      <c r="O1139">
        <v>97</v>
      </c>
      <c r="P1139">
        <v>12</v>
      </c>
      <c r="Q1139">
        <v>14.6</v>
      </c>
      <c r="R1139">
        <v>13.8</v>
      </c>
      <c r="S1139">
        <v>582</v>
      </c>
      <c r="T1139">
        <f t="shared" si="153"/>
        <v>-1</v>
      </c>
      <c r="U1139" s="1">
        <v>42784</v>
      </c>
      <c r="V1139" s="13">
        <f t="shared" si="154"/>
        <v>42767</v>
      </c>
      <c r="W1139" s="14">
        <f t="shared" si="155"/>
        <v>42784</v>
      </c>
      <c r="X1139" s="1" t="str">
        <f t="shared" si="156"/>
        <v>Saturday</v>
      </c>
      <c r="Y1139" s="2">
        <v>0.54693287037037031</v>
      </c>
      <c r="Z1139" s="2">
        <f t="shared" si="157"/>
        <v>0.54166666666666663</v>
      </c>
      <c r="AA1139">
        <f>1</f>
        <v>1</v>
      </c>
      <c r="AB1139" s="1">
        <v>42784</v>
      </c>
      <c r="AC1139" s="13">
        <f t="shared" si="158"/>
        <v>42767</v>
      </c>
      <c r="AD1139" s="14">
        <f t="shared" si="159"/>
        <v>42784</v>
      </c>
      <c r="AE1139" s="1" t="str">
        <f t="shared" si="160"/>
        <v>Saturday</v>
      </c>
      <c r="AF1139" s="2">
        <v>0.61417824074074068</v>
      </c>
      <c r="AG1139" s="2">
        <f t="shared" si="161"/>
        <v>0.625</v>
      </c>
      <c r="AH1139" t="s">
        <v>27</v>
      </c>
    </row>
    <row r="1140" spans="1:34" x14ac:dyDescent="0.2">
      <c r="A1140">
        <v>1394745</v>
      </c>
      <c r="B1140" t="s">
        <v>88</v>
      </c>
      <c r="E1140">
        <v>60030</v>
      </c>
      <c r="F1140" t="s">
        <v>23</v>
      </c>
      <c r="G1140" t="s">
        <v>89</v>
      </c>
      <c r="H1140">
        <v>5515</v>
      </c>
      <c r="I1140" t="s">
        <v>74</v>
      </c>
      <c r="J1140">
        <f>VLOOKUP(I1140,[1]Key!$A$1:$C$72,2,FALSE)</f>
        <v>43.040154000000001</v>
      </c>
      <c r="K1140">
        <f>VLOOKUP(I1140,[1]Key!$A$1:$C$72,3,FALSE)</f>
        <v>-87.932113000000001</v>
      </c>
      <c r="L1140" t="s">
        <v>74</v>
      </c>
      <c r="M1140">
        <f>VLOOKUP(L1140,[1]Key!$A$1:$C$72,2,FALSE)</f>
        <v>43.040154000000001</v>
      </c>
      <c r="N1140">
        <f>VLOOKUP(L1140,[1]Key!$A$1:$C$72,3,FALSE)</f>
        <v>-87.932113000000001</v>
      </c>
      <c r="O1140">
        <v>119</v>
      </c>
      <c r="P1140">
        <v>12</v>
      </c>
      <c r="Q1140">
        <v>17.899999999999999</v>
      </c>
      <c r="R1140">
        <v>17</v>
      </c>
      <c r="S1140">
        <v>714</v>
      </c>
      <c r="T1140">
        <f t="shared" si="153"/>
        <v>-1</v>
      </c>
      <c r="U1140" s="1">
        <v>42784</v>
      </c>
      <c r="V1140" s="13">
        <f t="shared" si="154"/>
        <v>42767</v>
      </c>
      <c r="W1140" s="14">
        <f t="shared" si="155"/>
        <v>42784</v>
      </c>
      <c r="X1140" s="1" t="str">
        <f t="shared" si="156"/>
        <v>Saturday</v>
      </c>
      <c r="Y1140" s="2">
        <v>0.55133101851851851</v>
      </c>
      <c r="Z1140" s="2">
        <f t="shared" si="157"/>
        <v>0.54166666666666663</v>
      </c>
      <c r="AA1140">
        <f>1</f>
        <v>1</v>
      </c>
      <c r="AB1140" s="1">
        <v>42784</v>
      </c>
      <c r="AC1140" s="13">
        <f t="shared" si="158"/>
        <v>42767</v>
      </c>
      <c r="AD1140" s="14">
        <f t="shared" si="159"/>
        <v>42784</v>
      </c>
      <c r="AE1140" s="1" t="str">
        <f t="shared" si="160"/>
        <v>Saturday</v>
      </c>
      <c r="AF1140" s="2">
        <v>0.63348379629629636</v>
      </c>
      <c r="AG1140" s="2">
        <f t="shared" si="161"/>
        <v>0.625</v>
      </c>
      <c r="AH1140" t="s">
        <v>35</v>
      </c>
    </row>
    <row r="1141" spans="1:34" x14ac:dyDescent="0.2">
      <c r="A1141">
        <v>1363287</v>
      </c>
      <c r="B1141" t="s">
        <v>88</v>
      </c>
      <c r="E1141">
        <v>53206</v>
      </c>
      <c r="F1141" t="s">
        <v>23</v>
      </c>
      <c r="G1141" t="s">
        <v>89</v>
      </c>
      <c r="H1141">
        <v>11140</v>
      </c>
      <c r="I1141" t="s">
        <v>29</v>
      </c>
      <c r="J1141">
        <f>VLOOKUP(I1141,[1]Key!$A$1:$C$72,2,FALSE)</f>
        <v>43.042490000000001</v>
      </c>
      <c r="K1141">
        <f>VLOOKUP(I1141,[1]Key!$A$1:$C$72,3,FALSE)</f>
        <v>-87.909959999999998</v>
      </c>
      <c r="L1141" t="s">
        <v>29</v>
      </c>
      <c r="M1141">
        <f>VLOOKUP(L1141,[1]Key!$A$1:$C$72,2,FALSE)</f>
        <v>43.042490000000001</v>
      </c>
      <c r="N1141">
        <f>VLOOKUP(L1141,[1]Key!$A$1:$C$72,3,FALSE)</f>
        <v>-87.909959999999998</v>
      </c>
      <c r="O1141">
        <v>113</v>
      </c>
      <c r="P1141">
        <v>12</v>
      </c>
      <c r="Q1141">
        <v>17</v>
      </c>
      <c r="R1141">
        <v>16.100000000000001</v>
      </c>
      <c r="S1141">
        <v>678</v>
      </c>
      <c r="T1141">
        <f t="shared" si="153"/>
        <v>-1</v>
      </c>
      <c r="U1141" s="1">
        <v>42784</v>
      </c>
      <c r="V1141" s="13">
        <f t="shared" si="154"/>
        <v>42767</v>
      </c>
      <c r="W1141" s="14">
        <f t="shared" si="155"/>
        <v>42784</v>
      </c>
      <c r="X1141" s="1" t="str">
        <f t="shared" si="156"/>
        <v>Saturday</v>
      </c>
      <c r="Y1141" s="2">
        <v>0.55851851851851853</v>
      </c>
      <c r="Z1141" s="2">
        <f t="shared" si="157"/>
        <v>0.54166666666666663</v>
      </c>
      <c r="AA1141">
        <f>1</f>
        <v>1</v>
      </c>
      <c r="AB1141" s="1">
        <v>42784</v>
      </c>
      <c r="AC1141" s="13">
        <f t="shared" si="158"/>
        <v>42767</v>
      </c>
      <c r="AD1141" s="14">
        <f t="shared" si="159"/>
        <v>42784</v>
      </c>
      <c r="AE1141" s="1" t="str">
        <f t="shared" si="160"/>
        <v>Saturday</v>
      </c>
      <c r="AF1141" s="2">
        <v>0.63721064814814821</v>
      </c>
      <c r="AG1141" s="2">
        <f t="shared" si="161"/>
        <v>0.625</v>
      </c>
      <c r="AH1141" t="s">
        <v>35</v>
      </c>
    </row>
    <row r="1142" spans="1:34" x14ac:dyDescent="0.2">
      <c r="A1142">
        <v>1511285</v>
      </c>
      <c r="B1142" t="s">
        <v>88</v>
      </c>
      <c r="E1142">
        <v>46368</v>
      </c>
      <c r="F1142" t="s">
        <v>23</v>
      </c>
      <c r="G1142" t="s">
        <v>89</v>
      </c>
      <c r="H1142">
        <v>190</v>
      </c>
      <c r="I1142" t="s">
        <v>72</v>
      </c>
      <c r="J1142">
        <f>VLOOKUP(I1142,[1]Key!$A$1:$C$72,2,FALSE)</f>
        <v>43.02948</v>
      </c>
      <c r="K1142">
        <f>VLOOKUP(I1142,[1]Key!$A$1:$C$72,3,FALSE)</f>
        <v>-87.912819999999996</v>
      </c>
      <c r="L1142" t="s">
        <v>72</v>
      </c>
      <c r="M1142">
        <f>VLOOKUP(L1142,[1]Key!$A$1:$C$72,2,FALSE)</f>
        <v>43.02948</v>
      </c>
      <c r="N1142">
        <f>VLOOKUP(L1142,[1]Key!$A$1:$C$72,3,FALSE)</f>
        <v>-87.912819999999996</v>
      </c>
      <c r="O1142">
        <v>76</v>
      </c>
      <c r="P1142">
        <v>9</v>
      </c>
      <c r="Q1142">
        <v>11.4</v>
      </c>
      <c r="R1142">
        <v>10.8</v>
      </c>
      <c r="S1142">
        <v>456</v>
      </c>
      <c r="T1142">
        <f t="shared" si="153"/>
        <v>-1</v>
      </c>
      <c r="U1142" s="1">
        <v>42784</v>
      </c>
      <c r="V1142" s="13">
        <f t="shared" si="154"/>
        <v>42767</v>
      </c>
      <c r="W1142" s="14">
        <f t="shared" si="155"/>
        <v>42784</v>
      </c>
      <c r="X1142" s="1" t="str">
        <f t="shared" si="156"/>
        <v>Saturday</v>
      </c>
      <c r="Y1142" s="2">
        <v>0.56606481481481474</v>
      </c>
      <c r="Z1142" s="2">
        <f t="shared" si="157"/>
        <v>0.58333333333333326</v>
      </c>
      <c r="AA1142">
        <f>1</f>
        <v>1</v>
      </c>
      <c r="AB1142" s="1">
        <v>42784</v>
      </c>
      <c r="AC1142" s="13">
        <f t="shared" si="158"/>
        <v>42767</v>
      </c>
      <c r="AD1142" s="14">
        <f t="shared" si="159"/>
        <v>42784</v>
      </c>
      <c r="AE1142" s="1" t="str">
        <f t="shared" si="160"/>
        <v>Saturday</v>
      </c>
      <c r="AF1142" s="2">
        <v>0.61902777777777784</v>
      </c>
      <c r="AG1142" s="2">
        <f t="shared" si="161"/>
        <v>0.625</v>
      </c>
      <c r="AH1142" t="s">
        <v>35</v>
      </c>
    </row>
    <row r="1143" spans="1:34" x14ac:dyDescent="0.2">
      <c r="A1143">
        <v>1511325</v>
      </c>
      <c r="B1143" t="s">
        <v>88</v>
      </c>
      <c r="E1143">
        <v>80537</v>
      </c>
      <c r="F1143" t="s">
        <v>23</v>
      </c>
      <c r="G1143" t="s">
        <v>89</v>
      </c>
      <c r="H1143">
        <v>5524</v>
      </c>
      <c r="I1143" t="s">
        <v>34</v>
      </c>
      <c r="J1143">
        <f>VLOOKUP(I1143,[1]Key!$A$1:$C$72,2,FALSE)</f>
        <v>43.036900000000003</v>
      </c>
      <c r="K1143">
        <f>VLOOKUP(I1143,[1]Key!$A$1:$C$72,3,FALSE)</f>
        <v>-87.89667</v>
      </c>
      <c r="L1143" t="s">
        <v>34</v>
      </c>
      <c r="M1143">
        <f>VLOOKUP(L1143,[1]Key!$A$1:$C$72,2,FALSE)</f>
        <v>43.036900000000003</v>
      </c>
      <c r="N1143">
        <f>VLOOKUP(L1143,[1]Key!$A$1:$C$72,3,FALSE)</f>
        <v>-87.89667</v>
      </c>
      <c r="O1143">
        <v>63</v>
      </c>
      <c r="P1143">
        <v>6</v>
      </c>
      <c r="Q1143">
        <v>9.5</v>
      </c>
      <c r="R1143">
        <v>9</v>
      </c>
      <c r="S1143">
        <v>378</v>
      </c>
      <c r="T1143">
        <f t="shared" si="153"/>
        <v>-1</v>
      </c>
      <c r="U1143" s="1">
        <v>42784</v>
      </c>
      <c r="V1143" s="13">
        <f t="shared" si="154"/>
        <v>42767</v>
      </c>
      <c r="W1143" s="14">
        <f t="shared" si="155"/>
        <v>42784</v>
      </c>
      <c r="X1143" s="1" t="str">
        <f t="shared" si="156"/>
        <v>Saturday</v>
      </c>
      <c r="Y1143" s="2">
        <v>0.57045138888888891</v>
      </c>
      <c r="Z1143" s="2">
        <f t="shared" si="157"/>
        <v>0.58333333333333326</v>
      </c>
      <c r="AA1143">
        <f>1</f>
        <v>1</v>
      </c>
      <c r="AB1143" s="1">
        <v>42784</v>
      </c>
      <c r="AC1143" s="13">
        <f t="shared" si="158"/>
        <v>42767</v>
      </c>
      <c r="AD1143" s="14">
        <f t="shared" si="159"/>
        <v>42784</v>
      </c>
      <c r="AE1143" s="1" t="str">
        <f t="shared" si="160"/>
        <v>Saturday</v>
      </c>
      <c r="AF1143" s="2">
        <v>0.61453703703703699</v>
      </c>
      <c r="AG1143" s="2">
        <f t="shared" si="161"/>
        <v>0.625</v>
      </c>
      <c r="AH1143" t="s">
        <v>35</v>
      </c>
    </row>
    <row r="1144" spans="1:34" x14ac:dyDescent="0.2">
      <c r="A1144">
        <v>1511331</v>
      </c>
      <c r="B1144" t="s">
        <v>88</v>
      </c>
      <c r="E1144">
        <v>95204</v>
      </c>
      <c r="F1144" t="s">
        <v>23</v>
      </c>
      <c r="G1144" t="s">
        <v>89</v>
      </c>
      <c r="H1144">
        <v>5436</v>
      </c>
      <c r="I1144" t="s">
        <v>34</v>
      </c>
      <c r="J1144">
        <f>VLOOKUP(I1144,[1]Key!$A$1:$C$72,2,FALSE)</f>
        <v>43.036900000000003</v>
      </c>
      <c r="K1144">
        <f>VLOOKUP(I1144,[1]Key!$A$1:$C$72,3,FALSE)</f>
        <v>-87.89667</v>
      </c>
      <c r="L1144" t="s">
        <v>34</v>
      </c>
      <c r="M1144">
        <f>VLOOKUP(L1144,[1]Key!$A$1:$C$72,2,FALSE)</f>
        <v>43.036900000000003</v>
      </c>
      <c r="N1144">
        <f>VLOOKUP(L1144,[1]Key!$A$1:$C$72,3,FALSE)</f>
        <v>-87.89667</v>
      </c>
      <c r="O1144">
        <v>62</v>
      </c>
      <c r="P1144">
        <v>6</v>
      </c>
      <c r="Q1144">
        <v>9.3000000000000007</v>
      </c>
      <c r="R1144">
        <v>8.8000000000000007</v>
      </c>
      <c r="S1144">
        <v>372</v>
      </c>
      <c r="T1144">
        <f t="shared" si="153"/>
        <v>-1</v>
      </c>
      <c r="U1144" s="1">
        <v>42784</v>
      </c>
      <c r="V1144" s="13">
        <f t="shared" si="154"/>
        <v>42767</v>
      </c>
      <c r="W1144" s="14">
        <f t="shared" si="155"/>
        <v>42784</v>
      </c>
      <c r="X1144" s="1" t="str">
        <f t="shared" si="156"/>
        <v>Saturday</v>
      </c>
      <c r="Y1144" s="2">
        <v>0.57092592592592595</v>
      </c>
      <c r="Z1144" s="2">
        <f t="shared" si="157"/>
        <v>0.58333333333333326</v>
      </c>
      <c r="AA1144">
        <f>1</f>
        <v>1</v>
      </c>
      <c r="AB1144" s="1">
        <v>42784</v>
      </c>
      <c r="AC1144" s="13">
        <f t="shared" si="158"/>
        <v>42767</v>
      </c>
      <c r="AD1144" s="14">
        <f t="shared" si="159"/>
        <v>42784</v>
      </c>
      <c r="AE1144" s="1" t="str">
        <f t="shared" si="160"/>
        <v>Saturday</v>
      </c>
      <c r="AF1144" s="2">
        <v>0.61457175925925933</v>
      </c>
      <c r="AG1144" s="2">
        <f t="shared" si="161"/>
        <v>0.625</v>
      </c>
      <c r="AH1144" t="s">
        <v>35</v>
      </c>
    </row>
    <row r="1145" spans="1:34" x14ac:dyDescent="0.2">
      <c r="A1145">
        <v>1510670</v>
      </c>
      <c r="B1145" t="s">
        <v>88</v>
      </c>
      <c r="E1145">
        <v>98109</v>
      </c>
      <c r="F1145" t="s">
        <v>23</v>
      </c>
      <c r="G1145" t="s">
        <v>89</v>
      </c>
      <c r="H1145">
        <v>145</v>
      </c>
      <c r="I1145" t="s">
        <v>80</v>
      </c>
      <c r="J1145">
        <f>VLOOKUP(I1145,[1]Key!$A$1:$C$72,2,FALSE)</f>
        <v>43.052460000000004</v>
      </c>
      <c r="K1145">
        <f>VLOOKUP(I1145,[1]Key!$A$1:$C$72,3,FALSE)</f>
        <v>-87.891000000000005</v>
      </c>
      <c r="L1145" t="s">
        <v>32</v>
      </c>
      <c r="M1145">
        <f>VLOOKUP(L1145,[1]Key!$A$1:$C$72,2,FALSE)</f>
        <v>43.038719999999998</v>
      </c>
      <c r="N1145">
        <f>VLOOKUP(L1145,[1]Key!$A$1:$C$72,3,FALSE)</f>
        <v>-87.905339999999995</v>
      </c>
      <c r="O1145">
        <v>14</v>
      </c>
      <c r="P1145">
        <v>3</v>
      </c>
      <c r="Q1145">
        <v>2.1</v>
      </c>
      <c r="R1145">
        <v>2</v>
      </c>
      <c r="S1145">
        <v>84</v>
      </c>
      <c r="T1145">
        <f t="shared" si="153"/>
        <v>-1</v>
      </c>
      <c r="U1145" s="1">
        <v>42784</v>
      </c>
      <c r="V1145" s="13">
        <f t="shared" si="154"/>
        <v>42767</v>
      </c>
      <c r="W1145" s="14">
        <f t="shared" si="155"/>
        <v>42784</v>
      </c>
      <c r="X1145" s="1" t="str">
        <f t="shared" si="156"/>
        <v>Saturday</v>
      </c>
      <c r="Y1145" s="2">
        <v>0.5720601851851852</v>
      </c>
      <c r="Z1145" s="2">
        <f t="shared" si="157"/>
        <v>0.58333333333333326</v>
      </c>
      <c r="AA1145">
        <f>1</f>
        <v>1</v>
      </c>
      <c r="AB1145" s="1">
        <v>42784</v>
      </c>
      <c r="AC1145" s="13">
        <f t="shared" si="158"/>
        <v>42767</v>
      </c>
      <c r="AD1145" s="14">
        <f t="shared" si="159"/>
        <v>42784</v>
      </c>
      <c r="AE1145" s="1" t="str">
        <f t="shared" si="160"/>
        <v>Saturday</v>
      </c>
      <c r="AF1145" s="2">
        <v>0.58172453703703708</v>
      </c>
      <c r="AG1145" s="2">
        <f t="shared" si="161"/>
        <v>0.58333333333333326</v>
      </c>
      <c r="AH1145" t="s">
        <v>27</v>
      </c>
    </row>
    <row r="1146" spans="1:34" x14ac:dyDescent="0.2">
      <c r="A1146">
        <v>1511350</v>
      </c>
      <c r="B1146" t="s">
        <v>88</v>
      </c>
      <c r="E1146">
        <v>60126</v>
      </c>
      <c r="F1146" t="s">
        <v>23</v>
      </c>
      <c r="G1146" t="s">
        <v>89</v>
      </c>
      <c r="H1146">
        <v>11164</v>
      </c>
      <c r="I1146" t="s">
        <v>32</v>
      </c>
      <c r="J1146">
        <f>VLOOKUP(I1146,[1]Key!$A$1:$C$72,2,FALSE)</f>
        <v>43.038719999999998</v>
      </c>
      <c r="K1146">
        <f>VLOOKUP(I1146,[1]Key!$A$1:$C$72,3,FALSE)</f>
        <v>-87.905339999999995</v>
      </c>
      <c r="L1146" t="s">
        <v>29</v>
      </c>
      <c r="M1146">
        <f>VLOOKUP(L1146,[1]Key!$A$1:$C$72,2,FALSE)</f>
        <v>43.042490000000001</v>
      </c>
      <c r="N1146">
        <f>VLOOKUP(L1146,[1]Key!$A$1:$C$72,3,FALSE)</f>
        <v>-87.909959999999998</v>
      </c>
      <c r="O1146">
        <v>58</v>
      </c>
      <c r="P1146">
        <v>6</v>
      </c>
      <c r="Q1146">
        <v>8.6999999999999993</v>
      </c>
      <c r="R1146">
        <v>8.3000000000000007</v>
      </c>
      <c r="S1146">
        <v>348</v>
      </c>
      <c r="T1146">
        <f t="shared" si="153"/>
        <v>-1</v>
      </c>
      <c r="U1146" s="1">
        <v>42784</v>
      </c>
      <c r="V1146" s="13">
        <f t="shared" si="154"/>
        <v>42767</v>
      </c>
      <c r="W1146" s="14">
        <f t="shared" si="155"/>
        <v>42784</v>
      </c>
      <c r="X1146" s="1" t="str">
        <f t="shared" si="156"/>
        <v>Saturday</v>
      </c>
      <c r="Y1146" s="2">
        <v>0.5725810185185185</v>
      </c>
      <c r="Z1146" s="2">
        <f t="shared" si="157"/>
        <v>0.58333333333333326</v>
      </c>
      <c r="AA1146">
        <f>1</f>
        <v>1</v>
      </c>
      <c r="AB1146" s="1">
        <v>42784</v>
      </c>
      <c r="AC1146" s="13">
        <f t="shared" si="158"/>
        <v>42767</v>
      </c>
      <c r="AD1146" s="14">
        <f t="shared" si="159"/>
        <v>42784</v>
      </c>
      <c r="AE1146" s="1" t="str">
        <f t="shared" si="160"/>
        <v>Saturday</v>
      </c>
      <c r="AF1146" s="2">
        <v>0.61289351851851859</v>
      </c>
      <c r="AG1146" s="2">
        <f t="shared" si="161"/>
        <v>0.625</v>
      </c>
      <c r="AH1146" t="s">
        <v>27</v>
      </c>
    </row>
    <row r="1147" spans="1:34" x14ac:dyDescent="0.2">
      <c r="A1147">
        <v>1511380</v>
      </c>
      <c r="B1147" t="s">
        <v>88</v>
      </c>
      <c r="E1147">
        <v>53045</v>
      </c>
      <c r="F1147" t="s">
        <v>23</v>
      </c>
      <c r="G1147" t="s">
        <v>89</v>
      </c>
      <c r="H1147">
        <v>5507</v>
      </c>
      <c r="I1147" t="s">
        <v>82</v>
      </c>
      <c r="J1147">
        <f>VLOOKUP(I1147,[1]Key!$A$1:$C$72,2,FALSE)</f>
        <v>43.026229999999998</v>
      </c>
      <c r="K1147">
        <f>VLOOKUP(I1147,[1]Key!$A$1:$C$72,3,FALSE)</f>
        <v>-87.912809999999993</v>
      </c>
      <c r="L1147" t="s">
        <v>80</v>
      </c>
      <c r="M1147">
        <f>VLOOKUP(L1147,[1]Key!$A$1:$C$72,2,FALSE)</f>
        <v>43.052460000000004</v>
      </c>
      <c r="N1147">
        <f>VLOOKUP(L1147,[1]Key!$A$1:$C$72,3,FALSE)</f>
        <v>-87.891000000000005</v>
      </c>
      <c r="O1147">
        <v>30</v>
      </c>
      <c r="P1147">
        <v>3</v>
      </c>
      <c r="Q1147">
        <v>4.5</v>
      </c>
      <c r="R1147">
        <v>4.3</v>
      </c>
      <c r="S1147">
        <v>180</v>
      </c>
      <c r="T1147">
        <f t="shared" si="153"/>
        <v>-1</v>
      </c>
      <c r="U1147" s="1">
        <v>42784</v>
      </c>
      <c r="V1147" s="13">
        <f t="shared" si="154"/>
        <v>42767</v>
      </c>
      <c r="W1147" s="14">
        <f t="shared" si="155"/>
        <v>42784</v>
      </c>
      <c r="X1147" s="1" t="str">
        <f t="shared" si="156"/>
        <v>Saturday</v>
      </c>
      <c r="Y1147" s="2">
        <v>0.57483796296296297</v>
      </c>
      <c r="Z1147" s="2">
        <f t="shared" si="157"/>
        <v>0.58333333333333326</v>
      </c>
      <c r="AA1147">
        <f>1</f>
        <v>1</v>
      </c>
      <c r="AB1147" s="1">
        <v>42784</v>
      </c>
      <c r="AC1147" s="13">
        <f t="shared" si="158"/>
        <v>42767</v>
      </c>
      <c r="AD1147" s="14">
        <f t="shared" si="159"/>
        <v>42784</v>
      </c>
      <c r="AE1147" s="1" t="str">
        <f t="shared" si="160"/>
        <v>Saturday</v>
      </c>
      <c r="AF1147" s="2">
        <v>0.59537037037037044</v>
      </c>
      <c r="AG1147" s="2">
        <f t="shared" si="161"/>
        <v>0.58333333333333326</v>
      </c>
      <c r="AH1147" t="s">
        <v>27</v>
      </c>
    </row>
    <row r="1148" spans="1:34" x14ac:dyDescent="0.2">
      <c r="A1148">
        <v>1511401</v>
      </c>
      <c r="B1148" t="s">
        <v>88</v>
      </c>
      <c r="E1148">
        <v>55403</v>
      </c>
      <c r="F1148" t="s">
        <v>23</v>
      </c>
      <c r="G1148" t="s">
        <v>89</v>
      </c>
      <c r="H1148">
        <v>11134</v>
      </c>
      <c r="I1148" t="s">
        <v>44</v>
      </c>
      <c r="J1148">
        <f>VLOOKUP(I1148,[1]Key!$A$1:$C$72,2,FALSE)</f>
        <v>43.045712999999999</v>
      </c>
      <c r="K1148">
        <f>VLOOKUP(I1148,[1]Key!$A$1:$C$72,3,FALSE)</f>
        <v>-87.899756999999994</v>
      </c>
      <c r="L1148" t="s">
        <v>44</v>
      </c>
      <c r="M1148">
        <f>VLOOKUP(L1148,[1]Key!$A$1:$C$72,2,FALSE)</f>
        <v>43.045712999999999</v>
      </c>
      <c r="N1148">
        <f>VLOOKUP(L1148,[1]Key!$A$1:$C$72,3,FALSE)</f>
        <v>-87.899756999999994</v>
      </c>
      <c r="O1148">
        <v>58</v>
      </c>
      <c r="P1148">
        <v>6</v>
      </c>
      <c r="Q1148">
        <v>8.6999999999999993</v>
      </c>
      <c r="R1148">
        <v>8.3000000000000007</v>
      </c>
      <c r="S1148">
        <v>348</v>
      </c>
      <c r="T1148">
        <f t="shared" si="153"/>
        <v>-1</v>
      </c>
      <c r="U1148" s="1">
        <v>42784</v>
      </c>
      <c r="V1148" s="13">
        <f t="shared" si="154"/>
        <v>42767</v>
      </c>
      <c r="W1148" s="14">
        <f t="shared" si="155"/>
        <v>42784</v>
      </c>
      <c r="X1148" s="1" t="str">
        <f t="shared" si="156"/>
        <v>Saturday</v>
      </c>
      <c r="Y1148" s="2">
        <v>0.57709490740740743</v>
      </c>
      <c r="Z1148" s="2">
        <f t="shared" si="157"/>
        <v>0.58333333333333326</v>
      </c>
      <c r="AA1148">
        <f>1</f>
        <v>1</v>
      </c>
      <c r="AB1148" s="1">
        <v>42784</v>
      </c>
      <c r="AC1148" s="13">
        <f t="shared" si="158"/>
        <v>42767</v>
      </c>
      <c r="AD1148" s="14">
        <f t="shared" si="159"/>
        <v>42784</v>
      </c>
      <c r="AE1148" s="1" t="str">
        <f t="shared" si="160"/>
        <v>Saturday</v>
      </c>
      <c r="AF1148" s="2">
        <v>0.61802083333333335</v>
      </c>
      <c r="AG1148" s="2">
        <f t="shared" si="161"/>
        <v>0.625</v>
      </c>
      <c r="AH1148" t="s">
        <v>35</v>
      </c>
    </row>
    <row r="1149" spans="1:34" x14ac:dyDescent="0.2">
      <c r="A1149">
        <v>1160847</v>
      </c>
      <c r="B1149" t="s">
        <v>88</v>
      </c>
      <c r="E1149">
        <v>53211</v>
      </c>
      <c r="F1149" t="s">
        <v>23</v>
      </c>
      <c r="G1149" t="s">
        <v>89</v>
      </c>
      <c r="H1149">
        <v>5505</v>
      </c>
      <c r="I1149" t="s">
        <v>66</v>
      </c>
      <c r="J1149">
        <f>VLOOKUP(I1149,[1]Key!$A$1:$C$72,2,FALSE)</f>
        <v>43.060155999999999</v>
      </c>
      <c r="K1149">
        <f>VLOOKUP(I1149,[1]Key!$A$1:$C$72,3,FALSE)</f>
        <v>-87.881258000000003</v>
      </c>
      <c r="L1149" t="s">
        <v>61</v>
      </c>
      <c r="M1149">
        <f>VLOOKUP(L1149,[1]Key!$A$1:$C$72,2,FALSE)</f>
        <v>43.058619999999998</v>
      </c>
      <c r="N1149">
        <f>VLOOKUP(L1149,[1]Key!$A$1:$C$72,3,FALSE)</f>
        <v>-87.885319999999993</v>
      </c>
      <c r="O1149">
        <v>86</v>
      </c>
      <c r="P1149">
        <v>9</v>
      </c>
      <c r="Q1149">
        <v>12.9</v>
      </c>
      <c r="R1149">
        <v>12.3</v>
      </c>
      <c r="S1149">
        <v>516</v>
      </c>
      <c r="T1149">
        <f t="shared" si="153"/>
        <v>-1</v>
      </c>
      <c r="U1149" s="1">
        <v>42784</v>
      </c>
      <c r="V1149" s="13">
        <f t="shared" si="154"/>
        <v>42767</v>
      </c>
      <c r="W1149" s="14">
        <f t="shared" si="155"/>
        <v>42784</v>
      </c>
      <c r="X1149" s="1" t="str">
        <f t="shared" si="156"/>
        <v>Saturday</v>
      </c>
      <c r="Y1149" s="2">
        <v>0.5773611111111111</v>
      </c>
      <c r="Z1149" s="2">
        <f t="shared" si="157"/>
        <v>0.58333333333333326</v>
      </c>
      <c r="AA1149">
        <f>1</f>
        <v>1</v>
      </c>
      <c r="AB1149" s="1">
        <v>42784</v>
      </c>
      <c r="AC1149" s="13">
        <f t="shared" si="158"/>
        <v>42767</v>
      </c>
      <c r="AD1149" s="14">
        <f t="shared" si="159"/>
        <v>42784</v>
      </c>
      <c r="AE1149" s="1" t="str">
        <f t="shared" si="160"/>
        <v>Saturday</v>
      </c>
      <c r="AF1149" s="2">
        <v>0.63711805555555556</v>
      </c>
      <c r="AG1149" s="2">
        <f t="shared" si="161"/>
        <v>0.625</v>
      </c>
      <c r="AH1149" t="s">
        <v>27</v>
      </c>
    </row>
    <row r="1150" spans="1:34" x14ac:dyDescent="0.2">
      <c r="A1150">
        <v>1511428</v>
      </c>
      <c r="B1150" t="s">
        <v>88</v>
      </c>
      <c r="E1150">
        <v>54937</v>
      </c>
      <c r="F1150" t="s">
        <v>23</v>
      </c>
      <c r="G1150" t="s">
        <v>89</v>
      </c>
      <c r="H1150">
        <v>952</v>
      </c>
      <c r="I1150" t="s">
        <v>34</v>
      </c>
      <c r="J1150">
        <f>VLOOKUP(I1150,[1]Key!$A$1:$C$72,2,FALSE)</f>
        <v>43.036900000000003</v>
      </c>
      <c r="K1150">
        <f>VLOOKUP(I1150,[1]Key!$A$1:$C$72,3,FALSE)</f>
        <v>-87.89667</v>
      </c>
      <c r="L1150" t="s">
        <v>34</v>
      </c>
      <c r="M1150">
        <f>VLOOKUP(L1150,[1]Key!$A$1:$C$72,2,FALSE)</f>
        <v>43.036900000000003</v>
      </c>
      <c r="N1150">
        <f>VLOOKUP(L1150,[1]Key!$A$1:$C$72,3,FALSE)</f>
        <v>-87.89667</v>
      </c>
      <c r="O1150">
        <v>24</v>
      </c>
      <c r="P1150">
        <v>3</v>
      </c>
      <c r="Q1150">
        <v>3.6</v>
      </c>
      <c r="R1150">
        <v>3.4</v>
      </c>
      <c r="S1150">
        <v>144</v>
      </c>
      <c r="T1150">
        <f t="shared" si="153"/>
        <v>-1</v>
      </c>
      <c r="U1150" s="1">
        <v>42784</v>
      </c>
      <c r="V1150" s="13">
        <f t="shared" si="154"/>
        <v>42767</v>
      </c>
      <c r="W1150" s="14">
        <f t="shared" si="155"/>
        <v>42784</v>
      </c>
      <c r="X1150" s="1" t="str">
        <f t="shared" si="156"/>
        <v>Saturday</v>
      </c>
      <c r="Y1150" s="2">
        <v>0.57936342592592593</v>
      </c>
      <c r="Z1150" s="2">
        <f t="shared" si="157"/>
        <v>0.58333333333333326</v>
      </c>
      <c r="AA1150">
        <f>1</f>
        <v>1</v>
      </c>
      <c r="AB1150" s="1">
        <v>42784</v>
      </c>
      <c r="AC1150" s="13">
        <f t="shared" si="158"/>
        <v>42767</v>
      </c>
      <c r="AD1150" s="14">
        <f t="shared" si="159"/>
        <v>42784</v>
      </c>
      <c r="AE1150" s="1" t="str">
        <f t="shared" si="160"/>
        <v>Saturday</v>
      </c>
      <c r="AF1150" s="2">
        <v>0.59641203703703705</v>
      </c>
      <c r="AG1150" s="2">
        <f t="shared" si="161"/>
        <v>0.58333333333333326</v>
      </c>
      <c r="AH1150" t="s">
        <v>35</v>
      </c>
    </row>
    <row r="1151" spans="1:34" x14ac:dyDescent="0.2">
      <c r="A1151">
        <v>1511482</v>
      </c>
      <c r="B1151" t="s">
        <v>88</v>
      </c>
      <c r="E1151">
        <v>46260</v>
      </c>
      <c r="F1151" t="s">
        <v>23</v>
      </c>
      <c r="G1151" t="s">
        <v>89</v>
      </c>
      <c r="H1151">
        <v>5588</v>
      </c>
      <c r="I1151" t="s">
        <v>62</v>
      </c>
      <c r="J1151">
        <f>VLOOKUP(I1151,[1]Key!$A$1:$C$72,2,FALSE)</f>
        <v>43.058010000000003</v>
      </c>
      <c r="K1151">
        <f>VLOOKUP(I1151,[1]Key!$A$1:$C$72,3,FALSE)</f>
        <v>-87.877300000000005</v>
      </c>
      <c r="L1151" t="s">
        <v>62</v>
      </c>
      <c r="M1151">
        <f>VLOOKUP(L1151,[1]Key!$A$1:$C$72,2,FALSE)</f>
        <v>43.058010000000003</v>
      </c>
      <c r="N1151">
        <f>VLOOKUP(L1151,[1]Key!$A$1:$C$72,3,FALSE)</f>
        <v>-87.877300000000005</v>
      </c>
      <c r="O1151">
        <v>59</v>
      </c>
      <c r="P1151">
        <v>6</v>
      </c>
      <c r="Q1151">
        <v>8.9</v>
      </c>
      <c r="R1151">
        <v>8.4</v>
      </c>
      <c r="S1151">
        <v>354</v>
      </c>
      <c r="T1151">
        <f t="shared" si="153"/>
        <v>-1</v>
      </c>
      <c r="U1151" s="1">
        <v>42784</v>
      </c>
      <c r="V1151" s="13">
        <f t="shared" si="154"/>
        <v>42767</v>
      </c>
      <c r="W1151" s="14">
        <f t="shared" si="155"/>
        <v>42784</v>
      </c>
      <c r="X1151" s="1" t="str">
        <f t="shared" si="156"/>
        <v>Saturday</v>
      </c>
      <c r="Y1151" s="2">
        <v>0.58663194444444444</v>
      </c>
      <c r="Z1151" s="2">
        <f t="shared" si="157"/>
        <v>0.58333333333333326</v>
      </c>
      <c r="AA1151">
        <f>1</f>
        <v>1</v>
      </c>
      <c r="AB1151" s="1">
        <v>42784</v>
      </c>
      <c r="AC1151" s="13">
        <f t="shared" si="158"/>
        <v>42767</v>
      </c>
      <c r="AD1151" s="14">
        <f t="shared" si="159"/>
        <v>42784</v>
      </c>
      <c r="AE1151" s="1" t="str">
        <f t="shared" si="160"/>
        <v>Saturday</v>
      </c>
      <c r="AF1151" s="2">
        <v>0.62724537037037031</v>
      </c>
      <c r="AG1151" s="2">
        <f t="shared" si="161"/>
        <v>0.625</v>
      </c>
      <c r="AH1151" t="s">
        <v>35</v>
      </c>
    </row>
    <row r="1152" spans="1:34" x14ac:dyDescent="0.2">
      <c r="A1152">
        <v>1511499</v>
      </c>
      <c r="B1152" t="s">
        <v>88</v>
      </c>
      <c r="E1152">
        <v>10029</v>
      </c>
      <c r="F1152" t="s">
        <v>23</v>
      </c>
      <c r="G1152" t="s">
        <v>89</v>
      </c>
      <c r="H1152">
        <v>11094</v>
      </c>
      <c r="I1152" t="s">
        <v>36</v>
      </c>
      <c r="J1152">
        <f>VLOOKUP(I1152,[1]Key!$A$1:$C$72,2,FALSE)</f>
        <v>43.038580000000003</v>
      </c>
      <c r="K1152">
        <f>VLOOKUP(I1152,[1]Key!$A$1:$C$72,3,FALSE)</f>
        <v>-87.90934</v>
      </c>
      <c r="L1152" t="s">
        <v>36</v>
      </c>
      <c r="M1152">
        <f>VLOOKUP(L1152,[1]Key!$A$1:$C$72,2,FALSE)</f>
        <v>43.038580000000003</v>
      </c>
      <c r="N1152">
        <f>VLOOKUP(L1152,[1]Key!$A$1:$C$72,3,FALSE)</f>
        <v>-87.90934</v>
      </c>
      <c r="O1152">
        <v>58</v>
      </c>
      <c r="P1152">
        <v>6</v>
      </c>
      <c r="Q1152">
        <v>8.6999999999999993</v>
      </c>
      <c r="R1152">
        <v>8.3000000000000007</v>
      </c>
      <c r="S1152">
        <v>348</v>
      </c>
      <c r="T1152">
        <f t="shared" si="153"/>
        <v>-1</v>
      </c>
      <c r="U1152" s="1">
        <v>42784</v>
      </c>
      <c r="V1152" s="13">
        <f t="shared" si="154"/>
        <v>42767</v>
      </c>
      <c r="W1152" s="14">
        <f t="shared" si="155"/>
        <v>42784</v>
      </c>
      <c r="X1152" s="1" t="str">
        <f t="shared" si="156"/>
        <v>Saturday</v>
      </c>
      <c r="Y1152" s="2">
        <v>0.58853009259259259</v>
      </c>
      <c r="Z1152" s="2">
        <f t="shared" si="157"/>
        <v>0.58333333333333326</v>
      </c>
      <c r="AA1152">
        <f>1</f>
        <v>1</v>
      </c>
      <c r="AB1152" s="1">
        <v>42784</v>
      </c>
      <c r="AC1152" s="13">
        <f t="shared" si="158"/>
        <v>42767</v>
      </c>
      <c r="AD1152" s="14">
        <f t="shared" si="159"/>
        <v>42784</v>
      </c>
      <c r="AE1152" s="1" t="str">
        <f t="shared" si="160"/>
        <v>Saturday</v>
      </c>
      <c r="AF1152" s="2">
        <v>0.62851851851851859</v>
      </c>
      <c r="AG1152" s="2">
        <f t="shared" si="161"/>
        <v>0.625</v>
      </c>
      <c r="AH1152" t="s">
        <v>35</v>
      </c>
    </row>
    <row r="1153" spans="1:34" x14ac:dyDescent="0.2">
      <c r="A1153">
        <v>1511508</v>
      </c>
      <c r="B1153" t="s">
        <v>88</v>
      </c>
      <c r="E1153">
        <v>61107</v>
      </c>
      <c r="F1153" t="s">
        <v>23</v>
      </c>
      <c r="G1153" t="s">
        <v>89</v>
      </c>
      <c r="H1153">
        <v>5508</v>
      </c>
      <c r="I1153" t="s">
        <v>34</v>
      </c>
      <c r="J1153">
        <f>VLOOKUP(I1153,[1]Key!$A$1:$C$72,2,FALSE)</f>
        <v>43.036900000000003</v>
      </c>
      <c r="K1153">
        <f>VLOOKUP(I1153,[1]Key!$A$1:$C$72,3,FALSE)</f>
        <v>-87.89667</v>
      </c>
      <c r="L1153" t="s">
        <v>36</v>
      </c>
      <c r="M1153">
        <f>VLOOKUP(L1153,[1]Key!$A$1:$C$72,2,FALSE)</f>
        <v>43.038580000000003</v>
      </c>
      <c r="N1153">
        <f>VLOOKUP(L1153,[1]Key!$A$1:$C$72,3,FALSE)</f>
        <v>-87.90934</v>
      </c>
      <c r="O1153">
        <v>21</v>
      </c>
      <c r="P1153">
        <v>3</v>
      </c>
      <c r="Q1153">
        <v>3.2</v>
      </c>
      <c r="R1153">
        <v>3</v>
      </c>
      <c r="S1153">
        <v>126</v>
      </c>
      <c r="T1153">
        <f t="shared" si="153"/>
        <v>-1</v>
      </c>
      <c r="U1153" s="1">
        <v>42784</v>
      </c>
      <c r="V1153" s="13">
        <f t="shared" si="154"/>
        <v>42767</v>
      </c>
      <c r="W1153" s="14">
        <f t="shared" si="155"/>
        <v>42784</v>
      </c>
      <c r="X1153" s="1" t="str">
        <f t="shared" si="156"/>
        <v>Saturday</v>
      </c>
      <c r="Y1153" s="2">
        <v>0.58972222222222215</v>
      </c>
      <c r="Z1153" s="2">
        <f t="shared" si="157"/>
        <v>0.58333333333333326</v>
      </c>
      <c r="AA1153">
        <f>1</f>
        <v>1</v>
      </c>
      <c r="AB1153" s="1">
        <v>42784</v>
      </c>
      <c r="AC1153" s="13">
        <f t="shared" si="158"/>
        <v>42767</v>
      </c>
      <c r="AD1153" s="14">
        <f t="shared" si="159"/>
        <v>42784</v>
      </c>
      <c r="AE1153" s="1" t="str">
        <f t="shared" si="160"/>
        <v>Saturday</v>
      </c>
      <c r="AF1153" s="2">
        <v>0.6042939814814815</v>
      </c>
      <c r="AG1153" s="2">
        <f t="shared" si="161"/>
        <v>0.625</v>
      </c>
      <c r="AH1153" t="s">
        <v>27</v>
      </c>
    </row>
    <row r="1154" spans="1:34" x14ac:dyDescent="0.2">
      <c r="A1154">
        <v>1511554</v>
      </c>
      <c r="B1154" t="s">
        <v>88</v>
      </c>
      <c r="E1154">
        <v>55123</v>
      </c>
      <c r="F1154" t="s">
        <v>23</v>
      </c>
      <c r="G1154" t="s">
        <v>89</v>
      </c>
      <c r="H1154">
        <v>5569</v>
      </c>
      <c r="I1154" t="s">
        <v>36</v>
      </c>
      <c r="J1154">
        <f>VLOOKUP(I1154,[1]Key!$A$1:$C$72,2,FALSE)</f>
        <v>43.038580000000003</v>
      </c>
      <c r="K1154">
        <f>VLOOKUP(I1154,[1]Key!$A$1:$C$72,3,FALSE)</f>
        <v>-87.90934</v>
      </c>
      <c r="L1154" t="s">
        <v>74</v>
      </c>
      <c r="M1154">
        <f>VLOOKUP(L1154,[1]Key!$A$1:$C$72,2,FALSE)</f>
        <v>43.040154000000001</v>
      </c>
      <c r="N1154">
        <f>VLOOKUP(L1154,[1]Key!$A$1:$C$72,3,FALSE)</f>
        <v>-87.932113000000001</v>
      </c>
      <c r="O1154">
        <v>20</v>
      </c>
      <c r="P1154">
        <v>3</v>
      </c>
      <c r="Q1154">
        <v>3</v>
      </c>
      <c r="R1154">
        <v>2.9</v>
      </c>
      <c r="S1154">
        <v>120</v>
      </c>
      <c r="T1154">
        <f t="shared" ref="T1154:T1217" si="162">-1</f>
        <v>-1</v>
      </c>
      <c r="U1154" s="1">
        <v>42784</v>
      </c>
      <c r="V1154" s="13">
        <f t="shared" ref="V1154:V1217" si="163">DATE(YEAR(U1154), MONTH(U1154), 1)</f>
        <v>42767</v>
      </c>
      <c r="W1154" s="14">
        <f t="shared" ref="W1154:W1217" si="164">U1154</f>
        <v>42784</v>
      </c>
      <c r="X1154" s="1" t="str">
        <f t="shared" ref="X1154:X1217" si="165">TEXT(W1154,"dddd")</f>
        <v>Saturday</v>
      </c>
      <c r="Y1154" s="2">
        <v>0.59498842592592593</v>
      </c>
      <c r="Z1154" s="2">
        <f t="shared" ref="Z1154:Z1217" si="166">MROUND(Y1154, "1:00")</f>
        <v>0.58333333333333326</v>
      </c>
      <c r="AA1154">
        <f>1</f>
        <v>1</v>
      </c>
      <c r="AB1154" s="1">
        <v>42784</v>
      </c>
      <c r="AC1154" s="13">
        <f t="shared" ref="AC1154:AC1217" si="167">DATE(YEAR(AB1154), MONTH(AB1154), 1)</f>
        <v>42767</v>
      </c>
      <c r="AD1154" s="14">
        <f t="shared" ref="AD1154:AD1217" si="168">AB1154</f>
        <v>42784</v>
      </c>
      <c r="AE1154" s="1" t="str">
        <f t="shared" ref="AE1154:AE1217" si="169">TEXT(AD1154,"dddd")</f>
        <v>Saturday</v>
      </c>
      <c r="AF1154" s="2">
        <v>0.60853009259259261</v>
      </c>
      <c r="AG1154" s="2">
        <f t="shared" ref="AG1154:AG1217" si="170">MROUND(AF1154, "1:00")</f>
        <v>0.625</v>
      </c>
      <c r="AH1154" t="s">
        <v>27</v>
      </c>
    </row>
    <row r="1155" spans="1:34" x14ac:dyDescent="0.2">
      <c r="A1155">
        <v>1282531</v>
      </c>
      <c r="B1155" t="s">
        <v>88</v>
      </c>
      <c r="E1155">
        <v>53213</v>
      </c>
      <c r="F1155" t="s">
        <v>23</v>
      </c>
      <c r="G1155" t="s">
        <v>89</v>
      </c>
      <c r="H1155">
        <v>5439</v>
      </c>
      <c r="I1155" t="s">
        <v>59</v>
      </c>
      <c r="J1155">
        <f>VLOOKUP(I1155,[1]Key!$A$1:$C$72,2,FALSE)</f>
        <v>43.060580000000002</v>
      </c>
      <c r="K1155">
        <f>VLOOKUP(I1155,[1]Key!$A$1:$C$72,3,FALSE)</f>
        <v>-87.998589999999993</v>
      </c>
      <c r="L1155" t="s">
        <v>57</v>
      </c>
      <c r="M1155">
        <f>VLOOKUP(L1155,[1]Key!$A$1:$C$72,2,FALSE)</f>
        <v>43.048609999999996</v>
      </c>
      <c r="N1155">
        <f>VLOOKUP(L1155,[1]Key!$A$1:$C$72,3,FALSE)</f>
        <v>-88.008480000000006</v>
      </c>
      <c r="O1155">
        <v>44</v>
      </c>
      <c r="P1155">
        <v>6</v>
      </c>
      <c r="Q1155">
        <v>6.6</v>
      </c>
      <c r="R1155">
        <v>6.3</v>
      </c>
      <c r="S1155">
        <v>264</v>
      </c>
      <c r="T1155">
        <f t="shared" si="162"/>
        <v>-1</v>
      </c>
      <c r="U1155" s="1">
        <v>42784</v>
      </c>
      <c r="V1155" s="13">
        <f t="shared" si="163"/>
        <v>42767</v>
      </c>
      <c r="W1155" s="14">
        <f t="shared" si="164"/>
        <v>42784</v>
      </c>
      <c r="X1155" s="1" t="str">
        <f t="shared" si="165"/>
        <v>Saturday</v>
      </c>
      <c r="Y1155" s="2">
        <v>0.59630787037037036</v>
      </c>
      <c r="Z1155" s="2">
        <f t="shared" si="166"/>
        <v>0.58333333333333326</v>
      </c>
      <c r="AA1155">
        <f>1</f>
        <v>1</v>
      </c>
      <c r="AB1155" s="1">
        <v>42784</v>
      </c>
      <c r="AC1155" s="13">
        <f t="shared" si="167"/>
        <v>42767</v>
      </c>
      <c r="AD1155" s="14">
        <f t="shared" si="168"/>
        <v>42784</v>
      </c>
      <c r="AE1155" s="1" t="str">
        <f t="shared" si="169"/>
        <v>Saturday</v>
      </c>
      <c r="AF1155" s="2">
        <v>0.62659722222222225</v>
      </c>
      <c r="AG1155" s="2">
        <f t="shared" si="170"/>
        <v>0.625</v>
      </c>
      <c r="AH1155" t="s">
        <v>27</v>
      </c>
    </row>
    <row r="1156" spans="1:34" x14ac:dyDescent="0.2">
      <c r="A1156">
        <v>1345248</v>
      </c>
      <c r="B1156" t="s">
        <v>88</v>
      </c>
      <c r="E1156">
        <v>53202</v>
      </c>
      <c r="F1156" t="s">
        <v>23</v>
      </c>
      <c r="G1156" t="s">
        <v>89</v>
      </c>
      <c r="H1156">
        <v>5507</v>
      </c>
      <c r="I1156" t="s">
        <v>80</v>
      </c>
      <c r="J1156">
        <f>VLOOKUP(I1156,[1]Key!$A$1:$C$72,2,FALSE)</f>
        <v>43.052460000000004</v>
      </c>
      <c r="K1156">
        <f>VLOOKUP(I1156,[1]Key!$A$1:$C$72,3,FALSE)</f>
        <v>-87.891000000000005</v>
      </c>
      <c r="L1156" t="s">
        <v>48</v>
      </c>
      <c r="M1156">
        <f>VLOOKUP(L1156,[1]Key!$A$1:$C$72,2,FALSE)</f>
        <v>43.05097</v>
      </c>
      <c r="N1156">
        <f>VLOOKUP(L1156,[1]Key!$A$1:$C$72,3,FALSE)</f>
        <v>-87.906440000000003</v>
      </c>
      <c r="O1156">
        <v>24</v>
      </c>
      <c r="P1156">
        <v>3</v>
      </c>
      <c r="Q1156">
        <v>3.6</v>
      </c>
      <c r="R1156">
        <v>3.4</v>
      </c>
      <c r="S1156">
        <v>144</v>
      </c>
      <c r="T1156">
        <f t="shared" si="162"/>
        <v>-1</v>
      </c>
      <c r="U1156" s="1">
        <v>42784</v>
      </c>
      <c r="V1156" s="13">
        <f t="shared" si="163"/>
        <v>42767</v>
      </c>
      <c r="W1156" s="14">
        <f t="shared" si="164"/>
        <v>42784</v>
      </c>
      <c r="X1156" s="1" t="str">
        <f t="shared" si="165"/>
        <v>Saturday</v>
      </c>
      <c r="Y1156" s="2">
        <v>0.59778935185185189</v>
      </c>
      <c r="Z1156" s="2">
        <f t="shared" si="166"/>
        <v>0.58333333333333326</v>
      </c>
      <c r="AA1156">
        <f>1</f>
        <v>1</v>
      </c>
      <c r="AB1156" s="1">
        <v>42784</v>
      </c>
      <c r="AC1156" s="13">
        <f t="shared" si="167"/>
        <v>42767</v>
      </c>
      <c r="AD1156" s="14">
        <f t="shared" si="168"/>
        <v>42784</v>
      </c>
      <c r="AE1156" s="1" t="str">
        <f t="shared" si="169"/>
        <v>Saturday</v>
      </c>
      <c r="AF1156" s="2">
        <v>0.61439814814814808</v>
      </c>
      <c r="AG1156" s="2">
        <f t="shared" si="170"/>
        <v>0.625</v>
      </c>
      <c r="AH1156" t="s">
        <v>27</v>
      </c>
    </row>
    <row r="1157" spans="1:34" x14ac:dyDescent="0.2">
      <c r="A1157">
        <v>1511576</v>
      </c>
      <c r="B1157" t="s">
        <v>88</v>
      </c>
      <c r="E1157">
        <v>53202</v>
      </c>
      <c r="F1157" t="s">
        <v>23</v>
      </c>
      <c r="G1157" t="s">
        <v>89</v>
      </c>
      <c r="H1157">
        <v>5479</v>
      </c>
      <c r="I1157" t="s">
        <v>34</v>
      </c>
      <c r="J1157">
        <f>VLOOKUP(I1157,[1]Key!$A$1:$C$72,2,FALSE)</f>
        <v>43.036900000000003</v>
      </c>
      <c r="K1157">
        <f>VLOOKUP(I1157,[1]Key!$A$1:$C$72,3,FALSE)</f>
        <v>-87.89667</v>
      </c>
      <c r="L1157" t="s">
        <v>34</v>
      </c>
      <c r="M1157">
        <f>VLOOKUP(L1157,[1]Key!$A$1:$C$72,2,FALSE)</f>
        <v>43.036900000000003</v>
      </c>
      <c r="N1157">
        <f>VLOOKUP(L1157,[1]Key!$A$1:$C$72,3,FALSE)</f>
        <v>-87.89667</v>
      </c>
      <c r="O1157">
        <v>69</v>
      </c>
      <c r="P1157">
        <v>9</v>
      </c>
      <c r="Q1157">
        <v>10.4</v>
      </c>
      <c r="R1157">
        <v>9.8000000000000007</v>
      </c>
      <c r="S1157">
        <v>414</v>
      </c>
      <c r="T1157">
        <f t="shared" si="162"/>
        <v>-1</v>
      </c>
      <c r="U1157" s="1">
        <v>42784</v>
      </c>
      <c r="V1157" s="13">
        <f t="shared" si="163"/>
        <v>42767</v>
      </c>
      <c r="W1157" s="14">
        <f t="shared" si="164"/>
        <v>42784</v>
      </c>
      <c r="X1157" s="1" t="str">
        <f t="shared" si="165"/>
        <v>Saturday</v>
      </c>
      <c r="Y1157" s="2">
        <v>0.59832175925925923</v>
      </c>
      <c r="Z1157" s="2">
        <f t="shared" si="166"/>
        <v>0.58333333333333326</v>
      </c>
      <c r="AA1157">
        <f>1</f>
        <v>1</v>
      </c>
      <c r="AB1157" s="1">
        <v>42784</v>
      </c>
      <c r="AC1157" s="13">
        <f t="shared" si="167"/>
        <v>42767</v>
      </c>
      <c r="AD1157" s="14">
        <f t="shared" si="168"/>
        <v>42784</v>
      </c>
      <c r="AE1157" s="1" t="str">
        <f t="shared" si="169"/>
        <v>Saturday</v>
      </c>
      <c r="AF1157" s="2">
        <v>0.64613425925925927</v>
      </c>
      <c r="AG1157" s="2">
        <f t="shared" si="170"/>
        <v>0.66666666666666663</v>
      </c>
      <c r="AH1157" t="s">
        <v>35</v>
      </c>
    </row>
    <row r="1158" spans="1:34" x14ac:dyDescent="0.2">
      <c r="A1158">
        <v>1511640</v>
      </c>
      <c r="B1158" t="s">
        <v>88</v>
      </c>
      <c r="E1158">
        <v>43205</v>
      </c>
      <c r="F1158" t="s">
        <v>23</v>
      </c>
      <c r="G1158" t="s">
        <v>89</v>
      </c>
      <c r="H1158">
        <v>11169</v>
      </c>
      <c r="I1158" t="s">
        <v>72</v>
      </c>
      <c r="J1158">
        <f>VLOOKUP(I1158,[1]Key!$A$1:$C$72,2,FALSE)</f>
        <v>43.02948</v>
      </c>
      <c r="K1158">
        <f>VLOOKUP(I1158,[1]Key!$A$1:$C$72,3,FALSE)</f>
        <v>-87.912819999999996</v>
      </c>
      <c r="L1158" t="s">
        <v>72</v>
      </c>
      <c r="M1158">
        <f>VLOOKUP(L1158,[1]Key!$A$1:$C$72,2,FALSE)</f>
        <v>43.02948</v>
      </c>
      <c r="N1158">
        <f>VLOOKUP(L1158,[1]Key!$A$1:$C$72,3,FALSE)</f>
        <v>-87.912819999999996</v>
      </c>
      <c r="O1158">
        <v>27</v>
      </c>
      <c r="P1158">
        <v>3</v>
      </c>
      <c r="Q1158">
        <v>4.0999999999999996</v>
      </c>
      <c r="R1158">
        <v>3.8</v>
      </c>
      <c r="S1158">
        <v>162</v>
      </c>
      <c r="T1158">
        <f t="shared" si="162"/>
        <v>-1</v>
      </c>
      <c r="U1158" s="1">
        <v>42784</v>
      </c>
      <c r="V1158" s="13">
        <f t="shared" si="163"/>
        <v>42767</v>
      </c>
      <c r="W1158" s="14">
        <f t="shared" si="164"/>
        <v>42784</v>
      </c>
      <c r="X1158" s="1" t="str">
        <f t="shared" si="165"/>
        <v>Saturday</v>
      </c>
      <c r="Y1158" s="2">
        <v>0.60432870370370373</v>
      </c>
      <c r="Z1158" s="2">
        <f t="shared" si="166"/>
        <v>0.625</v>
      </c>
      <c r="AA1158">
        <f>1</f>
        <v>1</v>
      </c>
      <c r="AB1158" s="1">
        <v>42784</v>
      </c>
      <c r="AC1158" s="13">
        <f t="shared" si="167"/>
        <v>42767</v>
      </c>
      <c r="AD1158" s="14">
        <f t="shared" si="168"/>
        <v>42784</v>
      </c>
      <c r="AE1158" s="1" t="str">
        <f t="shared" si="169"/>
        <v>Saturday</v>
      </c>
      <c r="AF1158" s="2">
        <v>0.62306712962962962</v>
      </c>
      <c r="AG1158" s="2">
        <f t="shared" si="170"/>
        <v>0.625</v>
      </c>
      <c r="AH1158" t="s">
        <v>35</v>
      </c>
    </row>
    <row r="1159" spans="1:34" x14ac:dyDescent="0.2">
      <c r="A1159">
        <v>1511650</v>
      </c>
      <c r="B1159" t="s">
        <v>88</v>
      </c>
      <c r="E1159">
        <v>53216</v>
      </c>
      <c r="F1159" t="s">
        <v>23</v>
      </c>
      <c r="G1159" t="s">
        <v>89</v>
      </c>
      <c r="H1159">
        <v>11085</v>
      </c>
      <c r="I1159" t="s">
        <v>43</v>
      </c>
      <c r="J1159">
        <f>VLOOKUP(I1159,[1]Key!$A$1:$C$72,2,FALSE)</f>
        <v>43.03886</v>
      </c>
      <c r="K1159">
        <f>VLOOKUP(I1159,[1]Key!$A$1:$C$72,3,FALSE)</f>
        <v>-87.902720000000002</v>
      </c>
      <c r="L1159" t="s">
        <v>43</v>
      </c>
      <c r="M1159">
        <f>VLOOKUP(L1159,[1]Key!$A$1:$C$72,2,FALSE)</f>
        <v>43.03886</v>
      </c>
      <c r="N1159">
        <f>VLOOKUP(L1159,[1]Key!$A$1:$C$72,3,FALSE)</f>
        <v>-87.902720000000002</v>
      </c>
      <c r="O1159">
        <v>70</v>
      </c>
      <c r="P1159">
        <v>9</v>
      </c>
      <c r="Q1159">
        <v>10.5</v>
      </c>
      <c r="R1159">
        <v>10</v>
      </c>
      <c r="S1159">
        <v>420</v>
      </c>
      <c r="T1159">
        <f t="shared" si="162"/>
        <v>-1</v>
      </c>
      <c r="U1159" s="1">
        <v>42784</v>
      </c>
      <c r="V1159" s="13">
        <f t="shared" si="163"/>
        <v>42767</v>
      </c>
      <c r="W1159" s="14">
        <f t="shared" si="164"/>
        <v>42784</v>
      </c>
      <c r="X1159" s="1" t="str">
        <f t="shared" si="165"/>
        <v>Saturday</v>
      </c>
      <c r="Y1159" s="2">
        <v>0.60543981481481479</v>
      </c>
      <c r="Z1159" s="2">
        <f t="shared" si="166"/>
        <v>0.625</v>
      </c>
      <c r="AA1159">
        <f>1</f>
        <v>1</v>
      </c>
      <c r="AB1159" s="1">
        <v>42784</v>
      </c>
      <c r="AC1159" s="13">
        <f t="shared" si="167"/>
        <v>42767</v>
      </c>
      <c r="AD1159" s="14">
        <f t="shared" si="168"/>
        <v>42784</v>
      </c>
      <c r="AE1159" s="1" t="str">
        <f t="shared" si="169"/>
        <v>Saturday</v>
      </c>
      <c r="AF1159" s="2">
        <v>0.65385416666666674</v>
      </c>
      <c r="AG1159" s="2">
        <f t="shared" si="170"/>
        <v>0.66666666666666663</v>
      </c>
      <c r="AH1159" t="s">
        <v>35</v>
      </c>
    </row>
    <row r="1160" spans="1:34" x14ac:dyDescent="0.2">
      <c r="A1160">
        <v>1511658</v>
      </c>
      <c r="B1160" t="s">
        <v>88</v>
      </c>
      <c r="E1160">
        <v>53120</v>
      </c>
      <c r="F1160" t="s">
        <v>23</v>
      </c>
      <c r="G1160" t="s">
        <v>89</v>
      </c>
      <c r="H1160">
        <v>5529</v>
      </c>
      <c r="I1160" t="s">
        <v>43</v>
      </c>
      <c r="J1160">
        <f>VLOOKUP(I1160,[1]Key!$A$1:$C$72,2,FALSE)</f>
        <v>43.03886</v>
      </c>
      <c r="K1160">
        <f>VLOOKUP(I1160,[1]Key!$A$1:$C$72,3,FALSE)</f>
        <v>-87.902720000000002</v>
      </c>
      <c r="L1160" t="s">
        <v>43</v>
      </c>
      <c r="M1160">
        <f>VLOOKUP(L1160,[1]Key!$A$1:$C$72,2,FALSE)</f>
        <v>43.03886</v>
      </c>
      <c r="N1160">
        <f>VLOOKUP(L1160,[1]Key!$A$1:$C$72,3,FALSE)</f>
        <v>-87.902720000000002</v>
      </c>
      <c r="O1160">
        <v>69</v>
      </c>
      <c r="P1160">
        <v>9</v>
      </c>
      <c r="Q1160">
        <v>10.4</v>
      </c>
      <c r="R1160">
        <v>9.8000000000000007</v>
      </c>
      <c r="S1160">
        <v>414</v>
      </c>
      <c r="T1160">
        <f t="shared" si="162"/>
        <v>-1</v>
      </c>
      <c r="U1160" s="1">
        <v>42784</v>
      </c>
      <c r="V1160" s="13">
        <f t="shared" si="163"/>
        <v>42767</v>
      </c>
      <c r="W1160" s="14">
        <f t="shared" si="164"/>
        <v>42784</v>
      </c>
      <c r="X1160" s="1" t="str">
        <f t="shared" si="165"/>
        <v>Saturday</v>
      </c>
      <c r="Y1160" s="2">
        <v>0.6060416666666667</v>
      </c>
      <c r="Z1160" s="2">
        <f t="shared" si="166"/>
        <v>0.625</v>
      </c>
      <c r="AA1160">
        <f>1</f>
        <v>1</v>
      </c>
      <c r="AB1160" s="1">
        <v>42784</v>
      </c>
      <c r="AC1160" s="13">
        <f t="shared" si="167"/>
        <v>42767</v>
      </c>
      <c r="AD1160" s="14">
        <f t="shared" si="168"/>
        <v>42784</v>
      </c>
      <c r="AE1160" s="1" t="str">
        <f t="shared" si="169"/>
        <v>Saturday</v>
      </c>
      <c r="AF1160" s="2">
        <v>0.65384259259259259</v>
      </c>
      <c r="AG1160" s="2">
        <f t="shared" si="170"/>
        <v>0.66666666666666663</v>
      </c>
      <c r="AH1160" t="s">
        <v>35</v>
      </c>
    </row>
    <row r="1161" spans="1:34" x14ac:dyDescent="0.2">
      <c r="A1161">
        <v>1511670</v>
      </c>
      <c r="B1161" t="s">
        <v>88</v>
      </c>
      <c r="E1161">
        <v>53562</v>
      </c>
      <c r="F1161" t="s">
        <v>23</v>
      </c>
      <c r="G1161" t="s">
        <v>89</v>
      </c>
      <c r="H1161">
        <v>5458</v>
      </c>
      <c r="I1161" t="s">
        <v>32</v>
      </c>
      <c r="J1161">
        <f>VLOOKUP(I1161,[1]Key!$A$1:$C$72,2,FALSE)</f>
        <v>43.038719999999998</v>
      </c>
      <c r="K1161">
        <f>VLOOKUP(I1161,[1]Key!$A$1:$C$72,3,FALSE)</f>
        <v>-87.905339999999995</v>
      </c>
      <c r="L1161" t="s">
        <v>37</v>
      </c>
      <c r="M1161">
        <f>VLOOKUP(L1161,[1]Key!$A$1:$C$72,2,FALSE)</f>
        <v>43.031320000000001</v>
      </c>
      <c r="N1161">
        <f>VLOOKUP(L1161,[1]Key!$A$1:$C$72,3,FALSE)</f>
        <v>-87.904259999999994</v>
      </c>
      <c r="O1161">
        <v>47</v>
      </c>
      <c r="P1161">
        <v>6</v>
      </c>
      <c r="Q1161">
        <v>7.1</v>
      </c>
      <c r="R1161">
        <v>6.7</v>
      </c>
      <c r="S1161">
        <v>282</v>
      </c>
      <c r="T1161">
        <f t="shared" si="162"/>
        <v>-1</v>
      </c>
      <c r="U1161" s="1">
        <v>42784</v>
      </c>
      <c r="V1161" s="13">
        <f t="shared" si="163"/>
        <v>42767</v>
      </c>
      <c r="W1161" s="14">
        <f t="shared" si="164"/>
        <v>42784</v>
      </c>
      <c r="X1161" s="1" t="str">
        <f t="shared" si="165"/>
        <v>Saturday</v>
      </c>
      <c r="Y1161" s="2">
        <v>0.60734953703703709</v>
      </c>
      <c r="Z1161" s="2">
        <f t="shared" si="166"/>
        <v>0.625</v>
      </c>
      <c r="AA1161">
        <f>1</f>
        <v>1</v>
      </c>
      <c r="AB1161" s="1">
        <v>42784</v>
      </c>
      <c r="AC1161" s="13">
        <f t="shared" si="167"/>
        <v>42767</v>
      </c>
      <c r="AD1161" s="14">
        <f t="shared" si="168"/>
        <v>42784</v>
      </c>
      <c r="AE1161" s="1" t="str">
        <f t="shared" si="169"/>
        <v>Saturday</v>
      </c>
      <c r="AF1161" s="2">
        <v>0.63993055555555556</v>
      </c>
      <c r="AG1161" s="2">
        <f t="shared" si="170"/>
        <v>0.625</v>
      </c>
      <c r="AH1161" t="s">
        <v>27</v>
      </c>
    </row>
    <row r="1162" spans="1:34" x14ac:dyDescent="0.2">
      <c r="A1162">
        <v>1511730</v>
      </c>
      <c r="B1162" t="s">
        <v>88</v>
      </c>
      <c r="E1162">
        <v>53119</v>
      </c>
      <c r="F1162" t="s">
        <v>23</v>
      </c>
      <c r="G1162" t="s">
        <v>89</v>
      </c>
      <c r="H1162">
        <v>112</v>
      </c>
      <c r="I1162" t="s">
        <v>68</v>
      </c>
      <c r="J1162">
        <f>VLOOKUP(I1162,[1]Key!$A$1:$C$72,2,FALSE)</f>
        <v>43.04804</v>
      </c>
      <c r="K1162">
        <f>VLOOKUP(I1162,[1]Key!$A$1:$C$72,3,FALSE)</f>
        <v>-87.896720000000002</v>
      </c>
      <c r="L1162" t="s">
        <v>37</v>
      </c>
      <c r="M1162">
        <f>VLOOKUP(L1162,[1]Key!$A$1:$C$72,2,FALSE)</f>
        <v>43.031320000000001</v>
      </c>
      <c r="N1162">
        <f>VLOOKUP(L1162,[1]Key!$A$1:$C$72,3,FALSE)</f>
        <v>-87.904259999999994</v>
      </c>
      <c r="O1162">
        <v>54</v>
      </c>
      <c r="P1162">
        <v>6</v>
      </c>
      <c r="Q1162">
        <v>8.1</v>
      </c>
      <c r="R1162">
        <v>7.7</v>
      </c>
      <c r="S1162">
        <v>324</v>
      </c>
      <c r="T1162">
        <f t="shared" si="162"/>
        <v>-1</v>
      </c>
      <c r="U1162" s="1">
        <v>42784</v>
      </c>
      <c r="V1162" s="13">
        <f t="shared" si="163"/>
        <v>42767</v>
      </c>
      <c r="W1162" s="14">
        <f t="shared" si="164"/>
        <v>42784</v>
      </c>
      <c r="X1162" s="1" t="str">
        <f t="shared" si="165"/>
        <v>Saturday</v>
      </c>
      <c r="Y1162" s="2">
        <v>0.61482638888888885</v>
      </c>
      <c r="Z1162" s="2">
        <f t="shared" si="166"/>
        <v>0.625</v>
      </c>
      <c r="AA1162">
        <f>1</f>
        <v>1</v>
      </c>
      <c r="AB1162" s="1">
        <v>42784</v>
      </c>
      <c r="AC1162" s="13">
        <f t="shared" si="167"/>
        <v>42767</v>
      </c>
      <c r="AD1162" s="14">
        <f t="shared" si="168"/>
        <v>42784</v>
      </c>
      <c r="AE1162" s="1" t="str">
        <f t="shared" si="169"/>
        <v>Saturday</v>
      </c>
      <c r="AF1162" s="2">
        <v>0.65259259259259261</v>
      </c>
      <c r="AG1162" s="2">
        <f t="shared" si="170"/>
        <v>0.66666666666666663</v>
      </c>
      <c r="AH1162" t="s">
        <v>27</v>
      </c>
    </row>
    <row r="1163" spans="1:34" x14ac:dyDescent="0.2">
      <c r="A1163">
        <v>1511843</v>
      </c>
      <c r="B1163" t="s">
        <v>88</v>
      </c>
      <c r="E1163">
        <v>53226</v>
      </c>
      <c r="F1163" t="s">
        <v>23</v>
      </c>
      <c r="G1163" t="s">
        <v>89</v>
      </c>
      <c r="H1163">
        <v>11167</v>
      </c>
      <c r="I1163" t="s">
        <v>26</v>
      </c>
      <c r="J1163">
        <f>VLOOKUP(I1163,[1]Key!$A$1:$C$72,2,FALSE)</f>
        <v>43.060079999999999</v>
      </c>
      <c r="K1163">
        <f>VLOOKUP(I1163,[1]Key!$A$1:$C$72,3,FALSE)</f>
        <v>-88.027349999999998</v>
      </c>
      <c r="L1163" t="s">
        <v>58</v>
      </c>
      <c r="M1163">
        <f>VLOOKUP(L1163,[1]Key!$A$1:$C$72,2,FALSE)</f>
        <v>43.052630000000001</v>
      </c>
      <c r="N1163">
        <f>VLOOKUP(L1163,[1]Key!$A$1:$C$72,3,FALSE)</f>
        <v>-88.016319999999993</v>
      </c>
      <c r="O1163">
        <v>51</v>
      </c>
      <c r="P1163">
        <v>6</v>
      </c>
      <c r="Q1163">
        <v>7.7</v>
      </c>
      <c r="R1163">
        <v>7.3</v>
      </c>
      <c r="S1163">
        <v>306</v>
      </c>
      <c r="T1163">
        <f t="shared" si="162"/>
        <v>-1</v>
      </c>
      <c r="U1163" s="1">
        <v>42784</v>
      </c>
      <c r="V1163" s="13">
        <f t="shared" si="163"/>
        <v>42767</v>
      </c>
      <c r="W1163" s="14">
        <f t="shared" si="164"/>
        <v>42784</v>
      </c>
      <c r="X1163" s="1" t="str">
        <f t="shared" si="165"/>
        <v>Saturday</v>
      </c>
      <c r="Y1163" s="2">
        <v>0.62969907407407411</v>
      </c>
      <c r="Z1163" s="2">
        <f t="shared" si="166"/>
        <v>0.625</v>
      </c>
      <c r="AA1163">
        <f>1</f>
        <v>1</v>
      </c>
      <c r="AB1163" s="1">
        <v>42784</v>
      </c>
      <c r="AC1163" s="13">
        <f t="shared" si="167"/>
        <v>42767</v>
      </c>
      <c r="AD1163" s="14">
        <f t="shared" si="168"/>
        <v>42784</v>
      </c>
      <c r="AE1163" s="1" t="str">
        <f t="shared" si="169"/>
        <v>Saturday</v>
      </c>
      <c r="AF1163" s="2">
        <v>0.66500000000000004</v>
      </c>
      <c r="AG1163" s="2">
        <f t="shared" si="170"/>
        <v>0.66666666666666663</v>
      </c>
      <c r="AH1163" t="s">
        <v>27</v>
      </c>
    </row>
    <row r="1164" spans="1:34" x14ac:dyDescent="0.2">
      <c r="A1164">
        <v>1511928</v>
      </c>
      <c r="B1164" t="s">
        <v>88</v>
      </c>
      <c r="E1164">
        <v>60565</v>
      </c>
      <c r="F1164" t="s">
        <v>23</v>
      </c>
      <c r="G1164" t="s">
        <v>89</v>
      </c>
      <c r="H1164">
        <v>11154</v>
      </c>
      <c r="I1164" t="s">
        <v>31</v>
      </c>
      <c r="J1164">
        <f>VLOOKUP(I1164,[1]Key!$A$1:$C$72,2,FALSE)</f>
        <v>43.03519</v>
      </c>
      <c r="K1164">
        <f>VLOOKUP(I1164,[1]Key!$A$1:$C$72,3,FALSE)</f>
        <v>-87.907390000000007</v>
      </c>
      <c r="L1164" t="s">
        <v>36</v>
      </c>
      <c r="M1164">
        <f>VLOOKUP(L1164,[1]Key!$A$1:$C$72,2,FALSE)</f>
        <v>43.038580000000003</v>
      </c>
      <c r="N1164">
        <f>VLOOKUP(L1164,[1]Key!$A$1:$C$72,3,FALSE)</f>
        <v>-87.90934</v>
      </c>
      <c r="O1164">
        <v>91</v>
      </c>
      <c r="P1164">
        <v>9</v>
      </c>
      <c r="Q1164">
        <v>13.7</v>
      </c>
      <c r="R1164">
        <v>13</v>
      </c>
      <c r="S1164">
        <v>546</v>
      </c>
      <c r="T1164">
        <f t="shared" si="162"/>
        <v>-1</v>
      </c>
      <c r="U1164" s="1">
        <v>42784</v>
      </c>
      <c r="V1164" s="13">
        <f t="shared" si="163"/>
        <v>42767</v>
      </c>
      <c r="W1164" s="14">
        <f t="shared" si="164"/>
        <v>42784</v>
      </c>
      <c r="X1164" s="1" t="str">
        <f t="shared" si="165"/>
        <v>Saturday</v>
      </c>
      <c r="Y1164" s="2">
        <v>0.63909722222222221</v>
      </c>
      <c r="Z1164" s="2">
        <f t="shared" si="166"/>
        <v>0.625</v>
      </c>
      <c r="AA1164">
        <f>1</f>
        <v>1</v>
      </c>
      <c r="AB1164" s="1">
        <v>42784</v>
      </c>
      <c r="AC1164" s="13">
        <f t="shared" si="167"/>
        <v>42767</v>
      </c>
      <c r="AD1164" s="14">
        <f t="shared" si="168"/>
        <v>42784</v>
      </c>
      <c r="AE1164" s="1" t="str">
        <f t="shared" si="169"/>
        <v>Saturday</v>
      </c>
      <c r="AF1164" s="2">
        <v>0.70243055555555556</v>
      </c>
      <c r="AG1164" s="2">
        <f t="shared" si="170"/>
        <v>0.70833333333333326</v>
      </c>
      <c r="AH1164" t="s">
        <v>27</v>
      </c>
    </row>
    <row r="1165" spans="1:34" x14ac:dyDescent="0.2">
      <c r="A1165">
        <v>1511958</v>
      </c>
      <c r="B1165" t="s">
        <v>88</v>
      </c>
      <c r="E1165">
        <v>53149</v>
      </c>
      <c r="F1165" t="s">
        <v>23</v>
      </c>
      <c r="G1165" t="s">
        <v>89</v>
      </c>
      <c r="H1165">
        <v>5499</v>
      </c>
      <c r="I1165" t="s">
        <v>37</v>
      </c>
      <c r="J1165">
        <f>VLOOKUP(I1165,[1]Key!$A$1:$C$72,2,FALSE)</f>
        <v>43.031320000000001</v>
      </c>
      <c r="K1165">
        <f>VLOOKUP(I1165,[1]Key!$A$1:$C$72,3,FALSE)</f>
        <v>-87.904259999999994</v>
      </c>
      <c r="L1165" t="s">
        <v>31</v>
      </c>
      <c r="M1165">
        <f>VLOOKUP(L1165,[1]Key!$A$1:$C$72,2,FALSE)</f>
        <v>43.03519</v>
      </c>
      <c r="N1165">
        <f>VLOOKUP(L1165,[1]Key!$A$1:$C$72,3,FALSE)</f>
        <v>-87.907390000000007</v>
      </c>
      <c r="O1165">
        <v>11</v>
      </c>
      <c r="P1165">
        <v>3</v>
      </c>
      <c r="Q1165">
        <v>1.7</v>
      </c>
      <c r="R1165">
        <v>1.6</v>
      </c>
      <c r="S1165">
        <v>66</v>
      </c>
      <c r="T1165">
        <f t="shared" si="162"/>
        <v>-1</v>
      </c>
      <c r="U1165" s="1">
        <v>42784</v>
      </c>
      <c r="V1165" s="13">
        <f t="shared" si="163"/>
        <v>42767</v>
      </c>
      <c r="W1165" s="14">
        <f t="shared" si="164"/>
        <v>42784</v>
      </c>
      <c r="X1165" s="1" t="str">
        <f t="shared" si="165"/>
        <v>Saturday</v>
      </c>
      <c r="Y1165" s="2">
        <v>0.64194444444444443</v>
      </c>
      <c r="Z1165" s="2">
        <f t="shared" si="166"/>
        <v>0.625</v>
      </c>
      <c r="AA1165">
        <f>1</f>
        <v>1</v>
      </c>
      <c r="AB1165" s="1">
        <v>42784</v>
      </c>
      <c r="AC1165" s="13">
        <f t="shared" si="167"/>
        <v>42767</v>
      </c>
      <c r="AD1165" s="14">
        <f t="shared" si="168"/>
        <v>42784</v>
      </c>
      <c r="AE1165" s="1" t="str">
        <f t="shared" si="169"/>
        <v>Saturday</v>
      </c>
      <c r="AF1165" s="2">
        <v>0.64954861111111117</v>
      </c>
      <c r="AG1165" s="2">
        <f t="shared" si="170"/>
        <v>0.66666666666666663</v>
      </c>
      <c r="AH1165" t="s">
        <v>27</v>
      </c>
    </row>
    <row r="1166" spans="1:34" x14ac:dyDescent="0.2">
      <c r="A1166">
        <v>1512008</v>
      </c>
      <c r="B1166" t="s">
        <v>88</v>
      </c>
      <c r="E1166">
        <v>53963</v>
      </c>
      <c r="F1166" t="s">
        <v>23</v>
      </c>
      <c r="G1166" t="s">
        <v>89</v>
      </c>
      <c r="H1166">
        <v>959</v>
      </c>
      <c r="I1166" t="s">
        <v>67</v>
      </c>
      <c r="J1166">
        <f>VLOOKUP(I1166,[1]Key!$A$1:$C$72,2,FALSE)</f>
        <v>43.074890000000003</v>
      </c>
      <c r="K1166">
        <f>VLOOKUP(I1166,[1]Key!$A$1:$C$72,3,FALSE)</f>
        <v>-87.882810000000006</v>
      </c>
      <c r="L1166" t="s">
        <v>67</v>
      </c>
      <c r="M1166">
        <f>VLOOKUP(L1166,[1]Key!$A$1:$C$72,2,FALSE)</f>
        <v>43.074890000000003</v>
      </c>
      <c r="N1166">
        <f>VLOOKUP(L1166,[1]Key!$A$1:$C$72,3,FALSE)</f>
        <v>-87.882810000000006</v>
      </c>
      <c r="O1166">
        <v>43</v>
      </c>
      <c r="P1166">
        <v>6</v>
      </c>
      <c r="Q1166">
        <v>6.5</v>
      </c>
      <c r="R1166">
        <v>6.1</v>
      </c>
      <c r="S1166">
        <v>258</v>
      </c>
      <c r="T1166">
        <f t="shared" si="162"/>
        <v>-1</v>
      </c>
      <c r="U1166" s="1">
        <v>42784</v>
      </c>
      <c r="V1166" s="13">
        <f t="shared" si="163"/>
        <v>42767</v>
      </c>
      <c r="W1166" s="14">
        <f t="shared" si="164"/>
        <v>42784</v>
      </c>
      <c r="X1166" s="1" t="str">
        <f t="shared" si="165"/>
        <v>Saturday</v>
      </c>
      <c r="Y1166" s="2">
        <v>0.64810185185185187</v>
      </c>
      <c r="Z1166" s="2">
        <f t="shared" si="166"/>
        <v>0.66666666666666663</v>
      </c>
      <c r="AA1166">
        <f>1</f>
        <v>1</v>
      </c>
      <c r="AB1166" s="1">
        <v>42784</v>
      </c>
      <c r="AC1166" s="13">
        <f t="shared" si="167"/>
        <v>42767</v>
      </c>
      <c r="AD1166" s="14">
        <f t="shared" si="168"/>
        <v>42784</v>
      </c>
      <c r="AE1166" s="1" t="str">
        <f t="shared" si="169"/>
        <v>Saturday</v>
      </c>
      <c r="AF1166" s="2">
        <v>0.67826388888888889</v>
      </c>
      <c r="AG1166" s="2">
        <f t="shared" si="170"/>
        <v>0.66666666666666663</v>
      </c>
      <c r="AH1166" t="s">
        <v>35</v>
      </c>
    </row>
    <row r="1167" spans="1:34" x14ac:dyDescent="0.2">
      <c r="A1167">
        <v>1512023</v>
      </c>
      <c r="B1167" t="s">
        <v>88</v>
      </c>
      <c r="E1167">
        <v>53132</v>
      </c>
      <c r="F1167" t="s">
        <v>23</v>
      </c>
      <c r="G1167" t="s">
        <v>89</v>
      </c>
      <c r="H1167">
        <v>5473</v>
      </c>
      <c r="I1167" t="s">
        <v>31</v>
      </c>
      <c r="J1167">
        <f>VLOOKUP(I1167,[1]Key!$A$1:$C$72,2,FALSE)</f>
        <v>43.03519</v>
      </c>
      <c r="K1167">
        <f>VLOOKUP(I1167,[1]Key!$A$1:$C$72,3,FALSE)</f>
        <v>-87.907390000000007</v>
      </c>
      <c r="L1167" t="s">
        <v>29</v>
      </c>
      <c r="M1167">
        <f>VLOOKUP(L1167,[1]Key!$A$1:$C$72,2,FALSE)</f>
        <v>43.042490000000001</v>
      </c>
      <c r="N1167">
        <f>VLOOKUP(L1167,[1]Key!$A$1:$C$72,3,FALSE)</f>
        <v>-87.909959999999998</v>
      </c>
      <c r="O1167">
        <v>9</v>
      </c>
      <c r="P1167">
        <v>3</v>
      </c>
      <c r="Q1167">
        <v>1.4</v>
      </c>
      <c r="R1167">
        <v>1.3</v>
      </c>
      <c r="S1167">
        <v>54</v>
      </c>
      <c r="T1167">
        <f t="shared" si="162"/>
        <v>-1</v>
      </c>
      <c r="U1167" s="1">
        <v>42784</v>
      </c>
      <c r="V1167" s="13">
        <f t="shared" si="163"/>
        <v>42767</v>
      </c>
      <c r="W1167" s="14">
        <f t="shared" si="164"/>
        <v>42784</v>
      </c>
      <c r="X1167" s="1" t="str">
        <f t="shared" si="165"/>
        <v>Saturday</v>
      </c>
      <c r="Y1167" s="2">
        <v>0.64878472222222217</v>
      </c>
      <c r="Z1167" s="2">
        <f t="shared" si="166"/>
        <v>0.66666666666666663</v>
      </c>
      <c r="AA1167">
        <f>1</f>
        <v>1</v>
      </c>
      <c r="AB1167" s="1">
        <v>42784</v>
      </c>
      <c r="AC1167" s="13">
        <f t="shared" si="167"/>
        <v>42767</v>
      </c>
      <c r="AD1167" s="14">
        <f t="shared" si="168"/>
        <v>42784</v>
      </c>
      <c r="AE1167" s="1" t="str">
        <f t="shared" si="169"/>
        <v>Saturday</v>
      </c>
      <c r="AF1167" s="2">
        <v>0.65523148148148147</v>
      </c>
      <c r="AG1167" s="2">
        <f t="shared" si="170"/>
        <v>0.66666666666666663</v>
      </c>
      <c r="AH1167" t="s">
        <v>27</v>
      </c>
    </row>
    <row r="1168" spans="1:34" x14ac:dyDescent="0.2">
      <c r="A1168">
        <v>1512031</v>
      </c>
      <c r="B1168" t="s">
        <v>88</v>
      </c>
      <c r="E1168">
        <v>53211</v>
      </c>
      <c r="F1168" t="s">
        <v>23</v>
      </c>
      <c r="G1168" t="s">
        <v>89</v>
      </c>
      <c r="H1168">
        <v>129</v>
      </c>
      <c r="I1168" t="s">
        <v>62</v>
      </c>
      <c r="J1168">
        <f>VLOOKUP(I1168,[1]Key!$A$1:$C$72,2,FALSE)</f>
        <v>43.058010000000003</v>
      </c>
      <c r="K1168">
        <f>VLOOKUP(I1168,[1]Key!$A$1:$C$72,3,FALSE)</f>
        <v>-87.877300000000005</v>
      </c>
      <c r="L1168" t="s">
        <v>62</v>
      </c>
      <c r="M1168">
        <f>VLOOKUP(L1168,[1]Key!$A$1:$C$72,2,FALSE)</f>
        <v>43.058010000000003</v>
      </c>
      <c r="N1168">
        <f>VLOOKUP(L1168,[1]Key!$A$1:$C$72,3,FALSE)</f>
        <v>-87.877300000000005</v>
      </c>
      <c r="O1168">
        <v>36</v>
      </c>
      <c r="P1168">
        <v>6</v>
      </c>
      <c r="Q1168">
        <v>5.4</v>
      </c>
      <c r="R1168">
        <v>5.0999999999999996</v>
      </c>
      <c r="S1168">
        <v>216</v>
      </c>
      <c r="T1168">
        <f t="shared" si="162"/>
        <v>-1</v>
      </c>
      <c r="U1168" s="1">
        <v>42784</v>
      </c>
      <c r="V1168" s="13">
        <f t="shared" si="163"/>
        <v>42767</v>
      </c>
      <c r="W1168" s="14">
        <f t="shared" si="164"/>
        <v>42784</v>
      </c>
      <c r="X1168" s="1" t="str">
        <f t="shared" si="165"/>
        <v>Saturday</v>
      </c>
      <c r="Y1168" s="2">
        <v>0.64935185185185185</v>
      </c>
      <c r="Z1168" s="2">
        <f t="shared" si="166"/>
        <v>0.66666666666666663</v>
      </c>
      <c r="AA1168">
        <f>1</f>
        <v>1</v>
      </c>
      <c r="AB1168" s="1">
        <v>42784</v>
      </c>
      <c r="AC1168" s="13">
        <f t="shared" si="167"/>
        <v>42767</v>
      </c>
      <c r="AD1168" s="14">
        <f t="shared" si="168"/>
        <v>42784</v>
      </c>
      <c r="AE1168" s="1" t="str">
        <f t="shared" si="169"/>
        <v>Saturday</v>
      </c>
      <c r="AF1168" s="2">
        <v>0.67458333333333342</v>
      </c>
      <c r="AG1168" s="2">
        <f t="shared" si="170"/>
        <v>0.66666666666666663</v>
      </c>
      <c r="AH1168" t="s">
        <v>35</v>
      </c>
    </row>
    <row r="1169" spans="1:34" x14ac:dyDescent="0.2">
      <c r="A1169">
        <v>1512040</v>
      </c>
      <c r="B1169" t="s">
        <v>88</v>
      </c>
      <c r="E1169">
        <v>53211</v>
      </c>
      <c r="F1169" t="s">
        <v>23</v>
      </c>
      <c r="G1169" t="s">
        <v>89</v>
      </c>
      <c r="H1169">
        <v>214</v>
      </c>
      <c r="I1169" t="s">
        <v>62</v>
      </c>
      <c r="J1169">
        <f>VLOOKUP(I1169,[1]Key!$A$1:$C$72,2,FALSE)</f>
        <v>43.058010000000003</v>
      </c>
      <c r="K1169">
        <f>VLOOKUP(I1169,[1]Key!$A$1:$C$72,3,FALSE)</f>
        <v>-87.877300000000005</v>
      </c>
      <c r="L1169" t="s">
        <v>62</v>
      </c>
      <c r="M1169">
        <f>VLOOKUP(L1169,[1]Key!$A$1:$C$72,2,FALSE)</f>
        <v>43.058010000000003</v>
      </c>
      <c r="N1169">
        <f>VLOOKUP(L1169,[1]Key!$A$1:$C$72,3,FALSE)</f>
        <v>-87.877300000000005</v>
      </c>
      <c r="O1169">
        <v>34</v>
      </c>
      <c r="P1169">
        <v>3</v>
      </c>
      <c r="Q1169">
        <v>5.0999999999999996</v>
      </c>
      <c r="R1169">
        <v>4.8</v>
      </c>
      <c r="S1169">
        <v>204</v>
      </c>
      <c r="T1169">
        <f t="shared" si="162"/>
        <v>-1</v>
      </c>
      <c r="U1169" s="1">
        <v>42784</v>
      </c>
      <c r="V1169" s="13">
        <f t="shared" si="163"/>
        <v>42767</v>
      </c>
      <c r="W1169" s="14">
        <f t="shared" si="164"/>
        <v>42784</v>
      </c>
      <c r="X1169" s="1" t="str">
        <f t="shared" si="165"/>
        <v>Saturday</v>
      </c>
      <c r="Y1169" s="2">
        <v>0.65111111111111108</v>
      </c>
      <c r="Z1169" s="2">
        <f t="shared" si="166"/>
        <v>0.66666666666666663</v>
      </c>
      <c r="AA1169">
        <f>1</f>
        <v>1</v>
      </c>
      <c r="AB1169" s="1">
        <v>42784</v>
      </c>
      <c r="AC1169" s="13">
        <f t="shared" si="167"/>
        <v>42767</v>
      </c>
      <c r="AD1169" s="14">
        <f t="shared" si="168"/>
        <v>42784</v>
      </c>
      <c r="AE1169" s="1" t="str">
        <f t="shared" si="169"/>
        <v>Saturday</v>
      </c>
      <c r="AF1169" s="2">
        <v>0.67449074074074078</v>
      </c>
      <c r="AG1169" s="2">
        <f t="shared" si="170"/>
        <v>0.66666666666666663</v>
      </c>
      <c r="AH1169" t="s">
        <v>35</v>
      </c>
    </row>
    <row r="1170" spans="1:34" x14ac:dyDescent="0.2">
      <c r="A1170">
        <v>1512076</v>
      </c>
      <c r="B1170" t="s">
        <v>88</v>
      </c>
      <c r="E1170">
        <v>53172</v>
      </c>
      <c r="F1170" t="s">
        <v>23</v>
      </c>
      <c r="G1170" t="s">
        <v>89</v>
      </c>
      <c r="H1170">
        <v>5451</v>
      </c>
      <c r="I1170" t="s">
        <v>80</v>
      </c>
      <c r="J1170">
        <f>VLOOKUP(I1170,[1]Key!$A$1:$C$72,2,FALSE)</f>
        <v>43.052460000000004</v>
      </c>
      <c r="K1170">
        <f>VLOOKUP(I1170,[1]Key!$A$1:$C$72,3,FALSE)</f>
        <v>-87.891000000000005</v>
      </c>
      <c r="L1170" t="s">
        <v>70</v>
      </c>
      <c r="M1170">
        <f>VLOOKUP(L1170,[1]Key!$A$1:$C$72,2,FALSE)</f>
        <v>43.053040000000003</v>
      </c>
      <c r="N1170">
        <f>VLOOKUP(L1170,[1]Key!$A$1:$C$72,3,FALSE)</f>
        <v>-87.897660000000002</v>
      </c>
      <c r="O1170">
        <v>17</v>
      </c>
      <c r="P1170">
        <v>3</v>
      </c>
      <c r="Q1170">
        <v>2.6</v>
      </c>
      <c r="R1170">
        <v>2.4</v>
      </c>
      <c r="S1170">
        <v>102</v>
      </c>
      <c r="T1170">
        <f t="shared" si="162"/>
        <v>-1</v>
      </c>
      <c r="U1170" s="1">
        <v>42784</v>
      </c>
      <c r="V1170" s="13">
        <f t="shared" si="163"/>
        <v>42767</v>
      </c>
      <c r="W1170" s="14">
        <f t="shared" si="164"/>
        <v>42784</v>
      </c>
      <c r="X1170" s="1" t="str">
        <f t="shared" si="165"/>
        <v>Saturday</v>
      </c>
      <c r="Y1170" s="2">
        <v>0.65491898148148142</v>
      </c>
      <c r="Z1170" s="2">
        <f t="shared" si="166"/>
        <v>0.66666666666666663</v>
      </c>
      <c r="AA1170">
        <f>1</f>
        <v>1</v>
      </c>
      <c r="AB1170" s="1">
        <v>42784</v>
      </c>
      <c r="AC1170" s="13">
        <f t="shared" si="167"/>
        <v>42767</v>
      </c>
      <c r="AD1170" s="14">
        <f t="shared" si="168"/>
        <v>42784</v>
      </c>
      <c r="AE1170" s="1" t="str">
        <f t="shared" si="169"/>
        <v>Saturday</v>
      </c>
      <c r="AF1170" s="2">
        <v>0.66717592592592589</v>
      </c>
      <c r="AG1170" s="2">
        <f t="shared" si="170"/>
        <v>0.66666666666666663</v>
      </c>
      <c r="AH1170" t="s">
        <v>27</v>
      </c>
    </row>
    <row r="1171" spans="1:34" x14ac:dyDescent="0.2">
      <c r="A1171">
        <v>1512097</v>
      </c>
      <c r="B1171" t="s">
        <v>88</v>
      </c>
      <c r="E1171">
        <v>53203</v>
      </c>
      <c r="F1171" t="s">
        <v>23</v>
      </c>
      <c r="G1171" t="s">
        <v>89</v>
      </c>
      <c r="H1171">
        <v>361</v>
      </c>
      <c r="I1171" t="s">
        <v>39</v>
      </c>
      <c r="J1171">
        <f>VLOOKUP(I1171,[1]Key!$A$1:$C$72,2,FALSE)</f>
        <v>43.03913</v>
      </c>
      <c r="K1171">
        <f>VLOOKUP(I1171,[1]Key!$A$1:$C$72,3,FALSE)</f>
        <v>-87.916150000000002</v>
      </c>
      <c r="L1171" t="s">
        <v>39</v>
      </c>
      <c r="M1171">
        <f>VLOOKUP(L1171,[1]Key!$A$1:$C$72,2,FALSE)</f>
        <v>43.03913</v>
      </c>
      <c r="N1171">
        <f>VLOOKUP(L1171,[1]Key!$A$1:$C$72,3,FALSE)</f>
        <v>-87.916150000000002</v>
      </c>
      <c r="O1171">
        <v>92</v>
      </c>
      <c r="P1171">
        <v>9</v>
      </c>
      <c r="Q1171">
        <v>13.8</v>
      </c>
      <c r="R1171">
        <v>13.1</v>
      </c>
      <c r="S1171">
        <v>552</v>
      </c>
      <c r="T1171">
        <f t="shared" si="162"/>
        <v>-1</v>
      </c>
      <c r="U1171" s="1">
        <v>42784</v>
      </c>
      <c r="V1171" s="13">
        <f t="shared" si="163"/>
        <v>42767</v>
      </c>
      <c r="W1171" s="14">
        <f t="shared" si="164"/>
        <v>42784</v>
      </c>
      <c r="X1171" s="1" t="str">
        <f t="shared" si="165"/>
        <v>Saturday</v>
      </c>
      <c r="Y1171" s="2">
        <v>0.65703703703703698</v>
      </c>
      <c r="Z1171" s="2">
        <f t="shared" si="166"/>
        <v>0.66666666666666663</v>
      </c>
      <c r="AA1171">
        <f>1</f>
        <v>1</v>
      </c>
      <c r="AB1171" s="1">
        <v>42784</v>
      </c>
      <c r="AC1171" s="13">
        <f t="shared" si="167"/>
        <v>42767</v>
      </c>
      <c r="AD1171" s="14">
        <f t="shared" si="168"/>
        <v>42784</v>
      </c>
      <c r="AE1171" s="1" t="str">
        <f t="shared" si="169"/>
        <v>Saturday</v>
      </c>
      <c r="AF1171" s="2">
        <v>0.72109953703703711</v>
      </c>
      <c r="AG1171" s="2">
        <f t="shared" si="170"/>
        <v>0.70833333333333326</v>
      </c>
      <c r="AH1171" t="s">
        <v>35</v>
      </c>
    </row>
    <row r="1172" spans="1:34" x14ac:dyDescent="0.2">
      <c r="A1172">
        <v>1512142</v>
      </c>
      <c r="B1172" t="s">
        <v>88</v>
      </c>
      <c r="F1172" t="s">
        <v>23</v>
      </c>
      <c r="G1172" t="s">
        <v>89</v>
      </c>
      <c r="H1172">
        <v>5523</v>
      </c>
      <c r="I1172" t="s">
        <v>69</v>
      </c>
      <c r="J1172">
        <f>VLOOKUP(I1172,[1]Key!$A$1:$C$72,2,FALSE)</f>
        <v>43.048200000000001</v>
      </c>
      <c r="K1172">
        <f>VLOOKUP(I1172,[1]Key!$A$1:$C$72,3,FALSE)</f>
        <v>-87.900859999999994</v>
      </c>
      <c r="L1172" t="s">
        <v>69</v>
      </c>
      <c r="M1172">
        <f>VLOOKUP(L1172,[1]Key!$A$1:$C$72,2,FALSE)</f>
        <v>43.048200000000001</v>
      </c>
      <c r="N1172">
        <f>VLOOKUP(L1172,[1]Key!$A$1:$C$72,3,FALSE)</f>
        <v>-87.900859999999994</v>
      </c>
      <c r="O1172">
        <v>59</v>
      </c>
      <c r="P1172">
        <v>6</v>
      </c>
      <c r="Q1172">
        <v>8.9</v>
      </c>
      <c r="R1172">
        <v>8.4</v>
      </c>
      <c r="S1172">
        <v>354</v>
      </c>
      <c r="T1172">
        <f t="shared" si="162"/>
        <v>-1</v>
      </c>
      <c r="U1172" s="1">
        <v>42784</v>
      </c>
      <c r="V1172" s="13">
        <f t="shared" si="163"/>
        <v>42767</v>
      </c>
      <c r="W1172" s="14">
        <f t="shared" si="164"/>
        <v>42784</v>
      </c>
      <c r="X1172" s="1" t="str">
        <f t="shared" si="165"/>
        <v>Saturday</v>
      </c>
      <c r="Y1172" s="2">
        <v>0.66054398148148141</v>
      </c>
      <c r="Z1172" s="2">
        <f t="shared" si="166"/>
        <v>0.66666666666666663</v>
      </c>
      <c r="AA1172">
        <f>1</f>
        <v>1</v>
      </c>
      <c r="AB1172" s="1">
        <v>42784</v>
      </c>
      <c r="AC1172" s="13">
        <f t="shared" si="167"/>
        <v>42767</v>
      </c>
      <c r="AD1172" s="14">
        <f t="shared" si="168"/>
        <v>42784</v>
      </c>
      <c r="AE1172" s="1" t="str">
        <f t="shared" si="169"/>
        <v>Saturday</v>
      </c>
      <c r="AF1172" s="2">
        <v>0.70163194444444443</v>
      </c>
      <c r="AG1172" s="2">
        <f t="shared" si="170"/>
        <v>0.70833333333333326</v>
      </c>
      <c r="AH1172" t="s">
        <v>35</v>
      </c>
    </row>
    <row r="1173" spans="1:34" x14ac:dyDescent="0.2">
      <c r="A1173">
        <v>1512149</v>
      </c>
      <c r="B1173" t="s">
        <v>88</v>
      </c>
      <c r="E1173">
        <v>60046</v>
      </c>
      <c r="F1173" t="s">
        <v>23</v>
      </c>
      <c r="G1173" t="s">
        <v>89</v>
      </c>
      <c r="H1173">
        <v>5475</v>
      </c>
      <c r="I1173" t="s">
        <v>29</v>
      </c>
      <c r="J1173">
        <f>VLOOKUP(I1173,[1]Key!$A$1:$C$72,2,FALSE)</f>
        <v>43.042490000000001</v>
      </c>
      <c r="K1173">
        <f>VLOOKUP(I1173,[1]Key!$A$1:$C$72,3,FALSE)</f>
        <v>-87.909959999999998</v>
      </c>
      <c r="L1173" t="s">
        <v>29</v>
      </c>
      <c r="M1173">
        <f>VLOOKUP(L1173,[1]Key!$A$1:$C$72,2,FALSE)</f>
        <v>43.042490000000001</v>
      </c>
      <c r="N1173">
        <f>VLOOKUP(L1173,[1]Key!$A$1:$C$72,3,FALSE)</f>
        <v>-87.909959999999998</v>
      </c>
      <c r="O1173">
        <v>37</v>
      </c>
      <c r="P1173">
        <v>6</v>
      </c>
      <c r="Q1173">
        <v>5.6</v>
      </c>
      <c r="R1173">
        <v>5.3</v>
      </c>
      <c r="S1173">
        <v>222</v>
      </c>
      <c r="T1173">
        <f t="shared" si="162"/>
        <v>-1</v>
      </c>
      <c r="U1173" s="1">
        <v>42784</v>
      </c>
      <c r="V1173" s="13">
        <f t="shared" si="163"/>
        <v>42767</v>
      </c>
      <c r="W1173" s="14">
        <f t="shared" si="164"/>
        <v>42784</v>
      </c>
      <c r="X1173" s="1" t="str">
        <f t="shared" si="165"/>
        <v>Saturday</v>
      </c>
      <c r="Y1173" s="2">
        <v>0.66152777777777783</v>
      </c>
      <c r="Z1173" s="2">
        <f t="shared" si="166"/>
        <v>0.66666666666666663</v>
      </c>
      <c r="AA1173">
        <f>1</f>
        <v>1</v>
      </c>
      <c r="AB1173" s="1">
        <v>42784</v>
      </c>
      <c r="AC1173" s="13">
        <f t="shared" si="167"/>
        <v>42767</v>
      </c>
      <c r="AD1173" s="14">
        <f t="shared" si="168"/>
        <v>42784</v>
      </c>
      <c r="AE1173" s="1" t="str">
        <f t="shared" si="169"/>
        <v>Saturday</v>
      </c>
      <c r="AF1173" s="2">
        <v>0.68692129629629628</v>
      </c>
      <c r="AG1173" s="2">
        <f t="shared" si="170"/>
        <v>0.66666666666666663</v>
      </c>
      <c r="AH1173" t="s">
        <v>35</v>
      </c>
    </row>
    <row r="1174" spans="1:34" x14ac:dyDescent="0.2">
      <c r="A1174">
        <v>1512158</v>
      </c>
      <c r="B1174" t="s">
        <v>88</v>
      </c>
      <c r="E1174">
        <v>61107</v>
      </c>
      <c r="F1174" t="s">
        <v>23</v>
      </c>
      <c r="G1174" t="s">
        <v>89</v>
      </c>
      <c r="H1174">
        <v>11050</v>
      </c>
      <c r="I1174" t="s">
        <v>36</v>
      </c>
      <c r="J1174">
        <f>VLOOKUP(I1174,[1]Key!$A$1:$C$72,2,FALSE)</f>
        <v>43.038580000000003</v>
      </c>
      <c r="K1174">
        <f>VLOOKUP(I1174,[1]Key!$A$1:$C$72,3,FALSE)</f>
        <v>-87.90934</v>
      </c>
      <c r="L1174" t="s">
        <v>34</v>
      </c>
      <c r="M1174">
        <f>VLOOKUP(L1174,[1]Key!$A$1:$C$72,2,FALSE)</f>
        <v>43.036900000000003</v>
      </c>
      <c r="N1174">
        <f>VLOOKUP(L1174,[1]Key!$A$1:$C$72,3,FALSE)</f>
        <v>-87.89667</v>
      </c>
      <c r="O1174">
        <v>56</v>
      </c>
      <c r="P1174">
        <v>6</v>
      </c>
      <c r="Q1174">
        <v>8.4</v>
      </c>
      <c r="R1174">
        <v>8</v>
      </c>
      <c r="S1174">
        <v>336</v>
      </c>
      <c r="T1174">
        <f t="shared" si="162"/>
        <v>-1</v>
      </c>
      <c r="U1174" s="1">
        <v>42784</v>
      </c>
      <c r="V1174" s="13">
        <f t="shared" si="163"/>
        <v>42767</v>
      </c>
      <c r="W1174" s="14">
        <f t="shared" si="164"/>
        <v>42784</v>
      </c>
      <c r="X1174" s="1" t="str">
        <f t="shared" si="165"/>
        <v>Saturday</v>
      </c>
      <c r="Y1174" s="2">
        <v>0.66270833333333334</v>
      </c>
      <c r="Z1174" s="2">
        <f t="shared" si="166"/>
        <v>0.66666666666666663</v>
      </c>
      <c r="AA1174">
        <f>1</f>
        <v>1</v>
      </c>
      <c r="AB1174" s="1">
        <v>42784</v>
      </c>
      <c r="AC1174" s="13">
        <f t="shared" si="167"/>
        <v>42767</v>
      </c>
      <c r="AD1174" s="14">
        <f t="shared" si="168"/>
        <v>42784</v>
      </c>
      <c r="AE1174" s="1" t="str">
        <f t="shared" si="169"/>
        <v>Saturday</v>
      </c>
      <c r="AF1174" s="2">
        <v>0.70192129629629629</v>
      </c>
      <c r="AG1174" s="2">
        <f t="shared" si="170"/>
        <v>0.70833333333333326</v>
      </c>
      <c r="AH1174" t="s">
        <v>27</v>
      </c>
    </row>
    <row r="1175" spans="1:34" x14ac:dyDescent="0.2">
      <c r="A1175">
        <v>1512234</v>
      </c>
      <c r="B1175" t="s">
        <v>88</v>
      </c>
      <c r="E1175">
        <v>53202</v>
      </c>
      <c r="F1175" t="s">
        <v>23</v>
      </c>
      <c r="G1175" t="s">
        <v>89</v>
      </c>
      <c r="H1175">
        <v>5550</v>
      </c>
      <c r="I1175" t="s">
        <v>80</v>
      </c>
      <c r="J1175">
        <f>VLOOKUP(I1175,[1]Key!$A$1:$C$72,2,FALSE)</f>
        <v>43.052460000000004</v>
      </c>
      <c r="K1175">
        <f>VLOOKUP(I1175,[1]Key!$A$1:$C$72,3,FALSE)</f>
        <v>-87.891000000000005</v>
      </c>
      <c r="L1175" t="s">
        <v>80</v>
      </c>
      <c r="M1175">
        <f>VLOOKUP(L1175,[1]Key!$A$1:$C$72,2,FALSE)</f>
        <v>43.052460000000004</v>
      </c>
      <c r="N1175">
        <f>VLOOKUP(L1175,[1]Key!$A$1:$C$72,3,FALSE)</f>
        <v>-87.891000000000005</v>
      </c>
      <c r="O1175">
        <v>31</v>
      </c>
      <c r="P1175">
        <v>3</v>
      </c>
      <c r="Q1175">
        <v>4.7</v>
      </c>
      <c r="R1175">
        <v>4.4000000000000004</v>
      </c>
      <c r="S1175">
        <v>186</v>
      </c>
      <c r="T1175">
        <f t="shared" si="162"/>
        <v>-1</v>
      </c>
      <c r="U1175" s="1">
        <v>42784</v>
      </c>
      <c r="V1175" s="13">
        <f t="shared" si="163"/>
        <v>42767</v>
      </c>
      <c r="W1175" s="14">
        <f t="shared" si="164"/>
        <v>42784</v>
      </c>
      <c r="X1175" s="1" t="str">
        <f t="shared" si="165"/>
        <v>Saturday</v>
      </c>
      <c r="Y1175" s="2">
        <v>0.67175925925925928</v>
      </c>
      <c r="Z1175" s="2">
        <f t="shared" si="166"/>
        <v>0.66666666666666663</v>
      </c>
      <c r="AA1175">
        <f>1</f>
        <v>1</v>
      </c>
      <c r="AB1175" s="1">
        <v>42784</v>
      </c>
      <c r="AC1175" s="13">
        <f t="shared" si="167"/>
        <v>42767</v>
      </c>
      <c r="AD1175" s="14">
        <f t="shared" si="168"/>
        <v>42784</v>
      </c>
      <c r="AE1175" s="1" t="str">
        <f t="shared" si="169"/>
        <v>Saturday</v>
      </c>
      <c r="AF1175" s="2">
        <v>0.69334490740740751</v>
      </c>
      <c r="AG1175" s="2">
        <f t="shared" si="170"/>
        <v>0.70833333333333326</v>
      </c>
      <c r="AH1175" t="s">
        <v>35</v>
      </c>
    </row>
    <row r="1176" spans="1:34" x14ac:dyDescent="0.2">
      <c r="A1176">
        <v>1512234</v>
      </c>
      <c r="B1176" t="s">
        <v>88</v>
      </c>
      <c r="E1176">
        <v>53202</v>
      </c>
      <c r="F1176" t="s">
        <v>23</v>
      </c>
      <c r="G1176" t="s">
        <v>89</v>
      </c>
      <c r="H1176">
        <v>11094</v>
      </c>
      <c r="I1176" t="s">
        <v>80</v>
      </c>
      <c r="J1176">
        <f>VLOOKUP(I1176,[1]Key!$A$1:$C$72,2,FALSE)</f>
        <v>43.052460000000004</v>
      </c>
      <c r="K1176">
        <f>VLOOKUP(I1176,[1]Key!$A$1:$C$72,3,FALSE)</f>
        <v>-87.891000000000005</v>
      </c>
      <c r="L1176" t="s">
        <v>80</v>
      </c>
      <c r="M1176">
        <f>VLOOKUP(L1176,[1]Key!$A$1:$C$72,2,FALSE)</f>
        <v>43.052460000000004</v>
      </c>
      <c r="N1176">
        <f>VLOOKUP(L1176,[1]Key!$A$1:$C$72,3,FALSE)</f>
        <v>-87.891000000000005</v>
      </c>
      <c r="O1176">
        <v>30</v>
      </c>
      <c r="P1176">
        <v>3</v>
      </c>
      <c r="Q1176">
        <v>4.5</v>
      </c>
      <c r="R1176">
        <v>4.3</v>
      </c>
      <c r="S1176">
        <v>180</v>
      </c>
      <c r="T1176">
        <f t="shared" si="162"/>
        <v>-1</v>
      </c>
      <c r="U1176" s="1">
        <v>42784</v>
      </c>
      <c r="V1176" s="13">
        <f t="shared" si="163"/>
        <v>42767</v>
      </c>
      <c r="W1176" s="14">
        <f t="shared" si="164"/>
        <v>42784</v>
      </c>
      <c r="X1176" s="1" t="str">
        <f t="shared" si="165"/>
        <v>Saturday</v>
      </c>
      <c r="Y1176" s="2">
        <v>0.67231481481481481</v>
      </c>
      <c r="Z1176" s="2">
        <f t="shared" si="166"/>
        <v>0.66666666666666663</v>
      </c>
      <c r="AA1176">
        <f>1</f>
        <v>1</v>
      </c>
      <c r="AB1176" s="1">
        <v>42784</v>
      </c>
      <c r="AC1176" s="13">
        <f t="shared" si="167"/>
        <v>42767</v>
      </c>
      <c r="AD1176" s="14">
        <f t="shared" si="168"/>
        <v>42784</v>
      </c>
      <c r="AE1176" s="1" t="str">
        <f t="shared" si="169"/>
        <v>Saturday</v>
      </c>
      <c r="AF1176" s="2">
        <v>0.69333333333333336</v>
      </c>
      <c r="AG1176" s="2">
        <f t="shared" si="170"/>
        <v>0.70833333333333326</v>
      </c>
      <c r="AH1176" t="s">
        <v>35</v>
      </c>
    </row>
    <row r="1177" spans="1:34" x14ac:dyDescent="0.2">
      <c r="A1177">
        <v>1512244</v>
      </c>
      <c r="B1177" t="s">
        <v>88</v>
      </c>
      <c r="E1177">
        <v>53211</v>
      </c>
      <c r="F1177" t="s">
        <v>23</v>
      </c>
      <c r="G1177" t="s">
        <v>89</v>
      </c>
      <c r="H1177">
        <v>42</v>
      </c>
      <c r="I1177" t="s">
        <v>63</v>
      </c>
      <c r="J1177">
        <f>VLOOKUP(I1177,[1]Key!$A$1:$C$72,2,FALSE)</f>
        <v>43.078530000000001</v>
      </c>
      <c r="K1177">
        <f>VLOOKUP(I1177,[1]Key!$A$1:$C$72,3,FALSE)</f>
        <v>-87.882620000000003</v>
      </c>
      <c r="L1177" t="s">
        <v>61</v>
      </c>
      <c r="M1177">
        <f>VLOOKUP(L1177,[1]Key!$A$1:$C$72,2,FALSE)</f>
        <v>43.058619999999998</v>
      </c>
      <c r="N1177">
        <f>VLOOKUP(L1177,[1]Key!$A$1:$C$72,3,FALSE)</f>
        <v>-87.885319999999993</v>
      </c>
      <c r="O1177">
        <v>100</v>
      </c>
      <c r="P1177">
        <v>12</v>
      </c>
      <c r="Q1177">
        <v>15</v>
      </c>
      <c r="R1177">
        <v>14.3</v>
      </c>
      <c r="S1177">
        <v>600</v>
      </c>
      <c r="T1177">
        <f t="shared" si="162"/>
        <v>-1</v>
      </c>
      <c r="U1177" s="1">
        <v>42784</v>
      </c>
      <c r="V1177" s="13">
        <f t="shared" si="163"/>
        <v>42767</v>
      </c>
      <c r="W1177" s="14">
        <f t="shared" si="164"/>
        <v>42784</v>
      </c>
      <c r="X1177" s="1" t="str">
        <f t="shared" si="165"/>
        <v>Saturday</v>
      </c>
      <c r="Y1177" s="2">
        <v>0.67289351851851853</v>
      </c>
      <c r="Z1177" s="2">
        <f t="shared" si="166"/>
        <v>0.66666666666666663</v>
      </c>
      <c r="AA1177">
        <f>1</f>
        <v>1</v>
      </c>
      <c r="AB1177" s="1">
        <v>42784</v>
      </c>
      <c r="AC1177" s="13">
        <f t="shared" si="167"/>
        <v>42767</v>
      </c>
      <c r="AD1177" s="14">
        <f t="shared" si="168"/>
        <v>42784</v>
      </c>
      <c r="AE1177" s="1" t="str">
        <f t="shared" si="169"/>
        <v>Saturday</v>
      </c>
      <c r="AF1177" s="2">
        <v>0.7416666666666667</v>
      </c>
      <c r="AG1177" s="2">
        <f t="shared" si="170"/>
        <v>0.75</v>
      </c>
      <c r="AH1177" t="s">
        <v>27</v>
      </c>
    </row>
    <row r="1178" spans="1:34" x14ac:dyDescent="0.2">
      <c r="A1178">
        <v>1512275</v>
      </c>
      <c r="B1178" t="s">
        <v>88</v>
      </c>
      <c r="E1178">
        <v>61606</v>
      </c>
      <c r="F1178" t="s">
        <v>23</v>
      </c>
      <c r="G1178" t="s">
        <v>89</v>
      </c>
      <c r="H1178">
        <v>11060</v>
      </c>
      <c r="I1178" t="s">
        <v>73</v>
      </c>
      <c r="J1178">
        <f>VLOOKUP(I1178,[1]Key!$A$1:$C$72,2,FALSE)</f>
        <v>43.040349999999997</v>
      </c>
      <c r="K1178">
        <f>VLOOKUP(I1178,[1]Key!$A$1:$C$72,3,FALSE)</f>
        <v>-87.920760000000001</v>
      </c>
      <c r="L1178" t="s">
        <v>74</v>
      </c>
      <c r="M1178">
        <f>VLOOKUP(L1178,[1]Key!$A$1:$C$72,2,FALSE)</f>
        <v>43.040154000000001</v>
      </c>
      <c r="N1178">
        <f>VLOOKUP(L1178,[1]Key!$A$1:$C$72,3,FALSE)</f>
        <v>-87.932113000000001</v>
      </c>
      <c r="O1178">
        <v>17</v>
      </c>
      <c r="P1178">
        <v>3</v>
      </c>
      <c r="Q1178">
        <v>2.6</v>
      </c>
      <c r="R1178">
        <v>2.4</v>
      </c>
      <c r="S1178">
        <v>102</v>
      </c>
      <c r="T1178">
        <f t="shared" si="162"/>
        <v>-1</v>
      </c>
      <c r="U1178" s="1">
        <v>42784</v>
      </c>
      <c r="V1178" s="13">
        <f t="shared" si="163"/>
        <v>42767</v>
      </c>
      <c r="W1178" s="14">
        <f t="shared" si="164"/>
        <v>42784</v>
      </c>
      <c r="X1178" s="1" t="str">
        <f t="shared" si="165"/>
        <v>Saturday</v>
      </c>
      <c r="Y1178" s="2">
        <v>0.67778935185185185</v>
      </c>
      <c r="Z1178" s="2">
        <f t="shared" si="166"/>
        <v>0.66666666666666663</v>
      </c>
      <c r="AA1178">
        <f>1</f>
        <v>1</v>
      </c>
      <c r="AB1178" s="1">
        <v>42784</v>
      </c>
      <c r="AC1178" s="13">
        <f t="shared" si="167"/>
        <v>42767</v>
      </c>
      <c r="AD1178" s="14">
        <f t="shared" si="168"/>
        <v>42784</v>
      </c>
      <c r="AE1178" s="1" t="str">
        <f t="shared" si="169"/>
        <v>Saturday</v>
      </c>
      <c r="AF1178" s="2">
        <v>0.69020833333333342</v>
      </c>
      <c r="AG1178" s="2">
        <f t="shared" si="170"/>
        <v>0.70833333333333326</v>
      </c>
      <c r="AH1178" t="s">
        <v>27</v>
      </c>
    </row>
    <row r="1179" spans="1:34" x14ac:dyDescent="0.2">
      <c r="A1179">
        <v>1512292</v>
      </c>
      <c r="B1179" t="s">
        <v>88</v>
      </c>
      <c r="E1179">
        <v>53202</v>
      </c>
      <c r="F1179" t="s">
        <v>23</v>
      </c>
      <c r="G1179" t="s">
        <v>89</v>
      </c>
      <c r="H1179">
        <v>952</v>
      </c>
      <c r="I1179" t="s">
        <v>34</v>
      </c>
      <c r="J1179">
        <f>VLOOKUP(I1179,[1]Key!$A$1:$C$72,2,FALSE)</f>
        <v>43.036900000000003</v>
      </c>
      <c r="K1179">
        <f>VLOOKUP(I1179,[1]Key!$A$1:$C$72,3,FALSE)</f>
        <v>-87.89667</v>
      </c>
      <c r="L1179" t="s">
        <v>34</v>
      </c>
      <c r="M1179">
        <f>VLOOKUP(L1179,[1]Key!$A$1:$C$72,2,FALSE)</f>
        <v>43.036900000000003</v>
      </c>
      <c r="N1179">
        <f>VLOOKUP(L1179,[1]Key!$A$1:$C$72,3,FALSE)</f>
        <v>-87.89667</v>
      </c>
      <c r="O1179">
        <v>33</v>
      </c>
      <c r="P1179">
        <v>3</v>
      </c>
      <c r="Q1179">
        <v>5</v>
      </c>
      <c r="R1179">
        <v>4.7</v>
      </c>
      <c r="S1179">
        <v>198</v>
      </c>
      <c r="T1179">
        <f t="shared" si="162"/>
        <v>-1</v>
      </c>
      <c r="U1179" s="1">
        <v>42784</v>
      </c>
      <c r="V1179" s="13">
        <f t="shared" si="163"/>
        <v>42767</v>
      </c>
      <c r="W1179" s="14">
        <f t="shared" si="164"/>
        <v>42784</v>
      </c>
      <c r="X1179" s="1" t="str">
        <f t="shared" si="165"/>
        <v>Saturday</v>
      </c>
      <c r="Y1179" s="2">
        <v>0.68052083333333335</v>
      </c>
      <c r="Z1179" s="2">
        <f t="shared" si="166"/>
        <v>0.66666666666666663</v>
      </c>
      <c r="AA1179">
        <f>1</f>
        <v>1</v>
      </c>
      <c r="AB1179" s="1">
        <v>42784</v>
      </c>
      <c r="AC1179" s="13">
        <f t="shared" si="167"/>
        <v>42767</v>
      </c>
      <c r="AD1179" s="14">
        <f t="shared" si="168"/>
        <v>42784</v>
      </c>
      <c r="AE1179" s="1" t="str">
        <f t="shared" si="169"/>
        <v>Saturday</v>
      </c>
      <c r="AF1179" s="2">
        <v>0.70336805555555559</v>
      </c>
      <c r="AG1179" s="2">
        <f t="shared" si="170"/>
        <v>0.70833333333333326</v>
      </c>
      <c r="AH1179" t="s">
        <v>35</v>
      </c>
    </row>
    <row r="1180" spans="1:34" x14ac:dyDescent="0.2">
      <c r="A1180">
        <v>1512455</v>
      </c>
      <c r="B1180" t="s">
        <v>88</v>
      </c>
      <c r="E1180">
        <v>53221</v>
      </c>
      <c r="F1180" t="s">
        <v>23</v>
      </c>
      <c r="G1180" t="s">
        <v>89</v>
      </c>
      <c r="H1180">
        <v>11169</v>
      </c>
      <c r="I1180" t="s">
        <v>34</v>
      </c>
      <c r="J1180">
        <f>VLOOKUP(I1180,[1]Key!$A$1:$C$72,2,FALSE)</f>
        <v>43.036900000000003</v>
      </c>
      <c r="K1180">
        <f>VLOOKUP(I1180,[1]Key!$A$1:$C$72,3,FALSE)</f>
        <v>-87.89667</v>
      </c>
      <c r="L1180" t="s">
        <v>34</v>
      </c>
      <c r="M1180">
        <f>VLOOKUP(L1180,[1]Key!$A$1:$C$72,2,FALSE)</f>
        <v>43.036900000000003</v>
      </c>
      <c r="N1180">
        <f>VLOOKUP(L1180,[1]Key!$A$1:$C$72,3,FALSE)</f>
        <v>-87.89667</v>
      </c>
      <c r="O1180">
        <v>25</v>
      </c>
      <c r="P1180">
        <v>3</v>
      </c>
      <c r="Q1180">
        <v>3.8</v>
      </c>
      <c r="R1180">
        <v>3.6</v>
      </c>
      <c r="S1180">
        <v>150</v>
      </c>
      <c r="T1180">
        <f t="shared" si="162"/>
        <v>-1</v>
      </c>
      <c r="U1180" s="1">
        <v>42784</v>
      </c>
      <c r="V1180" s="13">
        <f t="shared" si="163"/>
        <v>42767</v>
      </c>
      <c r="W1180" s="14">
        <f t="shared" si="164"/>
        <v>42784</v>
      </c>
      <c r="X1180" s="1" t="str">
        <f t="shared" si="165"/>
        <v>Saturday</v>
      </c>
      <c r="Y1180" s="2">
        <v>0.71018518518518514</v>
      </c>
      <c r="Z1180" s="2">
        <f t="shared" si="166"/>
        <v>0.70833333333333326</v>
      </c>
      <c r="AA1180">
        <f>1</f>
        <v>1</v>
      </c>
      <c r="AB1180" s="1">
        <v>42784</v>
      </c>
      <c r="AC1180" s="13">
        <f t="shared" si="167"/>
        <v>42767</v>
      </c>
      <c r="AD1180" s="14">
        <f t="shared" si="168"/>
        <v>42784</v>
      </c>
      <c r="AE1180" s="1" t="str">
        <f t="shared" si="169"/>
        <v>Saturday</v>
      </c>
      <c r="AF1180" s="2">
        <v>0.72746527777777781</v>
      </c>
      <c r="AG1180" s="2">
        <f t="shared" si="170"/>
        <v>0.70833333333333326</v>
      </c>
      <c r="AH1180" t="s">
        <v>35</v>
      </c>
    </row>
    <row r="1181" spans="1:34" x14ac:dyDescent="0.2">
      <c r="A1181">
        <v>1512461</v>
      </c>
      <c r="B1181" t="s">
        <v>88</v>
      </c>
      <c r="E1181">
        <v>53038</v>
      </c>
      <c r="F1181" t="s">
        <v>23</v>
      </c>
      <c r="G1181" t="s">
        <v>89</v>
      </c>
      <c r="H1181">
        <v>5524</v>
      </c>
      <c r="I1181" t="s">
        <v>34</v>
      </c>
      <c r="J1181">
        <f>VLOOKUP(I1181,[1]Key!$A$1:$C$72,2,FALSE)</f>
        <v>43.036900000000003</v>
      </c>
      <c r="K1181">
        <f>VLOOKUP(I1181,[1]Key!$A$1:$C$72,3,FALSE)</f>
        <v>-87.89667</v>
      </c>
      <c r="L1181" t="s">
        <v>34</v>
      </c>
      <c r="M1181">
        <f>VLOOKUP(L1181,[1]Key!$A$1:$C$72,2,FALSE)</f>
        <v>43.036900000000003</v>
      </c>
      <c r="N1181">
        <f>VLOOKUP(L1181,[1]Key!$A$1:$C$72,3,FALSE)</f>
        <v>-87.89667</v>
      </c>
      <c r="O1181">
        <v>45</v>
      </c>
      <c r="P1181">
        <v>6</v>
      </c>
      <c r="Q1181">
        <v>6.8</v>
      </c>
      <c r="R1181">
        <v>6.4</v>
      </c>
      <c r="S1181">
        <v>270</v>
      </c>
      <c r="T1181">
        <f t="shared" si="162"/>
        <v>-1</v>
      </c>
      <c r="U1181" s="1">
        <v>42784</v>
      </c>
      <c r="V1181" s="13">
        <f t="shared" si="163"/>
        <v>42767</v>
      </c>
      <c r="W1181" s="14">
        <f t="shared" si="164"/>
        <v>42784</v>
      </c>
      <c r="X1181" s="1" t="str">
        <f t="shared" si="165"/>
        <v>Saturday</v>
      </c>
      <c r="Y1181" s="2">
        <v>0.7119212962962963</v>
      </c>
      <c r="Z1181" s="2">
        <f t="shared" si="166"/>
        <v>0.70833333333333326</v>
      </c>
      <c r="AA1181">
        <f>1</f>
        <v>1</v>
      </c>
      <c r="AB1181" s="1">
        <v>42784</v>
      </c>
      <c r="AC1181" s="13">
        <f t="shared" si="167"/>
        <v>42767</v>
      </c>
      <c r="AD1181" s="14">
        <f t="shared" si="168"/>
        <v>42784</v>
      </c>
      <c r="AE1181" s="1" t="str">
        <f t="shared" si="169"/>
        <v>Saturday</v>
      </c>
      <c r="AF1181" s="2">
        <v>0.74346064814814816</v>
      </c>
      <c r="AG1181" s="2">
        <f t="shared" si="170"/>
        <v>0.75</v>
      </c>
      <c r="AH1181" t="s">
        <v>35</v>
      </c>
    </row>
    <row r="1182" spans="1:34" x14ac:dyDescent="0.2">
      <c r="A1182">
        <v>1293827</v>
      </c>
      <c r="B1182" t="s">
        <v>88</v>
      </c>
      <c r="E1182">
        <v>53202</v>
      </c>
      <c r="F1182" t="s">
        <v>23</v>
      </c>
      <c r="G1182" t="s">
        <v>89</v>
      </c>
      <c r="H1182">
        <v>70</v>
      </c>
      <c r="I1182" t="s">
        <v>80</v>
      </c>
      <c r="J1182">
        <f>VLOOKUP(I1182,[1]Key!$A$1:$C$72,2,FALSE)</f>
        <v>43.052460000000004</v>
      </c>
      <c r="K1182">
        <f>VLOOKUP(I1182,[1]Key!$A$1:$C$72,3,FALSE)</f>
        <v>-87.891000000000005</v>
      </c>
      <c r="L1182" t="s">
        <v>80</v>
      </c>
      <c r="M1182">
        <f>VLOOKUP(L1182,[1]Key!$A$1:$C$72,2,FALSE)</f>
        <v>43.052460000000004</v>
      </c>
      <c r="N1182">
        <f>VLOOKUP(L1182,[1]Key!$A$1:$C$72,3,FALSE)</f>
        <v>-87.891000000000005</v>
      </c>
      <c r="O1182">
        <v>67</v>
      </c>
      <c r="P1182">
        <v>9</v>
      </c>
      <c r="Q1182">
        <v>10.1</v>
      </c>
      <c r="R1182">
        <v>9.5</v>
      </c>
      <c r="S1182">
        <v>402</v>
      </c>
      <c r="T1182">
        <f t="shared" si="162"/>
        <v>-1</v>
      </c>
      <c r="U1182" s="1">
        <v>42784</v>
      </c>
      <c r="V1182" s="13">
        <f t="shared" si="163"/>
        <v>42767</v>
      </c>
      <c r="W1182" s="14">
        <f t="shared" si="164"/>
        <v>42784</v>
      </c>
      <c r="X1182" s="1" t="str">
        <f t="shared" si="165"/>
        <v>Saturday</v>
      </c>
      <c r="Y1182" s="2">
        <v>0.72015046296296292</v>
      </c>
      <c r="Z1182" s="2">
        <f t="shared" si="166"/>
        <v>0.70833333333333326</v>
      </c>
      <c r="AA1182">
        <f>1</f>
        <v>1</v>
      </c>
      <c r="AB1182" s="1">
        <v>42784</v>
      </c>
      <c r="AC1182" s="13">
        <f t="shared" si="167"/>
        <v>42767</v>
      </c>
      <c r="AD1182" s="14">
        <f t="shared" si="168"/>
        <v>42784</v>
      </c>
      <c r="AE1182" s="1" t="str">
        <f t="shared" si="169"/>
        <v>Saturday</v>
      </c>
      <c r="AF1182" s="2">
        <v>0.76726851851851852</v>
      </c>
      <c r="AG1182" s="2">
        <f t="shared" si="170"/>
        <v>0.75</v>
      </c>
      <c r="AH1182" t="s">
        <v>35</v>
      </c>
    </row>
    <row r="1183" spans="1:34" x14ac:dyDescent="0.2">
      <c r="A1183">
        <v>1511730</v>
      </c>
      <c r="B1183" t="s">
        <v>88</v>
      </c>
      <c r="E1183">
        <v>53119</v>
      </c>
      <c r="F1183" t="s">
        <v>23</v>
      </c>
      <c r="G1183" t="s">
        <v>89</v>
      </c>
      <c r="H1183">
        <v>5430</v>
      </c>
      <c r="I1183" t="s">
        <v>37</v>
      </c>
      <c r="J1183">
        <f>VLOOKUP(I1183,[1]Key!$A$1:$C$72,2,FALSE)</f>
        <v>43.031320000000001</v>
      </c>
      <c r="K1183">
        <f>VLOOKUP(I1183,[1]Key!$A$1:$C$72,3,FALSE)</f>
        <v>-87.904259999999994</v>
      </c>
      <c r="L1183" t="s">
        <v>68</v>
      </c>
      <c r="M1183">
        <f>VLOOKUP(L1183,[1]Key!$A$1:$C$72,2,FALSE)</f>
        <v>43.04804</v>
      </c>
      <c r="N1183">
        <f>VLOOKUP(L1183,[1]Key!$A$1:$C$72,3,FALSE)</f>
        <v>-87.896720000000002</v>
      </c>
      <c r="O1183">
        <v>17</v>
      </c>
      <c r="P1183">
        <v>3</v>
      </c>
      <c r="Q1183">
        <v>2.6</v>
      </c>
      <c r="R1183">
        <v>2.4</v>
      </c>
      <c r="S1183">
        <v>102</v>
      </c>
      <c r="T1183">
        <f t="shared" si="162"/>
        <v>-1</v>
      </c>
      <c r="U1183" s="1">
        <v>42784</v>
      </c>
      <c r="V1183" s="13">
        <f t="shared" si="163"/>
        <v>42767</v>
      </c>
      <c r="W1183" s="14">
        <f t="shared" si="164"/>
        <v>42784</v>
      </c>
      <c r="X1183" s="1" t="str">
        <f t="shared" si="165"/>
        <v>Saturday</v>
      </c>
      <c r="Y1183" s="2">
        <v>0.72991898148148149</v>
      </c>
      <c r="Z1183" s="2">
        <f t="shared" si="166"/>
        <v>0.75</v>
      </c>
      <c r="AA1183">
        <f>1</f>
        <v>1</v>
      </c>
      <c r="AB1183" s="1">
        <v>42784</v>
      </c>
      <c r="AC1183" s="13">
        <f t="shared" si="167"/>
        <v>42767</v>
      </c>
      <c r="AD1183" s="14">
        <f t="shared" si="168"/>
        <v>42784</v>
      </c>
      <c r="AE1183" s="1" t="str">
        <f t="shared" si="169"/>
        <v>Saturday</v>
      </c>
      <c r="AF1183" s="2">
        <v>0.74195601851851845</v>
      </c>
      <c r="AG1183" s="2">
        <f t="shared" si="170"/>
        <v>0.75</v>
      </c>
      <c r="AH1183" t="s">
        <v>27</v>
      </c>
    </row>
    <row r="1184" spans="1:34" x14ac:dyDescent="0.2">
      <c r="A1184">
        <v>1512523</v>
      </c>
      <c r="B1184" t="s">
        <v>88</v>
      </c>
      <c r="E1184">
        <v>26070</v>
      </c>
      <c r="F1184" t="s">
        <v>23</v>
      </c>
      <c r="G1184" t="s">
        <v>89</v>
      </c>
      <c r="H1184">
        <v>5483</v>
      </c>
      <c r="I1184" t="s">
        <v>40</v>
      </c>
      <c r="J1184">
        <f>VLOOKUP(I1184,[1]Key!$A$1:$C$72,2,FALSE)</f>
        <v>43.031480000000002</v>
      </c>
      <c r="K1184">
        <f>VLOOKUP(I1184,[1]Key!$A$1:$C$72,3,FALSE)</f>
        <v>-87.908169999999998</v>
      </c>
      <c r="L1184" t="s">
        <v>40</v>
      </c>
      <c r="M1184">
        <f>VLOOKUP(L1184,[1]Key!$A$1:$C$72,2,FALSE)</f>
        <v>43.031480000000002</v>
      </c>
      <c r="N1184">
        <f>VLOOKUP(L1184,[1]Key!$A$1:$C$72,3,FALSE)</f>
        <v>-87.908169999999998</v>
      </c>
      <c r="O1184">
        <v>35</v>
      </c>
      <c r="P1184">
        <v>6</v>
      </c>
      <c r="Q1184">
        <v>5.3</v>
      </c>
      <c r="R1184">
        <v>5</v>
      </c>
      <c r="S1184">
        <v>210</v>
      </c>
      <c r="T1184">
        <f t="shared" si="162"/>
        <v>-1</v>
      </c>
      <c r="U1184" s="1">
        <v>42784</v>
      </c>
      <c r="V1184" s="13">
        <f t="shared" si="163"/>
        <v>42767</v>
      </c>
      <c r="W1184" s="14">
        <f t="shared" si="164"/>
        <v>42784</v>
      </c>
      <c r="X1184" s="1" t="str">
        <f t="shared" si="165"/>
        <v>Saturday</v>
      </c>
      <c r="Y1184" s="2">
        <v>0.7308217592592593</v>
      </c>
      <c r="Z1184" s="2">
        <f t="shared" si="166"/>
        <v>0.75</v>
      </c>
      <c r="AA1184">
        <f>1</f>
        <v>1</v>
      </c>
      <c r="AB1184" s="1">
        <v>42784</v>
      </c>
      <c r="AC1184" s="13">
        <f t="shared" si="167"/>
        <v>42767</v>
      </c>
      <c r="AD1184" s="14">
        <f t="shared" si="168"/>
        <v>42784</v>
      </c>
      <c r="AE1184" s="1" t="str">
        <f t="shared" si="169"/>
        <v>Saturday</v>
      </c>
      <c r="AF1184" s="2">
        <v>0.75554398148148139</v>
      </c>
      <c r="AG1184" s="2">
        <f t="shared" si="170"/>
        <v>0.75</v>
      </c>
      <c r="AH1184" t="s">
        <v>35</v>
      </c>
    </row>
    <row r="1185" spans="1:34" x14ac:dyDescent="0.2">
      <c r="A1185">
        <v>1512646</v>
      </c>
      <c r="B1185" t="s">
        <v>88</v>
      </c>
      <c r="E1185">
        <v>54469</v>
      </c>
      <c r="F1185" t="s">
        <v>23</v>
      </c>
      <c r="G1185" t="s">
        <v>89</v>
      </c>
      <c r="H1185">
        <v>11154</v>
      </c>
      <c r="I1185" t="s">
        <v>31</v>
      </c>
      <c r="J1185">
        <f>VLOOKUP(I1185,[1]Key!$A$1:$C$72,2,FALSE)</f>
        <v>43.03519</v>
      </c>
      <c r="K1185">
        <f>VLOOKUP(I1185,[1]Key!$A$1:$C$72,3,FALSE)</f>
        <v>-87.907390000000007</v>
      </c>
      <c r="L1185" t="s">
        <v>36</v>
      </c>
      <c r="M1185">
        <f>VLOOKUP(L1185,[1]Key!$A$1:$C$72,2,FALSE)</f>
        <v>43.038580000000003</v>
      </c>
      <c r="N1185">
        <f>VLOOKUP(L1185,[1]Key!$A$1:$C$72,3,FALSE)</f>
        <v>-87.90934</v>
      </c>
      <c r="O1185">
        <v>15</v>
      </c>
      <c r="P1185">
        <v>3</v>
      </c>
      <c r="Q1185">
        <v>2.2999999999999998</v>
      </c>
      <c r="R1185">
        <v>2.1</v>
      </c>
      <c r="S1185">
        <v>90</v>
      </c>
      <c r="T1185">
        <f t="shared" si="162"/>
        <v>-1</v>
      </c>
      <c r="U1185" s="1">
        <v>42784</v>
      </c>
      <c r="V1185" s="13">
        <f t="shared" si="163"/>
        <v>42767</v>
      </c>
      <c r="W1185" s="14">
        <f t="shared" si="164"/>
        <v>42784</v>
      </c>
      <c r="X1185" s="1" t="str">
        <f t="shared" si="165"/>
        <v>Saturday</v>
      </c>
      <c r="Y1185" s="2">
        <v>0.81751157407407404</v>
      </c>
      <c r="Z1185" s="2">
        <f t="shared" si="166"/>
        <v>0.83333333333333326</v>
      </c>
      <c r="AA1185">
        <f>1</f>
        <v>1</v>
      </c>
      <c r="AB1185" s="1">
        <v>42784</v>
      </c>
      <c r="AC1185" s="13">
        <f t="shared" si="167"/>
        <v>42767</v>
      </c>
      <c r="AD1185" s="14">
        <f t="shared" si="168"/>
        <v>42784</v>
      </c>
      <c r="AE1185" s="1" t="str">
        <f t="shared" si="169"/>
        <v>Saturday</v>
      </c>
      <c r="AF1185" s="2">
        <v>0.82821759259259264</v>
      </c>
      <c r="AG1185" s="2">
        <f t="shared" si="170"/>
        <v>0.83333333333333326</v>
      </c>
      <c r="AH1185" t="s">
        <v>27</v>
      </c>
    </row>
    <row r="1186" spans="1:34" x14ac:dyDescent="0.2">
      <c r="A1186">
        <v>1512950</v>
      </c>
      <c r="B1186" t="s">
        <v>88</v>
      </c>
      <c r="E1186">
        <v>53211</v>
      </c>
      <c r="F1186" t="s">
        <v>23</v>
      </c>
      <c r="G1186" t="s">
        <v>89</v>
      </c>
      <c r="H1186">
        <v>11076</v>
      </c>
      <c r="I1186" t="s">
        <v>67</v>
      </c>
      <c r="J1186">
        <f>VLOOKUP(I1186,[1]Key!$A$1:$C$72,2,FALSE)</f>
        <v>43.074890000000003</v>
      </c>
      <c r="K1186">
        <f>VLOOKUP(I1186,[1]Key!$A$1:$C$72,3,FALSE)</f>
        <v>-87.882810000000006</v>
      </c>
      <c r="L1186" t="s">
        <v>93</v>
      </c>
      <c r="M1186">
        <f>VLOOKUP(L1186,[1]Key!$A$1:$C$72,2,FALSE)</f>
        <v>43.069021999999997</v>
      </c>
      <c r="N1186">
        <f>VLOOKUP(L1186,[1]Key!$A$1:$C$72,3,FALSE)</f>
        <v>-87.887940999999998</v>
      </c>
      <c r="O1186">
        <v>114</v>
      </c>
      <c r="P1186">
        <v>12</v>
      </c>
      <c r="Q1186">
        <v>17.100000000000001</v>
      </c>
      <c r="R1186">
        <v>16.2</v>
      </c>
      <c r="S1186">
        <v>684</v>
      </c>
      <c r="T1186">
        <f t="shared" si="162"/>
        <v>-1</v>
      </c>
      <c r="U1186" s="1">
        <v>42784</v>
      </c>
      <c r="V1186" s="13">
        <f t="shared" si="163"/>
        <v>42767</v>
      </c>
      <c r="W1186" s="14">
        <f t="shared" si="164"/>
        <v>42784</v>
      </c>
      <c r="X1186" s="1" t="str">
        <f t="shared" si="165"/>
        <v>Saturday</v>
      </c>
      <c r="Y1186" s="2">
        <v>0.95216435185185189</v>
      </c>
      <c r="Z1186" s="2">
        <f t="shared" si="166"/>
        <v>0.95833333333333326</v>
      </c>
      <c r="AA1186">
        <f>1</f>
        <v>1</v>
      </c>
      <c r="AB1186" s="1">
        <v>42785</v>
      </c>
      <c r="AC1186" s="13">
        <f t="shared" si="167"/>
        <v>42767</v>
      </c>
      <c r="AD1186" s="14">
        <f t="shared" si="168"/>
        <v>42785</v>
      </c>
      <c r="AE1186" s="1" t="str">
        <f t="shared" si="169"/>
        <v>Sunday</v>
      </c>
      <c r="AF1186" s="2">
        <v>3.1631944444444442E-2</v>
      </c>
      <c r="AG1186" s="2">
        <f t="shared" si="170"/>
        <v>4.1666666666666664E-2</v>
      </c>
      <c r="AH1186" t="s">
        <v>27</v>
      </c>
    </row>
    <row r="1187" spans="1:34" x14ac:dyDescent="0.2">
      <c r="A1187">
        <v>1512971</v>
      </c>
      <c r="B1187" t="s">
        <v>88</v>
      </c>
      <c r="E1187">
        <v>6776</v>
      </c>
      <c r="F1187" t="s">
        <v>23</v>
      </c>
      <c r="G1187" t="s">
        <v>89</v>
      </c>
      <c r="H1187">
        <v>5500</v>
      </c>
      <c r="I1187" t="s">
        <v>37</v>
      </c>
      <c r="J1187">
        <f>VLOOKUP(I1187,[1]Key!$A$1:$C$72,2,FALSE)</f>
        <v>43.031320000000001</v>
      </c>
      <c r="K1187">
        <f>VLOOKUP(I1187,[1]Key!$A$1:$C$72,3,FALSE)</f>
        <v>-87.904259999999994</v>
      </c>
      <c r="L1187" t="s">
        <v>37</v>
      </c>
      <c r="M1187">
        <f>VLOOKUP(L1187,[1]Key!$A$1:$C$72,2,FALSE)</f>
        <v>43.031320000000001</v>
      </c>
      <c r="N1187">
        <f>VLOOKUP(L1187,[1]Key!$A$1:$C$72,3,FALSE)</f>
        <v>-87.904259999999994</v>
      </c>
      <c r="O1187">
        <v>101</v>
      </c>
      <c r="P1187">
        <v>12</v>
      </c>
      <c r="Q1187">
        <v>15.2</v>
      </c>
      <c r="R1187">
        <v>14.4</v>
      </c>
      <c r="S1187">
        <v>606</v>
      </c>
      <c r="T1187">
        <f t="shared" si="162"/>
        <v>-1</v>
      </c>
      <c r="U1187" s="1">
        <v>42785</v>
      </c>
      <c r="V1187" s="13">
        <f t="shared" si="163"/>
        <v>42767</v>
      </c>
      <c r="W1187" s="14">
        <f t="shared" si="164"/>
        <v>42785</v>
      </c>
      <c r="X1187" s="1" t="str">
        <f t="shared" si="165"/>
        <v>Sunday</v>
      </c>
      <c r="Y1187" s="2">
        <v>4.4444444444444444E-3</v>
      </c>
      <c r="Z1187" s="2">
        <f t="shared" si="166"/>
        <v>0</v>
      </c>
      <c r="AA1187">
        <f>1</f>
        <v>1</v>
      </c>
      <c r="AB1187" s="1">
        <v>42785</v>
      </c>
      <c r="AC1187" s="13">
        <f t="shared" si="167"/>
        <v>42767</v>
      </c>
      <c r="AD1187" s="14">
        <f t="shared" si="168"/>
        <v>42785</v>
      </c>
      <c r="AE1187" s="1" t="str">
        <f t="shared" si="169"/>
        <v>Sunday</v>
      </c>
      <c r="AF1187" s="2">
        <v>7.452546296296296E-2</v>
      </c>
      <c r="AG1187" s="2">
        <f t="shared" si="170"/>
        <v>8.3333333333333329E-2</v>
      </c>
      <c r="AH1187" t="s">
        <v>35</v>
      </c>
    </row>
    <row r="1188" spans="1:34" x14ac:dyDescent="0.2">
      <c r="A1188">
        <v>1513359</v>
      </c>
      <c r="B1188" t="s">
        <v>88</v>
      </c>
      <c r="E1188">
        <v>53204</v>
      </c>
      <c r="F1188" t="s">
        <v>23</v>
      </c>
      <c r="G1188" t="s">
        <v>89</v>
      </c>
      <c r="H1188">
        <v>11131</v>
      </c>
      <c r="I1188" t="s">
        <v>36</v>
      </c>
      <c r="J1188">
        <f>VLOOKUP(I1188,[1]Key!$A$1:$C$72,2,FALSE)</f>
        <v>43.038580000000003</v>
      </c>
      <c r="K1188">
        <f>VLOOKUP(I1188,[1]Key!$A$1:$C$72,3,FALSE)</f>
        <v>-87.90934</v>
      </c>
      <c r="L1188" t="s">
        <v>37</v>
      </c>
      <c r="M1188">
        <f>VLOOKUP(L1188,[1]Key!$A$1:$C$72,2,FALSE)</f>
        <v>43.031320000000001</v>
      </c>
      <c r="N1188">
        <f>VLOOKUP(L1188,[1]Key!$A$1:$C$72,3,FALSE)</f>
        <v>-87.904259999999994</v>
      </c>
      <c r="O1188">
        <v>10</v>
      </c>
      <c r="P1188">
        <v>3</v>
      </c>
      <c r="Q1188">
        <v>1.5</v>
      </c>
      <c r="R1188">
        <v>1.4</v>
      </c>
      <c r="S1188">
        <v>60</v>
      </c>
      <c r="T1188">
        <f t="shared" si="162"/>
        <v>-1</v>
      </c>
      <c r="U1188" s="1">
        <v>42785</v>
      </c>
      <c r="V1188" s="13">
        <f t="shared" si="163"/>
        <v>42767</v>
      </c>
      <c r="W1188" s="14">
        <f t="shared" si="164"/>
        <v>42785</v>
      </c>
      <c r="X1188" s="1" t="str">
        <f t="shared" si="165"/>
        <v>Sunday</v>
      </c>
      <c r="Y1188" s="2">
        <v>0.4646527777777778</v>
      </c>
      <c r="Z1188" s="2">
        <f t="shared" si="166"/>
        <v>0.45833333333333331</v>
      </c>
      <c r="AA1188">
        <f>1</f>
        <v>1</v>
      </c>
      <c r="AB1188" s="1">
        <v>42785</v>
      </c>
      <c r="AC1188" s="13">
        <f t="shared" si="167"/>
        <v>42767</v>
      </c>
      <c r="AD1188" s="14">
        <f t="shared" si="168"/>
        <v>42785</v>
      </c>
      <c r="AE1188" s="1" t="str">
        <f t="shared" si="169"/>
        <v>Sunday</v>
      </c>
      <c r="AF1188" s="2">
        <v>0.47209490740740739</v>
      </c>
      <c r="AG1188" s="2">
        <f t="shared" si="170"/>
        <v>0.45833333333333331</v>
      </c>
      <c r="AH1188" t="s">
        <v>27</v>
      </c>
    </row>
    <row r="1189" spans="1:34" x14ac:dyDescent="0.2">
      <c r="A1189">
        <v>1513400</v>
      </c>
      <c r="B1189" t="s">
        <v>88</v>
      </c>
      <c r="E1189">
        <v>53233</v>
      </c>
      <c r="F1189" t="s">
        <v>23</v>
      </c>
      <c r="G1189" t="s">
        <v>89</v>
      </c>
      <c r="H1189">
        <v>5566</v>
      </c>
      <c r="I1189" t="s">
        <v>31</v>
      </c>
      <c r="J1189">
        <f>VLOOKUP(I1189,[1]Key!$A$1:$C$72,2,FALSE)</f>
        <v>43.03519</v>
      </c>
      <c r="K1189">
        <f>VLOOKUP(I1189,[1]Key!$A$1:$C$72,3,FALSE)</f>
        <v>-87.907390000000007</v>
      </c>
      <c r="L1189" t="s">
        <v>31</v>
      </c>
      <c r="M1189">
        <f>VLOOKUP(L1189,[1]Key!$A$1:$C$72,2,FALSE)</f>
        <v>43.03519</v>
      </c>
      <c r="N1189">
        <f>VLOOKUP(L1189,[1]Key!$A$1:$C$72,3,FALSE)</f>
        <v>-87.907390000000007</v>
      </c>
      <c r="O1189">
        <v>91</v>
      </c>
      <c r="P1189">
        <v>9</v>
      </c>
      <c r="Q1189">
        <v>13.7</v>
      </c>
      <c r="R1189">
        <v>13</v>
      </c>
      <c r="S1189">
        <v>546</v>
      </c>
      <c r="T1189">
        <f t="shared" si="162"/>
        <v>-1</v>
      </c>
      <c r="U1189" s="1">
        <v>42785</v>
      </c>
      <c r="V1189" s="13">
        <f t="shared" si="163"/>
        <v>42767</v>
      </c>
      <c r="W1189" s="14">
        <f t="shared" si="164"/>
        <v>42785</v>
      </c>
      <c r="X1189" s="1" t="str">
        <f t="shared" si="165"/>
        <v>Sunday</v>
      </c>
      <c r="Y1189" s="2">
        <v>0.47405092592592596</v>
      </c>
      <c r="Z1189" s="2">
        <f t="shared" si="166"/>
        <v>0.45833333333333331</v>
      </c>
      <c r="AA1189">
        <f>1</f>
        <v>1</v>
      </c>
      <c r="AB1189" s="1">
        <v>42785</v>
      </c>
      <c r="AC1189" s="13">
        <f t="shared" si="167"/>
        <v>42767</v>
      </c>
      <c r="AD1189" s="14">
        <f t="shared" si="168"/>
        <v>42785</v>
      </c>
      <c r="AE1189" s="1" t="str">
        <f t="shared" si="169"/>
        <v>Sunday</v>
      </c>
      <c r="AF1189" s="2">
        <v>0.53741898148148148</v>
      </c>
      <c r="AG1189" s="2">
        <f t="shared" si="170"/>
        <v>0.54166666666666663</v>
      </c>
      <c r="AH1189" t="s">
        <v>35</v>
      </c>
    </row>
    <row r="1190" spans="1:34" x14ac:dyDescent="0.2">
      <c r="A1190">
        <v>1510795</v>
      </c>
      <c r="B1190" t="s">
        <v>88</v>
      </c>
      <c r="E1190">
        <v>53233</v>
      </c>
      <c r="F1190" t="s">
        <v>23</v>
      </c>
      <c r="G1190" t="s">
        <v>89</v>
      </c>
      <c r="H1190">
        <v>5443</v>
      </c>
      <c r="I1190" t="s">
        <v>79</v>
      </c>
      <c r="J1190">
        <f>VLOOKUP(I1190,[1]Key!$A$1:$C$72,2,FALSE)</f>
        <v>43.038649999999997</v>
      </c>
      <c r="K1190">
        <f>VLOOKUP(I1190,[1]Key!$A$1:$C$72,3,FALSE)</f>
        <v>-87.921930000000003</v>
      </c>
      <c r="L1190" t="s">
        <v>36</v>
      </c>
      <c r="M1190">
        <f>VLOOKUP(L1190,[1]Key!$A$1:$C$72,2,FALSE)</f>
        <v>43.038580000000003</v>
      </c>
      <c r="N1190">
        <f>VLOOKUP(L1190,[1]Key!$A$1:$C$72,3,FALSE)</f>
        <v>-87.90934</v>
      </c>
      <c r="O1190">
        <v>55</v>
      </c>
      <c r="P1190">
        <v>6</v>
      </c>
      <c r="Q1190">
        <v>8.3000000000000007</v>
      </c>
      <c r="R1190">
        <v>7.8</v>
      </c>
      <c r="S1190">
        <v>330</v>
      </c>
      <c r="T1190">
        <f t="shared" si="162"/>
        <v>-1</v>
      </c>
      <c r="U1190" s="1">
        <v>42785</v>
      </c>
      <c r="V1190" s="13">
        <f t="shared" si="163"/>
        <v>42767</v>
      </c>
      <c r="W1190" s="14">
        <f t="shared" si="164"/>
        <v>42785</v>
      </c>
      <c r="X1190" s="1" t="str">
        <f t="shared" si="165"/>
        <v>Sunday</v>
      </c>
      <c r="Y1190" s="2">
        <v>0.48106481481481483</v>
      </c>
      <c r="Z1190" s="2">
        <f t="shared" si="166"/>
        <v>0.5</v>
      </c>
      <c r="AA1190">
        <f>1</f>
        <v>1</v>
      </c>
      <c r="AB1190" s="1">
        <v>42785</v>
      </c>
      <c r="AC1190" s="13">
        <f t="shared" si="167"/>
        <v>42767</v>
      </c>
      <c r="AD1190" s="14">
        <f t="shared" si="168"/>
        <v>42785</v>
      </c>
      <c r="AE1190" s="1" t="str">
        <f t="shared" si="169"/>
        <v>Sunday</v>
      </c>
      <c r="AF1190" s="2">
        <v>0.5192592592592592</v>
      </c>
      <c r="AG1190" s="2">
        <f t="shared" si="170"/>
        <v>0.5</v>
      </c>
      <c r="AH1190" t="s">
        <v>27</v>
      </c>
    </row>
    <row r="1191" spans="1:34" x14ac:dyDescent="0.2">
      <c r="A1191">
        <v>1513560</v>
      </c>
      <c r="B1191" t="s">
        <v>88</v>
      </c>
      <c r="E1191">
        <v>53132</v>
      </c>
      <c r="F1191" t="s">
        <v>23</v>
      </c>
      <c r="G1191" t="s">
        <v>89</v>
      </c>
      <c r="H1191">
        <v>347</v>
      </c>
      <c r="I1191" t="s">
        <v>105</v>
      </c>
      <c r="J1191">
        <f>VLOOKUP(I1191,[1]Key!$A$1:$C$72,2,FALSE)</f>
        <v>43.020020000000002</v>
      </c>
      <c r="K1191">
        <f>VLOOKUP(I1191,[1]Key!$A$1:$C$72,3,FALSE)</f>
        <v>-87.912540000000007</v>
      </c>
      <c r="L1191" t="s">
        <v>105</v>
      </c>
      <c r="M1191">
        <f>VLOOKUP(L1191,[1]Key!$A$1:$C$72,2,FALSE)</f>
        <v>43.020020000000002</v>
      </c>
      <c r="N1191">
        <f>VLOOKUP(L1191,[1]Key!$A$1:$C$72,3,FALSE)</f>
        <v>-87.912540000000007</v>
      </c>
      <c r="O1191">
        <v>30</v>
      </c>
      <c r="P1191">
        <v>3</v>
      </c>
      <c r="Q1191">
        <v>4.5</v>
      </c>
      <c r="R1191">
        <v>4.3</v>
      </c>
      <c r="S1191">
        <v>180</v>
      </c>
      <c r="T1191">
        <f t="shared" si="162"/>
        <v>-1</v>
      </c>
      <c r="U1191" s="1">
        <v>42785</v>
      </c>
      <c r="V1191" s="13">
        <f t="shared" si="163"/>
        <v>42767</v>
      </c>
      <c r="W1191" s="14">
        <f t="shared" si="164"/>
        <v>42785</v>
      </c>
      <c r="X1191" s="1" t="str">
        <f t="shared" si="165"/>
        <v>Sunday</v>
      </c>
      <c r="Y1191" s="2">
        <v>0.50034722222222217</v>
      </c>
      <c r="Z1191" s="2">
        <f t="shared" si="166"/>
        <v>0.5</v>
      </c>
      <c r="AA1191">
        <f>1</f>
        <v>1</v>
      </c>
      <c r="AB1191" s="1">
        <v>42785</v>
      </c>
      <c r="AC1191" s="13">
        <f t="shared" si="167"/>
        <v>42767</v>
      </c>
      <c r="AD1191" s="14">
        <f t="shared" si="168"/>
        <v>42785</v>
      </c>
      <c r="AE1191" s="1" t="str">
        <f t="shared" si="169"/>
        <v>Sunday</v>
      </c>
      <c r="AF1191" s="2">
        <v>0.52086805555555549</v>
      </c>
      <c r="AG1191" s="2">
        <f t="shared" si="170"/>
        <v>0.54166666666666663</v>
      </c>
      <c r="AH1191" t="s">
        <v>35</v>
      </c>
    </row>
    <row r="1192" spans="1:34" x14ac:dyDescent="0.2">
      <c r="A1192">
        <v>1513677</v>
      </c>
      <c r="B1192" t="s">
        <v>88</v>
      </c>
      <c r="E1192">
        <v>53215</v>
      </c>
      <c r="F1192" t="s">
        <v>23</v>
      </c>
      <c r="G1192" t="s">
        <v>89</v>
      </c>
      <c r="H1192">
        <v>45</v>
      </c>
      <c r="I1192" t="s">
        <v>62</v>
      </c>
      <c r="J1192">
        <f>VLOOKUP(I1192,[1]Key!$A$1:$C$72,2,FALSE)</f>
        <v>43.058010000000003</v>
      </c>
      <c r="K1192">
        <f>VLOOKUP(I1192,[1]Key!$A$1:$C$72,3,FALSE)</f>
        <v>-87.877300000000005</v>
      </c>
      <c r="L1192" t="s">
        <v>62</v>
      </c>
      <c r="M1192">
        <f>VLOOKUP(L1192,[1]Key!$A$1:$C$72,2,FALSE)</f>
        <v>43.058010000000003</v>
      </c>
      <c r="N1192">
        <f>VLOOKUP(L1192,[1]Key!$A$1:$C$72,3,FALSE)</f>
        <v>-87.877300000000005</v>
      </c>
      <c r="O1192">
        <v>59</v>
      </c>
      <c r="P1192">
        <v>6</v>
      </c>
      <c r="Q1192">
        <v>8.9</v>
      </c>
      <c r="R1192">
        <v>8.4</v>
      </c>
      <c r="S1192">
        <v>354</v>
      </c>
      <c r="T1192">
        <f t="shared" si="162"/>
        <v>-1</v>
      </c>
      <c r="U1192" s="1">
        <v>42785</v>
      </c>
      <c r="V1192" s="13">
        <f t="shared" si="163"/>
        <v>42767</v>
      </c>
      <c r="W1192" s="14">
        <f t="shared" si="164"/>
        <v>42785</v>
      </c>
      <c r="X1192" s="1" t="str">
        <f t="shared" si="165"/>
        <v>Sunday</v>
      </c>
      <c r="Y1192" s="2">
        <v>0.52093749999999994</v>
      </c>
      <c r="Z1192" s="2">
        <f t="shared" si="166"/>
        <v>0.54166666666666663</v>
      </c>
      <c r="AA1192">
        <f>1</f>
        <v>1</v>
      </c>
      <c r="AB1192" s="1">
        <v>42785</v>
      </c>
      <c r="AC1192" s="13">
        <f t="shared" si="167"/>
        <v>42767</v>
      </c>
      <c r="AD1192" s="14">
        <f t="shared" si="168"/>
        <v>42785</v>
      </c>
      <c r="AE1192" s="1" t="str">
        <f t="shared" si="169"/>
        <v>Sunday</v>
      </c>
      <c r="AF1192" s="2">
        <v>0.5622800925925926</v>
      </c>
      <c r="AG1192" s="2">
        <f t="shared" si="170"/>
        <v>0.54166666666666663</v>
      </c>
      <c r="AH1192" t="s">
        <v>35</v>
      </c>
    </row>
    <row r="1193" spans="1:34" x14ac:dyDescent="0.2">
      <c r="A1193">
        <v>1423031</v>
      </c>
      <c r="B1193" t="s">
        <v>88</v>
      </c>
      <c r="E1193">
        <v>53207</v>
      </c>
      <c r="F1193" t="s">
        <v>23</v>
      </c>
      <c r="G1193" t="s">
        <v>89</v>
      </c>
      <c r="H1193">
        <v>5431</v>
      </c>
      <c r="I1193" t="s">
        <v>72</v>
      </c>
      <c r="J1193">
        <f>VLOOKUP(I1193,[1]Key!$A$1:$C$72,2,FALSE)</f>
        <v>43.02948</v>
      </c>
      <c r="K1193">
        <f>VLOOKUP(I1193,[1]Key!$A$1:$C$72,3,FALSE)</f>
        <v>-87.912819999999996</v>
      </c>
      <c r="L1193" t="s">
        <v>38</v>
      </c>
      <c r="M1193">
        <f>VLOOKUP(L1193,[1]Key!$A$1:$C$72,2,FALSE)</f>
        <v>43.004728999999998</v>
      </c>
      <c r="N1193">
        <f>VLOOKUP(L1193,[1]Key!$A$1:$C$72,3,FALSE)</f>
        <v>-87.905463999999995</v>
      </c>
      <c r="O1193">
        <v>42</v>
      </c>
      <c r="P1193">
        <v>6</v>
      </c>
      <c r="Q1193">
        <v>6.3</v>
      </c>
      <c r="R1193">
        <v>6</v>
      </c>
      <c r="S1193">
        <v>252</v>
      </c>
      <c r="T1193">
        <f t="shared" si="162"/>
        <v>-1</v>
      </c>
      <c r="U1193" s="1">
        <v>42785</v>
      </c>
      <c r="V1193" s="13">
        <f t="shared" si="163"/>
        <v>42767</v>
      </c>
      <c r="W1193" s="14">
        <f t="shared" si="164"/>
        <v>42785</v>
      </c>
      <c r="X1193" s="1" t="str">
        <f t="shared" si="165"/>
        <v>Sunday</v>
      </c>
      <c r="Y1193" s="2">
        <v>0.5231365740740741</v>
      </c>
      <c r="Z1193" s="2">
        <f t="shared" si="166"/>
        <v>0.54166666666666663</v>
      </c>
      <c r="AA1193">
        <f>1</f>
        <v>1</v>
      </c>
      <c r="AB1193" s="1">
        <v>42785</v>
      </c>
      <c r="AC1193" s="13">
        <f t="shared" si="167"/>
        <v>42767</v>
      </c>
      <c r="AD1193" s="14">
        <f t="shared" si="168"/>
        <v>42785</v>
      </c>
      <c r="AE1193" s="1" t="str">
        <f t="shared" si="169"/>
        <v>Sunday</v>
      </c>
      <c r="AF1193" s="2">
        <v>0.55243055555555554</v>
      </c>
      <c r="AG1193" s="2">
        <f t="shared" si="170"/>
        <v>0.54166666666666663</v>
      </c>
      <c r="AH1193" t="s">
        <v>27</v>
      </c>
    </row>
    <row r="1194" spans="1:34" x14ac:dyDescent="0.2">
      <c r="A1194">
        <v>1513748</v>
      </c>
      <c r="B1194" t="s">
        <v>88</v>
      </c>
      <c r="E1194">
        <v>53212</v>
      </c>
      <c r="F1194" t="s">
        <v>23</v>
      </c>
      <c r="G1194" t="s">
        <v>89</v>
      </c>
      <c r="H1194">
        <v>2</v>
      </c>
      <c r="I1194" t="s">
        <v>30</v>
      </c>
      <c r="J1194">
        <f>VLOOKUP(I1194,[1]Key!$A$1:$C$72,2,FALSE)</f>
        <v>43.05847</v>
      </c>
      <c r="K1194">
        <f>VLOOKUP(I1194,[1]Key!$A$1:$C$72,3,FALSE)</f>
        <v>-87.898079999999993</v>
      </c>
      <c r="L1194" t="s">
        <v>60</v>
      </c>
      <c r="M1194">
        <f>VLOOKUP(L1194,[1]Key!$A$1:$C$72,2,FALSE)</f>
        <v>43.066893999999998</v>
      </c>
      <c r="N1194">
        <f>VLOOKUP(L1194,[1]Key!$A$1:$C$72,3,FALSE)</f>
        <v>-87.877936000000005</v>
      </c>
      <c r="O1194">
        <v>139</v>
      </c>
      <c r="P1194">
        <v>15</v>
      </c>
      <c r="Q1194">
        <v>18</v>
      </c>
      <c r="R1194">
        <v>17.100000000000001</v>
      </c>
      <c r="S1194">
        <v>720</v>
      </c>
      <c r="T1194">
        <f t="shared" si="162"/>
        <v>-1</v>
      </c>
      <c r="U1194" s="1">
        <v>42785</v>
      </c>
      <c r="V1194" s="13">
        <f t="shared" si="163"/>
        <v>42767</v>
      </c>
      <c r="W1194" s="14">
        <f t="shared" si="164"/>
        <v>42785</v>
      </c>
      <c r="X1194" s="1" t="str">
        <f t="shared" si="165"/>
        <v>Sunday</v>
      </c>
      <c r="Y1194" s="2">
        <v>0.52929398148148155</v>
      </c>
      <c r="Z1194" s="2">
        <f t="shared" si="166"/>
        <v>0.54166666666666663</v>
      </c>
      <c r="AA1194">
        <f>1</f>
        <v>1</v>
      </c>
      <c r="AB1194" s="1">
        <v>42785</v>
      </c>
      <c r="AC1194" s="13">
        <f t="shared" si="167"/>
        <v>42767</v>
      </c>
      <c r="AD1194" s="14">
        <f t="shared" si="168"/>
        <v>42785</v>
      </c>
      <c r="AE1194" s="1" t="str">
        <f t="shared" si="169"/>
        <v>Sunday</v>
      </c>
      <c r="AF1194" s="2">
        <v>0.62574074074074071</v>
      </c>
      <c r="AG1194" s="2">
        <f t="shared" si="170"/>
        <v>0.625</v>
      </c>
      <c r="AH1194" t="s">
        <v>27</v>
      </c>
    </row>
    <row r="1195" spans="1:34" x14ac:dyDescent="0.2">
      <c r="A1195">
        <v>1513855</v>
      </c>
      <c r="B1195" t="s">
        <v>88</v>
      </c>
      <c r="E1195">
        <v>53211</v>
      </c>
      <c r="F1195" t="s">
        <v>23</v>
      </c>
      <c r="G1195" t="s">
        <v>89</v>
      </c>
      <c r="H1195">
        <v>357</v>
      </c>
      <c r="I1195" t="s">
        <v>67</v>
      </c>
      <c r="J1195">
        <f>VLOOKUP(I1195,[1]Key!$A$1:$C$72,2,FALSE)</f>
        <v>43.074890000000003</v>
      </c>
      <c r="K1195">
        <f>VLOOKUP(I1195,[1]Key!$A$1:$C$72,3,FALSE)</f>
        <v>-87.882810000000006</v>
      </c>
      <c r="L1195" t="s">
        <v>62</v>
      </c>
      <c r="M1195">
        <f>VLOOKUP(L1195,[1]Key!$A$1:$C$72,2,FALSE)</f>
        <v>43.058010000000003</v>
      </c>
      <c r="N1195">
        <f>VLOOKUP(L1195,[1]Key!$A$1:$C$72,3,FALSE)</f>
        <v>-87.877300000000005</v>
      </c>
      <c r="O1195">
        <v>47</v>
      </c>
      <c r="P1195">
        <v>6</v>
      </c>
      <c r="Q1195">
        <v>7.1</v>
      </c>
      <c r="R1195">
        <v>6.7</v>
      </c>
      <c r="S1195">
        <v>282</v>
      </c>
      <c r="T1195">
        <f t="shared" si="162"/>
        <v>-1</v>
      </c>
      <c r="U1195" s="1">
        <v>42785</v>
      </c>
      <c r="V1195" s="13">
        <f t="shared" si="163"/>
        <v>42767</v>
      </c>
      <c r="W1195" s="14">
        <f t="shared" si="164"/>
        <v>42785</v>
      </c>
      <c r="X1195" s="1" t="str">
        <f t="shared" si="165"/>
        <v>Sunday</v>
      </c>
      <c r="Y1195" s="2">
        <v>0.54789351851851853</v>
      </c>
      <c r="Z1195" s="2">
        <f t="shared" si="166"/>
        <v>0.54166666666666663</v>
      </c>
      <c r="AA1195">
        <f>1</f>
        <v>1</v>
      </c>
      <c r="AB1195" s="1">
        <v>42785</v>
      </c>
      <c r="AC1195" s="13">
        <f t="shared" si="167"/>
        <v>42767</v>
      </c>
      <c r="AD1195" s="14">
        <f t="shared" si="168"/>
        <v>42785</v>
      </c>
      <c r="AE1195" s="1" t="str">
        <f t="shared" si="169"/>
        <v>Sunday</v>
      </c>
      <c r="AF1195" s="2">
        <v>0.58012731481481483</v>
      </c>
      <c r="AG1195" s="2">
        <f t="shared" si="170"/>
        <v>0.58333333333333326</v>
      </c>
      <c r="AH1195" t="s">
        <v>27</v>
      </c>
    </row>
    <row r="1196" spans="1:34" x14ac:dyDescent="0.2">
      <c r="A1196">
        <v>1513878</v>
      </c>
      <c r="B1196" t="s">
        <v>88</v>
      </c>
      <c r="E1196">
        <v>53222</v>
      </c>
      <c r="F1196" t="s">
        <v>23</v>
      </c>
      <c r="G1196" t="s">
        <v>89</v>
      </c>
      <c r="H1196">
        <v>11103</v>
      </c>
      <c r="I1196" t="s">
        <v>57</v>
      </c>
      <c r="J1196">
        <f>VLOOKUP(I1196,[1]Key!$A$1:$C$72,2,FALSE)</f>
        <v>43.048609999999996</v>
      </c>
      <c r="K1196">
        <f>VLOOKUP(I1196,[1]Key!$A$1:$C$72,3,FALSE)</f>
        <v>-88.008480000000006</v>
      </c>
      <c r="L1196" t="s">
        <v>26</v>
      </c>
      <c r="M1196">
        <f>VLOOKUP(L1196,[1]Key!$A$1:$C$72,2,FALSE)</f>
        <v>43.060079999999999</v>
      </c>
      <c r="N1196">
        <f>VLOOKUP(L1196,[1]Key!$A$1:$C$72,3,FALSE)</f>
        <v>-88.027349999999998</v>
      </c>
      <c r="O1196">
        <v>14</v>
      </c>
      <c r="P1196">
        <v>3</v>
      </c>
      <c r="Q1196">
        <v>2.1</v>
      </c>
      <c r="R1196">
        <v>2</v>
      </c>
      <c r="S1196">
        <v>84</v>
      </c>
      <c r="T1196">
        <f t="shared" si="162"/>
        <v>-1</v>
      </c>
      <c r="U1196" s="1">
        <v>42785</v>
      </c>
      <c r="V1196" s="13">
        <f t="shared" si="163"/>
        <v>42767</v>
      </c>
      <c r="W1196" s="14">
        <f t="shared" si="164"/>
        <v>42785</v>
      </c>
      <c r="X1196" s="1" t="str">
        <f t="shared" si="165"/>
        <v>Sunday</v>
      </c>
      <c r="Y1196" s="2">
        <v>0.55123842592592587</v>
      </c>
      <c r="Z1196" s="2">
        <f t="shared" si="166"/>
        <v>0.54166666666666663</v>
      </c>
      <c r="AA1196">
        <f>1</f>
        <v>1</v>
      </c>
      <c r="AB1196" s="1">
        <v>42785</v>
      </c>
      <c r="AC1196" s="13">
        <f t="shared" si="167"/>
        <v>42767</v>
      </c>
      <c r="AD1196" s="14">
        <f t="shared" si="168"/>
        <v>42785</v>
      </c>
      <c r="AE1196" s="1" t="str">
        <f t="shared" si="169"/>
        <v>Sunday</v>
      </c>
      <c r="AF1196" s="2">
        <v>0.56085648148148148</v>
      </c>
      <c r="AG1196" s="2">
        <f t="shared" si="170"/>
        <v>0.54166666666666663</v>
      </c>
      <c r="AH1196" t="s">
        <v>27</v>
      </c>
    </row>
    <row r="1197" spans="1:34" x14ac:dyDescent="0.2">
      <c r="A1197">
        <v>1513952</v>
      </c>
      <c r="B1197" t="s">
        <v>88</v>
      </c>
      <c r="E1197">
        <v>55125</v>
      </c>
      <c r="F1197" t="s">
        <v>23</v>
      </c>
      <c r="G1197" t="s">
        <v>89</v>
      </c>
      <c r="H1197">
        <v>228</v>
      </c>
      <c r="I1197" t="s">
        <v>66</v>
      </c>
      <c r="J1197">
        <f>VLOOKUP(I1197,[1]Key!$A$1:$C$72,2,FALSE)</f>
        <v>43.060155999999999</v>
      </c>
      <c r="K1197">
        <f>VLOOKUP(I1197,[1]Key!$A$1:$C$72,3,FALSE)</f>
        <v>-87.881258000000003</v>
      </c>
      <c r="L1197" t="s">
        <v>66</v>
      </c>
      <c r="M1197">
        <f>VLOOKUP(L1197,[1]Key!$A$1:$C$72,2,FALSE)</f>
        <v>43.060155999999999</v>
      </c>
      <c r="N1197">
        <f>VLOOKUP(L1197,[1]Key!$A$1:$C$72,3,FALSE)</f>
        <v>-87.881258000000003</v>
      </c>
      <c r="O1197">
        <v>55</v>
      </c>
      <c r="P1197">
        <v>6</v>
      </c>
      <c r="Q1197">
        <v>8.3000000000000007</v>
      </c>
      <c r="R1197">
        <v>7.8</v>
      </c>
      <c r="S1197">
        <v>330</v>
      </c>
      <c r="T1197">
        <f t="shared" si="162"/>
        <v>-1</v>
      </c>
      <c r="U1197" s="1">
        <v>42785</v>
      </c>
      <c r="V1197" s="13">
        <f t="shared" si="163"/>
        <v>42767</v>
      </c>
      <c r="W1197" s="14">
        <f t="shared" si="164"/>
        <v>42785</v>
      </c>
      <c r="X1197" s="1" t="str">
        <f t="shared" si="165"/>
        <v>Sunday</v>
      </c>
      <c r="Y1197" s="2">
        <v>0.56165509259259261</v>
      </c>
      <c r="Z1197" s="2">
        <f t="shared" si="166"/>
        <v>0.54166666666666663</v>
      </c>
      <c r="AA1197">
        <f>1</f>
        <v>1</v>
      </c>
      <c r="AB1197" s="1">
        <v>42785</v>
      </c>
      <c r="AC1197" s="13">
        <f t="shared" si="167"/>
        <v>42767</v>
      </c>
      <c r="AD1197" s="14">
        <f t="shared" si="168"/>
        <v>42785</v>
      </c>
      <c r="AE1197" s="1" t="str">
        <f t="shared" si="169"/>
        <v>Sunday</v>
      </c>
      <c r="AF1197" s="2">
        <v>0.59930555555555554</v>
      </c>
      <c r="AG1197" s="2">
        <f t="shared" si="170"/>
        <v>0.58333333333333326</v>
      </c>
      <c r="AH1197" t="s">
        <v>35</v>
      </c>
    </row>
    <row r="1198" spans="1:34" x14ac:dyDescent="0.2">
      <c r="A1198">
        <v>1513983</v>
      </c>
      <c r="B1198" t="s">
        <v>88</v>
      </c>
      <c r="E1198">
        <v>53221</v>
      </c>
      <c r="F1198" t="s">
        <v>23</v>
      </c>
      <c r="G1198" t="s">
        <v>89</v>
      </c>
      <c r="H1198">
        <v>361</v>
      </c>
      <c r="I1198" t="s">
        <v>31</v>
      </c>
      <c r="J1198">
        <f>VLOOKUP(I1198,[1]Key!$A$1:$C$72,2,FALSE)</f>
        <v>43.03519</v>
      </c>
      <c r="K1198">
        <f>VLOOKUP(I1198,[1]Key!$A$1:$C$72,3,FALSE)</f>
        <v>-87.907390000000007</v>
      </c>
      <c r="L1198" t="s">
        <v>29</v>
      </c>
      <c r="M1198">
        <f>VLOOKUP(L1198,[1]Key!$A$1:$C$72,2,FALSE)</f>
        <v>43.042490000000001</v>
      </c>
      <c r="N1198">
        <f>VLOOKUP(L1198,[1]Key!$A$1:$C$72,3,FALSE)</f>
        <v>-87.909959999999998</v>
      </c>
      <c r="O1198">
        <v>10</v>
      </c>
      <c r="P1198">
        <v>3</v>
      </c>
      <c r="Q1198">
        <v>1.5</v>
      </c>
      <c r="R1198">
        <v>1.4</v>
      </c>
      <c r="S1198">
        <v>60</v>
      </c>
      <c r="T1198">
        <f t="shared" si="162"/>
        <v>-1</v>
      </c>
      <c r="U1198" s="1">
        <v>42785</v>
      </c>
      <c r="V1198" s="13">
        <f t="shared" si="163"/>
        <v>42767</v>
      </c>
      <c r="W1198" s="14">
        <f t="shared" si="164"/>
        <v>42785</v>
      </c>
      <c r="X1198" s="1" t="str">
        <f t="shared" si="165"/>
        <v>Sunday</v>
      </c>
      <c r="Y1198" s="2">
        <v>0.56733796296296302</v>
      </c>
      <c r="Z1198" s="2">
        <f t="shared" si="166"/>
        <v>0.58333333333333326</v>
      </c>
      <c r="AA1198">
        <f>1</f>
        <v>1</v>
      </c>
      <c r="AB1198" s="1">
        <v>42785</v>
      </c>
      <c r="AC1198" s="13">
        <f t="shared" si="167"/>
        <v>42767</v>
      </c>
      <c r="AD1198" s="14">
        <f t="shared" si="168"/>
        <v>42785</v>
      </c>
      <c r="AE1198" s="1" t="str">
        <f t="shared" si="169"/>
        <v>Sunday</v>
      </c>
      <c r="AF1198" s="2">
        <v>0.5742708333333334</v>
      </c>
      <c r="AG1198" s="2">
        <f t="shared" si="170"/>
        <v>0.58333333333333326</v>
      </c>
      <c r="AH1198" t="s">
        <v>27</v>
      </c>
    </row>
    <row r="1199" spans="1:34" x14ac:dyDescent="0.2">
      <c r="A1199">
        <v>1513982</v>
      </c>
      <c r="B1199" t="s">
        <v>88</v>
      </c>
      <c r="E1199">
        <v>53154</v>
      </c>
      <c r="F1199" t="s">
        <v>23</v>
      </c>
      <c r="G1199" t="s">
        <v>89</v>
      </c>
      <c r="H1199">
        <v>11080</v>
      </c>
      <c r="I1199" t="s">
        <v>34</v>
      </c>
      <c r="J1199">
        <f>VLOOKUP(I1199,[1]Key!$A$1:$C$72,2,FALSE)</f>
        <v>43.036900000000003</v>
      </c>
      <c r="K1199">
        <f>VLOOKUP(I1199,[1]Key!$A$1:$C$72,3,FALSE)</f>
        <v>-87.89667</v>
      </c>
      <c r="L1199" t="s">
        <v>34</v>
      </c>
      <c r="M1199">
        <f>VLOOKUP(L1199,[1]Key!$A$1:$C$72,2,FALSE)</f>
        <v>43.036900000000003</v>
      </c>
      <c r="N1199">
        <f>VLOOKUP(L1199,[1]Key!$A$1:$C$72,3,FALSE)</f>
        <v>-87.89667</v>
      </c>
      <c r="O1199">
        <v>53</v>
      </c>
      <c r="P1199">
        <v>6</v>
      </c>
      <c r="Q1199">
        <v>8</v>
      </c>
      <c r="R1199">
        <v>7.6</v>
      </c>
      <c r="S1199">
        <v>318</v>
      </c>
      <c r="T1199">
        <f t="shared" si="162"/>
        <v>-1</v>
      </c>
      <c r="U1199" s="1">
        <v>42785</v>
      </c>
      <c r="V1199" s="13">
        <f t="shared" si="163"/>
        <v>42767</v>
      </c>
      <c r="W1199" s="14">
        <f t="shared" si="164"/>
        <v>42785</v>
      </c>
      <c r="X1199" s="1" t="str">
        <f t="shared" si="165"/>
        <v>Sunday</v>
      </c>
      <c r="Y1199" s="2">
        <v>0.56825231481481475</v>
      </c>
      <c r="Z1199" s="2">
        <f t="shared" si="166"/>
        <v>0.58333333333333326</v>
      </c>
      <c r="AA1199">
        <f>1</f>
        <v>1</v>
      </c>
      <c r="AB1199" s="1">
        <v>42785</v>
      </c>
      <c r="AC1199" s="13">
        <f t="shared" si="167"/>
        <v>42767</v>
      </c>
      <c r="AD1199" s="14">
        <f t="shared" si="168"/>
        <v>42785</v>
      </c>
      <c r="AE1199" s="1" t="str">
        <f t="shared" si="169"/>
        <v>Sunday</v>
      </c>
      <c r="AF1199" s="2">
        <v>0.60508101851851859</v>
      </c>
      <c r="AG1199" s="2">
        <f t="shared" si="170"/>
        <v>0.625</v>
      </c>
      <c r="AH1199" t="s">
        <v>35</v>
      </c>
    </row>
    <row r="1200" spans="1:34" x14ac:dyDescent="0.2">
      <c r="A1200">
        <v>1514094</v>
      </c>
      <c r="B1200" t="s">
        <v>88</v>
      </c>
      <c r="E1200">
        <v>53202</v>
      </c>
      <c r="F1200" t="s">
        <v>23</v>
      </c>
      <c r="G1200" t="s">
        <v>89</v>
      </c>
      <c r="H1200">
        <v>11168</v>
      </c>
      <c r="I1200" t="s">
        <v>37</v>
      </c>
      <c r="J1200">
        <f>VLOOKUP(I1200,[1]Key!$A$1:$C$72,2,FALSE)</f>
        <v>43.031320000000001</v>
      </c>
      <c r="K1200">
        <f>VLOOKUP(I1200,[1]Key!$A$1:$C$72,3,FALSE)</f>
        <v>-87.904259999999994</v>
      </c>
      <c r="L1200" t="s">
        <v>62</v>
      </c>
      <c r="M1200">
        <f>VLOOKUP(L1200,[1]Key!$A$1:$C$72,2,FALSE)</f>
        <v>43.058010000000003</v>
      </c>
      <c r="N1200">
        <f>VLOOKUP(L1200,[1]Key!$A$1:$C$72,3,FALSE)</f>
        <v>-87.877300000000005</v>
      </c>
      <c r="O1200">
        <v>27</v>
      </c>
      <c r="P1200">
        <v>3</v>
      </c>
      <c r="Q1200">
        <v>4.0999999999999996</v>
      </c>
      <c r="R1200">
        <v>3.8</v>
      </c>
      <c r="S1200">
        <v>162</v>
      </c>
      <c r="T1200">
        <f t="shared" si="162"/>
        <v>-1</v>
      </c>
      <c r="U1200" s="1">
        <v>42785</v>
      </c>
      <c r="V1200" s="13">
        <f t="shared" si="163"/>
        <v>42767</v>
      </c>
      <c r="W1200" s="14">
        <f t="shared" si="164"/>
        <v>42785</v>
      </c>
      <c r="X1200" s="1" t="str">
        <f t="shared" si="165"/>
        <v>Sunday</v>
      </c>
      <c r="Y1200" s="2">
        <v>0.58128472222222227</v>
      </c>
      <c r="Z1200" s="2">
        <f t="shared" si="166"/>
        <v>0.58333333333333326</v>
      </c>
      <c r="AA1200">
        <f>1</f>
        <v>1</v>
      </c>
      <c r="AB1200" s="1">
        <v>42785</v>
      </c>
      <c r="AC1200" s="13">
        <f t="shared" si="167"/>
        <v>42767</v>
      </c>
      <c r="AD1200" s="14">
        <f t="shared" si="168"/>
        <v>42785</v>
      </c>
      <c r="AE1200" s="1" t="str">
        <f t="shared" si="169"/>
        <v>Sunday</v>
      </c>
      <c r="AF1200" s="2">
        <v>0.6004976851851852</v>
      </c>
      <c r="AG1200" s="2">
        <f t="shared" si="170"/>
        <v>0.58333333333333326</v>
      </c>
      <c r="AH1200" t="s">
        <v>27</v>
      </c>
    </row>
    <row r="1201" spans="1:34" x14ac:dyDescent="0.2">
      <c r="A1201">
        <v>1514104</v>
      </c>
      <c r="B1201" t="s">
        <v>88</v>
      </c>
      <c r="E1201">
        <v>55112</v>
      </c>
      <c r="F1201" t="s">
        <v>23</v>
      </c>
      <c r="G1201" t="s">
        <v>89</v>
      </c>
      <c r="H1201">
        <v>5537</v>
      </c>
      <c r="I1201" t="s">
        <v>34</v>
      </c>
      <c r="J1201">
        <f>VLOOKUP(I1201,[1]Key!$A$1:$C$72,2,FALSE)</f>
        <v>43.036900000000003</v>
      </c>
      <c r="K1201">
        <f>VLOOKUP(I1201,[1]Key!$A$1:$C$72,3,FALSE)</f>
        <v>-87.89667</v>
      </c>
      <c r="L1201" t="s">
        <v>34</v>
      </c>
      <c r="M1201">
        <f>VLOOKUP(L1201,[1]Key!$A$1:$C$72,2,FALSE)</f>
        <v>43.036900000000003</v>
      </c>
      <c r="N1201">
        <f>VLOOKUP(L1201,[1]Key!$A$1:$C$72,3,FALSE)</f>
        <v>-87.89667</v>
      </c>
      <c r="O1201">
        <v>33</v>
      </c>
      <c r="P1201">
        <v>3</v>
      </c>
      <c r="Q1201">
        <v>5</v>
      </c>
      <c r="R1201">
        <v>4.7</v>
      </c>
      <c r="S1201">
        <v>198</v>
      </c>
      <c r="T1201">
        <f t="shared" si="162"/>
        <v>-1</v>
      </c>
      <c r="U1201" s="1">
        <v>42785</v>
      </c>
      <c r="V1201" s="13">
        <f t="shared" si="163"/>
        <v>42767</v>
      </c>
      <c r="W1201" s="14">
        <f t="shared" si="164"/>
        <v>42785</v>
      </c>
      <c r="X1201" s="1" t="str">
        <f t="shared" si="165"/>
        <v>Sunday</v>
      </c>
      <c r="Y1201" s="2">
        <v>0.58401620370370366</v>
      </c>
      <c r="Z1201" s="2">
        <f t="shared" si="166"/>
        <v>0.58333333333333326</v>
      </c>
      <c r="AA1201">
        <f>1</f>
        <v>1</v>
      </c>
      <c r="AB1201" s="1">
        <v>42785</v>
      </c>
      <c r="AC1201" s="13">
        <f t="shared" si="167"/>
        <v>42767</v>
      </c>
      <c r="AD1201" s="14">
        <f t="shared" si="168"/>
        <v>42785</v>
      </c>
      <c r="AE1201" s="1" t="str">
        <f t="shared" si="169"/>
        <v>Sunday</v>
      </c>
      <c r="AF1201" s="2">
        <v>0.6063425925925926</v>
      </c>
      <c r="AG1201" s="2">
        <f t="shared" si="170"/>
        <v>0.625</v>
      </c>
      <c r="AH1201" t="s">
        <v>35</v>
      </c>
    </row>
    <row r="1202" spans="1:34" x14ac:dyDescent="0.2">
      <c r="A1202">
        <v>1514111</v>
      </c>
      <c r="B1202" t="s">
        <v>88</v>
      </c>
      <c r="E1202">
        <v>53222</v>
      </c>
      <c r="F1202" t="s">
        <v>23</v>
      </c>
      <c r="G1202" t="s">
        <v>89</v>
      </c>
      <c r="H1202">
        <v>11074</v>
      </c>
      <c r="I1202" t="s">
        <v>40</v>
      </c>
      <c r="J1202">
        <f>VLOOKUP(I1202,[1]Key!$A$1:$C$72,2,FALSE)</f>
        <v>43.031480000000002</v>
      </c>
      <c r="K1202">
        <f>VLOOKUP(I1202,[1]Key!$A$1:$C$72,3,FALSE)</f>
        <v>-87.908169999999998</v>
      </c>
      <c r="L1202" t="s">
        <v>40</v>
      </c>
      <c r="M1202">
        <f>VLOOKUP(L1202,[1]Key!$A$1:$C$72,2,FALSE)</f>
        <v>43.031480000000002</v>
      </c>
      <c r="N1202">
        <f>VLOOKUP(L1202,[1]Key!$A$1:$C$72,3,FALSE)</f>
        <v>-87.908169999999998</v>
      </c>
      <c r="O1202">
        <v>21</v>
      </c>
      <c r="P1202">
        <v>3</v>
      </c>
      <c r="Q1202">
        <v>3.2</v>
      </c>
      <c r="R1202">
        <v>3</v>
      </c>
      <c r="S1202">
        <v>126</v>
      </c>
      <c r="T1202">
        <f t="shared" si="162"/>
        <v>-1</v>
      </c>
      <c r="U1202" s="1">
        <v>42785</v>
      </c>
      <c r="V1202" s="13">
        <f t="shared" si="163"/>
        <v>42767</v>
      </c>
      <c r="W1202" s="14">
        <f t="shared" si="164"/>
        <v>42785</v>
      </c>
      <c r="X1202" s="1" t="str">
        <f t="shared" si="165"/>
        <v>Sunday</v>
      </c>
      <c r="Y1202" s="2">
        <v>0.58459490740740738</v>
      </c>
      <c r="Z1202" s="2">
        <f t="shared" si="166"/>
        <v>0.58333333333333326</v>
      </c>
      <c r="AA1202">
        <f>1</f>
        <v>1</v>
      </c>
      <c r="AB1202" s="1">
        <v>42785</v>
      </c>
      <c r="AC1202" s="13">
        <f t="shared" si="167"/>
        <v>42767</v>
      </c>
      <c r="AD1202" s="14">
        <f t="shared" si="168"/>
        <v>42785</v>
      </c>
      <c r="AE1202" s="1" t="str">
        <f t="shared" si="169"/>
        <v>Sunday</v>
      </c>
      <c r="AF1202" s="2">
        <v>0.59900462962962964</v>
      </c>
      <c r="AG1202" s="2">
        <f t="shared" si="170"/>
        <v>0.58333333333333326</v>
      </c>
      <c r="AH1202" t="s">
        <v>35</v>
      </c>
    </row>
    <row r="1203" spans="1:34" x14ac:dyDescent="0.2">
      <c r="A1203">
        <v>1514157</v>
      </c>
      <c r="B1203" t="s">
        <v>88</v>
      </c>
      <c r="E1203">
        <v>49506</v>
      </c>
      <c r="F1203" t="s">
        <v>23</v>
      </c>
      <c r="G1203" t="s">
        <v>89</v>
      </c>
      <c r="H1203">
        <v>5436</v>
      </c>
      <c r="I1203" t="s">
        <v>74</v>
      </c>
      <c r="J1203">
        <f>VLOOKUP(I1203,[1]Key!$A$1:$C$72,2,FALSE)</f>
        <v>43.040154000000001</v>
      </c>
      <c r="K1203">
        <f>VLOOKUP(I1203,[1]Key!$A$1:$C$72,3,FALSE)</f>
        <v>-87.932113000000001</v>
      </c>
      <c r="L1203" t="s">
        <v>74</v>
      </c>
      <c r="M1203">
        <f>VLOOKUP(L1203,[1]Key!$A$1:$C$72,2,FALSE)</f>
        <v>43.040154000000001</v>
      </c>
      <c r="N1203">
        <f>VLOOKUP(L1203,[1]Key!$A$1:$C$72,3,FALSE)</f>
        <v>-87.932113000000001</v>
      </c>
      <c r="O1203">
        <v>77</v>
      </c>
      <c r="P1203">
        <v>9</v>
      </c>
      <c r="Q1203">
        <v>11.6</v>
      </c>
      <c r="R1203">
        <v>11</v>
      </c>
      <c r="S1203">
        <v>462</v>
      </c>
      <c r="T1203">
        <f t="shared" si="162"/>
        <v>-1</v>
      </c>
      <c r="U1203" s="1">
        <v>42785</v>
      </c>
      <c r="V1203" s="13">
        <f t="shared" si="163"/>
        <v>42767</v>
      </c>
      <c r="W1203" s="14">
        <f t="shared" si="164"/>
        <v>42785</v>
      </c>
      <c r="X1203" s="1" t="str">
        <f t="shared" si="165"/>
        <v>Sunday</v>
      </c>
      <c r="Y1203" s="2">
        <v>0.5910185185185185</v>
      </c>
      <c r="Z1203" s="2">
        <f t="shared" si="166"/>
        <v>0.58333333333333326</v>
      </c>
      <c r="AA1203">
        <f>1</f>
        <v>1</v>
      </c>
      <c r="AB1203" s="1">
        <v>42785</v>
      </c>
      <c r="AC1203" s="13">
        <f t="shared" si="167"/>
        <v>42767</v>
      </c>
      <c r="AD1203" s="14">
        <f t="shared" si="168"/>
        <v>42785</v>
      </c>
      <c r="AE1203" s="1" t="str">
        <f t="shared" si="169"/>
        <v>Sunday</v>
      </c>
      <c r="AF1203" s="2">
        <v>0.64445601851851853</v>
      </c>
      <c r="AG1203" s="2">
        <f t="shared" si="170"/>
        <v>0.625</v>
      </c>
      <c r="AH1203" t="s">
        <v>35</v>
      </c>
    </row>
    <row r="1204" spans="1:34" x14ac:dyDescent="0.2">
      <c r="A1204">
        <v>1514287</v>
      </c>
      <c r="B1204" t="s">
        <v>88</v>
      </c>
      <c r="E1204">
        <v>49301</v>
      </c>
      <c r="F1204" t="s">
        <v>23</v>
      </c>
      <c r="G1204" t="s">
        <v>89</v>
      </c>
      <c r="H1204">
        <v>5562</v>
      </c>
      <c r="I1204" t="s">
        <v>74</v>
      </c>
      <c r="J1204">
        <f>VLOOKUP(I1204,[1]Key!$A$1:$C$72,2,FALSE)</f>
        <v>43.040154000000001</v>
      </c>
      <c r="K1204">
        <f>VLOOKUP(I1204,[1]Key!$A$1:$C$72,3,FALSE)</f>
        <v>-87.932113000000001</v>
      </c>
      <c r="L1204" t="s">
        <v>74</v>
      </c>
      <c r="M1204">
        <f>VLOOKUP(L1204,[1]Key!$A$1:$C$72,2,FALSE)</f>
        <v>43.040154000000001</v>
      </c>
      <c r="N1204">
        <f>VLOOKUP(L1204,[1]Key!$A$1:$C$72,3,FALSE)</f>
        <v>-87.932113000000001</v>
      </c>
      <c r="O1204">
        <v>78</v>
      </c>
      <c r="P1204">
        <v>9</v>
      </c>
      <c r="Q1204">
        <v>11.7</v>
      </c>
      <c r="R1204">
        <v>11.1</v>
      </c>
      <c r="S1204">
        <v>468</v>
      </c>
      <c r="T1204">
        <f t="shared" si="162"/>
        <v>-1</v>
      </c>
      <c r="U1204" s="1">
        <v>42785</v>
      </c>
      <c r="V1204" s="13">
        <f t="shared" si="163"/>
        <v>42767</v>
      </c>
      <c r="W1204" s="14">
        <f t="shared" si="164"/>
        <v>42785</v>
      </c>
      <c r="X1204" s="1" t="str">
        <f t="shared" si="165"/>
        <v>Sunday</v>
      </c>
      <c r="Y1204" s="2">
        <v>0.60569444444444442</v>
      </c>
      <c r="Z1204" s="2">
        <f t="shared" si="166"/>
        <v>0.625</v>
      </c>
      <c r="AA1204">
        <f>1</f>
        <v>1</v>
      </c>
      <c r="AB1204" s="1">
        <v>42785</v>
      </c>
      <c r="AC1204" s="13">
        <f t="shared" si="167"/>
        <v>42767</v>
      </c>
      <c r="AD1204" s="14">
        <f t="shared" si="168"/>
        <v>42785</v>
      </c>
      <c r="AE1204" s="1" t="str">
        <f t="shared" si="169"/>
        <v>Sunday</v>
      </c>
      <c r="AF1204" s="2">
        <v>0.66011574074074075</v>
      </c>
      <c r="AG1204" s="2">
        <f t="shared" si="170"/>
        <v>0.66666666666666663</v>
      </c>
      <c r="AH1204" t="s">
        <v>35</v>
      </c>
    </row>
    <row r="1205" spans="1:34" x14ac:dyDescent="0.2">
      <c r="A1205">
        <v>1514373</v>
      </c>
      <c r="B1205" t="s">
        <v>88</v>
      </c>
      <c r="E1205">
        <v>53208</v>
      </c>
      <c r="F1205" t="s">
        <v>23</v>
      </c>
      <c r="G1205" t="s">
        <v>89</v>
      </c>
      <c r="H1205">
        <v>5537</v>
      </c>
      <c r="I1205" t="s">
        <v>34</v>
      </c>
      <c r="J1205">
        <f>VLOOKUP(I1205,[1]Key!$A$1:$C$72,2,FALSE)</f>
        <v>43.036900000000003</v>
      </c>
      <c r="K1205">
        <f>VLOOKUP(I1205,[1]Key!$A$1:$C$72,3,FALSE)</f>
        <v>-87.89667</v>
      </c>
      <c r="L1205" t="s">
        <v>80</v>
      </c>
      <c r="M1205">
        <f>VLOOKUP(L1205,[1]Key!$A$1:$C$72,2,FALSE)</f>
        <v>43.052460000000004</v>
      </c>
      <c r="N1205">
        <f>VLOOKUP(L1205,[1]Key!$A$1:$C$72,3,FALSE)</f>
        <v>-87.891000000000005</v>
      </c>
      <c r="O1205">
        <v>38</v>
      </c>
      <c r="P1205">
        <v>6</v>
      </c>
      <c r="Q1205">
        <v>5.7</v>
      </c>
      <c r="R1205">
        <v>5.4</v>
      </c>
      <c r="S1205">
        <v>228</v>
      </c>
      <c r="T1205">
        <f t="shared" si="162"/>
        <v>-1</v>
      </c>
      <c r="U1205" s="1">
        <v>42785</v>
      </c>
      <c r="V1205" s="13">
        <f t="shared" si="163"/>
        <v>42767</v>
      </c>
      <c r="W1205" s="14">
        <f t="shared" si="164"/>
        <v>42785</v>
      </c>
      <c r="X1205" s="1" t="str">
        <f t="shared" si="165"/>
        <v>Sunday</v>
      </c>
      <c r="Y1205" s="2">
        <v>0.61768518518518511</v>
      </c>
      <c r="Z1205" s="2">
        <f t="shared" si="166"/>
        <v>0.625</v>
      </c>
      <c r="AA1205">
        <f>1</f>
        <v>1</v>
      </c>
      <c r="AB1205" s="1">
        <v>42785</v>
      </c>
      <c r="AC1205" s="13">
        <f t="shared" si="167"/>
        <v>42767</v>
      </c>
      <c r="AD1205" s="14">
        <f t="shared" si="168"/>
        <v>42785</v>
      </c>
      <c r="AE1205" s="1" t="str">
        <f t="shared" si="169"/>
        <v>Sunday</v>
      </c>
      <c r="AF1205" s="2">
        <v>0.64403935185185179</v>
      </c>
      <c r="AG1205" s="2">
        <f t="shared" si="170"/>
        <v>0.625</v>
      </c>
      <c r="AH1205" t="s">
        <v>27</v>
      </c>
    </row>
    <row r="1206" spans="1:34" x14ac:dyDescent="0.2">
      <c r="A1206">
        <v>1514460</v>
      </c>
      <c r="B1206" t="s">
        <v>88</v>
      </c>
      <c r="E1206">
        <v>53227</v>
      </c>
      <c r="F1206" t="s">
        <v>23</v>
      </c>
      <c r="G1206" t="s">
        <v>89</v>
      </c>
      <c r="H1206">
        <v>157</v>
      </c>
      <c r="I1206" t="s">
        <v>62</v>
      </c>
      <c r="J1206">
        <f>VLOOKUP(I1206,[1]Key!$A$1:$C$72,2,FALSE)</f>
        <v>43.058010000000003</v>
      </c>
      <c r="K1206">
        <f>VLOOKUP(I1206,[1]Key!$A$1:$C$72,3,FALSE)</f>
        <v>-87.877300000000005</v>
      </c>
      <c r="L1206" t="s">
        <v>39</v>
      </c>
      <c r="M1206">
        <f>VLOOKUP(L1206,[1]Key!$A$1:$C$72,2,FALSE)</f>
        <v>43.03913</v>
      </c>
      <c r="N1206">
        <f>VLOOKUP(L1206,[1]Key!$A$1:$C$72,3,FALSE)</f>
        <v>-87.916150000000002</v>
      </c>
      <c r="O1206">
        <v>51</v>
      </c>
      <c r="P1206">
        <v>6</v>
      </c>
      <c r="Q1206">
        <v>7.7</v>
      </c>
      <c r="R1206">
        <v>7.3</v>
      </c>
      <c r="S1206">
        <v>306</v>
      </c>
      <c r="T1206">
        <f t="shared" si="162"/>
        <v>-1</v>
      </c>
      <c r="U1206" s="1">
        <v>42785</v>
      </c>
      <c r="V1206" s="13">
        <f t="shared" si="163"/>
        <v>42767</v>
      </c>
      <c r="W1206" s="14">
        <f t="shared" si="164"/>
        <v>42785</v>
      </c>
      <c r="X1206" s="1" t="str">
        <f t="shared" si="165"/>
        <v>Sunday</v>
      </c>
      <c r="Y1206" s="2">
        <v>0.62737268518518519</v>
      </c>
      <c r="Z1206" s="2">
        <f t="shared" si="166"/>
        <v>0.625</v>
      </c>
      <c r="AA1206">
        <f>1</f>
        <v>1</v>
      </c>
      <c r="AB1206" s="1">
        <v>42785</v>
      </c>
      <c r="AC1206" s="13">
        <f t="shared" si="167"/>
        <v>42767</v>
      </c>
      <c r="AD1206" s="14">
        <f t="shared" si="168"/>
        <v>42785</v>
      </c>
      <c r="AE1206" s="1" t="str">
        <f t="shared" si="169"/>
        <v>Sunday</v>
      </c>
      <c r="AF1206" s="2">
        <v>0.66266203703703697</v>
      </c>
      <c r="AG1206" s="2">
        <f t="shared" si="170"/>
        <v>0.66666666666666663</v>
      </c>
      <c r="AH1206" t="s">
        <v>27</v>
      </c>
    </row>
    <row r="1207" spans="1:34" x14ac:dyDescent="0.2">
      <c r="A1207">
        <v>1514477</v>
      </c>
      <c r="B1207" t="s">
        <v>88</v>
      </c>
      <c r="E1207">
        <v>53215</v>
      </c>
      <c r="F1207" t="s">
        <v>23</v>
      </c>
      <c r="G1207" t="s">
        <v>89</v>
      </c>
      <c r="H1207">
        <v>5525</v>
      </c>
      <c r="I1207" t="s">
        <v>40</v>
      </c>
      <c r="J1207">
        <f>VLOOKUP(I1207,[1]Key!$A$1:$C$72,2,FALSE)</f>
        <v>43.031480000000002</v>
      </c>
      <c r="K1207">
        <f>VLOOKUP(I1207,[1]Key!$A$1:$C$72,3,FALSE)</f>
        <v>-87.908169999999998</v>
      </c>
      <c r="L1207" t="s">
        <v>40</v>
      </c>
      <c r="M1207">
        <f>VLOOKUP(L1207,[1]Key!$A$1:$C$72,2,FALSE)</f>
        <v>43.031480000000002</v>
      </c>
      <c r="N1207">
        <f>VLOOKUP(L1207,[1]Key!$A$1:$C$72,3,FALSE)</f>
        <v>-87.908169999999998</v>
      </c>
      <c r="O1207">
        <v>536</v>
      </c>
      <c r="P1207">
        <v>6</v>
      </c>
      <c r="Q1207">
        <v>18</v>
      </c>
      <c r="R1207">
        <v>17.100000000000001</v>
      </c>
      <c r="S1207">
        <v>720</v>
      </c>
      <c r="T1207">
        <f t="shared" si="162"/>
        <v>-1</v>
      </c>
      <c r="U1207" s="1">
        <v>42785</v>
      </c>
      <c r="V1207" s="13">
        <f t="shared" si="163"/>
        <v>42767</v>
      </c>
      <c r="W1207" s="14">
        <f t="shared" si="164"/>
        <v>42785</v>
      </c>
      <c r="X1207" s="1" t="str">
        <f t="shared" si="165"/>
        <v>Sunday</v>
      </c>
      <c r="Y1207" s="2">
        <v>0.63177083333333328</v>
      </c>
      <c r="Z1207" s="2">
        <f t="shared" si="166"/>
        <v>0.625</v>
      </c>
      <c r="AA1207">
        <f>1</f>
        <v>1</v>
      </c>
      <c r="AB1207" s="1">
        <v>42786</v>
      </c>
      <c r="AC1207" s="13">
        <f t="shared" si="167"/>
        <v>42767</v>
      </c>
      <c r="AD1207" s="14">
        <f t="shared" si="168"/>
        <v>42786</v>
      </c>
      <c r="AE1207" s="1" t="str">
        <f t="shared" si="169"/>
        <v>Monday</v>
      </c>
      <c r="AF1207" s="2">
        <v>3.530092592592592E-3</v>
      </c>
      <c r="AG1207" s="2">
        <f t="shared" si="170"/>
        <v>0</v>
      </c>
      <c r="AH1207" t="s">
        <v>35</v>
      </c>
    </row>
    <row r="1208" spans="1:34" x14ac:dyDescent="0.2">
      <c r="A1208">
        <v>1514490</v>
      </c>
      <c r="B1208" t="s">
        <v>88</v>
      </c>
      <c r="E1208">
        <v>53121</v>
      </c>
      <c r="F1208" t="s">
        <v>23</v>
      </c>
      <c r="G1208" t="s">
        <v>89</v>
      </c>
      <c r="H1208">
        <v>5418</v>
      </c>
      <c r="I1208" t="s">
        <v>52</v>
      </c>
      <c r="J1208">
        <f>VLOOKUP(I1208,[1]Key!$A$1:$C$72,2,FALSE)</f>
        <v>43.026470000000003</v>
      </c>
      <c r="K1208">
        <f>VLOOKUP(I1208,[1]Key!$A$1:$C$72,3,FALSE)</f>
        <v>-87.918040000000005</v>
      </c>
      <c r="L1208" t="s">
        <v>52</v>
      </c>
      <c r="M1208">
        <f>VLOOKUP(L1208,[1]Key!$A$1:$C$72,2,FALSE)</f>
        <v>43.026470000000003</v>
      </c>
      <c r="N1208">
        <f>VLOOKUP(L1208,[1]Key!$A$1:$C$72,3,FALSE)</f>
        <v>-87.918040000000005</v>
      </c>
      <c r="O1208">
        <v>44</v>
      </c>
      <c r="P1208">
        <v>6</v>
      </c>
      <c r="Q1208">
        <v>6.6</v>
      </c>
      <c r="R1208">
        <v>6.3</v>
      </c>
      <c r="S1208">
        <v>264</v>
      </c>
      <c r="T1208">
        <f t="shared" si="162"/>
        <v>-1</v>
      </c>
      <c r="U1208" s="1">
        <v>42785</v>
      </c>
      <c r="V1208" s="13">
        <f t="shared" si="163"/>
        <v>42767</v>
      </c>
      <c r="W1208" s="14">
        <f t="shared" si="164"/>
        <v>42785</v>
      </c>
      <c r="X1208" s="1" t="str">
        <f t="shared" si="165"/>
        <v>Sunday</v>
      </c>
      <c r="Y1208" s="2">
        <v>0.63263888888888886</v>
      </c>
      <c r="Z1208" s="2">
        <f t="shared" si="166"/>
        <v>0.625</v>
      </c>
      <c r="AA1208">
        <f>1</f>
        <v>1</v>
      </c>
      <c r="AB1208" s="1">
        <v>42785</v>
      </c>
      <c r="AC1208" s="13">
        <f t="shared" si="167"/>
        <v>42767</v>
      </c>
      <c r="AD1208" s="14">
        <f t="shared" si="168"/>
        <v>42785</v>
      </c>
      <c r="AE1208" s="1" t="str">
        <f t="shared" si="169"/>
        <v>Sunday</v>
      </c>
      <c r="AF1208" s="2">
        <v>0.66364583333333338</v>
      </c>
      <c r="AG1208" s="2">
        <f t="shared" si="170"/>
        <v>0.66666666666666663</v>
      </c>
      <c r="AH1208" t="s">
        <v>35</v>
      </c>
    </row>
    <row r="1209" spans="1:34" x14ac:dyDescent="0.2">
      <c r="A1209">
        <v>1514601</v>
      </c>
      <c r="B1209" t="s">
        <v>88</v>
      </c>
      <c r="E1209">
        <v>53226</v>
      </c>
      <c r="F1209" t="s">
        <v>23</v>
      </c>
      <c r="G1209" t="s">
        <v>89</v>
      </c>
      <c r="H1209">
        <v>11059</v>
      </c>
      <c r="I1209" t="s">
        <v>26</v>
      </c>
      <c r="J1209">
        <f>VLOOKUP(I1209,[1]Key!$A$1:$C$72,2,FALSE)</f>
        <v>43.060079999999999</v>
      </c>
      <c r="K1209">
        <f>VLOOKUP(I1209,[1]Key!$A$1:$C$72,3,FALSE)</f>
        <v>-88.027349999999998</v>
      </c>
      <c r="L1209" t="s">
        <v>26</v>
      </c>
      <c r="M1209">
        <f>VLOOKUP(L1209,[1]Key!$A$1:$C$72,2,FALSE)</f>
        <v>43.060079999999999</v>
      </c>
      <c r="N1209">
        <f>VLOOKUP(L1209,[1]Key!$A$1:$C$72,3,FALSE)</f>
        <v>-88.027349999999998</v>
      </c>
      <c r="O1209">
        <v>32</v>
      </c>
      <c r="P1209">
        <v>3</v>
      </c>
      <c r="Q1209">
        <v>4.8</v>
      </c>
      <c r="R1209">
        <v>4.5999999999999996</v>
      </c>
      <c r="S1209">
        <v>192</v>
      </c>
      <c r="T1209">
        <f t="shared" si="162"/>
        <v>-1</v>
      </c>
      <c r="U1209" s="1">
        <v>42785</v>
      </c>
      <c r="V1209" s="13">
        <f t="shared" si="163"/>
        <v>42767</v>
      </c>
      <c r="W1209" s="14">
        <f t="shared" si="164"/>
        <v>42785</v>
      </c>
      <c r="X1209" s="1" t="str">
        <f t="shared" si="165"/>
        <v>Sunday</v>
      </c>
      <c r="Y1209" s="2">
        <v>0.65068287037037031</v>
      </c>
      <c r="Z1209" s="2">
        <f t="shared" si="166"/>
        <v>0.66666666666666663</v>
      </c>
      <c r="AA1209">
        <f>1</f>
        <v>1</v>
      </c>
      <c r="AB1209" s="1">
        <v>42785</v>
      </c>
      <c r="AC1209" s="13">
        <f t="shared" si="167"/>
        <v>42767</v>
      </c>
      <c r="AD1209" s="14">
        <f t="shared" si="168"/>
        <v>42785</v>
      </c>
      <c r="AE1209" s="1" t="str">
        <f t="shared" si="169"/>
        <v>Sunday</v>
      </c>
      <c r="AF1209" s="2">
        <v>0.67284722222222226</v>
      </c>
      <c r="AG1209" s="2">
        <f t="shared" si="170"/>
        <v>0.66666666666666663</v>
      </c>
      <c r="AH1209" t="s">
        <v>35</v>
      </c>
    </row>
    <row r="1210" spans="1:34" x14ac:dyDescent="0.2">
      <c r="A1210">
        <v>1514622</v>
      </c>
      <c r="B1210" t="s">
        <v>88</v>
      </c>
      <c r="E1210">
        <v>60642</v>
      </c>
      <c r="F1210" t="s">
        <v>23</v>
      </c>
      <c r="G1210" t="s">
        <v>89</v>
      </c>
      <c r="H1210">
        <v>5566</v>
      </c>
      <c r="I1210" t="s">
        <v>39</v>
      </c>
      <c r="J1210">
        <f>VLOOKUP(I1210,[1]Key!$A$1:$C$72,2,FALSE)</f>
        <v>43.03913</v>
      </c>
      <c r="K1210">
        <f>VLOOKUP(I1210,[1]Key!$A$1:$C$72,3,FALSE)</f>
        <v>-87.916150000000002</v>
      </c>
      <c r="L1210" t="s">
        <v>51</v>
      </c>
      <c r="M1210">
        <f>VLOOKUP(L1210,[1]Key!$A$1:$C$72,2,FALSE)</f>
        <v>43.05536</v>
      </c>
      <c r="N1210">
        <f>VLOOKUP(L1210,[1]Key!$A$1:$C$72,3,FALSE)</f>
        <v>-87.90504</v>
      </c>
      <c r="O1210">
        <v>12</v>
      </c>
      <c r="P1210">
        <v>3</v>
      </c>
      <c r="Q1210">
        <v>1.8</v>
      </c>
      <c r="R1210">
        <v>1.7</v>
      </c>
      <c r="S1210">
        <v>72</v>
      </c>
      <c r="T1210">
        <f t="shared" si="162"/>
        <v>-1</v>
      </c>
      <c r="U1210" s="1">
        <v>42785</v>
      </c>
      <c r="V1210" s="13">
        <f t="shared" si="163"/>
        <v>42767</v>
      </c>
      <c r="W1210" s="14">
        <f t="shared" si="164"/>
        <v>42785</v>
      </c>
      <c r="X1210" s="1" t="str">
        <f t="shared" si="165"/>
        <v>Sunday</v>
      </c>
      <c r="Y1210" s="2">
        <v>0.65368055555555549</v>
      </c>
      <c r="Z1210" s="2">
        <f t="shared" si="166"/>
        <v>0.66666666666666663</v>
      </c>
      <c r="AA1210">
        <f>1</f>
        <v>1</v>
      </c>
      <c r="AB1210" s="1">
        <v>42785</v>
      </c>
      <c r="AC1210" s="13">
        <f t="shared" si="167"/>
        <v>42767</v>
      </c>
      <c r="AD1210" s="14">
        <f t="shared" si="168"/>
        <v>42785</v>
      </c>
      <c r="AE1210" s="1" t="str">
        <f t="shared" si="169"/>
        <v>Sunday</v>
      </c>
      <c r="AF1210" s="2">
        <v>0.66182870370370372</v>
      </c>
      <c r="AG1210" s="2">
        <f t="shared" si="170"/>
        <v>0.66666666666666663</v>
      </c>
      <c r="AH1210" t="s">
        <v>27</v>
      </c>
    </row>
    <row r="1211" spans="1:34" x14ac:dyDescent="0.2">
      <c r="A1211">
        <v>1276276</v>
      </c>
      <c r="B1211" t="s">
        <v>88</v>
      </c>
      <c r="E1211">
        <v>60805</v>
      </c>
      <c r="F1211" t="s">
        <v>23</v>
      </c>
      <c r="G1211" t="s">
        <v>89</v>
      </c>
      <c r="H1211">
        <v>5422</v>
      </c>
      <c r="I1211" t="s">
        <v>85</v>
      </c>
      <c r="J1211">
        <f>VLOOKUP(I1211,[1]Key!$A$1:$C$72,2,FALSE)</f>
        <v>43.041646999999998</v>
      </c>
      <c r="K1211">
        <f>VLOOKUP(I1211,[1]Key!$A$1:$C$72,3,FALSE)</f>
        <v>-87.927257999999995</v>
      </c>
      <c r="L1211" t="s">
        <v>31</v>
      </c>
      <c r="M1211">
        <f>VLOOKUP(L1211,[1]Key!$A$1:$C$72,2,FALSE)</f>
        <v>43.03519</v>
      </c>
      <c r="N1211">
        <f>VLOOKUP(L1211,[1]Key!$A$1:$C$72,3,FALSE)</f>
        <v>-87.907390000000007</v>
      </c>
      <c r="O1211">
        <v>41</v>
      </c>
      <c r="P1211">
        <v>6</v>
      </c>
      <c r="Q1211">
        <v>6.2</v>
      </c>
      <c r="R1211">
        <v>5.8</v>
      </c>
      <c r="S1211">
        <v>246</v>
      </c>
      <c r="T1211">
        <f t="shared" si="162"/>
        <v>-1</v>
      </c>
      <c r="U1211" s="1">
        <v>42785</v>
      </c>
      <c r="V1211" s="13">
        <f t="shared" si="163"/>
        <v>42767</v>
      </c>
      <c r="W1211" s="14">
        <f t="shared" si="164"/>
        <v>42785</v>
      </c>
      <c r="X1211" s="1" t="str">
        <f t="shared" si="165"/>
        <v>Sunday</v>
      </c>
      <c r="Y1211" s="2">
        <v>0.66902777777777789</v>
      </c>
      <c r="Z1211" s="2">
        <f t="shared" si="166"/>
        <v>0.66666666666666663</v>
      </c>
      <c r="AA1211">
        <f>1</f>
        <v>1</v>
      </c>
      <c r="AB1211" s="1">
        <v>42785</v>
      </c>
      <c r="AC1211" s="13">
        <f t="shared" si="167"/>
        <v>42767</v>
      </c>
      <c r="AD1211" s="14">
        <f t="shared" si="168"/>
        <v>42785</v>
      </c>
      <c r="AE1211" s="1" t="str">
        <f t="shared" si="169"/>
        <v>Sunday</v>
      </c>
      <c r="AF1211" s="2">
        <v>0.69765046296296296</v>
      </c>
      <c r="AG1211" s="2">
        <f t="shared" si="170"/>
        <v>0.70833333333333326</v>
      </c>
      <c r="AH1211" t="s">
        <v>27</v>
      </c>
    </row>
    <row r="1212" spans="1:34" x14ac:dyDescent="0.2">
      <c r="A1212">
        <v>1514843</v>
      </c>
      <c r="B1212" t="s">
        <v>88</v>
      </c>
      <c r="E1212">
        <v>53204</v>
      </c>
      <c r="F1212" t="s">
        <v>23</v>
      </c>
      <c r="G1212" t="s">
        <v>89</v>
      </c>
      <c r="H1212">
        <v>5461</v>
      </c>
      <c r="I1212" t="s">
        <v>40</v>
      </c>
      <c r="J1212">
        <f>VLOOKUP(I1212,[1]Key!$A$1:$C$72,2,FALSE)</f>
        <v>43.031480000000002</v>
      </c>
      <c r="K1212">
        <f>VLOOKUP(I1212,[1]Key!$A$1:$C$72,3,FALSE)</f>
        <v>-87.908169999999998</v>
      </c>
      <c r="L1212" t="s">
        <v>40</v>
      </c>
      <c r="M1212">
        <f>VLOOKUP(L1212,[1]Key!$A$1:$C$72,2,FALSE)</f>
        <v>43.031480000000002</v>
      </c>
      <c r="N1212">
        <f>VLOOKUP(L1212,[1]Key!$A$1:$C$72,3,FALSE)</f>
        <v>-87.908169999999998</v>
      </c>
      <c r="O1212">
        <v>36</v>
      </c>
      <c r="P1212">
        <v>6</v>
      </c>
      <c r="Q1212">
        <v>5.4</v>
      </c>
      <c r="R1212">
        <v>5.0999999999999996</v>
      </c>
      <c r="S1212">
        <v>216</v>
      </c>
      <c r="T1212">
        <f t="shared" si="162"/>
        <v>-1</v>
      </c>
      <c r="U1212" s="1">
        <v>42785</v>
      </c>
      <c r="V1212" s="13">
        <f t="shared" si="163"/>
        <v>42767</v>
      </c>
      <c r="W1212" s="14">
        <f t="shared" si="164"/>
        <v>42785</v>
      </c>
      <c r="X1212" s="1" t="str">
        <f t="shared" si="165"/>
        <v>Sunday</v>
      </c>
      <c r="Y1212" s="2">
        <v>0.68454861111111109</v>
      </c>
      <c r="Z1212" s="2">
        <f t="shared" si="166"/>
        <v>0.66666666666666663</v>
      </c>
      <c r="AA1212">
        <f>1</f>
        <v>1</v>
      </c>
      <c r="AB1212" s="1">
        <v>42785</v>
      </c>
      <c r="AC1212" s="13">
        <f t="shared" si="167"/>
        <v>42767</v>
      </c>
      <c r="AD1212" s="14">
        <f t="shared" si="168"/>
        <v>42785</v>
      </c>
      <c r="AE1212" s="1" t="str">
        <f t="shared" si="169"/>
        <v>Sunday</v>
      </c>
      <c r="AF1212" s="2">
        <v>0.7093287037037036</v>
      </c>
      <c r="AG1212" s="2">
        <f t="shared" si="170"/>
        <v>0.70833333333333326</v>
      </c>
      <c r="AH1212" t="s">
        <v>35</v>
      </c>
    </row>
    <row r="1213" spans="1:34" x14ac:dyDescent="0.2">
      <c r="A1213">
        <v>1515115</v>
      </c>
      <c r="B1213" t="s">
        <v>88</v>
      </c>
      <c r="E1213">
        <v>53210</v>
      </c>
      <c r="F1213" t="s">
        <v>23</v>
      </c>
      <c r="G1213" t="s">
        <v>89</v>
      </c>
      <c r="H1213">
        <v>5462</v>
      </c>
      <c r="I1213" t="s">
        <v>60</v>
      </c>
      <c r="J1213">
        <f>VLOOKUP(I1213,[1]Key!$A$1:$C$72,2,FALSE)</f>
        <v>43.066893999999998</v>
      </c>
      <c r="K1213">
        <f>VLOOKUP(I1213,[1]Key!$A$1:$C$72,3,FALSE)</f>
        <v>-87.877936000000005</v>
      </c>
      <c r="L1213" t="s">
        <v>60</v>
      </c>
      <c r="M1213">
        <f>VLOOKUP(L1213,[1]Key!$A$1:$C$72,2,FALSE)</f>
        <v>43.066893999999998</v>
      </c>
      <c r="N1213">
        <f>VLOOKUP(L1213,[1]Key!$A$1:$C$72,3,FALSE)</f>
        <v>-87.877936000000005</v>
      </c>
      <c r="O1213">
        <v>32</v>
      </c>
      <c r="P1213">
        <v>3</v>
      </c>
      <c r="Q1213">
        <v>4.8</v>
      </c>
      <c r="R1213">
        <v>4.5999999999999996</v>
      </c>
      <c r="S1213">
        <v>192</v>
      </c>
      <c r="T1213">
        <f t="shared" si="162"/>
        <v>-1</v>
      </c>
      <c r="U1213" s="1">
        <v>42785</v>
      </c>
      <c r="V1213" s="13">
        <f t="shared" si="163"/>
        <v>42767</v>
      </c>
      <c r="W1213" s="14">
        <f t="shared" si="164"/>
        <v>42785</v>
      </c>
      <c r="X1213" s="1" t="str">
        <f t="shared" si="165"/>
        <v>Sunday</v>
      </c>
      <c r="Y1213" s="2">
        <v>0.73471064814814813</v>
      </c>
      <c r="Z1213" s="2">
        <f t="shared" si="166"/>
        <v>0.75</v>
      </c>
      <c r="AA1213">
        <f>1</f>
        <v>1</v>
      </c>
      <c r="AB1213" s="1">
        <v>42785</v>
      </c>
      <c r="AC1213" s="13">
        <f t="shared" si="167"/>
        <v>42767</v>
      </c>
      <c r="AD1213" s="14">
        <f t="shared" si="168"/>
        <v>42785</v>
      </c>
      <c r="AE1213" s="1" t="str">
        <f t="shared" si="169"/>
        <v>Sunday</v>
      </c>
      <c r="AF1213" s="2">
        <v>0.75671296296296298</v>
      </c>
      <c r="AG1213" s="2">
        <f t="shared" si="170"/>
        <v>0.75</v>
      </c>
      <c r="AH1213" t="s">
        <v>35</v>
      </c>
    </row>
    <row r="1214" spans="1:34" x14ac:dyDescent="0.2">
      <c r="A1214">
        <v>1515419</v>
      </c>
      <c r="B1214" t="s">
        <v>88</v>
      </c>
      <c r="E1214">
        <v>90638</v>
      </c>
      <c r="F1214" t="s">
        <v>23</v>
      </c>
      <c r="G1214" t="s">
        <v>89</v>
      </c>
      <c r="H1214">
        <v>144</v>
      </c>
      <c r="I1214" t="s">
        <v>79</v>
      </c>
      <c r="J1214">
        <f>VLOOKUP(I1214,[1]Key!$A$1:$C$72,2,FALSE)</f>
        <v>43.038649999999997</v>
      </c>
      <c r="K1214">
        <f>VLOOKUP(I1214,[1]Key!$A$1:$C$72,3,FALSE)</f>
        <v>-87.921930000000003</v>
      </c>
      <c r="L1214" t="s">
        <v>79</v>
      </c>
      <c r="M1214">
        <f>VLOOKUP(L1214,[1]Key!$A$1:$C$72,2,FALSE)</f>
        <v>43.038649999999997</v>
      </c>
      <c r="N1214">
        <f>VLOOKUP(L1214,[1]Key!$A$1:$C$72,3,FALSE)</f>
        <v>-87.921930000000003</v>
      </c>
      <c r="O1214">
        <v>46</v>
      </c>
      <c r="P1214">
        <v>6</v>
      </c>
      <c r="Q1214">
        <v>6.9</v>
      </c>
      <c r="R1214">
        <v>6.6</v>
      </c>
      <c r="S1214">
        <v>276</v>
      </c>
      <c r="T1214">
        <f t="shared" si="162"/>
        <v>-1</v>
      </c>
      <c r="U1214" s="1">
        <v>42785</v>
      </c>
      <c r="V1214" s="13">
        <f t="shared" si="163"/>
        <v>42767</v>
      </c>
      <c r="W1214" s="14">
        <f t="shared" si="164"/>
        <v>42785</v>
      </c>
      <c r="X1214" s="1" t="str">
        <f t="shared" si="165"/>
        <v>Sunday</v>
      </c>
      <c r="Y1214" s="2">
        <v>0.96347222222222229</v>
      </c>
      <c r="Z1214" s="2">
        <f t="shared" si="166"/>
        <v>0.95833333333333326</v>
      </c>
      <c r="AA1214">
        <f>1</f>
        <v>1</v>
      </c>
      <c r="AB1214" s="1">
        <v>42785</v>
      </c>
      <c r="AC1214" s="13">
        <f t="shared" si="167"/>
        <v>42767</v>
      </c>
      <c r="AD1214" s="14">
        <f t="shared" si="168"/>
        <v>42785</v>
      </c>
      <c r="AE1214" s="1" t="str">
        <f t="shared" si="169"/>
        <v>Sunday</v>
      </c>
      <c r="AF1214" s="2">
        <v>0.99516203703703709</v>
      </c>
      <c r="AG1214" s="2">
        <f t="shared" si="170"/>
        <v>1</v>
      </c>
      <c r="AH1214" t="s">
        <v>35</v>
      </c>
    </row>
    <row r="1215" spans="1:34" x14ac:dyDescent="0.2">
      <c r="A1215">
        <v>1510088</v>
      </c>
      <c r="B1215" t="s">
        <v>88</v>
      </c>
      <c r="E1215">
        <v>53575</v>
      </c>
      <c r="F1215" t="s">
        <v>23</v>
      </c>
      <c r="G1215" t="s">
        <v>89</v>
      </c>
      <c r="H1215">
        <v>2968</v>
      </c>
      <c r="I1215" t="s">
        <v>39</v>
      </c>
      <c r="J1215">
        <f>VLOOKUP(I1215,[1]Key!$A$1:$C$72,2,FALSE)</f>
        <v>43.03913</v>
      </c>
      <c r="K1215">
        <f>VLOOKUP(I1215,[1]Key!$A$1:$C$72,3,FALSE)</f>
        <v>-87.916150000000002</v>
      </c>
      <c r="L1215" t="s">
        <v>87</v>
      </c>
      <c r="M1215">
        <f>VLOOKUP(L1215,[1]Key!$A$1:$C$72,2,FALSE)</f>
        <v>43.077359999999999</v>
      </c>
      <c r="N1215">
        <f>VLOOKUP(L1215,[1]Key!$A$1:$C$72,3,FALSE)</f>
        <v>-87.880769999999998</v>
      </c>
      <c r="O1215">
        <v>67</v>
      </c>
      <c r="P1215">
        <v>9</v>
      </c>
      <c r="Q1215">
        <v>10.1</v>
      </c>
      <c r="R1215">
        <v>9.5</v>
      </c>
      <c r="S1215">
        <v>402</v>
      </c>
      <c r="T1215">
        <f t="shared" si="162"/>
        <v>-1</v>
      </c>
      <c r="U1215" s="1">
        <v>42786</v>
      </c>
      <c r="V1215" s="13">
        <f t="shared" si="163"/>
        <v>42767</v>
      </c>
      <c r="W1215" s="14">
        <f t="shared" si="164"/>
        <v>42786</v>
      </c>
      <c r="X1215" s="1" t="str">
        <f t="shared" si="165"/>
        <v>Monday</v>
      </c>
      <c r="Y1215" s="2">
        <v>6.9120370370370374E-2</v>
      </c>
      <c r="Z1215" s="2">
        <f t="shared" si="166"/>
        <v>8.3333333333333329E-2</v>
      </c>
      <c r="AA1215">
        <f>1</f>
        <v>1</v>
      </c>
      <c r="AB1215" s="1">
        <v>42786</v>
      </c>
      <c r="AC1215" s="13">
        <f t="shared" si="167"/>
        <v>42767</v>
      </c>
      <c r="AD1215" s="14">
        <f t="shared" si="168"/>
        <v>42786</v>
      </c>
      <c r="AE1215" s="1" t="str">
        <f t="shared" si="169"/>
        <v>Monday</v>
      </c>
      <c r="AF1215" s="2">
        <v>0.11564814814814815</v>
      </c>
      <c r="AG1215" s="2">
        <f t="shared" si="170"/>
        <v>0.125</v>
      </c>
      <c r="AH1215" t="s">
        <v>27</v>
      </c>
    </row>
    <row r="1216" spans="1:34" x14ac:dyDescent="0.2">
      <c r="A1216">
        <v>1515430</v>
      </c>
      <c r="B1216" t="s">
        <v>88</v>
      </c>
      <c r="E1216">
        <v>60185</v>
      </c>
      <c r="F1216" t="s">
        <v>23</v>
      </c>
      <c r="G1216" t="s">
        <v>89</v>
      </c>
      <c r="H1216">
        <v>178</v>
      </c>
      <c r="I1216" t="s">
        <v>61</v>
      </c>
      <c r="J1216">
        <f>VLOOKUP(I1216,[1]Key!$A$1:$C$72,2,FALSE)</f>
        <v>43.058619999999998</v>
      </c>
      <c r="K1216">
        <f>VLOOKUP(I1216,[1]Key!$A$1:$C$72,3,FALSE)</f>
        <v>-87.885319999999993</v>
      </c>
      <c r="L1216" t="s">
        <v>72</v>
      </c>
      <c r="M1216">
        <f>VLOOKUP(L1216,[1]Key!$A$1:$C$72,2,FALSE)</f>
        <v>43.02948</v>
      </c>
      <c r="N1216">
        <f>VLOOKUP(L1216,[1]Key!$A$1:$C$72,3,FALSE)</f>
        <v>-87.912819999999996</v>
      </c>
      <c r="O1216">
        <v>31</v>
      </c>
      <c r="P1216">
        <v>3</v>
      </c>
      <c r="Q1216">
        <v>4.7</v>
      </c>
      <c r="R1216">
        <v>4.4000000000000004</v>
      </c>
      <c r="S1216">
        <v>186</v>
      </c>
      <c r="T1216">
        <f t="shared" si="162"/>
        <v>-1</v>
      </c>
      <c r="U1216" s="1">
        <v>42786</v>
      </c>
      <c r="V1216" s="13">
        <f t="shared" si="163"/>
        <v>42767</v>
      </c>
      <c r="W1216" s="14">
        <f t="shared" si="164"/>
        <v>42786</v>
      </c>
      <c r="X1216" s="1" t="str">
        <f t="shared" si="165"/>
        <v>Monday</v>
      </c>
      <c r="Y1216" s="2">
        <v>9.5798611111111112E-2</v>
      </c>
      <c r="Z1216" s="2">
        <f t="shared" si="166"/>
        <v>8.3333333333333329E-2</v>
      </c>
      <c r="AA1216">
        <f>1</f>
        <v>1</v>
      </c>
      <c r="AB1216" s="1">
        <v>42786</v>
      </c>
      <c r="AC1216" s="13">
        <f t="shared" si="167"/>
        <v>42767</v>
      </c>
      <c r="AD1216" s="14">
        <f t="shared" si="168"/>
        <v>42786</v>
      </c>
      <c r="AE1216" s="1" t="str">
        <f t="shared" si="169"/>
        <v>Monday</v>
      </c>
      <c r="AF1216" s="2">
        <v>0.11699074074074074</v>
      </c>
      <c r="AG1216" s="2">
        <f t="shared" si="170"/>
        <v>0.125</v>
      </c>
      <c r="AH1216" t="s">
        <v>27</v>
      </c>
    </row>
    <row r="1217" spans="1:34" x14ac:dyDescent="0.2">
      <c r="A1217">
        <v>1154257</v>
      </c>
      <c r="B1217" t="s">
        <v>88</v>
      </c>
      <c r="E1217">
        <v>53202</v>
      </c>
      <c r="F1217" t="s">
        <v>23</v>
      </c>
      <c r="G1217" t="s">
        <v>89</v>
      </c>
      <c r="H1217">
        <v>5477</v>
      </c>
      <c r="I1217" t="s">
        <v>65</v>
      </c>
      <c r="J1217">
        <f>VLOOKUP(I1217,[1]Key!$A$1:$C$72,2,FALSE)</f>
        <v>43.060786</v>
      </c>
      <c r="K1217">
        <f>VLOOKUP(I1217,[1]Key!$A$1:$C$72,3,FALSE)</f>
        <v>-87.883825999999999</v>
      </c>
      <c r="L1217" t="s">
        <v>65</v>
      </c>
      <c r="M1217">
        <f>VLOOKUP(L1217,[1]Key!$A$1:$C$72,2,FALSE)</f>
        <v>43.060786</v>
      </c>
      <c r="N1217">
        <f>VLOOKUP(L1217,[1]Key!$A$1:$C$72,3,FALSE)</f>
        <v>-87.883825999999999</v>
      </c>
      <c r="O1217">
        <v>14</v>
      </c>
      <c r="P1217">
        <v>3</v>
      </c>
      <c r="Q1217">
        <v>2.1</v>
      </c>
      <c r="R1217">
        <v>2</v>
      </c>
      <c r="S1217">
        <v>84</v>
      </c>
      <c r="T1217">
        <f t="shared" si="162"/>
        <v>-1</v>
      </c>
      <c r="U1217" s="1">
        <v>42786</v>
      </c>
      <c r="V1217" s="13">
        <f t="shared" si="163"/>
        <v>42767</v>
      </c>
      <c r="W1217" s="14">
        <f t="shared" si="164"/>
        <v>42786</v>
      </c>
      <c r="X1217" s="1" t="str">
        <f t="shared" si="165"/>
        <v>Monday</v>
      </c>
      <c r="Y1217" s="2">
        <v>0.20717592592592593</v>
      </c>
      <c r="Z1217" s="2">
        <f t="shared" si="166"/>
        <v>0.20833333333333331</v>
      </c>
      <c r="AA1217">
        <f>1</f>
        <v>1</v>
      </c>
      <c r="AB1217" s="1">
        <v>42786</v>
      </c>
      <c r="AC1217" s="13">
        <f t="shared" si="167"/>
        <v>42767</v>
      </c>
      <c r="AD1217" s="14">
        <f t="shared" si="168"/>
        <v>42786</v>
      </c>
      <c r="AE1217" s="1" t="str">
        <f t="shared" si="169"/>
        <v>Monday</v>
      </c>
      <c r="AF1217" s="2">
        <v>0.21672453703703706</v>
      </c>
      <c r="AG1217" s="2">
        <f t="shared" si="170"/>
        <v>0.20833333333333331</v>
      </c>
      <c r="AH1217" t="s">
        <v>35</v>
      </c>
    </row>
    <row r="1218" spans="1:34" x14ac:dyDescent="0.2">
      <c r="A1218">
        <v>1359564</v>
      </c>
      <c r="B1218" t="s">
        <v>88</v>
      </c>
      <c r="E1218">
        <v>55125</v>
      </c>
      <c r="F1218" t="s">
        <v>23</v>
      </c>
      <c r="G1218" t="s">
        <v>89</v>
      </c>
      <c r="H1218">
        <v>5522</v>
      </c>
      <c r="I1218" t="s">
        <v>78</v>
      </c>
      <c r="J1218">
        <f>VLOOKUP(I1218,[1]Key!$A$1:$C$72,2,FALSE)</f>
        <v>43.060250000000003</v>
      </c>
      <c r="K1218">
        <f>VLOOKUP(I1218,[1]Key!$A$1:$C$72,3,FALSE)</f>
        <v>-87.892169999999993</v>
      </c>
      <c r="L1218" t="s">
        <v>62</v>
      </c>
      <c r="M1218">
        <f>VLOOKUP(L1218,[1]Key!$A$1:$C$72,2,FALSE)</f>
        <v>43.058010000000003</v>
      </c>
      <c r="N1218">
        <f>VLOOKUP(L1218,[1]Key!$A$1:$C$72,3,FALSE)</f>
        <v>-87.877300000000005</v>
      </c>
      <c r="O1218">
        <v>9</v>
      </c>
      <c r="P1218">
        <v>3</v>
      </c>
      <c r="Q1218">
        <v>1.4</v>
      </c>
      <c r="R1218">
        <v>1.3</v>
      </c>
      <c r="S1218">
        <v>54</v>
      </c>
      <c r="T1218">
        <f t="shared" ref="T1218:T1281" si="171">-1</f>
        <v>-1</v>
      </c>
      <c r="U1218" s="1">
        <v>42786</v>
      </c>
      <c r="V1218" s="13">
        <f t="shared" ref="V1218:V1281" si="172">DATE(YEAR(U1218), MONTH(U1218), 1)</f>
        <v>42767</v>
      </c>
      <c r="W1218" s="14">
        <f t="shared" ref="W1218:W1281" si="173">U1218</f>
        <v>42786</v>
      </c>
      <c r="X1218" s="1" t="str">
        <f t="shared" ref="X1218:X1281" si="174">TEXT(W1218,"dddd")</f>
        <v>Monday</v>
      </c>
      <c r="Y1218" s="2">
        <v>0.39469907407407406</v>
      </c>
      <c r="Z1218" s="2">
        <f t="shared" ref="Z1218:Z1281" si="175">MROUND(Y1218, "1:00")</f>
        <v>0.375</v>
      </c>
      <c r="AA1218">
        <f>1</f>
        <v>1</v>
      </c>
      <c r="AB1218" s="1">
        <v>42786</v>
      </c>
      <c r="AC1218" s="13">
        <f t="shared" ref="AC1218:AC1281" si="176">DATE(YEAR(AB1218), MONTH(AB1218), 1)</f>
        <v>42767</v>
      </c>
      <c r="AD1218" s="14">
        <f t="shared" ref="AD1218:AD1281" si="177">AB1218</f>
        <v>42786</v>
      </c>
      <c r="AE1218" s="1" t="str">
        <f t="shared" ref="AE1218:AE1281" si="178">TEXT(AD1218,"dddd")</f>
        <v>Monday</v>
      </c>
      <c r="AF1218" s="2">
        <v>0.40097222222222223</v>
      </c>
      <c r="AG1218" s="2">
        <f t="shared" ref="AG1218:AG1281" si="179">MROUND(AF1218, "1:00")</f>
        <v>0.41666666666666663</v>
      </c>
      <c r="AH1218" t="s">
        <v>27</v>
      </c>
    </row>
    <row r="1219" spans="1:34" x14ac:dyDescent="0.2">
      <c r="A1219">
        <v>1515806</v>
      </c>
      <c r="B1219" t="s">
        <v>88</v>
      </c>
      <c r="E1219">
        <v>54013</v>
      </c>
      <c r="F1219" t="s">
        <v>23</v>
      </c>
      <c r="G1219" t="s">
        <v>89</v>
      </c>
      <c r="H1219">
        <v>5423</v>
      </c>
      <c r="I1219" t="s">
        <v>36</v>
      </c>
      <c r="J1219">
        <f>VLOOKUP(I1219,[1]Key!$A$1:$C$72,2,FALSE)</f>
        <v>43.038580000000003</v>
      </c>
      <c r="K1219">
        <f>VLOOKUP(I1219,[1]Key!$A$1:$C$72,3,FALSE)</f>
        <v>-87.90934</v>
      </c>
      <c r="L1219" t="s">
        <v>32</v>
      </c>
      <c r="M1219">
        <f>VLOOKUP(L1219,[1]Key!$A$1:$C$72,2,FALSE)</f>
        <v>43.038719999999998</v>
      </c>
      <c r="N1219">
        <f>VLOOKUP(L1219,[1]Key!$A$1:$C$72,3,FALSE)</f>
        <v>-87.905339999999995</v>
      </c>
      <c r="O1219">
        <v>56</v>
      </c>
      <c r="P1219">
        <v>6</v>
      </c>
      <c r="Q1219">
        <v>8.4</v>
      </c>
      <c r="R1219">
        <v>8</v>
      </c>
      <c r="S1219">
        <v>336</v>
      </c>
      <c r="T1219">
        <f t="shared" si="171"/>
        <v>-1</v>
      </c>
      <c r="U1219" s="1">
        <v>42786</v>
      </c>
      <c r="V1219" s="13">
        <f t="shared" si="172"/>
        <v>42767</v>
      </c>
      <c r="W1219" s="14">
        <f t="shared" si="173"/>
        <v>42786</v>
      </c>
      <c r="X1219" s="1" t="str">
        <f t="shared" si="174"/>
        <v>Monday</v>
      </c>
      <c r="Y1219" s="2">
        <v>0.51859953703703698</v>
      </c>
      <c r="Z1219" s="2">
        <f t="shared" si="175"/>
        <v>0.5</v>
      </c>
      <c r="AA1219">
        <f>1</f>
        <v>1</v>
      </c>
      <c r="AB1219" s="1">
        <v>42786</v>
      </c>
      <c r="AC1219" s="13">
        <f t="shared" si="176"/>
        <v>42767</v>
      </c>
      <c r="AD1219" s="14">
        <f t="shared" si="177"/>
        <v>42786</v>
      </c>
      <c r="AE1219" s="1" t="str">
        <f t="shared" si="178"/>
        <v>Monday</v>
      </c>
      <c r="AF1219" s="2">
        <v>0.5571180555555556</v>
      </c>
      <c r="AG1219" s="2">
        <f t="shared" si="179"/>
        <v>0.54166666666666663</v>
      </c>
      <c r="AH1219" t="s">
        <v>27</v>
      </c>
    </row>
    <row r="1220" spans="1:34" x14ac:dyDescent="0.2">
      <c r="A1220">
        <v>1515925</v>
      </c>
      <c r="B1220" t="s">
        <v>88</v>
      </c>
      <c r="E1220">
        <v>55972</v>
      </c>
      <c r="F1220" t="s">
        <v>23</v>
      </c>
      <c r="G1220" t="s">
        <v>89</v>
      </c>
      <c r="H1220">
        <v>5530</v>
      </c>
      <c r="I1220" t="s">
        <v>51</v>
      </c>
      <c r="J1220">
        <f>VLOOKUP(I1220,[1]Key!$A$1:$C$72,2,FALSE)</f>
        <v>43.05536</v>
      </c>
      <c r="K1220">
        <f>VLOOKUP(I1220,[1]Key!$A$1:$C$72,3,FALSE)</f>
        <v>-87.90504</v>
      </c>
      <c r="L1220" t="s">
        <v>36</v>
      </c>
      <c r="M1220">
        <f>VLOOKUP(L1220,[1]Key!$A$1:$C$72,2,FALSE)</f>
        <v>43.038580000000003</v>
      </c>
      <c r="N1220">
        <f>VLOOKUP(L1220,[1]Key!$A$1:$C$72,3,FALSE)</f>
        <v>-87.90934</v>
      </c>
      <c r="O1220">
        <v>11</v>
      </c>
      <c r="P1220">
        <v>3</v>
      </c>
      <c r="Q1220">
        <v>1.7</v>
      </c>
      <c r="R1220">
        <v>1.6</v>
      </c>
      <c r="S1220">
        <v>66</v>
      </c>
      <c r="T1220">
        <f t="shared" si="171"/>
        <v>-1</v>
      </c>
      <c r="U1220" s="1">
        <v>42786</v>
      </c>
      <c r="V1220" s="13">
        <f t="shared" si="172"/>
        <v>42767</v>
      </c>
      <c r="W1220" s="14">
        <f t="shared" si="173"/>
        <v>42786</v>
      </c>
      <c r="X1220" s="1" t="str">
        <f t="shared" si="174"/>
        <v>Monday</v>
      </c>
      <c r="Y1220" s="2">
        <v>0.55015046296296299</v>
      </c>
      <c r="Z1220" s="2">
        <f t="shared" si="175"/>
        <v>0.54166666666666663</v>
      </c>
      <c r="AA1220">
        <f>1</f>
        <v>1</v>
      </c>
      <c r="AB1220" s="1">
        <v>42786</v>
      </c>
      <c r="AC1220" s="13">
        <f t="shared" si="176"/>
        <v>42767</v>
      </c>
      <c r="AD1220" s="14">
        <f t="shared" si="177"/>
        <v>42786</v>
      </c>
      <c r="AE1220" s="1" t="str">
        <f t="shared" si="178"/>
        <v>Monday</v>
      </c>
      <c r="AF1220" s="2">
        <v>0.5582407407407407</v>
      </c>
      <c r="AG1220" s="2">
        <f t="shared" si="179"/>
        <v>0.54166666666666663</v>
      </c>
      <c r="AH1220" t="s">
        <v>27</v>
      </c>
    </row>
    <row r="1221" spans="1:34" x14ac:dyDescent="0.2">
      <c r="A1221">
        <v>1198458</v>
      </c>
      <c r="B1221" t="s">
        <v>88</v>
      </c>
      <c r="E1221">
        <v>53207</v>
      </c>
      <c r="F1221" t="s">
        <v>23</v>
      </c>
      <c r="G1221" t="s">
        <v>89</v>
      </c>
      <c r="H1221">
        <v>24</v>
      </c>
      <c r="I1221" t="s">
        <v>50</v>
      </c>
      <c r="J1221">
        <f>VLOOKUP(I1221,[1]Key!$A$1:$C$72,2,FALSE)</f>
        <v>43.052549999999997</v>
      </c>
      <c r="K1221">
        <f>VLOOKUP(I1221,[1]Key!$A$1:$C$72,3,FALSE)</f>
        <v>-87.909329999999997</v>
      </c>
      <c r="L1221" t="s">
        <v>50</v>
      </c>
      <c r="M1221">
        <f>VLOOKUP(L1221,[1]Key!$A$1:$C$72,2,FALSE)</f>
        <v>43.052549999999997</v>
      </c>
      <c r="N1221">
        <f>VLOOKUP(L1221,[1]Key!$A$1:$C$72,3,FALSE)</f>
        <v>-87.909329999999997</v>
      </c>
      <c r="O1221">
        <v>1</v>
      </c>
      <c r="P1221">
        <v>0</v>
      </c>
      <c r="Q1221">
        <v>0.2</v>
      </c>
      <c r="R1221">
        <v>0.1</v>
      </c>
      <c r="S1221">
        <v>6</v>
      </c>
      <c r="T1221">
        <f t="shared" si="171"/>
        <v>-1</v>
      </c>
      <c r="U1221" s="1">
        <v>42786</v>
      </c>
      <c r="V1221" s="13">
        <f t="shared" si="172"/>
        <v>42767</v>
      </c>
      <c r="W1221" s="14">
        <f t="shared" si="173"/>
        <v>42786</v>
      </c>
      <c r="X1221" s="1" t="str">
        <f t="shared" si="174"/>
        <v>Monday</v>
      </c>
      <c r="Y1221" s="2">
        <v>0.64217592592592598</v>
      </c>
      <c r="Z1221" s="2">
        <f t="shared" si="175"/>
        <v>0.625</v>
      </c>
      <c r="AA1221">
        <f>1</f>
        <v>1</v>
      </c>
      <c r="AB1221" s="1">
        <v>42786</v>
      </c>
      <c r="AC1221" s="13">
        <f t="shared" si="176"/>
        <v>42767</v>
      </c>
      <c r="AD1221" s="14">
        <f t="shared" si="177"/>
        <v>42786</v>
      </c>
      <c r="AE1221" s="1" t="str">
        <f t="shared" si="178"/>
        <v>Monday</v>
      </c>
      <c r="AF1221" s="2">
        <v>0.64244212962962965</v>
      </c>
      <c r="AG1221" s="2">
        <f t="shared" si="179"/>
        <v>0.625</v>
      </c>
      <c r="AH1221" t="s">
        <v>35</v>
      </c>
    </row>
    <row r="1222" spans="1:34" x14ac:dyDescent="0.2">
      <c r="A1222">
        <v>1198458</v>
      </c>
      <c r="B1222" t="s">
        <v>88</v>
      </c>
      <c r="E1222">
        <v>53207</v>
      </c>
      <c r="F1222" t="s">
        <v>23</v>
      </c>
      <c r="G1222" t="s">
        <v>89</v>
      </c>
      <c r="H1222">
        <v>24</v>
      </c>
      <c r="I1222" t="s">
        <v>50</v>
      </c>
      <c r="J1222">
        <f>VLOOKUP(I1222,[1]Key!$A$1:$C$72,2,FALSE)</f>
        <v>43.052549999999997</v>
      </c>
      <c r="K1222">
        <f>VLOOKUP(I1222,[1]Key!$A$1:$C$72,3,FALSE)</f>
        <v>-87.909329999999997</v>
      </c>
      <c r="L1222" t="s">
        <v>50</v>
      </c>
      <c r="M1222">
        <f>VLOOKUP(L1222,[1]Key!$A$1:$C$72,2,FALSE)</f>
        <v>43.052549999999997</v>
      </c>
      <c r="N1222">
        <f>VLOOKUP(L1222,[1]Key!$A$1:$C$72,3,FALSE)</f>
        <v>-87.909329999999997</v>
      </c>
      <c r="O1222">
        <v>1</v>
      </c>
      <c r="P1222">
        <v>0</v>
      </c>
      <c r="Q1222">
        <v>0.2</v>
      </c>
      <c r="R1222">
        <v>0.1</v>
      </c>
      <c r="S1222">
        <v>6</v>
      </c>
      <c r="T1222">
        <f t="shared" si="171"/>
        <v>-1</v>
      </c>
      <c r="U1222" s="1">
        <v>42786</v>
      </c>
      <c r="V1222" s="13">
        <f t="shared" si="172"/>
        <v>42767</v>
      </c>
      <c r="W1222" s="14">
        <f t="shared" si="173"/>
        <v>42786</v>
      </c>
      <c r="X1222" s="1" t="str">
        <f t="shared" si="174"/>
        <v>Monday</v>
      </c>
      <c r="Y1222" s="2">
        <v>0.6498032407407407</v>
      </c>
      <c r="Z1222" s="2">
        <f t="shared" si="175"/>
        <v>0.66666666666666663</v>
      </c>
      <c r="AA1222">
        <f>1</f>
        <v>1</v>
      </c>
      <c r="AB1222" s="1">
        <v>42786</v>
      </c>
      <c r="AC1222" s="13">
        <f t="shared" si="176"/>
        <v>42767</v>
      </c>
      <c r="AD1222" s="14">
        <f t="shared" si="177"/>
        <v>42786</v>
      </c>
      <c r="AE1222" s="1" t="str">
        <f t="shared" si="178"/>
        <v>Monday</v>
      </c>
      <c r="AF1222" s="2">
        <v>0.6500231481481481</v>
      </c>
      <c r="AG1222" s="2">
        <f t="shared" si="179"/>
        <v>0.66666666666666663</v>
      </c>
      <c r="AH1222" t="s">
        <v>35</v>
      </c>
    </row>
    <row r="1223" spans="1:34" x14ac:dyDescent="0.2">
      <c r="A1223">
        <v>1516541</v>
      </c>
      <c r="B1223" t="s">
        <v>88</v>
      </c>
      <c r="E1223">
        <v>53204</v>
      </c>
      <c r="F1223" t="s">
        <v>23</v>
      </c>
      <c r="G1223" t="s">
        <v>89</v>
      </c>
      <c r="H1223">
        <v>11050</v>
      </c>
      <c r="I1223" t="s">
        <v>34</v>
      </c>
      <c r="J1223">
        <f>VLOOKUP(I1223,[1]Key!$A$1:$C$72,2,FALSE)</f>
        <v>43.036900000000003</v>
      </c>
      <c r="K1223">
        <f>VLOOKUP(I1223,[1]Key!$A$1:$C$72,3,FALSE)</f>
        <v>-87.89667</v>
      </c>
      <c r="L1223" t="s">
        <v>34</v>
      </c>
      <c r="M1223">
        <f>VLOOKUP(L1223,[1]Key!$A$1:$C$72,2,FALSE)</f>
        <v>43.036900000000003</v>
      </c>
      <c r="N1223">
        <f>VLOOKUP(L1223,[1]Key!$A$1:$C$72,3,FALSE)</f>
        <v>-87.89667</v>
      </c>
      <c r="O1223">
        <v>27</v>
      </c>
      <c r="P1223">
        <v>3</v>
      </c>
      <c r="Q1223">
        <v>4.0999999999999996</v>
      </c>
      <c r="R1223">
        <v>3.8</v>
      </c>
      <c r="S1223">
        <v>162</v>
      </c>
      <c r="T1223">
        <f t="shared" si="171"/>
        <v>-1</v>
      </c>
      <c r="U1223" s="1">
        <v>42786</v>
      </c>
      <c r="V1223" s="13">
        <f t="shared" si="172"/>
        <v>42767</v>
      </c>
      <c r="W1223" s="14">
        <f t="shared" si="173"/>
        <v>42786</v>
      </c>
      <c r="X1223" s="1" t="str">
        <f t="shared" si="174"/>
        <v>Monday</v>
      </c>
      <c r="Y1223" s="2">
        <v>0.92881944444444453</v>
      </c>
      <c r="Z1223" s="2">
        <f t="shared" si="175"/>
        <v>0.91666666666666663</v>
      </c>
      <c r="AA1223">
        <f>1</f>
        <v>1</v>
      </c>
      <c r="AB1223" s="1">
        <v>42786</v>
      </c>
      <c r="AC1223" s="13">
        <f t="shared" si="176"/>
        <v>42767</v>
      </c>
      <c r="AD1223" s="14">
        <f t="shared" si="177"/>
        <v>42786</v>
      </c>
      <c r="AE1223" s="1" t="str">
        <f t="shared" si="178"/>
        <v>Monday</v>
      </c>
      <c r="AF1223" s="2">
        <v>0.94773148148148145</v>
      </c>
      <c r="AG1223" s="2">
        <f t="shared" si="179"/>
        <v>0.95833333333333326</v>
      </c>
      <c r="AH1223" t="s">
        <v>35</v>
      </c>
    </row>
    <row r="1224" spans="1:34" x14ac:dyDescent="0.2">
      <c r="A1224">
        <v>1516556</v>
      </c>
      <c r="B1224" t="s">
        <v>88</v>
      </c>
      <c r="E1224">
        <v>49546</v>
      </c>
      <c r="F1224" t="s">
        <v>23</v>
      </c>
      <c r="G1224" t="s">
        <v>89</v>
      </c>
      <c r="H1224">
        <v>243</v>
      </c>
      <c r="I1224" t="s">
        <v>36</v>
      </c>
      <c r="J1224">
        <f>VLOOKUP(I1224,[1]Key!$A$1:$C$72,2,FALSE)</f>
        <v>43.038580000000003</v>
      </c>
      <c r="K1224">
        <f>VLOOKUP(I1224,[1]Key!$A$1:$C$72,3,FALSE)</f>
        <v>-87.90934</v>
      </c>
      <c r="L1224" t="s">
        <v>74</v>
      </c>
      <c r="M1224">
        <f>VLOOKUP(L1224,[1]Key!$A$1:$C$72,2,FALSE)</f>
        <v>43.040154000000001</v>
      </c>
      <c r="N1224">
        <f>VLOOKUP(L1224,[1]Key!$A$1:$C$72,3,FALSE)</f>
        <v>-87.932113000000001</v>
      </c>
      <c r="O1224">
        <v>11</v>
      </c>
      <c r="P1224">
        <v>3</v>
      </c>
      <c r="Q1224">
        <v>1.7</v>
      </c>
      <c r="R1224">
        <v>1.6</v>
      </c>
      <c r="S1224">
        <v>66</v>
      </c>
      <c r="T1224">
        <f t="shared" si="171"/>
        <v>-1</v>
      </c>
      <c r="U1224" s="1">
        <v>42786</v>
      </c>
      <c r="V1224" s="13">
        <f t="shared" si="172"/>
        <v>42767</v>
      </c>
      <c r="W1224" s="14">
        <f t="shared" si="173"/>
        <v>42786</v>
      </c>
      <c r="X1224" s="1" t="str">
        <f t="shared" si="174"/>
        <v>Monday</v>
      </c>
      <c r="Y1224" s="2">
        <v>0.9789699074074073</v>
      </c>
      <c r="Z1224" s="2">
        <f t="shared" si="175"/>
        <v>0.95833333333333326</v>
      </c>
      <c r="AA1224">
        <f>1</f>
        <v>1</v>
      </c>
      <c r="AB1224" s="1">
        <v>42786</v>
      </c>
      <c r="AC1224" s="13">
        <f t="shared" si="176"/>
        <v>42767</v>
      </c>
      <c r="AD1224" s="14">
        <f t="shared" si="177"/>
        <v>42786</v>
      </c>
      <c r="AE1224" s="1" t="str">
        <f t="shared" si="178"/>
        <v>Monday</v>
      </c>
      <c r="AF1224" s="2">
        <v>0.98671296296296296</v>
      </c>
      <c r="AG1224" s="2">
        <f t="shared" si="179"/>
        <v>1</v>
      </c>
      <c r="AH1224" t="s">
        <v>27</v>
      </c>
    </row>
    <row r="1225" spans="1:34" x14ac:dyDescent="0.2">
      <c r="A1225">
        <v>1516562</v>
      </c>
      <c r="B1225" t="s">
        <v>88</v>
      </c>
      <c r="E1225">
        <v>49507</v>
      </c>
      <c r="F1225" t="s">
        <v>23</v>
      </c>
      <c r="G1225" t="s">
        <v>89</v>
      </c>
      <c r="H1225">
        <v>5565</v>
      </c>
      <c r="I1225" t="s">
        <v>74</v>
      </c>
      <c r="J1225">
        <f>VLOOKUP(I1225,[1]Key!$A$1:$C$72,2,FALSE)</f>
        <v>43.040154000000001</v>
      </c>
      <c r="K1225">
        <f>VLOOKUP(I1225,[1]Key!$A$1:$C$72,3,FALSE)</f>
        <v>-87.932113000000001</v>
      </c>
      <c r="L1225" t="s">
        <v>68</v>
      </c>
      <c r="M1225">
        <f>VLOOKUP(L1225,[1]Key!$A$1:$C$72,2,FALSE)</f>
        <v>43.04804</v>
      </c>
      <c r="N1225">
        <f>VLOOKUP(L1225,[1]Key!$A$1:$C$72,3,FALSE)</f>
        <v>-87.896720000000002</v>
      </c>
      <c r="O1225">
        <v>36</v>
      </c>
      <c r="P1225">
        <v>6</v>
      </c>
      <c r="Q1225">
        <v>5.4</v>
      </c>
      <c r="R1225">
        <v>5.0999999999999996</v>
      </c>
      <c r="S1225">
        <v>216</v>
      </c>
      <c r="T1225">
        <f t="shared" si="171"/>
        <v>-1</v>
      </c>
      <c r="U1225" s="1">
        <v>42787</v>
      </c>
      <c r="V1225" s="13">
        <f t="shared" si="172"/>
        <v>42767</v>
      </c>
      <c r="W1225" s="14">
        <f t="shared" si="173"/>
        <v>42787</v>
      </c>
      <c r="X1225" s="1" t="str">
        <f t="shared" si="174"/>
        <v>Tuesday</v>
      </c>
      <c r="Y1225" s="2">
        <v>7.2523148148148142E-2</v>
      </c>
      <c r="Z1225" s="2">
        <f t="shared" si="175"/>
        <v>8.3333333333333329E-2</v>
      </c>
      <c r="AA1225">
        <f>1</f>
        <v>1</v>
      </c>
      <c r="AB1225" s="1">
        <v>42787</v>
      </c>
      <c r="AC1225" s="13">
        <f t="shared" si="176"/>
        <v>42767</v>
      </c>
      <c r="AD1225" s="14">
        <f t="shared" si="177"/>
        <v>42787</v>
      </c>
      <c r="AE1225" s="1" t="str">
        <f t="shared" si="178"/>
        <v>Tuesday</v>
      </c>
      <c r="AF1225" s="2">
        <v>9.7488425925925923E-2</v>
      </c>
      <c r="AG1225" s="2">
        <f t="shared" si="179"/>
        <v>8.3333333333333329E-2</v>
      </c>
      <c r="AH1225" t="s">
        <v>27</v>
      </c>
    </row>
    <row r="1226" spans="1:34" x14ac:dyDescent="0.2">
      <c r="A1226">
        <v>1504736</v>
      </c>
      <c r="B1226" t="s">
        <v>88</v>
      </c>
      <c r="E1226">
        <v>8852</v>
      </c>
      <c r="F1226" t="s">
        <v>23</v>
      </c>
      <c r="G1226" t="s">
        <v>89</v>
      </c>
      <c r="H1226">
        <v>5504</v>
      </c>
      <c r="I1226" t="s">
        <v>57</v>
      </c>
      <c r="J1226">
        <f>VLOOKUP(I1226,[1]Key!$A$1:$C$72,2,FALSE)</f>
        <v>43.048609999999996</v>
      </c>
      <c r="K1226">
        <f>VLOOKUP(I1226,[1]Key!$A$1:$C$72,3,FALSE)</f>
        <v>-88.008480000000006</v>
      </c>
      <c r="L1226" t="s">
        <v>57</v>
      </c>
      <c r="M1226">
        <f>VLOOKUP(L1226,[1]Key!$A$1:$C$72,2,FALSE)</f>
        <v>43.048609999999996</v>
      </c>
      <c r="N1226">
        <f>VLOOKUP(L1226,[1]Key!$A$1:$C$72,3,FALSE)</f>
        <v>-88.008480000000006</v>
      </c>
      <c r="O1226">
        <v>92</v>
      </c>
      <c r="P1226">
        <v>9</v>
      </c>
      <c r="Q1226">
        <v>13.8</v>
      </c>
      <c r="R1226">
        <v>13.1</v>
      </c>
      <c r="S1226">
        <v>552</v>
      </c>
      <c r="T1226">
        <f t="shared" si="171"/>
        <v>-1</v>
      </c>
      <c r="U1226" s="1">
        <v>42777</v>
      </c>
      <c r="V1226" s="13">
        <f t="shared" si="172"/>
        <v>42767</v>
      </c>
      <c r="W1226" s="14">
        <f t="shared" si="173"/>
        <v>42777</v>
      </c>
      <c r="X1226" s="1" t="str">
        <f t="shared" si="174"/>
        <v>Saturday</v>
      </c>
      <c r="Y1226" s="2">
        <v>0.63224537037037043</v>
      </c>
      <c r="Z1226" s="2">
        <f t="shared" si="175"/>
        <v>0.625</v>
      </c>
      <c r="AA1226">
        <f>1</f>
        <v>1</v>
      </c>
      <c r="AB1226" s="1">
        <v>42777</v>
      </c>
      <c r="AC1226" s="13">
        <f t="shared" si="176"/>
        <v>42767</v>
      </c>
      <c r="AD1226" s="14">
        <f t="shared" si="177"/>
        <v>42777</v>
      </c>
      <c r="AE1226" s="1" t="str">
        <f t="shared" si="178"/>
        <v>Saturday</v>
      </c>
      <c r="AF1226" s="2">
        <v>0.6959953703703704</v>
      </c>
      <c r="AG1226" s="2">
        <f t="shared" si="179"/>
        <v>0.70833333333333326</v>
      </c>
      <c r="AH1226" t="s">
        <v>35</v>
      </c>
    </row>
    <row r="1227" spans="1:34" x14ac:dyDescent="0.2">
      <c r="A1227">
        <v>1504835</v>
      </c>
      <c r="B1227" t="s">
        <v>88</v>
      </c>
      <c r="E1227">
        <v>53562</v>
      </c>
      <c r="F1227" t="s">
        <v>23</v>
      </c>
      <c r="G1227" t="s">
        <v>89</v>
      </c>
      <c r="H1227">
        <v>5555</v>
      </c>
      <c r="I1227" t="s">
        <v>34</v>
      </c>
      <c r="J1227">
        <f>VLOOKUP(I1227,[1]Key!$A$1:$C$72,2,FALSE)</f>
        <v>43.036900000000003</v>
      </c>
      <c r="K1227">
        <f>VLOOKUP(I1227,[1]Key!$A$1:$C$72,3,FALSE)</f>
        <v>-87.89667</v>
      </c>
      <c r="L1227" t="s">
        <v>39</v>
      </c>
      <c r="M1227">
        <f>VLOOKUP(L1227,[1]Key!$A$1:$C$72,2,FALSE)</f>
        <v>43.03913</v>
      </c>
      <c r="N1227">
        <f>VLOOKUP(L1227,[1]Key!$A$1:$C$72,3,FALSE)</f>
        <v>-87.916150000000002</v>
      </c>
      <c r="O1227">
        <v>18</v>
      </c>
      <c r="P1227">
        <v>3</v>
      </c>
      <c r="Q1227">
        <v>2.7</v>
      </c>
      <c r="R1227">
        <v>2.6</v>
      </c>
      <c r="S1227">
        <v>108</v>
      </c>
      <c r="T1227">
        <f t="shared" si="171"/>
        <v>-1</v>
      </c>
      <c r="U1227" s="1">
        <v>42777</v>
      </c>
      <c r="V1227" s="13">
        <f t="shared" si="172"/>
        <v>42767</v>
      </c>
      <c r="W1227" s="14">
        <f t="shared" si="173"/>
        <v>42777</v>
      </c>
      <c r="X1227" s="1" t="str">
        <f t="shared" si="174"/>
        <v>Saturday</v>
      </c>
      <c r="Y1227" s="2">
        <v>0.64848379629629627</v>
      </c>
      <c r="Z1227" s="2">
        <f t="shared" si="175"/>
        <v>0.66666666666666663</v>
      </c>
      <c r="AA1227">
        <f>1</f>
        <v>1</v>
      </c>
      <c r="AB1227" s="1">
        <v>42777</v>
      </c>
      <c r="AC1227" s="13">
        <f t="shared" si="176"/>
        <v>42767</v>
      </c>
      <c r="AD1227" s="14">
        <f t="shared" si="177"/>
        <v>42777</v>
      </c>
      <c r="AE1227" s="1" t="str">
        <f t="shared" si="178"/>
        <v>Saturday</v>
      </c>
      <c r="AF1227" s="2">
        <v>0.66097222222222218</v>
      </c>
      <c r="AG1227" s="2">
        <f t="shared" si="179"/>
        <v>0.66666666666666663</v>
      </c>
      <c r="AH1227" t="s">
        <v>27</v>
      </c>
    </row>
    <row r="1228" spans="1:34" x14ac:dyDescent="0.2">
      <c r="A1228">
        <v>1504847</v>
      </c>
      <c r="B1228" t="s">
        <v>88</v>
      </c>
      <c r="E1228">
        <v>60044</v>
      </c>
      <c r="F1228" t="s">
        <v>23</v>
      </c>
      <c r="G1228" t="s">
        <v>89</v>
      </c>
      <c r="H1228">
        <v>5418</v>
      </c>
      <c r="I1228" t="s">
        <v>31</v>
      </c>
      <c r="J1228">
        <f>VLOOKUP(I1228,[1]Key!$A$1:$C$72,2,FALSE)</f>
        <v>43.03519</v>
      </c>
      <c r="K1228">
        <f>VLOOKUP(I1228,[1]Key!$A$1:$C$72,3,FALSE)</f>
        <v>-87.907390000000007</v>
      </c>
      <c r="L1228" t="s">
        <v>34</v>
      </c>
      <c r="M1228">
        <f>VLOOKUP(L1228,[1]Key!$A$1:$C$72,2,FALSE)</f>
        <v>43.036900000000003</v>
      </c>
      <c r="N1228">
        <f>VLOOKUP(L1228,[1]Key!$A$1:$C$72,3,FALSE)</f>
        <v>-87.89667</v>
      </c>
      <c r="O1228">
        <v>12</v>
      </c>
      <c r="P1228">
        <v>3</v>
      </c>
      <c r="Q1228">
        <v>1.8</v>
      </c>
      <c r="R1228">
        <v>1.7</v>
      </c>
      <c r="S1228">
        <v>72</v>
      </c>
      <c r="T1228">
        <f t="shared" si="171"/>
        <v>-1</v>
      </c>
      <c r="U1228" s="1">
        <v>42777</v>
      </c>
      <c r="V1228" s="13">
        <f t="shared" si="172"/>
        <v>42767</v>
      </c>
      <c r="W1228" s="14">
        <f t="shared" si="173"/>
        <v>42777</v>
      </c>
      <c r="X1228" s="1" t="str">
        <f t="shared" si="174"/>
        <v>Saturday</v>
      </c>
      <c r="Y1228" s="2">
        <v>0.65009259259259256</v>
      </c>
      <c r="Z1228" s="2">
        <f t="shared" si="175"/>
        <v>0.66666666666666663</v>
      </c>
      <c r="AA1228">
        <f>1</f>
        <v>1</v>
      </c>
      <c r="AB1228" s="1">
        <v>42777</v>
      </c>
      <c r="AC1228" s="13">
        <f t="shared" si="176"/>
        <v>42767</v>
      </c>
      <c r="AD1228" s="14">
        <f t="shared" si="177"/>
        <v>42777</v>
      </c>
      <c r="AE1228" s="1" t="str">
        <f t="shared" si="178"/>
        <v>Saturday</v>
      </c>
      <c r="AF1228" s="2">
        <v>0.6586805555555556</v>
      </c>
      <c r="AG1228" s="2">
        <f t="shared" si="179"/>
        <v>0.66666666666666663</v>
      </c>
      <c r="AH1228" t="s">
        <v>27</v>
      </c>
    </row>
    <row r="1229" spans="1:34" x14ac:dyDescent="0.2">
      <c r="A1229">
        <v>1505539</v>
      </c>
      <c r="B1229" t="s">
        <v>88</v>
      </c>
      <c r="E1229">
        <v>60026</v>
      </c>
      <c r="F1229" t="s">
        <v>23</v>
      </c>
      <c r="G1229" t="s">
        <v>89</v>
      </c>
      <c r="H1229">
        <v>5479</v>
      </c>
      <c r="I1229" t="s">
        <v>79</v>
      </c>
      <c r="J1229">
        <f>VLOOKUP(I1229,[1]Key!$A$1:$C$72,2,FALSE)</f>
        <v>43.038649999999997</v>
      </c>
      <c r="K1229">
        <f>VLOOKUP(I1229,[1]Key!$A$1:$C$72,3,FALSE)</f>
        <v>-87.921930000000003</v>
      </c>
      <c r="L1229" t="s">
        <v>79</v>
      </c>
      <c r="M1229">
        <f>VLOOKUP(L1229,[1]Key!$A$1:$C$72,2,FALSE)</f>
        <v>43.038649999999997</v>
      </c>
      <c r="N1229">
        <f>VLOOKUP(L1229,[1]Key!$A$1:$C$72,3,FALSE)</f>
        <v>-87.921930000000003</v>
      </c>
      <c r="O1229">
        <v>36</v>
      </c>
      <c r="P1229">
        <v>6</v>
      </c>
      <c r="Q1229">
        <v>5.4</v>
      </c>
      <c r="R1229">
        <v>5.0999999999999996</v>
      </c>
      <c r="S1229">
        <v>216</v>
      </c>
      <c r="T1229">
        <f t="shared" si="171"/>
        <v>-1</v>
      </c>
      <c r="U1229" s="1">
        <v>42777</v>
      </c>
      <c r="V1229" s="13">
        <f t="shared" si="172"/>
        <v>42767</v>
      </c>
      <c r="W1229" s="14">
        <f t="shared" si="173"/>
        <v>42777</v>
      </c>
      <c r="X1229" s="1" t="str">
        <f t="shared" si="174"/>
        <v>Saturday</v>
      </c>
      <c r="Y1229" s="2">
        <v>0.99107638888888883</v>
      </c>
      <c r="Z1229" s="2">
        <f t="shared" si="175"/>
        <v>1</v>
      </c>
      <c r="AA1229">
        <f>1</f>
        <v>1</v>
      </c>
      <c r="AB1229" s="1">
        <v>42778</v>
      </c>
      <c r="AC1229" s="13">
        <f t="shared" si="176"/>
        <v>42767</v>
      </c>
      <c r="AD1229" s="14">
        <f t="shared" si="177"/>
        <v>42778</v>
      </c>
      <c r="AE1229" s="1" t="str">
        <f t="shared" si="178"/>
        <v>Sunday</v>
      </c>
      <c r="AF1229" s="2">
        <v>1.650462962962963E-2</v>
      </c>
      <c r="AG1229" s="2">
        <f t="shared" si="179"/>
        <v>0</v>
      </c>
      <c r="AH1229" t="s">
        <v>35</v>
      </c>
    </row>
    <row r="1230" spans="1:34" x14ac:dyDescent="0.2">
      <c r="A1230">
        <v>1505539</v>
      </c>
      <c r="B1230" t="s">
        <v>88</v>
      </c>
      <c r="E1230">
        <v>60026</v>
      </c>
      <c r="F1230" t="s">
        <v>23</v>
      </c>
      <c r="G1230" t="s">
        <v>89</v>
      </c>
      <c r="H1230">
        <v>11113</v>
      </c>
      <c r="I1230" t="s">
        <v>79</v>
      </c>
      <c r="J1230">
        <f>VLOOKUP(I1230,[1]Key!$A$1:$C$72,2,FALSE)</f>
        <v>43.038649999999997</v>
      </c>
      <c r="K1230">
        <f>VLOOKUP(I1230,[1]Key!$A$1:$C$72,3,FALSE)</f>
        <v>-87.921930000000003</v>
      </c>
      <c r="L1230" t="s">
        <v>79</v>
      </c>
      <c r="M1230">
        <f>VLOOKUP(L1230,[1]Key!$A$1:$C$72,2,FALSE)</f>
        <v>43.038649999999997</v>
      </c>
      <c r="N1230">
        <f>VLOOKUP(L1230,[1]Key!$A$1:$C$72,3,FALSE)</f>
        <v>-87.921930000000003</v>
      </c>
      <c r="O1230">
        <v>35</v>
      </c>
      <c r="P1230">
        <v>6</v>
      </c>
      <c r="Q1230">
        <v>5.3</v>
      </c>
      <c r="R1230">
        <v>5</v>
      </c>
      <c r="S1230">
        <v>210</v>
      </c>
      <c r="T1230">
        <f t="shared" si="171"/>
        <v>-1</v>
      </c>
      <c r="U1230" s="1">
        <v>42777</v>
      </c>
      <c r="V1230" s="13">
        <f t="shared" si="172"/>
        <v>42767</v>
      </c>
      <c r="W1230" s="14">
        <f t="shared" si="173"/>
        <v>42777</v>
      </c>
      <c r="X1230" s="1" t="str">
        <f t="shared" si="174"/>
        <v>Saturday</v>
      </c>
      <c r="Y1230" s="2">
        <v>0.99177083333333327</v>
      </c>
      <c r="Z1230" s="2">
        <f t="shared" si="175"/>
        <v>1</v>
      </c>
      <c r="AA1230">
        <f>1</f>
        <v>1</v>
      </c>
      <c r="AB1230" s="1">
        <v>42778</v>
      </c>
      <c r="AC1230" s="13">
        <f t="shared" si="176"/>
        <v>42767</v>
      </c>
      <c r="AD1230" s="14">
        <f t="shared" si="177"/>
        <v>42778</v>
      </c>
      <c r="AE1230" s="1" t="str">
        <f t="shared" si="178"/>
        <v>Sunday</v>
      </c>
      <c r="AF1230" s="2">
        <v>1.6342592592592593E-2</v>
      </c>
      <c r="AG1230" s="2">
        <f t="shared" si="179"/>
        <v>0</v>
      </c>
      <c r="AH1230" t="s">
        <v>35</v>
      </c>
    </row>
    <row r="1231" spans="1:34" x14ac:dyDescent="0.2">
      <c r="A1231">
        <v>1371452</v>
      </c>
      <c r="B1231" t="s">
        <v>88</v>
      </c>
      <c r="E1231">
        <v>53202</v>
      </c>
      <c r="F1231" t="s">
        <v>23</v>
      </c>
      <c r="G1231" t="s">
        <v>89</v>
      </c>
      <c r="H1231">
        <v>11135</v>
      </c>
      <c r="I1231" t="s">
        <v>65</v>
      </c>
      <c r="J1231">
        <f>VLOOKUP(I1231,[1]Key!$A$1:$C$72,2,FALSE)</f>
        <v>43.060786</v>
      </c>
      <c r="K1231">
        <f>VLOOKUP(I1231,[1]Key!$A$1:$C$72,3,FALSE)</f>
        <v>-87.883825999999999</v>
      </c>
      <c r="L1231" t="s">
        <v>77</v>
      </c>
      <c r="M1231">
        <f>VLOOKUP(L1231,[1]Key!$A$1:$C$72,2,FALSE)</f>
        <v>43.074655999999997</v>
      </c>
      <c r="N1231">
        <f>VLOOKUP(L1231,[1]Key!$A$1:$C$72,3,FALSE)</f>
        <v>-87.889011999999994</v>
      </c>
      <c r="O1231">
        <v>9</v>
      </c>
      <c r="P1231">
        <v>3</v>
      </c>
      <c r="Q1231">
        <v>1.4</v>
      </c>
      <c r="R1231">
        <v>1.3</v>
      </c>
      <c r="S1231">
        <v>54</v>
      </c>
      <c r="T1231">
        <f t="shared" si="171"/>
        <v>-1</v>
      </c>
      <c r="U1231" s="1">
        <v>42778</v>
      </c>
      <c r="V1231" s="13">
        <f t="shared" si="172"/>
        <v>42767</v>
      </c>
      <c r="W1231" s="14">
        <f t="shared" si="173"/>
        <v>42778</v>
      </c>
      <c r="X1231" s="1" t="str">
        <f t="shared" si="174"/>
        <v>Sunday</v>
      </c>
      <c r="Y1231" s="2">
        <v>0.90106481481481471</v>
      </c>
      <c r="Z1231" s="2">
        <f t="shared" si="175"/>
        <v>0.91666666666666663</v>
      </c>
      <c r="AA1231">
        <f>1</f>
        <v>1</v>
      </c>
      <c r="AB1231" s="1">
        <v>42778</v>
      </c>
      <c r="AC1231" s="13">
        <f t="shared" si="176"/>
        <v>42767</v>
      </c>
      <c r="AD1231" s="14">
        <f t="shared" si="177"/>
        <v>42778</v>
      </c>
      <c r="AE1231" s="1" t="str">
        <f t="shared" si="178"/>
        <v>Sunday</v>
      </c>
      <c r="AF1231" s="2">
        <v>0.90744212962962967</v>
      </c>
      <c r="AG1231" s="2">
        <f t="shared" si="179"/>
        <v>0.91666666666666663</v>
      </c>
      <c r="AH1231" t="s">
        <v>27</v>
      </c>
    </row>
    <row r="1232" spans="1:34" x14ac:dyDescent="0.2">
      <c r="A1232">
        <v>1507161</v>
      </c>
      <c r="B1232" t="s">
        <v>88</v>
      </c>
      <c r="E1232">
        <v>90020</v>
      </c>
      <c r="F1232" t="s">
        <v>23</v>
      </c>
      <c r="G1232" t="s">
        <v>89</v>
      </c>
      <c r="H1232">
        <v>11087</v>
      </c>
      <c r="I1232" t="s">
        <v>31</v>
      </c>
      <c r="J1232">
        <f>VLOOKUP(I1232,[1]Key!$A$1:$C$72,2,FALSE)</f>
        <v>43.03519</v>
      </c>
      <c r="K1232">
        <f>VLOOKUP(I1232,[1]Key!$A$1:$C$72,3,FALSE)</f>
        <v>-87.907390000000007</v>
      </c>
      <c r="L1232" t="s">
        <v>80</v>
      </c>
      <c r="M1232">
        <f>VLOOKUP(L1232,[1]Key!$A$1:$C$72,2,FALSE)</f>
        <v>43.052460000000004</v>
      </c>
      <c r="N1232">
        <f>VLOOKUP(L1232,[1]Key!$A$1:$C$72,3,FALSE)</f>
        <v>-87.891000000000005</v>
      </c>
      <c r="O1232">
        <v>26</v>
      </c>
      <c r="P1232">
        <v>3</v>
      </c>
      <c r="Q1232">
        <v>3.9</v>
      </c>
      <c r="R1232">
        <v>3.7</v>
      </c>
      <c r="S1232">
        <v>156</v>
      </c>
      <c r="T1232">
        <f t="shared" si="171"/>
        <v>-1</v>
      </c>
      <c r="U1232" s="1">
        <v>42779</v>
      </c>
      <c r="V1232" s="13">
        <f t="shared" si="172"/>
        <v>42767</v>
      </c>
      <c r="W1232" s="14">
        <f t="shared" si="173"/>
        <v>42779</v>
      </c>
      <c r="X1232" s="1" t="str">
        <f t="shared" si="174"/>
        <v>Monday</v>
      </c>
      <c r="Y1232" s="2">
        <v>0.43342592592592594</v>
      </c>
      <c r="Z1232" s="2">
        <f t="shared" si="175"/>
        <v>0.41666666666666663</v>
      </c>
      <c r="AA1232">
        <f>1</f>
        <v>1</v>
      </c>
      <c r="AB1232" s="1">
        <v>42779</v>
      </c>
      <c r="AC1232" s="13">
        <f t="shared" si="176"/>
        <v>42767</v>
      </c>
      <c r="AD1232" s="14">
        <f t="shared" si="177"/>
        <v>42779</v>
      </c>
      <c r="AE1232" s="1" t="str">
        <f t="shared" si="178"/>
        <v>Monday</v>
      </c>
      <c r="AF1232" s="2">
        <v>0.45195601851851852</v>
      </c>
      <c r="AG1232" s="2">
        <f t="shared" si="179"/>
        <v>0.45833333333333331</v>
      </c>
      <c r="AH1232" t="s">
        <v>27</v>
      </c>
    </row>
    <row r="1233" spans="1:34" x14ac:dyDescent="0.2">
      <c r="A1233">
        <v>1507264</v>
      </c>
      <c r="B1233" t="s">
        <v>88</v>
      </c>
      <c r="E1233">
        <v>53228</v>
      </c>
      <c r="F1233" t="s">
        <v>23</v>
      </c>
      <c r="G1233" t="s">
        <v>89</v>
      </c>
      <c r="H1233">
        <v>11116</v>
      </c>
      <c r="I1233" t="s">
        <v>57</v>
      </c>
      <c r="J1233">
        <f>VLOOKUP(I1233,[1]Key!$A$1:$C$72,2,FALSE)</f>
        <v>43.048609999999996</v>
      </c>
      <c r="K1233">
        <f>VLOOKUP(I1233,[1]Key!$A$1:$C$72,3,FALSE)</f>
        <v>-88.008480000000006</v>
      </c>
      <c r="L1233" t="s">
        <v>57</v>
      </c>
      <c r="M1233">
        <f>VLOOKUP(L1233,[1]Key!$A$1:$C$72,2,FALSE)</f>
        <v>43.048609999999996</v>
      </c>
      <c r="N1233">
        <f>VLOOKUP(L1233,[1]Key!$A$1:$C$72,3,FALSE)</f>
        <v>-88.008480000000006</v>
      </c>
      <c r="O1233">
        <v>28</v>
      </c>
      <c r="P1233">
        <v>3</v>
      </c>
      <c r="Q1233">
        <v>4.2</v>
      </c>
      <c r="R1233">
        <v>4</v>
      </c>
      <c r="S1233">
        <v>168</v>
      </c>
      <c r="T1233">
        <f t="shared" si="171"/>
        <v>-1</v>
      </c>
      <c r="U1233" s="1">
        <v>42779</v>
      </c>
      <c r="V1233" s="13">
        <f t="shared" si="172"/>
        <v>42767</v>
      </c>
      <c r="W1233" s="14">
        <f t="shared" si="173"/>
        <v>42779</v>
      </c>
      <c r="X1233" s="1" t="str">
        <f t="shared" si="174"/>
        <v>Monday</v>
      </c>
      <c r="Y1233" s="2">
        <v>0.5211689814814815</v>
      </c>
      <c r="Z1233" s="2">
        <f t="shared" si="175"/>
        <v>0.54166666666666663</v>
      </c>
      <c r="AA1233">
        <f>1</f>
        <v>1</v>
      </c>
      <c r="AB1233" s="1">
        <v>42779</v>
      </c>
      <c r="AC1233" s="13">
        <f t="shared" si="176"/>
        <v>42767</v>
      </c>
      <c r="AD1233" s="14">
        <f t="shared" si="177"/>
        <v>42779</v>
      </c>
      <c r="AE1233" s="1" t="str">
        <f t="shared" si="178"/>
        <v>Monday</v>
      </c>
      <c r="AF1233" s="2">
        <v>0.54084490740740743</v>
      </c>
      <c r="AG1233" s="2">
        <f t="shared" si="179"/>
        <v>0.54166666666666663</v>
      </c>
      <c r="AH1233" t="s">
        <v>35</v>
      </c>
    </row>
    <row r="1234" spans="1:34" x14ac:dyDescent="0.2">
      <c r="A1234">
        <v>1177665</v>
      </c>
      <c r="B1234" t="s">
        <v>88</v>
      </c>
      <c r="E1234">
        <v>10509</v>
      </c>
      <c r="F1234" t="s">
        <v>23</v>
      </c>
      <c r="G1234" t="s">
        <v>89</v>
      </c>
      <c r="H1234">
        <v>5488</v>
      </c>
      <c r="I1234" t="s">
        <v>61</v>
      </c>
      <c r="J1234">
        <f>VLOOKUP(I1234,[1]Key!$A$1:$C$72,2,FALSE)</f>
        <v>43.058619999999998</v>
      </c>
      <c r="K1234">
        <f>VLOOKUP(I1234,[1]Key!$A$1:$C$72,3,FALSE)</f>
        <v>-87.885319999999993</v>
      </c>
      <c r="L1234" t="s">
        <v>73</v>
      </c>
      <c r="M1234">
        <f>VLOOKUP(L1234,[1]Key!$A$1:$C$72,2,FALSE)</f>
        <v>43.040349999999997</v>
      </c>
      <c r="N1234">
        <f>VLOOKUP(L1234,[1]Key!$A$1:$C$72,3,FALSE)</f>
        <v>-87.920760000000001</v>
      </c>
      <c r="O1234">
        <v>24</v>
      </c>
      <c r="P1234">
        <v>3</v>
      </c>
      <c r="Q1234">
        <v>3.6</v>
      </c>
      <c r="R1234">
        <v>3.4</v>
      </c>
      <c r="S1234">
        <v>144</v>
      </c>
      <c r="T1234">
        <f t="shared" si="171"/>
        <v>-1</v>
      </c>
      <c r="U1234" s="1">
        <v>42779</v>
      </c>
      <c r="V1234" s="13">
        <f t="shared" si="172"/>
        <v>42767</v>
      </c>
      <c r="W1234" s="14">
        <f t="shared" si="173"/>
        <v>42779</v>
      </c>
      <c r="X1234" s="1" t="str">
        <f t="shared" si="174"/>
        <v>Monday</v>
      </c>
      <c r="Y1234" s="2">
        <v>0.55292824074074076</v>
      </c>
      <c r="Z1234" s="2">
        <f t="shared" si="175"/>
        <v>0.54166666666666663</v>
      </c>
      <c r="AA1234">
        <f>1</f>
        <v>1</v>
      </c>
      <c r="AB1234" s="1">
        <v>42779</v>
      </c>
      <c r="AC1234" s="13">
        <f t="shared" si="176"/>
        <v>42767</v>
      </c>
      <c r="AD1234" s="14">
        <f t="shared" si="177"/>
        <v>42779</v>
      </c>
      <c r="AE1234" s="1" t="str">
        <f t="shared" si="178"/>
        <v>Monday</v>
      </c>
      <c r="AF1234" s="2">
        <v>0.56989583333333338</v>
      </c>
      <c r="AG1234" s="2">
        <f t="shared" si="179"/>
        <v>0.58333333333333326</v>
      </c>
      <c r="AH1234" t="s">
        <v>27</v>
      </c>
    </row>
    <row r="1235" spans="1:34" x14ac:dyDescent="0.2">
      <c r="A1235">
        <v>1507296</v>
      </c>
      <c r="B1235" t="s">
        <v>88</v>
      </c>
      <c r="E1235">
        <v>90266</v>
      </c>
      <c r="F1235" t="s">
        <v>23</v>
      </c>
      <c r="G1235" t="s">
        <v>89</v>
      </c>
      <c r="H1235">
        <v>5565</v>
      </c>
      <c r="I1235" t="s">
        <v>73</v>
      </c>
      <c r="J1235">
        <f>VLOOKUP(I1235,[1]Key!$A$1:$C$72,2,FALSE)</f>
        <v>43.040349999999997</v>
      </c>
      <c r="K1235">
        <f>VLOOKUP(I1235,[1]Key!$A$1:$C$72,3,FALSE)</f>
        <v>-87.920760000000001</v>
      </c>
      <c r="L1235" t="s">
        <v>83</v>
      </c>
      <c r="M1235">
        <f>VLOOKUP(L1235,[1]Key!$A$1:$C$72,2,FALSE)</f>
        <v>43.02017</v>
      </c>
      <c r="N1235">
        <f>VLOOKUP(L1235,[1]Key!$A$1:$C$72,3,FALSE)</f>
        <v>-87.933049999999994</v>
      </c>
      <c r="O1235">
        <v>21</v>
      </c>
      <c r="P1235">
        <v>3</v>
      </c>
      <c r="Q1235">
        <v>3.2</v>
      </c>
      <c r="R1235">
        <v>3</v>
      </c>
      <c r="S1235">
        <v>126</v>
      </c>
      <c r="T1235">
        <f t="shared" si="171"/>
        <v>-1</v>
      </c>
      <c r="U1235" s="1">
        <v>42779</v>
      </c>
      <c r="V1235" s="13">
        <f t="shared" si="172"/>
        <v>42767</v>
      </c>
      <c r="W1235" s="14">
        <f t="shared" si="173"/>
        <v>42779</v>
      </c>
      <c r="X1235" s="1" t="str">
        <f t="shared" si="174"/>
        <v>Monday</v>
      </c>
      <c r="Y1235" s="2">
        <v>0.55501157407407409</v>
      </c>
      <c r="Z1235" s="2">
        <f t="shared" si="175"/>
        <v>0.54166666666666663</v>
      </c>
      <c r="AA1235">
        <f>1</f>
        <v>1</v>
      </c>
      <c r="AB1235" s="1">
        <v>42779</v>
      </c>
      <c r="AC1235" s="13">
        <f t="shared" si="176"/>
        <v>42767</v>
      </c>
      <c r="AD1235" s="14">
        <f t="shared" si="177"/>
        <v>42779</v>
      </c>
      <c r="AE1235" s="1" t="str">
        <f t="shared" si="178"/>
        <v>Monday</v>
      </c>
      <c r="AF1235" s="2">
        <v>0.56950231481481484</v>
      </c>
      <c r="AG1235" s="2">
        <f t="shared" si="179"/>
        <v>0.58333333333333326</v>
      </c>
      <c r="AH1235" t="s">
        <v>27</v>
      </c>
    </row>
    <row r="1236" spans="1:34" x14ac:dyDescent="0.2">
      <c r="A1236">
        <v>1433170</v>
      </c>
      <c r="B1236" t="s">
        <v>88</v>
      </c>
      <c r="E1236">
        <v>60008</v>
      </c>
      <c r="F1236" t="s">
        <v>23</v>
      </c>
      <c r="G1236" t="s">
        <v>89</v>
      </c>
      <c r="H1236">
        <v>362</v>
      </c>
      <c r="I1236" t="s">
        <v>74</v>
      </c>
      <c r="J1236">
        <f>VLOOKUP(I1236,[1]Key!$A$1:$C$72,2,FALSE)</f>
        <v>43.040154000000001</v>
      </c>
      <c r="K1236">
        <f>VLOOKUP(I1236,[1]Key!$A$1:$C$72,3,FALSE)</f>
        <v>-87.932113000000001</v>
      </c>
      <c r="L1236" t="s">
        <v>32</v>
      </c>
      <c r="M1236">
        <f>VLOOKUP(L1236,[1]Key!$A$1:$C$72,2,FALSE)</f>
        <v>43.038719999999998</v>
      </c>
      <c r="N1236">
        <f>VLOOKUP(L1236,[1]Key!$A$1:$C$72,3,FALSE)</f>
        <v>-87.905339999999995</v>
      </c>
      <c r="O1236">
        <v>41</v>
      </c>
      <c r="P1236">
        <v>6</v>
      </c>
      <c r="Q1236">
        <v>6.2</v>
      </c>
      <c r="R1236">
        <v>5.8</v>
      </c>
      <c r="S1236">
        <v>246</v>
      </c>
      <c r="T1236">
        <f t="shared" si="171"/>
        <v>-1</v>
      </c>
      <c r="U1236" s="1">
        <v>42780</v>
      </c>
      <c r="V1236" s="13">
        <f t="shared" si="172"/>
        <v>42767</v>
      </c>
      <c r="W1236" s="14">
        <f t="shared" si="173"/>
        <v>42780</v>
      </c>
      <c r="X1236" s="1" t="str">
        <f t="shared" si="174"/>
        <v>Tuesday</v>
      </c>
      <c r="Y1236" s="2">
        <v>0.35048611111111111</v>
      </c>
      <c r="Z1236" s="2">
        <f t="shared" si="175"/>
        <v>0.33333333333333331</v>
      </c>
      <c r="AA1236">
        <f>1</f>
        <v>1</v>
      </c>
      <c r="AB1236" s="1">
        <v>42780</v>
      </c>
      <c r="AC1236" s="13">
        <f t="shared" si="176"/>
        <v>42767</v>
      </c>
      <c r="AD1236" s="14">
        <f t="shared" si="177"/>
        <v>42780</v>
      </c>
      <c r="AE1236" s="1" t="str">
        <f t="shared" si="178"/>
        <v>Tuesday</v>
      </c>
      <c r="AF1236" s="2">
        <v>0.37862268518518521</v>
      </c>
      <c r="AG1236" s="2">
        <f t="shared" si="179"/>
        <v>0.375</v>
      </c>
      <c r="AH1236" t="s">
        <v>27</v>
      </c>
    </row>
    <row r="1237" spans="1:34" x14ac:dyDescent="0.2">
      <c r="A1237">
        <v>1484231</v>
      </c>
      <c r="B1237" t="s">
        <v>88</v>
      </c>
      <c r="E1237">
        <v>53233</v>
      </c>
      <c r="F1237" t="s">
        <v>23</v>
      </c>
      <c r="G1237" t="s">
        <v>89</v>
      </c>
      <c r="H1237">
        <v>100</v>
      </c>
      <c r="I1237" t="s">
        <v>74</v>
      </c>
      <c r="J1237">
        <f>VLOOKUP(I1237,[1]Key!$A$1:$C$72,2,FALSE)</f>
        <v>43.040154000000001</v>
      </c>
      <c r="K1237">
        <f>VLOOKUP(I1237,[1]Key!$A$1:$C$72,3,FALSE)</f>
        <v>-87.932113000000001</v>
      </c>
      <c r="L1237" t="s">
        <v>39</v>
      </c>
      <c r="M1237">
        <f>VLOOKUP(L1237,[1]Key!$A$1:$C$72,2,FALSE)</f>
        <v>43.03913</v>
      </c>
      <c r="N1237">
        <f>VLOOKUP(L1237,[1]Key!$A$1:$C$72,3,FALSE)</f>
        <v>-87.916150000000002</v>
      </c>
      <c r="O1237">
        <v>7</v>
      </c>
      <c r="P1237">
        <v>3</v>
      </c>
      <c r="Q1237">
        <v>1.1000000000000001</v>
      </c>
      <c r="R1237">
        <v>1</v>
      </c>
      <c r="S1237">
        <v>42</v>
      </c>
      <c r="T1237">
        <f t="shared" si="171"/>
        <v>-1</v>
      </c>
      <c r="U1237" s="1">
        <v>42774</v>
      </c>
      <c r="V1237" s="13">
        <f t="shared" si="172"/>
        <v>42767</v>
      </c>
      <c r="W1237" s="14">
        <f t="shared" si="173"/>
        <v>42774</v>
      </c>
      <c r="X1237" s="1" t="str">
        <f t="shared" si="174"/>
        <v>Wednesday</v>
      </c>
      <c r="Y1237" s="2">
        <v>0.61898148148148147</v>
      </c>
      <c r="Z1237" s="2">
        <f t="shared" si="175"/>
        <v>0.625</v>
      </c>
      <c r="AA1237">
        <f>1</f>
        <v>1</v>
      </c>
      <c r="AB1237" s="1">
        <v>42774</v>
      </c>
      <c r="AC1237" s="13">
        <f t="shared" si="176"/>
        <v>42767</v>
      </c>
      <c r="AD1237" s="14">
        <f t="shared" si="177"/>
        <v>42774</v>
      </c>
      <c r="AE1237" s="1" t="str">
        <f t="shared" si="178"/>
        <v>Wednesday</v>
      </c>
      <c r="AF1237" s="2">
        <v>0.62403935185185189</v>
      </c>
      <c r="AG1237" s="2">
        <f t="shared" si="179"/>
        <v>0.625</v>
      </c>
      <c r="AH1237" t="s">
        <v>27</v>
      </c>
    </row>
    <row r="1238" spans="1:34" x14ac:dyDescent="0.2">
      <c r="A1238">
        <v>1502704</v>
      </c>
      <c r="B1238" t="s">
        <v>88</v>
      </c>
      <c r="E1238">
        <v>53210</v>
      </c>
      <c r="F1238" t="s">
        <v>23</v>
      </c>
      <c r="G1238" t="s">
        <v>89</v>
      </c>
      <c r="H1238">
        <v>199</v>
      </c>
      <c r="I1238" t="s">
        <v>70</v>
      </c>
      <c r="J1238">
        <f>VLOOKUP(I1238,[1]Key!$A$1:$C$72,2,FALSE)</f>
        <v>43.053040000000003</v>
      </c>
      <c r="K1238">
        <f>VLOOKUP(I1238,[1]Key!$A$1:$C$72,3,FALSE)</f>
        <v>-87.897660000000002</v>
      </c>
      <c r="L1238" t="s">
        <v>33</v>
      </c>
      <c r="M1238">
        <f>VLOOKUP(L1238,[1]Key!$A$1:$C$72,2,FALSE)</f>
        <v>43.034619999999997</v>
      </c>
      <c r="N1238">
        <f>VLOOKUP(L1238,[1]Key!$A$1:$C$72,3,FALSE)</f>
        <v>-87.917500000000004</v>
      </c>
      <c r="O1238">
        <v>33</v>
      </c>
      <c r="P1238">
        <v>3</v>
      </c>
      <c r="Q1238">
        <v>5</v>
      </c>
      <c r="R1238">
        <v>4.7</v>
      </c>
      <c r="S1238">
        <v>198</v>
      </c>
      <c r="T1238">
        <f t="shared" si="171"/>
        <v>-1</v>
      </c>
      <c r="U1238" s="1">
        <v>42775</v>
      </c>
      <c r="V1238" s="13">
        <f t="shared" si="172"/>
        <v>42767</v>
      </c>
      <c r="W1238" s="14">
        <f t="shared" si="173"/>
        <v>42775</v>
      </c>
      <c r="X1238" s="1" t="str">
        <f t="shared" si="174"/>
        <v>Thursday</v>
      </c>
      <c r="Y1238" s="2">
        <v>0.79218749999999993</v>
      </c>
      <c r="Z1238" s="2">
        <f t="shared" si="175"/>
        <v>0.79166666666666663</v>
      </c>
      <c r="AA1238">
        <f>1</f>
        <v>1</v>
      </c>
      <c r="AB1238" s="1">
        <v>42775</v>
      </c>
      <c r="AC1238" s="13">
        <f t="shared" si="176"/>
        <v>42767</v>
      </c>
      <c r="AD1238" s="14">
        <f t="shared" si="177"/>
        <v>42775</v>
      </c>
      <c r="AE1238" s="1" t="str">
        <f t="shared" si="178"/>
        <v>Thursday</v>
      </c>
      <c r="AF1238" s="2">
        <v>0.81464120370370363</v>
      </c>
      <c r="AG1238" s="2">
        <f t="shared" si="179"/>
        <v>0.83333333333333326</v>
      </c>
      <c r="AH1238" t="s">
        <v>27</v>
      </c>
    </row>
    <row r="1239" spans="1:34" x14ac:dyDescent="0.2">
      <c r="A1239">
        <v>1502987</v>
      </c>
      <c r="B1239" t="s">
        <v>88</v>
      </c>
      <c r="E1239">
        <v>53202</v>
      </c>
      <c r="F1239" t="s">
        <v>23</v>
      </c>
      <c r="G1239" t="s">
        <v>89</v>
      </c>
      <c r="H1239">
        <v>5459</v>
      </c>
      <c r="I1239" t="s">
        <v>61</v>
      </c>
      <c r="J1239">
        <f>VLOOKUP(I1239,[1]Key!$A$1:$C$72,2,FALSE)</f>
        <v>43.058619999999998</v>
      </c>
      <c r="K1239">
        <f>VLOOKUP(I1239,[1]Key!$A$1:$C$72,3,FALSE)</f>
        <v>-87.885319999999993</v>
      </c>
      <c r="L1239" t="s">
        <v>69</v>
      </c>
      <c r="M1239">
        <f>VLOOKUP(L1239,[1]Key!$A$1:$C$72,2,FALSE)</f>
        <v>43.048200000000001</v>
      </c>
      <c r="N1239">
        <f>VLOOKUP(L1239,[1]Key!$A$1:$C$72,3,FALSE)</f>
        <v>-87.900859999999994</v>
      </c>
      <c r="O1239">
        <v>29</v>
      </c>
      <c r="P1239">
        <v>3</v>
      </c>
      <c r="Q1239">
        <v>4.4000000000000004</v>
      </c>
      <c r="R1239">
        <v>4.0999999999999996</v>
      </c>
      <c r="S1239">
        <v>174</v>
      </c>
      <c r="T1239">
        <f t="shared" si="171"/>
        <v>-1</v>
      </c>
      <c r="U1239" s="1">
        <v>42776</v>
      </c>
      <c r="V1239" s="13">
        <f t="shared" si="172"/>
        <v>42767</v>
      </c>
      <c r="W1239" s="14">
        <f t="shared" si="173"/>
        <v>42776</v>
      </c>
      <c r="X1239" s="1" t="str">
        <f t="shared" si="174"/>
        <v>Friday</v>
      </c>
      <c r="Y1239" s="2">
        <v>0.53957175925925926</v>
      </c>
      <c r="Z1239" s="2">
        <f t="shared" si="175"/>
        <v>0.54166666666666663</v>
      </c>
      <c r="AA1239">
        <f>1</f>
        <v>1</v>
      </c>
      <c r="AB1239" s="1">
        <v>42776</v>
      </c>
      <c r="AC1239" s="13">
        <f t="shared" si="176"/>
        <v>42767</v>
      </c>
      <c r="AD1239" s="14">
        <f t="shared" si="177"/>
        <v>42776</v>
      </c>
      <c r="AE1239" s="1" t="str">
        <f t="shared" si="178"/>
        <v>Friday</v>
      </c>
      <c r="AF1239" s="2">
        <v>0.55930555555555561</v>
      </c>
      <c r="AG1239" s="2">
        <f t="shared" si="179"/>
        <v>0.54166666666666663</v>
      </c>
      <c r="AH1239" t="s">
        <v>27</v>
      </c>
    </row>
    <row r="1240" spans="1:34" x14ac:dyDescent="0.2">
      <c r="A1240">
        <v>1503531</v>
      </c>
      <c r="B1240" t="s">
        <v>88</v>
      </c>
      <c r="E1240">
        <v>53213</v>
      </c>
      <c r="F1240" t="s">
        <v>23</v>
      </c>
      <c r="G1240" t="s">
        <v>89</v>
      </c>
      <c r="H1240">
        <v>11133</v>
      </c>
      <c r="I1240" t="s">
        <v>59</v>
      </c>
      <c r="J1240">
        <f>VLOOKUP(I1240,[1]Key!$A$1:$C$72,2,FALSE)</f>
        <v>43.060580000000002</v>
      </c>
      <c r="K1240">
        <f>VLOOKUP(I1240,[1]Key!$A$1:$C$72,3,FALSE)</f>
        <v>-87.998589999999993</v>
      </c>
      <c r="L1240" t="s">
        <v>57</v>
      </c>
      <c r="M1240">
        <f>VLOOKUP(L1240,[1]Key!$A$1:$C$72,2,FALSE)</f>
        <v>43.048609999999996</v>
      </c>
      <c r="N1240">
        <f>VLOOKUP(L1240,[1]Key!$A$1:$C$72,3,FALSE)</f>
        <v>-88.008480000000006</v>
      </c>
      <c r="O1240">
        <v>50</v>
      </c>
      <c r="P1240">
        <v>6</v>
      </c>
      <c r="Q1240">
        <v>7.5</v>
      </c>
      <c r="R1240">
        <v>7.1</v>
      </c>
      <c r="S1240">
        <v>300</v>
      </c>
      <c r="T1240">
        <f t="shared" si="171"/>
        <v>-1</v>
      </c>
      <c r="U1240" s="1">
        <v>42776</v>
      </c>
      <c r="V1240" s="13">
        <f t="shared" si="172"/>
        <v>42767</v>
      </c>
      <c r="W1240" s="14">
        <f t="shared" si="173"/>
        <v>42776</v>
      </c>
      <c r="X1240" s="1" t="str">
        <f t="shared" si="174"/>
        <v>Friday</v>
      </c>
      <c r="Y1240" s="2">
        <v>0.96731481481481485</v>
      </c>
      <c r="Z1240" s="2">
        <f t="shared" si="175"/>
        <v>0.95833333333333326</v>
      </c>
      <c r="AA1240">
        <f>1</f>
        <v>1</v>
      </c>
      <c r="AB1240" s="1">
        <v>42777</v>
      </c>
      <c r="AC1240" s="13">
        <f t="shared" si="176"/>
        <v>42767</v>
      </c>
      <c r="AD1240" s="14">
        <f t="shared" si="177"/>
        <v>42777</v>
      </c>
      <c r="AE1240" s="1" t="str">
        <f t="shared" si="178"/>
        <v>Saturday</v>
      </c>
      <c r="AF1240" s="2">
        <v>2.0254629629629629E-3</v>
      </c>
      <c r="AG1240" s="2">
        <f t="shared" si="179"/>
        <v>0</v>
      </c>
      <c r="AH1240" t="s">
        <v>27</v>
      </c>
    </row>
    <row r="1241" spans="1:34" x14ac:dyDescent="0.2">
      <c r="A1241">
        <v>1503531</v>
      </c>
      <c r="B1241" t="s">
        <v>88</v>
      </c>
      <c r="E1241">
        <v>53213</v>
      </c>
      <c r="F1241" t="s">
        <v>23</v>
      </c>
      <c r="G1241" t="s">
        <v>89</v>
      </c>
      <c r="H1241">
        <v>5452</v>
      </c>
      <c r="I1241" t="s">
        <v>59</v>
      </c>
      <c r="J1241">
        <f>VLOOKUP(I1241,[1]Key!$A$1:$C$72,2,FALSE)</f>
        <v>43.060580000000002</v>
      </c>
      <c r="K1241">
        <f>VLOOKUP(I1241,[1]Key!$A$1:$C$72,3,FALSE)</f>
        <v>-87.998589999999993</v>
      </c>
      <c r="L1241" t="s">
        <v>57</v>
      </c>
      <c r="M1241">
        <f>VLOOKUP(L1241,[1]Key!$A$1:$C$72,2,FALSE)</f>
        <v>43.048609999999996</v>
      </c>
      <c r="N1241">
        <f>VLOOKUP(L1241,[1]Key!$A$1:$C$72,3,FALSE)</f>
        <v>-88.008480000000006</v>
      </c>
      <c r="O1241">
        <v>11</v>
      </c>
      <c r="P1241">
        <v>3</v>
      </c>
      <c r="Q1241">
        <v>1.7</v>
      </c>
      <c r="R1241">
        <v>1.6</v>
      </c>
      <c r="S1241">
        <v>66</v>
      </c>
      <c r="T1241">
        <f t="shared" si="171"/>
        <v>-1</v>
      </c>
      <c r="U1241" s="1">
        <v>42776</v>
      </c>
      <c r="V1241" s="13">
        <f t="shared" si="172"/>
        <v>42767</v>
      </c>
      <c r="W1241" s="14">
        <f t="shared" si="173"/>
        <v>42776</v>
      </c>
      <c r="X1241" s="1" t="str">
        <f t="shared" si="174"/>
        <v>Friday</v>
      </c>
      <c r="Y1241" s="2">
        <v>0.96769675925925924</v>
      </c>
      <c r="Z1241" s="2">
        <f t="shared" si="175"/>
        <v>0.95833333333333326</v>
      </c>
      <c r="AA1241">
        <f>1</f>
        <v>1</v>
      </c>
      <c r="AB1241" s="1">
        <v>42776</v>
      </c>
      <c r="AC1241" s="13">
        <f t="shared" si="176"/>
        <v>42767</v>
      </c>
      <c r="AD1241" s="14">
        <f t="shared" si="177"/>
        <v>42776</v>
      </c>
      <c r="AE1241" s="1" t="str">
        <f t="shared" si="178"/>
        <v>Friday</v>
      </c>
      <c r="AF1241" s="2">
        <v>0.97552083333333339</v>
      </c>
      <c r="AG1241" s="2">
        <f t="shared" si="179"/>
        <v>0.95833333333333326</v>
      </c>
      <c r="AH1241" t="s">
        <v>27</v>
      </c>
    </row>
    <row r="1242" spans="1:34" x14ac:dyDescent="0.2">
      <c r="A1242">
        <v>1503571</v>
      </c>
      <c r="B1242" t="s">
        <v>88</v>
      </c>
      <c r="E1242">
        <v>46625</v>
      </c>
      <c r="F1242" t="s">
        <v>23</v>
      </c>
      <c r="G1242" t="s">
        <v>89</v>
      </c>
      <c r="H1242">
        <v>5436</v>
      </c>
      <c r="I1242" t="s">
        <v>74</v>
      </c>
      <c r="J1242">
        <f>VLOOKUP(I1242,[1]Key!$A$1:$C$72,2,FALSE)</f>
        <v>43.040154000000001</v>
      </c>
      <c r="K1242">
        <f>VLOOKUP(I1242,[1]Key!$A$1:$C$72,3,FALSE)</f>
        <v>-87.932113000000001</v>
      </c>
      <c r="L1242" t="s">
        <v>41</v>
      </c>
      <c r="M1242">
        <f>VLOOKUP(L1242,[1]Key!$A$1:$C$72,2,FALSE)</f>
        <v>43.04824</v>
      </c>
      <c r="N1242">
        <f>VLOOKUP(L1242,[1]Key!$A$1:$C$72,3,FALSE)</f>
        <v>-87.904970000000006</v>
      </c>
      <c r="O1242">
        <v>46</v>
      </c>
      <c r="P1242">
        <v>6</v>
      </c>
      <c r="Q1242">
        <v>6.9</v>
      </c>
      <c r="R1242">
        <v>6.6</v>
      </c>
      <c r="S1242">
        <v>276</v>
      </c>
      <c r="T1242">
        <f t="shared" si="171"/>
        <v>-1</v>
      </c>
      <c r="U1242" s="1">
        <v>42777</v>
      </c>
      <c r="V1242" s="13">
        <f t="shared" si="172"/>
        <v>42767</v>
      </c>
      <c r="W1242" s="14">
        <f t="shared" si="173"/>
        <v>42777</v>
      </c>
      <c r="X1242" s="1" t="str">
        <f t="shared" si="174"/>
        <v>Saturday</v>
      </c>
      <c r="Y1242" s="2">
        <v>3.3483796296296296E-2</v>
      </c>
      <c r="Z1242" s="2">
        <f t="shared" si="175"/>
        <v>4.1666666666666664E-2</v>
      </c>
      <c r="AA1242">
        <f>1</f>
        <v>1</v>
      </c>
      <c r="AB1242" s="1">
        <v>42777</v>
      </c>
      <c r="AC1242" s="13">
        <f t="shared" si="176"/>
        <v>42767</v>
      </c>
      <c r="AD1242" s="14">
        <f t="shared" si="177"/>
        <v>42777</v>
      </c>
      <c r="AE1242" s="1" t="str">
        <f t="shared" si="178"/>
        <v>Saturday</v>
      </c>
      <c r="AF1242" s="2">
        <v>6.5416666666666665E-2</v>
      </c>
      <c r="AG1242" s="2">
        <f t="shared" si="179"/>
        <v>8.3333333333333329E-2</v>
      </c>
      <c r="AH1242" t="s">
        <v>27</v>
      </c>
    </row>
    <row r="1243" spans="1:34" x14ac:dyDescent="0.2">
      <c r="A1243">
        <v>1471654</v>
      </c>
      <c r="B1243" t="s">
        <v>88</v>
      </c>
      <c r="E1243">
        <v>53212</v>
      </c>
      <c r="F1243" t="s">
        <v>23</v>
      </c>
      <c r="G1243" t="s">
        <v>89</v>
      </c>
      <c r="H1243">
        <v>5445</v>
      </c>
      <c r="I1243" t="s">
        <v>75</v>
      </c>
      <c r="J1243">
        <f>VLOOKUP(I1243,[1]Key!$A$1:$C$72,2,FALSE)</f>
        <v>43.056539999999998</v>
      </c>
      <c r="K1243">
        <f>VLOOKUP(I1243,[1]Key!$A$1:$C$72,3,FALSE)</f>
        <v>-87.914370000000005</v>
      </c>
      <c r="L1243" t="s">
        <v>50</v>
      </c>
      <c r="M1243">
        <f>VLOOKUP(L1243,[1]Key!$A$1:$C$72,2,FALSE)</f>
        <v>43.052549999999997</v>
      </c>
      <c r="N1243">
        <f>VLOOKUP(L1243,[1]Key!$A$1:$C$72,3,FALSE)</f>
        <v>-87.909329999999997</v>
      </c>
      <c r="O1243">
        <v>4</v>
      </c>
      <c r="P1243">
        <v>0</v>
      </c>
      <c r="Q1243">
        <v>0.6</v>
      </c>
      <c r="R1243">
        <v>0.6</v>
      </c>
      <c r="S1243">
        <v>24</v>
      </c>
      <c r="T1243">
        <f t="shared" si="171"/>
        <v>-1</v>
      </c>
      <c r="U1243" s="1">
        <v>42777</v>
      </c>
      <c r="V1243" s="13">
        <f t="shared" si="172"/>
        <v>42767</v>
      </c>
      <c r="W1243" s="14">
        <f t="shared" si="173"/>
        <v>42777</v>
      </c>
      <c r="X1243" s="1" t="str">
        <f t="shared" si="174"/>
        <v>Saturday</v>
      </c>
      <c r="Y1243" s="2">
        <v>0.46121527777777777</v>
      </c>
      <c r="Z1243" s="2">
        <f t="shared" si="175"/>
        <v>0.45833333333333331</v>
      </c>
      <c r="AA1243">
        <f>1</f>
        <v>1</v>
      </c>
      <c r="AB1243" s="1">
        <v>42777</v>
      </c>
      <c r="AC1243" s="13">
        <f t="shared" si="176"/>
        <v>42767</v>
      </c>
      <c r="AD1243" s="14">
        <f t="shared" si="177"/>
        <v>42777</v>
      </c>
      <c r="AE1243" s="1" t="str">
        <f t="shared" si="178"/>
        <v>Saturday</v>
      </c>
      <c r="AF1243" s="2">
        <v>0.46415509259259258</v>
      </c>
      <c r="AG1243" s="2">
        <f t="shared" si="179"/>
        <v>0.45833333333333331</v>
      </c>
      <c r="AH1243" t="s">
        <v>27</v>
      </c>
    </row>
    <row r="1244" spans="1:34" x14ac:dyDescent="0.2">
      <c r="A1244">
        <v>1500189</v>
      </c>
      <c r="B1244" t="s">
        <v>88</v>
      </c>
      <c r="E1244">
        <v>53085</v>
      </c>
      <c r="F1244" t="s">
        <v>23</v>
      </c>
      <c r="G1244" t="s">
        <v>89</v>
      </c>
      <c r="H1244">
        <v>5431</v>
      </c>
      <c r="I1244" t="s">
        <v>43</v>
      </c>
      <c r="J1244">
        <f>VLOOKUP(I1244,[1]Key!$A$1:$C$72,2,FALSE)</f>
        <v>43.03886</v>
      </c>
      <c r="K1244">
        <f>VLOOKUP(I1244,[1]Key!$A$1:$C$72,3,FALSE)</f>
        <v>-87.902720000000002</v>
      </c>
      <c r="L1244" t="s">
        <v>72</v>
      </c>
      <c r="M1244">
        <f>VLOOKUP(L1244,[1]Key!$A$1:$C$72,2,FALSE)</f>
        <v>43.02948</v>
      </c>
      <c r="N1244">
        <f>VLOOKUP(L1244,[1]Key!$A$1:$C$72,3,FALSE)</f>
        <v>-87.912819999999996</v>
      </c>
      <c r="O1244">
        <v>201</v>
      </c>
      <c r="P1244">
        <v>21</v>
      </c>
      <c r="Q1244">
        <v>18</v>
      </c>
      <c r="R1244">
        <v>17.100000000000001</v>
      </c>
      <c r="S1244">
        <v>720</v>
      </c>
      <c r="T1244">
        <f t="shared" si="171"/>
        <v>-1</v>
      </c>
      <c r="U1244" s="1">
        <v>42771</v>
      </c>
      <c r="V1244" s="13">
        <f t="shared" si="172"/>
        <v>42767</v>
      </c>
      <c r="W1244" s="14">
        <f t="shared" si="173"/>
        <v>42771</v>
      </c>
      <c r="X1244" s="1" t="str">
        <f t="shared" si="174"/>
        <v>Sunday</v>
      </c>
      <c r="Y1244" s="2">
        <v>0.45447916666666671</v>
      </c>
      <c r="Z1244" s="2">
        <f t="shared" si="175"/>
        <v>0.45833333333333331</v>
      </c>
      <c r="AA1244">
        <f>1</f>
        <v>1</v>
      </c>
      <c r="AB1244" s="1">
        <v>42771</v>
      </c>
      <c r="AC1244" s="13">
        <f t="shared" si="176"/>
        <v>42767</v>
      </c>
      <c r="AD1244" s="14">
        <f t="shared" si="177"/>
        <v>42771</v>
      </c>
      <c r="AE1244" s="1" t="str">
        <f t="shared" si="178"/>
        <v>Sunday</v>
      </c>
      <c r="AF1244" s="2">
        <v>0.59442129629629636</v>
      </c>
      <c r="AG1244" s="2">
        <f t="shared" si="179"/>
        <v>0.58333333333333326</v>
      </c>
      <c r="AH1244" t="s">
        <v>27</v>
      </c>
    </row>
    <row r="1245" spans="1:34" x14ac:dyDescent="0.2">
      <c r="A1245">
        <v>1500289</v>
      </c>
      <c r="B1245" t="s">
        <v>88</v>
      </c>
      <c r="E1245">
        <v>53212</v>
      </c>
      <c r="F1245" t="s">
        <v>23</v>
      </c>
      <c r="G1245" t="s">
        <v>89</v>
      </c>
      <c r="H1245">
        <v>5540</v>
      </c>
      <c r="I1245" t="s">
        <v>34</v>
      </c>
      <c r="J1245">
        <f>VLOOKUP(I1245,[1]Key!$A$1:$C$72,2,FALSE)</f>
        <v>43.036900000000003</v>
      </c>
      <c r="K1245">
        <f>VLOOKUP(I1245,[1]Key!$A$1:$C$72,3,FALSE)</f>
        <v>-87.89667</v>
      </c>
      <c r="L1245" t="s">
        <v>40</v>
      </c>
      <c r="M1245">
        <f>VLOOKUP(L1245,[1]Key!$A$1:$C$72,2,FALSE)</f>
        <v>43.031480000000002</v>
      </c>
      <c r="N1245">
        <f>VLOOKUP(L1245,[1]Key!$A$1:$C$72,3,FALSE)</f>
        <v>-87.908169999999998</v>
      </c>
      <c r="O1245">
        <v>17</v>
      </c>
      <c r="P1245">
        <v>3</v>
      </c>
      <c r="Q1245">
        <v>2.6</v>
      </c>
      <c r="R1245">
        <v>2.4</v>
      </c>
      <c r="S1245">
        <v>102</v>
      </c>
      <c r="T1245">
        <f t="shared" si="171"/>
        <v>-1</v>
      </c>
      <c r="U1245" s="1">
        <v>42771</v>
      </c>
      <c r="V1245" s="13">
        <f t="shared" si="172"/>
        <v>42767</v>
      </c>
      <c r="W1245" s="14">
        <f t="shared" si="173"/>
        <v>42771</v>
      </c>
      <c r="X1245" s="1" t="str">
        <f t="shared" si="174"/>
        <v>Sunday</v>
      </c>
      <c r="Y1245" s="2">
        <v>0.51512731481481489</v>
      </c>
      <c r="Z1245" s="2">
        <f t="shared" si="175"/>
        <v>0.5</v>
      </c>
      <c r="AA1245">
        <f>1</f>
        <v>1</v>
      </c>
      <c r="AB1245" s="1">
        <v>42771</v>
      </c>
      <c r="AC1245" s="13">
        <f t="shared" si="176"/>
        <v>42767</v>
      </c>
      <c r="AD1245" s="14">
        <f t="shared" si="177"/>
        <v>42771</v>
      </c>
      <c r="AE1245" s="1" t="str">
        <f t="shared" si="178"/>
        <v>Sunday</v>
      </c>
      <c r="AF1245" s="2">
        <v>0.52675925925925926</v>
      </c>
      <c r="AG1245" s="2">
        <f t="shared" si="179"/>
        <v>0.54166666666666663</v>
      </c>
      <c r="AH1245" t="s">
        <v>27</v>
      </c>
    </row>
    <row r="1246" spans="1:34" x14ac:dyDescent="0.2">
      <c r="A1246">
        <v>1500613</v>
      </c>
      <c r="B1246" t="s">
        <v>88</v>
      </c>
      <c r="E1246">
        <v>60622</v>
      </c>
      <c r="F1246" t="s">
        <v>23</v>
      </c>
      <c r="G1246" t="s">
        <v>89</v>
      </c>
      <c r="H1246">
        <v>5453</v>
      </c>
      <c r="I1246" t="s">
        <v>34</v>
      </c>
      <c r="J1246">
        <f>VLOOKUP(I1246,[1]Key!$A$1:$C$72,2,FALSE)</f>
        <v>43.036900000000003</v>
      </c>
      <c r="K1246">
        <f>VLOOKUP(I1246,[1]Key!$A$1:$C$72,3,FALSE)</f>
        <v>-87.89667</v>
      </c>
      <c r="L1246" t="s">
        <v>29</v>
      </c>
      <c r="M1246">
        <f>VLOOKUP(L1246,[1]Key!$A$1:$C$72,2,FALSE)</f>
        <v>43.042490000000001</v>
      </c>
      <c r="N1246">
        <f>VLOOKUP(L1246,[1]Key!$A$1:$C$72,3,FALSE)</f>
        <v>-87.909959999999998</v>
      </c>
      <c r="O1246">
        <v>22</v>
      </c>
      <c r="P1246">
        <v>3</v>
      </c>
      <c r="Q1246">
        <v>3.3</v>
      </c>
      <c r="R1246">
        <v>3.1</v>
      </c>
      <c r="S1246">
        <v>132</v>
      </c>
      <c r="T1246">
        <f t="shared" si="171"/>
        <v>-1</v>
      </c>
      <c r="U1246" s="1">
        <v>42771</v>
      </c>
      <c r="V1246" s="13">
        <f t="shared" si="172"/>
        <v>42767</v>
      </c>
      <c r="W1246" s="14">
        <f t="shared" si="173"/>
        <v>42771</v>
      </c>
      <c r="X1246" s="1" t="str">
        <f t="shared" si="174"/>
        <v>Sunday</v>
      </c>
      <c r="Y1246" s="2">
        <v>0.61789351851851848</v>
      </c>
      <c r="Z1246" s="2">
        <f t="shared" si="175"/>
        <v>0.625</v>
      </c>
      <c r="AA1246">
        <f>1</f>
        <v>1</v>
      </c>
      <c r="AB1246" s="1">
        <v>42771</v>
      </c>
      <c r="AC1246" s="13">
        <f t="shared" si="176"/>
        <v>42767</v>
      </c>
      <c r="AD1246" s="14">
        <f t="shared" si="177"/>
        <v>42771</v>
      </c>
      <c r="AE1246" s="1" t="str">
        <f t="shared" si="178"/>
        <v>Sunday</v>
      </c>
      <c r="AF1246" s="2">
        <v>0.63274305555555554</v>
      </c>
      <c r="AG1246" s="2">
        <f t="shared" si="179"/>
        <v>0.625</v>
      </c>
      <c r="AH1246" t="s">
        <v>27</v>
      </c>
    </row>
    <row r="1247" spans="1:34" x14ac:dyDescent="0.2">
      <c r="A1247">
        <v>1411805</v>
      </c>
      <c r="B1247" t="s">
        <v>88</v>
      </c>
      <c r="E1247">
        <v>53233</v>
      </c>
      <c r="F1247" t="s">
        <v>23</v>
      </c>
      <c r="G1247" t="s">
        <v>89</v>
      </c>
      <c r="H1247">
        <v>960</v>
      </c>
      <c r="I1247" t="s">
        <v>75</v>
      </c>
      <c r="J1247">
        <f>VLOOKUP(I1247,[1]Key!$A$1:$C$72,2,FALSE)</f>
        <v>43.056539999999998</v>
      </c>
      <c r="K1247">
        <f>VLOOKUP(I1247,[1]Key!$A$1:$C$72,3,FALSE)</f>
        <v>-87.914370000000005</v>
      </c>
      <c r="L1247" t="s">
        <v>29</v>
      </c>
      <c r="M1247">
        <f>VLOOKUP(L1247,[1]Key!$A$1:$C$72,2,FALSE)</f>
        <v>43.042490000000001</v>
      </c>
      <c r="N1247">
        <f>VLOOKUP(L1247,[1]Key!$A$1:$C$72,3,FALSE)</f>
        <v>-87.909959999999998</v>
      </c>
      <c r="O1247">
        <v>10</v>
      </c>
      <c r="P1247">
        <v>3</v>
      </c>
      <c r="Q1247">
        <v>1.5</v>
      </c>
      <c r="R1247">
        <v>1.4</v>
      </c>
      <c r="S1247">
        <v>60</v>
      </c>
      <c r="T1247">
        <f t="shared" si="171"/>
        <v>-1</v>
      </c>
      <c r="U1247" s="1">
        <v>42771</v>
      </c>
      <c r="V1247" s="13">
        <f t="shared" si="172"/>
        <v>42767</v>
      </c>
      <c r="W1247" s="14">
        <f t="shared" si="173"/>
        <v>42771</v>
      </c>
      <c r="X1247" s="1" t="str">
        <f t="shared" si="174"/>
        <v>Sunday</v>
      </c>
      <c r="Y1247" s="2">
        <v>0.62975694444444441</v>
      </c>
      <c r="Z1247" s="2">
        <f t="shared" si="175"/>
        <v>0.625</v>
      </c>
      <c r="AA1247">
        <f>1</f>
        <v>1</v>
      </c>
      <c r="AB1247" s="1">
        <v>42771</v>
      </c>
      <c r="AC1247" s="13">
        <f t="shared" si="176"/>
        <v>42767</v>
      </c>
      <c r="AD1247" s="14">
        <f t="shared" si="177"/>
        <v>42771</v>
      </c>
      <c r="AE1247" s="1" t="str">
        <f t="shared" si="178"/>
        <v>Sunday</v>
      </c>
      <c r="AF1247" s="2">
        <v>0.63678240740740744</v>
      </c>
      <c r="AG1247" s="2">
        <f t="shared" si="179"/>
        <v>0.625</v>
      </c>
      <c r="AH1247" t="s">
        <v>27</v>
      </c>
    </row>
    <row r="1248" spans="1:34" x14ac:dyDescent="0.2">
      <c r="A1248">
        <v>1501268</v>
      </c>
      <c r="B1248" t="s">
        <v>88</v>
      </c>
      <c r="E1248">
        <v>53225</v>
      </c>
      <c r="F1248" t="s">
        <v>23</v>
      </c>
      <c r="G1248" t="s">
        <v>89</v>
      </c>
      <c r="H1248">
        <v>15</v>
      </c>
      <c r="I1248" t="s">
        <v>62</v>
      </c>
      <c r="J1248">
        <f>VLOOKUP(I1248,[1]Key!$A$1:$C$72,2,FALSE)</f>
        <v>43.058010000000003</v>
      </c>
      <c r="K1248">
        <f>VLOOKUP(I1248,[1]Key!$A$1:$C$72,3,FALSE)</f>
        <v>-87.877300000000005</v>
      </c>
      <c r="L1248" t="s">
        <v>62</v>
      </c>
      <c r="M1248">
        <f>VLOOKUP(L1248,[1]Key!$A$1:$C$72,2,FALSE)</f>
        <v>43.058010000000003</v>
      </c>
      <c r="N1248">
        <f>VLOOKUP(L1248,[1]Key!$A$1:$C$72,3,FALSE)</f>
        <v>-87.877300000000005</v>
      </c>
      <c r="O1248">
        <v>33</v>
      </c>
      <c r="P1248">
        <v>3</v>
      </c>
      <c r="Q1248">
        <v>5</v>
      </c>
      <c r="R1248">
        <v>4.7</v>
      </c>
      <c r="S1248">
        <v>198</v>
      </c>
      <c r="T1248">
        <f t="shared" si="171"/>
        <v>-1</v>
      </c>
      <c r="U1248" s="1">
        <v>42772</v>
      </c>
      <c r="V1248" s="13">
        <f t="shared" si="172"/>
        <v>42767</v>
      </c>
      <c r="W1248" s="14">
        <f t="shared" si="173"/>
        <v>42772</v>
      </c>
      <c r="X1248" s="1" t="str">
        <f t="shared" si="174"/>
        <v>Monday</v>
      </c>
      <c r="Y1248" s="2">
        <v>0.65479166666666666</v>
      </c>
      <c r="Z1248" s="2">
        <f t="shared" si="175"/>
        <v>0.66666666666666663</v>
      </c>
      <c r="AA1248">
        <f>1</f>
        <v>1</v>
      </c>
      <c r="AB1248" s="1">
        <v>42772</v>
      </c>
      <c r="AC1248" s="13">
        <f t="shared" si="176"/>
        <v>42767</v>
      </c>
      <c r="AD1248" s="14">
        <f t="shared" si="177"/>
        <v>42772</v>
      </c>
      <c r="AE1248" s="1" t="str">
        <f t="shared" si="178"/>
        <v>Monday</v>
      </c>
      <c r="AF1248" s="2">
        <v>0.67733796296296289</v>
      </c>
      <c r="AG1248" s="2">
        <f t="shared" si="179"/>
        <v>0.66666666666666663</v>
      </c>
      <c r="AH1248" t="s">
        <v>35</v>
      </c>
    </row>
    <row r="1249" spans="1:34" x14ac:dyDescent="0.2">
      <c r="A1249">
        <v>1494209</v>
      </c>
      <c r="B1249" t="s">
        <v>88</v>
      </c>
      <c r="E1249">
        <v>48227</v>
      </c>
      <c r="F1249" t="s">
        <v>23</v>
      </c>
      <c r="G1249" t="s">
        <v>89</v>
      </c>
      <c r="H1249">
        <v>5492</v>
      </c>
      <c r="I1249" t="s">
        <v>40</v>
      </c>
      <c r="J1249">
        <f>VLOOKUP(I1249,[1]Key!$A$1:$C$72,2,FALSE)</f>
        <v>43.031480000000002</v>
      </c>
      <c r="K1249">
        <f>VLOOKUP(I1249,[1]Key!$A$1:$C$72,3,FALSE)</f>
        <v>-87.908169999999998</v>
      </c>
      <c r="L1249" t="s">
        <v>74</v>
      </c>
      <c r="M1249">
        <f>VLOOKUP(L1249,[1]Key!$A$1:$C$72,2,FALSE)</f>
        <v>43.040154000000001</v>
      </c>
      <c r="N1249">
        <f>VLOOKUP(L1249,[1]Key!$A$1:$C$72,3,FALSE)</f>
        <v>-87.932113000000001</v>
      </c>
      <c r="O1249">
        <v>14</v>
      </c>
      <c r="P1249">
        <v>3</v>
      </c>
      <c r="Q1249">
        <v>2.1</v>
      </c>
      <c r="R1249">
        <v>2</v>
      </c>
      <c r="S1249">
        <v>84</v>
      </c>
      <c r="T1249">
        <f t="shared" si="171"/>
        <v>-1</v>
      </c>
      <c r="U1249" s="1">
        <v>42767</v>
      </c>
      <c r="V1249" s="13">
        <f t="shared" si="172"/>
        <v>42767</v>
      </c>
      <c r="W1249" s="14">
        <f t="shared" si="173"/>
        <v>42767</v>
      </c>
      <c r="X1249" s="1" t="str">
        <f t="shared" si="174"/>
        <v>Wednesday</v>
      </c>
      <c r="Y1249" s="2">
        <v>0.73790509259259263</v>
      </c>
      <c r="Z1249" s="2">
        <f t="shared" si="175"/>
        <v>0.75</v>
      </c>
      <c r="AA1249">
        <f>1</f>
        <v>1</v>
      </c>
      <c r="AB1249" s="1">
        <v>42767</v>
      </c>
      <c r="AC1249" s="13">
        <f t="shared" si="176"/>
        <v>42767</v>
      </c>
      <c r="AD1249" s="14">
        <f t="shared" si="177"/>
        <v>42767</v>
      </c>
      <c r="AE1249" s="1" t="str">
        <f t="shared" si="178"/>
        <v>Wednesday</v>
      </c>
      <c r="AF1249" s="2">
        <v>0.7478125000000001</v>
      </c>
      <c r="AG1249" s="2">
        <f t="shared" si="179"/>
        <v>0.75</v>
      </c>
      <c r="AH1249" t="s">
        <v>27</v>
      </c>
    </row>
    <row r="1250" spans="1:34" x14ac:dyDescent="0.2">
      <c r="A1250">
        <v>1422188</v>
      </c>
      <c r="B1250" t="s">
        <v>88</v>
      </c>
      <c r="E1250">
        <v>7424</v>
      </c>
      <c r="F1250" t="s">
        <v>23</v>
      </c>
      <c r="G1250" t="s">
        <v>89</v>
      </c>
      <c r="H1250">
        <v>11153</v>
      </c>
      <c r="I1250" t="s">
        <v>54</v>
      </c>
      <c r="J1250">
        <f>VLOOKUP(I1250,[1]Key!$A$1:$C$72,2,FALSE)</f>
        <v>43.046570000000003</v>
      </c>
      <c r="K1250">
        <f>VLOOKUP(I1250,[1]Key!$A$1:$C$72,3,FALSE)</f>
        <v>-87.908720000000002</v>
      </c>
      <c r="L1250" t="s">
        <v>40</v>
      </c>
      <c r="M1250">
        <f>VLOOKUP(L1250,[1]Key!$A$1:$C$72,2,FALSE)</f>
        <v>43.031480000000002</v>
      </c>
      <c r="N1250">
        <f>VLOOKUP(L1250,[1]Key!$A$1:$C$72,3,FALSE)</f>
        <v>-87.908169999999998</v>
      </c>
      <c r="O1250">
        <v>12</v>
      </c>
      <c r="P1250">
        <v>3</v>
      </c>
      <c r="Q1250">
        <v>1.8</v>
      </c>
      <c r="R1250">
        <v>1.7</v>
      </c>
      <c r="S1250">
        <v>72</v>
      </c>
      <c r="T1250">
        <f t="shared" si="171"/>
        <v>-1</v>
      </c>
      <c r="U1250" s="1">
        <v>42768</v>
      </c>
      <c r="V1250" s="13">
        <f t="shared" si="172"/>
        <v>42767</v>
      </c>
      <c r="W1250" s="14">
        <f t="shared" si="173"/>
        <v>42768</v>
      </c>
      <c r="X1250" s="1" t="str">
        <f t="shared" si="174"/>
        <v>Thursday</v>
      </c>
      <c r="Y1250" s="2">
        <v>0.34059027777777778</v>
      </c>
      <c r="Z1250" s="2">
        <f t="shared" si="175"/>
        <v>0.33333333333333331</v>
      </c>
      <c r="AA1250">
        <f>1</f>
        <v>1</v>
      </c>
      <c r="AB1250" s="1">
        <v>42768</v>
      </c>
      <c r="AC1250" s="13">
        <f t="shared" si="176"/>
        <v>42767</v>
      </c>
      <c r="AD1250" s="14">
        <f t="shared" si="177"/>
        <v>42768</v>
      </c>
      <c r="AE1250" s="1" t="str">
        <f t="shared" si="178"/>
        <v>Thursday</v>
      </c>
      <c r="AF1250" s="2">
        <v>0.34869212962962964</v>
      </c>
      <c r="AG1250" s="2">
        <f t="shared" si="179"/>
        <v>0.33333333333333331</v>
      </c>
      <c r="AH1250" t="s">
        <v>27</v>
      </c>
    </row>
    <row r="1251" spans="1:34" x14ac:dyDescent="0.2">
      <c r="A1251">
        <v>1498931</v>
      </c>
      <c r="B1251" t="s">
        <v>88</v>
      </c>
      <c r="E1251">
        <v>53212</v>
      </c>
      <c r="F1251" t="s">
        <v>23</v>
      </c>
      <c r="G1251" t="s">
        <v>89</v>
      </c>
      <c r="H1251">
        <v>11091</v>
      </c>
      <c r="I1251" t="s">
        <v>36</v>
      </c>
      <c r="J1251">
        <f>VLOOKUP(I1251,[1]Key!$A$1:$C$72,2,FALSE)</f>
        <v>43.038580000000003</v>
      </c>
      <c r="K1251">
        <f>VLOOKUP(I1251,[1]Key!$A$1:$C$72,3,FALSE)</f>
        <v>-87.90934</v>
      </c>
      <c r="L1251" t="s">
        <v>81</v>
      </c>
      <c r="M1251">
        <f>VLOOKUP(L1251,[1]Key!$A$1:$C$72,2,FALSE)</f>
        <v>43.06033</v>
      </c>
      <c r="N1251">
        <f>VLOOKUP(L1251,[1]Key!$A$1:$C$72,3,FALSE)</f>
        <v>-87.89546</v>
      </c>
      <c r="O1251">
        <v>20</v>
      </c>
      <c r="P1251">
        <v>3</v>
      </c>
      <c r="Q1251">
        <v>3</v>
      </c>
      <c r="R1251">
        <v>2.9</v>
      </c>
      <c r="S1251">
        <v>120</v>
      </c>
      <c r="T1251">
        <f t="shared" si="171"/>
        <v>-1</v>
      </c>
      <c r="U1251" s="1">
        <v>42769</v>
      </c>
      <c r="V1251" s="13">
        <f t="shared" si="172"/>
        <v>42767</v>
      </c>
      <c r="W1251" s="14">
        <f t="shared" si="173"/>
        <v>42769</v>
      </c>
      <c r="X1251" s="1" t="str">
        <f t="shared" si="174"/>
        <v>Friday</v>
      </c>
      <c r="Y1251" s="2">
        <v>0.55914351851851851</v>
      </c>
      <c r="Z1251" s="2">
        <f t="shared" si="175"/>
        <v>0.54166666666666663</v>
      </c>
      <c r="AA1251">
        <f>1</f>
        <v>1</v>
      </c>
      <c r="AB1251" s="1">
        <v>42769</v>
      </c>
      <c r="AC1251" s="13">
        <f t="shared" si="176"/>
        <v>42767</v>
      </c>
      <c r="AD1251" s="14">
        <f t="shared" si="177"/>
        <v>42769</v>
      </c>
      <c r="AE1251" s="1" t="str">
        <f t="shared" si="178"/>
        <v>Friday</v>
      </c>
      <c r="AF1251" s="2">
        <v>0.57296296296296301</v>
      </c>
      <c r="AG1251" s="2">
        <f t="shared" si="179"/>
        <v>0.58333333333333326</v>
      </c>
      <c r="AH1251" t="s">
        <v>27</v>
      </c>
    </row>
    <row r="1252" spans="1:34" x14ac:dyDescent="0.2">
      <c r="A1252">
        <v>1478664</v>
      </c>
      <c r="B1252" t="s">
        <v>88</v>
      </c>
      <c r="E1252">
        <v>53202</v>
      </c>
      <c r="F1252" t="s">
        <v>23</v>
      </c>
      <c r="G1252" t="s">
        <v>89</v>
      </c>
      <c r="H1252">
        <v>5713</v>
      </c>
      <c r="I1252" t="s">
        <v>61</v>
      </c>
      <c r="J1252">
        <f>VLOOKUP(I1252,[1]Key!$A$1:$C$72,2,FALSE)</f>
        <v>43.058619999999998</v>
      </c>
      <c r="K1252">
        <f>VLOOKUP(I1252,[1]Key!$A$1:$C$72,3,FALSE)</f>
        <v>-87.885319999999993</v>
      </c>
      <c r="L1252" t="s">
        <v>44</v>
      </c>
      <c r="M1252">
        <f>VLOOKUP(L1252,[1]Key!$A$1:$C$72,2,FALSE)</f>
        <v>43.045712999999999</v>
      </c>
      <c r="N1252">
        <f>VLOOKUP(L1252,[1]Key!$A$1:$C$72,3,FALSE)</f>
        <v>-87.899756999999994</v>
      </c>
      <c r="O1252">
        <v>23</v>
      </c>
      <c r="P1252">
        <v>3</v>
      </c>
      <c r="Q1252">
        <v>3.5</v>
      </c>
      <c r="R1252">
        <v>3.3</v>
      </c>
      <c r="S1252">
        <v>138</v>
      </c>
      <c r="T1252">
        <f t="shared" si="171"/>
        <v>-1</v>
      </c>
      <c r="U1252" s="1">
        <v>42769</v>
      </c>
      <c r="V1252" s="13">
        <f t="shared" si="172"/>
        <v>42767</v>
      </c>
      <c r="W1252" s="14">
        <f t="shared" si="173"/>
        <v>42769</v>
      </c>
      <c r="X1252" s="1" t="str">
        <f t="shared" si="174"/>
        <v>Friday</v>
      </c>
      <c r="Y1252" s="2">
        <v>0.74028935185185185</v>
      </c>
      <c r="Z1252" s="2">
        <f t="shared" si="175"/>
        <v>0.75</v>
      </c>
      <c r="AA1252">
        <f>1</f>
        <v>1</v>
      </c>
      <c r="AB1252" s="1">
        <v>42769</v>
      </c>
      <c r="AC1252" s="13">
        <f t="shared" si="176"/>
        <v>42767</v>
      </c>
      <c r="AD1252" s="14">
        <f t="shared" si="177"/>
        <v>42769</v>
      </c>
      <c r="AE1252" s="1" t="str">
        <f t="shared" si="178"/>
        <v>Friday</v>
      </c>
      <c r="AF1252" s="2">
        <v>0.75693287037037038</v>
      </c>
      <c r="AG1252" s="2">
        <f t="shared" si="179"/>
        <v>0.75</v>
      </c>
      <c r="AH1252" t="s">
        <v>27</v>
      </c>
    </row>
    <row r="1253" spans="1:34" x14ac:dyDescent="0.2">
      <c r="A1253">
        <v>1499229</v>
      </c>
      <c r="B1253" t="s">
        <v>88</v>
      </c>
      <c r="E1253">
        <v>53202</v>
      </c>
      <c r="F1253" t="s">
        <v>23</v>
      </c>
      <c r="G1253" t="s">
        <v>89</v>
      </c>
      <c r="H1253">
        <v>186</v>
      </c>
      <c r="I1253" t="s">
        <v>70</v>
      </c>
      <c r="J1253">
        <f>VLOOKUP(I1253,[1]Key!$A$1:$C$72,2,FALSE)</f>
        <v>43.053040000000003</v>
      </c>
      <c r="K1253">
        <f>VLOOKUP(I1253,[1]Key!$A$1:$C$72,3,FALSE)</f>
        <v>-87.897660000000002</v>
      </c>
      <c r="L1253" t="s">
        <v>34</v>
      </c>
      <c r="M1253">
        <f>VLOOKUP(L1253,[1]Key!$A$1:$C$72,2,FALSE)</f>
        <v>43.036900000000003</v>
      </c>
      <c r="N1253">
        <f>VLOOKUP(L1253,[1]Key!$A$1:$C$72,3,FALSE)</f>
        <v>-87.89667</v>
      </c>
      <c r="O1253">
        <v>12</v>
      </c>
      <c r="P1253">
        <v>3</v>
      </c>
      <c r="Q1253">
        <v>1.8</v>
      </c>
      <c r="R1253">
        <v>1.7</v>
      </c>
      <c r="S1253">
        <v>72</v>
      </c>
      <c r="T1253">
        <f t="shared" si="171"/>
        <v>-1</v>
      </c>
      <c r="U1253" s="1">
        <v>42770</v>
      </c>
      <c r="V1253" s="13">
        <f t="shared" si="172"/>
        <v>42767</v>
      </c>
      <c r="W1253" s="14">
        <f t="shared" si="173"/>
        <v>42770</v>
      </c>
      <c r="X1253" s="1" t="str">
        <f t="shared" si="174"/>
        <v>Saturday</v>
      </c>
      <c r="Y1253" s="2">
        <v>0.33042824074074073</v>
      </c>
      <c r="Z1253" s="2">
        <f t="shared" si="175"/>
        <v>0.33333333333333331</v>
      </c>
      <c r="AA1253">
        <f>1</f>
        <v>1</v>
      </c>
      <c r="AB1253" s="1">
        <v>42770</v>
      </c>
      <c r="AC1253" s="13">
        <f t="shared" si="176"/>
        <v>42767</v>
      </c>
      <c r="AD1253" s="14">
        <f t="shared" si="177"/>
        <v>42770</v>
      </c>
      <c r="AE1253" s="1" t="str">
        <f t="shared" si="178"/>
        <v>Saturday</v>
      </c>
      <c r="AF1253" s="2">
        <v>0.33853009259259265</v>
      </c>
      <c r="AG1253" s="2">
        <f t="shared" si="179"/>
        <v>0.33333333333333331</v>
      </c>
      <c r="AH1253" t="s">
        <v>27</v>
      </c>
    </row>
    <row r="1254" spans="1:34" x14ac:dyDescent="0.2">
      <c r="A1254">
        <v>1512968</v>
      </c>
      <c r="B1254" t="s">
        <v>88</v>
      </c>
      <c r="E1254">
        <v>53215</v>
      </c>
      <c r="F1254" t="s">
        <v>23</v>
      </c>
      <c r="G1254" t="s">
        <v>89</v>
      </c>
      <c r="H1254">
        <v>11119</v>
      </c>
      <c r="I1254" t="s">
        <v>51</v>
      </c>
      <c r="J1254">
        <f>VLOOKUP(I1254,[1]Key!$A$1:$C$72,2,FALSE)</f>
        <v>43.05536</v>
      </c>
      <c r="K1254">
        <f>VLOOKUP(I1254,[1]Key!$A$1:$C$72,3,FALSE)</f>
        <v>-87.90504</v>
      </c>
      <c r="L1254" t="s">
        <v>51</v>
      </c>
      <c r="M1254">
        <f>VLOOKUP(L1254,[1]Key!$A$1:$C$72,2,FALSE)</f>
        <v>43.05536</v>
      </c>
      <c r="N1254">
        <f>VLOOKUP(L1254,[1]Key!$A$1:$C$72,3,FALSE)</f>
        <v>-87.90504</v>
      </c>
      <c r="O1254">
        <v>24</v>
      </c>
      <c r="P1254">
        <v>0</v>
      </c>
      <c r="Q1254">
        <v>3.6</v>
      </c>
      <c r="R1254">
        <v>3.4</v>
      </c>
      <c r="S1254">
        <v>144</v>
      </c>
      <c r="T1254">
        <f t="shared" si="171"/>
        <v>-1</v>
      </c>
      <c r="U1254" s="1">
        <v>42784</v>
      </c>
      <c r="V1254" s="13">
        <f t="shared" si="172"/>
        <v>42767</v>
      </c>
      <c r="W1254" s="14">
        <f t="shared" si="173"/>
        <v>42784</v>
      </c>
      <c r="X1254" s="1" t="str">
        <f t="shared" si="174"/>
        <v>Saturday</v>
      </c>
      <c r="Y1254" s="2">
        <v>0.99356481481481485</v>
      </c>
      <c r="Z1254" s="2">
        <f t="shared" si="175"/>
        <v>1</v>
      </c>
      <c r="AA1254">
        <f>1</f>
        <v>1</v>
      </c>
      <c r="AB1254" s="1">
        <v>42785</v>
      </c>
      <c r="AC1254" s="13">
        <f t="shared" si="176"/>
        <v>42767</v>
      </c>
      <c r="AD1254" s="14">
        <f t="shared" si="177"/>
        <v>42785</v>
      </c>
      <c r="AE1254" s="1" t="str">
        <f t="shared" si="178"/>
        <v>Sunday</v>
      </c>
      <c r="AF1254" s="2">
        <v>1.03125E-2</v>
      </c>
      <c r="AG1254" s="2">
        <f t="shared" si="179"/>
        <v>0</v>
      </c>
      <c r="AH1254" t="s">
        <v>35</v>
      </c>
    </row>
    <row r="1255" spans="1:34" x14ac:dyDescent="0.2">
      <c r="A1255">
        <v>1094705</v>
      </c>
      <c r="B1255" t="s">
        <v>88</v>
      </c>
      <c r="E1255">
        <v>53216</v>
      </c>
      <c r="F1255" t="s">
        <v>23</v>
      </c>
      <c r="G1255" t="s">
        <v>89</v>
      </c>
      <c r="H1255">
        <v>11133</v>
      </c>
      <c r="I1255" t="s">
        <v>57</v>
      </c>
      <c r="J1255">
        <f>VLOOKUP(I1255,[1]Key!$A$1:$C$72,2,FALSE)</f>
        <v>43.048609999999996</v>
      </c>
      <c r="K1255">
        <f>VLOOKUP(I1255,[1]Key!$A$1:$C$72,3,FALSE)</f>
        <v>-88.008480000000006</v>
      </c>
      <c r="L1255" t="s">
        <v>57</v>
      </c>
      <c r="M1255">
        <f>VLOOKUP(L1255,[1]Key!$A$1:$C$72,2,FALSE)</f>
        <v>43.048609999999996</v>
      </c>
      <c r="N1255">
        <f>VLOOKUP(L1255,[1]Key!$A$1:$C$72,3,FALSE)</f>
        <v>-88.008480000000006</v>
      </c>
      <c r="O1255">
        <v>30</v>
      </c>
      <c r="P1255">
        <v>0</v>
      </c>
      <c r="Q1255">
        <v>4.5</v>
      </c>
      <c r="R1255">
        <v>4.3</v>
      </c>
      <c r="S1255">
        <v>180</v>
      </c>
      <c r="T1255">
        <f t="shared" si="171"/>
        <v>-1</v>
      </c>
      <c r="U1255" s="1">
        <v>42788</v>
      </c>
      <c r="V1255" s="13">
        <f t="shared" si="172"/>
        <v>42767</v>
      </c>
      <c r="W1255" s="14">
        <f t="shared" si="173"/>
        <v>42788</v>
      </c>
      <c r="X1255" s="1" t="str">
        <f t="shared" si="174"/>
        <v>Wednesday</v>
      </c>
      <c r="Y1255" s="2">
        <v>0.54003472222222226</v>
      </c>
      <c r="Z1255" s="2">
        <f t="shared" si="175"/>
        <v>0.54166666666666663</v>
      </c>
      <c r="AA1255">
        <f>1</f>
        <v>1</v>
      </c>
      <c r="AB1255" s="1">
        <v>42788</v>
      </c>
      <c r="AC1255" s="13">
        <f t="shared" si="176"/>
        <v>42767</v>
      </c>
      <c r="AD1255" s="14">
        <f t="shared" si="177"/>
        <v>42788</v>
      </c>
      <c r="AE1255" s="1" t="str">
        <f t="shared" si="178"/>
        <v>Wednesday</v>
      </c>
      <c r="AF1255" s="2">
        <v>0.56093749999999998</v>
      </c>
      <c r="AG1255" s="2">
        <f t="shared" si="179"/>
        <v>0.54166666666666663</v>
      </c>
      <c r="AH1255" t="s">
        <v>35</v>
      </c>
    </row>
    <row r="1256" spans="1:34" x14ac:dyDescent="0.2">
      <c r="A1256">
        <v>1516917</v>
      </c>
      <c r="B1256" t="s">
        <v>88</v>
      </c>
      <c r="E1256">
        <v>53208</v>
      </c>
      <c r="F1256" t="s">
        <v>23</v>
      </c>
      <c r="G1256" t="s">
        <v>89</v>
      </c>
      <c r="H1256">
        <v>11130</v>
      </c>
      <c r="I1256" t="s">
        <v>62</v>
      </c>
      <c r="J1256">
        <f>VLOOKUP(I1256,[1]Key!$A$1:$C$72,2,FALSE)</f>
        <v>43.058010000000003</v>
      </c>
      <c r="K1256">
        <f>VLOOKUP(I1256,[1]Key!$A$1:$C$72,3,FALSE)</f>
        <v>-87.877300000000005</v>
      </c>
      <c r="L1256" t="s">
        <v>62</v>
      </c>
      <c r="M1256">
        <f>VLOOKUP(L1256,[1]Key!$A$1:$C$72,2,FALSE)</f>
        <v>43.058010000000003</v>
      </c>
      <c r="N1256">
        <f>VLOOKUP(L1256,[1]Key!$A$1:$C$72,3,FALSE)</f>
        <v>-87.877300000000005</v>
      </c>
      <c r="O1256">
        <v>21</v>
      </c>
      <c r="P1256">
        <v>0</v>
      </c>
      <c r="Q1256">
        <v>3.2</v>
      </c>
      <c r="R1256">
        <v>3</v>
      </c>
      <c r="S1256">
        <v>126</v>
      </c>
      <c r="T1256">
        <f t="shared" si="171"/>
        <v>-1</v>
      </c>
      <c r="U1256" s="1">
        <v>42787</v>
      </c>
      <c r="V1256" s="13">
        <f t="shared" si="172"/>
        <v>42767</v>
      </c>
      <c r="W1256" s="14">
        <f t="shared" si="173"/>
        <v>42787</v>
      </c>
      <c r="X1256" s="1" t="str">
        <f t="shared" si="174"/>
        <v>Tuesday</v>
      </c>
      <c r="Y1256" s="2">
        <v>0.61629629629629623</v>
      </c>
      <c r="Z1256" s="2">
        <f t="shared" si="175"/>
        <v>0.625</v>
      </c>
      <c r="AA1256">
        <f>1</f>
        <v>1</v>
      </c>
      <c r="AB1256" s="1">
        <v>42787</v>
      </c>
      <c r="AC1256" s="13">
        <f t="shared" si="176"/>
        <v>42767</v>
      </c>
      <c r="AD1256" s="14">
        <f t="shared" si="177"/>
        <v>42787</v>
      </c>
      <c r="AE1256" s="1" t="str">
        <f t="shared" si="178"/>
        <v>Tuesday</v>
      </c>
      <c r="AF1256" s="2">
        <v>0.63085648148148155</v>
      </c>
      <c r="AG1256" s="2">
        <f t="shared" si="179"/>
        <v>0.625</v>
      </c>
      <c r="AH1256" t="s">
        <v>35</v>
      </c>
    </row>
    <row r="1257" spans="1:34" x14ac:dyDescent="0.2">
      <c r="A1257">
        <v>1497817</v>
      </c>
      <c r="B1257" t="s">
        <v>88</v>
      </c>
      <c r="E1257">
        <v>2482</v>
      </c>
      <c r="F1257" t="s">
        <v>23</v>
      </c>
      <c r="G1257" t="s">
        <v>89</v>
      </c>
      <c r="H1257">
        <v>5470</v>
      </c>
      <c r="I1257" t="s">
        <v>82</v>
      </c>
      <c r="J1257">
        <f>VLOOKUP(I1257,[1]Key!$A$1:$C$72,2,FALSE)</f>
        <v>43.026229999999998</v>
      </c>
      <c r="K1257">
        <f>VLOOKUP(I1257,[1]Key!$A$1:$C$72,3,FALSE)</f>
        <v>-87.912809999999993</v>
      </c>
      <c r="L1257" t="s">
        <v>38</v>
      </c>
      <c r="M1257">
        <f>VLOOKUP(L1257,[1]Key!$A$1:$C$72,2,FALSE)</f>
        <v>43.004728999999998</v>
      </c>
      <c r="N1257">
        <f>VLOOKUP(L1257,[1]Key!$A$1:$C$72,3,FALSE)</f>
        <v>-87.905463999999995</v>
      </c>
      <c r="O1257">
        <v>65</v>
      </c>
      <c r="P1257">
        <v>9</v>
      </c>
      <c r="Q1257">
        <v>9.8000000000000007</v>
      </c>
      <c r="R1257">
        <v>9.3000000000000007</v>
      </c>
      <c r="S1257">
        <v>390</v>
      </c>
      <c r="T1257">
        <f t="shared" si="171"/>
        <v>-1</v>
      </c>
      <c r="U1257" s="1">
        <v>42767</v>
      </c>
      <c r="V1257" s="13">
        <f t="shared" si="172"/>
        <v>42767</v>
      </c>
      <c r="W1257" s="14">
        <f t="shared" si="173"/>
        <v>42767</v>
      </c>
      <c r="X1257" s="1" t="str">
        <f t="shared" si="174"/>
        <v>Wednesday</v>
      </c>
      <c r="Y1257" s="2">
        <v>0.45791666666666669</v>
      </c>
      <c r="Z1257" s="2">
        <f t="shared" si="175"/>
        <v>0.45833333333333331</v>
      </c>
      <c r="AA1257">
        <f>1</f>
        <v>1</v>
      </c>
      <c r="AB1257" s="1">
        <v>42767</v>
      </c>
      <c r="AC1257" s="13">
        <f t="shared" si="176"/>
        <v>42767</v>
      </c>
      <c r="AD1257" s="14">
        <f t="shared" si="177"/>
        <v>42767</v>
      </c>
      <c r="AE1257" s="1" t="str">
        <f t="shared" si="178"/>
        <v>Wednesday</v>
      </c>
      <c r="AF1257" s="2">
        <v>0.50278935185185192</v>
      </c>
      <c r="AG1257" s="2">
        <f t="shared" si="179"/>
        <v>0.5</v>
      </c>
      <c r="AH1257" t="s">
        <v>27</v>
      </c>
    </row>
    <row r="1258" spans="1:34" x14ac:dyDescent="0.2">
      <c r="A1258">
        <v>1499523</v>
      </c>
      <c r="B1258" t="s">
        <v>88</v>
      </c>
      <c r="E1258">
        <v>53110</v>
      </c>
      <c r="F1258" t="s">
        <v>23</v>
      </c>
      <c r="G1258" t="s">
        <v>89</v>
      </c>
      <c r="H1258">
        <v>11049</v>
      </c>
      <c r="I1258" t="s">
        <v>68</v>
      </c>
      <c r="J1258">
        <f>VLOOKUP(I1258,[1]Key!$A$1:$C$72,2,FALSE)</f>
        <v>43.04804</v>
      </c>
      <c r="K1258">
        <f>VLOOKUP(I1258,[1]Key!$A$1:$C$72,3,FALSE)</f>
        <v>-87.896720000000002</v>
      </c>
      <c r="L1258" t="s">
        <v>68</v>
      </c>
      <c r="M1258">
        <f>VLOOKUP(L1258,[1]Key!$A$1:$C$72,2,FALSE)</f>
        <v>43.04804</v>
      </c>
      <c r="N1258">
        <f>VLOOKUP(L1258,[1]Key!$A$1:$C$72,3,FALSE)</f>
        <v>-87.896720000000002</v>
      </c>
      <c r="O1258">
        <v>20</v>
      </c>
      <c r="P1258">
        <v>3</v>
      </c>
      <c r="Q1258">
        <v>3</v>
      </c>
      <c r="R1258">
        <v>2.9</v>
      </c>
      <c r="S1258">
        <v>120</v>
      </c>
      <c r="T1258">
        <f t="shared" si="171"/>
        <v>-1</v>
      </c>
      <c r="U1258" s="1">
        <v>42770</v>
      </c>
      <c r="V1258" s="13">
        <f t="shared" si="172"/>
        <v>42767</v>
      </c>
      <c r="W1258" s="14">
        <f t="shared" si="173"/>
        <v>42770</v>
      </c>
      <c r="X1258" s="1" t="str">
        <f t="shared" si="174"/>
        <v>Saturday</v>
      </c>
      <c r="Y1258" s="2">
        <v>0.56711805555555561</v>
      </c>
      <c r="Z1258" s="2">
        <f t="shared" si="175"/>
        <v>0.58333333333333326</v>
      </c>
      <c r="AA1258">
        <f>1</f>
        <v>1</v>
      </c>
      <c r="AB1258" s="1">
        <v>42770</v>
      </c>
      <c r="AC1258" s="13">
        <f t="shared" si="176"/>
        <v>42767</v>
      </c>
      <c r="AD1258" s="14">
        <f t="shared" si="177"/>
        <v>42770</v>
      </c>
      <c r="AE1258" s="1" t="str">
        <f t="shared" si="178"/>
        <v>Saturday</v>
      </c>
      <c r="AF1258" s="2">
        <v>0.58060185185185187</v>
      </c>
      <c r="AG1258" s="2">
        <f t="shared" si="179"/>
        <v>0.58333333333333326</v>
      </c>
      <c r="AH1258" t="s">
        <v>35</v>
      </c>
    </row>
    <row r="1259" spans="1:34" x14ac:dyDescent="0.2">
      <c r="A1259">
        <v>1434632</v>
      </c>
      <c r="B1259" t="s">
        <v>88</v>
      </c>
      <c r="E1259">
        <v>53233</v>
      </c>
      <c r="F1259" t="s">
        <v>23</v>
      </c>
      <c r="G1259" t="s">
        <v>89</v>
      </c>
      <c r="H1259">
        <v>1</v>
      </c>
      <c r="I1259" t="s">
        <v>41</v>
      </c>
      <c r="J1259">
        <f>VLOOKUP(I1259,[1]Key!$A$1:$C$72,2,FALSE)</f>
        <v>43.04824</v>
      </c>
      <c r="K1259">
        <f>VLOOKUP(I1259,[1]Key!$A$1:$C$72,3,FALSE)</f>
        <v>-87.904970000000006</v>
      </c>
      <c r="L1259" t="s">
        <v>41</v>
      </c>
      <c r="M1259">
        <f>VLOOKUP(L1259,[1]Key!$A$1:$C$72,2,FALSE)</f>
        <v>43.04824</v>
      </c>
      <c r="N1259">
        <f>VLOOKUP(L1259,[1]Key!$A$1:$C$72,3,FALSE)</f>
        <v>-87.904970000000006</v>
      </c>
      <c r="O1259">
        <v>6</v>
      </c>
      <c r="P1259">
        <v>3</v>
      </c>
      <c r="Q1259">
        <v>0.9</v>
      </c>
      <c r="R1259">
        <v>0.9</v>
      </c>
      <c r="S1259">
        <v>36</v>
      </c>
      <c r="T1259">
        <f t="shared" si="171"/>
        <v>-1</v>
      </c>
      <c r="U1259" s="1">
        <v>42770</v>
      </c>
      <c r="V1259" s="13">
        <f t="shared" si="172"/>
        <v>42767</v>
      </c>
      <c r="W1259" s="14">
        <f t="shared" si="173"/>
        <v>42770</v>
      </c>
      <c r="X1259" s="1" t="str">
        <f t="shared" si="174"/>
        <v>Saturday</v>
      </c>
      <c r="Y1259" s="2">
        <v>0.60457175925925932</v>
      </c>
      <c r="Z1259" s="2">
        <f t="shared" si="175"/>
        <v>0.625</v>
      </c>
      <c r="AA1259">
        <f>1</f>
        <v>1</v>
      </c>
      <c r="AB1259" s="1">
        <v>42770</v>
      </c>
      <c r="AC1259" s="13">
        <f t="shared" si="176"/>
        <v>42767</v>
      </c>
      <c r="AD1259" s="14">
        <f t="shared" si="177"/>
        <v>42770</v>
      </c>
      <c r="AE1259" s="1" t="str">
        <f t="shared" si="178"/>
        <v>Saturday</v>
      </c>
      <c r="AF1259" s="2">
        <v>0.60866898148148152</v>
      </c>
      <c r="AG1259" s="2">
        <f t="shared" si="179"/>
        <v>0.625</v>
      </c>
      <c r="AH1259" t="s">
        <v>35</v>
      </c>
    </row>
    <row r="1260" spans="1:34" x14ac:dyDescent="0.2">
      <c r="A1260">
        <v>1500019</v>
      </c>
      <c r="B1260" t="s">
        <v>88</v>
      </c>
      <c r="E1260">
        <v>53129</v>
      </c>
      <c r="F1260" t="s">
        <v>23</v>
      </c>
      <c r="G1260" t="s">
        <v>89</v>
      </c>
      <c r="H1260">
        <v>997</v>
      </c>
      <c r="I1260" t="s">
        <v>30</v>
      </c>
      <c r="J1260">
        <f>VLOOKUP(I1260,[1]Key!$A$1:$C$72,2,FALSE)</f>
        <v>43.05847</v>
      </c>
      <c r="K1260">
        <f>VLOOKUP(I1260,[1]Key!$A$1:$C$72,3,FALSE)</f>
        <v>-87.898079999999993</v>
      </c>
      <c r="L1260" t="s">
        <v>70</v>
      </c>
      <c r="M1260">
        <f>VLOOKUP(L1260,[1]Key!$A$1:$C$72,2,FALSE)</f>
        <v>43.053040000000003</v>
      </c>
      <c r="N1260">
        <f>VLOOKUP(L1260,[1]Key!$A$1:$C$72,3,FALSE)</f>
        <v>-87.897660000000002</v>
      </c>
      <c r="O1260">
        <v>5</v>
      </c>
      <c r="P1260">
        <v>3</v>
      </c>
      <c r="Q1260">
        <v>0.8</v>
      </c>
      <c r="R1260">
        <v>0.7</v>
      </c>
      <c r="S1260">
        <v>30</v>
      </c>
      <c r="T1260">
        <f t="shared" si="171"/>
        <v>-1</v>
      </c>
      <c r="U1260" s="1">
        <v>42770</v>
      </c>
      <c r="V1260" s="13">
        <f t="shared" si="172"/>
        <v>42767</v>
      </c>
      <c r="W1260" s="14">
        <f t="shared" si="173"/>
        <v>42770</v>
      </c>
      <c r="X1260" s="1" t="str">
        <f t="shared" si="174"/>
        <v>Saturday</v>
      </c>
      <c r="Y1260" s="2">
        <v>0.90440972222222227</v>
      </c>
      <c r="Z1260" s="2">
        <f t="shared" si="175"/>
        <v>0.91666666666666663</v>
      </c>
      <c r="AA1260">
        <f>1</f>
        <v>1</v>
      </c>
      <c r="AB1260" s="1">
        <v>42770</v>
      </c>
      <c r="AC1260" s="13">
        <f t="shared" si="176"/>
        <v>42767</v>
      </c>
      <c r="AD1260" s="14">
        <f t="shared" si="177"/>
        <v>42770</v>
      </c>
      <c r="AE1260" s="1" t="str">
        <f t="shared" si="178"/>
        <v>Saturday</v>
      </c>
      <c r="AF1260" s="2">
        <v>0.90795138888888882</v>
      </c>
      <c r="AG1260" s="2">
        <f t="shared" si="179"/>
        <v>0.91666666666666663</v>
      </c>
      <c r="AH1260" t="s">
        <v>27</v>
      </c>
    </row>
    <row r="1261" spans="1:34" x14ac:dyDescent="0.2">
      <c r="A1261">
        <v>1500281</v>
      </c>
      <c r="B1261" t="s">
        <v>88</v>
      </c>
      <c r="E1261">
        <v>53226</v>
      </c>
      <c r="F1261" t="s">
        <v>23</v>
      </c>
      <c r="G1261" t="s">
        <v>89</v>
      </c>
      <c r="H1261">
        <v>5535</v>
      </c>
      <c r="I1261" t="s">
        <v>26</v>
      </c>
      <c r="J1261">
        <f>VLOOKUP(I1261,[1]Key!$A$1:$C$72,2,FALSE)</f>
        <v>43.060079999999999</v>
      </c>
      <c r="K1261">
        <f>VLOOKUP(I1261,[1]Key!$A$1:$C$72,3,FALSE)</f>
        <v>-88.027349999999998</v>
      </c>
      <c r="L1261" t="s">
        <v>57</v>
      </c>
      <c r="M1261">
        <f>VLOOKUP(L1261,[1]Key!$A$1:$C$72,2,FALSE)</f>
        <v>43.048609999999996</v>
      </c>
      <c r="N1261">
        <f>VLOOKUP(L1261,[1]Key!$A$1:$C$72,3,FALSE)</f>
        <v>-88.008480000000006</v>
      </c>
      <c r="O1261">
        <v>18</v>
      </c>
      <c r="P1261">
        <v>3</v>
      </c>
      <c r="Q1261">
        <v>2.7</v>
      </c>
      <c r="R1261">
        <v>2.6</v>
      </c>
      <c r="S1261">
        <v>108</v>
      </c>
      <c r="T1261">
        <f t="shared" si="171"/>
        <v>-1</v>
      </c>
      <c r="U1261" s="1">
        <v>42771</v>
      </c>
      <c r="V1261" s="13">
        <f t="shared" si="172"/>
        <v>42767</v>
      </c>
      <c r="W1261" s="14">
        <f t="shared" si="173"/>
        <v>42771</v>
      </c>
      <c r="X1261" s="1" t="str">
        <f t="shared" si="174"/>
        <v>Sunday</v>
      </c>
      <c r="Y1261" s="2">
        <v>0.5128935185185185</v>
      </c>
      <c r="Z1261" s="2">
        <f t="shared" si="175"/>
        <v>0.5</v>
      </c>
      <c r="AA1261">
        <f>1</f>
        <v>1</v>
      </c>
      <c r="AB1261" s="1">
        <v>42771</v>
      </c>
      <c r="AC1261" s="13">
        <f t="shared" si="176"/>
        <v>42767</v>
      </c>
      <c r="AD1261" s="14">
        <f t="shared" si="177"/>
        <v>42771</v>
      </c>
      <c r="AE1261" s="1" t="str">
        <f t="shared" si="178"/>
        <v>Sunday</v>
      </c>
      <c r="AF1261" s="2">
        <v>0.52543981481481483</v>
      </c>
      <c r="AG1261" s="2">
        <f t="shared" si="179"/>
        <v>0.54166666666666663</v>
      </c>
      <c r="AH1261" t="s">
        <v>27</v>
      </c>
    </row>
    <row r="1262" spans="1:34" x14ac:dyDescent="0.2">
      <c r="A1262">
        <v>1500296</v>
      </c>
      <c r="B1262" t="s">
        <v>88</v>
      </c>
      <c r="E1262">
        <v>54937</v>
      </c>
      <c r="F1262" t="s">
        <v>23</v>
      </c>
      <c r="G1262" t="s">
        <v>89</v>
      </c>
      <c r="H1262">
        <v>11046</v>
      </c>
      <c r="I1262" t="s">
        <v>34</v>
      </c>
      <c r="J1262">
        <f>VLOOKUP(I1262,[1]Key!$A$1:$C$72,2,FALSE)</f>
        <v>43.036900000000003</v>
      </c>
      <c r="K1262">
        <f>VLOOKUP(I1262,[1]Key!$A$1:$C$72,3,FALSE)</f>
        <v>-87.89667</v>
      </c>
      <c r="L1262" t="s">
        <v>40</v>
      </c>
      <c r="M1262">
        <f>VLOOKUP(L1262,[1]Key!$A$1:$C$72,2,FALSE)</f>
        <v>43.031480000000002</v>
      </c>
      <c r="N1262">
        <f>VLOOKUP(L1262,[1]Key!$A$1:$C$72,3,FALSE)</f>
        <v>-87.908169999999998</v>
      </c>
      <c r="O1262">
        <v>15</v>
      </c>
      <c r="P1262">
        <v>3</v>
      </c>
      <c r="Q1262">
        <v>2.2999999999999998</v>
      </c>
      <c r="R1262">
        <v>2.1</v>
      </c>
      <c r="S1262">
        <v>90</v>
      </c>
      <c r="T1262">
        <f t="shared" si="171"/>
        <v>-1</v>
      </c>
      <c r="U1262" s="1">
        <v>42771</v>
      </c>
      <c r="V1262" s="13">
        <f t="shared" si="172"/>
        <v>42767</v>
      </c>
      <c r="W1262" s="14">
        <f t="shared" si="173"/>
        <v>42771</v>
      </c>
      <c r="X1262" s="1" t="str">
        <f t="shared" si="174"/>
        <v>Sunday</v>
      </c>
      <c r="Y1262" s="2">
        <v>0.51613425925925926</v>
      </c>
      <c r="Z1262" s="2">
        <f t="shared" si="175"/>
        <v>0.5</v>
      </c>
      <c r="AA1262">
        <f>1</f>
        <v>1</v>
      </c>
      <c r="AB1262" s="1">
        <v>42771</v>
      </c>
      <c r="AC1262" s="13">
        <f t="shared" si="176"/>
        <v>42767</v>
      </c>
      <c r="AD1262" s="14">
        <f t="shared" si="177"/>
        <v>42771</v>
      </c>
      <c r="AE1262" s="1" t="str">
        <f t="shared" si="178"/>
        <v>Sunday</v>
      </c>
      <c r="AF1262" s="2">
        <v>0.52692129629629625</v>
      </c>
      <c r="AG1262" s="2">
        <f t="shared" si="179"/>
        <v>0.54166666666666663</v>
      </c>
      <c r="AH1262" t="s">
        <v>27</v>
      </c>
    </row>
    <row r="1263" spans="1:34" x14ac:dyDescent="0.2">
      <c r="A1263">
        <v>1500281</v>
      </c>
      <c r="B1263" t="s">
        <v>88</v>
      </c>
      <c r="E1263">
        <v>53226</v>
      </c>
      <c r="F1263" t="s">
        <v>23</v>
      </c>
      <c r="G1263" t="s">
        <v>89</v>
      </c>
      <c r="H1263">
        <v>11059</v>
      </c>
      <c r="I1263" t="s">
        <v>57</v>
      </c>
      <c r="J1263">
        <f>VLOOKUP(I1263,[1]Key!$A$1:$C$72,2,FALSE)</f>
        <v>43.048609999999996</v>
      </c>
      <c r="K1263">
        <f>VLOOKUP(I1263,[1]Key!$A$1:$C$72,3,FALSE)</f>
        <v>-88.008480000000006</v>
      </c>
      <c r="L1263" t="s">
        <v>26</v>
      </c>
      <c r="M1263">
        <f>VLOOKUP(L1263,[1]Key!$A$1:$C$72,2,FALSE)</f>
        <v>43.060079999999999</v>
      </c>
      <c r="N1263">
        <f>VLOOKUP(L1263,[1]Key!$A$1:$C$72,3,FALSE)</f>
        <v>-88.027349999999998</v>
      </c>
      <c r="O1263">
        <v>17</v>
      </c>
      <c r="P1263">
        <v>3</v>
      </c>
      <c r="Q1263">
        <v>2.6</v>
      </c>
      <c r="R1263">
        <v>2.4</v>
      </c>
      <c r="S1263">
        <v>102</v>
      </c>
      <c r="T1263">
        <f t="shared" si="171"/>
        <v>-1</v>
      </c>
      <c r="U1263" s="1">
        <v>42771</v>
      </c>
      <c r="V1263" s="13">
        <f t="shared" si="172"/>
        <v>42767</v>
      </c>
      <c r="W1263" s="14">
        <f t="shared" si="173"/>
        <v>42771</v>
      </c>
      <c r="X1263" s="1" t="str">
        <f t="shared" si="174"/>
        <v>Sunday</v>
      </c>
      <c r="Y1263" s="2">
        <v>0.58825231481481477</v>
      </c>
      <c r="Z1263" s="2">
        <f t="shared" si="175"/>
        <v>0.58333333333333326</v>
      </c>
      <c r="AA1263">
        <f>1</f>
        <v>1</v>
      </c>
      <c r="AB1263" s="1">
        <v>42771</v>
      </c>
      <c r="AC1263" s="13">
        <f t="shared" si="176"/>
        <v>42767</v>
      </c>
      <c r="AD1263" s="14">
        <f t="shared" si="177"/>
        <v>42771</v>
      </c>
      <c r="AE1263" s="1" t="str">
        <f t="shared" si="178"/>
        <v>Sunday</v>
      </c>
      <c r="AF1263" s="2">
        <v>0.60050925925925924</v>
      </c>
      <c r="AG1263" s="2">
        <f t="shared" si="179"/>
        <v>0.58333333333333326</v>
      </c>
      <c r="AH1263" t="s">
        <v>27</v>
      </c>
    </row>
    <row r="1264" spans="1:34" x14ac:dyDescent="0.2">
      <c r="A1264">
        <v>1500929</v>
      </c>
      <c r="B1264" t="s">
        <v>88</v>
      </c>
      <c r="E1264">
        <v>53211</v>
      </c>
      <c r="F1264" t="s">
        <v>23</v>
      </c>
      <c r="G1264" t="s">
        <v>89</v>
      </c>
      <c r="H1264">
        <v>960</v>
      </c>
      <c r="I1264" t="s">
        <v>29</v>
      </c>
      <c r="J1264">
        <f>VLOOKUP(I1264,[1]Key!$A$1:$C$72,2,FALSE)</f>
        <v>43.042490000000001</v>
      </c>
      <c r="K1264">
        <f>VLOOKUP(I1264,[1]Key!$A$1:$C$72,3,FALSE)</f>
        <v>-87.909959999999998</v>
      </c>
      <c r="L1264" t="s">
        <v>76</v>
      </c>
      <c r="M1264">
        <f>VLOOKUP(L1264,[1]Key!$A$1:$C$72,2,FALSE)</f>
        <v>43.063749000000001</v>
      </c>
      <c r="N1264">
        <f>VLOOKUP(L1264,[1]Key!$A$1:$C$72,3,FALSE)</f>
        <v>-87.887962999999999</v>
      </c>
      <c r="O1264">
        <v>15</v>
      </c>
      <c r="P1264">
        <v>3</v>
      </c>
      <c r="Q1264">
        <v>2.2999999999999998</v>
      </c>
      <c r="R1264">
        <v>2.1</v>
      </c>
      <c r="S1264">
        <v>90</v>
      </c>
      <c r="T1264">
        <f t="shared" si="171"/>
        <v>-1</v>
      </c>
      <c r="U1264" s="1">
        <v>42771</v>
      </c>
      <c r="V1264" s="13">
        <f t="shared" si="172"/>
        <v>42767</v>
      </c>
      <c r="W1264" s="14">
        <f t="shared" si="173"/>
        <v>42771</v>
      </c>
      <c r="X1264" s="1" t="str">
        <f t="shared" si="174"/>
        <v>Sunday</v>
      </c>
      <c r="Y1264" s="2">
        <v>0.92008101851851853</v>
      </c>
      <c r="Z1264" s="2">
        <f t="shared" si="175"/>
        <v>0.91666666666666663</v>
      </c>
      <c r="AA1264">
        <f>1</f>
        <v>1</v>
      </c>
      <c r="AB1264" s="1">
        <v>42771</v>
      </c>
      <c r="AC1264" s="13">
        <f t="shared" si="176"/>
        <v>42767</v>
      </c>
      <c r="AD1264" s="14">
        <f t="shared" si="177"/>
        <v>42771</v>
      </c>
      <c r="AE1264" s="1" t="str">
        <f t="shared" si="178"/>
        <v>Sunday</v>
      </c>
      <c r="AF1264" s="2">
        <v>0.9299074074074074</v>
      </c>
      <c r="AG1264" s="2">
        <f t="shared" si="179"/>
        <v>0.91666666666666663</v>
      </c>
      <c r="AH1264" t="s">
        <v>27</v>
      </c>
    </row>
    <row r="1265" spans="1:34" x14ac:dyDescent="0.2">
      <c r="A1265">
        <v>1501314</v>
      </c>
      <c r="B1265" t="s">
        <v>88</v>
      </c>
      <c r="E1265">
        <v>53221</v>
      </c>
      <c r="F1265" t="s">
        <v>23</v>
      </c>
      <c r="G1265" t="s">
        <v>89</v>
      </c>
      <c r="H1265">
        <v>5531</v>
      </c>
      <c r="I1265" t="s">
        <v>29</v>
      </c>
      <c r="J1265">
        <f>VLOOKUP(I1265,[1]Key!$A$1:$C$72,2,FALSE)</f>
        <v>43.042490000000001</v>
      </c>
      <c r="K1265">
        <f>VLOOKUP(I1265,[1]Key!$A$1:$C$72,3,FALSE)</f>
        <v>-87.909959999999998</v>
      </c>
      <c r="L1265" t="s">
        <v>29</v>
      </c>
      <c r="M1265">
        <f>VLOOKUP(L1265,[1]Key!$A$1:$C$72,2,FALSE)</f>
        <v>43.042490000000001</v>
      </c>
      <c r="N1265">
        <f>VLOOKUP(L1265,[1]Key!$A$1:$C$72,3,FALSE)</f>
        <v>-87.909959999999998</v>
      </c>
      <c r="O1265">
        <v>60</v>
      </c>
      <c r="P1265">
        <v>6</v>
      </c>
      <c r="Q1265">
        <v>9</v>
      </c>
      <c r="R1265">
        <v>8.6</v>
      </c>
      <c r="S1265">
        <v>360</v>
      </c>
      <c r="T1265">
        <f t="shared" si="171"/>
        <v>-1</v>
      </c>
      <c r="U1265" s="1">
        <v>42772</v>
      </c>
      <c r="V1265" s="13">
        <f t="shared" si="172"/>
        <v>42767</v>
      </c>
      <c r="W1265" s="14">
        <f t="shared" si="173"/>
        <v>42772</v>
      </c>
      <c r="X1265" s="1" t="str">
        <f t="shared" si="174"/>
        <v>Monday</v>
      </c>
      <c r="Y1265" s="2">
        <v>0.6928819444444444</v>
      </c>
      <c r="Z1265" s="2">
        <f t="shared" si="175"/>
        <v>0.70833333333333326</v>
      </c>
      <c r="AA1265">
        <f>1</f>
        <v>1</v>
      </c>
      <c r="AB1265" s="1">
        <v>42772</v>
      </c>
      <c r="AC1265" s="13">
        <f t="shared" si="176"/>
        <v>42767</v>
      </c>
      <c r="AD1265" s="14">
        <f t="shared" si="177"/>
        <v>42772</v>
      </c>
      <c r="AE1265" s="1" t="str">
        <f t="shared" si="178"/>
        <v>Monday</v>
      </c>
      <c r="AF1265" s="2">
        <v>0.73451388888888891</v>
      </c>
      <c r="AG1265" s="2">
        <f t="shared" si="179"/>
        <v>0.75</v>
      </c>
      <c r="AH1265" t="s">
        <v>35</v>
      </c>
    </row>
    <row r="1266" spans="1:34" x14ac:dyDescent="0.2">
      <c r="A1266">
        <v>1503467</v>
      </c>
      <c r="B1266" t="s">
        <v>88</v>
      </c>
      <c r="E1266">
        <v>53233</v>
      </c>
      <c r="F1266" t="s">
        <v>23</v>
      </c>
      <c r="G1266" t="s">
        <v>89</v>
      </c>
      <c r="H1266">
        <v>5428</v>
      </c>
      <c r="I1266" t="s">
        <v>36</v>
      </c>
      <c r="J1266">
        <f>VLOOKUP(I1266,[1]Key!$A$1:$C$72,2,FALSE)</f>
        <v>43.038580000000003</v>
      </c>
      <c r="K1266">
        <f>VLOOKUP(I1266,[1]Key!$A$1:$C$72,3,FALSE)</f>
        <v>-87.90934</v>
      </c>
      <c r="L1266" t="s">
        <v>73</v>
      </c>
      <c r="M1266">
        <f>VLOOKUP(L1266,[1]Key!$A$1:$C$72,2,FALSE)</f>
        <v>43.040349999999997</v>
      </c>
      <c r="N1266">
        <f>VLOOKUP(L1266,[1]Key!$A$1:$C$72,3,FALSE)</f>
        <v>-87.920760000000001</v>
      </c>
      <c r="O1266">
        <v>10</v>
      </c>
      <c r="P1266">
        <v>3</v>
      </c>
      <c r="Q1266">
        <v>1.5</v>
      </c>
      <c r="R1266">
        <v>1.4</v>
      </c>
      <c r="S1266">
        <v>60</v>
      </c>
      <c r="T1266">
        <f t="shared" si="171"/>
        <v>-1</v>
      </c>
      <c r="U1266" s="1">
        <v>42776</v>
      </c>
      <c r="V1266" s="13">
        <f t="shared" si="172"/>
        <v>42767</v>
      </c>
      <c r="W1266" s="14">
        <f t="shared" si="173"/>
        <v>42776</v>
      </c>
      <c r="X1266" s="1" t="str">
        <f t="shared" si="174"/>
        <v>Friday</v>
      </c>
      <c r="Y1266" s="2">
        <v>0.8963078703703703</v>
      </c>
      <c r="Z1266" s="2">
        <f t="shared" si="175"/>
        <v>0.91666666666666663</v>
      </c>
      <c r="AA1266">
        <f>1</f>
        <v>1</v>
      </c>
      <c r="AB1266" s="1">
        <v>42776</v>
      </c>
      <c r="AC1266" s="13">
        <f t="shared" si="176"/>
        <v>42767</v>
      </c>
      <c r="AD1266" s="14">
        <f t="shared" si="177"/>
        <v>42776</v>
      </c>
      <c r="AE1266" s="1" t="str">
        <f t="shared" si="178"/>
        <v>Friday</v>
      </c>
      <c r="AF1266" s="2">
        <v>0.90312500000000007</v>
      </c>
      <c r="AG1266" s="2">
        <f t="shared" si="179"/>
        <v>0.91666666666666663</v>
      </c>
      <c r="AH1266" t="s">
        <v>27</v>
      </c>
    </row>
    <row r="1267" spans="1:34" x14ac:dyDescent="0.2">
      <c r="A1267">
        <v>1503579</v>
      </c>
      <c r="B1267" t="s">
        <v>88</v>
      </c>
      <c r="E1267">
        <v>60007</v>
      </c>
      <c r="F1267" t="s">
        <v>23</v>
      </c>
      <c r="G1267" t="s">
        <v>89</v>
      </c>
      <c r="H1267">
        <v>11166</v>
      </c>
      <c r="I1267" t="s">
        <v>79</v>
      </c>
      <c r="J1267">
        <f>VLOOKUP(I1267,[1]Key!$A$1:$C$72,2,FALSE)</f>
        <v>43.038649999999997</v>
      </c>
      <c r="K1267">
        <f>VLOOKUP(I1267,[1]Key!$A$1:$C$72,3,FALSE)</f>
        <v>-87.921930000000003</v>
      </c>
      <c r="L1267" t="s">
        <v>74</v>
      </c>
      <c r="M1267">
        <f>VLOOKUP(L1267,[1]Key!$A$1:$C$72,2,FALSE)</f>
        <v>43.040154000000001</v>
      </c>
      <c r="N1267">
        <f>VLOOKUP(L1267,[1]Key!$A$1:$C$72,3,FALSE)</f>
        <v>-87.932113000000001</v>
      </c>
      <c r="O1267">
        <v>60</v>
      </c>
      <c r="P1267">
        <v>6</v>
      </c>
      <c r="Q1267">
        <v>9</v>
      </c>
      <c r="R1267">
        <v>8.6</v>
      </c>
      <c r="S1267">
        <v>360</v>
      </c>
      <c r="T1267">
        <f t="shared" si="171"/>
        <v>-1</v>
      </c>
      <c r="U1267" s="1">
        <v>42777</v>
      </c>
      <c r="V1267" s="13">
        <f t="shared" si="172"/>
        <v>42767</v>
      </c>
      <c r="W1267" s="14">
        <f t="shared" si="173"/>
        <v>42777</v>
      </c>
      <c r="X1267" s="1" t="str">
        <f t="shared" si="174"/>
        <v>Saturday</v>
      </c>
      <c r="Y1267" s="2">
        <v>9.2997685185185183E-2</v>
      </c>
      <c r="Z1267" s="2">
        <f t="shared" si="175"/>
        <v>8.3333333333333329E-2</v>
      </c>
      <c r="AA1267">
        <f>1</f>
        <v>1</v>
      </c>
      <c r="AB1267" s="1">
        <v>42777</v>
      </c>
      <c r="AC1267" s="13">
        <f t="shared" si="176"/>
        <v>42767</v>
      </c>
      <c r="AD1267" s="14">
        <f t="shared" si="177"/>
        <v>42777</v>
      </c>
      <c r="AE1267" s="1" t="str">
        <f t="shared" si="178"/>
        <v>Saturday</v>
      </c>
      <c r="AF1267" s="2">
        <v>0.13437499999999999</v>
      </c>
      <c r="AG1267" s="2">
        <f t="shared" si="179"/>
        <v>0.125</v>
      </c>
      <c r="AH1267" t="s">
        <v>27</v>
      </c>
    </row>
    <row r="1268" spans="1:34" x14ac:dyDescent="0.2">
      <c r="A1268">
        <v>1456371</v>
      </c>
      <c r="B1268" t="s">
        <v>88</v>
      </c>
      <c r="E1268">
        <v>60560</v>
      </c>
      <c r="F1268" t="s">
        <v>23</v>
      </c>
      <c r="G1268" t="s">
        <v>89</v>
      </c>
      <c r="H1268">
        <v>5443</v>
      </c>
      <c r="I1268" t="s">
        <v>79</v>
      </c>
      <c r="J1268">
        <f>VLOOKUP(I1268,[1]Key!$A$1:$C$72,2,FALSE)</f>
        <v>43.038649999999997</v>
      </c>
      <c r="K1268">
        <f>VLOOKUP(I1268,[1]Key!$A$1:$C$72,3,FALSE)</f>
        <v>-87.921930000000003</v>
      </c>
      <c r="L1268" t="s">
        <v>74</v>
      </c>
      <c r="M1268">
        <f>VLOOKUP(L1268,[1]Key!$A$1:$C$72,2,FALSE)</f>
        <v>43.040154000000001</v>
      </c>
      <c r="N1268">
        <f>VLOOKUP(L1268,[1]Key!$A$1:$C$72,3,FALSE)</f>
        <v>-87.932113000000001</v>
      </c>
      <c r="O1268">
        <v>58</v>
      </c>
      <c r="P1268">
        <v>6</v>
      </c>
      <c r="Q1268">
        <v>8.6999999999999993</v>
      </c>
      <c r="R1268">
        <v>8.3000000000000007</v>
      </c>
      <c r="S1268">
        <v>348</v>
      </c>
      <c r="T1268">
        <f t="shared" si="171"/>
        <v>-1</v>
      </c>
      <c r="U1268" s="1">
        <v>42777</v>
      </c>
      <c r="V1268" s="13">
        <f t="shared" si="172"/>
        <v>42767</v>
      </c>
      <c r="W1268" s="14">
        <f t="shared" si="173"/>
        <v>42777</v>
      </c>
      <c r="X1268" s="1" t="str">
        <f t="shared" si="174"/>
        <v>Saturday</v>
      </c>
      <c r="Y1268" s="2">
        <v>9.4236111111111118E-2</v>
      </c>
      <c r="Z1268" s="2">
        <f t="shared" si="175"/>
        <v>8.3333333333333329E-2</v>
      </c>
      <c r="AA1268">
        <f>1</f>
        <v>1</v>
      </c>
      <c r="AB1268" s="1">
        <v>42777</v>
      </c>
      <c r="AC1268" s="13">
        <f t="shared" si="176"/>
        <v>42767</v>
      </c>
      <c r="AD1268" s="14">
        <f t="shared" si="177"/>
        <v>42777</v>
      </c>
      <c r="AE1268" s="1" t="str">
        <f t="shared" si="178"/>
        <v>Saturday</v>
      </c>
      <c r="AF1268" s="2">
        <v>0.13469907407407408</v>
      </c>
      <c r="AG1268" s="2">
        <f t="shared" si="179"/>
        <v>0.125</v>
      </c>
      <c r="AH1268" t="s">
        <v>27</v>
      </c>
    </row>
    <row r="1269" spans="1:34" x14ac:dyDescent="0.2">
      <c r="A1269">
        <v>1442880</v>
      </c>
      <c r="B1269" t="s">
        <v>88</v>
      </c>
      <c r="E1269">
        <v>53211</v>
      </c>
      <c r="F1269" t="s">
        <v>23</v>
      </c>
      <c r="G1269" t="s">
        <v>89</v>
      </c>
      <c r="H1269">
        <v>11144</v>
      </c>
      <c r="I1269" t="s">
        <v>77</v>
      </c>
      <c r="J1269">
        <f>VLOOKUP(I1269,[1]Key!$A$1:$C$72,2,FALSE)</f>
        <v>43.074655999999997</v>
      </c>
      <c r="K1269">
        <f>VLOOKUP(I1269,[1]Key!$A$1:$C$72,3,FALSE)</f>
        <v>-87.889011999999994</v>
      </c>
      <c r="L1269" t="s">
        <v>81</v>
      </c>
      <c r="M1269">
        <f>VLOOKUP(L1269,[1]Key!$A$1:$C$72,2,FALSE)</f>
        <v>43.06033</v>
      </c>
      <c r="N1269">
        <f>VLOOKUP(L1269,[1]Key!$A$1:$C$72,3,FALSE)</f>
        <v>-87.89546</v>
      </c>
      <c r="O1269">
        <v>10</v>
      </c>
      <c r="P1269">
        <v>3</v>
      </c>
      <c r="Q1269">
        <v>1.5</v>
      </c>
      <c r="R1269">
        <v>1.4</v>
      </c>
      <c r="S1269">
        <v>60</v>
      </c>
      <c r="T1269">
        <f t="shared" si="171"/>
        <v>-1</v>
      </c>
      <c r="U1269" s="1">
        <v>42777</v>
      </c>
      <c r="V1269" s="13">
        <f t="shared" si="172"/>
        <v>42767</v>
      </c>
      <c r="W1269" s="14">
        <f t="shared" si="173"/>
        <v>42777</v>
      </c>
      <c r="X1269" s="1" t="str">
        <f t="shared" si="174"/>
        <v>Saturday</v>
      </c>
      <c r="Y1269" s="2">
        <v>0.54226851851851854</v>
      </c>
      <c r="Z1269" s="2">
        <f t="shared" si="175"/>
        <v>0.54166666666666663</v>
      </c>
      <c r="AA1269">
        <f>1</f>
        <v>1</v>
      </c>
      <c r="AB1269" s="1">
        <v>42777</v>
      </c>
      <c r="AC1269" s="13">
        <f t="shared" si="176"/>
        <v>42767</v>
      </c>
      <c r="AD1269" s="14">
        <f t="shared" si="177"/>
        <v>42777</v>
      </c>
      <c r="AE1269" s="1" t="str">
        <f t="shared" si="178"/>
        <v>Saturday</v>
      </c>
      <c r="AF1269" s="2">
        <v>0.54861111111111105</v>
      </c>
      <c r="AG1269" s="2">
        <f t="shared" si="179"/>
        <v>0.54166666666666663</v>
      </c>
      <c r="AH1269" t="s">
        <v>27</v>
      </c>
    </row>
    <row r="1270" spans="1:34" x14ac:dyDescent="0.2">
      <c r="A1270">
        <v>1504381</v>
      </c>
      <c r="B1270" t="s">
        <v>88</v>
      </c>
      <c r="E1270">
        <v>53202</v>
      </c>
      <c r="F1270" t="s">
        <v>23</v>
      </c>
      <c r="G1270" t="s">
        <v>89</v>
      </c>
      <c r="H1270">
        <v>5436</v>
      </c>
      <c r="I1270" t="s">
        <v>41</v>
      </c>
      <c r="J1270">
        <f>VLOOKUP(I1270,[1]Key!$A$1:$C$72,2,FALSE)</f>
        <v>43.04824</v>
      </c>
      <c r="K1270">
        <f>VLOOKUP(I1270,[1]Key!$A$1:$C$72,3,FALSE)</f>
        <v>-87.904970000000006</v>
      </c>
      <c r="L1270" t="s">
        <v>32</v>
      </c>
      <c r="M1270">
        <f>VLOOKUP(L1270,[1]Key!$A$1:$C$72,2,FALSE)</f>
        <v>43.038719999999998</v>
      </c>
      <c r="N1270">
        <f>VLOOKUP(L1270,[1]Key!$A$1:$C$72,3,FALSE)</f>
        <v>-87.905339999999995</v>
      </c>
      <c r="O1270">
        <v>65</v>
      </c>
      <c r="P1270">
        <v>9</v>
      </c>
      <c r="Q1270">
        <v>9.8000000000000007</v>
      </c>
      <c r="R1270">
        <v>9.3000000000000007</v>
      </c>
      <c r="S1270">
        <v>390</v>
      </c>
      <c r="T1270">
        <f t="shared" si="171"/>
        <v>-1</v>
      </c>
      <c r="U1270" s="1">
        <v>42777</v>
      </c>
      <c r="V1270" s="13">
        <f t="shared" si="172"/>
        <v>42767</v>
      </c>
      <c r="W1270" s="14">
        <f t="shared" si="173"/>
        <v>42777</v>
      </c>
      <c r="X1270" s="1" t="str">
        <f t="shared" si="174"/>
        <v>Saturday</v>
      </c>
      <c r="Y1270" s="2">
        <v>0.57537037037037042</v>
      </c>
      <c r="Z1270" s="2">
        <f t="shared" si="175"/>
        <v>0.58333333333333326</v>
      </c>
      <c r="AA1270">
        <f>1</f>
        <v>1</v>
      </c>
      <c r="AB1270" s="1">
        <v>42777</v>
      </c>
      <c r="AC1270" s="13">
        <f t="shared" si="176"/>
        <v>42767</v>
      </c>
      <c r="AD1270" s="14">
        <f t="shared" si="177"/>
        <v>42777</v>
      </c>
      <c r="AE1270" s="1" t="str">
        <f t="shared" si="178"/>
        <v>Saturday</v>
      </c>
      <c r="AF1270" s="2">
        <v>0.62063657407407413</v>
      </c>
      <c r="AG1270" s="2">
        <f t="shared" si="179"/>
        <v>0.625</v>
      </c>
      <c r="AH1270" t="s">
        <v>27</v>
      </c>
    </row>
    <row r="1271" spans="1:34" x14ac:dyDescent="0.2">
      <c r="A1271">
        <v>1504667</v>
      </c>
      <c r="B1271" t="s">
        <v>88</v>
      </c>
      <c r="E1271">
        <v>33308</v>
      </c>
      <c r="F1271" t="s">
        <v>23</v>
      </c>
      <c r="G1271" t="s">
        <v>89</v>
      </c>
      <c r="H1271">
        <v>5573</v>
      </c>
      <c r="I1271" t="s">
        <v>73</v>
      </c>
      <c r="J1271">
        <f>VLOOKUP(I1271,[1]Key!$A$1:$C$72,2,FALSE)</f>
        <v>43.040349999999997</v>
      </c>
      <c r="K1271">
        <f>VLOOKUP(I1271,[1]Key!$A$1:$C$72,3,FALSE)</f>
        <v>-87.920760000000001</v>
      </c>
      <c r="L1271" t="s">
        <v>73</v>
      </c>
      <c r="M1271">
        <f>VLOOKUP(L1271,[1]Key!$A$1:$C$72,2,FALSE)</f>
        <v>43.040349999999997</v>
      </c>
      <c r="N1271">
        <f>VLOOKUP(L1271,[1]Key!$A$1:$C$72,3,FALSE)</f>
        <v>-87.920760000000001</v>
      </c>
      <c r="O1271">
        <v>50</v>
      </c>
      <c r="P1271">
        <v>6</v>
      </c>
      <c r="Q1271">
        <v>7.5</v>
      </c>
      <c r="R1271">
        <v>7.1</v>
      </c>
      <c r="S1271">
        <v>300</v>
      </c>
      <c r="T1271">
        <f t="shared" si="171"/>
        <v>-1</v>
      </c>
      <c r="U1271" s="1">
        <v>42777</v>
      </c>
      <c r="V1271" s="13">
        <f t="shared" si="172"/>
        <v>42767</v>
      </c>
      <c r="W1271" s="14">
        <f t="shared" si="173"/>
        <v>42777</v>
      </c>
      <c r="X1271" s="1" t="str">
        <f t="shared" si="174"/>
        <v>Saturday</v>
      </c>
      <c r="Y1271" s="2">
        <v>0.62519675925925922</v>
      </c>
      <c r="Z1271" s="2">
        <f t="shared" si="175"/>
        <v>0.625</v>
      </c>
      <c r="AA1271">
        <f>1</f>
        <v>1</v>
      </c>
      <c r="AB1271" s="1">
        <v>42777</v>
      </c>
      <c r="AC1271" s="13">
        <f t="shared" si="176"/>
        <v>42767</v>
      </c>
      <c r="AD1271" s="14">
        <f t="shared" si="177"/>
        <v>42777</v>
      </c>
      <c r="AE1271" s="1" t="str">
        <f t="shared" si="178"/>
        <v>Saturday</v>
      </c>
      <c r="AF1271" s="2">
        <v>0.66008101851851853</v>
      </c>
      <c r="AG1271" s="2">
        <f t="shared" si="179"/>
        <v>0.66666666666666663</v>
      </c>
      <c r="AH1271" t="s">
        <v>35</v>
      </c>
    </row>
    <row r="1272" spans="1:34" x14ac:dyDescent="0.2">
      <c r="A1272">
        <v>1504831</v>
      </c>
      <c r="B1272" t="s">
        <v>88</v>
      </c>
      <c r="E1272">
        <v>53213</v>
      </c>
      <c r="F1272" t="s">
        <v>23</v>
      </c>
      <c r="G1272" t="s">
        <v>89</v>
      </c>
      <c r="H1272">
        <v>70</v>
      </c>
      <c r="I1272" t="s">
        <v>74</v>
      </c>
      <c r="J1272">
        <f>VLOOKUP(I1272,[1]Key!$A$1:$C$72,2,FALSE)</f>
        <v>43.040154000000001</v>
      </c>
      <c r="K1272">
        <f>VLOOKUP(I1272,[1]Key!$A$1:$C$72,3,FALSE)</f>
        <v>-87.932113000000001</v>
      </c>
      <c r="L1272" t="s">
        <v>74</v>
      </c>
      <c r="M1272">
        <f>VLOOKUP(L1272,[1]Key!$A$1:$C$72,2,FALSE)</f>
        <v>43.040154000000001</v>
      </c>
      <c r="N1272">
        <f>VLOOKUP(L1272,[1]Key!$A$1:$C$72,3,FALSE)</f>
        <v>-87.932113000000001</v>
      </c>
      <c r="O1272">
        <v>41</v>
      </c>
      <c r="P1272">
        <v>6</v>
      </c>
      <c r="Q1272">
        <v>6.2</v>
      </c>
      <c r="R1272">
        <v>5.8</v>
      </c>
      <c r="S1272">
        <v>246</v>
      </c>
      <c r="T1272">
        <f t="shared" si="171"/>
        <v>-1</v>
      </c>
      <c r="U1272" s="1">
        <v>42777</v>
      </c>
      <c r="V1272" s="13">
        <f t="shared" si="172"/>
        <v>42767</v>
      </c>
      <c r="W1272" s="14">
        <f t="shared" si="173"/>
        <v>42777</v>
      </c>
      <c r="X1272" s="1" t="str">
        <f t="shared" si="174"/>
        <v>Saturday</v>
      </c>
      <c r="Y1272" s="2">
        <v>0.64763888888888888</v>
      </c>
      <c r="Z1272" s="2">
        <f t="shared" si="175"/>
        <v>0.66666666666666663</v>
      </c>
      <c r="AA1272">
        <f>1</f>
        <v>1</v>
      </c>
      <c r="AB1272" s="1">
        <v>42777</v>
      </c>
      <c r="AC1272" s="13">
        <f t="shared" si="176"/>
        <v>42767</v>
      </c>
      <c r="AD1272" s="14">
        <f t="shared" si="177"/>
        <v>42777</v>
      </c>
      <c r="AE1272" s="1" t="str">
        <f t="shared" si="178"/>
        <v>Saturday</v>
      </c>
      <c r="AF1272" s="2">
        <v>0.67592592592592593</v>
      </c>
      <c r="AG1272" s="2">
        <f t="shared" si="179"/>
        <v>0.66666666666666663</v>
      </c>
      <c r="AH1272" t="s">
        <v>35</v>
      </c>
    </row>
    <row r="1273" spans="1:34" x14ac:dyDescent="0.2">
      <c r="A1273">
        <v>1504847</v>
      </c>
      <c r="B1273" t="s">
        <v>88</v>
      </c>
      <c r="E1273">
        <v>60044</v>
      </c>
      <c r="F1273" t="s">
        <v>23</v>
      </c>
      <c r="G1273" t="s">
        <v>89</v>
      </c>
      <c r="H1273">
        <v>5473</v>
      </c>
      <c r="I1273" t="s">
        <v>31</v>
      </c>
      <c r="J1273">
        <f>VLOOKUP(I1273,[1]Key!$A$1:$C$72,2,FALSE)</f>
        <v>43.03519</v>
      </c>
      <c r="K1273">
        <f>VLOOKUP(I1273,[1]Key!$A$1:$C$72,3,FALSE)</f>
        <v>-87.907390000000007</v>
      </c>
      <c r="L1273" t="s">
        <v>34</v>
      </c>
      <c r="M1273">
        <f>VLOOKUP(L1273,[1]Key!$A$1:$C$72,2,FALSE)</f>
        <v>43.036900000000003</v>
      </c>
      <c r="N1273">
        <f>VLOOKUP(L1273,[1]Key!$A$1:$C$72,3,FALSE)</f>
        <v>-87.89667</v>
      </c>
      <c r="O1273">
        <v>12</v>
      </c>
      <c r="P1273">
        <v>3</v>
      </c>
      <c r="Q1273">
        <v>1.8</v>
      </c>
      <c r="R1273">
        <v>1.7</v>
      </c>
      <c r="S1273">
        <v>72</v>
      </c>
      <c r="T1273">
        <f t="shared" si="171"/>
        <v>-1</v>
      </c>
      <c r="U1273" s="1">
        <v>42777</v>
      </c>
      <c r="V1273" s="13">
        <f t="shared" si="172"/>
        <v>42767</v>
      </c>
      <c r="W1273" s="14">
        <f t="shared" si="173"/>
        <v>42777</v>
      </c>
      <c r="X1273" s="1" t="str">
        <f t="shared" si="174"/>
        <v>Saturday</v>
      </c>
      <c r="Y1273" s="2">
        <v>0.65065972222222224</v>
      </c>
      <c r="Z1273" s="2">
        <f t="shared" si="175"/>
        <v>0.66666666666666663</v>
      </c>
      <c r="AA1273">
        <f>1</f>
        <v>1</v>
      </c>
      <c r="AB1273" s="1">
        <v>42777</v>
      </c>
      <c r="AC1273" s="13">
        <f t="shared" si="176"/>
        <v>42767</v>
      </c>
      <c r="AD1273" s="14">
        <f t="shared" si="177"/>
        <v>42777</v>
      </c>
      <c r="AE1273" s="1" t="str">
        <f t="shared" si="178"/>
        <v>Saturday</v>
      </c>
      <c r="AF1273" s="2">
        <v>0.65875000000000006</v>
      </c>
      <c r="AG1273" s="2">
        <f t="shared" si="179"/>
        <v>0.66666666666666663</v>
      </c>
      <c r="AH1273" t="s">
        <v>27</v>
      </c>
    </row>
    <row r="1274" spans="1:34" x14ac:dyDescent="0.2">
      <c r="A1274">
        <v>1505055</v>
      </c>
      <c r="B1274" t="s">
        <v>88</v>
      </c>
      <c r="E1274">
        <v>53202</v>
      </c>
      <c r="F1274" t="s">
        <v>23</v>
      </c>
      <c r="G1274" t="s">
        <v>89</v>
      </c>
      <c r="H1274">
        <v>5563</v>
      </c>
      <c r="I1274" t="s">
        <v>36</v>
      </c>
      <c r="J1274">
        <f>VLOOKUP(I1274,[1]Key!$A$1:$C$72,2,FALSE)</f>
        <v>43.038580000000003</v>
      </c>
      <c r="K1274">
        <f>VLOOKUP(I1274,[1]Key!$A$1:$C$72,3,FALSE)</f>
        <v>-87.90934</v>
      </c>
      <c r="L1274" t="s">
        <v>48</v>
      </c>
      <c r="M1274">
        <f>VLOOKUP(L1274,[1]Key!$A$1:$C$72,2,FALSE)</f>
        <v>43.05097</v>
      </c>
      <c r="N1274">
        <f>VLOOKUP(L1274,[1]Key!$A$1:$C$72,3,FALSE)</f>
        <v>-87.906440000000003</v>
      </c>
      <c r="O1274">
        <v>8</v>
      </c>
      <c r="P1274">
        <v>3</v>
      </c>
      <c r="Q1274">
        <v>1.2</v>
      </c>
      <c r="R1274">
        <v>1.1000000000000001</v>
      </c>
      <c r="S1274">
        <v>48</v>
      </c>
      <c r="T1274">
        <f t="shared" si="171"/>
        <v>-1</v>
      </c>
      <c r="U1274" s="1">
        <v>42777</v>
      </c>
      <c r="V1274" s="13">
        <f t="shared" si="172"/>
        <v>42767</v>
      </c>
      <c r="W1274" s="14">
        <f t="shared" si="173"/>
        <v>42777</v>
      </c>
      <c r="X1274" s="1" t="str">
        <f t="shared" si="174"/>
        <v>Saturday</v>
      </c>
      <c r="Y1274" s="2">
        <v>0.69101851851851848</v>
      </c>
      <c r="Z1274" s="2">
        <f t="shared" si="175"/>
        <v>0.70833333333333326</v>
      </c>
      <c r="AA1274">
        <f>1</f>
        <v>1</v>
      </c>
      <c r="AB1274" s="1">
        <v>42777</v>
      </c>
      <c r="AC1274" s="13">
        <f t="shared" si="176"/>
        <v>42767</v>
      </c>
      <c r="AD1274" s="14">
        <f t="shared" si="177"/>
        <v>42777</v>
      </c>
      <c r="AE1274" s="1" t="str">
        <f t="shared" si="178"/>
        <v>Saturday</v>
      </c>
      <c r="AF1274" s="2">
        <v>0.69652777777777775</v>
      </c>
      <c r="AG1274" s="2">
        <f t="shared" si="179"/>
        <v>0.70833333333333326</v>
      </c>
      <c r="AH1274" t="s">
        <v>27</v>
      </c>
    </row>
    <row r="1275" spans="1:34" x14ac:dyDescent="0.2">
      <c r="A1275">
        <v>1505667</v>
      </c>
      <c r="B1275" t="s">
        <v>88</v>
      </c>
      <c r="E1275">
        <v>53233</v>
      </c>
      <c r="F1275" t="s">
        <v>23</v>
      </c>
      <c r="G1275" t="s">
        <v>89</v>
      </c>
      <c r="H1275">
        <v>5487</v>
      </c>
      <c r="I1275" t="s">
        <v>43</v>
      </c>
      <c r="J1275">
        <f>VLOOKUP(I1275,[1]Key!$A$1:$C$72,2,FALSE)</f>
        <v>43.03886</v>
      </c>
      <c r="K1275">
        <f>VLOOKUP(I1275,[1]Key!$A$1:$C$72,3,FALSE)</f>
        <v>-87.902720000000002</v>
      </c>
      <c r="L1275" t="s">
        <v>34</v>
      </c>
      <c r="M1275">
        <f>VLOOKUP(L1275,[1]Key!$A$1:$C$72,2,FALSE)</f>
        <v>43.036900000000003</v>
      </c>
      <c r="N1275">
        <f>VLOOKUP(L1275,[1]Key!$A$1:$C$72,3,FALSE)</f>
        <v>-87.89667</v>
      </c>
      <c r="O1275">
        <v>5</v>
      </c>
      <c r="P1275">
        <v>3</v>
      </c>
      <c r="Q1275">
        <v>0.8</v>
      </c>
      <c r="R1275">
        <v>0.7</v>
      </c>
      <c r="S1275">
        <v>30</v>
      </c>
      <c r="T1275">
        <f t="shared" si="171"/>
        <v>-1</v>
      </c>
      <c r="U1275" s="1">
        <v>42778</v>
      </c>
      <c r="V1275" s="13">
        <f t="shared" si="172"/>
        <v>42767</v>
      </c>
      <c r="W1275" s="14">
        <f t="shared" si="173"/>
        <v>42778</v>
      </c>
      <c r="X1275" s="1" t="str">
        <f t="shared" si="174"/>
        <v>Sunday</v>
      </c>
      <c r="Y1275" s="2">
        <v>0.38067129629629631</v>
      </c>
      <c r="Z1275" s="2">
        <f t="shared" si="175"/>
        <v>0.375</v>
      </c>
      <c r="AA1275">
        <f>1</f>
        <v>1</v>
      </c>
      <c r="AB1275" s="1">
        <v>42778</v>
      </c>
      <c r="AC1275" s="13">
        <f t="shared" si="176"/>
        <v>42767</v>
      </c>
      <c r="AD1275" s="14">
        <f t="shared" si="177"/>
        <v>42778</v>
      </c>
      <c r="AE1275" s="1" t="str">
        <f t="shared" si="178"/>
        <v>Sunday</v>
      </c>
      <c r="AF1275" s="2">
        <v>0.38422453703703702</v>
      </c>
      <c r="AG1275" s="2">
        <f t="shared" si="179"/>
        <v>0.375</v>
      </c>
      <c r="AH1275" t="s">
        <v>27</v>
      </c>
    </row>
    <row r="1276" spans="1:34" x14ac:dyDescent="0.2">
      <c r="A1276">
        <v>1506776</v>
      </c>
      <c r="B1276" t="s">
        <v>88</v>
      </c>
      <c r="E1276">
        <v>53202</v>
      </c>
      <c r="F1276" t="s">
        <v>23</v>
      </c>
      <c r="G1276" t="s">
        <v>89</v>
      </c>
      <c r="H1276">
        <v>5475</v>
      </c>
      <c r="I1276" t="s">
        <v>80</v>
      </c>
      <c r="J1276">
        <f>VLOOKUP(I1276,[1]Key!$A$1:$C$72,2,FALSE)</f>
        <v>43.052460000000004</v>
      </c>
      <c r="K1276">
        <f>VLOOKUP(I1276,[1]Key!$A$1:$C$72,3,FALSE)</f>
        <v>-87.891000000000005</v>
      </c>
      <c r="L1276" t="s">
        <v>80</v>
      </c>
      <c r="M1276">
        <f>VLOOKUP(L1276,[1]Key!$A$1:$C$72,2,FALSE)</f>
        <v>43.052460000000004</v>
      </c>
      <c r="N1276">
        <f>VLOOKUP(L1276,[1]Key!$A$1:$C$72,3,FALSE)</f>
        <v>-87.891000000000005</v>
      </c>
      <c r="O1276">
        <v>49</v>
      </c>
      <c r="P1276">
        <v>6</v>
      </c>
      <c r="Q1276">
        <v>7.4</v>
      </c>
      <c r="R1276">
        <v>7</v>
      </c>
      <c r="S1276">
        <v>294</v>
      </c>
      <c r="T1276">
        <f t="shared" si="171"/>
        <v>-1</v>
      </c>
      <c r="U1276" s="1">
        <v>42778</v>
      </c>
      <c r="V1276" s="13">
        <f t="shared" si="172"/>
        <v>42767</v>
      </c>
      <c r="W1276" s="14">
        <f t="shared" si="173"/>
        <v>42778</v>
      </c>
      <c r="X1276" s="1" t="str">
        <f t="shared" si="174"/>
        <v>Sunday</v>
      </c>
      <c r="Y1276" s="2">
        <v>0.70090277777777776</v>
      </c>
      <c r="Z1276" s="2">
        <f t="shared" si="175"/>
        <v>0.70833333333333326</v>
      </c>
      <c r="AA1276">
        <f>1</f>
        <v>1</v>
      </c>
      <c r="AB1276" s="1">
        <v>42778</v>
      </c>
      <c r="AC1276" s="13">
        <f t="shared" si="176"/>
        <v>42767</v>
      </c>
      <c r="AD1276" s="14">
        <f t="shared" si="177"/>
        <v>42778</v>
      </c>
      <c r="AE1276" s="1" t="str">
        <f t="shared" si="178"/>
        <v>Sunday</v>
      </c>
      <c r="AF1276" s="2">
        <v>0.73521990740740739</v>
      </c>
      <c r="AG1276" s="2">
        <f t="shared" si="179"/>
        <v>0.75</v>
      </c>
      <c r="AH1276" t="s">
        <v>35</v>
      </c>
    </row>
    <row r="1277" spans="1:34" x14ac:dyDescent="0.2">
      <c r="A1277">
        <v>1507161</v>
      </c>
      <c r="B1277" t="s">
        <v>88</v>
      </c>
      <c r="E1277">
        <v>90020</v>
      </c>
      <c r="F1277" t="s">
        <v>23</v>
      </c>
      <c r="G1277" t="s">
        <v>89</v>
      </c>
      <c r="H1277">
        <v>5475</v>
      </c>
      <c r="I1277" t="s">
        <v>80</v>
      </c>
      <c r="J1277">
        <f>VLOOKUP(I1277,[1]Key!$A$1:$C$72,2,FALSE)</f>
        <v>43.052460000000004</v>
      </c>
      <c r="K1277">
        <f>VLOOKUP(I1277,[1]Key!$A$1:$C$72,3,FALSE)</f>
        <v>-87.891000000000005</v>
      </c>
      <c r="L1277" t="s">
        <v>31</v>
      </c>
      <c r="M1277">
        <f>VLOOKUP(L1277,[1]Key!$A$1:$C$72,2,FALSE)</f>
        <v>43.03519</v>
      </c>
      <c r="N1277">
        <f>VLOOKUP(L1277,[1]Key!$A$1:$C$72,3,FALSE)</f>
        <v>-87.907390000000007</v>
      </c>
      <c r="O1277">
        <v>29</v>
      </c>
      <c r="P1277">
        <v>3</v>
      </c>
      <c r="Q1277">
        <v>4.4000000000000004</v>
      </c>
      <c r="R1277">
        <v>4.0999999999999996</v>
      </c>
      <c r="S1277">
        <v>174</v>
      </c>
      <c r="T1277">
        <f t="shared" si="171"/>
        <v>-1</v>
      </c>
      <c r="U1277" s="1">
        <v>42779</v>
      </c>
      <c r="V1277" s="13">
        <f t="shared" si="172"/>
        <v>42767</v>
      </c>
      <c r="W1277" s="14">
        <f t="shared" si="173"/>
        <v>42779</v>
      </c>
      <c r="X1277" s="1" t="str">
        <f t="shared" si="174"/>
        <v>Monday</v>
      </c>
      <c r="Y1277" s="2">
        <v>0.51401620370370371</v>
      </c>
      <c r="Z1277" s="2">
        <f t="shared" si="175"/>
        <v>0.5</v>
      </c>
      <c r="AA1277">
        <f>1</f>
        <v>1</v>
      </c>
      <c r="AB1277" s="1">
        <v>42779</v>
      </c>
      <c r="AC1277" s="13">
        <f t="shared" si="176"/>
        <v>42767</v>
      </c>
      <c r="AD1277" s="14">
        <f t="shared" si="177"/>
        <v>42779</v>
      </c>
      <c r="AE1277" s="1" t="str">
        <f t="shared" si="178"/>
        <v>Monday</v>
      </c>
      <c r="AF1277" s="2">
        <v>0.53424768518518517</v>
      </c>
      <c r="AG1277" s="2">
        <f t="shared" si="179"/>
        <v>0.54166666666666663</v>
      </c>
      <c r="AH1277" t="s">
        <v>27</v>
      </c>
    </row>
    <row r="1278" spans="1:34" x14ac:dyDescent="0.2">
      <c r="A1278">
        <v>1507268</v>
      </c>
      <c r="B1278" t="s">
        <v>88</v>
      </c>
      <c r="E1278">
        <v>53215</v>
      </c>
      <c r="F1278" t="s">
        <v>23</v>
      </c>
      <c r="G1278" t="s">
        <v>89</v>
      </c>
      <c r="H1278">
        <v>11053</v>
      </c>
      <c r="I1278" t="s">
        <v>73</v>
      </c>
      <c r="J1278">
        <f>VLOOKUP(I1278,[1]Key!$A$1:$C$72,2,FALSE)</f>
        <v>43.040349999999997</v>
      </c>
      <c r="K1278">
        <f>VLOOKUP(I1278,[1]Key!$A$1:$C$72,3,FALSE)</f>
        <v>-87.920760000000001</v>
      </c>
      <c r="L1278" t="s">
        <v>84</v>
      </c>
      <c r="M1278">
        <f>VLOOKUP(L1278,[1]Key!$A$1:$C$72,2,FALSE)</f>
        <v>43.024340000000002</v>
      </c>
      <c r="N1278">
        <f>VLOOKUP(L1278,[1]Key!$A$1:$C$72,3,FALSE)</f>
        <v>-87.916753</v>
      </c>
      <c r="O1278">
        <v>48</v>
      </c>
      <c r="P1278">
        <v>6</v>
      </c>
      <c r="Q1278">
        <v>7.2</v>
      </c>
      <c r="R1278">
        <v>6.8</v>
      </c>
      <c r="S1278">
        <v>288</v>
      </c>
      <c r="T1278">
        <f t="shared" si="171"/>
        <v>-1</v>
      </c>
      <c r="U1278" s="1">
        <v>42779</v>
      </c>
      <c r="V1278" s="13">
        <f t="shared" si="172"/>
        <v>42767</v>
      </c>
      <c r="W1278" s="14">
        <f t="shared" si="173"/>
        <v>42779</v>
      </c>
      <c r="X1278" s="1" t="str">
        <f t="shared" si="174"/>
        <v>Monday</v>
      </c>
      <c r="Y1278" s="2">
        <v>0.52751157407407401</v>
      </c>
      <c r="Z1278" s="2">
        <f t="shared" si="175"/>
        <v>0.54166666666666663</v>
      </c>
      <c r="AA1278">
        <f>1</f>
        <v>1</v>
      </c>
      <c r="AB1278" s="1">
        <v>42779</v>
      </c>
      <c r="AC1278" s="13">
        <f t="shared" si="176"/>
        <v>42767</v>
      </c>
      <c r="AD1278" s="14">
        <f t="shared" si="177"/>
        <v>42779</v>
      </c>
      <c r="AE1278" s="1" t="str">
        <f t="shared" si="178"/>
        <v>Monday</v>
      </c>
      <c r="AF1278" s="2">
        <v>0.56108796296296293</v>
      </c>
      <c r="AG1278" s="2">
        <f t="shared" si="179"/>
        <v>0.54166666666666663</v>
      </c>
      <c r="AH1278" t="s">
        <v>27</v>
      </c>
    </row>
    <row r="1279" spans="1:34" x14ac:dyDescent="0.2">
      <c r="A1279">
        <v>1507297</v>
      </c>
      <c r="B1279" t="s">
        <v>88</v>
      </c>
      <c r="E1279">
        <v>53223</v>
      </c>
      <c r="F1279" t="s">
        <v>23</v>
      </c>
      <c r="G1279" t="s">
        <v>89</v>
      </c>
      <c r="H1279">
        <v>5531</v>
      </c>
      <c r="I1279" t="s">
        <v>73</v>
      </c>
      <c r="J1279">
        <f>VLOOKUP(I1279,[1]Key!$A$1:$C$72,2,FALSE)</f>
        <v>43.040349999999997</v>
      </c>
      <c r="K1279">
        <f>VLOOKUP(I1279,[1]Key!$A$1:$C$72,3,FALSE)</f>
        <v>-87.920760000000001</v>
      </c>
      <c r="L1279" t="s">
        <v>83</v>
      </c>
      <c r="M1279">
        <f>VLOOKUP(L1279,[1]Key!$A$1:$C$72,2,FALSE)</f>
        <v>43.02017</v>
      </c>
      <c r="N1279">
        <f>VLOOKUP(L1279,[1]Key!$A$1:$C$72,3,FALSE)</f>
        <v>-87.933049999999994</v>
      </c>
      <c r="O1279">
        <v>20</v>
      </c>
      <c r="P1279">
        <v>3</v>
      </c>
      <c r="Q1279">
        <v>3</v>
      </c>
      <c r="R1279">
        <v>2.9</v>
      </c>
      <c r="S1279">
        <v>120</v>
      </c>
      <c r="T1279">
        <f t="shared" si="171"/>
        <v>-1</v>
      </c>
      <c r="U1279" s="1">
        <v>42779</v>
      </c>
      <c r="V1279" s="13">
        <f t="shared" si="172"/>
        <v>42767</v>
      </c>
      <c r="W1279" s="14">
        <f t="shared" si="173"/>
        <v>42779</v>
      </c>
      <c r="X1279" s="1" t="str">
        <f t="shared" si="174"/>
        <v>Monday</v>
      </c>
      <c r="Y1279" s="2">
        <v>0.55563657407407407</v>
      </c>
      <c r="Z1279" s="2">
        <f t="shared" si="175"/>
        <v>0.54166666666666663</v>
      </c>
      <c r="AA1279">
        <f>1</f>
        <v>1</v>
      </c>
      <c r="AB1279" s="1">
        <v>42779</v>
      </c>
      <c r="AC1279" s="13">
        <f t="shared" si="176"/>
        <v>42767</v>
      </c>
      <c r="AD1279" s="14">
        <f t="shared" si="177"/>
        <v>42779</v>
      </c>
      <c r="AE1279" s="1" t="str">
        <f t="shared" si="178"/>
        <v>Monday</v>
      </c>
      <c r="AF1279" s="2">
        <v>0.56951388888888888</v>
      </c>
      <c r="AG1279" s="2">
        <f t="shared" si="179"/>
        <v>0.58333333333333326</v>
      </c>
      <c r="AH1279" t="s">
        <v>27</v>
      </c>
    </row>
    <row r="1280" spans="1:34" x14ac:dyDescent="0.2">
      <c r="A1280">
        <v>1306778</v>
      </c>
      <c r="B1280" t="s">
        <v>88</v>
      </c>
      <c r="E1280">
        <v>53204</v>
      </c>
      <c r="F1280" t="s">
        <v>23</v>
      </c>
      <c r="G1280" t="s">
        <v>89</v>
      </c>
      <c r="H1280">
        <v>251</v>
      </c>
      <c r="I1280" t="s">
        <v>38</v>
      </c>
      <c r="J1280">
        <f>VLOOKUP(I1280,[1]Key!$A$1:$C$72,2,FALSE)</f>
        <v>43.004728999999998</v>
      </c>
      <c r="K1280">
        <f>VLOOKUP(I1280,[1]Key!$A$1:$C$72,3,FALSE)</f>
        <v>-87.905463999999995</v>
      </c>
      <c r="L1280" t="s">
        <v>105</v>
      </c>
      <c r="M1280">
        <f>VLOOKUP(L1280,[1]Key!$A$1:$C$72,2,FALSE)</f>
        <v>43.020020000000002</v>
      </c>
      <c r="N1280">
        <f>VLOOKUP(L1280,[1]Key!$A$1:$C$72,3,FALSE)</f>
        <v>-87.912540000000007</v>
      </c>
      <c r="O1280">
        <v>8</v>
      </c>
      <c r="P1280">
        <v>3</v>
      </c>
      <c r="Q1280">
        <v>1.2</v>
      </c>
      <c r="R1280">
        <v>1.1000000000000001</v>
      </c>
      <c r="S1280">
        <v>48</v>
      </c>
      <c r="T1280">
        <f t="shared" si="171"/>
        <v>-1</v>
      </c>
      <c r="U1280" s="1">
        <v>42779</v>
      </c>
      <c r="V1280" s="13">
        <f t="shared" si="172"/>
        <v>42767</v>
      </c>
      <c r="W1280" s="14">
        <f t="shared" si="173"/>
        <v>42779</v>
      </c>
      <c r="X1280" s="1" t="str">
        <f t="shared" si="174"/>
        <v>Monday</v>
      </c>
      <c r="Y1280" s="2">
        <v>0.65141203703703698</v>
      </c>
      <c r="Z1280" s="2">
        <f t="shared" si="175"/>
        <v>0.66666666666666663</v>
      </c>
      <c r="AA1280">
        <f>1</f>
        <v>1</v>
      </c>
      <c r="AB1280" s="1">
        <v>42779</v>
      </c>
      <c r="AC1280" s="13">
        <f t="shared" si="176"/>
        <v>42767</v>
      </c>
      <c r="AD1280" s="14">
        <f t="shared" si="177"/>
        <v>42779</v>
      </c>
      <c r="AE1280" s="1" t="str">
        <f t="shared" si="178"/>
        <v>Monday</v>
      </c>
      <c r="AF1280" s="2">
        <v>0.65759259259259262</v>
      </c>
      <c r="AG1280" s="2">
        <f t="shared" si="179"/>
        <v>0.66666666666666663</v>
      </c>
      <c r="AH1280" t="s">
        <v>27</v>
      </c>
    </row>
    <row r="1281" spans="1:34" x14ac:dyDescent="0.2">
      <c r="A1281">
        <v>1507462</v>
      </c>
      <c r="B1281" t="s">
        <v>88</v>
      </c>
      <c r="E1281">
        <v>53209</v>
      </c>
      <c r="F1281" t="s">
        <v>23</v>
      </c>
      <c r="G1281" t="s">
        <v>89</v>
      </c>
      <c r="H1281">
        <v>5472</v>
      </c>
      <c r="I1281" t="s">
        <v>73</v>
      </c>
      <c r="J1281">
        <f>VLOOKUP(I1281,[1]Key!$A$1:$C$72,2,FALSE)</f>
        <v>43.040349999999997</v>
      </c>
      <c r="K1281">
        <f>VLOOKUP(I1281,[1]Key!$A$1:$C$72,3,FALSE)</f>
        <v>-87.920760000000001</v>
      </c>
      <c r="L1281" t="s">
        <v>52</v>
      </c>
      <c r="M1281">
        <f>VLOOKUP(L1281,[1]Key!$A$1:$C$72,2,FALSE)</f>
        <v>43.026470000000003</v>
      </c>
      <c r="N1281">
        <f>VLOOKUP(L1281,[1]Key!$A$1:$C$72,3,FALSE)</f>
        <v>-87.918040000000005</v>
      </c>
      <c r="O1281">
        <v>11</v>
      </c>
      <c r="P1281">
        <v>3</v>
      </c>
      <c r="Q1281">
        <v>1.7</v>
      </c>
      <c r="R1281">
        <v>1.6</v>
      </c>
      <c r="S1281">
        <v>66</v>
      </c>
      <c r="T1281">
        <f t="shared" si="171"/>
        <v>-1</v>
      </c>
      <c r="U1281" s="1">
        <v>42779</v>
      </c>
      <c r="V1281" s="13">
        <f t="shared" si="172"/>
        <v>42767</v>
      </c>
      <c r="W1281" s="14">
        <f t="shared" si="173"/>
        <v>42779</v>
      </c>
      <c r="X1281" s="1" t="str">
        <f t="shared" si="174"/>
        <v>Monday</v>
      </c>
      <c r="Y1281" s="2">
        <v>0.71212962962962967</v>
      </c>
      <c r="Z1281" s="2">
        <f t="shared" si="175"/>
        <v>0.70833333333333326</v>
      </c>
      <c r="AA1281">
        <f>1</f>
        <v>1</v>
      </c>
      <c r="AB1281" s="1">
        <v>42779</v>
      </c>
      <c r="AC1281" s="13">
        <f t="shared" si="176"/>
        <v>42767</v>
      </c>
      <c r="AD1281" s="14">
        <f t="shared" si="177"/>
        <v>42779</v>
      </c>
      <c r="AE1281" s="1" t="str">
        <f t="shared" si="178"/>
        <v>Monday</v>
      </c>
      <c r="AF1281" s="2">
        <v>0.71972222222222226</v>
      </c>
      <c r="AG1281" s="2">
        <f t="shared" si="179"/>
        <v>0.70833333333333326</v>
      </c>
      <c r="AH1281" t="s">
        <v>27</v>
      </c>
    </row>
    <row r="1282" spans="1:34" x14ac:dyDescent="0.2">
      <c r="A1282">
        <v>1507522</v>
      </c>
      <c r="B1282" t="s">
        <v>88</v>
      </c>
      <c r="E1282">
        <v>53211</v>
      </c>
      <c r="F1282" t="s">
        <v>23</v>
      </c>
      <c r="G1282" t="s">
        <v>89</v>
      </c>
      <c r="H1282">
        <v>11084</v>
      </c>
      <c r="I1282" t="s">
        <v>30</v>
      </c>
      <c r="J1282">
        <f>VLOOKUP(I1282,[1]Key!$A$1:$C$72,2,FALSE)</f>
        <v>43.05847</v>
      </c>
      <c r="K1282">
        <f>VLOOKUP(I1282,[1]Key!$A$1:$C$72,3,FALSE)</f>
        <v>-87.898079999999993</v>
      </c>
      <c r="L1282" t="s">
        <v>93</v>
      </c>
      <c r="M1282">
        <f>VLOOKUP(L1282,[1]Key!$A$1:$C$72,2,FALSE)</f>
        <v>43.069021999999997</v>
      </c>
      <c r="N1282">
        <f>VLOOKUP(L1282,[1]Key!$A$1:$C$72,3,FALSE)</f>
        <v>-87.887940999999998</v>
      </c>
      <c r="O1282">
        <v>10</v>
      </c>
      <c r="P1282">
        <v>3</v>
      </c>
      <c r="Q1282">
        <v>1.5</v>
      </c>
      <c r="R1282">
        <v>1.4</v>
      </c>
      <c r="S1282">
        <v>60</v>
      </c>
      <c r="T1282">
        <f t="shared" ref="T1282:T1345" si="180">-1</f>
        <v>-1</v>
      </c>
      <c r="U1282" s="1">
        <v>42779</v>
      </c>
      <c r="V1282" s="13">
        <f t="shared" ref="V1282:V1345" si="181">DATE(YEAR(U1282), MONTH(U1282), 1)</f>
        <v>42767</v>
      </c>
      <c r="W1282" s="14">
        <f t="shared" ref="W1282:W1345" si="182">U1282</f>
        <v>42779</v>
      </c>
      <c r="X1282" s="1" t="str">
        <f t="shared" ref="X1282:X1345" si="183">TEXT(W1282,"dddd")</f>
        <v>Monday</v>
      </c>
      <c r="Y1282" s="2">
        <v>0.82682870370370365</v>
      </c>
      <c r="Z1282" s="2">
        <f t="shared" ref="Z1282:Z1345" si="184">MROUND(Y1282, "1:00")</f>
        <v>0.83333333333333326</v>
      </c>
      <c r="AA1282">
        <f>1</f>
        <v>1</v>
      </c>
      <c r="AB1282" s="1">
        <v>42779</v>
      </c>
      <c r="AC1282" s="13">
        <f t="shared" ref="AC1282:AC1345" si="185">DATE(YEAR(AB1282), MONTH(AB1282), 1)</f>
        <v>42767</v>
      </c>
      <c r="AD1282" s="14">
        <f t="shared" ref="AD1282:AD1345" si="186">AB1282</f>
        <v>42779</v>
      </c>
      <c r="AE1282" s="1" t="str">
        <f t="shared" ref="AE1282:AE1345" si="187">TEXT(AD1282,"dddd")</f>
        <v>Monday</v>
      </c>
      <c r="AF1282" s="2">
        <v>0.83386574074074071</v>
      </c>
      <c r="AG1282" s="2">
        <f t="shared" ref="AG1282:AG1345" si="188">MROUND(AF1282, "1:00")</f>
        <v>0.83333333333333326</v>
      </c>
      <c r="AH1282" t="s">
        <v>27</v>
      </c>
    </row>
    <row r="1283" spans="1:34" x14ac:dyDescent="0.2">
      <c r="A1283">
        <v>1485195</v>
      </c>
      <c r="B1283" t="s">
        <v>88</v>
      </c>
      <c r="E1283">
        <v>53211</v>
      </c>
      <c r="F1283" t="s">
        <v>23</v>
      </c>
      <c r="G1283" t="s">
        <v>89</v>
      </c>
      <c r="H1283">
        <v>5550</v>
      </c>
      <c r="I1283" t="s">
        <v>31</v>
      </c>
      <c r="J1283">
        <f>VLOOKUP(I1283,[1]Key!$A$1:$C$72,2,FALSE)</f>
        <v>43.03519</v>
      </c>
      <c r="K1283">
        <f>VLOOKUP(I1283,[1]Key!$A$1:$C$72,3,FALSE)</f>
        <v>-87.907390000000007</v>
      </c>
      <c r="L1283" t="s">
        <v>60</v>
      </c>
      <c r="M1283">
        <f>VLOOKUP(L1283,[1]Key!$A$1:$C$72,2,FALSE)</f>
        <v>43.066893999999998</v>
      </c>
      <c r="N1283">
        <f>VLOOKUP(L1283,[1]Key!$A$1:$C$72,3,FALSE)</f>
        <v>-87.877936000000005</v>
      </c>
      <c r="O1283">
        <v>19</v>
      </c>
      <c r="P1283">
        <v>3</v>
      </c>
      <c r="Q1283">
        <v>2.9</v>
      </c>
      <c r="R1283">
        <v>2.7</v>
      </c>
      <c r="S1283">
        <v>114</v>
      </c>
      <c r="T1283">
        <f t="shared" si="180"/>
        <v>-1</v>
      </c>
      <c r="U1283" s="1">
        <v>42779</v>
      </c>
      <c r="V1283" s="13">
        <f t="shared" si="181"/>
        <v>42767</v>
      </c>
      <c r="W1283" s="14">
        <f t="shared" si="182"/>
        <v>42779</v>
      </c>
      <c r="X1283" s="1" t="str">
        <f t="shared" si="183"/>
        <v>Monday</v>
      </c>
      <c r="Y1283" s="2">
        <v>0.87483796296296301</v>
      </c>
      <c r="Z1283" s="2">
        <f t="shared" si="184"/>
        <v>0.875</v>
      </c>
      <c r="AA1283">
        <f>1</f>
        <v>1</v>
      </c>
      <c r="AB1283" s="1">
        <v>42779</v>
      </c>
      <c r="AC1283" s="13">
        <f t="shared" si="185"/>
        <v>42767</v>
      </c>
      <c r="AD1283" s="14">
        <f t="shared" si="186"/>
        <v>42779</v>
      </c>
      <c r="AE1283" s="1" t="str">
        <f t="shared" si="187"/>
        <v>Monday</v>
      </c>
      <c r="AF1283" s="2">
        <v>0.88760416666666664</v>
      </c>
      <c r="AG1283" s="2">
        <f t="shared" si="188"/>
        <v>0.875</v>
      </c>
      <c r="AH1283" t="s">
        <v>27</v>
      </c>
    </row>
    <row r="1284" spans="1:34" x14ac:dyDescent="0.2">
      <c r="A1284">
        <v>1380203</v>
      </c>
      <c r="B1284" t="s">
        <v>88</v>
      </c>
      <c r="E1284">
        <v>53233</v>
      </c>
      <c r="F1284" t="s">
        <v>23</v>
      </c>
      <c r="G1284" t="s">
        <v>89</v>
      </c>
      <c r="H1284">
        <v>46</v>
      </c>
      <c r="I1284" t="s">
        <v>40</v>
      </c>
      <c r="J1284">
        <f>VLOOKUP(I1284,[1]Key!$A$1:$C$72,2,FALSE)</f>
        <v>43.031480000000002</v>
      </c>
      <c r="K1284">
        <f>VLOOKUP(I1284,[1]Key!$A$1:$C$72,3,FALSE)</f>
        <v>-87.908169999999998</v>
      </c>
      <c r="L1284" t="s">
        <v>36</v>
      </c>
      <c r="M1284">
        <f>VLOOKUP(L1284,[1]Key!$A$1:$C$72,2,FALSE)</f>
        <v>43.038580000000003</v>
      </c>
      <c r="N1284">
        <f>VLOOKUP(L1284,[1]Key!$A$1:$C$72,3,FALSE)</f>
        <v>-87.90934</v>
      </c>
      <c r="O1284">
        <v>5</v>
      </c>
      <c r="P1284">
        <v>3</v>
      </c>
      <c r="Q1284">
        <v>0.8</v>
      </c>
      <c r="R1284">
        <v>0.7</v>
      </c>
      <c r="S1284">
        <v>30</v>
      </c>
      <c r="T1284">
        <f t="shared" si="180"/>
        <v>-1</v>
      </c>
      <c r="U1284" s="1">
        <v>42780</v>
      </c>
      <c r="V1284" s="13">
        <f t="shared" si="181"/>
        <v>42767</v>
      </c>
      <c r="W1284" s="14">
        <f t="shared" si="182"/>
        <v>42780</v>
      </c>
      <c r="X1284" s="1" t="str">
        <f t="shared" si="183"/>
        <v>Tuesday</v>
      </c>
      <c r="Y1284" s="2">
        <v>0.67939814814814825</v>
      </c>
      <c r="Z1284" s="2">
        <f t="shared" si="184"/>
        <v>0.66666666666666663</v>
      </c>
      <c r="AA1284">
        <f>1</f>
        <v>1</v>
      </c>
      <c r="AB1284" s="1">
        <v>42780</v>
      </c>
      <c r="AC1284" s="13">
        <f t="shared" si="185"/>
        <v>42767</v>
      </c>
      <c r="AD1284" s="14">
        <f t="shared" si="186"/>
        <v>42780</v>
      </c>
      <c r="AE1284" s="1" t="str">
        <f t="shared" si="187"/>
        <v>Tuesday</v>
      </c>
      <c r="AF1284" s="2">
        <v>0.6831018518518519</v>
      </c>
      <c r="AG1284" s="2">
        <f t="shared" si="188"/>
        <v>0.66666666666666663</v>
      </c>
      <c r="AH1284" t="s">
        <v>27</v>
      </c>
    </row>
    <row r="1285" spans="1:34" x14ac:dyDescent="0.2">
      <c r="A1285">
        <v>1373735</v>
      </c>
      <c r="B1285" t="s">
        <v>88</v>
      </c>
      <c r="E1285">
        <v>53202</v>
      </c>
      <c r="F1285" t="s">
        <v>23</v>
      </c>
      <c r="G1285" t="s">
        <v>89</v>
      </c>
      <c r="H1285">
        <v>5471</v>
      </c>
      <c r="I1285" t="s">
        <v>80</v>
      </c>
      <c r="J1285">
        <f>VLOOKUP(I1285,[1]Key!$A$1:$C$72,2,FALSE)</f>
        <v>43.052460000000004</v>
      </c>
      <c r="K1285">
        <f>VLOOKUP(I1285,[1]Key!$A$1:$C$72,3,FALSE)</f>
        <v>-87.891000000000005</v>
      </c>
      <c r="L1285" t="s">
        <v>48</v>
      </c>
      <c r="M1285">
        <f>VLOOKUP(L1285,[1]Key!$A$1:$C$72,2,FALSE)</f>
        <v>43.05097</v>
      </c>
      <c r="N1285">
        <f>VLOOKUP(L1285,[1]Key!$A$1:$C$72,3,FALSE)</f>
        <v>-87.906440000000003</v>
      </c>
      <c r="O1285">
        <v>6</v>
      </c>
      <c r="P1285">
        <v>3</v>
      </c>
      <c r="Q1285">
        <v>0.9</v>
      </c>
      <c r="R1285">
        <v>0.9</v>
      </c>
      <c r="S1285">
        <v>36</v>
      </c>
      <c r="T1285">
        <f t="shared" si="180"/>
        <v>-1</v>
      </c>
      <c r="U1285" s="1">
        <v>42781</v>
      </c>
      <c r="V1285" s="13">
        <f t="shared" si="181"/>
        <v>42767</v>
      </c>
      <c r="W1285" s="14">
        <f t="shared" si="182"/>
        <v>42781</v>
      </c>
      <c r="X1285" s="1" t="str">
        <f t="shared" si="183"/>
        <v>Wednesday</v>
      </c>
      <c r="Y1285" s="2">
        <v>0.24413194444444444</v>
      </c>
      <c r="Z1285" s="2">
        <f t="shared" si="184"/>
        <v>0.25</v>
      </c>
      <c r="AA1285">
        <f>1</f>
        <v>1</v>
      </c>
      <c r="AB1285" s="1">
        <v>42781</v>
      </c>
      <c r="AC1285" s="13">
        <f t="shared" si="185"/>
        <v>42767</v>
      </c>
      <c r="AD1285" s="14">
        <f t="shared" si="186"/>
        <v>42781</v>
      </c>
      <c r="AE1285" s="1" t="str">
        <f t="shared" si="187"/>
        <v>Wednesday</v>
      </c>
      <c r="AF1285" s="2">
        <v>0.24856481481481482</v>
      </c>
      <c r="AG1285" s="2">
        <f t="shared" si="188"/>
        <v>0.25</v>
      </c>
      <c r="AH1285" t="s">
        <v>27</v>
      </c>
    </row>
    <row r="1286" spans="1:34" x14ac:dyDescent="0.2">
      <c r="A1286">
        <v>1242204</v>
      </c>
      <c r="B1286" t="s">
        <v>88</v>
      </c>
      <c r="E1286">
        <v>53202</v>
      </c>
      <c r="F1286" t="s">
        <v>23</v>
      </c>
      <c r="G1286" t="s">
        <v>89</v>
      </c>
      <c r="H1286">
        <v>11125</v>
      </c>
      <c r="I1286" t="s">
        <v>41</v>
      </c>
      <c r="J1286">
        <f>VLOOKUP(I1286,[1]Key!$A$1:$C$72,2,FALSE)</f>
        <v>43.04824</v>
      </c>
      <c r="K1286">
        <f>VLOOKUP(I1286,[1]Key!$A$1:$C$72,3,FALSE)</f>
        <v>-87.904970000000006</v>
      </c>
      <c r="L1286" t="s">
        <v>82</v>
      </c>
      <c r="M1286">
        <f>VLOOKUP(L1286,[1]Key!$A$1:$C$72,2,FALSE)</f>
        <v>43.026229999999998</v>
      </c>
      <c r="N1286">
        <f>VLOOKUP(L1286,[1]Key!$A$1:$C$72,3,FALSE)</f>
        <v>-87.912809999999993</v>
      </c>
      <c r="O1286">
        <v>12</v>
      </c>
      <c r="P1286">
        <v>3</v>
      </c>
      <c r="Q1286">
        <v>1.8</v>
      </c>
      <c r="R1286">
        <v>1.7</v>
      </c>
      <c r="S1286">
        <v>72</v>
      </c>
      <c r="T1286">
        <f t="shared" si="180"/>
        <v>-1</v>
      </c>
      <c r="U1286" s="1">
        <v>42781</v>
      </c>
      <c r="V1286" s="13">
        <f t="shared" si="181"/>
        <v>42767</v>
      </c>
      <c r="W1286" s="14">
        <f t="shared" si="182"/>
        <v>42781</v>
      </c>
      <c r="X1286" s="1" t="str">
        <f t="shared" si="183"/>
        <v>Wednesday</v>
      </c>
      <c r="Y1286" s="2">
        <v>0.6283333333333333</v>
      </c>
      <c r="Z1286" s="2">
        <f t="shared" si="184"/>
        <v>0.625</v>
      </c>
      <c r="AA1286">
        <f>1</f>
        <v>1</v>
      </c>
      <c r="AB1286" s="1">
        <v>42781</v>
      </c>
      <c r="AC1286" s="13">
        <f t="shared" si="185"/>
        <v>42767</v>
      </c>
      <c r="AD1286" s="14">
        <f t="shared" si="186"/>
        <v>42781</v>
      </c>
      <c r="AE1286" s="1" t="str">
        <f t="shared" si="187"/>
        <v>Wednesday</v>
      </c>
      <c r="AF1286" s="2">
        <v>0.63634259259259263</v>
      </c>
      <c r="AG1286" s="2">
        <f t="shared" si="188"/>
        <v>0.625</v>
      </c>
      <c r="AH1286" t="s">
        <v>27</v>
      </c>
    </row>
    <row r="1287" spans="1:34" x14ac:dyDescent="0.2">
      <c r="A1287">
        <v>1456371</v>
      </c>
      <c r="B1287" t="s">
        <v>88</v>
      </c>
      <c r="E1287">
        <v>60560</v>
      </c>
      <c r="F1287" t="s">
        <v>23</v>
      </c>
      <c r="G1287" t="s">
        <v>89</v>
      </c>
      <c r="H1287">
        <v>11074</v>
      </c>
      <c r="I1287" t="s">
        <v>74</v>
      </c>
      <c r="J1287">
        <f>VLOOKUP(I1287,[1]Key!$A$1:$C$72,2,FALSE)</f>
        <v>43.040154000000001</v>
      </c>
      <c r="K1287">
        <f>VLOOKUP(I1287,[1]Key!$A$1:$C$72,3,FALSE)</f>
        <v>-87.932113000000001</v>
      </c>
      <c r="L1287" t="s">
        <v>74</v>
      </c>
      <c r="M1287">
        <f>VLOOKUP(L1287,[1]Key!$A$1:$C$72,2,FALSE)</f>
        <v>43.040154000000001</v>
      </c>
      <c r="N1287">
        <f>VLOOKUP(L1287,[1]Key!$A$1:$C$72,3,FALSE)</f>
        <v>-87.932113000000001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f t="shared" si="180"/>
        <v>-1</v>
      </c>
      <c r="U1287" s="1">
        <v>42782</v>
      </c>
      <c r="V1287" s="13">
        <f t="shared" si="181"/>
        <v>42767</v>
      </c>
      <c r="W1287" s="14">
        <f t="shared" si="182"/>
        <v>42782</v>
      </c>
      <c r="X1287" s="1" t="str">
        <f t="shared" si="183"/>
        <v>Thursday</v>
      </c>
      <c r="Y1287" s="2">
        <v>4.3993055555555556E-2</v>
      </c>
      <c r="Z1287" s="2">
        <f t="shared" si="184"/>
        <v>4.1666666666666664E-2</v>
      </c>
      <c r="AA1287">
        <f>1</f>
        <v>1</v>
      </c>
      <c r="AB1287" s="1">
        <v>42782</v>
      </c>
      <c r="AC1287" s="13">
        <f t="shared" si="185"/>
        <v>42767</v>
      </c>
      <c r="AD1287" s="14">
        <f t="shared" si="186"/>
        <v>42782</v>
      </c>
      <c r="AE1287" s="1" t="str">
        <f t="shared" si="187"/>
        <v>Thursday</v>
      </c>
      <c r="AF1287" s="2">
        <v>4.4282407407407409E-2</v>
      </c>
      <c r="AG1287" s="2">
        <f t="shared" si="188"/>
        <v>4.1666666666666664E-2</v>
      </c>
      <c r="AH1287" t="s">
        <v>35</v>
      </c>
    </row>
    <row r="1288" spans="1:34" x14ac:dyDescent="0.2">
      <c r="A1288">
        <v>1505539</v>
      </c>
      <c r="B1288" t="s">
        <v>88</v>
      </c>
      <c r="E1288">
        <v>60026</v>
      </c>
      <c r="F1288" t="s">
        <v>23</v>
      </c>
      <c r="G1288" t="s">
        <v>89</v>
      </c>
      <c r="H1288">
        <v>5549</v>
      </c>
      <c r="I1288" t="s">
        <v>74</v>
      </c>
      <c r="J1288">
        <f>VLOOKUP(I1288,[1]Key!$A$1:$C$72,2,FALSE)</f>
        <v>43.040154000000001</v>
      </c>
      <c r="K1288">
        <f>VLOOKUP(I1288,[1]Key!$A$1:$C$72,3,FALSE)</f>
        <v>-87.932113000000001</v>
      </c>
      <c r="L1288" t="s">
        <v>32</v>
      </c>
      <c r="M1288">
        <f>VLOOKUP(L1288,[1]Key!$A$1:$C$72,2,FALSE)</f>
        <v>43.038719999999998</v>
      </c>
      <c r="N1288">
        <f>VLOOKUP(L1288,[1]Key!$A$1:$C$72,3,FALSE)</f>
        <v>-87.905339999999995</v>
      </c>
      <c r="O1288">
        <v>52</v>
      </c>
      <c r="P1288">
        <v>6</v>
      </c>
      <c r="Q1288">
        <v>7.8</v>
      </c>
      <c r="R1288">
        <v>7.4</v>
      </c>
      <c r="S1288">
        <v>312</v>
      </c>
      <c r="T1288">
        <f t="shared" si="180"/>
        <v>-1</v>
      </c>
      <c r="U1288" s="1">
        <v>42782</v>
      </c>
      <c r="V1288" s="13">
        <f t="shared" si="181"/>
        <v>42767</v>
      </c>
      <c r="W1288" s="14">
        <f t="shared" si="182"/>
        <v>42782</v>
      </c>
      <c r="X1288" s="1" t="str">
        <f t="shared" si="183"/>
        <v>Thursday</v>
      </c>
      <c r="Y1288" s="2">
        <v>4.5439814814814815E-2</v>
      </c>
      <c r="Z1288" s="2">
        <f t="shared" si="184"/>
        <v>4.1666666666666664E-2</v>
      </c>
      <c r="AA1288">
        <f>1</f>
        <v>1</v>
      </c>
      <c r="AB1288" s="1">
        <v>42782</v>
      </c>
      <c r="AC1288" s="13">
        <f t="shared" si="185"/>
        <v>42767</v>
      </c>
      <c r="AD1288" s="14">
        <f t="shared" si="186"/>
        <v>42782</v>
      </c>
      <c r="AE1288" s="1" t="str">
        <f t="shared" si="187"/>
        <v>Thursday</v>
      </c>
      <c r="AF1288" s="2">
        <v>8.1805555555555562E-2</v>
      </c>
      <c r="AG1288" s="2">
        <f t="shared" si="188"/>
        <v>8.3333333333333329E-2</v>
      </c>
      <c r="AH1288" t="s">
        <v>27</v>
      </c>
    </row>
    <row r="1289" spans="1:34" x14ac:dyDescent="0.2">
      <c r="A1289">
        <v>1509319</v>
      </c>
      <c r="B1289" t="s">
        <v>88</v>
      </c>
      <c r="E1289">
        <v>2492</v>
      </c>
      <c r="F1289" t="s">
        <v>23</v>
      </c>
      <c r="G1289" t="s">
        <v>89</v>
      </c>
      <c r="H1289">
        <v>11052</v>
      </c>
      <c r="I1289" t="s">
        <v>62</v>
      </c>
      <c r="J1289">
        <f>VLOOKUP(I1289,[1]Key!$A$1:$C$72,2,FALSE)</f>
        <v>43.058010000000003</v>
      </c>
      <c r="K1289">
        <f>VLOOKUP(I1289,[1]Key!$A$1:$C$72,3,FALSE)</f>
        <v>-87.877300000000005</v>
      </c>
      <c r="L1289" t="s">
        <v>62</v>
      </c>
      <c r="M1289">
        <f>VLOOKUP(L1289,[1]Key!$A$1:$C$72,2,FALSE)</f>
        <v>43.058010000000003</v>
      </c>
      <c r="N1289">
        <f>VLOOKUP(L1289,[1]Key!$A$1:$C$72,3,FALSE)</f>
        <v>-87.877300000000005</v>
      </c>
      <c r="O1289">
        <v>64</v>
      </c>
      <c r="P1289">
        <v>6</v>
      </c>
      <c r="Q1289">
        <v>9.6</v>
      </c>
      <c r="R1289">
        <v>9.1</v>
      </c>
      <c r="S1289">
        <v>384</v>
      </c>
      <c r="T1289">
        <f t="shared" si="180"/>
        <v>-1</v>
      </c>
      <c r="U1289" s="1">
        <v>42783</v>
      </c>
      <c r="V1289" s="13">
        <f t="shared" si="181"/>
        <v>42767</v>
      </c>
      <c r="W1289" s="14">
        <f t="shared" si="182"/>
        <v>42783</v>
      </c>
      <c r="X1289" s="1" t="str">
        <f t="shared" si="183"/>
        <v>Friday</v>
      </c>
      <c r="Y1289" s="2">
        <v>0.49413194444444447</v>
      </c>
      <c r="Z1289" s="2">
        <f t="shared" si="184"/>
        <v>0.5</v>
      </c>
      <c r="AA1289">
        <f>1</f>
        <v>1</v>
      </c>
      <c r="AB1289" s="1">
        <v>42783</v>
      </c>
      <c r="AC1289" s="13">
        <f t="shared" si="185"/>
        <v>42767</v>
      </c>
      <c r="AD1289" s="14">
        <f t="shared" si="186"/>
        <v>42783</v>
      </c>
      <c r="AE1289" s="1" t="str">
        <f t="shared" si="187"/>
        <v>Friday</v>
      </c>
      <c r="AF1289" s="2">
        <v>0.53820601851851857</v>
      </c>
      <c r="AG1289" s="2">
        <f t="shared" si="188"/>
        <v>0.54166666666666663</v>
      </c>
      <c r="AH1289" t="s">
        <v>35</v>
      </c>
    </row>
    <row r="1290" spans="1:34" x14ac:dyDescent="0.2">
      <c r="A1290">
        <v>1456525</v>
      </c>
      <c r="B1290" t="s">
        <v>88</v>
      </c>
      <c r="E1290">
        <v>53189</v>
      </c>
      <c r="F1290" t="s">
        <v>23</v>
      </c>
      <c r="G1290" t="s">
        <v>89</v>
      </c>
      <c r="H1290">
        <v>11068</v>
      </c>
      <c r="I1290" t="s">
        <v>31</v>
      </c>
      <c r="J1290">
        <f>VLOOKUP(I1290,[1]Key!$A$1:$C$72,2,FALSE)</f>
        <v>43.03519</v>
      </c>
      <c r="K1290">
        <f>VLOOKUP(I1290,[1]Key!$A$1:$C$72,3,FALSE)</f>
        <v>-87.907390000000007</v>
      </c>
      <c r="L1290" t="s">
        <v>43</v>
      </c>
      <c r="M1290">
        <f>VLOOKUP(L1290,[1]Key!$A$1:$C$72,2,FALSE)</f>
        <v>43.03886</v>
      </c>
      <c r="N1290">
        <f>VLOOKUP(L1290,[1]Key!$A$1:$C$72,3,FALSE)</f>
        <v>-87.902720000000002</v>
      </c>
      <c r="O1290">
        <v>6</v>
      </c>
      <c r="P1290">
        <v>3</v>
      </c>
      <c r="Q1290">
        <v>0.9</v>
      </c>
      <c r="R1290">
        <v>0.9</v>
      </c>
      <c r="S1290">
        <v>36</v>
      </c>
      <c r="T1290">
        <f t="shared" si="180"/>
        <v>-1</v>
      </c>
      <c r="U1290" s="1">
        <v>42783</v>
      </c>
      <c r="V1290" s="13">
        <f t="shared" si="181"/>
        <v>42767</v>
      </c>
      <c r="W1290" s="14">
        <f t="shared" si="182"/>
        <v>42783</v>
      </c>
      <c r="X1290" s="1" t="str">
        <f t="shared" si="183"/>
        <v>Friday</v>
      </c>
      <c r="Y1290" s="2">
        <v>0.56747685185185182</v>
      </c>
      <c r="Z1290" s="2">
        <f t="shared" si="184"/>
        <v>0.58333333333333326</v>
      </c>
      <c r="AA1290">
        <f>1</f>
        <v>1</v>
      </c>
      <c r="AB1290" s="1">
        <v>42783</v>
      </c>
      <c r="AC1290" s="13">
        <f t="shared" si="185"/>
        <v>42767</v>
      </c>
      <c r="AD1290" s="14">
        <f t="shared" si="186"/>
        <v>42783</v>
      </c>
      <c r="AE1290" s="1" t="str">
        <f t="shared" si="187"/>
        <v>Friday</v>
      </c>
      <c r="AF1290" s="2">
        <v>0.57215277777777784</v>
      </c>
      <c r="AG1290" s="2">
        <f t="shared" si="188"/>
        <v>0.58333333333333326</v>
      </c>
      <c r="AH1290" t="s">
        <v>27</v>
      </c>
    </row>
    <row r="1291" spans="1:34" x14ac:dyDescent="0.2">
      <c r="A1291">
        <v>1509697</v>
      </c>
      <c r="B1291" t="s">
        <v>88</v>
      </c>
      <c r="E1291">
        <v>55122</v>
      </c>
      <c r="F1291" t="s">
        <v>23</v>
      </c>
      <c r="G1291" t="s">
        <v>89</v>
      </c>
      <c r="H1291">
        <v>106</v>
      </c>
      <c r="I1291" t="s">
        <v>74</v>
      </c>
      <c r="J1291">
        <f>VLOOKUP(I1291,[1]Key!$A$1:$C$72,2,FALSE)</f>
        <v>43.040154000000001</v>
      </c>
      <c r="K1291">
        <f>VLOOKUP(I1291,[1]Key!$A$1:$C$72,3,FALSE)</f>
        <v>-87.932113000000001</v>
      </c>
      <c r="L1291" t="s">
        <v>34</v>
      </c>
      <c r="M1291">
        <f>VLOOKUP(L1291,[1]Key!$A$1:$C$72,2,FALSE)</f>
        <v>43.036900000000003</v>
      </c>
      <c r="N1291">
        <f>VLOOKUP(L1291,[1]Key!$A$1:$C$72,3,FALSE)</f>
        <v>-87.89667</v>
      </c>
      <c r="O1291">
        <v>27</v>
      </c>
      <c r="P1291">
        <v>3</v>
      </c>
      <c r="Q1291">
        <v>4.0999999999999996</v>
      </c>
      <c r="R1291">
        <v>3.8</v>
      </c>
      <c r="S1291">
        <v>162</v>
      </c>
      <c r="T1291">
        <f t="shared" si="180"/>
        <v>-1</v>
      </c>
      <c r="U1291" s="1">
        <v>42783</v>
      </c>
      <c r="V1291" s="13">
        <f t="shared" si="181"/>
        <v>42767</v>
      </c>
      <c r="W1291" s="14">
        <f t="shared" si="182"/>
        <v>42783</v>
      </c>
      <c r="X1291" s="1" t="str">
        <f t="shared" si="183"/>
        <v>Friday</v>
      </c>
      <c r="Y1291" s="2">
        <v>0.62982638888888887</v>
      </c>
      <c r="Z1291" s="2">
        <f t="shared" si="184"/>
        <v>0.625</v>
      </c>
      <c r="AA1291">
        <f>1</f>
        <v>1</v>
      </c>
      <c r="AB1291" s="1">
        <v>42783</v>
      </c>
      <c r="AC1291" s="13">
        <f t="shared" si="185"/>
        <v>42767</v>
      </c>
      <c r="AD1291" s="14">
        <f t="shared" si="186"/>
        <v>42783</v>
      </c>
      <c r="AE1291" s="1" t="str">
        <f t="shared" si="187"/>
        <v>Friday</v>
      </c>
      <c r="AF1291" s="2">
        <v>0.64819444444444441</v>
      </c>
      <c r="AG1291" s="2">
        <f t="shared" si="188"/>
        <v>0.66666666666666663</v>
      </c>
      <c r="AH1291" t="s">
        <v>27</v>
      </c>
    </row>
    <row r="1292" spans="1:34" x14ac:dyDescent="0.2">
      <c r="A1292">
        <v>1229165</v>
      </c>
      <c r="B1292" t="s">
        <v>88</v>
      </c>
      <c r="E1292">
        <v>60099</v>
      </c>
      <c r="F1292" t="s">
        <v>23</v>
      </c>
      <c r="G1292" t="s">
        <v>89</v>
      </c>
      <c r="H1292">
        <v>5473</v>
      </c>
      <c r="I1292" t="s">
        <v>80</v>
      </c>
      <c r="J1292">
        <f>VLOOKUP(I1292,[1]Key!$A$1:$C$72,2,FALSE)</f>
        <v>43.052460000000004</v>
      </c>
      <c r="K1292">
        <f>VLOOKUP(I1292,[1]Key!$A$1:$C$72,3,FALSE)</f>
        <v>-87.891000000000005</v>
      </c>
      <c r="L1292" t="s">
        <v>80</v>
      </c>
      <c r="M1292">
        <f>VLOOKUP(L1292,[1]Key!$A$1:$C$72,2,FALSE)</f>
        <v>43.052460000000004</v>
      </c>
      <c r="N1292">
        <f>VLOOKUP(L1292,[1]Key!$A$1:$C$72,3,FALSE)</f>
        <v>-87.891000000000005</v>
      </c>
      <c r="O1292">
        <v>76</v>
      </c>
      <c r="P1292">
        <v>9</v>
      </c>
      <c r="Q1292">
        <v>11.4</v>
      </c>
      <c r="R1292">
        <v>10.8</v>
      </c>
      <c r="S1292">
        <v>456</v>
      </c>
      <c r="T1292">
        <f t="shared" si="180"/>
        <v>-1</v>
      </c>
      <c r="U1292" s="1">
        <v>42783</v>
      </c>
      <c r="V1292" s="13">
        <f t="shared" si="181"/>
        <v>42767</v>
      </c>
      <c r="W1292" s="14">
        <f t="shared" si="182"/>
        <v>42783</v>
      </c>
      <c r="X1292" s="1" t="str">
        <f t="shared" si="183"/>
        <v>Friday</v>
      </c>
      <c r="Y1292" s="2">
        <v>0.67108796296296302</v>
      </c>
      <c r="Z1292" s="2">
        <f t="shared" si="184"/>
        <v>0.66666666666666663</v>
      </c>
      <c r="AA1292">
        <f>1</f>
        <v>1</v>
      </c>
      <c r="AB1292" s="1">
        <v>42783</v>
      </c>
      <c r="AC1292" s="13">
        <f t="shared" si="185"/>
        <v>42767</v>
      </c>
      <c r="AD1292" s="14">
        <f t="shared" si="186"/>
        <v>42783</v>
      </c>
      <c r="AE1292" s="1" t="str">
        <f t="shared" si="187"/>
        <v>Friday</v>
      </c>
      <c r="AF1292" s="2">
        <v>0.72377314814814808</v>
      </c>
      <c r="AG1292" s="2">
        <f t="shared" si="188"/>
        <v>0.70833333333333326</v>
      </c>
      <c r="AH1292" t="s">
        <v>35</v>
      </c>
    </row>
    <row r="1293" spans="1:34" x14ac:dyDescent="0.2">
      <c r="A1293">
        <v>1435313</v>
      </c>
      <c r="B1293" t="s">
        <v>88</v>
      </c>
      <c r="E1293">
        <v>53215</v>
      </c>
      <c r="F1293" t="s">
        <v>23</v>
      </c>
      <c r="G1293" t="s">
        <v>89</v>
      </c>
      <c r="H1293">
        <v>5572</v>
      </c>
      <c r="I1293" t="s">
        <v>40</v>
      </c>
      <c r="J1293">
        <f>VLOOKUP(I1293,[1]Key!$A$1:$C$72,2,FALSE)</f>
        <v>43.031480000000002</v>
      </c>
      <c r="K1293">
        <f>VLOOKUP(I1293,[1]Key!$A$1:$C$72,3,FALSE)</f>
        <v>-87.908169999999998</v>
      </c>
      <c r="L1293" t="s">
        <v>82</v>
      </c>
      <c r="M1293">
        <f>VLOOKUP(L1293,[1]Key!$A$1:$C$72,2,FALSE)</f>
        <v>43.026229999999998</v>
      </c>
      <c r="N1293">
        <f>VLOOKUP(L1293,[1]Key!$A$1:$C$72,3,FALSE)</f>
        <v>-87.912809999999993</v>
      </c>
      <c r="O1293">
        <v>5</v>
      </c>
      <c r="P1293">
        <v>3</v>
      </c>
      <c r="Q1293">
        <v>0.8</v>
      </c>
      <c r="R1293">
        <v>0.7</v>
      </c>
      <c r="S1293">
        <v>30</v>
      </c>
      <c r="T1293">
        <f t="shared" si="180"/>
        <v>-1</v>
      </c>
      <c r="U1293" s="1">
        <v>42783</v>
      </c>
      <c r="V1293" s="13">
        <f t="shared" si="181"/>
        <v>42767</v>
      </c>
      <c r="W1293" s="14">
        <f t="shared" si="182"/>
        <v>42783</v>
      </c>
      <c r="X1293" s="1" t="str">
        <f t="shared" si="183"/>
        <v>Friday</v>
      </c>
      <c r="Y1293" s="2">
        <v>0.67392361111111121</v>
      </c>
      <c r="Z1293" s="2">
        <f t="shared" si="184"/>
        <v>0.66666666666666663</v>
      </c>
      <c r="AA1293">
        <f>1</f>
        <v>1</v>
      </c>
      <c r="AB1293" s="1">
        <v>42783</v>
      </c>
      <c r="AC1293" s="13">
        <f t="shared" si="185"/>
        <v>42767</v>
      </c>
      <c r="AD1293" s="14">
        <f t="shared" si="186"/>
        <v>42783</v>
      </c>
      <c r="AE1293" s="1" t="str">
        <f t="shared" si="187"/>
        <v>Friday</v>
      </c>
      <c r="AF1293" s="2">
        <v>0.67765046296296294</v>
      </c>
      <c r="AG1293" s="2">
        <f t="shared" si="188"/>
        <v>0.66666666666666663</v>
      </c>
      <c r="AH1293" t="s">
        <v>27</v>
      </c>
    </row>
    <row r="1294" spans="1:34" x14ac:dyDescent="0.2">
      <c r="A1294">
        <v>1434954</v>
      </c>
      <c r="B1294" t="s">
        <v>88</v>
      </c>
      <c r="E1294">
        <v>53221</v>
      </c>
      <c r="F1294" t="s">
        <v>23</v>
      </c>
      <c r="G1294" t="s">
        <v>89</v>
      </c>
      <c r="H1294">
        <v>106</v>
      </c>
      <c r="I1294" t="s">
        <v>34</v>
      </c>
      <c r="J1294">
        <f>VLOOKUP(I1294,[1]Key!$A$1:$C$72,2,FALSE)</f>
        <v>43.036900000000003</v>
      </c>
      <c r="K1294">
        <f>VLOOKUP(I1294,[1]Key!$A$1:$C$72,3,FALSE)</f>
        <v>-87.89667</v>
      </c>
      <c r="L1294" t="s">
        <v>34</v>
      </c>
      <c r="M1294">
        <f>VLOOKUP(L1294,[1]Key!$A$1:$C$72,2,FALSE)</f>
        <v>43.036900000000003</v>
      </c>
      <c r="N1294">
        <f>VLOOKUP(L1294,[1]Key!$A$1:$C$72,3,FALSE)</f>
        <v>-87.89667</v>
      </c>
      <c r="O1294">
        <v>55</v>
      </c>
      <c r="P1294">
        <v>6</v>
      </c>
      <c r="Q1294">
        <v>8.3000000000000007</v>
      </c>
      <c r="R1294">
        <v>7.8</v>
      </c>
      <c r="S1294">
        <v>330</v>
      </c>
      <c r="T1294">
        <f t="shared" si="180"/>
        <v>-1</v>
      </c>
      <c r="U1294" s="1">
        <v>42783</v>
      </c>
      <c r="V1294" s="13">
        <f t="shared" si="181"/>
        <v>42767</v>
      </c>
      <c r="W1294" s="14">
        <f t="shared" si="182"/>
        <v>42783</v>
      </c>
      <c r="X1294" s="1" t="str">
        <f t="shared" si="183"/>
        <v>Friday</v>
      </c>
      <c r="Y1294" s="2">
        <v>0.67576388888888894</v>
      </c>
      <c r="Z1294" s="2">
        <f t="shared" si="184"/>
        <v>0.66666666666666663</v>
      </c>
      <c r="AA1294">
        <f>1</f>
        <v>1</v>
      </c>
      <c r="AB1294" s="1">
        <v>42783</v>
      </c>
      <c r="AC1294" s="13">
        <f t="shared" si="185"/>
        <v>42767</v>
      </c>
      <c r="AD1294" s="14">
        <f t="shared" si="186"/>
        <v>42783</v>
      </c>
      <c r="AE1294" s="1" t="str">
        <f t="shared" si="187"/>
        <v>Friday</v>
      </c>
      <c r="AF1294" s="2">
        <v>0.71425925925925926</v>
      </c>
      <c r="AG1294" s="2">
        <f t="shared" si="188"/>
        <v>0.70833333333333326</v>
      </c>
      <c r="AH1294" t="s">
        <v>35</v>
      </c>
    </row>
    <row r="1295" spans="1:34" x14ac:dyDescent="0.2">
      <c r="A1295">
        <v>1509829</v>
      </c>
      <c r="B1295" t="s">
        <v>88</v>
      </c>
      <c r="E1295">
        <v>54904</v>
      </c>
      <c r="F1295" t="s">
        <v>23</v>
      </c>
      <c r="G1295" t="s">
        <v>89</v>
      </c>
      <c r="H1295">
        <v>279</v>
      </c>
      <c r="I1295" t="s">
        <v>34</v>
      </c>
      <c r="J1295">
        <f>VLOOKUP(I1295,[1]Key!$A$1:$C$72,2,FALSE)</f>
        <v>43.036900000000003</v>
      </c>
      <c r="K1295">
        <f>VLOOKUP(I1295,[1]Key!$A$1:$C$72,3,FALSE)</f>
        <v>-87.89667</v>
      </c>
      <c r="L1295" t="s">
        <v>34</v>
      </c>
      <c r="M1295">
        <f>VLOOKUP(L1295,[1]Key!$A$1:$C$72,2,FALSE)</f>
        <v>43.036900000000003</v>
      </c>
      <c r="N1295">
        <f>VLOOKUP(L1295,[1]Key!$A$1:$C$72,3,FALSE)</f>
        <v>-87.89667</v>
      </c>
      <c r="O1295">
        <v>54</v>
      </c>
      <c r="P1295">
        <v>6</v>
      </c>
      <c r="Q1295">
        <v>8.1</v>
      </c>
      <c r="R1295">
        <v>7.7</v>
      </c>
      <c r="S1295">
        <v>324</v>
      </c>
      <c r="T1295">
        <f t="shared" si="180"/>
        <v>-1</v>
      </c>
      <c r="U1295" s="1">
        <v>42783</v>
      </c>
      <c r="V1295" s="13">
        <f t="shared" si="181"/>
        <v>42767</v>
      </c>
      <c r="W1295" s="14">
        <f t="shared" si="182"/>
        <v>42783</v>
      </c>
      <c r="X1295" s="1" t="str">
        <f t="shared" si="183"/>
        <v>Friday</v>
      </c>
      <c r="Y1295" s="2">
        <v>0.67650462962962965</v>
      </c>
      <c r="Z1295" s="2">
        <f t="shared" si="184"/>
        <v>0.66666666666666663</v>
      </c>
      <c r="AA1295">
        <f>1</f>
        <v>1</v>
      </c>
      <c r="AB1295" s="1">
        <v>42783</v>
      </c>
      <c r="AC1295" s="13">
        <f t="shared" si="185"/>
        <v>42767</v>
      </c>
      <c r="AD1295" s="14">
        <f t="shared" si="186"/>
        <v>42783</v>
      </c>
      <c r="AE1295" s="1" t="str">
        <f t="shared" si="187"/>
        <v>Friday</v>
      </c>
      <c r="AF1295" s="2">
        <v>0.71423611111111107</v>
      </c>
      <c r="AG1295" s="2">
        <f t="shared" si="188"/>
        <v>0.70833333333333326</v>
      </c>
      <c r="AH1295" t="s">
        <v>35</v>
      </c>
    </row>
    <row r="1296" spans="1:34" x14ac:dyDescent="0.2">
      <c r="A1296">
        <v>1510022</v>
      </c>
      <c r="B1296" t="s">
        <v>88</v>
      </c>
      <c r="E1296">
        <v>53051</v>
      </c>
      <c r="F1296" t="s">
        <v>23</v>
      </c>
      <c r="G1296" t="s">
        <v>89</v>
      </c>
      <c r="H1296">
        <v>106</v>
      </c>
      <c r="I1296" t="s">
        <v>34</v>
      </c>
      <c r="J1296">
        <f>VLOOKUP(I1296,[1]Key!$A$1:$C$72,2,FALSE)</f>
        <v>43.036900000000003</v>
      </c>
      <c r="K1296">
        <f>VLOOKUP(I1296,[1]Key!$A$1:$C$72,3,FALSE)</f>
        <v>-87.89667</v>
      </c>
      <c r="L1296" t="s">
        <v>74</v>
      </c>
      <c r="M1296">
        <f>VLOOKUP(L1296,[1]Key!$A$1:$C$72,2,FALSE)</f>
        <v>43.040154000000001</v>
      </c>
      <c r="N1296">
        <f>VLOOKUP(L1296,[1]Key!$A$1:$C$72,3,FALSE)</f>
        <v>-87.932113000000001</v>
      </c>
      <c r="O1296">
        <v>21</v>
      </c>
      <c r="P1296">
        <v>3</v>
      </c>
      <c r="Q1296">
        <v>3.2</v>
      </c>
      <c r="R1296">
        <v>3</v>
      </c>
      <c r="S1296">
        <v>126</v>
      </c>
      <c r="T1296">
        <f t="shared" si="180"/>
        <v>-1</v>
      </c>
      <c r="U1296" s="1">
        <v>42783</v>
      </c>
      <c r="V1296" s="13">
        <f t="shared" si="181"/>
        <v>42767</v>
      </c>
      <c r="W1296" s="14">
        <f t="shared" si="182"/>
        <v>42783</v>
      </c>
      <c r="X1296" s="1" t="str">
        <f t="shared" si="183"/>
        <v>Friday</v>
      </c>
      <c r="Y1296" s="2">
        <v>0.79576388888888883</v>
      </c>
      <c r="Z1296" s="2">
        <f t="shared" si="184"/>
        <v>0.79166666666666663</v>
      </c>
      <c r="AA1296">
        <f>1</f>
        <v>1</v>
      </c>
      <c r="AB1296" s="1">
        <v>42783</v>
      </c>
      <c r="AC1296" s="13">
        <f t="shared" si="185"/>
        <v>42767</v>
      </c>
      <c r="AD1296" s="14">
        <f t="shared" si="186"/>
        <v>42783</v>
      </c>
      <c r="AE1296" s="1" t="str">
        <f t="shared" si="187"/>
        <v>Friday</v>
      </c>
      <c r="AF1296" s="2">
        <v>0.80991898148148145</v>
      </c>
      <c r="AG1296" s="2">
        <f t="shared" si="188"/>
        <v>0.79166666666666663</v>
      </c>
      <c r="AH1296" t="s">
        <v>27</v>
      </c>
    </row>
    <row r="1297" spans="1:34" x14ac:dyDescent="0.2">
      <c r="A1297">
        <v>1406939</v>
      </c>
      <c r="B1297" t="s">
        <v>88</v>
      </c>
      <c r="E1297">
        <v>53207</v>
      </c>
      <c r="F1297" t="s">
        <v>23</v>
      </c>
      <c r="G1297" t="s">
        <v>89</v>
      </c>
      <c r="H1297">
        <v>45</v>
      </c>
      <c r="I1297" t="s">
        <v>38</v>
      </c>
      <c r="J1297">
        <f>VLOOKUP(I1297,[1]Key!$A$1:$C$72,2,FALSE)</f>
        <v>43.004728999999998</v>
      </c>
      <c r="K1297">
        <f>VLOOKUP(I1297,[1]Key!$A$1:$C$72,3,FALSE)</f>
        <v>-87.905463999999995</v>
      </c>
      <c r="L1297" t="s">
        <v>38</v>
      </c>
      <c r="M1297">
        <f>VLOOKUP(L1297,[1]Key!$A$1:$C$72,2,FALSE)</f>
        <v>43.004728999999998</v>
      </c>
      <c r="N1297">
        <f>VLOOKUP(L1297,[1]Key!$A$1:$C$72,3,FALSE)</f>
        <v>-87.905463999999995</v>
      </c>
      <c r="O1297">
        <v>1</v>
      </c>
      <c r="P1297">
        <v>0</v>
      </c>
      <c r="Q1297">
        <v>0.2</v>
      </c>
      <c r="R1297">
        <v>0.1</v>
      </c>
      <c r="S1297">
        <v>6</v>
      </c>
      <c r="T1297">
        <f t="shared" si="180"/>
        <v>-1</v>
      </c>
      <c r="U1297" s="1">
        <v>42783</v>
      </c>
      <c r="V1297" s="13">
        <f t="shared" si="181"/>
        <v>42767</v>
      </c>
      <c r="W1297" s="14">
        <f t="shared" si="182"/>
        <v>42783</v>
      </c>
      <c r="X1297" s="1" t="str">
        <f t="shared" si="183"/>
        <v>Friday</v>
      </c>
      <c r="Y1297" s="2">
        <v>0.83028935185185182</v>
      </c>
      <c r="Z1297" s="2">
        <f t="shared" si="184"/>
        <v>0.83333333333333326</v>
      </c>
      <c r="AA1297">
        <f>1</f>
        <v>1</v>
      </c>
      <c r="AB1297" s="1">
        <v>42783</v>
      </c>
      <c r="AC1297" s="13">
        <f t="shared" si="185"/>
        <v>42767</v>
      </c>
      <c r="AD1297" s="14">
        <f t="shared" si="186"/>
        <v>42783</v>
      </c>
      <c r="AE1297" s="1" t="str">
        <f t="shared" si="187"/>
        <v>Friday</v>
      </c>
      <c r="AF1297" s="2">
        <v>0.83076388888888886</v>
      </c>
      <c r="AG1297" s="2">
        <f t="shared" si="188"/>
        <v>0.83333333333333326</v>
      </c>
      <c r="AH1297" t="s">
        <v>35</v>
      </c>
    </row>
    <row r="1298" spans="1:34" x14ac:dyDescent="0.2">
      <c r="A1298">
        <v>1019447</v>
      </c>
      <c r="B1298" t="s">
        <v>88</v>
      </c>
      <c r="E1298">
        <v>53202</v>
      </c>
      <c r="F1298" t="s">
        <v>23</v>
      </c>
      <c r="G1298" t="s">
        <v>89</v>
      </c>
      <c r="H1298">
        <v>11168</v>
      </c>
      <c r="I1298" t="s">
        <v>80</v>
      </c>
      <c r="J1298">
        <f>VLOOKUP(I1298,[1]Key!$A$1:$C$72,2,FALSE)</f>
        <v>43.052460000000004</v>
      </c>
      <c r="K1298">
        <f>VLOOKUP(I1298,[1]Key!$A$1:$C$72,3,FALSE)</f>
        <v>-87.891000000000005</v>
      </c>
      <c r="L1298" t="s">
        <v>80</v>
      </c>
      <c r="M1298">
        <f>VLOOKUP(L1298,[1]Key!$A$1:$C$72,2,FALSE)</f>
        <v>43.052460000000004</v>
      </c>
      <c r="N1298">
        <f>VLOOKUP(L1298,[1]Key!$A$1:$C$72,3,FALSE)</f>
        <v>-87.891000000000005</v>
      </c>
      <c r="O1298">
        <v>13</v>
      </c>
      <c r="P1298">
        <v>3</v>
      </c>
      <c r="Q1298">
        <v>2</v>
      </c>
      <c r="R1298">
        <v>1.9</v>
      </c>
      <c r="S1298">
        <v>78</v>
      </c>
      <c r="T1298">
        <f t="shared" si="180"/>
        <v>-1</v>
      </c>
      <c r="U1298" s="1">
        <v>42783</v>
      </c>
      <c r="V1298" s="13">
        <f t="shared" si="181"/>
        <v>42767</v>
      </c>
      <c r="W1298" s="14">
        <f t="shared" si="182"/>
        <v>42783</v>
      </c>
      <c r="X1298" s="1" t="str">
        <f t="shared" si="183"/>
        <v>Friday</v>
      </c>
      <c r="Y1298" s="2">
        <v>0.85410879629629621</v>
      </c>
      <c r="Z1298" s="2">
        <f t="shared" si="184"/>
        <v>0.83333333333333326</v>
      </c>
      <c r="AA1298">
        <f>1</f>
        <v>1</v>
      </c>
      <c r="AB1298" s="1">
        <v>42783</v>
      </c>
      <c r="AC1298" s="13">
        <f t="shared" si="185"/>
        <v>42767</v>
      </c>
      <c r="AD1298" s="14">
        <f t="shared" si="186"/>
        <v>42783</v>
      </c>
      <c r="AE1298" s="1" t="str">
        <f t="shared" si="187"/>
        <v>Friday</v>
      </c>
      <c r="AF1298" s="2">
        <v>0.86300925925925931</v>
      </c>
      <c r="AG1298" s="2">
        <f t="shared" si="188"/>
        <v>0.875</v>
      </c>
      <c r="AH1298" t="s">
        <v>35</v>
      </c>
    </row>
    <row r="1299" spans="1:34" x14ac:dyDescent="0.2">
      <c r="A1299">
        <v>1359786</v>
      </c>
      <c r="B1299" t="s">
        <v>88</v>
      </c>
      <c r="E1299">
        <v>53007</v>
      </c>
      <c r="F1299" t="s">
        <v>23</v>
      </c>
      <c r="G1299" t="s">
        <v>89</v>
      </c>
      <c r="H1299">
        <v>5419</v>
      </c>
      <c r="I1299" t="s">
        <v>51</v>
      </c>
      <c r="J1299">
        <f>VLOOKUP(I1299,[1]Key!$A$1:$C$72,2,FALSE)</f>
        <v>43.05536</v>
      </c>
      <c r="K1299">
        <f>VLOOKUP(I1299,[1]Key!$A$1:$C$72,3,FALSE)</f>
        <v>-87.90504</v>
      </c>
      <c r="L1299" t="s">
        <v>51</v>
      </c>
      <c r="M1299">
        <f>VLOOKUP(L1299,[1]Key!$A$1:$C$72,2,FALSE)</f>
        <v>43.05536</v>
      </c>
      <c r="N1299">
        <f>VLOOKUP(L1299,[1]Key!$A$1:$C$72,3,FALSE)</f>
        <v>-87.90504</v>
      </c>
      <c r="O1299">
        <v>24</v>
      </c>
      <c r="P1299">
        <v>3</v>
      </c>
      <c r="Q1299">
        <v>3.6</v>
      </c>
      <c r="R1299">
        <v>3.4</v>
      </c>
      <c r="S1299">
        <v>144</v>
      </c>
      <c r="T1299">
        <f t="shared" si="180"/>
        <v>-1</v>
      </c>
      <c r="U1299" s="1">
        <v>42784</v>
      </c>
      <c r="V1299" s="13">
        <f t="shared" si="181"/>
        <v>42767</v>
      </c>
      <c r="W1299" s="14">
        <f t="shared" si="182"/>
        <v>42784</v>
      </c>
      <c r="X1299" s="1" t="str">
        <f t="shared" si="183"/>
        <v>Saturday</v>
      </c>
      <c r="Y1299" s="2">
        <v>1.0613425925925927E-2</v>
      </c>
      <c r="Z1299" s="2">
        <f t="shared" si="184"/>
        <v>0</v>
      </c>
      <c r="AA1299">
        <f>1</f>
        <v>1</v>
      </c>
      <c r="AB1299" s="1">
        <v>42784</v>
      </c>
      <c r="AC1299" s="13">
        <f t="shared" si="185"/>
        <v>42767</v>
      </c>
      <c r="AD1299" s="14">
        <f t="shared" si="186"/>
        <v>42784</v>
      </c>
      <c r="AE1299" s="1" t="str">
        <f t="shared" si="187"/>
        <v>Saturday</v>
      </c>
      <c r="AF1299" s="2">
        <v>2.7708333333333331E-2</v>
      </c>
      <c r="AG1299" s="2">
        <f t="shared" si="188"/>
        <v>4.1666666666666664E-2</v>
      </c>
      <c r="AH1299" t="s">
        <v>35</v>
      </c>
    </row>
    <row r="1300" spans="1:34" x14ac:dyDescent="0.2">
      <c r="A1300">
        <v>1508583</v>
      </c>
      <c r="B1300" t="s">
        <v>88</v>
      </c>
      <c r="E1300">
        <v>53205</v>
      </c>
      <c r="F1300" t="s">
        <v>23</v>
      </c>
      <c r="G1300" t="s">
        <v>89</v>
      </c>
      <c r="H1300">
        <v>11050</v>
      </c>
      <c r="I1300" t="s">
        <v>39</v>
      </c>
      <c r="J1300">
        <f>VLOOKUP(I1300,[1]Key!$A$1:$C$72,2,FALSE)</f>
        <v>43.03913</v>
      </c>
      <c r="K1300">
        <f>VLOOKUP(I1300,[1]Key!$A$1:$C$72,3,FALSE)</f>
        <v>-87.916150000000002</v>
      </c>
      <c r="L1300" t="s">
        <v>39</v>
      </c>
      <c r="M1300">
        <f>VLOOKUP(L1300,[1]Key!$A$1:$C$72,2,FALSE)</f>
        <v>43.03913</v>
      </c>
      <c r="N1300">
        <f>VLOOKUP(L1300,[1]Key!$A$1:$C$72,3,FALSE)</f>
        <v>-87.916150000000002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f t="shared" si="180"/>
        <v>-1</v>
      </c>
      <c r="U1300" s="1">
        <v>42784</v>
      </c>
      <c r="V1300" s="13">
        <f t="shared" si="181"/>
        <v>42767</v>
      </c>
      <c r="W1300" s="14">
        <f t="shared" si="182"/>
        <v>42784</v>
      </c>
      <c r="X1300" s="1" t="str">
        <f t="shared" si="183"/>
        <v>Saturday</v>
      </c>
      <c r="Y1300" s="2">
        <v>7.0937500000000001E-2</v>
      </c>
      <c r="Z1300" s="2">
        <f t="shared" si="184"/>
        <v>8.3333333333333329E-2</v>
      </c>
      <c r="AA1300">
        <f>1</f>
        <v>1</v>
      </c>
      <c r="AB1300" s="1">
        <v>42784</v>
      </c>
      <c r="AC1300" s="13">
        <f t="shared" si="185"/>
        <v>42767</v>
      </c>
      <c r="AD1300" s="14">
        <f t="shared" si="186"/>
        <v>42784</v>
      </c>
      <c r="AE1300" s="1" t="str">
        <f t="shared" si="187"/>
        <v>Saturday</v>
      </c>
      <c r="AF1300" s="2">
        <v>7.1238425925925927E-2</v>
      </c>
      <c r="AG1300" s="2">
        <f t="shared" si="188"/>
        <v>8.3333333333333329E-2</v>
      </c>
      <c r="AH1300" t="s">
        <v>35</v>
      </c>
    </row>
    <row r="1301" spans="1:34" x14ac:dyDescent="0.2">
      <c r="A1301">
        <v>1446853</v>
      </c>
      <c r="B1301" t="s">
        <v>88</v>
      </c>
      <c r="E1301">
        <v>53204</v>
      </c>
      <c r="F1301" t="s">
        <v>23</v>
      </c>
      <c r="G1301" t="s">
        <v>89</v>
      </c>
      <c r="H1301">
        <v>269</v>
      </c>
      <c r="I1301" t="s">
        <v>54</v>
      </c>
      <c r="J1301">
        <f>VLOOKUP(I1301,[1]Key!$A$1:$C$72,2,FALSE)</f>
        <v>43.046570000000003</v>
      </c>
      <c r="K1301">
        <f>VLOOKUP(I1301,[1]Key!$A$1:$C$72,3,FALSE)</f>
        <v>-87.908720000000002</v>
      </c>
      <c r="L1301" t="s">
        <v>40</v>
      </c>
      <c r="M1301">
        <f>VLOOKUP(L1301,[1]Key!$A$1:$C$72,2,FALSE)</f>
        <v>43.031480000000002</v>
      </c>
      <c r="N1301">
        <f>VLOOKUP(L1301,[1]Key!$A$1:$C$72,3,FALSE)</f>
        <v>-87.908169999999998</v>
      </c>
      <c r="O1301">
        <v>10</v>
      </c>
      <c r="P1301">
        <v>3</v>
      </c>
      <c r="Q1301">
        <v>1.5</v>
      </c>
      <c r="R1301">
        <v>1.4</v>
      </c>
      <c r="S1301">
        <v>60</v>
      </c>
      <c r="T1301">
        <f t="shared" si="180"/>
        <v>-1</v>
      </c>
      <c r="U1301" s="1">
        <v>42784</v>
      </c>
      <c r="V1301" s="13">
        <f t="shared" si="181"/>
        <v>42767</v>
      </c>
      <c r="W1301" s="14">
        <f t="shared" si="182"/>
        <v>42784</v>
      </c>
      <c r="X1301" s="1" t="str">
        <f t="shared" si="183"/>
        <v>Saturday</v>
      </c>
      <c r="Y1301" s="2">
        <v>0.10518518518518517</v>
      </c>
      <c r="Z1301" s="2">
        <f t="shared" si="184"/>
        <v>0.125</v>
      </c>
      <c r="AA1301">
        <f>1</f>
        <v>1</v>
      </c>
      <c r="AB1301" s="1">
        <v>42784</v>
      </c>
      <c r="AC1301" s="13">
        <f t="shared" si="185"/>
        <v>42767</v>
      </c>
      <c r="AD1301" s="14">
        <f t="shared" si="186"/>
        <v>42784</v>
      </c>
      <c r="AE1301" s="1" t="str">
        <f t="shared" si="187"/>
        <v>Saturday</v>
      </c>
      <c r="AF1301" s="2">
        <v>0.11236111111111112</v>
      </c>
      <c r="AG1301" s="2">
        <f t="shared" si="188"/>
        <v>0.125</v>
      </c>
      <c r="AH1301" t="s">
        <v>27</v>
      </c>
    </row>
    <row r="1302" spans="1:34" x14ac:dyDescent="0.2">
      <c r="A1302">
        <v>1504846</v>
      </c>
      <c r="B1302" t="s">
        <v>88</v>
      </c>
      <c r="E1302">
        <v>53202</v>
      </c>
      <c r="F1302" t="s">
        <v>23</v>
      </c>
      <c r="G1302" t="s">
        <v>89</v>
      </c>
      <c r="H1302">
        <v>11168</v>
      </c>
      <c r="I1302" t="s">
        <v>80</v>
      </c>
      <c r="J1302">
        <f>VLOOKUP(I1302,[1]Key!$A$1:$C$72,2,FALSE)</f>
        <v>43.052460000000004</v>
      </c>
      <c r="K1302">
        <f>VLOOKUP(I1302,[1]Key!$A$1:$C$72,3,FALSE)</f>
        <v>-87.891000000000005</v>
      </c>
      <c r="L1302" t="s">
        <v>41</v>
      </c>
      <c r="M1302">
        <f>VLOOKUP(L1302,[1]Key!$A$1:$C$72,2,FALSE)</f>
        <v>43.04824</v>
      </c>
      <c r="N1302">
        <f>VLOOKUP(L1302,[1]Key!$A$1:$C$72,3,FALSE)</f>
        <v>-87.904970000000006</v>
      </c>
      <c r="O1302">
        <v>7</v>
      </c>
      <c r="P1302">
        <v>3</v>
      </c>
      <c r="Q1302">
        <v>1.1000000000000001</v>
      </c>
      <c r="R1302">
        <v>1</v>
      </c>
      <c r="S1302">
        <v>42</v>
      </c>
      <c r="T1302">
        <f t="shared" si="180"/>
        <v>-1</v>
      </c>
      <c r="U1302" s="1">
        <v>42784</v>
      </c>
      <c r="V1302" s="13">
        <f t="shared" si="181"/>
        <v>42767</v>
      </c>
      <c r="W1302" s="14">
        <f t="shared" si="182"/>
        <v>42784</v>
      </c>
      <c r="X1302" s="1" t="str">
        <f t="shared" si="183"/>
        <v>Saturday</v>
      </c>
      <c r="Y1302" s="2">
        <v>0.16063657407407408</v>
      </c>
      <c r="Z1302" s="2">
        <f t="shared" si="184"/>
        <v>0.16666666666666666</v>
      </c>
      <c r="AA1302">
        <f>1</f>
        <v>1</v>
      </c>
      <c r="AB1302" s="1">
        <v>42784</v>
      </c>
      <c r="AC1302" s="13">
        <f t="shared" si="185"/>
        <v>42767</v>
      </c>
      <c r="AD1302" s="14">
        <f t="shared" si="186"/>
        <v>42784</v>
      </c>
      <c r="AE1302" s="1" t="str">
        <f t="shared" si="187"/>
        <v>Saturday</v>
      </c>
      <c r="AF1302" s="2">
        <v>0.16540509259259259</v>
      </c>
      <c r="AG1302" s="2">
        <f t="shared" si="188"/>
        <v>0.16666666666666666</v>
      </c>
      <c r="AH1302" t="s">
        <v>27</v>
      </c>
    </row>
    <row r="1303" spans="1:34" x14ac:dyDescent="0.2">
      <c r="A1303">
        <v>1283451</v>
      </c>
      <c r="B1303" t="s">
        <v>88</v>
      </c>
      <c r="E1303">
        <v>53204</v>
      </c>
      <c r="F1303" t="s">
        <v>23</v>
      </c>
      <c r="G1303" t="s">
        <v>89</v>
      </c>
      <c r="H1303">
        <v>5509</v>
      </c>
      <c r="I1303" t="s">
        <v>82</v>
      </c>
      <c r="J1303">
        <f>VLOOKUP(I1303,[1]Key!$A$1:$C$72,2,FALSE)</f>
        <v>43.026229999999998</v>
      </c>
      <c r="K1303">
        <f>VLOOKUP(I1303,[1]Key!$A$1:$C$72,3,FALSE)</f>
        <v>-87.912809999999993</v>
      </c>
      <c r="L1303" t="s">
        <v>82</v>
      </c>
      <c r="M1303">
        <f>VLOOKUP(L1303,[1]Key!$A$1:$C$72,2,FALSE)</f>
        <v>43.026229999999998</v>
      </c>
      <c r="N1303">
        <f>VLOOKUP(L1303,[1]Key!$A$1:$C$72,3,FALSE)</f>
        <v>-87.912809999999993</v>
      </c>
      <c r="O1303">
        <v>80</v>
      </c>
      <c r="P1303">
        <v>9</v>
      </c>
      <c r="Q1303">
        <v>12</v>
      </c>
      <c r="R1303">
        <v>11.4</v>
      </c>
      <c r="S1303">
        <v>480</v>
      </c>
      <c r="T1303">
        <f t="shared" si="180"/>
        <v>-1</v>
      </c>
      <c r="U1303" s="1">
        <v>42784</v>
      </c>
      <c r="V1303" s="13">
        <f t="shared" si="181"/>
        <v>42767</v>
      </c>
      <c r="W1303" s="14">
        <f t="shared" si="182"/>
        <v>42784</v>
      </c>
      <c r="X1303" s="1" t="str">
        <f t="shared" si="183"/>
        <v>Saturday</v>
      </c>
      <c r="Y1303" s="2">
        <v>0.36702546296296296</v>
      </c>
      <c r="Z1303" s="2">
        <f t="shared" si="184"/>
        <v>0.375</v>
      </c>
      <c r="AA1303">
        <f>1</f>
        <v>1</v>
      </c>
      <c r="AB1303" s="1">
        <v>42784</v>
      </c>
      <c r="AC1303" s="13">
        <f t="shared" si="185"/>
        <v>42767</v>
      </c>
      <c r="AD1303" s="14">
        <f t="shared" si="186"/>
        <v>42784</v>
      </c>
      <c r="AE1303" s="1" t="str">
        <f t="shared" si="187"/>
        <v>Saturday</v>
      </c>
      <c r="AF1303" s="2">
        <v>0.42229166666666668</v>
      </c>
      <c r="AG1303" s="2">
        <f t="shared" si="188"/>
        <v>0.41666666666666663</v>
      </c>
      <c r="AH1303" t="s">
        <v>35</v>
      </c>
    </row>
    <row r="1304" spans="1:34" x14ac:dyDescent="0.2">
      <c r="A1304">
        <v>1510280</v>
      </c>
      <c r="B1304" t="s">
        <v>88</v>
      </c>
      <c r="E1304">
        <v>53212</v>
      </c>
      <c r="F1304" t="s">
        <v>23</v>
      </c>
      <c r="G1304" t="s">
        <v>89</v>
      </c>
      <c r="H1304">
        <v>5462</v>
      </c>
      <c r="I1304" t="s">
        <v>93</v>
      </c>
      <c r="J1304">
        <f>VLOOKUP(I1304,[1]Key!$A$1:$C$72,2,FALSE)</f>
        <v>43.069021999999997</v>
      </c>
      <c r="K1304">
        <f>VLOOKUP(I1304,[1]Key!$A$1:$C$72,3,FALSE)</f>
        <v>-87.887940999999998</v>
      </c>
      <c r="L1304" t="s">
        <v>60</v>
      </c>
      <c r="M1304">
        <f>VLOOKUP(L1304,[1]Key!$A$1:$C$72,2,FALSE)</f>
        <v>43.066893999999998</v>
      </c>
      <c r="N1304">
        <f>VLOOKUP(L1304,[1]Key!$A$1:$C$72,3,FALSE)</f>
        <v>-87.877936000000005</v>
      </c>
      <c r="O1304">
        <v>7</v>
      </c>
      <c r="P1304">
        <v>3</v>
      </c>
      <c r="Q1304">
        <v>1.1000000000000001</v>
      </c>
      <c r="R1304">
        <v>1</v>
      </c>
      <c r="S1304">
        <v>42</v>
      </c>
      <c r="T1304">
        <f t="shared" si="180"/>
        <v>-1</v>
      </c>
      <c r="U1304" s="1">
        <v>42784</v>
      </c>
      <c r="V1304" s="13">
        <f t="shared" si="181"/>
        <v>42767</v>
      </c>
      <c r="W1304" s="14">
        <f t="shared" si="182"/>
        <v>42784</v>
      </c>
      <c r="X1304" s="1" t="str">
        <f t="shared" si="183"/>
        <v>Saturday</v>
      </c>
      <c r="Y1304" s="2">
        <v>0.39697916666666666</v>
      </c>
      <c r="Z1304" s="2">
        <f t="shared" si="184"/>
        <v>0.41666666666666663</v>
      </c>
      <c r="AA1304">
        <f>1</f>
        <v>1</v>
      </c>
      <c r="AB1304" s="1">
        <v>42784</v>
      </c>
      <c r="AC1304" s="13">
        <f t="shared" si="185"/>
        <v>42767</v>
      </c>
      <c r="AD1304" s="14">
        <f t="shared" si="186"/>
        <v>42784</v>
      </c>
      <c r="AE1304" s="1" t="str">
        <f t="shared" si="187"/>
        <v>Saturday</v>
      </c>
      <c r="AF1304" s="2">
        <v>0.40159722222222222</v>
      </c>
      <c r="AG1304" s="2">
        <f t="shared" si="188"/>
        <v>0.41666666666666663</v>
      </c>
      <c r="AH1304" t="s">
        <v>27</v>
      </c>
    </row>
    <row r="1305" spans="1:34" x14ac:dyDescent="0.2">
      <c r="A1305">
        <v>1428450</v>
      </c>
      <c r="B1305" t="s">
        <v>88</v>
      </c>
      <c r="E1305">
        <v>53202</v>
      </c>
      <c r="F1305" t="s">
        <v>23</v>
      </c>
      <c r="G1305" t="s">
        <v>89</v>
      </c>
      <c r="H1305">
        <v>2</v>
      </c>
      <c r="I1305" t="s">
        <v>68</v>
      </c>
      <c r="J1305">
        <f>VLOOKUP(I1305,[1]Key!$A$1:$C$72,2,FALSE)</f>
        <v>43.04804</v>
      </c>
      <c r="K1305">
        <f>VLOOKUP(I1305,[1]Key!$A$1:$C$72,3,FALSE)</f>
        <v>-87.896720000000002</v>
      </c>
      <c r="L1305" t="s">
        <v>60</v>
      </c>
      <c r="M1305">
        <f>VLOOKUP(L1305,[1]Key!$A$1:$C$72,2,FALSE)</f>
        <v>43.066893999999998</v>
      </c>
      <c r="N1305">
        <f>VLOOKUP(L1305,[1]Key!$A$1:$C$72,3,FALSE)</f>
        <v>-87.877936000000005</v>
      </c>
      <c r="O1305">
        <v>14</v>
      </c>
      <c r="P1305">
        <v>3</v>
      </c>
      <c r="Q1305">
        <v>2.1</v>
      </c>
      <c r="R1305">
        <v>2</v>
      </c>
      <c r="S1305">
        <v>84</v>
      </c>
      <c r="T1305">
        <f t="shared" si="180"/>
        <v>-1</v>
      </c>
      <c r="U1305" s="1">
        <v>42784</v>
      </c>
      <c r="V1305" s="13">
        <f t="shared" si="181"/>
        <v>42767</v>
      </c>
      <c r="W1305" s="14">
        <f t="shared" si="182"/>
        <v>42784</v>
      </c>
      <c r="X1305" s="1" t="str">
        <f t="shared" si="183"/>
        <v>Saturday</v>
      </c>
      <c r="Y1305" s="2">
        <v>0.41273148148148148</v>
      </c>
      <c r="Z1305" s="2">
        <f t="shared" si="184"/>
        <v>0.41666666666666663</v>
      </c>
      <c r="AA1305">
        <f>1</f>
        <v>1</v>
      </c>
      <c r="AB1305" s="1">
        <v>42784</v>
      </c>
      <c r="AC1305" s="13">
        <f t="shared" si="185"/>
        <v>42767</v>
      </c>
      <c r="AD1305" s="14">
        <f t="shared" si="186"/>
        <v>42784</v>
      </c>
      <c r="AE1305" s="1" t="str">
        <f t="shared" si="187"/>
        <v>Saturday</v>
      </c>
      <c r="AF1305" s="2">
        <v>0.42289351851851853</v>
      </c>
      <c r="AG1305" s="2">
        <f t="shared" si="188"/>
        <v>0.41666666666666663</v>
      </c>
      <c r="AH1305" t="s">
        <v>27</v>
      </c>
    </row>
    <row r="1306" spans="1:34" x14ac:dyDescent="0.2">
      <c r="A1306">
        <v>1510375</v>
      </c>
      <c r="B1306" t="s">
        <v>88</v>
      </c>
      <c r="E1306">
        <v>4585</v>
      </c>
      <c r="F1306" t="s">
        <v>23</v>
      </c>
      <c r="G1306" t="s">
        <v>89</v>
      </c>
      <c r="H1306">
        <v>70</v>
      </c>
      <c r="I1306" t="s">
        <v>82</v>
      </c>
      <c r="J1306">
        <f>VLOOKUP(I1306,[1]Key!$A$1:$C$72,2,FALSE)</f>
        <v>43.026229999999998</v>
      </c>
      <c r="K1306">
        <f>VLOOKUP(I1306,[1]Key!$A$1:$C$72,3,FALSE)</f>
        <v>-87.912809999999993</v>
      </c>
      <c r="L1306" t="s">
        <v>82</v>
      </c>
      <c r="M1306">
        <f>VLOOKUP(L1306,[1]Key!$A$1:$C$72,2,FALSE)</f>
        <v>43.026229999999998</v>
      </c>
      <c r="N1306">
        <f>VLOOKUP(L1306,[1]Key!$A$1:$C$72,3,FALSE)</f>
        <v>-87.912809999999993</v>
      </c>
      <c r="O1306">
        <v>28</v>
      </c>
      <c r="P1306">
        <v>3</v>
      </c>
      <c r="Q1306">
        <v>4.2</v>
      </c>
      <c r="R1306">
        <v>4</v>
      </c>
      <c r="S1306">
        <v>168</v>
      </c>
      <c r="T1306">
        <f t="shared" si="180"/>
        <v>-1</v>
      </c>
      <c r="U1306" s="1">
        <v>42784</v>
      </c>
      <c r="V1306" s="13">
        <f t="shared" si="181"/>
        <v>42767</v>
      </c>
      <c r="W1306" s="14">
        <f t="shared" si="182"/>
        <v>42784</v>
      </c>
      <c r="X1306" s="1" t="str">
        <f t="shared" si="183"/>
        <v>Saturday</v>
      </c>
      <c r="Y1306" s="2">
        <v>0.42960648148148151</v>
      </c>
      <c r="Z1306" s="2">
        <f t="shared" si="184"/>
        <v>0.41666666666666663</v>
      </c>
      <c r="AA1306">
        <f>1</f>
        <v>1</v>
      </c>
      <c r="AB1306" s="1">
        <v>42784</v>
      </c>
      <c r="AC1306" s="13">
        <f t="shared" si="185"/>
        <v>42767</v>
      </c>
      <c r="AD1306" s="14">
        <f t="shared" si="186"/>
        <v>42784</v>
      </c>
      <c r="AE1306" s="1" t="str">
        <f t="shared" si="187"/>
        <v>Saturday</v>
      </c>
      <c r="AF1306" s="2">
        <v>0.44928240740740738</v>
      </c>
      <c r="AG1306" s="2">
        <f t="shared" si="188"/>
        <v>0.45833333333333331</v>
      </c>
      <c r="AH1306" t="s">
        <v>35</v>
      </c>
    </row>
    <row r="1307" spans="1:34" x14ac:dyDescent="0.2">
      <c r="A1307">
        <v>1510522</v>
      </c>
      <c r="B1307" t="s">
        <v>88</v>
      </c>
      <c r="E1307">
        <v>53233</v>
      </c>
      <c r="F1307" t="s">
        <v>23</v>
      </c>
      <c r="G1307" t="s">
        <v>89</v>
      </c>
      <c r="H1307">
        <v>91</v>
      </c>
      <c r="I1307" t="s">
        <v>62</v>
      </c>
      <c r="J1307">
        <f>VLOOKUP(I1307,[1]Key!$A$1:$C$72,2,FALSE)</f>
        <v>43.058010000000003</v>
      </c>
      <c r="K1307">
        <f>VLOOKUP(I1307,[1]Key!$A$1:$C$72,3,FALSE)</f>
        <v>-87.877300000000005</v>
      </c>
      <c r="L1307" t="s">
        <v>34</v>
      </c>
      <c r="M1307">
        <f>VLOOKUP(L1307,[1]Key!$A$1:$C$72,2,FALSE)</f>
        <v>43.036900000000003</v>
      </c>
      <c r="N1307">
        <f>VLOOKUP(L1307,[1]Key!$A$1:$C$72,3,FALSE)</f>
        <v>-87.89667</v>
      </c>
      <c r="O1307">
        <v>43</v>
      </c>
      <c r="P1307">
        <v>6</v>
      </c>
      <c r="Q1307">
        <v>6.5</v>
      </c>
      <c r="R1307">
        <v>6.1</v>
      </c>
      <c r="S1307">
        <v>258</v>
      </c>
      <c r="T1307">
        <f t="shared" si="180"/>
        <v>-1</v>
      </c>
      <c r="U1307" s="1">
        <v>42784</v>
      </c>
      <c r="V1307" s="13">
        <f t="shared" si="181"/>
        <v>42767</v>
      </c>
      <c r="W1307" s="14">
        <f t="shared" si="182"/>
        <v>42784</v>
      </c>
      <c r="X1307" s="1" t="str">
        <f t="shared" si="183"/>
        <v>Saturday</v>
      </c>
      <c r="Y1307" s="2">
        <v>0.46188657407407407</v>
      </c>
      <c r="Z1307" s="2">
        <f t="shared" si="184"/>
        <v>0.45833333333333331</v>
      </c>
      <c r="AA1307">
        <f>1</f>
        <v>1</v>
      </c>
      <c r="AB1307" s="1">
        <v>42784</v>
      </c>
      <c r="AC1307" s="13">
        <f t="shared" si="185"/>
        <v>42767</v>
      </c>
      <c r="AD1307" s="14">
        <f t="shared" si="186"/>
        <v>42784</v>
      </c>
      <c r="AE1307" s="1" t="str">
        <f t="shared" si="187"/>
        <v>Saturday</v>
      </c>
      <c r="AF1307" s="2">
        <v>0.49219907407407404</v>
      </c>
      <c r="AG1307" s="2">
        <f t="shared" si="188"/>
        <v>0.5</v>
      </c>
      <c r="AH1307" t="s">
        <v>27</v>
      </c>
    </row>
    <row r="1308" spans="1:34" x14ac:dyDescent="0.2">
      <c r="A1308">
        <v>1510587</v>
      </c>
      <c r="B1308" t="s">
        <v>88</v>
      </c>
      <c r="E1308">
        <v>60074</v>
      </c>
      <c r="F1308" t="s">
        <v>23</v>
      </c>
      <c r="G1308" t="s">
        <v>89</v>
      </c>
      <c r="H1308">
        <v>242</v>
      </c>
      <c r="I1308" t="s">
        <v>61</v>
      </c>
      <c r="J1308">
        <f>VLOOKUP(I1308,[1]Key!$A$1:$C$72,2,FALSE)</f>
        <v>43.058619999999998</v>
      </c>
      <c r="K1308">
        <f>VLOOKUP(I1308,[1]Key!$A$1:$C$72,3,FALSE)</f>
        <v>-87.885319999999993</v>
      </c>
      <c r="L1308" t="s">
        <v>80</v>
      </c>
      <c r="M1308">
        <f>VLOOKUP(L1308,[1]Key!$A$1:$C$72,2,FALSE)</f>
        <v>43.052460000000004</v>
      </c>
      <c r="N1308">
        <f>VLOOKUP(L1308,[1]Key!$A$1:$C$72,3,FALSE)</f>
        <v>-87.891000000000005</v>
      </c>
      <c r="O1308">
        <v>46</v>
      </c>
      <c r="P1308">
        <v>6</v>
      </c>
      <c r="Q1308">
        <v>6.9</v>
      </c>
      <c r="R1308">
        <v>6.6</v>
      </c>
      <c r="S1308">
        <v>276</v>
      </c>
      <c r="T1308">
        <f t="shared" si="180"/>
        <v>-1</v>
      </c>
      <c r="U1308" s="1">
        <v>42784</v>
      </c>
      <c r="V1308" s="13">
        <f t="shared" si="181"/>
        <v>42767</v>
      </c>
      <c r="W1308" s="14">
        <f t="shared" si="182"/>
        <v>42784</v>
      </c>
      <c r="X1308" s="1" t="str">
        <f t="shared" si="183"/>
        <v>Saturday</v>
      </c>
      <c r="Y1308" s="2">
        <v>0.47325231481481483</v>
      </c>
      <c r="Z1308" s="2">
        <f t="shared" si="184"/>
        <v>0.45833333333333331</v>
      </c>
      <c r="AA1308">
        <f>1</f>
        <v>1</v>
      </c>
      <c r="AB1308" s="1">
        <v>42784</v>
      </c>
      <c r="AC1308" s="13">
        <f t="shared" si="185"/>
        <v>42767</v>
      </c>
      <c r="AD1308" s="14">
        <f t="shared" si="186"/>
        <v>42784</v>
      </c>
      <c r="AE1308" s="1" t="str">
        <f t="shared" si="187"/>
        <v>Saturday</v>
      </c>
      <c r="AF1308" s="2">
        <v>0.50535879629629632</v>
      </c>
      <c r="AG1308" s="2">
        <f t="shared" si="188"/>
        <v>0.5</v>
      </c>
      <c r="AH1308" t="s">
        <v>27</v>
      </c>
    </row>
    <row r="1309" spans="1:34" x14ac:dyDescent="0.2">
      <c r="A1309">
        <v>1510610</v>
      </c>
      <c r="B1309" t="s">
        <v>88</v>
      </c>
      <c r="E1309">
        <v>60657</v>
      </c>
      <c r="F1309" t="s">
        <v>23</v>
      </c>
      <c r="G1309" t="s">
        <v>89</v>
      </c>
      <c r="H1309">
        <v>5459</v>
      </c>
      <c r="I1309" t="s">
        <v>65</v>
      </c>
      <c r="J1309">
        <f>VLOOKUP(I1309,[1]Key!$A$1:$C$72,2,FALSE)</f>
        <v>43.060786</v>
      </c>
      <c r="K1309">
        <f>VLOOKUP(I1309,[1]Key!$A$1:$C$72,3,FALSE)</f>
        <v>-87.883825999999999</v>
      </c>
      <c r="L1309" t="s">
        <v>80</v>
      </c>
      <c r="M1309">
        <f>VLOOKUP(L1309,[1]Key!$A$1:$C$72,2,FALSE)</f>
        <v>43.052460000000004</v>
      </c>
      <c r="N1309">
        <f>VLOOKUP(L1309,[1]Key!$A$1:$C$72,3,FALSE)</f>
        <v>-87.891000000000005</v>
      </c>
      <c r="O1309">
        <v>41</v>
      </c>
      <c r="P1309">
        <v>6</v>
      </c>
      <c r="Q1309">
        <v>6.2</v>
      </c>
      <c r="R1309">
        <v>5.8</v>
      </c>
      <c r="S1309">
        <v>246</v>
      </c>
      <c r="T1309">
        <f t="shared" si="180"/>
        <v>-1</v>
      </c>
      <c r="U1309" s="1">
        <v>42784</v>
      </c>
      <c r="V1309" s="13">
        <f t="shared" si="181"/>
        <v>42767</v>
      </c>
      <c r="W1309" s="14">
        <f t="shared" si="182"/>
        <v>42784</v>
      </c>
      <c r="X1309" s="1" t="str">
        <f t="shared" si="183"/>
        <v>Saturday</v>
      </c>
      <c r="Y1309" s="2">
        <v>0.47644675925925922</v>
      </c>
      <c r="Z1309" s="2">
        <f t="shared" si="184"/>
        <v>0.45833333333333331</v>
      </c>
      <c r="AA1309">
        <f>1</f>
        <v>1</v>
      </c>
      <c r="AB1309" s="1">
        <v>42784</v>
      </c>
      <c r="AC1309" s="13">
        <f t="shared" si="185"/>
        <v>42767</v>
      </c>
      <c r="AD1309" s="14">
        <f t="shared" si="186"/>
        <v>42784</v>
      </c>
      <c r="AE1309" s="1" t="str">
        <f t="shared" si="187"/>
        <v>Saturday</v>
      </c>
      <c r="AF1309" s="2">
        <v>0.50537037037037036</v>
      </c>
      <c r="AG1309" s="2">
        <f t="shared" si="188"/>
        <v>0.5</v>
      </c>
      <c r="AH1309" t="s">
        <v>27</v>
      </c>
    </row>
    <row r="1310" spans="1:34" x14ac:dyDescent="0.2">
      <c r="A1310">
        <v>1510670</v>
      </c>
      <c r="B1310" t="s">
        <v>88</v>
      </c>
      <c r="E1310">
        <v>98109</v>
      </c>
      <c r="F1310" t="s">
        <v>23</v>
      </c>
      <c r="G1310" t="s">
        <v>89</v>
      </c>
      <c r="H1310">
        <v>145</v>
      </c>
      <c r="I1310" t="s">
        <v>32</v>
      </c>
      <c r="J1310">
        <f>VLOOKUP(I1310,[1]Key!$A$1:$C$72,2,FALSE)</f>
        <v>43.038719999999998</v>
      </c>
      <c r="K1310">
        <f>VLOOKUP(I1310,[1]Key!$A$1:$C$72,3,FALSE)</f>
        <v>-87.905339999999995</v>
      </c>
      <c r="L1310" t="s">
        <v>80</v>
      </c>
      <c r="M1310">
        <f>VLOOKUP(L1310,[1]Key!$A$1:$C$72,2,FALSE)</f>
        <v>43.052460000000004</v>
      </c>
      <c r="N1310">
        <f>VLOOKUP(L1310,[1]Key!$A$1:$C$72,3,FALSE)</f>
        <v>-87.891000000000005</v>
      </c>
      <c r="O1310">
        <v>60</v>
      </c>
      <c r="P1310">
        <v>6</v>
      </c>
      <c r="Q1310">
        <v>9</v>
      </c>
      <c r="R1310">
        <v>8.6</v>
      </c>
      <c r="S1310">
        <v>360</v>
      </c>
      <c r="T1310">
        <f t="shared" si="180"/>
        <v>-1</v>
      </c>
      <c r="U1310" s="1">
        <v>42784</v>
      </c>
      <c r="V1310" s="13">
        <f t="shared" si="181"/>
        <v>42767</v>
      </c>
      <c r="W1310" s="14">
        <f t="shared" si="182"/>
        <v>42784</v>
      </c>
      <c r="X1310" s="1" t="str">
        <f t="shared" si="183"/>
        <v>Saturday</v>
      </c>
      <c r="Y1310" s="2">
        <v>0.48587962962962966</v>
      </c>
      <c r="Z1310" s="2">
        <f t="shared" si="184"/>
        <v>0.5</v>
      </c>
      <c r="AA1310">
        <f>1</f>
        <v>1</v>
      </c>
      <c r="AB1310" s="1">
        <v>42784</v>
      </c>
      <c r="AC1310" s="13">
        <f t="shared" si="185"/>
        <v>42767</v>
      </c>
      <c r="AD1310" s="14">
        <f t="shared" si="186"/>
        <v>42784</v>
      </c>
      <c r="AE1310" s="1" t="str">
        <f t="shared" si="187"/>
        <v>Saturday</v>
      </c>
      <c r="AF1310" s="2">
        <v>0.52737268518518521</v>
      </c>
      <c r="AG1310" s="2">
        <f t="shared" si="188"/>
        <v>0.54166666666666663</v>
      </c>
      <c r="AH1310" t="s">
        <v>27</v>
      </c>
    </row>
    <row r="1311" spans="1:34" x14ac:dyDescent="0.2">
      <c r="A1311">
        <v>1510686</v>
      </c>
      <c r="B1311" t="s">
        <v>88</v>
      </c>
      <c r="E1311">
        <v>53211</v>
      </c>
      <c r="F1311" t="s">
        <v>23</v>
      </c>
      <c r="G1311" t="s">
        <v>89</v>
      </c>
      <c r="H1311">
        <v>5517</v>
      </c>
      <c r="I1311" t="s">
        <v>63</v>
      </c>
      <c r="J1311">
        <f>VLOOKUP(I1311,[1]Key!$A$1:$C$72,2,FALSE)</f>
        <v>43.078530000000001</v>
      </c>
      <c r="K1311">
        <f>VLOOKUP(I1311,[1]Key!$A$1:$C$72,3,FALSE)</f>
        <v>-87.882620000000003</v>
      </c>
      <c r="L1311" t="s">
        <v>81</v>
      </c>
      <c r="M1311">
        <f>VLOOKUP(L1311,[1]Key!$A$1:$C$72,2,FALSE)</f>
        <v>43.06033</v>
      </c>
      <c r="N1311">
        <f>VLOOKUP(L1311,[1]Key!$A$1:$C$72,3,FALSE)</f>
        <v>-87.89546</v>
      </c>
      <c r="O1311">
        <v>12</v>
      </c>
      <c r="P1311">
        <v>3</v>
      </c>
      <c r="Q1311">
        <v>1.8</v>
      </c>
      <c r="R1311">
        <v>1.7</v>
      </c>
      <c r="S1311">
        <v>72</v>
      </c>
      <c r="T1311">
        <f t="shared" si="180"/>
        <v>-1</v>
      </c>
      <c r="U1311" s="1">
        <v>42784</v>
      </c>
      <c r="V1311" s="13">
        <f t="shared" si="181"/>
        <v>42767</v>
      </c>
      <c r="W1311" s="14">
        <f t="shared" si="182"/>
        <v>42784</v>
      </c>
      <c r="X1311" s="1" t="str">
        <f t="shared" si="183"/>
        <v>Saturday</v>
      </c>
      <c r="Y1311" s="2">
        <v>0.48603009259259261</v>
      </c>
      <c r="Z1311" s="2">
        <f t="shared" si="184"/>
        <v>0.5</v>
      </c>
      <c r="AA1311">
        <f>1</f>
        <v>1</v>
      </c>
      <c r="AB1311" s="1">
        <v>42784</v>
      </c>
      <c r="AC1311" s="13">
        <f t="shared" si="185"/>
        <v>42767</v>
      </c>
      <c r="AD1311" s="14">
        <f t="shared" si="186"/>
        <v>42784</v>
      </c>
      <c r="AE1311" s="1" t="str">
        <f t="shared" si="187"/>
        <v>Saturday</v>
      </c>
      <c r="AF1311" s="2">
        <v>0.49443287037037037</v>
      </c>
      <c r="AG1311" s="2">
        <f t="shared" si="188"/>
        <v>0.5</v>
      </c>
      <c r="AH1311" t="s">
        <v>27</v>
      </c>
    </row>
    <row r="1312" spans="1:34" x14ac:dyDescent="0.2">
      <c r="A1312">
        <v>1510745</v>
      </c>
      <c r="B1312" t="s">
        <v>88</v>
      </c>
      <c r="E1312">
        <v>53212</v>
      </c>
      <c r="F1312" t="s">
        <v>23</v>
      </c>
      <c r="G1312" t="s">
        <v>89</v>
      </c>
      <c r="H1312">
        <v>5</v>
      </c>
      <c r="I1312" t="s">
        <v>105</v>
      </c>
      <c r="J1312">
        <f>VLOOKUP(I1312,[1]Key!$A$1:$C$72,2,FALSE)</f>
        <v>43.020020000000002</v>
      </c>
      <c r="K1312">
        <f>VLOOKUP(I1312,[1]Key!$A$1:$C$72,3,FALSE)</f>
        <v>-87.912540000000007</v>
      </c>
      <c r="L1312" t="s">
        <v>38</v>
      </c>
      <c r="M1312">
        <f>VLOOKUP(L1312,[1]Key!$A$1:$C$72,2,FALSE)</f>
        <v>43.004728999999998</v>
      </c>
      <c r="N1312">
        <f>VLOOKUP(L1312,[1]Key!$A$1:$C$72,3,FALSE)</f>
        <v>-87.905463999999995</v>
      </c>
      <c r="O1312">
        <v>10</v>
      </c>
      <c r="P1312">
        <v>3</v>
      </c>
      <c r="Q1312">
        <v>1.5</v>
      </c>
      <c r="R1312">
        <v>1.4</v>
      </c>
      <c r="S1312">
        <v>60</v>
      </c>
      <c r="T1312">
        <f t="shared" si="180"/>
        <v>-1</v>
      </c>
      <c r="U1312" s="1">
        <v>42784</v>
      </c>
      <c r="V1312" s="13">
        <f t="shared" si="181"/>
        <v>42767</v>
      </c>
      <c r="W1312" s="14">
        <f t="shared" si="182"/>
        <v>42784</v>
      </c>
      <c r="X1312" s="1" t="str">
        <f t="shared" si="183"/>
        <v>Saturday</v>
      </c>
      <c r="Y1312" s="2">
        <v>0.49395833333333333</v>
      </c>
      <c r="Z1312" s="2">
        <f t="shared" si="184"/>
        <v>0.5</v>
      </c>
      <c r="AA1312">
        <f>1</f>
        <v>1</v>
      </c>
      <c r="AB1312" s="1">
        <v>42784</v>
      </c>
      <c r="AC1312" s="13">
        <f t="shared" si="185"/>
        <v>42767</v>
      </c>
      <c r="AD1312" s="14">
        <f t="shared" si="186"/>
        <v>42784</v>
      </c>
      <c r="AE1312" s="1" t="str">
        <f t="shared" si="187"/>
        <v>Saturday</v>
      </c>
      <c r="AF1312" s="2">
        <v>0.50104166666666672</v>
      </c>
      <c r="AG1312" s="2">
        <f t="shared" si="188"/>
        <v>0.5</v>
      </c>
      <c r="AH1312" t="s">
        <v>27</v>
      </c>
    </row>
    <row r="1313" spans="1:34" x14ac:dyDescent="0.2">
      <c r="A1313">
        <v>1510796</v>
      </c>
      <c r="B1313" t="s">
        <v>88</v>
      </c>
      <c r="E1313">
        <v>53202</v>
      </c>
      <c r="F1313" t="s">
        <v>23</v>
      </c>
      <c r="G1313" t="s">
        <v>89</v>
      </c>
      <c r="H1313">
        <v>354</v>
      </c>
      <c r="I1313" t="s">
        <v>48</v>
      </c>
      <c r="J1313">
        <f>VLOOKUP(I1313,[1]Key!$A$1:$C$72,2,FALSE)</f>
        <v>43.05097</v>
      </c>
      <c r="K1313">
        <f>VLOOKUP(I1313,[1]Key!$A$1:$C$72,3,FALSE)</f>
        <v>-87.906440000000003</v>
      </c>
      <c r="L1313" t="s">
        <v>40</v>
      </c>
      <c r="M1313">
        <f>VLOOKUP(L1313,[1]Key!$A$1:$C$72,2,FALSE)</f>
        <v>43.031480000000002</v>
      </c>
      <c r="N1313">
        <f>VLOOKUP(L1313,[1]Key!$A$1:$C$72,3,FALSE)</f>
        <v>-87.908169999999998</v>
      </c>
      <c r="O1313">
        <v>17</v>
      </c>
      <c r="P1313">
        <v>3</v>
      </c>
      <c r="Q1313">
        <v>2.6</v>
      </c>
      <c r="R1313">
        <v>2.4</v>
      </c>
      <c r="S1313">
        <v>102</v>
      </c>
      <c r="T1313">
        <f t="shared" si="180"/>
        <v>-1</v>
      </c>
      <c r="U1313" s="1">
        <v>42784</v>
      </c>
      <c r="V1313" s="13">
        <f t="shared" si="181"/>
        <v>42767</v>
      </c>
      <c r="W1313" s="14">
        <f t="shared" si="182"/>
        <v>42784</v>
      </c>
      <c r="X1313" s="1" t="str">
        <f t="shared" si="183"/>
        <v>Saturday</v>
      </c>
      <c r="Y1313" s="2">
        <v>0.50256944444444451</v>
      </c>
      <c r="Z1313" s="2">
        <f t="shared" si="184"/>
        <v>0.5</v>
      </c>
      <c r="AA1313">
        <f>1</f>
        <v>1</v>
      </c>
      <c r="AB1313" s="1">
        <v>42784</v>
      </c>
      <c r="AC1313" s="13">
        <f t="shared" si="185"/>
        <v>42767</v>
      </c>
      <c r="AD1313" s="14">
        <f t="shared" si="186"/>
        <v>42784</v>
      </c>
      <c r="AE1313" s="1" t="str">
        <f t="shared" si="187"/>
        <v>Saturday</v>
      </c>
      <c r="AF1313" s="2">
        <v>0.51401620370370371</v>
      </c>
      <c r="AG1313" s="2">
        <f t="shared" si="188"/>
        <v>0.5</v>
      </c>
      <c r="AH1313" t="s">
        <v>27</v>
      </c>
    </row>
    <row r="1314" spans="1:34" x14ac:dyDescent="0.2">
      <c r="A1314">
        <v>1510830</v>
      </c>
      <c r="B1314" t="s">
        <v>88</v>
      </c>
      <c r="E1314">
        <v>54115</v>
      </c>
      <c r="F1314" t="s">
        <v>23</v>
      </c>
      <c r="G1314" t="s">
        <v>89</v>
      </c>
      <c r="H1314">
        <v>357</v>
      </c>
      <c r="I1314" t="s">
        <v>74</v>
      </c>
      <c r="J1314">
        <f>VLOOKUP(I1314,[1]Key!$A$1:$C$72,2,FALSE)</f>
        <v>43.040154000000001</v>
      </c>
      <c r="K1314">
        <f>VLOOKUP(I1314,[1]Key!$A$1:$C$72,3,FALSE)</f>
        <v>-87.932113000000001</v>
      </c>
      <c r="L1314" t="s">
        <v>70</v>
      </c>
      <c r="M1314">
        <f>VLOOKUP(L1314,[1]Key!$A$1:$C$72,2,FALSE)</f>
        <v>43.053040000000003</v>
      </c>
      <c r="N1314">
        <f>VLOOKUP(L1314,[1]Key!$A$1:$C$72,3,FALSE)</f>
        <v>-87.897660000000002</v>
      </c>
      <c r="O1314">
        <v>32</v>
      </c>
      <c r="P1314">
        <v>3</v>
      </c>
      <c r="Q1314">
        <v>4.8</v>
      </c>
      <c r="R1314">
        <v>4.5999999999999996</v>
      </c>
      <c r="S1314">
        <v>192</v>
      </c>
      <c r="T1314">
        <f t="shared" si="180"/>
        <v>-1</v>
      </c>
      <c r="U1314" s="1">
        <v>42784</v>
      </c>
      <c r="V1314" s="13">
        <f t="shared" si="181"/>
        <v>42767</v>
      </c>
      <c r="W1314" s="14">
        <f t="shared" si="182"/>
        <v>42784</v>
      </c>
      <c r="X1314" s="1" t="str">
        <f t="shared" si="183"/>
        <v>Saturday</v>
      </c>
      <c r="Y1314" s="2">
        <v>0.50809027777777771</v>
      </c>
      <c r="Z1314" s="2">
        <f t="shared" si="184"/>
        <v>0.5</v>
      </c>
      <c r="AA1314">
        <f>1</f>
        <v>1</v>
      </c>
      <c r="AB1314" s="1">
        <v>42784</v>
      </c>
      <c r="AC1314" s="13">
        <f t="shared" si="185"/>
        <v>42767</v>
      </c>
      <c r="AD1314" s="14">
        <f t="shared" si="186"/>
        <v>42784</v>
      </c>
      <c r="AE1314" s="1" t="str">
        <f t="shared" si="187"/>
        <v>Saturday</v>
      </c>
      <c r="AF1314" s="2">
        <v>0.52998842592592588</v>
      </c>
      <c r="AG1314" s="2">
        <f t="shared" si="188"/>
        <v>0.54166666666666663</v>
      </c>
      <c r="AH1314" t="s">
        <v>27</v>
      </c>
    </row>
    <row r="1315" spans="1:34" x14ac:dyDescent="0.2">
      <c r="A1315">
        <v>1104965</v>
      </c>
      <c r="B1315" t="s">
        <v>88</v>
      </c>
      <c r="E1315">
        <v>53202</v>
      </c>
      <c r="F1315" t="s">
        <v>23</v>
      </c>
      <c r="G1315" t="s">
        <v>89</v>
      </c>
      <c r="H1315">
        <v>100</v>
      </c>
      <c r="I1315" t="s">
        <v>70</v>
      </c>
      <c r="J1315">
        <f>VLOOKUP(I1315,[1]Key!$A$1:$C$72,2,FALSE)</f>
        <v>43.053040000000003</v>
      </c>
      <c r="K1315">
        <f>VLOOKUP(I1315,[1]Key!$A$1:$C$72,3,FALSE)</f>
        <v>-87.897660000000002</v>
      </c>
      <c r="L1315" t="s">
        <v>80</v>
      </c>
      <c r="M1315">
        <f>VLOOKUP(L1315,[1]Key!$A$1:$C$72,2,FALSE)</f>
        <v>43.052460000000004</v>
      </c>
      <c r="N1315">
        <f>VLOOKUP(L1315,[1]Key!$A$1:$C$72,3,FALSE)</f>
        <v>-87.891000000000005</v>
      </c>
      <c r="O1315">
        <v>45</v>
      </c>
      <c r="P1315">
        <v>6</v>
      </c>
      <c r="Q1315">
        <v>6.8</v>
      </c>
      <c r="R1315">
        <v>6.4</v>
      </c>
      <c r="S1315">
        <v>270</v>
      </c>
      <c r="T1315">
        <f t="shared" si="180"/>
        <v>-1</v>
      </c>
      <c r="U1315" s="1">
        <v>42784</v>
      </c>
      <c r="V1315" s="13">
        <f t="shared" si="181"/>
        <v>42767</v>
      </c>
      <c r="W1315" s="14">
        <f t="shared" si="182"/>
        <v>42784</v>
      </c>
      <c r="X1315" s="1" t="str">
        <f t="shared" si="183"/>
        <v>Saturday</v>
      </c>
      <c r="Y1315" s="2">
        <v>0.51804398148148145</v>
      </c>
      <c r="Z1315" s="2">
        <f t="shared" si="184"/>
        <v>0.5</v>
      </c>
      <c r="AA1315">
        <f>1</f>
        <v>1</v>
      </c>
      <c r="AB1315" s="1">
        <v>42784</v>
      </c>
      <c r="AC1315" s="13">
        <f t="shared" si="185"/>
        <v>42767</v>
      </c>
      <c r="AD1315" s="14">
        <f t="shared" si="186"/>
        <v>42784</v>
      </c>
      <c r="AE1315" s="1" t="str">
        <f t="shared" si="187"/>
        <v>Saturday</v>
      </c>
      <c r="AF1315" s="2">
        <v>0.54890046296296291</v>
      </c>
      <c r="AG1315" s="2">
        <f t="shared" si="188"/>
        <v>0.54166666666666663</v>
      </c>
      <c r="AH1315" t="s">
        <v>27</v>
      </c>
    </row>
    <row r="1316" spans="1:34" x14ac:dyDescent="0.2">
      <c r="A1316">
        <v>1510914</v>
      </c>
      <c r="B1316" t="s">
        <v>88</v>
      </c>
      <c r="E1316">
        <v>53204</v>
      </c>
      <c r="F1316" t="s">
        <v>23</v>
      </c>
      <c r="G1316" t="s">
        <v>89</v>
      </c>
      <c r="H1316">
        <v>44</v>
      </c>
      <c r="I1316" t="s">
        <v>62</v>
      </c>
      <c r="J1316">
        <f>VLOOKUP(I1316,[1]Key!$A$1:$C$72,2,FALSE)</f>
        <v>43.058010000000003</v>
      </c>
      <c r="K1316">
        <f>VLOOKUP(I1316,[1]Key!$A$1:$C$72,3,FALSE)</f>
        <v>-87.877300000000005</v>
      </c>
      <c r="L1316" t="s">
        <v>62</v>
      </c>
      <c r="M1316">
        <f>VLOOKUP(L1316,[1]Key!$A$1:$C$72,2,FALSE)</f>
        <v>43.058010000000003</v>
      </c>
      <c r="N1316">
        <f>VLOOKUP(L1316,[1]Key!$A$1:$C$72,3,FALSE)</f>
        <v>-87.877300000000005</v>
      </c>
      <c r="O1316">
        <v>63</v>
      </c>
      <c r="P1316">
        <v>6</v>
      </c>
      <c r="Q1316">
        <v>9.5</v>
      </c>
      <c r="R1316">
        <v>9</v>
      </c>
      <c r="S1316">
        <v>378</v>
      </c>
      <c r="T1316">
        <f t="shared" si="180"/>
        <v>-1</v>
      </c>
      <c r="U1316" s="1">
        <v>42784</v>
      </c>
      <c r="V1316" s="13">
        <f t="shared" si="181"/>
        <v>42767</v>
      </c>
      <c r="W1316" s="14">
        <f t="shared" si="182"/>
        <v>42784</v>
      </c>
      <c r="X1316" s="1" t="str">
        <f t="shared" si="183"/>
        <v>Saturday</v>
      </c>
      <c r="Y1316" s="2">
        <v>0.51879629629629631</v>
      </c>
      <c r="Z1316" s="2">
        <f t="shared" si="184"/>
        <v>0.5</v>
      </c>
      <c r="AA1316">
        <f>1</f>
        <v>1</v>
      </c>
      <c r="AB1316" s="1">
        <v>42784</v>
      </c>
      <c r="AC1316" s="13">
        <f t="shared" si="185"/>
        <v>42767</v>
      </c>
      <c r="AD1316" s="14">
        <f t="shared" si="186"/>
        <v>42784</v>
      </c>
      <c r="AE1316" s="1" t="str">
        <f t="shared" si="187"/>
        <v>Saturday</v>
      </c>
      <c r="AF1316" s="2">
        <v>0.56274305555555559</v>
      </c>
      <c r="AG1316" s="2">
        <f t="shared" si="188"/>
        <v>0.58333333333333326</v>
      </c>
      <c r="AH1316" t="s">
        <v>35</v>
      </c>
    </row>
    <row r="1317" spans="1:34" x14ac:dyDescent="0.2">
      <c r="A1317">
        <v>1510920</v>
      </c>
      <c r="B1317" t="s">
        <v>88</v>
      </c>
      <c r="E1317">
        <v>60510</v>
      </c>
      <c r="F1317" t="s">
        <v>23</v>
      </c>
      <c r="G1317" t="s">
        <v>89</v>
      </c>
      <c r="H1317">
        <v>11056</v>
      </c>
      <c r="I1317" t="s">
        <v>74</v>
      </c>
      <c r="J1317">
        <f>VLOOKUP(I1317,[1]Key!$A$1:$C$72,2,FALSE)</f>
        <v>43.040154000000001</v>
      </c>
      <c r="K1317">
        <f>VLOOKUP(I1317,[1]Key!$A$1:$C$72,3,FALSE)</f>
        <v>-87.932113000000001</v>
      </c>
      <c r="L1317" t="s">
        <v>34</v>
      </c>
      <c r="M1317">
        <f>VLOOKUP(L1317,[1]Key!$A$1:$C$72,2,FALSE)</f>
        <v>43.036900000000003</v>
      </c>
      <c r="N1317">
        <f>VLOOKUP(L1317,[1]Key!$A$1:$C$72,3,FALSE)</f>
        <v>-87.89667</v>
      </c>
      <c r="O1317">
        <v>60</v>
      </c>
      <c r="P1317">
        <v>6</v>
      </c>
      <c r="Q1317">
        <v>9</v>
      </c>
      <c r="R1317">
        <v>8.6</v>
      </c>
      <c r="S1317">
        <v>360</v>
      </c>
      <c r="T1317">
        <f t="shared" si="180"/>
        <v>-1</v>
      </c>
      <c r="U1317" s="1">
        <v>42784</v>
      </c>
      <c r="V1317" s="13">
        <f t="shared" si="181"/>
        <v>42767</v>
      </c>
      <c r="W1317" s="14">
        <f t="shared" si="182"/>
        <v>42784</v>
      </c>
      <c r="X1317" s="1" t="str">
        <f t="shared" si="183"/>
        <v>Saturday</v>
      </c>
      <c r="Y1317" s="2">
        <v>0.52019675925925923</v>
      </c>
      <c r="Z1317" s="2">
        <f t="shared" si="184"/>
        <v>0.5</v>
      </c>
      <c r="AA1317">
        <f>1</f>
        <v>1</v>
      </c>
      <c r="AB1317" s="1">
        <v>42784</v>
      </c>
      <c r="AC1317" s="13">
        <f t="shared" si="185"/>
        <v>42767</v>
      </c>
      <c r="AD1317" s="14">
        <f t="shared" si="186"/>
        <v>42784</v>
      </c>
      <c r="AE1317" s="1" t="str">
        <f t="shared" si="187"/>
        <v>Saturday</v>
      </c>
      <c r="AF1317" s="2">
        <v>0.56247685185185181</v>
      </c>
      <c r="AG1317" s="2">
        <f t="shared" si="188"/>
        <v>0.54166666666666663</v>
      </c>
      <c r="AH1317" t="s">
        <v>27</v>
      </c>
    </row>
    <row r="1318" spans="1:34" x14ac:dyDescent="0.2">
      <c r="A1318">
        <v>1509913</v>
      </c>
      <c r="B1318" t="s">
        <v>88</v>
      </c>
      <c r="E1318">
        <v>20111</v>
      </c>
      <c r="F1318" t="s">
        <v>23</v>
      </c>
      <c r="G1318" t="s">
        <v>89</v>
      </c>
      <c r="H1318">
        <v>11169</v>
      </c>
      <c r="I1318" t="s">
        <v>72</v>
      </c>
      <c r="J1318">
        <f>VLOOKUP(I1318,[1]Key!$A$1:$C$72,2,FALSE)</f>
        <v>43.02948</v>
      </c>
      <c r="K1318">
        <f>VLOOKUP(I1318,[1]Key!$A$1:$C$72,3,FALSE)</f>
        <v>-87.912819999999996</v>
      </c>
      <c r="L1318" t="s">
        <v>72</v>
      </c>
      <c r="M1318">
        <f>VLOOKUP(L1318,[1]Key!$A$1:$C$72,2,FALSE)</f>
        <v>43.02948</v>
      </c>
      <c r="N1318">
        <f>VLOOKUP(L1318,[1]Key!$A$1:$C$72,3,FALSE)</f>
        <v>-87.912819999999996</v>
      </c>
      <c r="O1318">
        <v>108</v>
      </c>
      <c r="P1318">
        <v>12</v>
      </c>
      <c r="Q1318">
        <v>16.2</v>
      </c>
      <c r="R1318">
        <v>15.4</v>
      </c>
      <c r="S1318">
        <v>648</v>
      </c>
      <c r="T1318">
        <f t="shared" si="180"/>
        <v>-1</v>
      </c>
      <c r="U1318" s="1">
        <v>42784</v>
      </c>
      <c r="V1318" s="13">
        <f t="shared" si="181"/>
        <v>42767</v>
      </c>
      <c r="W1318" s="14">
        <f t="shared" si="182"/>
        <v>42784</v>
      </c>
      <c r="X1318" s="1" t="str">
        <f t="shared" si="183"/>
        <v>Saturday</v>
      </c>
      <c r="Y1318" s="2">
        <v>0.52887731481481481</v>
      </c>
      <c r="Z1318" s="2">
        <f t="shared" si="184"/>
        <v>0.54166666666666663</v>
      </c>
      <c r="AA1318">
        <f>1</f>
        <v>1</v>
      </c>
      <c r="AB1318" s="1">
        <v>42784</v>
      </c>
      <c r="AC1318" s="13">
        <f t="shared" si="185"/>
        <v>42767</v>
      </c>
      <c r="AD1318" s="14">
        <f t="shared" si="186"/>
        <v>42784</v>
      </c>
      <c r="AE1318" s="1" t="str">
        <f t="shared" si="187"/>
        <v>Saturday</v>
      </c>
      <c r="AF1318" s="2">
        <v>0.60372685185185182</v>
      </c>
      <c r="AG1318" s="2">
        <f t="shared" si="188"/>
        <v>0.58333333333333326</v>
      </c>
      <c r="AH1318" t="s">
        <v>35</v>
      </c>
    </row>
    <row r="1319" spans="1:34" x14ac:dyDescent="0.2">
      <c r="A1319">
        <v>1510994</v>
      </c>
      <c r="B1319" t="s">
        <v>88</v>
      </c>
      <c r="E1319">
        <v>53203</v>
      </c>
      <c r="F1319" t="s">
        <v>23</v>
      </c>
      <c r="G1319" t="s">
        <v>89</v>
      </c>
      <c r="H1319">
        <v>5513</v>
      </c>
      <c r="I1319" t="s">
        <v>31</v>
      </c>
      <c r="J1319">
        <f>VLOOKUP(I1319,[1]Key!$A$1:$C$72,2,FALSE)</f>
        <v>43.03519</v>
      </c>
      <c r="K1319">
        <f>VLOOKUP(I1319,[1]Key!$A$1:$C$72,3,FALSE)</f>
        <v>-87.907390000000007</v>
      </c>
      <c r="L1319" t="s">
        <v>33</v>
      </c>
      <c r="M1319">
        <f>VLOOKUP(L1319,[1]Key!$A$1:$C$72,2,FALSE)</f>
        <v>43.034619999999997</v>
      </c>
      <c r="N1319">
        <f>VLOOKUP(L1319,[1]Key!$A$1:$C$72,3,FALSE)</f>
        <v>-87.917500000000004</v>
      </c>
      <c r="O1319">
        <v>229</v>
      </c>
      <c r="P1319">
        <v>24</v>
      </c>
      <c r="Q1319">
        <v>18</v>
      </c>
      <c r="R1319">
        <v>17.100000000000001</v>
      </c>
      <c r="S1319">
        <v>720</v>
      </c>
      <c r="T1319">
        <f t="shared" si="180"/>
        <v>-1</v>
      </c>
      <c r="U1319" s="1">
        <v>42784</v>
      </c>
      <c r="V1319" s="13">
        <f t="shared" si="181"/>
        <v>42767</v>
      </c>
      <c r="W1319" s="14">
        <f t="shared" si="182"/>
        <v>42784</v>
      </c>
      <c r="X1319" s="1" t="str">
        <f t="shared" si="183"/>
        <v>Saturday</v>
      </c>
      <c r="Y1319" s="2">
        <v>0.53</v>
      </c>
      <c r="Z1319" s="2">
        <f t="shared" si="184"/>
        <v>0.54166666666666663</v>
      </c>
      <c r="AA1319">
        <f>1</f>
        <v>1</v>
      </c>
      <c r="AB1319" s="1">
        <v>42784</v>
      </c>
      <c r="AC1319" s="13">
        <f t="shared" si="185"/>
        <v>42767</v>
      </c>
      <c r="AD1319" s="14">
        <f t="shared" si="186"/>
        <v>42784</v>
      </c>
      <c r="AE1319" s="1" t="str">
        <f t="shared" si="187"/>
        <v>Saturday</v>
      </c>
      <c r="AF1319" s="2">
        <v>0.68928240740740743</v>
      </c>
      <c r="AG1319" s="2">
        <f t="shared" si="188"/>
        <v>0.70833333333333326</v>
      </c>
      <c r="AH1319" t="s">
        <v>27</v>
      </c>
    </row>
    <row r="1320" spans="1:34" x14ac:dyDescent="0.2">
      <c r="A1320">
        <v>1242313</v>
      </c>
      <c r="B1320" t="s">
        <v>88</v>
      </c>
      <c r="E1320">
        <v>97321</v>
      </c>
      <c r="F1320" t="s">
        <v>23</v>
      </c>
      <c r="G1320" t="s">
        <v>89</v>
      </c>
      <c r="H1320">
        <v>11134</v>
      </c>
      <c r="I1320" t="s">
        <v>65</v>
      </c>
      <c r="J1320">
        <f>VLOOKUP(I1320,[1]Key!$A$1:$C$72,2,FALSE)</f>
        <v>43.060786</v>
      </c>
      <c r="K1320">
        <f>VLOOKUP(I1320,[1]Key!$A$1:$C$72,3,FALSE)</f>
        <v>-87.883825999999999</v>
      </c>
      <c r="L1320" t="s">
        <v>80</v>
      </c>
      <c r="M1320">
        <f>VLOOKUP(L1320,[1]Key!$A$1:$C$72,2,FALSE)</f>
        <v>43.052460000000004</v>
      </c>
      <c r="N1320">
        <f>VLOOKUP(L1320,[1]Key!$A$1:$C$72,3,FALSE)</f>
        <v>-87.891000000000005</v>
      </c>
      <c r="O1320">
        <v>8</v>
      </c>
      <c r="P1320">
        <v>3</v>
      </c>
      <c r="Q1320">
        <v>1.2</v>
      </c>
      <c r="R1320">
        <v>1.1000000000000001</v>
      </c>
      <c r="S1320">
        <v>48</v>
      </c>
      <c r="T1320">
        <f t="shared" si="180"/>
        <v>-1</v>
      </c>
      <c r="U1320" s="1">
        <v>42784</v>
      </c>
      <c r="V1320" s="13">
        <f t="shared" si="181"/>
        <v>42767</v>
      </c>
      <c r="W1320" s="14">
        <f t="shared" si="182"/>
        <v>42784</v>
      </c>
      <c r="X1320" s="1" t="str">
        <f t="shared" si="183"/>
        <v>Saturday</v>
      </c>
      <c r="Y1320" s="2">
        <v>0.53543981481481484</v>
      </c>
      <c r="Z1320" s="2">
        <f t="shared" si="184"/>
        <v>0.54166666666666663</v>
      </c>
      <c r="AA1320">
        <f>1</f>
        <v>1</v>
      </c>
      <c r="AB1320" s="1">
        <v>42784</v>
      </c>
      <c r="AC1320" s="13">
        <f t="shared" si="185"/>
        <v>42767</v>
      </c>
      <c r="AD1320" s="14">
        <f t="shared" si="186"/>
        <v>42784</v>
      </c>
      <c r="AE1320" s="1" t="str">
        <f t="shared" si="187"/>
        <v>Saturday</v>
      </c>
      <c r="AF1320" s="2">
        <v>0.54107638888888887</v>
      </c>
      <c r="AG1320" s="2">
        <f t="shared" si="188"/>
        <v>0.54166666666666663</v>
      </c>
      <c r="AH1320" t="s">
        <v>27</v>
      </c>
    </row>
    <row r="1321" spans="1:34" x14ac:dyDescent="0.2">
      <c r="A1321">
        <v>1511084</v>
      </c>
      <c r="B1321" t="s">
        <v>88</v>
      </c>
      <c r="E1321">
        <v>80466</v>
      </c>
      <c r="F1321" t="s">
        <v>23</v>
      </c>
      <c r="G1321" t="s">
        <v>89</v>
      </c>
      <c r="H1321">
        <v>11128</v>
      </c>
      <c r="I1321" t="s">
        <v>57</v>
      </c>
      <c r="J1321">
        <f>VLOOKUP(I1321,[1]Key!$A$1:$C$72,2,FALSE)</f>
        <v>43.048609999999996</v>
      </c>
      <c r="K1321">
        <f>VLOOKUP(I1321,[1]Key!$A$1:$C$72,3,FALSE)</f>
        <v>-88.008480000000006</v>
      </c>
      <c r="L1321" t="s">
        <v>57</v>
      </c>
      <c r="M1321">
        <f>VLOOKUP(L1321,[1]Key!$A$1:$C$72,2,FALSE)</f>
        <v>43.048609999999996</v>
      </c>
      <c r="N1321">
        <f>VLOOKUP(L1321,[1]Key!$A$1:$C$72,3,FALSE)</f>
        <v>-88.008480000000006</v>
      </c>
      <c r="O1321">
        <v>30</v>
      </c>
      <c r="P1321">
        <v>3</v>
      </c>
      <c r="Q1321">
        <v>4.5</v>
      </c>
      <c r="R1321">
        <v>4.3</v>
      </c>
      <c r="S1321">
        <v>180</v>
      </c>
      <c r="T1321">
        <f t="shared" si="180"/>
        <v>-1</v>
      </c>
      <c r="U1321" s="1">
        <v>42784</v>
      </c>
      <c r="V1321" s="13">
        <f t="shared" si="181"/>
        <v>42767</v>
      </c>
      <c r="W1321" s="14">
        <f t="shared" si="182"/>
        <v>42784</v>
      </c>
      <c r="X1321" s="1" t="str">
        <f t="shared" si="183"/>
        <v>Saturday</v>
      </c>
      <c r="Y1321" s="2">
        <v>0.54192129629629626</v>
      </c>
      <c r="Z1321" s="2">
        <f t="shared" si="184"/>
        <v>0.54166666666666663</v>
      </c>
      <c r="AA1321">
        <f>1</f>
        <v>1</v>
      </c>
      <c r="AB1321" s="1">
        <v>42784</v>
      </c>
      <c r="AC1321" s="13">
        <f t="shared" si="185"/>
        <v>42767</v>
      </c>
      <c r="AD1321" s="14">
        <f t="shared" si="186"/>
        <v>42784</v>
      </c>
      <c r="AE1321" s="1" t="str">
        <f t="shared" si="187"/>
        <v>Saturday</v>
      </c>
      <c r="AF1321" s="2">
        <v>0.56303240740740745</v>
      </c>
      <c r="AG1321" s="2">
        <f t="shared" si="188"/>
        <v>0.58333333333333326</v>
      </c>
      <c r="AH1321" t="s">
        <v>35</v>
      </c>
    </row>
    <row r="1322" spans="1:34" x14ac:dyDescent="0.2">
      <c r="A1322">
        <v>1511210</v>
      </c>
      <c r="B1322" t="s">
        <v>88</v>
      </c>
      <c r="E1322">
        <v>53202</v>
      </c>
      <c r="F1322" t="s">
        <v>23</v>
      </c>
      <c r="G1322" t="s">
        <v>89</v>
      </c>
      <c r="H1322">
        <v>5483</v>
      </c>
      <c r="I1322" t="s">
        <v>40</v>
      </c>
      <c r="J1322">
        <f>VLOOKUP(I1322,[1]Key!$A$1:$C$72,2,FALSE)</f>
        <v>43.031480000000002</v>
      </c>
      <c r="K1322">
        <f>VLOOKUP(I1322,[1]Key!$A$1:$C$72,3,FALSE)</f>
        <v>-87.908169999999998</v>
      </c>
      <c r="L1322" t="s">
        <v>40</v>
      </c>
      <c r="M1322">
        <f>VLOOKUP(L1322,[1]Key!$A$1:$C$72,2,FALSE)</f>
        <v>43.031480000000002</v>
      </c>
      <c r="N1322">
        <f>VLOOKUP(L1322,[1]Key!$A$1:$C$72,3,FALSE)</f>
        <v>-87.908169999999998</v>
      </c>
      <c r="O1322">
        <v>34</v>
      </c>
      <c r="P1322">
        <v>3</v>
      </c>
      <c r="Q1322">
        <v>5.0999999999999996</v>
      </c>
      <c r="R1322">
        <v>4.8</v>
      </c>
      <c r="S1322">
        <v>204</v>
      </c>
      <c r="T1322">
        <f t="shared" si="180"/>
        <v>-1</v>
      </c>
      <c r="U1322" s="1">
        <v>42784</v>
      </c>
      <c r="V1322" s="13">
        <f t="shared" si="181"/>
        <v>42767</v>
      </c>
      <c r="W1322" s="14">
        <f t="shared" si="182"/>
        <v>42784</v>
      </c>
      <c r="X1322" s="1" t="str">
        <f t="shared" si="183"/>
        <v>Saturday</v>
      </c>
      <c r="Y1322" s="2">
        <v>0.55690972222222224</v>
      </c>
      <c r="Z1322" s="2">
        <f t="shared" si="184"/>
        <v>0.54166666666666663</v>
      </c>
      <c r="AA1322">
        <f>1</f>
        <v>1</v>
      </c>
      <c r="AB1322" s="1">
        <v>42784</v>
      </c>
      <c r="AC1322" s="13">
        <f t="shared" si="185"/>
        <v>42767</v>
      </c>
      <c r="AD1322" s="14">
        <f t="shared" si="186"/>
        <v>42784</v>
      </c>
      <c r="AE1322" s="1" t="str">
        <f t="shared" si="187"/>
        <v>Saturday</v>
      </c>
      <c r="AF1322" s="2">
        <v>0.58034722222222224</v>
      </c>
      <c r="AG1322" s="2">
        <f t="shared" si="188"/>
        <v>0.58333333333333326</v>
      </c>
      <c r="AH1322" t="s">
        <v>35</v>
      </c>
    </row>
    <row r="1323" spans="1:34" x14ac:dyDescent="0.2">
      <c r="A1323">
        <v>1511311</v>
      </c>
      <c r="B1323" t="s">
        <v>88</v>
      </c>
      <c r="E1323">
        <v>53233</v>
      </c>
      <c r="F1323" t="s">
        <v>23</v>
      </c>
      <c r="G1323" t="s">
        <v>89</v>
      </c>
      <c r="H1323">
        <v>5472</v>
      </c>
      <c r="I1323" t="s">
        <v>74</v>
      </c>
      <c r="J1323">
        <f>VLOOKUP(I1323,[1]Key!$A$1:$C$72,2,FALSE)</f>
        <v>43.040154000000001</v>
      </c>
      <c r="K1323">
        <f>VLOOKUP(I1323,[1]Key!$A$1:$C$72,3,FALSE)</f>
        <v>-87.932113000000001</v>
      </c>
      <c r="L1323" t="s">
        <v>74</v>
      </c>
      <c r="M1323">
        <f>VLOOKUP(L1323,[1]Key!$A$1:$C$72,2,FALSE)</f>
        <v>43.040154000000001</v>
      </c>
      <c r="N1323">
        <f>VLOOKUP(L1323,[1]Key!$A$1:$C$72,3,FALSE)</f>
        <v>-87.932113000000001</v>
      </c>
      <c r="O1323">
        <v>70</v>
      </c>
      <c r="P1323">
        <v>9</v>
      </c>
      <c r="Q1323">
        <v>10.5</v>
      </c>
      <c r="R1323">
        <v>10</v>
      </c>
      <c r="S1323">
        <v>420</v>
      </c>
      <c r="T1323">
        <f t="shared" si="180"/>
        <v>-1</v>
      </c>
      <c r="U1323" s="1">
        <v>42784</v>
      </c>
      <c r="V1323" s="13">
        <f t="shared" si="181"/>
        <v>42767</v>
      </c>
      <c r="W1323" s="14">
        <f t="shared" si="182"/>
        <v>42784</v>
      </c>
      <c r="X1323" s="1" t="str">
        <f t="shared" si="183"/>
        <v>Saturday</v>
      </c>
      <c r="Y1323" s="2">
        <v>0.56871527777777775</v>
      </c>
      <c r="Z1323" s="2">
        <f t="shared" si="184"/>
        <v>0.58333333333333326</v>
      </c>
      <c r="AA1323">
        <f>1</f>
        <v>1</v>
      </c>
      <c r="AB1323" s="1">
        <v>42784</v>
      </c>
      <c r="AC1323" s="13">
        <f t="shared" si="185"/>
        <v>42767</v>
      </c>
      <c r="AD1323" s="14">
        <f t="shared" si="186"/>
        <v>42784</v>
      </c>
      <c r="AE1323" s="1" t="str">
        <f t="shared" si="187"/>
        <v>Saturday</v>
      </c>
      <c r="AF1323" s="2">
        <v>0.61719907407407404</v>
      </c>
      <c r="AG1323" s="2">
        <f t="shared" si="188"/>
        <v>0.625</v>
      </c>
      <c r="AH1323" t="s">
        <v>35</v>
      </c>
    </row>
    <row r="1324" spans="1:34" x14ac:dyDescent="0.2">
      <c r="A1324">
        <v>1511334</v>
      </c>
      <c r="B1324" t="s">
        <v>88</v>
      </c>
      <c r="F1324" t="s">
        <v>23</v>
      </c>
      <c r="G1324" t="s">
        <v>89</v>
      </c>
      <c r="H1324">
        <v>5506</v>
      </c>
      <c r="I1324" t="s">
        <v>73</v>
      </c>
      <c r="J1324">
        <f>VLOOKUP(I1324,[1]Key!$A$1:$C$72,2,FALSE)</f>
        <v>43.040349999999997</v>
      </c>
      <c r="K1324">
        <f>VLOOKUP(I1324,[1]Key!$A$1:$C$72,3,FALSE)</f>
        <v>-87.920760000000001</v>
      </c>
      <c r="L1324" t="s">
        <v>72</v>
      </c>
      <c r="M1324">
        <f>VLOOKUP(L1324,[1]Key!$A$1:$C$72,2,FALSE)</f>
        <v>43.02948</v>
      </c>
      <c r="N1324">
        <f>VLOOKUP(L1324,[1]Key!$A$1:$C$72,3,FALSE)</f>
        <v>-87.912819999999996</v>
      </c>
      <c r="O1324">
        <v>20</v>
      </c>
      <c r="P1324">
        <v>3</v>
      </c>
      <c r="Q1324">
        <v>3</v>
      </c>
      <c r="R1324">
        <v>2.9</v>
      </c>
      <c r="S1324">
        <v>120</v>
      </c>
      <c r="T1324">
        <f t="shared" si="180"/>
        <v>-1</v>
      </c>
      <c r="U1324" s="1">
        <v>42784</v>
      </c>
      <c r="V1324" s="13">
        <f t="shared" si="181"/>
        <v>42767</v>
      </c>
      <c r="W1324" s="14">
        <f t="shared" si="182"/>
        <v>42784</v>
      </c>
      <c r="X1324" s="1" t="str">
        <f t="shared" si="183"/>
        <v>Saturday</v>
      </c>
      <c r="Y1324" s="2">
        <v>0.57108796296296294</v>
      </c>
      <c r="Z1324" s="2">
        <f t="shared" si="184"/>
        <v>0.58333333333333326</v>
      </c>
      <c r="AA1324">
        <f>1</f>
        <v>1</v>
      </c>
      <c r="AB1324" s="1">
        <v>42784</v>
      </c>
      <c r="AC1324" s="13">
        <f t="shared" si="185"/>
        <v>42767</v>
      </c>
      <c r="AD1324" s="14">
        <f t="shared" si="186"/>
        <v>42784</v>
      </c>
      <c r="AE1324" s="1" t="str">
        <f t="shared" si="187"/>
        <v>Saturday</v>
      </c>
      <c r="AF1324" s="2">
        <v>0.58479166666666671</v>
      </c>
      <c r="AG1324" s="2">
        <f t="shared" si="188"/>
        <v>0.58333333333333326</v>
      </c>
      <c r="AH1324" t="s">
        <v>27</v>
      </c>
    </row>
    <row r="1325" spans="1:34" x14ac:dyDescent="0.2">
      <c r="A1325">
        <v>1511358</v>
      </c>
      <c r="B1325" t="s">
        <v>88</v>
      </c>
      <c r="E1325">
        <v>60148</v>
      </c>
      <c r="F1325" t="s">
        <v>23</v>
      </c>
      <c r="G1325" t="s">
        <v>89</v>
      </c>
      <c r="H1325">
        <v>5424</v>
      </c>
      <c r="I1325" t="s">
        <v>32</v>
      </c>
      <c r="J1325">
        <f>VLOOKUP(I1325,[1]Key!$A$1:$C$72,2,FALSE)</f>
        <v>43.038719999999998</v>
      </c>
      <c r="K1325">
        <f>VLOOKUP(I1325,[1]Key!$A$1:$C$72,3,FALSE)</f>
        <v>-87.905339999999995</v>
      </c>
      <c r="L1325" t="s">
        <v>29</v>
      </c>
      <c r="M1325">
        <f>VLOOKUP(L1325,[1]Key!$A$1:$C$72,2,FALSE)</f>
        <v>43.042490000000001</v>
      </c>
      <c r="N1325">
        <f>VLOOKUP(L1325,[1]Key!$A$1:$C$72,3,FALSE)</f>
        <v>-87.909959999999998</v>
      </c>
      <c r="O1325">
        <v>57</v>
      </c>
      <c r="P1325">
        <v>6</v>
      </c>
      <c r="Q1325">
        <v>8.6</v>
      </c>
      <c r="R1325">
        <v>8.1</v>
      </c>
      <c r="S1325">
        <v>342</v>
      </c>
      <c r="T1325">
        <f t="shared" si="180"/>
        <v>-1</v>
      </c>
      <c r="U1325" s="1">
        <v>42784</v>
      </c>
      <c r="V1325" s="13">
        <f t="shared" si="181"/>
        <v>42767</v>
      </c>
      <c r="W1325" s="14">
        <f t="shared" si="182"/>
        <v>42784</v>
      </c>
      <c r="X1325" s="1" t="str">
        <f t="shared" si="183"/>
        <v>Saturday</v>
      </c>
      <c r="Y1325" s="2">
        <v>0.57333333333333336</v>
      </c>
      <c r="Z1325" s="2">
        <f t="shared" si="184"/>
        <v>0.58333333333333326</v>
      </c>
      <c r="AA1325">
        <f>1</f>
        <v>1</v>
      </c>
      <c r="AB1325" s="1">
        <v>42784</v>
      </c>
      <c r="AC1325" s="13">
        <f t="shared" si="185"/>
        <v>42767</v>
      </c>
      <c r="AD1325" s="14">
        <f t="shared" si="186"/>
        <v>42784</v>
      </c>
      <c r="AE1325" s="1" t="str">
        <f t="shared" si="187"/>
        <v>Saturday</v>
      </c>
      <c r="AF1325" s="2">
        <v>0.61283564814814817</v>
      </c>
      <c r="AG1325" s="2">
        <f t="shared" si="188"/>
        <v>0.625</v>
      </c>
      <c r="AH1325" t="s">
        <v>27</v>
      </c>
    </row>
    <row r="1326" spans="1:34" x14ac:dyDescent="0.2">
      <c r="A1326">
        <v>1511468</v>
      </c>
      <c r="B1326" t="s">
        <v>88</v>
      </c>
      <c r="E1326">
        <v>53189</v>
      </c>
      <c r="F1326" t="s">
        <v>23</v>
      </c>
      <c r="G1326" t="s">
        <v>89</v>
      </c>
      <c r="H1326">
        <v>11141</v>
      </c>
      <c r="I1326" t="s">
        <v>62</v>
      </c>
      <c r="J1326">
        <f>VLOOKUP(I1326,[1]Key!$A$1:$C$72,2,FALSE)</f>
        <v>43.058010000000003</v>
      </c>
      <c r="K1326">
        <f>VLOOKUP(I1326,[1]Key!$A$1:$C$72,3,FALSE)</f>
        <v>-87.877300000000005</v>
      </c>
      <c r="L1326" t="s">
        <v>62</v>
      </c>
      <c r="M1326">
        <f>VLOOKUP(L1326,[1]Key!$A$1:$C$72,2,FALSE)</f>
        <v>43.058010000000003</v>
      </c>
      <c r="N1326">
        <f>VLOOKUP(L1326,[1]Key!$A$1:$C$72,3,FALSE)</f>
        <v>-87.877300000000005</v>
      </c>
      <c r="O1326">
        <v>89</v>
      </c>
      <c r="P1326">
        <v>9</v>
      </c>
      <c r="Q1326">
        <v>13.4</v>
      </c>
      <c r="R1326">
        <v>12.7</v>
      </c>
      <c r="S1326">
        <v>534</v>
      </c>
      <c r="T1326">
        <f t="shared" si="180"/>
        <v>-1</v>
      </c>
      <c r="U1326" s="1">
        <v>42784</v>
      </c>
      <c r="V1326" s="13">
        <f t="shared" si="181"/>
        <v>42767</v>
      </c>
      <c r="W1326" s="14">
        <f t="shared" si="182"/>
        <v>42784</v>
      </c>
      <c r="X1326" s="1" t="str">
        <f t="shared" si="183"/>
        <v>Saturday</v>
      </c>
      <c r="Y1326" s="2">
        <v>0.58471064814814822</v>
      </c>
      <c r="Z1326" s="2">
        <f t="shared" si="184"/>
        <v>0.58333333333333326</v>
      </c>
      <c r="AA1326">
        <f>1</f>
        <v>1</v>
      </c>
      <c r="AB1326" s="1">
        <v>42784</v>
      </c>
      <c r="AC1326" s="13">
        <f t="shared" si="185"/>
        <v>42767</v>
      </c>
      <c r="AD1326" s="14">
        <f t="shared" si="186"/>
        <v>42784</v>
      </c>
      <c r="AE1326" s="1" t="str">
        <f t="shared" si="187"/>
        <v>Saturday</v>
      </c>
      <c r="AF1326" s="2">
        <v>0.6464699074074074</v>
      </c>
      <c r="AG1326" s="2">
        <f t="shared" si="188"/>
        <v>0.66666666666666663</v>
      </c>
      <c r="AH1326" t="s">
        <v>35</v>
      </c>
    </row>
    <row r="1327" spans="1:34" x14ac:dyDescent="0.2">
      <c r="A1327">
        <v>1511482</v>
      </c>
      <c r="B1327" t="s">
        <v>88</v>
      </c>
      <c r="E1327">
        <v>46260</v>
      </c>
      <c r="F1327" t="s">
        <v>23</v>
      </c>
      <c r="G1327" t="s">
        <v>89</v>
      </c>
      <c r="H1327">
        <v>129</v>
      </c>
      <c r="I1327" t="s">
        <v>62</v>
      </c>
      <c r="J1327">
        <f>VLOOKUP(I1327,[1]Key!$A$1:$C$72,2,FALSE)</f>
        <v>43.058010000000003</v>
      </c>
      <c r="K1327">
        <f>VLOOKUP(I1327,[1]Key!$A$1:$C$72,3,FALSE)</f>
        <v>-87.877300000000005</v>
      </c>
      <c r="L1327" t="s">
        <v>62</v>
      </c>
      <c r="M1327">
        <f>VLOOKUP(L1327,[1]Key!$A$1:$C$72,2,FALSE)</f>
        <v>43.058010000000003</v>
      </c>
      <c r="N1327">
        <f>VLOOKUP(L1327,[1]Key!$A$1:$C$72,3,FALSE)</f>
        <v>-87.877300000000005</v>
      </c>
      <c r="O1327">
        <v>58</v>
      </c>
      <c r="P1327">
        <v>6</v>
      </c>
      <c r="Q1327">
        <v>8.6999999999999993</v>
      </c>
      <c r="R1327">
        <v>8.3000000000000007</v>
      </c>
      <c r="S1327">
        <v>348</v>
      </c>
      <c r="T1327">
        <f t="shared" si="180"/>
        <v>-1</v>
      </c>
      <c r="U1327" s="1">
        <v>42784</v>
      </c>
      <c r="V1327" s="13">
        <f t="shared" si="181"/>
        <v>42767</v>
      </c>
      <c r="W1327" s="14">
        <f t="shared" si="182"/>
        <v>42784</v>
      </c>
      <c r="X1327" s="1" t="str">
        <f t="shared" si="183"/>
        <v>Saturday</v>
      </c>
      <c r="Y1327" s="2">
        <v>0.58622685185185186</v>
      </c>
      <c r="Z1327" s="2">
        <f t="shared" si="184"/>
        <v>0.58333333333333326</v>
      </c>
      <c r="AA1327">
        <f>1</f>
        <v>1</v>
      </c>
      <c r="AB1327" s="1">
        <v>42784</v>
      </c>
      <c r="AC1327" s="13">
        <f t="shared" si="185"/>
        <v>42767</v>
      </c>
      <c r="AD1327" s="14">
        <f t="shared" si="186"/>
        <v>42784</v>
      </c>
      <c r="AE1327" s="1" t="str">
        <f t="shared" si="187"/>
        <v>Saturday</v>
      </c>
      <c r="AF1327" s="2">
        <v>0.6265856481481481</v>
      </c>
      <c r="AG1327" s="2">
        <f t="shared" si="188"/>
        <v>0.625</v>
      </c>
      <c r="AH1327" t="s">
        <v>35</v>
      </c>
    </row>
    <row r="1328" spans="1:34" x14ac:dyDescent="0.2">
      <c r="A1328">
        <v>1511494</v>
      </c>
      <c r="B1328" t="s">
        <v>88</v>
      </c>
      <c r="E1328">
        <v>53226</v>
      </c>
      <c r="F1328" t="s">
        <v>23</v>
      </c>
      <c r="G1328" t="s">
        <v>89</v>
      </c>
      <c r="H1328">
        <v>91</v>
      </c>
      <c r="I1328" t="s">
        <v>34</v>
      </c>
      <c r="J1328">
        <f>VLOOKUP(I1328,[1]Key!$A$1:$C$72,2,FALSE)</f>
        <v>43.036900000000003</v>
      </c>
      <c r="K1328">
        <f>VLOOKUP(I1328,[1]Key!$A$1:$C$72,3,FALSE)</f>
        <v>-87.89667</v>
      </c>
      <c r="L1328" t="s">
        <v>78</v>
      </c>
      <c r="M1328">
        <f>VLOOKUP(L1328,[1]Key!$A$1:$C$72,2,FALSE)</f>
        <v>43.060250000000003</v>
      </c>
      <c r="N1328">
        <f>VLOOKUP(L1328,[1]Key!$A$1:$C$72,3,FALSE)</f>
        <v>-87.892169999999993</v>
      </c>
      <c r="O1328">
        <v>28</v>
      </c>
      <c r="P1328">
        <v>3</v>
      </c>
      <c r="Q1328">
        <v>4.2</v>
      </c>
      <c r="R1328">
        <v>4</v>
      </c>
      <c r="S1328">
        <v>168</v>
      </c>
      <c r="T1328">
        <f t="shared" si="180"/>
        <v>-1</v>
      </c>
      <c r="U1328" s="1">
        <v>42784</v>
      </c>
      <c r="V1328" s="13">
        <f t="shared" si="181"/>
        <v>42767</v>
      </c>
      <c r="W1328" s="14">
        <f t="shared" si="182"/>
        <v>42784</v>
      </c>
      <c r="X1328" s="1" t="str">
        <f t="shared" si="183"/>
        <v>Saturday</v>
      </c>
      <c r="Y1328" s="2">
        <v>0.58819444444444446</v>
      </c>
      <c r="Z1328" s="2">
        <f t="shared" si="184"/>
        <v>0.58333333333333326</v>
      </c>
      <c r="AA1328">
        <f>1</f>
        <v>1</v>
      </c>
      <c r="AB1328" s="1">
        <v>42784</v>
      </c>
      <c r="AC1328" s="13">
        <f t="shared" si="185"/>
        <v>42767</v>
      </c>
      <c r="AD1328" s="14">
        <f t="shared" si="186"/>
        <v>42784</v>
      </c>
      <c r="AE1328" s="1" t="str">
        <f t="shared" si="187"/>
        <v>Saturday</v>
      </c>
      <c r="AF1328" s="2">
        <v>0.60820601851851852</v>
      </c>
      <c r="AG1328" s="2">
        <f t="shared" si="188"/>
        <v>0.625</v>
      </c>
      <c r="AH1328" t="s">
        <v>27</v>
      </c>
    </row>
    <row r="1329" spans="1:34" x14ac:dyDescent="0.2">
      <c r="A1329">
        <v>1511499</v>
      </c>
      <c r="B1329" t="s">
        <v>88</v>
      </c>
      <c r="E1329">
        <v>10029</v>
      </c>
      <c r="F1329" t="s">
        <v>23</v>
      </c>
      <c r="G1329" t="s">
        <v>89</v>
      </c>
      <c r="H1329">
        <v>47</v>
      </c>
      <c r="I1329" t="s">
        <v>36</v>
      </c>
      <c r="J1329">
        <f>VLOOKUP(I1329,[1]Key!$A$1:$C$72,2,FALSE)</f>
        <v>43.038580000000003</v>
      </c>
      <c r="K1329">
        <f>VLOOKUP(I1329,[1]Key!$A$1:$C$72,3,FALSE)</f>
        <v>-87.90934</v>
      </c>
      <c r="L1329" t="s">
        <v>36</v>
      </c>
      <c r="M1329">
        <f>VLOOKUP(L1329,[1]Key!$A$1:$C$72,2,FALSE)</f>
        <v>43.038580000000003</v>
      </c>
      <c r="N1329">
        <f>VLOOKUP(L1329,[1]Key!$A$1:$C$72,3,FALSE)</f>
        <v>-87.90934</v>
      </c>
      <c r="O1329">
        <v>57</v>
      </c>
      <c r="P1329">
        <v>6</v>
      </c>
      <c r="Q1329">
        <v>8.6</v>
      </c>
      <c r="R1329">
        <v>8.1</v>
      </c>
      <c r="S1329">
        <v>342</v>
      </c>
      <c r="T1329">
        <f t="shared" si="180"/>
        <v>-1</v>
      </c>
      <c r="U1329" s="1">
        <v>42784</v>
      </c>
      <c r="V1329" s="13">
        <f t="shared" si="181"/>
        <v>42767</v>
      </c>
      <c r="W1329" s="14">
        <f t="shared" si="182"/>
        <v>42784</v>
      </c>
      <c r="X1329" s="1" t="str">
        <f t="shared" si="183"/>
        <v>Saturday</v>
      </c>
      <c r="Y1329" s="2">
        <v>0.58902777777777782</v>
      </c>
      <c r="Z1329" s="2">
        <f t="shared" si="184"/>
        <v>0.58333333333333326</v>
      </c>
      <c r="AA1329">
        <f>1</f>
        <v>1</v>
      </c>
      <c r="AB1329" s="1">
        <v>42784</v>
      </c>
      <c r="AC1329" s="13">
        <f t="shared" si="185"/>
        <v>42767</v>
      </c>
      <c r="AD1329" s="14">
        <f t="shared" si="186"/>
        <v>42784</v>
      </c>
      <c r="AE1329" s="1" t="str">
        <f t="shared" si="187"/>
        <v>Saturday</v>
      </c>
      <c r="AF1329" s="2">
        <v>0.6290162037037037</v>
      </c>
      <c r="AG1329" s="2">
        <f t="shared" si="188"/>
        <v>0.625</v>
      </c>
      <c r="AH1329" t="s">
        <v>35</v>
      </c>
    </row>
    <row r="1330" spans="1:34" x14ac:dyDescent="0.2">
      <c r="A1330">
        <v>1511540</v>
      </c>
      <c r="B1330" t="s">
        <v>88</v>
      </c>
      <c r="E1330">
        <v>60482</v>
      </c>
      <c r="F1330" t="s">
        <v>23</v>
      </c>
      <c r="G1330" t="s">
        <v>89</v>
      </c>
      <c r="H1330">
        <v>81</v>
      </c>
      <c r="I1330" t="s">
        <v>33</v>
      </c>
      <c r="J1330">
        <f>VLOOKUP(I1330,[1]Key!$A$1:$C$72,2,FALSE)</f>
        <v>43.034619999999997</v>
      </c>
      <c r="K1330">
        <f>VLOOKUP(I1330,[1]Key!$A$1:$C$72,3,FALSE)</f>
        <v>-87.917500000000004</v>
      </c>
      <c r="L1330" t="s">
        <v>33</v>
      </c>
      <c r="M1330">
        <f>VLOOKUP(L1330,[1]Key!$A$1:$C$72,2,FALSE)</f>
        <v>43.034619999999997</v>
      </c>
      <c r="N1330">
        <f>VLOOKUP(L1330,[1]Key!$A$1:$C$72,3,FALSE)</f>
        <v>-87.917500000000004</v>
      </c>
      <c r="O1330">
        <v>175</v>
      </c>
      <c r="P1330">
        <v>18</v>
      </c>
      <c r="Q1330">
        <v>18</v>
      </c>
      <c r="R1330">
        <v>17.100000000000001</v>
      </c>
      <c r="S1330">
        <v>720</v>
      </c>
      <c r="T1330">
        <f t="shared" si="180"/>
        <v>-1</v>
      </c>
      <c r="U1330" s="1">
        <v>42784</v>
      </c>
      <c r="V1330" s="13">
        <f t="shared" si="181"/>
        <v>42767</v>
      </c>
      <c r="W1330" s="14">
        <f t="shared" si="182"/>
        <v>42784</v>
      </c>
      <c r="X1330" s="1" t="str">
        <f t="shared" si="183"/>
        <v>Saturday</v>
      </c>
      <c r="Y1330" s="2">
        <v>0.5927662037037037</v>
      </c>
      <c r="Z1330" s="2">
        <f t="shared" si="184"/>
        <v>0.58333333333333326</v>
      </c>
      <c r="AA1330">
        <f>1</f>
        <v>1</v>
      </c>
      <c r="AB1330" s="1">
        <v>42784</v>
      </c>
      <c r="AC1330" s="13">
        <f t="shared" si="185"/>
        <v>42767</v>
      </c>
      <c r="AD1330" s="14">
        <f t="shared" si="186"/>
        <v>42784</v>
      </c>
      <c r="AE1330" s="1" t="str">
        <f t="shared" si="187"/>
        <v>Saturday</v>
      </c>
      <c r="AF1330" s="2">
        <v>0.71429398148148149</v>
      </c>
      <c r="AG1330" s="2">
        <f t="shared" si="188"/>
        <v>0.70833333333333326</v>
      </c>
      <c r="AH1330" t="s">
        <v>35</v>
      </c>
    </row>
    <row r="1331" spans="1:34" x14ac:dyDescent="0.2">
      <c r="A1331">
        <v>1511505</v>
      </c>
      <c r="B1331" t="s">
        <v>88</v>
      </c>
      <c r="E1331">
        <v>53218</v>
      </c>
      <c r="F1331" t="s">
        <v>23</v>
      </c>
      <c r="G1331" t="s">
        <v>89</v>
      </c>
      <c r="H1331">
        <v>11057</v>
      </c>
      <c r="I1331" t="s">
        <v>62</v>
      </c>
      <c r="J1331">
        <f>VLOOKUP(I1331,[1]Key!$A$1:$C$72,2,FALSE)</f>
        <v>43.058010000000003</v>
      </c>
      <c r="K1331">
        <f>VLOOKUP(I1331,[1]Key!$A$1:$C$72,3,FALSE)</f>
        <v>-87.877300000000005</v>
      </c>
      <c r="L1331" t="s">
        <v>62</v>
      </c>
      <c r="M1331">
        <f>VLOOKUP(L1331,[1]Key!$A$1:$C$72,2,FALSE)</f>
        <v>43.058010000000003</v>
      </c>
      <c r="N1331">
        <f>VLOOKUP(L1331,[1]Key!$A$1:$C$72,3,FALSE)</f>
        <v>-87.877300000000005</v>
      </c>
      <c r="O1331">
        <v>7</v>
      </c>
      <c r="P1331">
        <v>3</v>
      </c>
      <c r="Q1331">
        <v>1.1000000000000001</v>
      </c>
      <c r="R1331">
        <v>1</v>
      </c>
      <c r="S1331">
        <v>42</v>
      </c>
      <c r="T1331">
        <f t="shared" si="180"/>
        <v>-1</v>
      </c>
      <c r="U1331" s="1">
        <v>42784</v>
      </c>
      <c r="V1331" s="13">
        <f t="shared" si="181"/>
        <v>42767</v>
      </c>
      <c r="W1331" s="14">
        <f t="shared" si="182"/>
        <v>42784</v>
      </c>
      <c r="X1331" s="1" t="str">
        <f t="shared" si="183"/>
        <v>Saturday</v>
      </c>
      <c r="Y1331" s="2">
        <v>0.59324074074074074</v>
      </c>
      <c r="Z1331" s="2">
        <f t="shared" si="184"/>
        <v>0.58333333333333326</v>
      </c>
      <c r="AA1331">
        <f>1</f>
        <v>1</v>
      </c>
      <c r="AB1331" s="1">
        <v>42784</v>
      </c>
      <c r="AC1331" s="13">
        <f t="shared" si="185"/>
        <v>42767</v>
      </c>
      <c r="AD1331" s="14">
        <f t="shared" si="186"/>
        <v>42784</v>
      </c>
      <c r="AE1331" s="1" t="str">
        <f t="shared" si="187"/>
        <v>Saturday</v>
      </c>
      <c r="AF1331" s="2">
        <v>0.5985300925925926</v>
      </c>
      <c r="AG1331" s="2">
        <f t="shared" si="188"/>
        <v>0.58333333333333326</v>
      </c>
      <c r="AH1331" t="s">
        <v>35</v>
      </c>
    </row>
    <row r="1332" spans="1:34" x14ac:dyDescent="0.2">
      <c r="A1332">
        <v>1511548</v>
      </c>
      <c r="B1332" t="s">
        <v>88</v>
      </c>
      <c r="E1332">
        <v>53092</v>
      </c>
      <c r="F1332" t="s">
        <v>23</v>
      </c>
      <c r="G1332" t="s">
        <v>89</v>
      </c>
      <c r="H1332">
        <v>166</v>
      </c>
      <c r="I1332" t="s">
        <v>82</v>
      </c>
      <c r="J1332">
        <f>VLOOKUP(I1332,[1]Key!$A$1:$C$72,2,FALSE)</f>
        <v>43.026229999999998</v>
      </c>
      <c r="K1332">
        <f>VLOOKUP(I1332,[1]Key!$A$1:$C$72,3,FALSE)</f>
        <v>-87.912809999999993</v>
      </c>
      <c r="L1332" t="s">
        <v>82</v>
      </c>
      <c r="M1332">
        <f>VLOOKUP(L1332,[1]Key!$A$1:$C$72,2,FALSE)</f>
        <v>43.026229999999998</v>
      </c>
      <c r="N1332">
        <f>VLOOKUP(L1332,[1]Key!$A$1:$C$72,3,FALSE)</f>
        <v>-87.912809999999993</v>
      </c>
      <c r="O1332">
        <v>65</v>
      </c>
      <c r="P1332">
        <v>9</v>
      </c>
      <c r="Q1332">
        <v>9.8000000000000007</v>
      </c>
      <c r="R1332">
        <v>9.3000000000000007</v>
      </c>
      <c r="S1332">
        <v>390</v>
      </c>
      <c r="T1332">
        <f t="shared" si="180"/>
        <v>-1</v>
      </c>
      <c r="U1332" s="1">
        <v>42784</v>
      </c>
      <c r="V1332" s="13">
        <f t="shared" si="181"/>
        <v>42767</v>
      </c>
      <c r="W1332" s="14">
        <f t="shared" si="182"/>
        <v>42784</v>
      </c>
      <c r="X1332" s="1" t="str">
        <f t="shared" si="183"/>
        <v>Saturday</v>
      </c>
      <c r="Y1332" s="2">
        <v>0.59349537037037037</v>
      </c>
      <c r="Z1332" s="2">
        <f t="shared" si="184"/>
        <v>0.58333333333333326</v>
      </c>
      <c r="AA1332">
        <f>1</f>
        <v>1</v>
      </c>
      <c r="AB1332" s="1">
        <v>42784</v>
      </c>
      <c r="AC1332" s="13">
        <f t="shared" si="185"/>
        <v>42767</v>
      </c>
      <c r="AD1332" s="14">
        <f t="shared" si="186"/>
        <v>42784</v>
      </c>
      <c r="AE1332" s="1" t="str">
        <f t="shared" si="187"/>
        <v>Saturday</v>
      </c>
      <c r="AF1332" s="2">
        <v>0.63820601851851855</v>
      </c>
      <c r="AG1332" s="2">
        <f t="shared" si="188"/>
        <v>0.625</v>
      </c>
      <c r="AH1332" t="s">
        <v>35</v>
      </c>
    </row>
    <row r="1333" spans="1:34" x14ac:dyDescent="0.2">
      <c r="A1333">
        <v>1511623</v>
      </c>
      <c r="B1333" t="s">
        <v>88</v>
      </c>
      <c r="E1333">
        <v>2324</v>
      </c>
      <c r="F1333" t="s">
        <v>23</v>
      </c>
      <c r="G1333" t="s">
        <v>89</v>
      </c>
      <c r="H1333">
        <v>5454</v>
      </c>
      <c r="I1333" t="s">
        <v>79</v>
      </c>
      <c r="J1333">
        <f>VLOOKUP(I1333,[1]Key!$A$1:$C$72,2,FALSE)</f>
        <v>43.038649999999997</v>
      </c>
      <c r="K1333">
        <f>VLOOKUP(I1333,[1]Key!$A$1:$C$72,3,FALSE)</f>
        <v>-87.921930000000003</v>
      </c>
      <c r="L1333" t="s">
        <v>36</v>
      </c>
      <c r="M1333">
        <f>VLOOKUP(L1333,[1]Key!$A$1:$C$72,2,FALSE)</f>
        <v>43.038580000000003</v>
      </c>
      <c r="N1333">
        <f>VLOOKUP(L1333,[1]Key!$A$1:$C$72,3,FALSE)</f>
        <v>-87.90934</v>
      </c>
      <c r="O1333">
        <v>43</v>
      </c>
      <c r="P1333">
        <v>6</v>
      </c>
      <c r="Q1333">
        <v>6.5</v>
      </c>
      <c r="R1333">
        <v>6.1</v>
      </c>
      <c r="S1333">
        <v>258</v>
      </c>
      <c r="T1333">
        <f t="shared" si="180"/>
        <v>-1</v>
      </c>
      <c r="U1333" s="1">
        <v>42784</v>
      </c>
      <c r="V1333" s="13">
        <f t="shared" si="181"/>
        <v>42767</v>
      </c>
      <c r="W1333" s="14">
        <f t="shared" si="182"/>
        <v>42784</v>
      </c>
      <c r="X1333" s="1" t="str">
        <f t="shared" si="183"/>
        <v>Saturday</v>
      </c>
      <c r="Y1333" s="2">
        <v>0.60273148148148148</v>
      </c>
      <c r="Z1333" s="2">
        <f t="shared" si="184"/>
        <v>0.58333333333333326</v>
      </c>
      <c r="AA1333">
        <f>1</f>
        <v>1</v>
      </c>
      <c r="AB1333" s="1">
        <v>42784</v>
      </c>
      <c r="AC1333" s="13">
        <f t="shared" si="185"/>
        <v>42767</v>
      </c>
      <c r="AD1333" s="14">
        <f t="shared" si="186"/>
        <v>42784</v>
      </c>
      <c r="AE1333" s="1" t="str">
        <f t="shared" si="187"/>
        <v>Saturday</v>
      </c>
      <c r="AF1333" s="2">
        <v>0.63199074074074069</v>
      </c>
      <c r="AG1333" s="2">
        <f t="shared" si="188"/>
        <v>0.625</v>
      </c>
      <c r="AH1333" t="s">
        <v>27</v>
      </c>
    </row>
    <row r="1334" spans="1:34" x14ac:dyDescent="0.2">
      <c r="A1334">
        <v>1511636</v>
      </c>
      <c r="B1334" t="s">
        <v>88</v>
      </c>
      <c r="E1334">
        <v>52632</v>
      </c>
      <c r="F1334" t="s">
        <v>23</v>
      </c>
      <c r="G1334" t="s">
        <v>89</v>
      </c>
      <c r="H1334">
        <v>5423</v>
      </c>
      <c r="I1334" t="s">
        <v>36</v>
      </c>
      <c r="J1334">
        <f>VLOOKUP(I1334,[1]Key!$A$1:$C$72,2,FALSE)</f>
        <v>43.038580000000003</v>
      </c>
      <c r="K1334">
        <f>VLOOKUP(I1334,[1]Key!$A$1:$C$72,3,FALSE)</f>
        <v>-87.90934</v>
      </c>
      <c r="L1334" t="s">
        <v>36</v>
      </c>
      <c r="M1334">
        <f>VLOOKUP(L1334,[1]Key!$A$1:$C$72,2,FALSE)</f>
        <v>43.038580000000003</v>
      </c>
      <c r="N1334">
        <f>VLOOKUP(L1334,[1]Key!$A$1:$C$72,3,FALSE)</f>
        <v>-87.90934</v>
      </c>
      <c r="O1334">
        <v>30</v>
      </c>
      <c r="P1334">
        <v>3</v>
      </c>
      <c r="Q1334">
        <v>4.5</v>
      </c>
      <c r="R1334">
        <v>4.3</v>
      </c>
      <c r="S1334">
        <v>180</v>
      </c>
      <c r="T1334">
        <f t="shared" si="180"/>
        <v>-1</v>
      </c>
      <c r="U1334" s="1">
        <v>42784</v>
      </c>
      <c r="V1334" s="13">
        <f t="shared" si="181"/>
        <v>42767</v>
      </c>
      <c r="W1334" s="14">
        <f t="shared" si="182"/>
        <v>42784</v>
      </c>
      <c r="X1334" s="1" t="str">
        <f t="shared" si="183"/>
        <v>Saturday</v>
      </c>
      <c r="Y1334" s="2">
        <v>0.60392361111111115</v>
      </c>
      <c r="Z1334" s="2">
        <f t="shared" si="184"/>
        <v>0.58333333333333326</v>
      </c>
      <c r="AA1334">
        <f>1</f>
        <v>1</v>
      </c>
      <c r="AB1334" s="1">
        <v>42784</v>
      </c>
      <c r="AC1334" s="13">
        <f t="shared" si="185"/>
        <v>42767</v>
      </c>
      <c r="AD1334" s="14">
        <f t="shared" si="186"/>
        <v>42784</v>
      </c>
      <c r="AE1334" s="1" t="str">
        <f t="shared" si="187"/>
        <v>Saturday</v>
      </c>
      <c r="AF1334" s="2">
        <v>0.6246180555555555</v>
      </c>
      <c r="AG1334" s="2">
        <f t="shared" si="188"/>
        <v>0.625</v>
      </c>
      <c r="AH1334" t="s">
        <v>35</v>
      </c>
    </row>
    <row r="1335" spans="1:34" x14ac:dyDescent="0.2">
      <c r="A1335">
        <v>1511656</v>
      </c>
      <c r="B1335" t="s">
        <v>88</v>
      </c>
      <c r="E1335">
        <v>43202</v>
      </c>
      <c r="F1335" t="s">
        <v>23</v>
      </c>
      <c r="G1335" t="s">
        <v>89</v>
      </c>
      <c r="H1335">
        <v>11096</v>
      </c>
      <c r="I1335" t="s">
        <v>72</v>
      </c>
      <c r="J1335">
        <f>VLOOKUP(I1335,[1]Key!$A$1:$C$72,2,FALSE)</f>
        <v>43.02948</v>
      </c>
      <c r="K1335">
        <f>VLOOKUP(I1335,[1]Key!$A$1:$C$72,3,FALSE)</f>
        <v>-87.912819999999996</v>
      </c>
      <c r="L1335" t="s">
        <v>72</v>
      </c>
      <c r="M1335">
        <f>VLOOKUP(L1335,[1]Key!$A$1:$C$72,2,FALSE)</f>
        <v>43.02948</v>
      </c>
      <c r="N1335">
        <f>VLOOKUP(L1335,[1]Key!$A$1:$C$72,3,FALSE)</f>
        <v>-87.912819999999996</v>
      </c>
      <c r="O1335">
        <v>25</v>
      </c>
      <c r="P1335">
        <v>3</v>
      </c>
      <c r="Q1335">
        <v>3.8</v>
      </c>
      <c r="R1335">
        <v>3.6</v>
      </c>
      <c r="S1335">
        <v>150</v>
      </c>
      <c r="T1335">
        <f t="shared" si="180"/>
        <v>-1</v>
      </c>
      <c r="U1335" s="1">
        <v>42784</v>
      </c>
      <c r="V1335" s="13">
        <f t="shared" si="181"/>
        <v>42767</v>
      </c>
      <c r="W1335" s="14">
        <f t="shared" si="182"/>
        <v>42784</v>
      </c>
      <c r="X1335" s="1" t="str">
        <f t="shared" si="183"/>
        <v>Saturday</v>
      </c>
      <c r="Y1335" s="2">
        <v>0.60577546296296292</v>
      </c>
      <c r="Z1335" s="2">
        <f t="shared" si="184"/>
        <v>0.625</v>
      </c>
      <c r="AA1335">
        <f>1</f>
        <v>1</v>
      </c>
      <c r="AB1335" s="1">
        <v>42784</v>
      </c>
      <c r="AC1335" s="13">
        <f t="shared" si="185"/>
        <v>42767</v>
      </c>
      <c r="AD1335" s="14">
        <f t="shared" si="186"/>
        <v>42784</v>
      </c>
      <c r="AE1335" s="1" t="str">
        <f t="shared" si="187"/>
        <v>Saturday</v>
      </c>
      <c r="AF1335" s="2">
        <v>0.6230324074074074</v>
      </c>
      <c r="AG1335" s="2">
        <f t="shared" si="188"/>
        <v>0.625</v>
      </c>
      <c r="AH1335" t="s">
        <v>35</v>
      </c>
    </row>
    <row r="1336" spans="1:34" x14ac:dyDescent="0.2">
      <c r="A1336">
        <v>1511706</v>
      </c>
      <c r="B1336" t="s">
        <v>88</v>
      </c>
      <c r="E1336">
        <v>45227</v>
      </c>
      <c r="F1336" t="s">
        <v>23</v>
      </c>
      <c r="G1336" t="s">
        <v>89</v>
      </c>
      <c r="H1336">
        <v>11105</v>
      </c>
      <c r="I1336" t="s">
        <v>36</v>
      </c>
      <c r="J1336">
        <f>VLOOKUP(I1336,[1]Key!$A$1:$C$72,2,FALSE)</f>
        <v>43.038580000000003</v>
      </c>
      <c r="K1336">
        <f>VLOOKUP(I1336,[1]Key!$A$1:$C$72,3,FALSE)</f>
        <v>-87.90934</v>
      </c>
      <c r="L1336" t="s">
        <v>72</v>
      </c>
      <c r="M1336">
        <f>VLOOKUP(L1336,[1]Key!$A$1:$C$72,2,FALSE)</f>
        <v>43.02948</v>
      </c>
      <c r="N1336">
        <f>VLOOKUP(L1336,[1]Key!$A$1:$C$72,3,FALSE)</f>
        <v>-87.912819999999996</v>
      </c>
      <c r="O1336">
        <v>8</v>
      </c>
      <c r="P1336">
        <v>3</v>
      </c>
      <c r="Q1336">
        <v>1.2</v>
      </c>
      <c r="R1336">
        <v>1.1000000000000001</v>
      </c>
      <c r="S1336">
        <v>48</v>
      </c>
      <c r="T1336">
        <f t="shared" si="180"/>
        <v>-1</v>
      </c>
      <c r="U1336" s="1">
        <v>42784</v>
      </c>
      <c r="V1336" s="13">
        <f t="shared" si="181"/>
        <v>42767</v>
      </c>
      <c r="W1336" s="14">
        <f t="shared" si="182"/>
        <v>42784</v>
      </c>
      <c r="X1336" s="1" t="str">
        <f t="shared" si="183"/>
        <v>Saturday</v>
      </c>
      <c r="Y1336" s="2">
        <v>0.61201388888888886</v>
      </c>
      <c r="Z1336" s="2">
        <f t="shared" si="184"/>
        <v>0.625</v>
      </c>
      <c r="AA1336">
        <f>1</f>
        <v>1</v>
      </c>
      <c r="AB1336" s="1">
        <v>42784</v>
      </c>
      <c r="AC1336" s="13">
        <f t="shared" si="185"/>
        <v>42767</v>
      </c>
      <c r="AD1336" s="14">
        <f t="shared" si="186"/>
        <v>42784</v>
      </c>
      <c r="AE1336" s="1" t="str">
        <f t="shared" si="187"/>
        <v>Saturday</v>
      </c>
      <c r="AF1336" s="2">
        <v>0.61771990740740745</v>
      </c>
      <c r="AG1336" s="2">
        <f t="shared" si="188"/>
        <v>0.625</v>
      </c>
      <c r="AH1336" t="s">
        <v>27</v>
      </c>
    </row>
    <row r="1337" spans="1:34" x14ac:dyDescent="0.2">
      <c r="A1337">
        <v>1511001</v>
      </c>
      <c r="B1337" t="s">
        <v>88</v>
      </c>
      <c r="E1337">
        <v>53527</v>
      </c>
      <c r="F1337" t="s">
        <v>23</v>
      </c>
      <c r="G1337" t="s">
        <v>89</v>
      </c>
      <c r="H1337">
        <v>318</v>
      </c>
      <c r="I1337" t="s">
        <v>31</v>
      </c>
      <c r="J1337">
        <f>VLOOKUP(I1337,[1]Key!$A$1:$C$72,2,FALSE)</f>
        <v>43.03519</v>
      </c>
      <c r="K1337">
        <f>VLOOKUP(I1337,[1]Key!$A$1:$C$72,3,FALSE)</f>
        <v>-87.907390000000007</v>
      </c>
      <c r="L1337" t="s">
        <v>61</v>
      </c>
      <c r="M1337">
        <f>VLOOKUP(L1337,[1]Key!$A$1:$C$72,2,FALSE)</f>
        <v>43.058619999999998</v>
      </c>
      <c r="N1337">
        <f>VLOOKUP(L1337,[1]Key!$A$1:$C$72,3,FALSE)</f>
        <v>-87.885319999999993</v>
      </c>
      <c r="O1337">
        <v>25</v>
      </c>
      <c r="P1337">
        <v>3</v>
      </c>
      <c r="Q1337">
        <v>3.8</v>
      </c>
      <c r="R1337">
        <v>3.6</v>
      </c>
      <c r="S1337">
        <v>150</v>
      </c>
      <c r="T1337">
        <f t="shared" si="180"/>
        <v>-1</v>
      </c>
      <c r="U1337" s="1">
        <v>42784</v>
      </c>
      <c r="V1337" s="13">
        <f t="shared" si="181"/>
        <v>42767</v>
      </c>
      <c r="W1337" s="14">
        <f t="shared" si="182"/>
        <v>42784</v>
      </c>
      <c r="X1337" s="1" t="str">
        <f t="shared" si="183"/>
        <v>Saturday</v>
      </c>
      <c r="Y1337" s="2">
        <v>0.61515046296296294</v>
      </c>
      <c r="Z1337" s="2">
        <f t="shared" si="184"/>
        <v>0.625</v>
      </c>
      <c r="AA1337">
        <f>1</f>
        <v>1</v>
      </c>
      <c r="AB1337" s="1">
        <v>42784</v>
      </c>
      <c r="AC1337" s="13">
        <f t="shared" si="185"/>
        <v>42767</v>
      </c>
      <c r="AD1337" s="14">
        <f t="shared" si="186"/>
        <v>42784</v>
      </c>
      <c r="AE1337" s="1" t="str">
        <f t="shared" si="187"/>
        <v>Saturday</v>
      </c>
      <c r="AF1337" s="2">
        <v>0.63201388888888888</v>
      </c>
      <c r="AG1337" s="2">
        <f t="shared" si="188"/>
        <v>0.625</v>
      </c>
      <c r="AH1337" t="s">
        <v>27</v>
      </c>
    </row>
    <row r="1338" spans="1:34" x14ac:dyDescent="0.2">
      <c r="A1338">
        <v>1511734</v>
      </c>
      <c r="B1338" t="s">
        <v>88</v>
      </c>
      <c r="E1338">
        <v>53213</v>
      </c>
      <c r="F1338" t="s">
        <v>23</v>
      </c>
      <c r="G1338" t="s">
        <v>89</v>
      </c>
      <c r="H1338">
        <v>5525</v>
      </c>
      <c r="I1338" t="s">
        <v>43</v>
      </c>
      <c r="J1338">
        <f>VLOOKUP(I1338,[1]Key!$A$1:$C$72,2,FALSE)</f>
        <v>43.03886</v>
      </c>
      <c r="K1338">
        <f>VLOOKUP(I1338,[1]Key!$A$1:$C$72,3,FALSE)</f>
        <v>-87.902720000000002</v>
      </c>
      <c r="L1338" t="s">
        <v>34</v>
      </c>
      <c r="M1338">
        <f>VLOOKUP(L1338,[1]Key!$A$1:$C$72,2,FALSE)</f>
        <v>43.036900000000003</v>
      </c>
      <c r="N1338">
        <f>VLOOKUP(L1338,[1]Key!$A$1:$C$72,3,FALSE)</f>
        <v>-87.89667</v>
      </c>
      <c r="O1338">
        <v>10</v>
      </c>
      <c r="P1338">
        <v>3</v>
      </c>
      <c r="Q1338">
        <v>1.5</v>
      </c>
      <c r="R1338">
        <v>1.4</v>
      </c>
      <c r="S1338">
        <v>60</v>
      </c>
      <c r="T1338">
        <f t="shared" si="180"/>
        <v>-1</v>
      </c>
      <c r="U1338" s="1">
        <v>42784</v>
      </c>
      <c r="V1338" s="13">
        <f t="shared" si="181"/>
        <v>42767</v>
      </c>
      <c r="W1338" s="14">
        <f t="shared" si="182"/>
        <v>42784</v>
      </c>
      <c r="X1338" s="1" t="str">
        <f t="shared" si="183"/>
        <v>Saturday</v>
      </c>
      <c r="Y1338" s="2">
        <v>0.61533564814814812</v>
      </c>
      <c r="Z1338" s="2">
        <f t="shared" si="184"/>
        <v>0.625</v>
      </c>
      <c r="AA1338">
        <f>1</f>
        <v>1</v>
      </c>
      <c r="AB1338" s="1">
        <v>42784</v>
      </c>
      <c r="AC1338" s="13">
        <f t="shared" si="185"/>
        <v>42767</v>
      </c>
      <c r="AD1338" s="14">
        <f t="shared" si="186"/>
        <v>42784</v>
      </c>
      <c r="AE1338" s="1" t="str">
        <f t="shared" si="187"/>
        <v>Saturday</v>
      </c>
      <c r="AF1338" s="2">
        <v>0.62224537037037042</v>
      </c>
      <c r="AG1338" s="2">
        <f t="shared" si="188"/>
        <v>0.625</v>
      </c>
      <c r="AH1338" t="s">
        <v>27</v>
      </c>
    </row>
    <row r="1339" spans="1:34" x14ac:dyDescent="0.2">
      <c r="A1339">
        <v>1511845</v>
      </c>
      <c r="B1339" t="s">
        <v>88</v>
      </c>
      <c r="E1339">
        <v>53213</v>
      </c>
      <c r="F1339" t="s">
        <v>23</v>
      </c>
      <c r="G1339" t="s">
        <v>89</v>
      </c>
      <c r="H1339">
        <v>5714</v>
      </c>
      <c r="I1339" t="s">
        <v>58</v>
      </c>
      <c r="J1339">
        <f>VLOOKUP(I1339,[1]Key!$A$1:$C$72,2,FALSE)</f>
        <v>43.052630000000001</v>
      </c>
      <c r="K1339">
        <f>VLOOKUP(I1339,[1]Key!$A$1:$C$72,3,FALSE)</f>
        <v>-88.016319999999993</v>
      </c>
      <c r="L1339" t="s">
        <v>59</v>
      </c>
      <c r="M1339">
        <f>VLOOKUP(L1339,[1]Key!$A$1:$C$72,2,FALSE)</f>
        <v>43.060580000000002</v>
      </c>
      <c r="N1339">
        <f>VLOOKUP(L1339,[1]Key!$A$1:$C$72,3,FALSE)</f>
        <v>-87.998589999999993</v>
      </c>
      <c r="O1339">
        <v>15</v>
      </c>
      <c r="P1339">
        <v>3</v>
      </c>
      <c r="Q1339">
        <v>2.2999999999999998</v>
      </c>
      <c r="R1339">
        <v>2.1</v>
      </c>
      <c r="S1339">
        <v>90</v>
      </c>
      <c r="T1339">
        <f t="shared" si="180"/>
        <v>-1</v>
      </c>
      <c r="U1339" s="1">
        <v>42784</v>
      </c>
      <c r="V1339" s="13">
        <f t="shared" si="181"/>
        <v>42767</v>
      </c>
      <c r="W1339" s="14">
        <f t="shared" si="182"/>
        <v>42784</v>
      </c>
      <c r="X1339" s="1" t="str">
        <f t="shared" si="183"/>
        <v>Saturday</v>
      </c>
      <c r="Y1339" s="2">
        <v>0.6300810185185185</v>
      </c>
      <c r="Z1339" s="2">
        <f t="shared" si="184"/>
        <v>0.625</v>
      </c>
      <c r="AA1339">
        <f>1</f>
        <v>1</v>
      </c>
      <c r="AB1339" s="1">
        <v>42784</v>
      </c>
      <c r="AC1339" s="13">
        <f t="shared" si="185"/>
        <v>42767</v>
      </c>
      <c r="AD1339" s="14">
        <f t="shared" si="186"/>
        <v>42784</v>
      </c>
      <c r="AE1339" s="1" t="str">
        <f t="shared" si="187"/>
        <v>Saturday</v>
      </c>
      <c r="AF1339" s="2">
        <v>0.64072916666666668</v>
      </c>
      <c r="AG1339" s="2">
        <f t="shared" si="188"/>
        <v>0.625</v>
      </c>
      <c r="AH1339" t="s">
        <v>27</v>
      </c>
    </row>
    <row r="1340" spans="1:34" x14ac:dyDescent="0.2">
      <c r="A1340">
        <v>1511896</v>
      </c>
      <c r="B1340" t="s">
        <v>88</v>
      </c>
      <c r="E1340">
        <v>53045</v>
      </c>
      <c r="F1340" t="s">
        <v>23</v>
      </c>
      <c r="G1340" t="s">
        <v>89</v>
      </c>
      <c r="H1340">
        <v>11071</v>
      </c>
      <c r="I1340" t="s">
        <v>39</v>
      </c>
      <c r="J1340">
        <f>VLOOKUP(I1340,[1]Key!$A$1:$C$72,2,FALSE)</f>
        <v>43.03913</v>
      </c>
      <c r="K1340">
        <f>VLOOKUP(I1340,[1]Key!$A$1:$C$72,3,FALSE)</f>
        <v>-87.916150000000002</v>
      </c>
      <c r="L1340" t="s">
        <v>33</v>
      </c>
      <c r="M1340">
        <f>VLOOKUP(L1340,[1]Key!$A$1:$C$72,2,FALSE)</f>
        <v>43.034619999999997</v>
      </c>
      <c r="N1340">
        <f>VLOOKUP(L1340,[1]Key!$A$1:$C$72,3,FALSE)</f>
        <v>-87.917500000000004</v>
      </c>
      <c r="O1340">
        <v>16</v>
      </c>
      <c r="P1340">
        <v>3</v>
      </c>
      <c r="Q1340">
        <v>2.4</v>
      </c>
      <c r="R1340">
        <v>2.2999999999999998</v>
      </c>
      <c r="S1340">
        <v>96</v>
      </c>
      <c r="T1340">
        <f t="shared" si="180"/>
        <v>-1</v>
      </c>
      <c r="U1340" s="1">
        <v>42784</v>
      </c>
      <c r="V1340" s="13">
        <f t="shared" si="181"/>
        <v>42767</v>
      </c>
      <c r="W1340" s="14">
        <f t="shared" si="182"/>
        <v>42784</v>
      </c>
      <c r="X1340" s="1" t="str">
        <f t="shared" si="183"/>
        <v>Saturday</v>
      </c>
      <c r="Y1340" s="2">
        <v>0.63511574074074073</v>
      </c>
      <c r="Z1340" s="2">
        <f t="shared" si="184"/>
        <v>0.625</v>
      </c>
      <c r="AA1340">
        <f>1</f>
        <v>1</v>
      </c>
      <c r="AB1340" s="1">
        <v>42784</v>
      </c>
      <c r="AC1340" s="13">
        <f t="shared" si="185"/>
        <v>42767</v>
      </c>
      <c r="AD1340" s="14">
        <f t="shared" si="186"/>
        <v>42784</v>
      </c>
      <c r="AE1340" s="1" t="str">
        <f t="shared" si="187"/>
        <v>Saturday</v>
      </c>
      <c r="AF1340" s="2">
        <v>0.64628472222222222</v>
      </c>
      <c r="AG1340" s="2">
        <f t="shared" si="188"/>
        <v>0.66666666666666663</v>
      </c>
      <c r="AH1340" t="s">
        <v>27</v>
      </c>
    </row>
    <row r="1341" spans="1:34" x14ac:dyDescent="0.2">
      <c r="A1341">
        <v>1511923</v>
      </c>
      <c r="B1341" t="s">
        <v>88</v>
      </c>
      <c r="E1341">
        <v>53203</v>
      </c>
      <c r="F1341" t="s">
        <v>23</v>
      </c>
      <c r="G1341" t="s">
        <v>89</v>
      </c>
      <c r="H1341">
        <v>11068</v>
      </c>
      <c r="I1341" t="s">
        <v>31</v>
      </c>
      <c r="J1341">
        <f>VLOOKUP(I1341,[1]Key!$A$1:$C$72,2,FALSE)</f>
        <v>43.03519</v>
      </c>
      <c r="K1341">
        <f>VLOOKUP(I1341,[1]Key!$A$1:$C$72,3,FALSE)</f>
        <v>-87.907390000000007</v>
      </c>
      <c r="L1341" t="s">
        <v>36</v>
      </c>
      <c r="M1341">
        <f>VLOOKUP(L1341,[1]Key!$A$1:$C$72,2,FALSE)</f>
        <v>43.038580000000003</v>
      </c>
      <c r="N1341">
        <f>VLOOKUP(L1341,[1]Key!$A$1:$C$72,3,FALSE)</f>
        <v>-87.90934</v>
      </c>
      <c r="O1341">
        <v>92</v>
      </c>
      <c r="P1341">
        <v>9</v>
      </c>
      <c r="Q1341">
        <v>13.8</v>
      </c>
      <c r="R1341">
        <v>13.1</v>
      </c>
      <c r="S1341">
        <v>552</v>
      </c>
      <c r="T1341">
        <f t="shared" si="180"/>
        <v>-1</v>
      </c>
      <c r="U1341" s="1">
        <v>42784</v>
      </c>
      <c r="V1341" s="13">
        <f t="shared" si="181"/>
        <v>42767</v>
      </c>
      <c r="W1341" s="14">
        <f t="shared" si="182"/>
        <v>42784</v>
      </c>
      <c r="X1341" s="1" t="str">
        <f t="shared" si="183"/>
        <v>Saturday</v>
      </c>
      <c r="Y1341" s="2">
        <v>0.63872685185185185</v>
      </c>
      <c r="Z1341" s="2">
        <f t="shared" si="184"/>
        <v>0.625</v>
      </c>
      <c r="AA1341">
        <f>1</f>
        <v>1</v>
      </c>
      <c r="AB1341" s="1">
        <v>42784</v>
      </c>
      <c r="AC1341" s="13">
        <f t="shared" si="185"/>
        <v>42767</v>
      </c>
      <c r="AD1341" s="14">
        <f t="shared" si="186"/>
        <v>42784</v>
      </c>
      <c r="AE1341" s="1" t="str">
        <f t="shared" si="187"/>
        <v>Saturday</v>
      </c>
      <c r="AF1341" s="2">
        <v>0.70247685185185194</v>
      </c>
      <c r="AG1341" s="2">
        <f t="shared" si="188"/>
        <v>0.70833333333333326</v>
      </c>
      <c r="AH1341" t="s">
        <v>27</v>
      </c>
    </row>
    <row r="1342" spans="1:34" x14ac:dyDescent="0.2">
      <c r="A1342">
        <v>1512004</v>
      </c>
      <c r="B1342" t="s">
        <v>88</v>
      </c>
      <c r="E1342">
        <v>53126</v>
      </c>
      <c r="F1342" t="s">
        <v>23</v>
      </c>
      <c r="G1342" t="s">
        <v>89</v>
      </c>
      <c r="H1342">
        <v>280</v>
      </c>
      <c r="I1342" t="s">
        <v>62</v>
      </c>
      <c r="J1342">
        <f>VLOOKUP(I1342,[1]Key!$A$1:$C$72,2,FALSE)</f>
        <v>43.058010000000003</v>
      </c>
      <c r="K1342">
        <f>VLOOKUP(I1342,[1]Key!$A$1:$C$72,3,FALSE)</f>
        <v>-87.877300000000005</v>
      </c>
      <c r="L1342" t="s">
        <v>62</v>
      </c>
      <c r="M1342">
        <f>VLOOKUP(L1342,[1]Key!$A$1:$C$72,2,FALSE)</f>
        <v>43.058010000000003</v>
      </c>
      <c r="N1342">
        <f>VLOOKUP(L1342,[1]Key!$A$1:$C$72,3,FALSE)</f>
        <v>-87.877300000000005</v>
      </c>
      <c r="O1342">
        <v>44</v>
      </c>
      <c r="P1342">
        <v>6</v>
      </c>
      <c r="Q1342">
        <v>6.6</v>
      </c>
      <c r="R1342">
        <v>6.3</v>
      </c>
      <c r="S1342">
        <v>264</v>
      </c>
      <c r="T1342">
        <f t="shared" si="180"/>
        <v>-1</v>
      </c>
      <c r="U1342" s="1">
        <v>42784</v>
      </c>
      <c r="V1342" s="13">
        <f t="shared" si="181"/>
        <v>42767</v>
      </c>
      <c r="W1342" s="14">
        <f t="shared" si="182"/>
        <v>42784</v>
      </c>
      <c r="X1342" s="1" t="str">
        <f t="shared" si="183"/>
        <v>Saturday</v>
      </c>
      <c r="Y1342" s="2">
        <v>0.64724537037037033</v>
      </c>
      <c r="Z1342" s="2">
        <f t="shared" si="184"/>
        <v>0.66666666666666663</v>
      </c>
      <c r="AA1342">
        <f>1</f>
        <v>1</v>
      </c>
      <c r="AB1342" s="1">
        <v>42784</v>
      </c>
      <c r="AC1342" s="13">
        <f t="shared" si="185"/>
        <v>42767</v>
      </c>
      <c r="AD1342" s="14">
        <f t="shared" si="186"/>
        <v>42784</v>
      </c>
      <c r="AE1342" s="1" t="str">
        <f t="shared" si="187"/>
        <v>Saturday</v>
      </c>
      <c r="AF1342" s="2">
        <v>0.67806712962962967</v>
      </c>
      <c r="AG1342" s="2">
        <f t="shared" si="188"/>
        <v>0.66666666666666663</v>
      </c>
      <c r="AH1342" t="s">
        <v>35</v>
      </c>
    </row>
    <row r="1343" spans="1:34" x14ac:dyDescent="0.2">
      <c r="A1343">
        <v>1512004</v>
      </c>
      <c r="B1343" t="s">
        <v>88</v>
      </c>
      <c r="E1343">
        <v>53126</v>
      </c>
      <c r="F1343" t="s">
        <v>23</v>
      </c>
      <c r="G1343" t="s">
        <v>89</v>
      </c>
      <c r="H1343">
        <v>11141</v>
      </c>
      <c r="I1343" t="s">
        <v>62</v>
      </c>
      <c r="J1343">
        <f>VLOOKUP(I1343,[1]Key!$A$1:$C$72,2,FALSE)</f>
        <v>43.058010000000003</v>
      </c>
      <c r="K1343">
        <f>VLOOKUP(I1343,[1]Key!$A$1:$C$72,3,FALSE)</f>
        <v>-87.877300000000005</v>
      </c>
      <c r="L1343" t="s">
        <v>62</v>
      </c>
      <c r="M1343">
        <f>VLOOKUP(L1343,[1]Key!$A$1:$C$72,2,FALSE)</f>
        <v>43.058010000000003</v>
      </c>
      <c r="N1343">
        <f>VLOOKUP(L1343,[1]Key!$A$1:$C$72,3,FALSE)</f>
        <v>-87.877300000000005</v>
      </c>
      <c r="O1343">
        <v>44</v>
      </c>
      <c r="P1343">
        <v>6</v>
      </c>
      <c r="Q1343">
        <v>6.6</v>
      </c>
      <c r="R1343">
        <v>6.3</v>
      </c>
      <c r="S1343">
        <v>264</v>
      </c>
      <c r="T1343">
        <f t="shared" si="180"/>
        <v>-1</v>
      </c>
      <c r="U1343" s="1">
        <v>42784</v>
      </c>
      <c r="V1343" s="13">
        <f t="shared" si="181"/>
        <v>42767</v>
      </c>
      <c r="W1343" s="14">
        <f t="shared" si="182"/>
        <v>42784</v>
      </c>
      <c r="X1343" s="1" t="str">
        <f t="shared" si="183"/>
        <v>Saturday</v>
      </c>
      <c r="Y1343" s="2">
        <v>0.64778935185185182</v>
      </c>
      <c r="Z1343" s="2">
        <f t="shared" si="184"/>
        <v>0.66666666666666663</v>
      </c>
      <c r="AA1343">
        <f>1</f>
        <v>1</v>
      </c>
      <c r="AB1343" s="1">
        <v>42784</v>
      </c>
      <c r="AC1343" s="13">
        <f t="shared" si="185"/>
        <v>42767</v>
      </c>
      <c r="AD1343" s="14">
        <f t="shared" si="186"/>
        <v>42784</v>
      </c>
      <c r="AE1343" s="1" t="str">
        <f t="shared" si="187"/>
        <v>Saturday</v>
      </c>
      <c r="AF1343" s="2">
        <v>0.67814814814814817</v>
      </c>
      <c r="AG1343" s="2">
        <f t="shared" si="188"/>
        <v>0.66666666666666663</v>
      </c>
      <c r="AH1343" t="s">
        <v>35</v>
      </c>
    </row>
    <row r="1344" spans="1:34" x14ac:dyDescent="0.2">
      <c r="A1344">
        <v>1512034</v>
      </c>
      <c r="B1344" t="s">
        <v>88</v>
      </c>
      <c r="E1344">
        <v>53132</v>
      </c>
      <c r="F1344" t="s">
        <v>23</v>
      </c>
      <c r="G1344" t="s">
        <v>89</v>
      </c>
      <c r="H1344">
        <v>11120</v>
      </c>
      <c r="I1344" t="s">
        <v>31</v>
      </c>
      <c r="J1344">
        <f>VLOOKUP(I1344,[1]Key!$A$1:$C$72,2,FALSE)</f>
        <v>43.03519</v>
      </c>
      <c r="K1344">
        <f>VLOOKUP(I1344,[1]Key!$A$1:$C$72,3,FALSE)</f>
        <v>-87.907390000000007</v>
      </c>
      <c r="L1344" t="s">
        <v>29</v>
      </c>
      <c r="M1344">
        <f>VLOOKUP(L1344,[1]Key!$A$1:$C$72,2,FALSE)</f>
        <v>43.042490000000001</v>
      </c>
      <c r="N1344">
        <f>VLOOKUP(L1344,[1]Key!$A$1:$C$72,3,FALSE)</f>
        <v>-87.909959999999998</v>
      </c>
      <c r="O1344">
        <v>8</v>
      </c>
      <c r="P1344">
        <v>3</v>
      </c>
      <c r="Q1344">
        <v>1.2</v>
      </c>
      <c r="R1344">
        <v>1.1000000000000001</v>
      </c>
      <c r="S1344">
        <v>48</v>
      </c>
      <c r="T1344">
        <f t="shared" si="180"/>
        <v>-1</v>
      </c>
      <c r="U1344" s="1">
        <v>42784</v>
      </c>
      <c r="V1344" s="13">
        <f t="shared" si="181"/>
        <v>42767</v>
      </c>
      <c r="W1344" s="14">
        <f t="shared" si="182"/>
        <v>42784</v>
      </c>
      <c r="X1344" s="1" t="str">
        <f t="shared" si="183"/>
        <v>Saturday</v>
      </c>
      <c r="Y1344" s="2">
        <v>0.64976851851851858</v>
      </c>
      <c r="Z1344" s="2">
        <f t="shared" si="184"/>
        <v>0.66666666666666663</v>
      </c>
      <c r="AA1344">
        <f>1</f>
        <v>1</v>
      </c>
      <c r="AB1344" s="1">
        <v>42784</v>
      </c>
      <c r="AC1344" s="13">
        <f t="shared" si="185"/>
        <v>42767</v>
      </c>
      <c r="AD1344" s="14">
        <f t="shared" si="186"/>
        <v>42784</v>
      </c>
      <c r="AE1344" s="1" t="str">
        <f t="shared" si="187"/>
        <v>Saturday</v>
      </c>
      <c r="AF1344" s="2">
        <v>0.65515046296296298</v>
      </c>
      <c r="AG1344" s="2">
        <f t="shared" si="188"/>
        <v>0.66666666666666663</v>
      </c>
      <c r="AH1344" t="s">
        <v>27</v>
      </c>
    </row>
    <row r="1345" spans="1:34" x14ac:dyDescent="0.2">
      <c r="A1345">
        <v>1510839</v>
      </c>
      <c r="B1345" t="s">
        <v>88</v>
      </c>
      <c r="E1345">
        <v>53211</v>
      </c>
      <c r="F1345" t="s">
        <v>23</v>
      </c>
      <c r="G1345" t="s">
        <v>89</v>
      </c>
      <c r="H1345">
        <v>5499</v>
      </c>
      <c r="I1345" t="s">
        <v>31</v>
      </c>
      <c r="J1345">
        <f>VLOOKUP(I1345,[1]Key!$A$1:$C$72,2,FALSE)</f>
        <v>43.03519</v>
      </c>
      <c r="K1345">
        <f>VLOOKUP(I1345,[1]Key!$A$1:$C$72,3,FALSE)</f>
        <v>-87.907390000000007</v>
      </c>
      <c r="L1345" t="s">
        <v>87</v>
      </c>
      <c r="M1345">
        <f>VLOOKUP(L1345,[1]Key!$A$1:$C$72,2,FALSE)</f>
        <v>43.077359999999999</v>
      </c>
      <c r="N1345">
        <f>VLOOKUP(L1345,[1]Key!$A$1:$C$72,3,FALSE)</f>
        <v>-87.880769999999998</v>
      </c>
      <c r="O1345">
        <v>33</v>
      </c>
      <c r="P1345">
        <v>3</v>
      </c>
      <c r="Q1345">
        <v>5</v>
      </c>
      <c r="R1345">
        <v>4.7</v>
      </c>
      <c r="S1345">
        <v>198</v>
      </c>
      <c r="T1345">
        <f t="shared" si="180"/>
        <v>-1</v>
      </c>
      <c r="U1345" s="1">
        <v>42784</v>
      </c>
      <c r="V1345" s="13">
        <f t="shared" si="181"/>
        <v>42767</v>
      </c>
      <c r="W1345" s="14">
        <f t="shared" si="182"/>
        <v>42784</v>
      </c>
      <c r="X1345" s="1" t="str">
        <f t="shared" si="183"/>
        <v>Saturday</v>
      </c>
      <c r="Y1345" s="2">
        <v>0.65041666666666664</v>
      </c>
      <c r="Z1345" s="2">
        <f t="shared" si="184"/>
        <v>0.66666666666666663</v>
      </c>
      <c r="AA1345">
        <f>1</f>
        <v>1</v>
      </c>
      <c r="AB1345" s="1">
        <v>42784</v>
      </c>
      <c r="AC1345" s="13">
        <f t="shared" si="185"/>
        <v>42767</v>
      </c>
      <c r="AD1345" s="14">
        <f t="shared" si="186"/>
        <v>42784</v>
      </c>
      <c r="AE1345" s="1" t="str">
        <f t="shared" si="187"/>
        <v>Saturday</v>
      </c>
      <c r="AF1345" s="2">
        <v>0.67329861111111111</v>
      </c>
      <c r="AG1345" s="2">
        <f t="shared" si="188"/>
        <v>0.66666666666666663</v>
      </c>
      <c r="AH1345" t="s">
        <v>27</v>
      </c>
    </row>
    <row r="1346" spans="1:34" x14ac:dyDescent="0.2">
      <c r="A1346">
        <v>1510839</v>
      </c>
      <c r="B1346" t="s">
        <v>88</v>
      </c>
      <c r="E1346">
        <v>53211</v>
      </c>
      <c r="F1346" t="s">
        <v>23</v>
      </c>
      <c r="G1346" t="s">
        <v>89</v>
      </c>
      <c r="H1346">
        <v>11123</v>
      </c>
      <c r="I1346" t="s">
        <v>31</v>
      </c>
      <c r="J1346">
        <f>VLOOKUP(I1346,[1]Key!$A$1:$C$72,2,FALSE)</f>
        <v>43.03519</v>
      </c>
      <c r="K1346">
        <f>VLOOKUP(I1346,[1]Key!$A$1:$C$72,3,FALSE)</f>
        <v>-87.907390000000007</v>
      </c>
      <c r="L1346" t="s">
        <v>87</v>
      </c>
      <c r="M1346">
        <f>VLOOKUP(L1346,[1]Key!$A$1:$C$72,2,FALSE)</f>
        <v>43.077359999999999</v>
      </c>
      <c r="N1346">
        <f>VLOOKUP(L1346,[1]Key!$A$1:$C$72,3,FALSE)</f>
        <v>-87.880769999999998</v>
      </c>
      <c r="O1346">
        <v>32</v>
      </c>
      <c r="P1346">
        <v>3</v>
      </c>
      <c r="Q1346">
        <v>4.8</v>
      </c>
      <c r="R1346">
        <v>4.5999999999999996</v>
      </c>
      <c r="S1346">
        <v>192</v>
      </c>
      <c r="T1346">
        <f t="shared" ref="T1346:T1409" si="189">-1</f>
        <v>-1</v>
      </c>
      <c r="U1346" s="1">
        <v>42784</v>
      </c>
      <c r="V1346" s="13">
        <f t="shared" ref="V1346:V1409" si="190">DATE(YEAR(U1346), MONTH(U1346), 1)</f>
        <v>42767</v>
      </c>
      <c r="W1346" s="14">
        <f t="shared" ref="W1346:W1409" si="191">U1346</f>
        <v>42784</v>
      </c>
      <c r="X1346" s="1" t="str">
        <f t="shared" ref="X1346:X1409" si="192">TEXT(W1346,"dddd")</f>
        <v>Saturday</v>
      </c>
      <c r="Y1346" s="2">
        <v>0.6508680555555556</v>
      </c>
      <c r="Z1346" s="2">
        <f t="shared" ref="Z1346:Z1409" si="193">MROUND(Y1346, "1:00")</f>
        <v>0.66666666666666663</v>
      </c>
      <c r="AA1346">
        <f>1</f>
        <v>1</v>
      </c>
      <c r="AB1346" s="1">
        <v>42784</v>
      </c>
      <c r="AC1346" s="13">
        <f t="shared" ref="AC1346:AC1409" si="194">DATE(YEAR(AB1346), MONTH(AB1346), 1)</f>
        <v>42767</v>
      </c>
      <c r="AD1346" s="14">
        <f t="shared" ref="AD1346:AD1409" si="195">AB1346</f>
        <v>42784</v>
      </c>
      <c r="AE1346" s="1" t="str">
        <f t="shared" ref="AE1346:AE1409" si="196">TEXT(AD1346,"dddd")</f>
        <v>Saturday</v>
      </c>
      <c r="AF1346" s="2">
        <v>0.6731597222222222</v>
      </c>
      <c r="AG1346" s="2">
        <f t="shared" ref="AG1346:AG1409" si="197">MROUND(AF1346, "1:00")</f>
        <v>0.66666666666666663</v>
      </c>
      <c r="AH1346" t="s">
        <v>27</v>
      </c>
    </row>
    <row r="1347" spans="1:34" x14ac:dyDescent="0.2">
      <c r="A1347">
        <v>1243279</v>
      </c>
      <c r="B1347" t="s">
        <v>88</v>
      </c>
      <c r="E1347">
        <v>60190</v>
      </c>
      <c r="F1347" t="s">
        <v>23</v>
      </c>
      <c r="G1347" t="s">
        <v>89</v>
      </c>
      <c r="H1347">
        <v>5491</v>
      </c>
      <c r="I1347" t="s">
        <v>30</v>
      </c>
      <c r="J1347">
        <f>VLOOKUP(I1347,[1]Key!$A$1:$C$72,2,FALSE)</f>
        <v>43.05847</v>
      </c>
      <c r="K1347">
        <f>VLOOKUP(I1347,[1]Key!$A$1:$C$72,3,FALSE)</f>
        <v>-87.898079999999993</v>
      </c>
      <c r="L1347" t="s">
        <v>62</v>
      </c>
      <c r="M1347">
        <f>VLOOKUP(L1347,[1]Key!$A$1:$C$72,2,FALSE)</f>
        <v>43.058010000000003</v>
      </c>
      <c r="N1347">
        <f>VLOOKUP(L1347,[1]Key!$A$1:$C$72,3,FALSE)</f>
        <v>-87.877300000000005</v>
      </c>
      <c r="O1347">
        <v>20</v>
      </c>
      <c r="P1347">
        <v>3</v>
      </c>
      <c r="Q1347">
        <v>3</v>
      </c>
      <c r="R1347">
        <v>2.9</v>
      </c>
      <c r="S1347">
        <v>120</v>
      </c>
      <c r="T1347">
        <f t="shared" si="189"/>
        <v>-1</v>
      </c>
      <c r="U1347" s="1">
        <v>42784</v>
      </c>
      <c r="V1347" s="13">
        <f t="shared" si="190"/>
        <v>42767</v>
      </c>
      <c r="W1347" s="14">
        <f t="shared" si="191"/>
        <v>42784</v>
      </c>
      <c r="X1347" s="1" t="str">
        <f t="shared" si="192"/>
        <v>Saturday</v>
      </c>
      <c r="Y1347" s="2">
        <v>0.65248842592592593</v>
      </c>
      <c r="Z1347" s="2">
        <f t="shared" si="193"/>
        <v>0.66666666666666663</v>
      </c>
      <c r="AA1347">
        <f>1</f>
        <v>1</v>
      </c>
      <c r="AB1347" s="1">
        <v>42784</v>
      </c>
      <c r="AC1347" s="13">
        <f t="shared" si="194"/>
        <v>42767</v>
      </c>
      <c r="AD1347" s="14">
        <f t="shared" si="195"/>
        <v>42784</v>
      </c>
      <c r="AE1347" s="1" t="str">
        <f t="shared" si="196"/>
        <v>Saturday</v>
      </c>
      <c r="AF1347" s="2">
        <v>0.66618055555555555</v>
      </c>
      <c r="AG1347" s="2">
        <f t="shared" si="197"/>
        <v>0.66666666666666663</v>
      </c>
      <c r="AH1347" t="s">
        <v>27</v>
      </c>
    </row>
    <row r="1348" spans="1:34" x14ac:dyDescent="0.2">
      <c r="A1348">
        <v>1491362</v>
      </c>
      <c r="B1348" t="s">
        <v>88</v>
      </c>
      <c r="E1348">
        <v>53204</v>
      </c>
      <c r="F1348" t="s">
        <v>23</v>
      </c>
      <c r="G1348" t="s">
        <v>89</v>
      </c>
      <c r="H1348">
        <v>5529</v>
      </c>
      <c r="I1348" t="s">
        <v>43</v>
      </c>
      <c r="J1348">
        <f>VLOOKUP(I1348,[1]Key!$A$1:$C$72,2,FALSE)</f>
        <v>43.03886</v>
      </c>
      <c r="K1348">
        <f>VLOOKUP(I1348,[1]Key!$A$1:$C$72,3,FALSE)</f>
        <v>-87.902720000000002</v>
      </c>
      <c r="L1348" t="s">
        <v>43</v>
      </c>
      <c r="M1348">
        <f>VLOOKUP(L1348,[1]Key!$A$1:$C$72,2,FALSE)</f>
        <v>43.03886</v>
      </c>
      <c r="N1348">
        <f>VLOOKUP(L1348,[1]Key!$A$1:$C$72,3,FALSE)</f>
        <v>-87.902720000000002</v>
      </c>
      <c r="O1348">
        <v>52</v>
      </c>
      <c r="P1348">
        <v>6</v>
      </c>
      <c r="Q1348">
        <v>7.8</v>
      </c>
      <c r="R1348">
        <v>7.4</v>
      </c>
      <c r="S1348">
        <v>312</v>
      </c>
      <c r="T1348">
        <f t="shared" si="189"/>
        <v>-1</v>
      </c>
      <c r="U1348" s="1">
        <v>42784</v>
      </c>
      <c r="V1348" s="13">
        <f t="shared" si="190"/>
        <v>42767</v>
      </c>
      <c r="W1348" s="14">
        <f t="shared" si="191"/>
        <v>42784</v>
      </c>
      <c r="X1348" s="1" t="str">
        <f t="shared" si="192"/>
        <v>Saturday</v>
      </c>
      <c r="Y1348" s="2">
        <v>0.65822916666666664</v>
      </c>
      <c r="Z1348" s="2">
        <f t="shared" si="193"/>
        <v>0.66666666666666663</v>
      </c>
      <c r="AA1348">
        <f>1</f>
        <v>1</v>
      </c>
      <c r="AB1348" s="1">
        <v>42784</v>
      </c>
      <c r="AC1348" s="13">
        <f t="shared" si="194"/>
        <v>42767</v>
      </c>
      <c r="AD1348" s="14">
        <f t="shared" si="195"/>
        <v>42784</v>
      </c>
      <c r="AE1348" s="1" t="str">
        <f t="shared" si="196"/>
        <v>Saturday</v>
      </c>
      <c r="AF1348" s="2">
        <v>0.69398148148148142</v>
      </c>
      <c r="AG1348" s="2">
        <f t="shared" si="197"/>
        <v>0.70833333333333326</v>
      </c>
      <c r="AH1348" t="s">
        <v>35</v>
      </c>
    </row>
    <row r="1349" spans="1:34" x14ac:dyDescent="0.2">
      <c r="A1349">
        <v>1512129</v>
      </c>
      <c r="B1349" t="s">
        <v>88</v>
      </c>
      <c r="E1349">
        <v>53207</v>
      </c>
      <c r="F1349" t="s">
        <v>23</v>
      </c>
      <c r="G1349" t="s">
        <v>89</v>
      </c>
      <c r="H1349">
        <v>5455</v>
      </c>
      <c r="I1349" t="s">
        <v>43</v>
      </c>
      <c r="J1349">
        <f>VLOOKUP(I1349,[1]Key!$A$1:$C$72,2,FALSE)</f>
        <v>43.03886</v>
      </c>
      <c r="K1349">
        <f>VLOOKUP(I1349,[1]Key!$A$1:$C$72,3,FALSE)</f>
        <v>-87.902720000000002</v>
      </c>
      <c r="L1349" t="s">
        <v>43</v>
      </c>
      <c r="M1349">
        <f>VLOOKUP(L1349,[1]Key!$A$1:$C$72,2,FALSE)</f>
        <v>43.03886</v>
      </c>
      <c r="N1349">
        <f>VLOOKUP(L1349,[1]Key!$A$1:$C$72,3,FALSE)</f>
        <v>-87.902720000000002</v>
      </c>
      <c r="O1349">
        <v>50</v>
      </c>
      <c r="P1349">
        <v>6</v>
      </c>
      <c r="Q1349">
        <v>7.5</v>
      </c>
      <c r="R1349">
        <v>7.1</v>
      </c>
      <c r="S1349">
        <v>300</v>
      </c>
      <c r="T1349">
        <f t="shared" si="189"/>
        <v>-1</v>
      </c>
      <c r="U1349" s="1">
        <v>42784</v>
      </c>
      <c r="V1349" s="13">
        <f t="shared" si="190"/>
        <v>42767</v>
      </c>
      <c r="W1349" s="14">
        <f t="shared" si="191"/>
        <v>42784</v>
      </c>
      <c r="X1349" s="1" t="str">
        <f t="shared" si="192"/>
        <v>Saturday</v>
      </c>
      <c r="Y1349" s="2">
        <v>0.65916666666666668</v>
      </c>
      <c r="Z1349" s="2">
        <f t="shared" si="193"/>
        <v>0.66666666666666663</v>
      </c>
      <c r="AA1349">
        <f>1</f>
        <v>1</v>
      </c>
      <c r="AB1349" s="1">
        <v>42784</v>
      </c>
      <c r="AC1349" s="13">
        <f t="shared" si="194"/>
        <v>42767</v>
      </c>
      <c r="AD1349" s="14">
        <f t="shared" si="195"/>
        <v>42784</v>
      </c>
      <c r="AE1349" s="1" t="str">
        <f t="shared" si="196"/>
        <v>Saturday</v>
      </c>
      <c r="AF1349" s="2">
        <v>0.69399305555555557</v>
      </c>
      <c r="AG1349" s="2">
        <f t="shared" si="197"/>
        <v>0.70833333333333326</v>
      </c>
      <c r="AH1349" t="s">
        <v>35</v>
      </c>
    </row>
    <row r="1350" spans="1:34" x14ac:dyDescent="0.2">
      <c r="A1350">
        <v>1512162</v>
      </c>
      <c r="B1350" t="s">
        <v>88</v>
      </c>
      <c r="E1350">
        <v>55126</v>
      </c>
      <c r="F1350" t="s">
        <v>23</v>
      </c>
      <c r="G1350" t="s">
        <v>89</v>
      </c>
      <c r="H1350">
        <v>11085</v>
      </c>
      <c r="I1350" t="s">
        <v>43</v>
      </c>
      <c r="J1350">
        <f>VLOOKUP(I1350,[1]Key!$A$1:$C$72,2,FALSE)</f>
        <v>43.03886</v>
      </c>
      <c r="K1350">
        <f>VLOOKUP(I1350,[1]Key!$A$1:$C$72,3,FALSE)</f>
        <v>-87.902720000000002</v>
      </c>
      <c r="L1350" t="s">
        <v>74</v>
      </c>
      <c r="M1350">
        <f>VLOOKUP(L1350,[1]Key!$A$1:$C$72,2,FALSE)</f>
        <v>43.040154000000001</v>
      </c>
      <c r="N1350">
        <f>VLOOKUP(L1350,[1]Key!$A$1:$C$72,3,FALSE)</f>
        <v>-87.932113000000001</v>
      </c>
      <c r="O1350">
        <v>26</v>
      </c>
      <c r="P1350">
        <v>3</v>
      </c>
      <c r="Q1350">
        <v>3.9</v>
      </c>
      <c r="R1350">
        <v>3.7</v>
      </c>
      <c r="S1350">
        <v>156</v>
      </c>
      <c r="T1350">
        <f t="shared" si="189"/>
        <v>-1</v>
      </c>
      <c r="U1350" s="1">
        <v>42784</v>
      </c>
      <c r="V1350" s="13">
        <f t="shared" si="190"/>
        <v>42767</v>
      </c>
      <c r="W1350" s="14">
        <f t="shared" si="191"/>
        <v>42784</v>
      </c>
      <c r="X1350" s="1" t="str">
        <f t="shared" si="192"/>
        <v>Saturday</v>
      </c>
      <c r="Y1350" s="2">
        <v>0.66311342592592593</v>
      </c>
      <c r="Z1350" s="2">
        <f t="shared" si="193"/>
        <v>0.66666666666666663</v>
      </c>
      <c r="AA1350">
        <f>1</f>
        <v>1</v>
      </c>
      <c r="AB1350" s="1">
        <v>42784</v>
      </c>
      <c r="AC1350" s="13">
        <f t="shared" si="194"/>
        <v>42767</v>
      </c>
      <c r="AD1350" s="14">
        <f t="shared" si="195"/>
        <v>42784</v>
      </c>
      <c r="AE1350" s="1" t="str">
        <f t="shared" si="196"/>
        <v>Saturday</v>
      </c>
      <c r="AF1350" s="2">
        <v>0.68123842592592598</v>
      </c>
      <c r="AG1350" s="2">
        <f t="shared" si="197"/>
        <v>0.66666666666666663</v>
      </c>
      <c r="AH1350" t="s">
        <v>27</v>
      </c>
    </row>
    <row r="1351" spans="1:34" x14ac:dyDescent="0.2">
      <c r="A1351">
        <v>1373217</v>
      </c>
      <c r="B1351" t="s">
        <v>88</v>
      </c>
      <c r="E1351">
        <v>55412</v>
      </c>
      <c r="F1351" t="s">
        <v>23</v>
      </c>
      <c r="G1351" t="s">
        <v>89</v>
      </c>
      <c r="H1351">
        <v>157</v>
      </c>
      <c r="I1351" t="s">
        <v>81</v>
      </c>
      <c r="J1351">
        <f>VLOOKUP(I1351,[1]Key!$A$1:$C$72,2,FALSE)</f>
        <v>43.06033</v>
      </c>
      <c r="K1351">
        <f>VLOOKUP(I1351,[1]Key!$A$1:$C$72,3,FALSE)</f>
        <v>-87.89546</v>
      </c>
      <c r="L1351" t="s">
        <v>81</v>
      </c>
      <c r="M1351">
        <f>VLOOKUP(L1351,[1]Key!$A$1:$C$72,2,FALSE)</f>
        <v>43.06033</v>
      </c>
      <c r="N1351">
        <f>VLOOKUP(L1351,[1]Key!$A$1:$C$72,3,FALSE)</f>
        <v>-87.89546</v>
      </c>
      <c r="O1351">
        <v>29</v>
      </c>
      <c r="P1351">
        <v>3</v>
      </c>
      <c r="Q1351">
        <v>4.4000000000000004</v>
      </c>
      <c r="R1351">
        <v>4.0999999999999996</v>
      </c>
      <c r="S1351">
        <v>174</v>
      </c>
      <c r="T1351">
        <f t="shared" si="189"/>
        <v>-1</v>
      </c>
      <c r="U1351" s="1">
        <v>42784</v>
      </c>
      <c r="V1351" s="13">
        <f t="shared" si="190"/>
        <v>42767</v>
      </c>
      <c r="W1351" s="14">
        <f t="shared" si="191"/>
        <v>42784</v>
      </c>
      <c r="X1351" s="1" t="str">
        <f t="shared" si="192"/>
        <v>Saturday</v>
      </c>
      <c r="Y1351" s="2">
        <v>0.67040509259259251</v>
      </c>
      <c r="Z1351" s="2">
        <f t="shared" si="193"/>
        <v>0.66666666666666663</v>
      </c>
      <c r="AA1351">
        <f>1</f>
        <v>1</v>
      </c>
      <c r="AB1351" s="1">
        <v>42784</v>
      </c>
      <c r="AC1351" s="13">
        <f t="shared" si="194"/>
        <v>42767</v>
      </c>
      <c r="AD1351" s="14">
        <f t="shared" si="195"/>
        <v>42784</v>
      </c>
      <c r="AE1351" s="1" t="str">
        <f t="shared" si="196"/>
        <v>Saturday</v>
      </c>
      <c r="AF1351" s="2">
        <v>0.69079861111111107</v>
      </c>
      <c r="AG1351" s="2">
        <f t="shared" si="197"/>
        <v>0.70833333333333326</v>
      </c>
      <c r="AH1351" t="s">
        <v>35</v>
      </c>
    </row>
    <row r="1352" spans="1:34" x14ac:dyDescent="0.2">
      <c r="A1352">
        <v>1512220</v>
      </c>
      <c r="B1352" t="s">
        <v>88</v>
      </c>
      <c r="E1352">
        <v>53012</v>
      </c>
      <c r="F1352" t="s">
        <v>23</v>
      </c>
      <c r="G1352" t="s">
        <v>89</v>
      </c>
      <c r="H1352">
        <v>5492</v>
      </c>
      <c r="I1352" t="s">
        <v>69</v>
      </c>
      <c r="J1352">
        <f>VLOOKUP(I1352,[1]Key!$A$1:$C$72,2,FALSE)</f>
        <v>43.048200000000001</v>
      </c>
      <c r="K1352">
        <f>VLOOKUP(I1352,[1]Key!$A$1:$C$72,3,FALSE)</f>
        <v>-87.900859999999994</v>
      </c>
      <c r="L1352" t="s">
        <v>70</v>
      </c>
      <c r="M1352">
        <f>VLOOKUP(L1352,[1]Key!$A$1:$C$72,2,FALSE)</f>
        <v>43.053040000000003</v>
      </c>
      <c r="N1352">
        <f>VLOOKUP(L1352,[1]Key!$A$1:$C$72,3,FALSE)</f>
        <v>-87.897660000000002</v>
      </c>
      <c r="O1352">
        <v>4</v>
      </c>
      <c r="P1352">
        <v>0</v>
      </c>
      <c r="Q1352">
        <v>0.6</v>
      </c>
      <c r="R1352">
        <v>0.6</v>
      </c>
      <c r="S1352">
        <v>24</v>
      </c>
      <c r="T1352">
        <f t="shared" si="189"/>
        <v>-1</v>
      </c>
      <c r="U1352" s="1">
        <v>42784</v>
      </c>
      <c r="V1352" s="13">
        <f t="shared" si="190"/>
        <v>42767</v>
      </c>
      <c r="W1352" s="14">
        <f t="shared" si="191"/>
        <v>42784</v>
      </c>
      <c r="X1352" s="1" t="str">
        <f t="shared" si="192"/>
        <v>Saturday</v>
      </c>
      <c r="Y1352" s="2">
        <v>0.67122685185185194</v>
      </c>
      <c r="Z1352" s="2">
        <f t="shared" si="193"/>
        <v>0.66666666666666663</v>
      </c>
      <c r="AA1352">
        <f>1</f>
        <v>1</v>
      </c>
      <c r="AB1352" s="1">
        <v>42784</v>
      </c>
      <c r="AC1352" s="13">
        <f t="shared" si="194"/>
        <v>42767</v>
      </c>
      <c r="AD1352" s="14">
        <f t="shared" si="195"/>
        <v>42784</v>
      </c>
      <c r="AE1352" s="1" t="str">
        <f t="shared" si="196"/>
        <v>Saturday</v>
      </c>
      <c r="AF1352" s="2">
        <v>0.67388888888888887</v>
      </c>
      <c r="AG1352" s="2">
        <f t="shared" si="197"/>
        <v>0.66666666666666663</v>
      </c>
      <c r="AH1352" t="s">
        <v>27</v>
      </c>
    </row>
    <row r="1353" spans="1:34" x14ac:dyDescent="0.2">
      <c r="A1353">
        <v>1512235</v>
      </c>
      <c r="B1353" t="s">
        <v>88</v>
      </c>
      <c r="E1353">
        <v>60431</v>
      </c>
      <c r="F1353" t="s">
        <v>23</v>
      </c>
      <c r="G1353" t="s">
        <v>89</v>
      </c>
      <c r="H1353">
        <v>109</v>
      </c>
      <c r="I1353" t="s">
        <v>34</v>
      </c>
      <c r="J1353">
        <f>VLOOKUP(I1353,[1]Key!$A$1:$C$72,2,FALSE)</f>
        <v>43.036900000000003</v>
      </c>
      <c r="K1353">
        <f>VLOOKUP(I1353,[1]Key!$A$1:$C$72,3,FALSE)</f>
        <v>-87.89667</v>
      </c>
      <c r="L1353" t="s">
        <v>34</v>
      </c>
      <c r="M1353">
        <f>VLOOKUP(L1353,[1]Key!$A$1:$C$72,2,FALSE)</f>
        <v>43.036900000000003</v>
      </c>
      <c r="N1353">
        <f>VLOOKUP(L1353,[1]Key!$A$1:$C$72,3,FALSE)</f>
        <v>-87.89667</v>
      </c>
      <c r="O1353">
        <v>29</v>
      </c>
      <c r="P1353">
        <v>3</v>
      </c>
      <c r="Q1353">
        <v>4.4000000000000004</v>
      </c>
      <c r="R1353">
        <v>4.0999999999999996</v>
      </c>
      <c r="S1353">
        <v>174</v>
      </c>
      <c r="T1353">
        <f t="shared" si="189"/>
        <v>-1</v>
      </c>
      <c r="U1353" s="1">
        <v>42784</v>
      </c>
      <c r="V1353" s="13">
        <f t="shared" si="190"/>
        <v>42767</v>
      </c>
      <c r="W1353" s="14">
        <f t="shared" si="191"/>
        <v>42784</v>
      </c>
      <c r="X1353" s="1" t="str">
        <f t="shared" si="192"/>
        <v>Saturday</v>
      </c>
      <c r="Y1353" s="2">
        <v>0.67208333333333325</v>
      </c>
      <c r="Z1353" s="2">
        <f t="shared" si="193"/>
        <v>0.66666666666666663</v>
      </c>
      <c r="AA1353">
        <f>1</f>
        <v>1</v>
      </c>
      <c r="AB1353" s="1">
        <v>42784</v>
      </c>
      <c r="AC1353" s="13">
        <f t="shared" si="194"/>
        <v>42767</v>
      </c>
      <c r="AD1353" s="14">
        <f t="shared" si="195"/>
        <v>42784</v>
      </c>
      <c r="AE1353" s="1" t="str">
        <f t="shared" si="196"/>
        <v>Saturday</v>
      </c>
      <c r="AF1353" s="2">
        <v>0.69180555555555545</v>
      </c>
      <c r="AG1353" s="2">
        <f t="shared" si="197"/>
        <v>0.70833333333333326</v>
      </c>
      <c r="AH1353" t="s">
        <v>35</v>
      </c>
    </row>
    <row r="1354" spans="1:34" x14ac:dyDescent="0.2">
      <c r="A1354">
        <v>1436591</v>
      </c>
      <c r="B1354" t="s">
        <v>88</v>
      </c>
      <c r="E1354">
        <v>53226</v>
      </c>
      <c r="F1354" t="s">
        <v>23</v>
      </c>
      <c r="G1354" t="s">
        <v>89</v>
      </c>
      <c r="H1354">
        <v>5421</v>
      </c>
      <c r="I1354" t="s">
        <v>25</v>
      </c>
      <c r="J1354">
        <f>VLOOKUP(I1354,[1]Key!$A$1:$C$72,2,FALSE)</f>
        <v>43.06044</v>
      </c>
      <c r="K1354">
        <f>VLOOKUP(I1354,[1]Key!$A$1:$C$72,3,FALSE)</f>
        <v>-88.016239999999996</v>
      </c>
      <c r="L1354" t="s">
        <v>57</v>
      </c>
      <c r="M1354">
        <f>VLOOKUP(L1354,[1]Key!$A$1:$C$72,2,FALSE)</f>
        <v>43.048609999999996</v>
      </c>
      <c r="N1354">
        <f>VLOOKUP(L1354,[1]Key!$A$1:$C$72,3,FALSE)</f>
        <v>-88.008480000000006</v>
      </c>
      <c r="O1354">
        <v>15</v>
      </c>
      <c r="P1354">
        <v>3</v>
      </c>
      <c r="Q1354">
        <v>2.2999999999999998</v>
      </c>
      <c r="R1354">
        <v>2.1</v>
      </c>
      <c r="S1354">
        <v>90</v>
      </c>
      <c r="T1354">
        <f t="shared" si="189"/>
        <v>-1</v>
      </c>
      <c r="U1354" s="1">
        <v>42784</v>
      </c>
      <c r="V1354" s="13">
        <f t="shared" si="190"/>
        <v>42767</v>
      </c>
      <c r="W1354" s="14">
        <f t="shared" si="191"/>
        <v>42784</v>
      </c>
      <c r="X1354" s="1" t="str">
        <f t="shared" si="192"/>
        <v>Saturday</v>
      </c>
      <c r="Y1354" s="2">
        <v>0.67219907407407409</v>
      </c>
      <c r="Z1354" s="2">
        <f t="shared" si="193"/>
        <v>0.66666666666666663</v>
      </c>
      <c r="AA1354">
        <f>1</f>
        <v>1</v>
      </c>
      <c r="AB1354" s="1">
        <v>42784</v>
      </c>
      <c r="AC1354" s="13">
        <f t="shared" si="194"/>
        <v>42767</v>
      </c>
      <c r="AD1354" s="14">
        <f t="shared" si="195"/>
        <v>42784</v>
      </c>
      <c r="AE1354" s="1" t="str">
        <f t="shared" si="196"/>
        <v>Saturday</v>
      </c>
      <c r="AF1354" s="2">
        <v>0.6821180555555556</v>
      </c>
      <c r="AG1354" s="2">
        <f t="shared" si="197"/>
        <v>0.66666666666666663</v>
      </c>
      <c r="AH1354" t="s">
        <v>27</v>
      </c>
    </row>
    <row r="1355" spans="1:34" x14ac:dyDescent="0.2">
      <c r="A1355">
        <v>1512235</v>
      </c>
      <c r="B1355" t="s">
        <v>88</v>
      </c>
      <c r="E1355">
        <v>60431</v>
      </c>
      <c r="F1355" t="s">
        <v>23</v>
      </c>
      <c r="G1355" t="s">
        <v>89</v>
      </c>
      <c r="H1355">
        <v>5524</v>
      </c>
      <c r="I1355" t="s">
        <v>34</v>
      </c>
      <c r="J1355">
        <f>VLOOKUP(I1355,[1]Key!$A$1:$C$72,2,FALSE)</f>
        <v>43.036900000000003</v>
      </c>
      <c r="K1355">
        <f>VLOOKUP(I1355,[1]Key!$A$1:$C$72,3,FALSE)</f>
        <v>-87.89667</v>
      </c>
      <c r="L1355" t="s">
        <v>34</v>
      </c>
      <c r="M1355">
        <f>VLOOKUP(L1355,[1]Key!$A$1:$C$72,2,FALSE)</f>
        <v>43.036900000000003</v>
      </c>
      <c r="N1355">
        <f>VLOOKUP(L1355,[1]Key!$A$1:$C$72,3,FALSE)</f>
        <v>-87.89667</v>
      </c>
      <c r="O1355">
        <v>28</v>
      </c>
      <c r="P1355">
        <v>3</v>
      </c>
      <c r="Q1355">
        <v>4.2</v>
      </c>
      <c r="R1355">
        <v>4</v>
      </c>
      <c r="S1355">
        <v>168</v>
      </c>
      <c r="T1355">
        <f t="shared" si="189"/>
        <v>-1</v>
      </c>
      <c r="U1355" s="1">
        <v>42784</v>
      </c>
      <c r="V1355" s="13">
        <f t="shared" si="190"/>
        <v>42767</v>
      </c>
      <c r="W1355" s="14">
        <f t="shared" si="191"/>
        <v>42784</v>
      </c>
      <c r="X1355" s="1" t="str">
        <f t="shared" si="192"/>
        <v>Saturday</v>
      </c>
      <c r="Y1355" s="2">
        <v>0.6726967592592592</v>
      </c>
      <c r="Z1355" s="2">
        <f t="shared" si="193"/>
        <v>0.66666666666666663</v>
      </c>
      <c r="AA1355">
        <f>1</f>
        <v>1</v>
      </c>
      <c r="AB1355" s="1">
        <v>42784</v>
      </c>
      <c r="AC1355" s="13">
        <f t="shared" si="194"/>
        <v>42767</v>
      </c>
      <c r="AD1355" s="14">
        <f t="shared" si="195"/>
        <v>42784</v>
      </c>
      <c r="AE1355" s="1" t="str">
        <f t="shared" si="196"/>
        <v>Saturday</v>
      </c>
      <c r="AF1355" s="2">
        <v>0.69178240740740737</v>
      </c>
      <c r="AG1355" s="2">
        <f t="shared" si="197"/>
        <v>0.70833333333333326</v>
      </c>
      <c r="AH1355" t="s">
        <v>35</v>
      </c>
    </row>
    <row r="1356" spans="1:34" x14ac:dyDescent="0.2">
      <c r="A1356">
        <v>1512268</v>
      </c>
      <c r="B1356" t="s">
        <v>88</v>
      </c>
      <c r="E1356">
        <v>53233</v>
      </c>
      <c r="F1356" t="s">
        <v>23</v>
      </c>
      <c r="G1356" t="s">
        <v>89</v>
      </c>
      <c r="H1356">
        <v>144</v>
      </c>
      <c r="I1356" t="s">
        <v>74</v>
      </c>
      <c r="J1356">
        <f>VLOOKUP(I1356,[1]Key!$A$1:$C$72,2,FALSE)</f>
        <v>43.040154000000001</v>
      </c>
      <c r="K1356">
        <f>VLOOKUP(I1356,[1]Key!$A$1:$C$72,3,FALSE)</f>
        <v>-87.932113000000001</v>
      </c>
      <c r="L1356" t="s">
        <v>79</v>
      </c>
      <c r="M1356">
        <f>VLOOKUP(L1356,[1]Key!$A$1:$C$72,2,FALSE)</f>
        <v>43.038649999999997</v>
      </c>
      <c r="N1356">
        <f>VLOOKUP(L1356,[1]Key!$A$1:$C$72,3,FALSE)</f>
        <v>-87.921930000000003</v>
      </c>
      <c r="O1356">
        <v>16</v>
      </c>
      <c r="P1356">
        <v>3</v>
      </c>
      <c r="Q1356">
        <v>2.4</v>
      </c>
      <c r="R1356">
        <v>2.2999999999999998</v>
      </c>
      <c r="S1356">
        <v>96</v>
      </c>
      <c r="T1356">
        <f t="shared" si="189"/>
        <v>-1</v>
      </c>
      <c r="U1356" s="1">
        <v>42784</v>
      </c>
      <c r="V1356" s="13">
        <f t="shared" si="190"/>
        <v>42767</v>
      </c>
      <c r="W1356" s="14">
        <f t="shared" si="191"/>
        <v>42784</v>
      </c>
      <c r="X1356" s="1" t="str">
        <f t="shared" si="192"/>
        <v>Saturday</v>
      </c>
      <c r="Y1356" s="2">
        <v>0.67655092592592592</v>
      </c>
      <c r="Z1356" s="2">
        <f t="shared" si="193"/>
        <v>0.66666666666666663</v>
      </c>
      <c r="AA1356">
        <f>1</f>
        <v>1</v>
      </c>
      <c r="AB1356" s="1">
        <v>42784</v>
      </c>
      <c r="AC1356" s="13">
        <f t="shared" si="194"/>
        <v>42767</v>
      </c>
      <c r="AD1356" s="14">
        <f t="shared" si="195"/>
        <v>42784</v>
      </c>
      <c r="AE1356" s="1" t="str">
        <f t="shared" si="196"/>
        <v>Saturday</v>
      </c>
      <c r="AF1356" s="2">
        <v>0.68765046296296306</v>
      </c>
      <c r="AG1356" s="2">
        <f t="shared" si="197"/>
        <v>0.70833333333333326</v>
      </c>
      <c r="AH1356" t="s">
        <v>27</v>
      </c>
    </row>
    <row r="1357" spans="1:34" x14ac:dyDescent="0.2">
      <c r="A1357">
        <v>1512299</v>
      </c>
      <c r="B1357" t="s">
        <v>88</v>
      </c>
      <c r="E1357">
        <v>60085</v>
      </c>
      <c r="F1357" t="s">
        <v>23</v>
      </c>
      <c r="G1357" t="s">
        <v>89</v>
      </c>
      <c r="H1357">
        <v>186</v>
      </c>
      <c r="I1357" t="s">
        <v>34</v>
      </c>
      <c r="J1357">
        <f>VLOOKUP(I1357,[1]Key!$A$1:$C$72,2,FALSE)</f>
        <v>43.036900000000003</v>
      </c>
      <c r="K1357">
        <f>VLOOKUP(I1357,[1]Key!$A$1:$C$72,3,FALSE)</f>
        <v>-87.89667</v>
      </c>
      <c r="L1357" t="s">
        <v>34</v>
      </c>
      <c r="M1357">
        <f>VLOOKUP(L1357,[1]Key!$A$1:$C$72,2,FALSE)</f>
        <v>43.036900000000003</v>
      </c>
      <c r="N1357">
        <f>VLOOKUP(L1357,[1]Key!$A$1:$C$72,3,FALSE)</f>
        <v>-87.89667</v>
      </c>
      <c r="O1357">
        <v>22</v>
      </c>
      <c r="P1357">
        <v>3</v>
      </c>
      <c r="Q1357">
        <v>3.3</v>
      </c>
      <c r="R1357">
        <v>3.1</v>
      </c>
      <c r="S1357">
        <v>132</v>
      </c>
      <c r="T1357">
        <f t="shared" si="189"/>
        <v>-1</v>
      </c>
      <c r="U1357" s="1">
        <v>42784</v>
      </c>
      <c r="V1357" s="13">
        <f t="shared" si="190"/>
        <v>42767</v>
      </c>
      <c r="W1357" s="14">
        <f t="shared" si="191"/>
        <v>42784</v>
      </c>
      <c r="X1357" s="1" t="str">
        <f t="shared" si="192"/>
        <v>Saturday</v>
      </c>
      <c r="Y1357" s="2">
        <v>0.68115740740740749</v>
      </c>
      <c r="Z1357" s="2">
        <f t="shared" si="193"/>
        <v>0.66666666666666663</v>
      </c>
      <c r="AA1357">
        <f>1</f>
        <v>1</v>
      </c>
      <c r="AB1357" s="1">
        <v>42784</v>
      </c>
      <c r="AC1357" s="13">
        <f t="shared" si="194"/>
        <v>42767</v>
      </c>
      <c r="AD1357" s="14">
        <f t="shared" si="195"/>
        <v>42784</v>
      </c>
      <c r="AE1357" s="1" t="str">
        <f t="shared" si="196"/>
        <v>Saturday</v>
      </c>
      <c r="AF1357" s="2">
        <v>0.69585648148148149</v>
      </c>
      <c r="AG1357" s="2">
        <f t="shared" si="197"/>
        <v>0.70833333333333326</v>
      </c>
      <c r="AH1357" t="s">
        <v>35</v>
      </c>
    </row>
    <row r="1358" spans="1:34" x14ac:dyDescent="0.2">
      <c r="A1358">
        <v>1512334</v>
      </c>
      <c r="B1358" t="s">
        <v>88</v>
      </c>
      <c r="E1358">
        <v>53129</v>
      </c>
      <c r="F1358" t="s">
        <v>23</v>
      </c>
      <c r="G1358" t="s">
        <v>89</v>
      </c>
      <c r="H1358">
        <v>5428</v>
      </c>
      <c r="I1358" t="s">
        <v>80</v>
      </c>
      <c r="J1358">
        <f>VLOOKUP(I1358,[1]Key!$A$1:$C$72,2,FALSE)</f>
        <v>43.052460000000004</v>
      </c>
      <c r="K1358">
        <f>VLOOKUP(I1358,[1]Key!$A$1:$C$72,3,FALSE)</f>
        <v>-87.891000000000005</v>
      </c>
      <c r="L1358" t="s">
        <v>80</v>
      </c>
      <c r="M1358">
        <f>VLOOKUP(L1358,[1]Key!$A$1:$C$72,2,FALSE)</f>
        <v>43.052460000000004</v>
      </c>
      <c r="N1358">
        <f>VLOOKUP(L1358,[1]Key!$A$1:$C$72,3,FALSE)</f>
        <v>-87.891000000000005</v>
      </c>
      <c r="O1358">
        <v>49</v>
      </c>
      <c r="P1358">
        <v>6</v>
      </c>
      <c r="Q1358">
        <v>7.4</v>
      </c>
      <c r="R1358">
        <v>7</v>
      </c>
      <c r="S1358">
        <v>294</v>
      </c>
      <c r="T1358">
        <f t="shared" si="189"/>
        <v>-1</v>
      </c>
      <c r="U1358" s="1">
        <v>42784</v>
      </c>
      <c r="V1358" s="13">
        <f t="shared" si="190"/>
        <v>42767</v>
      </c>
      <c r="W1358" s="14">
        <f t="shared" si="191"/>
        <v>42784</v>
      </c>
      <c r="X1358" s="1" t="str">
        <f t="shared" si="192"/>
        <v>Saturday</v>
      </c>
      <c r="Y1358" s="2">
        <v>0.68638888888888883</v>
      </c>
      <c r="Z1358" s="2">
        <f t="shared" si="193"/>
        <v>0.66666666666666663</v>
      </c>
      <c r="AA1358">
        <f>1</f>
        <v>1</v>
      </c>
      <c r="AB1358" s="1">
        <v>42784</v>
      </c>
      <c r="AC1358" s="13">
        <f t="shared" si="194"/>
        <v>42767</v>
      </c>
      <c r="AD1358" s="14">
        <f t="shared" si="195"/>
        <v>42784</v>
      </c>
      <c r="AE1358" s="1" t="str">
        <f t="shared" si="196"/>
        <v>Saturday</v>
      </c>
      <c r="AF1358" s="2">
        <v>0.72072916666666664</v>
      </c>
      <c r="AG1358" s="2">
        <f t="shared" si="197"/>
        <v>0.70833333333333326</v>
      </c>
      <c r="AH1358" t="s">
        <v>35</v>
      </c>
    </row>
    <row r="1359" spans="1:34" x14ac:dyDescent="0.2">
      <c r="A1359">
        <v>1512373</v>
      </c>
      <c r="B1359" t="s">
        <v>88</v>
      </c>
      <c r="F1359" t="s">
        <v>23</v>
      </c>
      <c r="G1359" t="s">
        <v>89</v>
      </c>
      <c r="H1359">
        <v>11134</v>
      </c>
      <c r="I1359" t="s">
        <v>44</v>
      </c>
      <c r="J1359">
        <f>VLOOKUP(I1359,[1]Key!$A$1:$C$72,2,FALSE)</f>
        <v>43.045712999999999</v>
      </c>
      <c r="K1359">
        <f>VLOOKUP(I1359,[1]Key!$A$1:$C$72,3,FALSE)</f>
        <v>-87.899756999999994</v>
      </c>
      <c r="L1359" t="s">
        <v>44</v>
      </c>
      <c r="M1359">
        <f>VLOOKUP(L1359,[1]Key!$A$1:$C$72,2,FALSE)</f>
        <v>43.045712999999999</v>
      </c>
      <c r="N1359">
        <f>VLOOKUP(L1359,[1]Key!$A$1:$C$72,3,FALSE)</f>
        <v>-87.899756999999994</v>
      </c>
      <c r="O1359">
        <v>60</v>
      </c>
      <c r="P1359">
        <v>6</v>
      </c>
      <c r="Q1359">
        <v>9</v>
      </c>
      <c r="R1359">
        <v>8.6</v>
      </c>
      <c r="S1359">
        <v>360</v>
      </c>
      <c r="T1359">
        <f t="shared" si="189"/>
        <v>-1</v>
      </c>
      <c r="U1359" s="1">
        <v>42784</v>
      </c>
      <c r="V1359" s="13">
        <f t="shared" si="190"/>
        <v>42767</v>
      </c>
      <c r="W1359" s="14">
        <f t="shared" si="191"/>
        <v>42784</v>
      </c>
      <c r="X1359" s="1" t="str">
        <f t="shared" si="192"/>
        <v>Saturday</v>
      </c>
      <c r="Y1359" s="2">
        <v>0.69237268518518524</v>
      </c>
      <c r="Z1359" s="2">
        <f t="shared" si="193"/>
        <v>0.70833333333333326</v>
      </c>
      <c r="AA1359">
        <f>1</f>
        <v>1</v>
      </c>
      <c r="AB1359" s="1">
        <v>42784</v>
      </c>
      <c r="AC1359" s="13">
        <f t="shared" si="194"/>
        <v>42767</v>
      </c>
      <c r="AD1359" s="14">
        <f t="shared" si="195"/>
        <v>42784</v>
      </c>
      <c r="AE1359" s="1" t="str">
        <f t="shared" si="196"/>
        <v>Saturday</v>
      </c>
      <c r="AF1359" s="2">
        <v>0.7340740740740741</v>
      </c>
      <c r="AG1359" s="2">
        <f t="shared" si="197"/>
        <v>0.75</v>
      </c>
      <c r="AH1359" t="s">
        <v>35</v>
      </c>
    </row>
    <row r="1360" spans="1:34" x14ac:dyDescent="0.2">
      <c r="A1360">
        <v>1512381</v>
      </c>
      <c r="B1360" t="s">
        <v>88</v>
      </c>
      <c r="E1360">
        <v>53202</v>
      </c>
      <c r="F1360" t="s">
        <v>23</v>
      </c>
      <c r="G1360" t="s">
        <v>89</v>
      </c>
      <c r="H1360">
        <v>11107</v>
      </c>
      <c r="I1360" t="s">
        <v>61</v>
      </c>
      <c r="J1360">
        <f>VLOOKUP(I1360,[1]Key!$A$1:$C$72,2,FALSE)</f>
        <v>43.058619999999998</v>
      </c>
      <c r="K1360">
        <f>VLOOKUP(I1360,[1]Key!$A$1:$C$72,3,FALSE)</f>
        <v>-87.885319999999993</v>
      </c>
      <c r="L1360" t="s">
        <v>61</v>
      </c>
      <c r="M1360">
        <f>VLOOKUP(L1360,[1]Key!$A$1:$C$72,2,FALSE)</f>
        <v>43.058619999999998</v>
      </c>
      <c r="N1360">
        <f>VLOOKUP(L1360,[1]Key!$A$1:$C$72,3,FALSE)</f>
        <v>-87.885319999999993</v>
      </c>
      <c r="O1360">
        <v>46</v>
      </c>
      <c r="P1360">
        <v>6</v>
      </c>
      <c r="Q1360">
        <v>6.9</v>
      </c>
      <c r="R1360">
        <v>6.6</v>
      </c>
      <c r="S1360">
        <v>276</v>
      </c>
      <c r="T1360">
        <f t="shared" si="189"/>
        <v>-1</v>
      </c>
      <c r="U1360" s="1">
        <v>42784</v>
      </c>
      <c r="V1360" s="13">
        <f t="shared" si="190"/>
        <v>42767</v>
      </c>
      <c r="W1360" s="14">
        <f t="shared" si="191"/>
        <v>42784</v>
      </c>
      <c r="X1360" s="1" t="str">
        <f t="shared" si="192"/>
        <v>Saturday</v>
      </c>
      <c r="Y1360" s="2">
        <v>0.69328703703703709</v>
      </c>
      <c r="Z1360" s="2">
        <f t="shared" si="193"/>
        <v>0.70833333333333326</v>
      </c>
      <c r="AA1360">
        <f>1</f>
        <v>1</v>
      </c>
      <c r="AB1360" s="1">
        <v>42784</v>
      </c>
      <c r="AC1360" s="13">
        <f t="shared" si="194"/>
        <v>42767</v>
      </c>
      <c r="AD1360" s="14">
        <f t="shared" si="195"/>
        <v>42784</v>
      </c>
      <c r="AE1360" s="1" t="str">
        <f t="shared" si="196"/>
        <v>Saturday</v>
      </c>
      <c r="AF1360" s="2">
        <v>0.72547453703703713</v>
      </c>
      <c r="AG1360" s="2">
        <f t="shared" si="197"/>
        <v>0.70833333333333326</v>
      </c>
      <c r="AH1360" t="s">
        <v>35</v>
      </c>
    </row>
    <row r="1361" spans="1:34" x14ac:dyDescent="0.2">
      <c r="A1361">
        <v>1512394</v>
      </c>
      <c r="B1361" t="s">
        <v>88</v>
      </c>
      <c r="E1361">
        <v>95128</v>
      </c>
      <c r="F1361" t="s">
        <v>23</v>
      </c>
      <c r="G1361" t="s">
        <v>89</v>
      </c>
      <c r="H1361">
        <v>5424</v>
      </c>
      <c r="I1361" t="s">
        <v>29</v>
      </c>
      <c r="J1361">
        <f>VLOOKUP(I1361,[1]Key!$A$1:$C$72,2,FALSE)</f>
        <v>43.042490000000001</v>
      </c>
      <c r="K1361">
        <f>VLOOKUP(I1361,[1]Key!$A$1:$C$72,3,FALSE)</f>
        <v>-87.909959999999998</v>
      </c>
      <c r="L1361" t="s">
        <v>29</v>
      </c>
      <c r="M1361">
        <f>VLOOKUP(L1361,[1]Key!$A$1:$C$72,2,FALSE)</f>
        <v>43.042490000000001</v>
      </c>
      <c r="N1361">
        <f>VLOOKUP(L1361,[1]Key!$A$1:$C$72,3,FALSE)</f>
        <v>-87.909959999999998</v>
      </c>
      <c r="O1361">
        <v>32</v>
      </c>
      <c r="P1361">
        <v>3</v>
      </c>
      <c r="Q1361">
        <v>4.8</v>
      </c>
      <c r="R1361">
        <v>4.5999999999999996</v>
      </c>
      <c r="S1361">
        <v>192</v>
      </c>
      <c r="T1361">
        <f t="shared" si="189"/>
        <v>-1</v>
      </c>
      <c r="U1361" s="1">
        <v>42784</v>
      </c>
      <c r="V1361" s="13">
        <f t="shared" si="190"/>
        <v>42767</v>
      </c>
      <c r="W1361" s="14">
        <f t="shared" si="191"/>
        <v>42784</v>
      </c>
      <c r="X1361" s="1" t="str">
        <f t="shared" si="192"/>
        <v>Saturday</v>
      </c>
      <c r="Y1361" s="2">
        <v>0.69631944444444438</v>
      </c>
      <c r="Z1361" s="2">
        <f t="shared" si="193"/>
        <v>0.70833333333333326</v>
      </c>
      <c r="AA1361">
        <f>1</f>
        <v>1</v>
      </c>
      <c r="AB1361" s="1">
        <v>42784</v>
      </c>
      <c r="AC1361" s="13">
        <f t="shared" si="194"/>
        <v>42767</v>
      </c>
      <c r="AD1361" s="14">
        <f t="shared" si="195"/>
        <v>42784</v>
      </c>
      <c r="AE1361" s="1" t="str">
        <f t="shared" si="196"/>
        <v>Saturday</v>
      </c>
      <c r="AF1361" s="2">
        <v>0.71854166666666675</v>
      </c>
      <c r="AG1361" s="2">
        <f t="shared" si="197"/>
        <v>0.70833333333333326</v>
      </c>
      <c r="AH1361" t="s">
        <v>35</v>
      </c>
    </row>
    <row r="1362" spans="1:34" x14ac:dyDescent="0.2">
      <c r="A1362">
        <v>1512415</v>
      </c>
      <c r="B1362" t="s">
        <v>88</v>
      </c>
      <c r="E1362">
        <v>60619</v>
      </c>
      <c r="F1362" t="s">
        <v>23</v>
      </c>
      <c r="G1362" t="s">
        <v>89</v>
      </c>
      <c r="H1362">
        <v>5477</v>
      </c>
      <c r="I1362" t="s">
        <v>62</v>
      </c>
      <c r="J1362">
        <f>VLOOKUP(I1362,[1]Key!$A$1:$C$72,2,FALSE)</f>
        <v>43.058010000000003</v>
      </c>
      <c r="K1362">
        <f>VLOOKUP(I1362,[1]Key!$A$1:$C$72,3,FALSE)</f>
        <v>-87.877300000000005</v>
      </c>
      <c r="L1362" t="s">
        <v>62</v>
      </c>
      <c r="M1362">
        <f>VLOOKUP(L1362,[1]Key!$A$1:$C$72,2,FALSE)</f>
        <v>43.058010000000003</v>
      </c>
      <c r="N1362">
        <f>VLOOKUP(L1362,[1]Key!$A$1:$C$72,3,FALSE)</f>
        <v>-87.877300000000005</v>
      </c>
      <c r="O1362">
        <v>23</v>
      </c>
      <c r="P1362">
        <v>3</v>
      </c>
      <c r="Q1362">
        <v>3.5</v>
      </c>
      <c r="R1362">
        <v>3.3</v>
      </c>
      <c r="S1362">
        <v>138</v>
      </c>
      <c r="T1362">
        <f t="shared" si="189"/>
        <v>-1</v>
      </c>
      <c r="U1362" s="1">
        <v>42784</v>
      </c>
      <c r="V1362" s="13">
        <f t="shared" si="190"/>
        <v>42767</v>
      </c>
      <c r="W1362" s="14">
        <f t="shared" si="191"/>
        <v>42784</v>
      </c>
      <c r="X1362" s="1" t="str">
        <f t="shared" si="192"/>
        <v>Saturday</v>
      </c>
      <c r="Y1362" s="2">
        <v>0.7021412037037037</v>
      </c>
      <c r="Z1362" s="2">
        <f t="shared" si="193"/>
        <v>0.70833333333333326</v>
      </c>
      <c r="AA1362">
        <f>1</f>
        <v>1</v>
      </c>
      <c r="AB1362" s="1">
        <v>42784</v>
      </c>
      <c r="AC1362" s="13">
        <f t="shared" si="194"/>
        <v>42767</v>
      </c>
      <c r="AD1362" s="14">
        <f t="shared" si="195"/>
        <v>42784</v>
      </c>
      <c r="AE1362" s="1" t="str">
        <f t="shared" si="196"/>
        <v>Saturday</v>
      </c>
      <c r="AF1362" s="2">
        <v>0.71826388888888892</v>
      </c>
      <c r="AG1362" s="2">
        <f t="shared" si="197"/>
        <v>0.70833333333333326</v>
      </c>
      <c r="AH1362" t="s">
        <v>35</v>
      </c>
    </row>
    <row r="1363" spans="1:34" x14ac:dyDescent="0.2">
      <c r="A1363">
        <v>1512469</v>
      </c>
      <c r="B1363" t="s">
        <v>88</v>
      </c>
      <c r="E1363">
        <v>97140</v>
      </c>
      <c r="F1363" t="s">
        <v>23</v>
      </c>
      <c r="G1363" t="s">
        <v>89</v>
      </c>
      <c r="H1363">
        <v>109</v>
      </c>
      <c r="I1363" t="s">
        <v>34</v>
      </c>
      <c r="J1363">
        <f>VLOOKUP(I1363,[1]Key!$A$1:$C$72,2,FALSE)</f>
        <v>43.036900000000003</v>
      </c>
      <c r="K1363">
        <f>VLOOKUP(I1363,[1]Key!$A$1:$C$72,3,FALSE)</f>
        <v>-87.89667</v>
      </c>
      <c r="L1363" t="s">
        <v>40</v>
      </c>
      <c r="M1363">
        <f>VLOOKUP(L1363,[1]Key!$A$1:$C$72,2,FALSE)</f>
        <v>43.031480000000002</v>
      </c>
      <c r="N1363">
        <f>VLOOKUP(L1363,[1]Key!$A$1:$C$72,3,FALSE)</f>
        <v>-87.908169999999998</v>
      </c>
      <c r="O1363">
        <v>13</v>
      </c>
      <c r="P1363">
        <v>3</v>
      </c>
      <c r="Q1363">
        <v>2</v>
      </c>
      <c r="R1363">
        <v>1.9</v>
      </c>
      <c r="S1363">
        <v>78</v>
      </c>
      <c r="T1363">
        <f t="shared" si="189"/>
        <v>-1</v>
      </c>
      <c r="U1363" s="1">
        <v>42784</v>
      </c>
      <c r="V1363" s="13">
        <f t="shared" si="190"/>
        <v>42767</v>
      </c>
      <c r="W1363" s="14">
        <f t="shared" si="191"/>
        <v>42784</v>
      </c>
      <c r="X1363" s="1" t="str">
        <f t="shared" si="192"/>
        <v>Saturday</v>
      </c>
      <c r="Y1363" s="2">
        <v>0.71450231481481474</v>
      </c>
      <c r="Z1363" s="2">
        <f t="shared" si="193"/>
        <v>0.70833333333333326</v>
      </c>
      <c r="AA1363">
        <f>1</f>
        <v>1</v>
      </c>
      <c r="AB1363" s="1">
        <v>42784</v>
      </c>
      <c r="AC1363" s="13">
        <f t="shared" si="194"/>
        <v>42767</v>
      </c>
      <c r="AD1363" s="14">
        <f t="shared" si="195"/>
        <v>42784</v>
      </c>
      <c r="AE1363" s="1" t="str">
        <f t="shared" si="196"/>
        <v>Saturday</v>
      </c>
      <c r="AF1363" s="2">
        <v>0.72325231481481478</v>
      </c>
      <c r="AG1363" s="2">
        <f t="shared" si="197"/>
        <v>0.70833333333333326</v>
      </c>
      <c r="AH1363" t="s">
        <v>27</v>
      </c>
    </row>
    <row r="1364" spans="1:34" x14ac:dyDescent="0.2">
      <c r="A1364">
        <v>1241327</v>
      </c>
      <c r="B1364" t="s">
        <v>88</v>
      </c>
      <c r="E1364">
        <v>53211</v>
      </c>
      <c r="F1364" t="s">
        <v>23</v>
      </c>
      <c r="G1364" t="s">
        <v>89</v>
      </c>
      <c r="H1364">
        <v>961</v>
      </c>
      <c r="I1364" t="s">
        <v>60</v>
      </c>
      <c r="J1364">
        <f>VLOOKUP(I1364,[1]Key!$A$1:$C$72,2,FALSE)</f>
        <v>43.066893999999998</v>
      </c>
      <c r="K1364">
        <f>VLOOKUP(I1364,[1]Key!$A$1:$C$72,3,FALSE)</f>
        <v>-87.877936000000005</v>
      </c>
      <c r="L1364" t="s">
        <v>87</v>
      </c>
      <c r="M1364">
        <f>VLOOKUP(L1364,[1]Key!$A$1:$C$72,2,FALSE)</f>
        <v>43.077359999999999</v>
      </c>
      <c r="N1364">
        <f>VLOOKUP(L1364,[1]Key!$A$1:$C$72,3,FALSE)</f>
        <v>-87.880769999999998</v>
      </c>
      <c r="O1364">
        <v>7</v>
      </c>
      <c r="P1364">
        <v>3</v>
      </c>
      <c r="Q1364">
        <v>1.1000000000000001</v>
      </c>
      <c r="R1364">
        <v>1</v>
      </c>
      <c r="S1364">
        <v>42</v>
      </c>
      <c r="T1364">
        <f t="shared" si="189"/>
        <v>-1</v>
      </c>
      <c r="U1364" s="1">
        <v>42784</v>
      </c>
      <c r="V1364" s="13">
        <f t="shared" si="190"/>
        <v>42767</v>
      </c>
      <c r="W1364" s="14">
        <f t="shared" si="191"/>
        <v>42784</v>
      </c>
      <c r="X1364" s="1" t="str">
        <f t="shared" si="192"/>
        <v>Saturday</v>
      </c>
      <c r="Y1364" s="2">
        <v>0.74684027777777784</v>
      </c>
      <c r="Z1364" s="2">
        <f t="shared" si="193"/>
        <v>0.75</v>
      </c>
      <c r="AA1364">
        <f>1</f>
        <v>1</v>
      </c>
      <c r="AB1364" s="1">
        <v>42784</v>
      </c>
      <c r="AC1364" s="13">
        <f t="shared" si="194"/>
        <v>42767</v>
      </c>
      <c r="AD1364" s="14">
        <f t="shared" si="195"/>
        <v>42784</v>
      </c>
      <c r="AE1364" s="1" t="str">
        <f t="shared" si="196"/>
        <v>Saturday</v>
      </c>
      <c r="AF1364" s="2">
        <v>0.75187500000000007</v>
      </c>
      <c r="AG1364" s="2">
        <f t="shared" si="197"/>
        <v>0.75</v>
      </c>
      <c r="AH1364" t="s">
        <v>27</v>
      </c>
    </row>
    <row r="1365" spans="1:34" x14ac:dyDescent="0.2">
      <c r="A1365">
        <v>1510354</v>
      </c>
      <c r="B1365" t="s">
        <v>88</v>
      </c>
      <c r="E1365">
        <v>57006</v>
      </c>
      <c r="F1365" t="s">
        <v>23</v>
      </c>
      <c r="G1365" t="s">
        <v>89</v>
      </c>
      <c r="H1365">
        <v>11149</v>
      </c>
      <c r="I1365" t="s">
        <v>33</v>
      </c>
      <c r="J1365">
        <f>VLOOKUP(I1365,[1]Key!$A$1:$C$72,2,FALSE)</f>
        <v>43.034619999999997</v>
      </c>
      <c r="K1365">
        <f>VLOOKUP(I1365,[1]Key!$A$1:$C$72,3,FALSE)</f>
        <v>-87.917500000000004</v>
      </c>
      <c r="L1365" t="s">
        <v>54</v>
      </c>
      <c r="M1365">
        <f>VLOOKUP(L1365,[1]Key!$A$1:$C$72,2,FALSE)</f>
        <v>43.046570000000003</v>
      </c>
      <c r="N1365">
        <f>VLOOKUP(L1365,[1]Key!$A$1:$C$72,3,FALSE)</f>
        <v>-87.908720000000002</v>
      </c>
      <c r="O1365">
        <v>16</v>
      </c>
      <c r="P1365">
        <v>3</v>
      </c>
      <c r="Q1365">
        <v>2.4</v>
      </c>
      <c r="R1365">
        <v>2.2999999999999998</v>
      </c>
      <c r="S1365">
        <v>96</v>
      </c>
      <c r="T1365">
        <f t="shared" si="189"/>
        <v>-1</v>
      </c>
      <c r="U1365" s="1">
        <v>42784</v>
      </c>
      <c r="V1365" s="13">
        <f t="shared" si="190"/>
        <v>42767</v>
      </c>
      <c r="W1365" s="14">
        <f t="shared" si="191"/>
        <v>42784</v>
      </c>
      <c r="X1365" s="1" t="str">
        <f t="shared" si="192"/>
        <v>Saturday</v>
      </c>
      <c r="Y1365" s="2">
        <v>0.77026620370370369</v>
      </c>
      <c r="Z1365" s="2">
        <f t="shared" si="193"/>
        <v>0.75</v>
      </c>
      <c r="AA1365">
        <f>1</f>
        <v>1</v>
      </c>
      <c r="AB1365" s="1">
        <v>42784</v>
      </c>
      <c r="AC1365" s="13">
        <f t="shared" si="194"/>
        <v>42767</v>
      </c>
      <c r="AD1365" s="14">
        <f t="shared" si="195"/>
        <v>42784</v>
      </c>
      <c r="AE1365" s="1" t="str">
        <f t="shared" si="196"/>
        <v>Saturday</v>
      </c>
      <c r="AF1365" s="2">
        <v>0.78143518518518518</v>
      </c>
      <c r="AG1365" s="2">
        <f t="shared" si="197"/>
        <v>0.79166666666666663</v>
      </c>
      <c r="AH1365" t="s">
        <v>27</v>
      </c>
    </row>
    <row r="1366" spans="1:34" x14ac:dyDescent="0.2">
      <c r="A1366">
        <v>1352981</v>
      </c>
      <c r="B1366" t="s">
        <v>88</v>
      </c>
      <c r="E1366">
        <v>53202</v>
      </c>
      <c r="F1366" t="s">
        <v>23</v>
      </c>
      <c r="G1366" t="s">
        <v>89</v>
      </c>
      <c r="H1366">
        <v>5476</v>
      </c>
      <c r="I1366" t="s">
        <v>68</v>
      </c>
      <c r="J1366">
        <f>VLOOKUP(I1366,[1]Key!$A$1:$C$72,2,FALSE)</f>
        <v>43.04804</v>
      </c>
      <c r="K1366">
        <f>VLOOKUP(I1366,[1]Key!$A$1:$C$72,3,FALSE)</f>
        <v>-87.896720000000002</v>
      </c>
      <c r="L1366" t="s">
        <v>29</v>
      </c>
      <c r="M1366">
        <f>VLOOKUP(L1366,[1]Key!$A$1:$C$72,2,FALSE)</f>
        <v>43.042490000000001</v>
      </c>
      <c r="N1366">
        <f>VLOOKUP(L1366,[1]Key!$A$1:$C$72,3,FALSE)</f>
        <v>-87.909959999999998</v>
      </c>
      <c r="O1366">
        <v>15</v>
      </c>
      <c r="P1366">
        <v>3</v>
      </c>
      <c r="Q1366">
        <v>2.2999999999999998</v>
      </c>
      <c r="R1366">
        <v>2.1</v>
      </c>
      <c r="S1366">
        <v>90</v>
      </c>
      <c r="T1366">
        <f t="shared" si="189"/>
        <v>-1</v>
      </c>
      <c r="U1366" s="1">
        <v>42784</v>
      </c>
      <c r="V1366" s="13">
        <f t="shared" si="190"/>
        <v>42767</v>
      </c>
      <c r="W1366" s="14">
        <f t="shared" si="191"/>
        <v>42784</v>
      </c>
      <c r="X1366" s="1" t="str">
        <f t="shared" si="192"/>
        <v>Saturday</v>
      </c>
      <c r="Y1366" s="2">
        <v>0.79768518518518527</v>
      </c>
      <c r="Z1366" s="2">
        <f t="shared" si="193"/>
        <v>0.79166666666666663</v>
      </c>
      <c r="AA1366">
        <f>1</f>
        <v>1</v>
      </c>
      <c r="AB1366" s="1">
        <v>42784</v>
      </c>
      <c r="AC1366" s="13">
        <f t="shared" si="194"/>
        <v>42767</v>
      </c>
      <c r="AD1366" s="14">
        <f t="shared" si="195"/>
        <v>42784</v>
      </c>
      <c r="AE1366" s="1" t="str">
        <f t="shared" si="196"/>
        <v>Saturday</v>
      </c>
      <c r="AF1366" s="2">
        <v>0.80775462962962974</v>
      </c>
      <c r="AG1366" s="2">
        <f t="shared" si="197"/>
        <v>0.79166666666666663</v>
      </c>
      <c r="AH1366" t="s">
        <v>27</v>
      </c>
    </row>
    <row r="1367" spans="1:34" x14ac:dyDescent="0.2">
      <c r="A1367">
        <v>1512774</v>
      </c>
      <c r="B1367" t="s">
        <v>88</v>
      </c>
      <c r="E1367">
        <v>53027</v>
      </c>
      <c r="F1367" t="s">
        <v>23</v>
      </c>
      <c r="G1367" t="s">
        <v>89</v>
      </c>
      <c r="H1367">
        <v>19</v>
      </c>
      <c r="I1367" t="s">
        <v>32</v>
      </c>
      <c r="J1367">
        <f>VLOOKUP(I1367,[1]Key!$A$1:$C$72,2,FALSE)</f>
        <v>43.038719999999998</v>
      </c>
      <c r="K1367">
        <f>VLOOKUP(I1367,[1]Key!$A$1:$C$72,3,FALSE)</f>
        <v>-87.905339999999995</v>
      </c>
      <c r="L1367" t="s">
        <v>40</v>
      </c>
      <c r="M1367">
        <f>VLOOKUP(L1367,[1]Key!$A$1:$C$72,2,FALSE)</f>
        <v>43.031480000000002</v>
      </c>
      <c r="N1367">
        <f>VLOOKUP(L1367,[1]Key!$A$1:$C$72,3,FALSE)</f>
        <v>-87.908169999999998</v>
      </c>
      <c r="O1367">
        <v>94</v>
      </c>
      <c r="P1367">
        <v>9</v>
      </c>
      <c r="Q1367">
        <v>14.1</v>
      </c>
      <c r="R1367">
        <v>13.4</v>
      </c>
      <c r="S1367">
        <v>564</v>
      </c>
      <c r="T1367">
        <f t="shared" si="189"/>
        <v>-1</v>
      </c>
      <c r="U1367" s="1">
        <v>42784</v>
      </c>
      <c r="V1367" s="13">
        <f t="shared" si="190"/>
        <v>42767</v>
      </c>
      <c r="W1367" s="14">
        <f t="shared" si="191"/>
        <v>42784</v>
      </c>
      <c r="X1367" s="1" t="str">
        <f t="shared" si="192"/>
        <v>Saturday</v>
      </c>
      <c r="Y1367" s="2">
        <v>0.80758101851851849</v>
      </c>
      <c r="Z1367" s="2">
        <f t="shared" si="193"/>
        <v>0.79166666666666663</v>
      </c>
      <c r="AA1367">
        <f>1</f>
        <v>1</v>
      </c>
      <c r="AB1367" s="1">
        <v>42784</v>
      </c>
      <c r="AC1367" s="13">
        <f t="shared" si="194"/>
        <v>42767</v>
      </c>
      <c r="AD1367" s="14">
        <f t="shared" si="195"/>
        <v>42784</v>
      </c>
      <c r="AE1367" s="1" t="str">
        <f t="shared" si="196"/>
        <v>Saturday</v>
      </c>
      <c r="AF1367" s="2">
        <v>0.8728125000000001</v>
      </c>
      <c r="AG1367" s="2">
        <f t="shared" si="197"/>
        <v>0.875</v>
      </c>
      <c r="AH1367" t="s">
        <v>27</v>
      </c>
    </row>
    <row r="1368" spans="1:34" x14ac:dyDescent="0.2">
      <c r="A1368">
        <v>1512924</v>
      </c>
      <c r="B1368" t="s">
        <v>88</v>
      </c>
      <c r="E1368">
        <v>53225</v>
      </c>
      <c r="F1368" t="s">
        <v>23</v>
      </c>
      <c r="G1368" t="s">
        <v>89</v>
      </c>
      <c r="H1368">
        <v>251</v>
      </c>
      <c r="I1368" t="s">
        <v>82</v>
      </c>
      <c r="J1368">
        <f>VLOOKUP(I1368,[1]Key!$A$1:$C$72,2,FALSE)</f>
        <v>43.026229999999998</v>
      </c>
      <c r="K1368">
        <f>VLOOKUP(I1368,[1]Key!$A$1:$C$72,3,FALSE)</f>
        <v>-87.912809999999993</v>
      </c>
      <c r="L1368" t="s">
        <v>52</v>
      </c>
      <c r="M1368">
        <f>VLOOKUP(L1368,[1]Key!$A$1:$C$72,2,FALSE)</f>
        <v>43.026470000000003</v>
      </c>
      <c r="N1368">
        <f>VLOOKUP(L1368,[1]Key!$A$1:$C$72,3,FALSE)</f>
        <v>-87.918040000000005</v>
      </c>
      <c r="O1368">
        <v>17</v>
      </c>
      <c r="P1368">
        <v>3</v>
      </c>
      <c r="Q1368">
        <v>2.6</v>
      </c>
      <c r="R1368">
        <v>2.4</v>
      </c>
      <c r="S1368">
        <v>102</v>
      </c>
      <c r="T1368">
        <f t="shared" si="189"/>
        <v>-1</v>
      </c>
      <c r="U1368" s="1">
        <v>42784</v>
      </c>
      <c r="V1368" s="13">
        <f t="shared" si="190"/>
        <v>42767</v>
      </c>
      <c r="W1368" s="14">
        <f t="shared" si="191"/>
        <v>42784</v>
      </c>
      <c r="X1368" s="1" t="str">
        <f t="shared" si="192"/>
        <v>Saturday</v>
      </c>
      <c r="Y1368" s="2">
        <v>0.91984953703703709</v>
      </c>
      <c r="Z1368" s="2">
        <f t="shared" si="193"/>
        <v>0.91666666666666663</v>
      </c>
      <c r="AA1368">
        <f>1</f>
        <v>1</v>
      </c>
      <c r="AB1368" s="1">
        <v>42784</v>
      </c>
      <c r="AC1368" s="13">
        <f t="shared" si="194"/>
        <v>42767</v>
      </c>
      <c r="AD1368" s="14">
        <f t="shared" si="195"/>
        <v>42784</v>
      </c>
      <c r="AE1368" s="1" t="str">
        <f t="shared" si="196"/>
        <v>Saturday</v>
      </c>
      <c r="AF1368" s="2">
        <v>0.93130787037037033</v>
      </c>
      <c r="AG1368" s="2">
        <f t="shared" si="197"/>
        <v>0.91666666666666663</v>
      </c>
      <c r="AH1368" t="s">
        <v>27</v>
      </c>
    </row>
    <row r="1369" spans="1:34" x14ac:dyDescent="0.2">
      <c r="A1369">
        <v>1512944</v>
      </c>
      <c r="B1369" t="s">
        <v>88</v>
      </c>
      <c r="E1369">
        <v>53211</v>
      </c>
      <c r="F1369" t="s">
        <v>23</v>
      </c>
      <c r="G1369" t="s">
        <v>89</v>
      </c>
      <c r="H1369">
        <v>5534</v>
      </c>
      <c r="I1369" t="s">
        <v>60</v>
      </c>
      <c r="J1369">
        <f>VLOOKUP(I1369,[1]Key!$A$1:$C$72,2,FALSE)</f>
        <v>43.066893999999998</v>
      </c>
      <c r="K1369">
        <f>VLOOKUP(I1369,[1]Key!$A$1:$C$72,3,FALSE)</f>
        <v>-87.877936000000005</v>
      </c>
      <c r="L1369" t="s">
        <v>60</v>
      </c>
      <c r="M1369">
        <f>VLOOKUP(L1369,[1]Key!$A$1:$C$72,2,FALSE)</f>
        <v>43.066893999999998</v>
      </c>
      <c r="N1369">
        <f>VLOOKUP(L1369,[1]Key!$A$1:$C$72,3,FALSE)</f>
        <v>-87.877936000000005</v>
      </c>
      <c r="O1369">
        <v>130</v>
      </c>
      <c r="P1369">
        <v>15</v>
      </c>
      <c r="Q1369">
        <v>18</v>
      </c>
      <c r="R1369">
        <v>17.100000000000001</v>
      </c>
      <c r="S1369">
        <v>720</v>
      </c>
      <c r="T1369">
        <f t="shared" si="189"/>
        <v>-1</v>
      </c>
      <c r="U1369" s="1">
        <v>42784</v>
      </c>
      <c r="V1369" s="13">
        <f t="shared" si="190"/>
        <v>42767</v>
      </c>
      <c r="W1369" s="14">
        <f t="shared" si="191"/>
        <v>42784</v>
      </c>
      <c r="X1369" s="1" t="str">
        <f t="shared" si="192"/>
        <v>Saturday</v>
      </c>
      <c r="Y1369" s="2">
        <v>0.94274305555555549</v>
      </c>
      <c r="Z1369" s="2">
        <f t="shared" si="193"/>
        <v>0.95833333333333326</v>
      </c>
      <c r="AA1369">
        <f>1</f>
        <v>1</v>
      </c>
      <c r="AB1369" s="1">
        <v>42785</v>
      </c>
      <c r="AC1369" s="13">
        <f t="shared" si="194"/>
        <v>42767</v>
      </c>
      <c r="AD1369" s="14">
        <f t="shared" si="195"/>
        <v>42785</v>
      </c>
      <c r="AE1369" s="1" t="str">
        <f t="shared" si="196"/>
        <v>Sunday</v>
      </c>
      <c r="AF1369" s="2">
        <v>3.2812500000000001E-2</v>
      </c>
      <c r="AG1369" s="2">
        <f t="shared" si="197"/>
        <v>4.1666666666666664E-2</v>
      </c>
      <c r="AH1369" t="s">
        <v>35</v>
      </c>
    </row>
    <row r="1370" spans="1:34" x14ac:dyDescent="0.2">
      <c r="A1370">
        <v>1288881</v>
      </c>
      <c r="B1370" t="s">
        <v>88</v>
      </c>
      <c r="E1370">
        <v>53072</v>
      </c>
      <c r="F1370" t="s">
        <v>23</v>
      </c>
      <c r="G1370" t="s">
        <v>89</v>
      </c>
      <c r="H1370">
        <v>357</v>
      </c>
      <c r="I1370" t="s">
        <v>48</v>
      </c>
      <c r="J1370">
        <f>VLOOKUP(I1370,[1]Key!$A$1:$C$72,2,FALSE)</f>
        <v>43.05097</v>
      </c>
      <c r="K1370">
        <f>VLOOKUP(I1370,[1]Key!$A$1:$C$72,3,FALSE)</f>
        <v>-87.906440000000003</v>
      </c>
      <c r="L1370" t="s">
        <v>67</v>
      </c>
      <c r="M1370">
        <f>VLOOKUP(L1370,[1]Key!$A$1:$C$72,2,FALSE)</f>
        <v>43.074890000000003</v>
      </c>
      <c r="N1370">
        <f>VLOOKUP(L1370,[1]Key!$A$1:$C$72,3,FALSE)</f>
        <v>-87.882810000000006</v>
      </c>
      <c r="O1370">
        <v>27</v>
      </c>
      <c r="P1370">
        <v>3</v>
      </c>
      <c r="Q1370">
        <v>4.0999999999999996</v>
      </c>
      <c r="R1370">
        <v>3.8</v>
      </c>
      <c r="S1370">
        <v>162</v>
      </c>
      <c r="T1370">
        <f t="shared" si="189"/>
        <v>-1</v>
      </c>
      <c r="U1370" s="1">
        <v>42784</v>
      </c>
      <c r="V1370" s="13">
        <f t="shared" si="190"/>
        <v>42767</v>
      </c>
      <c r="W1370" s="14">
        <f t="shared" si="191"/>
        <v>42784</v>
      </c>
      <c r="X1370" s="1" t="str">
        <f t="shared" si="192"/>
        <v>Saturday</v>
      </c>
      <c r="Y1370" s="2">
        <v>0.96587962962962959</v>
      </c>
      <c r="Z1370" s="2">
        <f t="shared" si="193"/>
        <v>0.95833333333333326</v>
      </c>
      <c r="AA1370">
        <f>1</f>
        <v>1</v>
      </c>
      <c r="AB1370" s="1">
        <v>42784</v>
      </c>
      <c r="AC1370" s="13">
        <f t="shared" si="194"/>
        <v>42767</v>
      </c>
      <c r="AD1370" s="14">
        <f t="shared" si="195"/>
        <v>42784</v>
      </c>
      <c r="AE1370" s="1" t="str">
        <f t="shared" si="196"/>
        <v>Saturday</v>
      </c>
      <c r="AF1370" s="2">
        <v>0.98464120370370367</v>
      </c>
      <c r="AG1370" s="2">
        <f t="shared" si="197"/>
        <v>1</v>
      </c>
      <c r="AH1370" t="s">
        <v>27</v>
      </c>
    </row>
    <row r="1371" spans="1:34" x14ac:dyDescent="0.2">
      <c r="A1371">
        <v>1512996</v>
      </c>
      <c r="B1371" t="s">
        <v>88</v>
      </c>
      <c r="E1371">
        <v>98059</v>
      </c>
      <c r="F1371" t="s">
        <v>23</v>
      </c>
      <c r="G1371" t="s">
        <v>89</v>
      </c>
      <c r="H1371">
        <v>957</v>
      </c>
      <c r="I1371" t="s">
        <v>39</v>
      </c>
      <c r="J1371">
        <f>VLOOKUP(I1371,[1]Key!$A$1:$C$72,2,FALSE)</f>
        <v>43.03913</v>
      </c>
      <c r="K1371">
        <f>VLOOKUP(I1371,[1]Key!$A$1:$C$72,3,FALSE)</f>
        <v>-87.916150000000002</v>
      </c>
      <c r="L1371" t="s">
        <v>74</v>
      </c>
      <c r="M1371">
        <f>VLOOKUP(L1371,[1]Key!$A$1:$C$72,2,FALSE)</f>
        <v>43.040154000000001</v>
      </c>
      <c r="N1371">
        <f>VLOOKUP(L1371,[1]Key!$A$1:$C$72,3,FALSE)</f>
        <v>-87.932113000000001</v>
      </c>
      <c r="O1371">
        <v>15</v>
      </c>
      <c r="P1371">
        <v>3</v>
      </c>
      <c r="Q1371">
        <v>2.2999999999999998</v>
      </c>
      <c r="R1371">
        <v>2.1</v>
      </c>
      <c r="S1371">
        <v>90</v>
      </c>
      <c r="T1371">
        <f t="shared" si="189"/>
        <v>-1</v>
      </c>
      <c r="U1371" s="1">
        <v>42785</v>
      </c>
      <c r="V1371" s="13">
        <f t="shared" si="190"/>
        <v>42767</v>
      </c>
      <c r="W1371" s="14">
        <f t="shared" si="191"/>
        <v>42785</v>
      </c>
      <c r="X1371" s="1" t="str">
        <f t="shared" si="192"/>
        <v>Sunday</v>
      </c>
      <c r="Y1371" s="2">
        <v>0.12315972222222223</v>
      </c>
      <c r="Z1371" s="2">
        <f t="shared" si="193"/>
        <v>0.125</v>
      </c>
      <c r="AA1371">
        <f>1</f>
        <v>1</v>
      </c>
      <c r="AB1371" s="1">
        <v>42785</v>
      </c>
      <c r="AC1371" s="13">
        <f t="shared" si="194"/>
        <v>42767</v>
      </c>
      <c r="AD1371" s="14">
        <f t="shared" si="195"/>
        <v>42785</v>
      </c>
      <c r="AE1371" s="1" t="str">
        <f t="shared" si="196"/>
        <v>Sunday</v>
      </c>
      <c r="AF1371" s="2">
        <v>0.13377314814814814</v>
      </c>
      <c r="AG1371" s="2">
        <f t="shared" si="197"/>
        <v>0.125</v>
      </c>
      <c r="AH1371" t="s">
        <v>27</v>
      </c>
    </row>
    <row r="1372" spans="1:34" x14ac:dyDescent="0.2">
      <c r="A1372">
        <v>1513092</v>
      </c>
      <c r="B1372" t="s">
        <v>88</v>
      </c>
      <c r="E1372">
        <v>6787</v>
      </c>
      <c r="F1372" t="s">
        <v>23</v>
      </c>
      <c r="G1372" t="s">
        <v>89</v>
      </c>
      <c r="H1372">
        <v>11068</v>
      </c>
      <c r="I1372" t="s">
        <v>36</v>
      </c>
      <c r="J1372">
        <f>VLOOKUP(I1372,[1]Key!$A$1:$C$72,2,FALSE)</f>
        <v>43.038580000000003</v>
      </c>
      <c r="K1372">
        <f>VLOOKUP(I1372,[1]Key!$A$1:$C$72,3,FALSE)</f>
        <v>-87.90934</v>
      </c>
      <c r="L1372" t="s">
        <v>73</v>
      </c>
      <c r="M1372">
        <f>VLOOKUP(L1372,[1]Key!$A$1:$C$72,2,FALSE)</f>
        <v>43.040349999999997</v>
      </c>
      <c r="N1372">
        <f>VLOOKUP(L1372,[1]Key!$A$1:$C$72,3,FALSE)</f>
        <v>-87.920760000000001</v>
      </c>
      <c r="O1372">
        <v>12</v>
      </c>
      <c r="P1372">
        <v>3</v>
      </c>
      <c r="Q1372">
        <v>1.8</v>
      </c>
      <c r="R1372">
        <v>1.7</v>
      </c>
      <c r="S1372">
        <v>72</v>
      </c>
      <c r="T1372">
        <f t="shared" si="189"/>
        <v>-1</v>
      </c>
      <c r="U1372" s="1">
        <v>42785</v>
      </c>
      <c r="V1372" s="13">
        <f t="shared" si="190"/>
        <v>42767</v>
      </c>
      <c r="W1372" s="14">
        <f t="shared" si="191"/>
        <v>42785</v>
      </c>
      <c r="X1372" s="1" t="str">
        <f t="shared" si="192"/>
        <v>Sunday</v>
      </c>
      <c r="Y1372" s="2">
        <v>0.36016203703703703</v>
      </c>
      <c r="Z1372" s="2">
        <f t="shared" si="193"/>
        <v>0.375</v>
      </c>
      <c r="AA1372">
        <f>1</f>
        <v>1</v>
      </c>
      <c r="AB1372" s="1">
        <v>42785</v>
      </c>
      <c r="AC1372" s="13">
        <f t="shared" si="194"/>
        <v>42767</v>
      </c>
      <c r="AD1372" s="14">
        <f t="shared" si="195"/>
        <v>42785</v>
      </c>
      <c r="AE1372" s="1" t="str">
        <f t="shared" si="196"/>
        <v>Sunday</v>
      </c>
      <c r="AF1372" s="2">
        <v>0.36815972222222221</v>
      </c>
      <c r="AG1372" s="2">
        <f t="shared" si="197"/>
        <v>0.375</v>
      </c>
      <c r="AH1372" t="s">
        <v>27</v>
      </c>
    </row>
    <row r="1373" spans="1:34" x14ac:dyDescent="0.2">
      <c r="A1373">
        <v>1513208</v>
      </c>
      <c r="B1373" t="s">
        <v>88</v>
      </c>
      <c r="F1373" t="s">
        <v>23</v>
      </c>
      <c r="G1373" t="s">
        <v>89</v>
      </c>
      <c r="H1373">
        <v>45</v>
      </c>
      <c r="I1373" t="s">
        <v>62</v>
      </c>
      <c r="J1373">
        <f>VLOOKUP(I1373,[1]Key!$A$1:$C$72,2,FALSE)</f>
        <v>43.058010000000003</v>
      </c>
      <c r="K1373">
        <f>VLOOKUP(I1373,[1]Key!$A$1:$C$72,3,FALSE)</f>
        <v>-87.877300000000005</v>
      </c>
      <c r="L1373" t="s">
        <v>62</v>
      </c>
      <c r="M1373">
        <f>VLOOKUP(L1373,[1]Key!$A$1:$C$72,2,FALSE)</f>
        <v>43.058010000000003</v>
      </c>
      <c r="N1373">
        <f>VLOOKUP(L1373,[1]Key!$A$1:$C$72,3,FALSE)</f>
        <v>-87.877300000000005</v>
      </c>
      <c r="O1373">
        <v>29</v>
      </c>
      <c r="P1373">
        <v>3</v>
      </c>
      <c r="Q1373">
        <v>4.4000000000000004</v>
      </c>
      <c r="R1373">
        <v>4.0999999999999996</v>
      </c>
      <c r="S1373">
        <v>174</v>
      </c>
      <c r="T1373">
        <f t="shared" si="189"/>
        <v>-1</v>
      </c>
      <c r="U1373" s="1">
        <v>42785</v>
      </c>
      <c r="V1373" s="13">
        <f t="shared" si="190"/>
        <v>42767</v>
      </c>
      <c r="W1373" s="14">
        <f t="shared" si="191"/>
        <v>42785</v>
      </c>
      <c r="X1373" s="1" t="str">
        <f t="shared" si="192"/>
        <v>Sunday</v>
      </c>
      <c r="Y1373" s="2">
        <v>0.43246527777777777</v>
      </c>
      <c r="Z1373" s="2">
        <f t="shared" si="193"/>
        <v>0.41666666666666663</v>
      </c>
      <c r="AA1373">
        <f>1</f>
        <v>1</v>
      </c>
      <c r="AB1373" s="1">
        <v>42785</v>
      </c>
      <c r="AC1373" s="13">
        <f t="shared" si="194"/>
        <v>42767</v>
      </c>
      <c r="AD1373" s="14">
        <f t="shared" si="195"/>
        <v>42785</v>
      </c>
      <c r="AE1373" s="1" t="str">
        <f t="shared" si="196"/>
        <v>Sunday</v>
      </c>
      <c r="AF1373" s="2">
        <v>0.45223379629629629</v>
      </c>
      <c r="AG1373" s="2">
        <f t="shared" si="197"/>
        <v>0.45833333333333331</v>
      </c>
      <c r="AH1373" t="s">
        <v>35</v>
      </c>
    </row>
    <row r="1374" spans="1:34" x14ac:dyDescent="0.2">
      <c r="A1374">
        <v>1491731</v>
      </c>
      <c r="B1374" t="s">
        <v>88</v>
      </c>
      <c r="E1374">
        <v>54915</v>
      </c>
      <c r="F1374" t="s">
        <v>23</v>
      </c>
      <c r="G1374" t="s">
        <v>89</v>
      </c>
      <c r="H1374">
        <v>11168</v>
      </c>
      <c r="I1374" t="s">
        <v>37</v>
      </c>
      <c r="J1374">
        <f>VLOOKUP(I1374,[1]Key!$A$1:$C$72,2,FALSE)</f>
        <v>43.031320000000001</v>
      </c>
      <c r="K1374">
        <f>VLOOKUP(I1374,[1]Key!$A$1:$C$72,3,FALSE)</f>
        <v>-87.904259999999994</v>
      </c>
      <c r="L1374" t="s">
        <v>37</v>
      </c>
      <c r="M1374">
        <f>VLOOKUP(L1374,[1]Key!$A$1:$C$72,2,FALSE)</f>
        <v>43.031320000000001</v>
      </c>
      <c r="N1374">
        <f>VLOOKUP(L1374,[1]Key!$A$1:$C$72,3,FALSE)</f>
        <v>-87.904259999999994</v>
      </c>
      <c r="O1374">
        <v>46</v>
      </c>
      <c r="P1374">
        <v>6</v>
      </c>
      <c r="Q1374">
        <v>6.9</v>
      </c>
      <c r="R1374">
        <v>6.6</v>
      </c>
      <c r="S1374">
        <v>276</v>
      </c>
      <c r="T1374">
        <f t="shared" si="189"/>
        <v>-1</v>
      </c>
      <c r="U1374" s="1">
        <v>42785</v>
      </c>
      <c r="V1374" s="13">
        <f t="shared" si="190"/>
        <v>42767</v>
      </c>
      <c r="W1374" s="14">
        <f t="shared" si="191"/>
        <v>42785</v>
      </c>
      <c r="X1374" s="1" t="str">
        <f t="shared" si="192"/>
        <v>Sunday</v>
      </c>
      <c r="Y1374" s="2">
        <v>0.45809027777777778</v>
      </c>
      <c r="Z1374" s="2">
        <f t="shared" si="193"/>
        <v>0.45833333333333331</v>
      </c>
      <c r="AA1374">
        <f>1</f>
        <v>1</v>
      </c>
      <c r="AB1374" s="1">
        <v>42785</v>
      </c>
      <c r="AC1374" s="13">
        <f t="shared" si="194"/>
        <v>42767</v>
      </c>
      <c r="AD1374" s="14">
        <f t="shared" si="195"/>
        <v>42785</v>
      </c>
      <c r="AE1374" s="1" t="str">
        <f t="shared" si="196"/>
        <v>Sunday</v>
      </c>
      <c r="AF1374" s="2">
        <v>0.4901388888888889</v>
      </c>
      <c r="AG1374" s="2">
        <f t="shared" si="197"/>
        <v>0.5</v>
      </c>
      <c r="AH1374" t="s">
        <v>35</v>
      </c>
    </row>
    <row r="1375" spans="1:34" x14ac:dyDescent="0.2">
      <c r="A1375">
        <v>1513367</v>
      </c>
      <c r="B1375" t="s">
        <v>88</v>
      </c>
      <c r="E1375">
        <v>48906</v>
      </c>
      <c r="F1375" t="s">
        <v>23</v>
      </c>
      <c r="G1375" t="s">
        <v>89</v>
      </c>
      <c r="H1375">
        <v>957</v>
      </c>
      <c r="I1375" t="s">
        <v>74</v>
      </c>
      <c r="J1375">
        <f>VLOOKUP(I1375,[1]Key!$A$1:$C$72,2,FALSE)</f>
        <v>43.040154000000001</v>
      </c>
      <c r="K1375">
        <f>VLOOKUP(I1375,[1]Key!$A$1:$C$72,3,FALSE)</f>
        <v>-87.932113000000001</v>
      </c>
      <c r="L1375" t="s">
        <v>34</v>
      </c>
      <c r="M1375">
        <f>VLOOKUP(L1375,[1]Key!$A$1:$C$72,2,FALSE)</f>
        <v>43.036900000000003</v>
      </c>
      <c r="N1375">
        <f>VLOOKUP(L1375,[1]Key!$A$1:$C$72,3,FALSE)</f>
        <v>-87.89667</v>
      </c>
      <c r="O1375">
        <v>50</v>
      </c>
      <c r="P1375">
        <v>6</v>
      </c>
      <c r="Q1375">
        <v>7.5</v>
      </c>
      <c r="R1375">
        <v>7.1</v>
      </c>
      <c r="S1375">
        <v>300</v>
      </c>
      <c r="T1375">
        <f t="shared" si="189"/>
        <v>-1</v>
      </c>
      <c r="U1375" s="1">
        <v>42785</v>
      </c>
      <c r="V1375" s="13">
        <f t="shared" si="190"/>
        <v>42767</v>
      </c>
      <c r="W1375" s="14">
        <f t="shared" si="191"/>
        <v>42785</v>
      </c>
      <c r="X1375" s="1" t="str">
        <f t="shared" si="192"/>
        <v>Sunday</v>
      </c>
      <c r="Y1375" s="2">
        <v>0.46807870370370369</v>
      </c>
      <c r="Z1375" s="2">
        <f t="shared" si="193"/>
        <v>0.45833333333333331</v>
      </c>
      <c r="AA1375">
        <f>1</f>
        <v>1</v>
      </c>
      <c r="AB1375" s="1">
        <v>42785</v>
      </c>
      <c r="AC1375" s="13">
        <f t="shared" si="194"/>
        <v>42767</v>
      </c>
      <c r="AD1375" s="14">
        <f t="shared" si="195"/>
        <v>42785</v>
      </c>
      <c r="AE1375" s="1" t="str">
        <f t="shared" si="196"/>
        <v>Sunday</v>
      </c>
      <c r="AF1375" s="2">
        <v>0.50277777777777777</v>
      </c>
      <c r="AG1375" s="2">
        <f t="shared" si="197"/>
        <v>0.5</v>
      </c>
      <c r="AH1375" t="s">
        <v>27</v>
      </c>
    </row>
    <row r="1376" spans="1:34" x14ac:dyDescent="0.2">
      <c r="A1376">
        <v>1513690</v>
      </c>
      <c r="B1376" t="s">
        <v>88</v>
      </c>
      <c r="E1376">
        <v>53150</v>
      </c>
      <c r="F1376" t="s">
        <v>23</v>
      </c>
      <c r="G1376" t="s">
        <v>89</v>
      </c>
      <c r="H1376">
        <v>5529</v>
      </c>
      <c r="I1376" t="s">
        <v>43</v>
      </c>
      <c r="J1376">
        <f>VLOOKUP(I1376,[1]Key!$A$1:$C$72,2,FALSE)</f>
        <v>43.03886</v>
      </c>
      <c r="K1376">
        <f>VLOOKUP(I1376,[1]Key!$A$1:$C$72,3,FALSE)</f>
        <v>-87.902720000000002</v>
      </c>
      <c r="L1376" t="s">
        <v>61</v>
      </c>
      <c r="M1376">
        <f>VLOOKUP(L1376,[1]Key!$A$1:$C$72,2,FALSE)</f>
        <v>43.058619999999998</v>
      </c>
      <c r="N1376">
        <f>VLOOKUP(L1376,[1]Key!$A$1:$C$72,3,FALSE)</f>
        <v>-87.885319999999993</v>
      </c>
      <c r="O1376">
        <v>25</v>
      </c>
      <c r="P1376">
        <v>3</v>
      </c>
      <c r="Q1376">
        <v>3.8</v>
      </c>
      <c r="R1376">
        <v>3.6</v>
      </c>
      <c r="S1376">
        <v>150</v>
      </c>
      <c r="T1376">
        <f t="shared" si="189"/>
        <v>-1</v>
      </c>
      <c r="U1376" s="1">
        <v>42785</v>
      </c>
      <c r="V1376" s="13">
        <f t="shared" si="190"/>
        <v>42767</v>
      </c>
      <c r="W1376" s="14">
        <f t="shared" si="191"/>
        <v>42785</v>
      </c>
      <c r="X1376" s="1" t="str">
        <f t="shared" si="192"/>
        <v>Sunday</v>
      </c>
      <c r="Y1376" s="2">
        <v>0.52162037037037035</v>
      </c>
      <c r="Z1376" s="2">
        <f t="shared" si="193"/>
        <v>0.54166666666666663</v>
      </c>
      <c r="AA1376">
        <f>1</f>
        <v>1</v>
      </c>
      <c r="AB1376" s="1">
        <v>42785</v>
      </c>
      <c r="AC1376" s="13">
        <f t="shared" si="194"/>
        <v>42767</v>
      </c>
      <c r="AD1376" s="14">
        <f t="shared" si="195"/>
        <v>42785</v>
      </c>
      <c r="AE1376" s="1" t="str">
        <f t="shared" si="196"/>
        <v>Sunday</v>
      </c>
      <c r="AF1376" s="2">
        <v>0.53927083333333337</v>
      </c>
      <c r="AG1376" s="2">
        <f t="shared" si="197"/>
        <v>0.54166666666666663</v>
      </c>
      <c r="AH1376" t="s">
        <v>27</v>
      </c>
    </row>
    <row r="1377" spans="1:34" x14ac:dyDescent="0.2">
      <c r="A1377">
        <v>1513697</v>
      </c>
      <c r="B1377" t="s">
        <v>88</v>
      </c>
      <c r="E1377">
        <v>20112</v>
      </c>
      <c r="F1377" t="s">
        <v>23</v>
      </c>
      <c r="G1377" t="s">
        <v>89</v>
      </c>
      <c r="H1377">
        <v>5</v>
      </c>
      <c r="I1377" t="s">
        <v>80</v>
      </c>
      <c r="J1377">
        <f>VLOOKUP(I1377,[1]Key!$A$1:$C$72,2,FALSE)</f>
        <v>43.052460000000004</v>
      </c>
      <c r="K1377">
        <f>VLOOKUP(I1377,[1]Key!$A$1:$C$72,3,FALSE)</f>
        <v>-87.891000000000005</v>
      </c>
      <c r="L1377" t="s">
        <v>80</v>
      </c>
      <c r="M1377">
        <f>VLOOKUP(L1377,[1]Key!$A$1:$C$72,2,FALSE)</f>
        <v>43.052460000000004</v>
      </c>
      <c r="N1377">
        <f>VLOOKUP(L1377,[1]Key!$A$1:$C$72,3,FALSE)</f>
        <v>-87.891000000000005</v>
      </c>
      <c r="O1377">
        <v>89</v>
      </c>
      <c r="P1377">
        <v>9</v>
      </c>
      <c r="Q1377">
        <v>13.4</v>
      </c>
      <c r="R1377">
        <v>12.7</v>
      </c>
      <c r="S1377">
        <v>534</v>
      </c>
      <c r="T1377">
        <f t="shared" si="189"/>
        <v>-1</v>
      </c>
      <c r="U1377" s="1">
        <v>42785</v>
      </c>
      <c r="V1377" s="13">
        <f t="shared" si="190"/>
        <v>42767</v>
      </c>
      <c r="W1377" s="14">
        <f t="shared" si="191"/>
        <v>42785</v>
      </c>
      <c r="X1377" s="1" t="str">
        <f t="shared" si="192"/>
        <v>Sunday</v>
      </c>
      <c r="Y1377" s="2">
        <v>0.52298611111111104</v>
      </c>
      <c r="Z1377" s="2">
        <f t="shared" si="193"/>
        <v>0.54166666666666663</v>
      </c>
      <c r="AA1377">
        <f>1</f>
        <v>1</v>
      </c>
      <c r="AB1377" s="1">
        <v>42785</v>
      </c>
      <c r="AC1377" s="13">
        <f t="shared" si="194"/>
        <v>42767</v>
      </c>
      <c r="AD1377" s="14">
        <f t="shared" si="195"/>
        <v>42785</v>
      </c>
      <c r="AE1377" s="1" t="str">
        <f t="shared" si="196"/>
        <v>Sunday</v>
      </c>
      <c r="AF1377" s="2">
        <v>0.58484953703703701</v>
      </c>
      <c r="AG1377" s="2">
        <f t="shared" si="197"/>
        <v>0.58333333333333326</v>
      </c>
      <c r="AH1377" t="s">
        <v>35</v>
      </c>
    </row>
    <row r="1378" spans="1:34" x14ac:dyDescent="0.2">
      <c r="A1378">
        <v>1513709</v>
      </c>
      <c r="B1378" t="s">
        <v>88</v>
      </c>
      <c r="E1378">
        <v>53081</v>
      </c>
      <c r="F1378" t="s">
        <v>23</v>
      </c>
      <c r="G1378" t="s">
        <v>89</v>
      </c>
      <c r="H1378">
        <v>967</v>
      </c>
      <c r="I1378" t="s">
        <v>62</v>
      </c>
      <c r="J1378">
        <f>VLOOKUP(I1378,[1]Key!$A$1:$C$72,2,FALSE)</f>
        <v>43.058010000000003</v>
      </c>
      <c r="K1378">
        <f>VLOOKUP(I1378,[1]Key!$A$1:$C$72,3,FALSE)</f>
        <v>-87.877300000000005</v>
      </c>
      <c r="L1378" t="s">
        <v>62</v>
      </c>
      <c r="M1378">
        <f>VLOOKUP(L1378,[1]Key!$A$1:$C$72,2,FALSE)</f>
        <v>43.058010000000003</v>
      </c>
      <c r="N1378">
        <f>VLOOKUP(L1378,[1]Key!$A$1:$C$72,3,FALSE)</f>
        <v>-87.877300000000005</v>
      </c>
      <c r="O1378">
        <v>29</v>
      </c>
      <c r="P1378">
        <v>3</v>
      </c>
      <c r="Q1378">
        <v>4.4000000000000004</v>
      </c>
      <c r="R1378">
        <v>4.0999999999999996</v>
      </c>
      <c r="S1378">
        <v>174</v>
      </c>
      <c r="T1378">
        <f t="shared" si="189"/>
        <v>-1</v>
      </c>
      <c r="U1378" s="1">
        <v>42785</v>
      </c>
      <c r="V1378" s="13">
        <f t="shared" si="190"/>
        <v>42767</v>
      </c>
      <c r="W1378" s="14">
        <f t="shared" si="191"/>
        <v>42785</v>
      </c>
      <c r="X1378" s="1" t="str">
        <f t="shared" si="192"/>
        <v>Sunday</v>
      </c>
      <c r="Y1378" s="2">
        <v>0.5236574074074074</v>
      </c>
      <c r="Z1378" s="2">
        <f t="shared" si="193"/>
        <v>0.54166666666666663</v>
      </c>
      <c r="AA1378">
        <f>1</f>
        <v>1</v>
      </c>
      <c r="AB1378" s="1">
        <v>42785</v>
      </c>
      <c r="AC1378" s="13">
        <f t="shared" si="194"/>
        <v>42767</v>
      </c>
      <c r="AD1378" s="14">
        <f t="shared" si="195"/>
        <v>42785</v>
      </c>
      <c r="AE1378" s="1" t="str">
        <f t="shared" si="196"/>
        <v>Sunday</v>
      </c>
      <c r="AF1378" s="2">
        <v>0.54407407407407404</v>
      </c>
      <c r="AG1378" s="2">
        <f t="shared" si="197"/>
        <v>0.54166666666666663</v>
      </c>
      <c r="AH1378" t="s">
        <v>35</v>
      </c>
    </row>
    <row r="1379" spans="1:34" x14ac:dyDescent="0.2">
      <c r="A1379">
        <v>1513373</v>
      </c>
      <c r="B1379" t="s">
        <v>88</v>
      </c>
      <c r="E1379">
        <v>48116</v>
      </c>
      <c r="F1379" t="s">
        <v>23</v>
      </c>
      <c r="G1379" t="s">
        <v>89</v>
      </c>
      <c r="H1379">
        <v>318</v>
      </c>
      <c r="I1379" t="s">
        <v>34</v>
      </c>
      <c r="J1379">
        <f>VLOOKUP(I1379,[1]Key!$A$1:$C$72,2,FALSE)</f>
        <v>43.036900000000003</v>
      </c>
      <c r="K1379">
        <f>VLOOKUP(I1379,[1]Key!$A$1:$C$72,3,FALSE)</f>
        <v>-87.89667</v>
      </c>
      <c r="L1379" t="s">
        <v>74</v>
      </c>
      <c r="M1379">
        <f>VLOOKUP(L1379,[1]Key!$A$1:$C$72,2,FALSE)</f>
        <v>43.040154000000001</v>
      </c>
      <c r="N1379">
        <f>VLOOKUP(L1379,[1]Key!$A$1:$C$72,3,FALSE)</f>
        <v>-87.932113000000001</v>
      </c>
      <c r="O1379">
        <v>63</v>
      </c>
      <c r="P1379">
        <v>6</v>
      </c>
      <c r="Q1379">
        <v>9.5</v>
      </c>
      <c r="R1379">
        <v>9</v>
      </c>
      <c r="S1379">
        <v>378</v>
      </c>
      <c r="T1379">
        <f t="shared" si="189"/>
        <v>-1</v>
      </c>
      <c r="U1379" s="1">
        <v>42785</v>
      </c>
      <c r="V1379" s="13">
        <f t="shared" si="190"/>
        <v>42767</v>
      </c>
      <c r="W1379" s="14">
        <f t="shared" si="191"/>
        <v>42785</v>
      </c>
      <c r="X1379" s="1" t="str">
        <f t="shared" si="192"/>
        <v>Sunday</v>
      </c>
      <c r="Y1379" s="2">
        <v>0.5254050925925926</v>
      </c>
      <c r="Z1379" s="2">
        <f t="shared" si="193"/>
        <v>0.54166666666666663</v>
      </c>
      <c r="AA1379">
        <f>1</f>
        <v>1</v>
      </c>
      <c r="AB1379" s="1">
        <v>42785</v>
      </c>
      <c r="AC1379" s="13">
        <f t="shared" si="194"/>
        <v>42767</v>
      </c>
      <c r="AD1379" s="14">
        <f t="shared" si="195"/>
        <v>42785</v>
      </c>
      <c r="AE1379" s="1" t="str">
        <f t="shared" si="196"/>
        <v>Sunday</v>
      </c>
      <c r="AF1379" s="2">
        <v>0.5692476851851852</v>
      </c>
      <c r="AG1379" s="2">
        <f t="shared" si="197"/>
        <v>0.58333333333333326</v>
      </c>
      <c r="AH1379" t="s">
        <v>27</v>
      </c>
    </row>
    <row r="1380" spans="1:34" x14ac:dyDescent="0.2">
      <c r="A1380">
        <v>1513370</v>
      </c>
      <c r="B1380" t="s">
        <v>88</v>
      </c>
      <c r="E1380">
        <v>53217</v>
      </c>
      <c r="F1380" t="s">
        <v>23</v>
      </c>
      <c r="G1380" t="s">
        <v>89</v>
      </c>
      <c r="H1380">
        <v>5436</v>
      </c>
      <c r="I1380" t="s">
        <v>34</v>
      </c>
      <c r="J1380">
        <f>VLOOKUP(I1380,[1]Key!$A$1:$C$72,2,FALSE)</f>
        <v>43.036900000000003</v>
      </c>
      <c r="K1380">
        <f>VLOOKUP(I1380,[1]Key!$A$1:$C$72,3,FALSE)</f>
        <v>-87.89667</v>
      </c>
      <c r="L1380" t="s">
        <v>74</v>
      </c>
      <c r="M1380">
        <f>VLOOKUP(L1380,[1]Key!$A$1:$C$72,2,FALSE)</f>
        <v>43.040154000000001</v>
      </c>
      <c r="N1380">
        <f>VLOOKUP(L1380,[1]Key!$A$1:$C$72,3,FALSE)</f>
        <v>-87.932113000000001</v>
      </c>
      <c r="O1380">
        <v>61</v>
      </c>
      <c r="P1380">
        <v>6</v>
      </c>
      <c r="Q1380">
        <v>9.1999999999999993</v>
      </c>
      <c r="R1380">
        <v>8.6999999999999993</v>
      </c>
      <c r="S1380">
        <v>366</v>
      </c>
      <c r="T1380">
        <f t="shared" si="189"/>
        <v>-1</v>
      </c>
      <c r="U1380" s="1">
        <v>42785</v>
      </c>
      <c r="V1380" s="13">
        <f t="shared" si="190"/>
        <v>42767</v>
      </c>
      <c r="W1380" s="14">
        <f t="shared" si="191"/>
        <v>42785</v>
      </c>
      <c r="X1380" s="1" t="str">
        <f t="shared" si="192"/>
        <v>Sunday</v>
      </c>
      <c r="Y1380" s="2">
        <v>0.52649305555555559</v>
      </c>
      <c r="Z1380" s="2">
        <f t="shared" si="193"/>
        <v>0.54166666666666663</v>
      </c>
      <c r="AA1380">
        <f>1</f>
        <v>1</v>
      </c>
      <c r="AB1380" s="1">
        <v>42785</v>
      </c>
      <c r="AC1380" s="13">
        <f t="shared" si="194"/>
        <v>42767</v>
      </c>
      <c r="AD1380" s="14">
        <f t="shared" si="195"/>
        <v>42785</v>
      </c>
      <c r="AE1380" s="1" t="str">
        <f t="shared" si="196"/>
        <v>Sunday</v>
      </c>
      <c r="AF1380" s="2">
        <v>0.56915509259259256</v>
      </c>
      <c r="AG1380" s="2">
        <f t="shared" si="197"/>
        <v>0.58333333333333326</v>
      </c>
      <c r="AH1380" t="s">
        <v>27</v>
      </c>
    </row>
    <row r="1381" spans="1:34" x14ac:dyDescent="0.2">
      <c r="A1381">
        <v>1513764</v>
      </c>
      <c r="B1381" t="s">
        <v>88</v>
      </c>
      <c r="E1381">
        <v>53202</v>
      </c>
      <c r="F1381" t="s">
        <v>23</v>
      </c>
      <c r="G1381" t="s">
        <v>89</v>
      </c>
      <c r="H1381">
        <v>263</v>
      </c>
      <c r="I1381" t="s">
        <v>29</v>
      </c>
      <c r="J1381">
        <f>VLOOKUP(I1381,[1]Key!$A$1:$C$72,2,FALSE)</f>
        <v>43.042490000000001</v>
      </c>
      <c r="K1381">
        <f>VLOOKUP(I1381,[1]Key!$A$1:$C$72,3,FALSE)</f>
        <v>-87.909959999999998</v>
      </c>
      <c r="L1381" t="s">
        <v>29</v>
      </c>
      <c r="M1381">
        <f>VLOOKUP(L1381,[1]Key!$A$1:$C$72,2,FALSE)</f>
        <v>43.042490000000001</v>
      </c>
      <c r="N1381">
        <f>VLOOKUP(L1381,[1]Key!$A$1:$C$72,3,FALSE)</f>
        <v>-87.909959999999998</v>
      </c>
      <c r="O1381">
        <v>42</v>
      </c>
      <c r="P1381">
        <v>6</v>
      </c>
      <c r="Q1381">
        <v>6.3</v>
      </c>
      <c r="R1381">
        <v>6</v>
      </c>
      <c r="S1381">
        <v>252</v>
      </c>
      <c r="T1381">
        <f t="shared" si="189"/>
        <v>-1</v>
      </c>
      <c r="U1381" s="1">
        <v>42785</v>
      </c>
      <c r="V1381" s="13">
        <f t="shared" si="190"/>
        <v>42767</v>
      </c>
      <c r="W1381" s="14">
        <f t="shared" si="191"/>
        <v>42785</v>
      </c>
      <c r="X1381" s="1" t="str">
        <f t="shared" si="192"/>
        <v>Sunday</v>
      </c>
      <c r="Y1381" s="2">
        <v>0.53431712962962963</v>
      </c>
      <c r="Z1381" s="2">
        <f t="shared" si="193"/>
        <v>0.54166666666666663</v>
      </c>
      <c r="AA1381">
        <f>1</f>
        <v>1</v>
      </c>
      <c r="AB1381" s="1">
        <v>42785</v>
      </c>
      <c r="AC1381" s="13">
        <f t="shared" si="194"/>
        <v>42767</v>
      </c>
      <c r="AD1381" s="14">
        <f t="shared" si="195"/>
        <v>42785</v>
      </c>
      <c r="AE1381" s="1" t="str">
        <f t="shared" si="196"/>
        <v>Sunday</v>
      </c>
      <c r="AF1381" s="2">
        <v>0.56349537037037034</v>
      </c>
      <c r="AG1381" s="2">
        <f t="shared" si="197"/>
        <v>0.58333333333333326</v>
      </c>
      <c r="AH1381" t="s">
        <v>35</v>
      </c>
    </row>
    <row r="1382" spans="1:34" x14ac:dyDescent="0.2">
      <c r="A1382">
        <v>1513784</v>
      </c>
      <c r="B1382" t="s">
        <v>88</v>
      </c>
      <c r="E1382">
        <v>48374</v>
      </c>
      <c r="F1382" t="s">
        <v>23</v>
      </c>
      <c r="G1382" t="s">
        <v>89</v>
      </c>
      <c r="H1382">
        <v>11167</v>
      </c>
      <c r="I1382" t="s">
        <v>58</v>
      </c>
      <c r="J1382">
        <f>VLOOKUP(I1382,[1]Key!$A$1:$C$72,2,FALSE)</f>
        <v>43.052630000000001</v>
      </c>
      <c r="K1382">
        <f>VLOOKUP(I1382,[1]Key!$A$1:$C$72,3,FALSE)</f>
        <v>-88.016319999999993</v>
      </c>
      <c r="L1382" t="s">
        <v>58</v>
      </c>
      <c r="M1382">
        <f>VLOOKUP(L1382,[1]Key!$A$1:$C$72,2,FALSE)</f>
        <v>43.052630000000001</v>
      </c>
      <c r="N1382">
        <f>VLOOKUP(L1382,[1]Key!$A$1:$C$72,3,FALSE)</f>
        <v>-88.016319999999993</v>
      </c>
      <c r="O1382">
        <v>76</v>
      </c>
      <c r="P1382">
        <v>9</v>
      </c>
      <c r="Q1382">
        <v>11.4</v>
      </c>
      <c r="R1382">
        <v>10.8</v>
      </c>
      <c r="S1382">
        <v>456</v>
      </c>
      <c r="T1382">
        <f t="shared" si="189"/>
        <v>-1</v>
      </c>
      <c r="U1382" s="1">
        <v>42785</v>
      </c>
      <c r="V1382" s="13">
        <f t="shared" si="190"/>
        <v>42767</v>
      </c>
      <c r="W1382" s="14">
        <f t="shared" si="191"/>
        <v>42785</v>
      </c>
      <c r="X1382" s="1" t="str">
        <f t="shared" si="192"/>
        <v>Sunday</v>
      </c>
      <c r="Y1382" s="2">
        <v>0.53836805555555556</v>
      </c>
      <c r="Z1382" s="2">
        <f t="shared" si="193"/>
        <v>0.54166666666666663</v>
      </c>
      <c r="AA1382">
        <f>1</f>
        <v>1</v>
      </c>
      <c r="AB1382" s="1">
        <v>42785</v>
      </c>
      <c r="AC1382" s="13">
        <f t="shared" si="194"/>
        <v>42767</v>
      </c>
      <c r="AD1382" s="14">
        <f t="shared" si="195"/>
        <v>42785</v>
      </c>
      <c r="AE1382" s="1" t="str">
        <f t="shared" si="196"/>
        <v>Sunday</v>
      </c>
      <c r="AF1382" s="2">
        <v>0.59160879629629626</v>
      </c>
      <c r="AG1382" s="2">
        <f t="shared" si="197"/>
        <v>0.58333333333333326</v>
      </c>
      <c r="AH1382" t="s">
        <v>35</v>
      </c>
    </row>
    <row r="1383" spans="1:34" x14ac:dyDescent="0.2">
      <c r="A1383">
        <v>1513808</v>
      </c>
      <c r="B1383" t="s">
        <v>88</v>
      </c>
      <c r="E1383">
        <v>53012</v>
      </c>
      <c r="F1383" t="s">
        <v>23</v>
      </c>
      <c r="G1383" t="s">
        <v>89</v>
      </c>
      <c r="H1383">
        <v>129</v>
      </c>
      <c r="I1383" t="s">
        <v>62</v>
      </c>
      <c r="J1383">
        <f>VLOOKUP(I1383,[1]Key!$A$1:$C$72,2,FALSE)</f>
        <v>43.058010000000003</v>
      </c>
      <c r="K1383">
        <f>VLOOKUP(I1383,[1]Key!$A$1:$C$72,3,FALSE)</f>
        <v>-87.877300000000005</v>
      </c>
      <c r="L1383" t="s">
        <v>62</v>
      </c>
      <c r="M1383">
        <f>VLOOKUP(L1383,[1]Key!$A$1:$C$72,2,FALSE)</f>
        <v>43.058010000000003</v>
      </c>
      <c r="N1383">
        <f>VLOOKUP(L1383,[1]Key!$A$1:$C$72,3,FALSE)</f>
        <v>-87.877300000000005</v>
      </c>
      <c r="O1383">
        <v>64</v>
      </c>
      <c r="P1383">
        <v>6</v>
      </c>
      <c r="Q1383">
        <v>9.6</v>
      </c>
      <c r="R1383">
        <v>9.1</v>
      </c>
      <c r="S1383">
        <v>384</v>
      </c>
      <c r="T1383">
        <f t="shared" si="189"/>
        <v>-1</v>
      </c>
      <c r="U1383" s="1">
        <v>42785</v>
      </c>
      <c r="V1383" s="13">
        <f t="shared" si="190"/>
        <v>42767</v>
      </c>
      <c r="W1383" s="14">
        <f t="shared" si="191"/>
        <v>42785</v>
      </c>
      <c r="X1383" s="1" t="str">
        <f t="shared" si="192"/>
        <v>Sunday</v>
      </c>
      <c r="Y1383" s="2">
        <v>0.54177083333333331</v>
      </c>
      <c r="Z1383" s="2">
        <f t="shared" si="193"/>
        <v>0.54166666666666663</v>
      </c>
      <c r="AA1383">
        <f>1</f>
        <v>1</v>
      </c>
      <c r="AB1383" s="1">
        <v>42785</v>
      </c>
      <c r="AC1383" s="13">
        <f t="shared" si="194"/>
        <v>42767</v>
      </c>
      <c r="AD1383" s="14">
        <f t="shared" si="195"/>
        <v>42785</v>
      </c>
      <c r="AE1383" s="1" t="str">
        <f t="shared" si="196"/>
        <v>Sunday</v>
      </c>
      <c r="AF1383" s="2">
        <v>0.58673611111111112</v>
      </c>
      <c r="AG1383" s="2">
        <f t="shared" si="197"/>
        <v>0.58333333333333326</v>
      </c>
      <c r="AH1383" t="s">
        <v>35</v>
      </c>
    </row>
    <row r="1384" spans="1:34" x14ac:dyDescent="0.2">
      <c r="A1384">
        <v>1513822</v>
      </c>
      <c r="B1384" t="s">
        <v>88</v>
      </c>
      <c r="E1384">
        <v>53012</v>
      </c>
      <c r="F1384" t="s">
        <v>23</v>
      </c>
      <c r="G1384" t="s">
        <v>89</v>
      </c>
      <c r="H1384">
        <v>15</v>
      </c>
      <c r="I1384" t="s">
        <v>62</v>
      </c>
      <c r="J1384">
        <f>VLOOKUP(I1384,[1]Key!$A$1:$C$72,2,FALSE)</f>
        <v>43.058010000000003</v>
      </c>
      <c r="K1384">
        <f>VLOOKUP(I1384,[1]Key!$A$1:$C$72,3,FALSE)</f>
        <v>-87.877300000000005</v>
      </c>
      <c r="L1384" t="s">
        <v>62</v>
      </c>
      <c r="M1384">
        <f>VLOOKUP(L1384,[1]Key!$A$1:$C$72,2,FALSE)</f>
        <v>43.058010000000003</v>
      </c>
      <c r="N1384">
        <f>VLOOKUP(L1384,[1]Key!$A$1:$C$72,3,FALSE)</f>
        <v>-87.877300000000005</v>
      </c>
      <c r="O1384">
        <v>72</v>
      </c>
      <c r="P1384">
        <v>9</v>
      </c>
      <c r="Q1384">
        <v>10.8</v>
      </c>
      <c r="R1384">
        <v>10.3</v>
      </c>
      <c r="S1384">
        <v>432</v>
      </c>
      <c r="T1384">
        <f t="shared" si="189"/>
        <v>-1</v>
      </c>
      <c r="U1384" s="1">
        <v>42785</v>
      </c>
      <c r="V1384" s="13">
        <f t="shared" si="190"/>
        <v>42767</v>
      </c>
      <c r="W1384" s="14">
        <f t="shared" si="191"/>
        <v>42785</v>
      </c>
      <c r="X1384" s="1" t="str">
        <f t="shared" si="192"/>
        <v>Sunday</v>
      </c>
      <c r="Y1384" s="2">
        <v>0.5435416666666667</v>
      </c>
      <c r="Z1384" s="2">
        <f t="shared" si="193"/>
        <v>0.54166666666666663</v>
      </c>
      <c r="AA1384">
        <f>1</f>
        <v>1</v>
      </c>
      <c r="AB1384" s="1">
        <v>42785</v>
      </c>
      <c r="AC1384" s="13">
        <f t="shared" si="194"/>
        <v>42767</v>
      </c>
      <c r="AD1384" s="14">
        <f t="shared" si="195"/>
        <v>42785</v>
      </c>
      <c r="AE1384" s="1" t="str">
        <f t="shared" si="196"/>
        <v>Sunday</v>
      </c>
      <c r="AF1384" s="2">
        <v>0.59307870370370364</v>
      </c>
      <c r="AG1384" s="2">
        <f t="shared" si="197"/>
        <v>0.58333333333333326</v>
      </c>
      <c r="AH1384" t="s">
        <v>35</v>
      </c>
    </row>
    <row r="1385" spans="1:34" x14ac:dyDescent="0.2">
      <c r="A1385">
        <v>1513846</v>
      </c>
      <c r="B1385" t="s">
        <v>88</v>
      </c>
      <c r="E1385">
        <v>53224</v>
      </c>
      <c r="F1385" t="s">
        <v>23</v>
      </c>
      <c r="G1385" t="s">
        <v>89</v>
      </c>
      <c r="H1385">
        <v>2968</v>
      </c>
      <c r="I1385" t="s">
        <v>31</v>
      </c>
      <c r="J1385">
        <f>VLOOKUP(I1385,[1]Key!$A$1:$C$72,2,FALSE)</f>
        <v>43.03519</v>
      </c>
      <c r="K1385">
        <f>VLOOKUP(I1385,[1]Key!$A$1:$C$72,3,FALSE)</f>
        <v>-87.907390000000007</v>
      </c>
      <c r="L1385" t="s">
        <v>39</v>
      </c>
      <c r="M1385">
        <f>VLOOKUP(L1385,[1]Key!$A$1:$C$72,2,FALSE)</f>
        <v>43.03913</v>
      </c>
      <c r="N1385">
        <f>VLOOKUP(L1385,[1]Key!$A$1:$C$72,3,FALSE)</f>
        <v>-87.916150000000002</v>
      </c>
      <c r="O1385">
        <v>46</v>
      </c>
      <c r="P1385">
        <v>6</v>
      </c>
      <c r="Q1385">
        <v>6.9</v>
      </c>
      <c r="R1385">
        <v>6.6</v>
      </c>
      <c r="S1385">
        <v>276</v>
      </c>
      <c r="T1385">
        <f t="shared" si="189"/>
        <v>-1</v>
      </c>
      <c r="U1385" s="1">
        <v>42785</v>
      </c>
      <c r="V1385" s="13">
        <f t="shared" si="190"/>
        <v>42767</v>
      </c>
      <c r="W1385" s="14">
        <f t="shared" si="191"/>
        <v>42785</v>
      </c>
      <c r="X1385" s="1" t="str">
        <f t="shared" si="192"/>
        <v>Sunday</v>
      </c>
      <c r="Y1385" s="2">
        <v>0.54690972222222223</v>
      </c>
      <c r="Z1385" s="2">
        <f t="shared" si="193"/>
        <v>0.54166666666666663</v>
      </c>
      <c r="AA1385">
        <f>1</f>
        <v>1</v>
      </c>
      <c r="AB1385" s="1">
        <v>42785</v>
      </c>
      <c r="AC1385" s="13">
        <f t="shared" si="194"/>
        <v>42767</v>
      </c>
      <c r="AD1385" s="14">
        <f t="shared" si="195"/>
        <v>42785</v>
      </c>
      <c r="AE1385" s="1" t="str">
        <f t="shared" si="196"/>
        <v>Sunday</v>
      </c>
      <c r="AF1385" s="2">
        <v>0.57892361111111112</v>
      </c>
      <c r="AG1385" s="2">
        <f t="shared" si="197"/>
        <v>0.58333333333333326</v>
      </c>
      <c r="AH1385" t="s">
        <v>27</v>
      </c>
    </row>
    <row r="1386" spans="1:34" x14ac:dyDescent="0.2">
      <c r="A1386">
        <v>1431502</v>
      </c>
      <c r="B1386" t="s">
        <v>88</v>
      </c>
      <c r="E1386">
        <v>60140</v>
      </c>
      <c r="F1386" t="s">
        <v>23</v>
      </c>
      <c r="G1386" t="s">
        <v>89</v>
      </c>
      <c r="H1386">
        <v>5499</v>
      </c>
      <c r="I1386" t="s">
        <v>87</v>
      </c>
      <c r="J1386">
        <f>VLOOKUP(I1386,[1]Key!$A$1:$C$72,2,FALSE)</f>
        <v>43.077359999999999</v>
      </c>
      <c r="K1386">
        <f>VLOOKUP(I1386,[1]Key!$A$1:$C$72,3,FALSE)</f>
        <v>-87.880769999999998</v>
      </c>
      <c r="L1386" t="s">
        <v>87</v>
      </c>
      <c r="M1386">
        <f>VLOOKUP(L1386,[1]Key!$A$1:$C$72,2,FALSE)</f>
        <v>43.077359999999999</v>
      </c>
      <c r="N1386">
        <f>VLOOKUP(L1386,[1]Key!$A$1:$C$72,3,FALSE)</f>
        <v>-87.880769999999998</v>
      </c>
      <c r="O1386">
        <v>61</v>
      </c>
      <c r="P1386">
        <v>6</v>
      </c>
      <c r="Q1386">
        <v>9.1999999999999993</v>
      </c>
      <c r="R1386">
        <v>8.6999999999999993</v>
      </c>
      <c r="S1386">
        <v>366</v>
      </c>
      <c r="T1386">
        <f t="shared" si="189"/>
        <v>-1</v>
      </c>
      <c r="U1386" s="1">
        <v>42785</v>
      </c>
      <c r="V1386" s="13">
        <f t="shared" si="190"/>
        <v>42767</v>
      </c>
      <c r="W1386" s="14">
        <f t="shared" si="191"/>
        <v>42785</v>
      </c>
      <c r="X1386" s="1" t="str">
        <f t="shared" si="192"/>
        <v>Sunday</v>
      </c>
      <c r="Y1386" s="2">
        <v>0.56901620370370376</v>
      </c>
      <c r="Z1386" s="2">
        <f t="shared" si="193"/>
        <v>0.58333333333333326</v>
      </c>
      <c r="AA1386">
        <f>1</f>
        <v>1</v>
      </c>
      <c r="AB1386" s="1">
        <v>42785</v>
      </c>
      <c r="AC1386" s="13">
        <f t="shared" si="194"/>
        <v>42767</v>
      </c>
      <c r="AD1386" s="14">
        <f t="shared" si="195"/>
        <v>42785</v>
      </c>
      <c r="AE1386" s="1" t="str">
        <f t="shared" si="196"/>
        <v>Sunday</v>
      </c>
      <c r="AF1386" s="2">
        <v>0.61171296296296296</v>
      </c>
      <c r="AG1386" s="2">
        <f t="shared" si="197"/>
        <v>0.625</v>
      </c>
      <c r="AH1386" t="s">
        <v>35</v>
      </c>
    </row>
    <row r="1387" spans="1:34" x14ac:dyDescent="0.2">
      <c r="A1387">
        <v>1513995</v>
      </c>
      <c r="B1387" t="s">
        <v>88</v>
      </c>
      <c r="E1387">
        <v>54956</v>
      </c>
      <c r="F1387" t="s">
        <v>23</v>
      </c>
      <c r="G1387" t="s">
        <v>89</v>
      </c>
      <c r="H1387">
        <v>5582</v>
      </c>
      <c r="I1387" t="s">
        <v>25</v>
      </c>
      <c r="J1387">
        <f>VLOOKUP(I1387,[1]Key!$A$1:$C$72,2,FALSE)</f>
        <v>43.06044</v>
      </c>
      <c r="K1387">
        <f>VLOOKUP(I1387,[1]Key!$A$1:$C$72,3,FALSE)</f>
        <v>-88.016239999999996</v>
      </c>
      <c r="L1387" t="s">
        <v>25</v>
      </c>
      <c r="M1387">
        <f>VLOOKUP(L1387,[1]Key!$A$1:$C$72,2,FALSE)</f>
        <v>43.06044</v>
      </c>
      <c r="N1387">
        <f>VLOOKUP(L1387,[1]Key!$A$1:$C$72,3,FALSE)</f>
        <v>-88.016239999999996</v>
      </c>
      <c r="O1387">
        <v>84</v>
      </c>
      <c r="P1387">
        <v>9</v>
      </c>
      <c r="Q1387">
        <v>12.6</v>
      </c>
      <c r="R1387">
        <v>12</v>
      </c>
      <c r="S1387">
        <v>504</v>
      </c>
      <c r="T1387">
        <f t="shared" si="189"/>
        <v>-1</v>
      </c>
      <c r="U1387" s="1">
        <v>42785</v>
      </c>
      <c r="V1387" s="13">
        <f t="shared" si="190"/>
        <v>42767</v>
      </c>
      <c r="W1387" s="14">
        <f t="shared" si="191"/>
        <v>42785</v>
      </c>
      <c r="X1387" s="1" t="str">
        <f t="shared" si="192"/>
        <v>Sunday</v>
      </c>
      <c r="Y1387" s="2">
        <v>0.56915509259259256</v>
      </c>
      <c r="Z1387" s="2">
        <f t="shared" si="193"/>
        <v>0.58333333333333326</v>
      </c>
      <c r="AA1387">
        <f>1</f>
        <v>1</v>
      </c>
      <c r="AB1387" s="1">
        <v>42785</v>
      </c>
      <c r="AC1387" s="13">
        <f t="shared" si="194"/>
        <v>42767</v>
      </c>
      <c r="AD1387" s="14">
        <f t="shared" si="195"/>
        <v>42785</v>
      </c>
      <c r="AE1387" s="1" t="str">
        <f t="shared" si="196"/>
        <v>Sunday</v>
      </c>
      <c r="AF1387" s="2">
        <v>0.62716435185185182</v>
      </c>
      <c r="AG1387" s="2">
        <f t="shared" si="197"/>
        <v>0.625</v>
      </c>
      <c r="AH1387" t="s">
        <v>35</v>
      </c>
    </row>
    <row r="1388" spans="1:34" x14ac:dyDescent="0.2">
      <c r="A1388">
        <v>1445478</v>
      </c>
      <c r="B1388" t="s">
        <v>88</v>
      </c>
      <c r="E1388">
        <v>53150</v>
      </c>
      <c r="F1388" t="s">
        <v>23</v>
      </c>
      <c r="G1388" t="s">
        <v>89</v>
      </c>
      <c r="H1388">
        <v>5491</v>
      </c>
      <c r="I1388" t="s">
        <v>65</v>
      </c>
      <c r="J1388">
        <f>VLOOKUP(I1388,[1]Key!$A$1:$C$72,2,FALSE)</f>
        <v>43.060786</v>
      </c>
      <c r="K1388">
        <f>VLOOKUP(I1388,[1]Key!$A$1:$C$72,3,FALSE)</f>
        <v>-87.883825999999999</v>
      </c>
      <c r="L1388" t="s">
        <v>43</v>
      </c>
      <c r="M1388">
        <f>VLOOKUP(L1388,[1]Key!$A$1:$C$72,2,FALSE)</f>
        <v>43.03886</v>
      </c>
      <c r="N1388">
        <f>VLOOKUP(L1388,[1]Key!$A$1:$C$72,3,FALSE)</f>
        <v>-87.902720000000002</v>
      </c>
      <c r="O1388">
        <v>83</v>
      </c>
      <c r="P1388">
        <v>9</v>
      </c>
      <c r="Q1388">
        <v>12.5</v>
      </c>
      <c r="R1388">
        <v>11.8</v>
      </c>
      <c r="S1388">
        <v>498</v>
      </c>
      <c r="T1388">
        <f t="shared" si="189"/>
        <v>-1</v>
      </c>
      <c r="U1388" s="1">
        <v>42785</v>
      </c>
      <c r="V1388" s="13">
        <f t="shared" si="190"/>
        <v>42767</v>
      </c>
      <c r="W1388" s="14">
        <f t="shared" si="191"/>
        <v>42785</v>
      </c>
      <c r="X1388" s="1" t="str">
        <f t="shared" si="192"/>
        <v>Sunday</v>
      </c>
      <c r="Y1388" s="2">
        <v>0.57439814814814816</v>
      </c>
      <c r="Z1388" s="2">
        <f t="shared" si="193"/>
        <v>0.58333333333333326</v>
      </c>
      <c r="AA1388">
        <f>1</f>
        <v>1</v>
      </c>
      <c r="AB1388" s="1">
        <v>42785</v>
      </c>
      <c r="AC1388" s="13">
        <f t="shared" si="194"/>
        <v>42767</v>
      </c>
      <c r="AD1388" s="14">
        <f t="shared" si="195"/>
        <v>42785</v>
      </c>
      <c r="AE1388" s="1" t="str">
        <f t="shared" si="196"/>
        <v>Sunday</v>
      </c>
      <c r="AF1388" s="2">
        <v>0.63203703703703706</v>
      </c>
      <c r="AG1388" s="2">
        <f t="shared" si="197"/>
        <v>0.625</v>
      </c>
      <c r="AH1388" t="s">
        <v>27</v>
      </c>
    </row>
    <row r="1389" spans="1:34" x14ac:dyDescent="0.2">
      <c r="A1389">
        <v>1514111</v>
      </c>
      <c r="B1389" t="s">
        <v>88</v>
      </c>
      <c r="E1389">
        <v>53222</v>
      </c>
      <c r="F1389" t="s">
        <v>23</v>
      </c>
      <c r="G1389" t="s">
        <v>89</v>
      </c>
      <c r="H1389">
        <v>5461</v>
      </c>
      <c r="I1389" t="s">
        <v>40</v>
      </c>
      <c r="J1389">
        <f>VLOOKUP(I1389,[1]Key!$A$1:$C$72,2,FALSE)</f>
        <v>43.031480000000002</v>
      </c>
      <c r="K1389">
        <f>VLOOKUP(I1389,[1]Key!$A$1:$C$72,3,FALSE)</f>
        <v>-87.908169999999998</v>
      </c>
      <c r="L1389" t="s">
        <v>40</v>
      </c>
      <c r="M1389">
        <f>VLOOKUP(L1389,[1]Key!$A$1:$C$72,2,FALSE)</f>
        <v>43.031480000000002</v>
      </c>
      <c r="N1389">
        <f>VLOOKUP(L1389,[1]Key!$A$1:$C$72,3,FALSE)</f>
        <v>-87.908169999999998</v>
      </c>
      <c r="O1389">
        <v>18</v>
      </c>
      <c r="P1389">
        <v>3</v>
      </c>
      <c r="Q1389">
        <v>2.7</v>
      </c>
      <c r="R1389">
        <v>2.6</v>
      </c>
      <c r="S1389">
        <v>108</v>
      </c>
      <c r="T1389">
        <f t="shared" si="189"/>
        <v>-1</v>
      </c>
      <c r="U1389" s="1">
        <v>42785</v>
      </c>
      <c r="V1389" s="13">
        <f t="shared" si="190"/>
        <v>42767</v>
      </c>
      <c r="W1389" s="14">
        <f t="shared" si="191"/>
        <v>42785</v>
      </c>
      <c r="X1389" s="1" t="str">
        <f t="shared" si="192"/>
        <v>Sunday</v>
      </c>
      <c r="Y1389" s="2">
        <v>0.58629629629629632</v>
      </c>
      <c r="Z1389" s="2">
        <f t="shared" si="193"/>
        <v>0.58333333333333326</v>
      </c>
      <c r="AA1389">
        <f>1</f>
        <v>1</v>
      </c>
      <c r="AB1389" s="1">
        <v>42785</v>
      </c>
      <c r="AC1389" s="13">
        <f t="shared" si="194"/>
        <v>42767</v>
      </c>
      <c r="AD1389" s="14">
        <f t="shared" si="195"/>
        <v>42785</v>
      </c>
      <c r="AE1389" s="1" t="str">
        <f t="shared" si="196"/>
        <v>Sunday</v>
      </c>
      <c r="AF1389" s="2">
        <v>0.59909722222222228</v>
      </c>
      <c r="AG1389" s="2">
        <f t="shared" si="197"/>
        <v>0.58333333333333326</v>
      </c>
      <c r="AH1389" t="s">
        <v>35</v>
      </c>
    </row>
    <row r="1390" spans="1:34" x14ac:dyDescent="0.2">
      <c r="A1390">
        <v>1316667</v>
      </c>
      <c r="B1390" t="s">
        <v>88</v>
      </c>
      <c r="E1390">
        <v>53005</v>
      </c>
      <c r="F1390" t="s">
        <v>23</v>
      </c>
      <c r="G1390" t="s">
        <v>89</v>
      </c>
      <c r="H1390">
        <v>135</v>
      </c>
      <c r="I1390" t="s">
        <v>40</v>
      </c>
      <c r="J1390">
        <f>VLOOKUP(I1390,[1]Key!$A$1:$C$72,2,FALSE)</f>
        <v>43.031480000000002</v>
      </c>
      <c r="K1390">
        <f>VLOOKUP(I1390,[1]Key!$A$1:$C$72,3,FALSE)</f>
        <v>-87.908169999999998</v>
      </c>
      <c r="L1390" t="s">
        <v>40</v>
      </c>
      <c r="M1390">
        <f>VLOOKUP(L1390,[1]Key!$A$1:$C$72,2,FALSE)</f>
        <v>43.031480000000002</v>
      </c>
      <c r="N1390">
        <f>VLOOKUP(L1390,[1]Key!$A$1:$C$72,3,FALSE)</f>
        <v>-87.908169999999998</v>
      </c>
      <c r="O1390">
        <v>25</v>
      </c>
      <c r="P1390">
        <v>3</v>
      </c>
      <c r="Q1390">
        <v>3.8</v>
      </c>
      <c r="R1390">
        <v>3.6</v>
      </c>
      <c r="S1390">
        <v>150</v>
      </c>
      <c r="T1390">
        <f t="shared" si="189"/>
        <v>-1</v>
      </c>
      <c r="U1390" s="1">
        <v>42785</v>
      </c>
      <c r="V1390" s="13">
        <f t="shared" si="190"/>
        <v>42767</v>
      </c>
      <c r="W1390" s="14">
        <f t="shared" si="191"/>
        <v>42785</v>
      </c>
      <c r="X1390" s="1" t="str">
        <f t="shared" si="192"/>
        <v>Sunday</v>
      </c>
      <c r="Y1390" s="2">
        <v>0.58901620370370367</v>
      </c>
      <c r="Z1390" s="2">
        <f t="shared" si="193"/>
        <v>0.58333333333333326</v>
      </c>
      <c r="AA1390">
        <f>1</f>
        <v>1</v>
      </c>
      <c r="AB1390" s="1">
        <v>42785</v>
      </c>
      <c r="AC1390" s="13">
        <f t="shared" si="194"/>
        <v>42767</v>
      </c>
      <c r="AD1390" s="14">
        <f t="shared" si="195"/>
        <v>42785</v>
      </c>
      <c r="AE1390" s="1" t="str">
        <f t="shared" si="196"/>
        <v>Sunday</v>
      </c>
      <c r="AF1390" s="2">
        <v>0.60643518518518513</v>
      </c>
      <c r="AG1390" s="2">
        <f t="shared" si="197"/>
        <v>0.625</v>
      </c>
      <c r="AH1390" t="s">
        <v>35</v>
      </c>
    </row>
    <row r="1391" spans="1:34" x14ac:dyDescent="0.2">
      <c r="A1391">
        <v>1514153</v>
      </c>
      <c r="B1391" t="s">
        <v>88</v>
      </c>
      <c r="E1391">
        <v>53217</v>
      </c>
      <c r="F1391" t="s">
        <v>23</v>
      </c>
      <c r="G1391" t="s">
        <v>89</v>
      </c>
      <c r="H1391">
        <v>112</v>
      </c>
      <c r="I1391" t="s">
        <v>34</v>
      </c>
      <c r="J1391">
        <f>VLOOKUP(I1391,[1]Key!$A$1:$C$72,2,FALSE)</f>
        <v>43.036900000000003</v>
      </c>
      <c r="K1391">
        <f>VLOOKUP(I1391,[1]Key!$A$1:$C$72,3,FALSE)</f>
        <v>-87.89667</v>
      </c>
      <c r="L1391" t="s">
        <v>81</v>
      </c>
      <c r="M1391">
        <f>VLOOKUP(L1391,[1]Key!$A$1:$C$72,2,FALSE)</f>
        <v>43.06033</v>
      </c>
      <c r="N1391">
        <f>VLOOKUP(L1391,[1]Key!$A$1:$C$72,3,FALSE)</f>
        <v>-87.89546</v>
      </c>
      <c r="O1391">
        <v>21</v>
      </c>
      <c r="P1391">
        <v>3</v>
      </c>
      <c r="Q1391">
        <v>3.2</v>
      </c>
      <c r="R1391">
        <v>3</v>
      </c>
      <c r="S1391">
        <v>126</v>
      </c>
      <c r="T1391">
        <f t="shared" si="189"/>
        <v>-1</v>
      </c>
      <c r="U1391" s="1">
        <v>42785</v>
      </c>
      <c r="V1391" s="13">
        <f t="shared" si="190"/>
        <v>42767</v>
      </c>
      <c r="W1391" s="14">
        <f t="shared" si="191"/>
        <v>42785</v>
      </c>
      <c r="X1391" s="1" t="str">
        <f t="shared" si="192"/>
        <v>Sunday</v>
      </c>
      <c r="Y1391" s="2">
        <v>0.59076388888888887</v>
      </c>
      <c r="Z1391" s="2">
        <f t="shared" si="193"/>
        <v>0.58333333333333326</v>
      </c>
      <c r="AA1391">
        <f>1</f>
        <v>1</v>
      </c>
      <c r="AB1391" s="1">
        <v>42785</v>
      </c>
      <c r="AC1391" s="13">
        <f t="shared" si="194"/>
        <v>42767</v>
      </c>
      <c r="AD1391" s="14">
        <f t="shared" si="195"/>
        <v>42785</v>
      </c>
      <c r="AE1391" s="1" t="str">
        <f t="shared" si="196"/>
        <v>Sunday</v>
      </c>
      <c r="AF1391" s="2">
        <v>0.6053587962962963</v>
      </c>
      <c r="AG1391" s="2">
        <f t="shared" si="197"/>
        <v>0.625</v>
      </c>
      <c r="AH1391" t="s">
        <v>27</v>
      </c>
    </row>
    <row r="1392" spans="1:34" x14ac:dyDescent="0.2">
      <c r="A1392">
        <v>1514167</v>
      </c>
      <c r="B1392" t="s">
        <v>88</v>
      </c>
      <c r="E1392">
        <v>60048</v>
      </c>
      <c r="F1392" t="s">
        <v>23</v>
      </c>
      <c r="G1392" t="s">
        <v>89</v>
      </c>
      <c r="H1392">
        <v>11078</v>
      </c>
      <c r="I1392" t="s">
        <v>74</v>
      </c>
      <c r="J1392">
        <f>VLOOKUP(I1392,[1]Key!$A$1:$C$72,2,FALSE)</f>
        <v>43.040154000000001</v>
      </c>
      <c r="K1392">
        <f>VLOOKUP(I1392,[1]Key!$A$1:$C$72,3,FALSE)</f>
        <v>-87.932113000000001</v>
      </c>
      <c r="L1392" t="s">
        <v>74</v>
      </c>
      <c r="M1392">
        <f>VLOOKUP(L1392,[1]Key!$A$1:$C$72,2,FALSE)</f>
        <v>43.040154000000001</v>
      </c>
      <c r="N1392">
        <f>VLOOKUP(L1392,[1]Key!$A$1:$C$72,3,FALSE)</f>
        <v>-87.932113000000001</v>
      </c>
      <c r="O1392">
        <v>76</v>
      </c>
      <c r="P1392">
        <v>9</v>
      </c>
      <c r="Q1392">
        <v>11.4</v>
      </c>
      <c r="R1392">
        <v>10.8</v>
      </c>
      <c r="S1392">
        <v>456</v>
      </c>
      <c r="T1392">
        <f t="shared" si="189"/>
        <v>-1</v>
      </c>
      <c r="U1392" s="1">
        <v>42785</v>
      </c>
      <c r="V1392" s="13">
        <f t="shared" si="190"/>
        <v>42767</v>
      </c>
      <c r="W1392" s="14">
        <f t="shared" si="191"/>
        <v>42785</v>
      </c>
      <c r="X1392" s="1" t="str">
        <f t="shared" si="192"/>
        <v>Sunday</v>
      </c>
      <c r="Y1392" s="2">
        <v>0.59195601851851853</v>
      </c>
      <c r="Z1392" s="2">
        <f t="shared" si="193"/>
        <v>0.58333333333333326</v>
      </c>
      <c r="AA1392">
        <f>1</f>
        <v>1</v>
      </c>
      <c r="AB1392" s="1">
        <v>42785</v>
      </c>
      <c r="AC1392" s="13">
        <f t="shared" si="194"/>
        <v>42767</v>
      </c>
      <c r="AD1392" s="14">
        <f t="shared" si="195"/>
        <v>42785</v>
      </c>
      <c r="AE1392" s="1" t="str">
        <f t="shared" si="196"/>
        <v>Sunday</v>
      </c>
      <c r="AF1392" s="2">
        <v>0.64446759259259256</v>
      </c>
      <c r="AG1392" s="2">
        <f t="shared" si="197"/>
        <v>0.625</v>
      </c>
      <c r="AH1392" t="s">
        <v>35</v>
      </c>
    </row>
    <row r="1393" spans="1:34" x14ac:dyDescent="0.2">
      <c r="A1393">
        <v>1391986</v>
      </c>
      <c r="B1393" t="s">
        <v>88</v>
      </c>
      <c r="E1393">
        <v>15101</v>
      </c>
      <c r="F1393" t="s">
        <v>23</v>
      </c>
      <c r="G1393" t="s">
        <v>89</v>
      </c>
      <c r="H1393">
        <v>5493</v>
      </c>
      <c r="I1393" t="s">
        <v>36</v>
      </c>
      <c r="J1393">
        <f>VLOOKUP(I1393,[1]Key!$A$1:$C$72,2,FALSE)</f>
        <v>43.038580000000003</v>
      </c>
      <c r="K1393">
        <f>VLOOKUP(I1393,[1]Key!$A$1:$C$72,3,FALSE)</f>
        <v>-87.90934</v>
      </c>
      <c r="L1393" t="s">
        <v>43</v>
      </c>
      <c r="M1393">
        <f>VLOOKUP(L1393,[1]Key!$A$1:$C$72,2,FALSE)</f>
        <v>43.03886</v>
      </c>
      <c r="N1393">
        <f>VLOOKUP(L1393,[1]Key!$A$1:$C$72,3,FALSE)</f>
        <v>-87.902720000000002</v>
      </c>
      <c r="O1393">
        <v>46</v>
      </c>
      <c r="P1393">
        <v>6</v>
      </c>
      <c r="Q1393">
        <v>6.9</v>
      </c>
      <c r="R1393">
        <v>6.6</v>
      </c>
      <c r="S1393">
        <v>276</v>
      </c>
      <c r="T1393">
        <f t="shared" si="189"/>
        <v>-1</v>
      </c>
      <c r="U1393" s="1">
        <v>42785</v>
      </c>
      <c r="V1393" s="13">
        <f t="shared" si="190"/>
        <v>42767</v>
      </c>
      <c r="W1393" s="14">
        <f t="shared" si="191"/>
        <v>42785</v>
      </c>
      <c r="X1393" s="1" t="str">
        <f t="shared" si="192"/>
        <v>Sunday</v>
      </c>
      <c r="Y1393" s="2">
        <v>0.61410879629629633</v>
      </c>
      <c r="Z1393" s="2">
        <f t="shared" si="193"/>
        <v>0.625</v>
      </c>
      <c r="AA1393">
        <f>1</f>
        <v>1</v>
      </c>
      <c r="AB1393" s="1">
        <v>42785</v>
      </c>
      <c r="AC1393" s="13">
        <f t="shared" si="194"/>
        <v>42767</v>
      </c>
      <c r="AD1393" s="14">
        <f t="shared" si="195"/>
        <v>42785</v>
      </c>
      <c r="AE1393" s="1" t="str">
        <f t="shared" si="196"/>
        <v>Sunday</v>
      </c>
      <c r="AF1393" s="2">
        <v>0.64634259259259264</v>
      </c>
      <c r="AG1393" s="2">
        <f t="shared" si="197"/>
        <v>0.66666666666666663</v>
      </c>
      <c r="AH1393" t="s">
        <v>27</v>
      </c>
    </row>
    <row r="1394" spans="1:34" x14ac:dyDescent="0.2">
      <c r="A1394">
        <v>1514373</v>
      </c>
      <c r="B1394" t="s">
        <v>88</v>
      </c>
      <c r="E1394">
        <v>53208</v>
      </c>
      <c r="F1394" t="s">
        <v>23</v>
      </c>
      <c r="G1394" t="s">
        <v>89</v>
      </c>
      <c r="H1394">
        <v>47</v>
      </c>
      <c r="I1394" t="s">
        <v>34</v>
      </c>
      <c r="J1394">
        <f>VLOOKUP(I1394,[1]Key!$A$1:$C$72,2,FALSE)</f>
        <v>43.036900000000003</v>
      </c>
      <c r="K1394">
        <f>VLOOKUP(I1394,[1]Key!$A$1:$C$72,3,FALSE)</f>
        <v>-87.89667</v>
      </c>
      <c r="L1394" t="s">
        <v>80</v>
      </c>
      <c r="M1394">
        <f>VLOOKUP(L1394,[1]Key!$A$1:$C$72,2,FALSE)</f>
        <v>43.052460000000004</v>
      </c>
      <c r="N1394">
        <f>VLOOKUP(L1394,[1]Key!$A$1:$C$72,3,FALSE)</f>
        <v>-87.891000000000005</v>
      </c>
      <c r="O1394">
        <v>36</v>
      </c>
      <c r="P1394">
        <v>6</v>
      </c>
      <c r="Q1394">
        <v>5.4</v>
      </c>
      <c r="R1394">
        <v>5.0999999999999996</v>
      </c>
      <c r="S1394">
        <v>216</v>
      </c>
      <c r="T1394">
        <f t="shared" si="189"/>
        <v>-1</v>
      </c>
      <c r="U1394" s="1">
        <v>42785</v>
      </c>
      <c r="V1394" s="13">
        <f t="shared" si="190"/>
        <v>42767</v>
      </c>
      <c r="W1394" s="14">
        <f t="shared" si="191"/>
        <v>42785</v>
      </c>
      <c r="X1394" s="1" t="str">
        <f t="shared" si="192"/>
        <v>Sunday</v>
      </c>
      <c r="Y1394" s="2">
        <v>0.61809027777777781</v>
      </c>
      <c r="Z1394" s="2">
        <f t="shared" si="193"/>
        <v>0.625</v>
      </c>
      <c r="AA1394">
        <f>1</f>
        <v>1</v>
      </c>
      <c r="AB1394" s="1">
        <v>42785</v>
      </c>
      <c r="AC1394" s="13">
        <f t="shared" si="194"/>
        <v>42767</v>
      </c>
      <c r="AD1394" s="14">
        <f t="shared" si="195"/>
        <v>42785</v>
      </c>
      <c r="AE1394" s="1" t="str">
        <f t="shared" si="196"/>
        <v>Sunday</v>
      </c>
      <c r="AF1394" s="2">
        <v>0.64358796296296295</v>
      </c>
      <c r="AG1394" s="2">
        <f t="shared" si="197"/>
        <v>0.625</v>
      </c>
      <c r="AH1394" t="s">
        <v>27</v>
      </c>
    </row>
    <row r="1395" spans="1:34" x14ac:dyDescent="0.2">
      <c r="A1395">
        <v>1514391</v>
      </c>
      <c r="B1395" t="s">
        <v>88</v>
      </c>
      <c r="E1395">
        <v>53208</v>
      </c>
      <c r="F1395" t="s">
        <v>23</v>
      </c>
      <c r="G1395" t="s">
        <v>89</v>
      </c>
      <c r="H1395">
        <v>5426</v>
      </c>
      <c r="I1395" t="s">
        <v>34</v>
      </c>
      <c r="J1395">
        <f>VLOOKUP(I1395,[1]Key!$A$1:$C$72,2,FALSE)</f>
        <v>43.036900000000003</v>
      </c>
      <c r="K1395">
        <f>VLOOKUP(I1395,[1]Key!$A$1:$C$72,3,FALSE)</f>
        <v>-87.89667</v>
      </c>
      <c r="L1395" t="s">
        <v>80</v>
      </c>
      <c r="M1395">
        <f>VLOOKUP(L1395,[1]Key!$A$1:$C$72,2,FALSE)</f>
        <v>43.052460000000004</v>
      </c>
      <c r="N1395">
        <f>VLOOKUP(L1395,[1]Key!$A$1:$C$72,3,FALSE)</f>
        <v>-87.891000000000005</v>
      </c>
      <c r="O1395">
        <v>36</v>
      </c>
      <c r="P1395">
        <v>6</v>
      </c>
      <c r="Q1395">
        <v>5.4</v>
      </c>
      <c r="R1395">
        <v>5.0999999999999996</v>
      </c>
      <c r="S1395">
        <v>216</v>
      </c>
      <c r="T1395">
        <f t="shared" si="189"/>
        <v>-1</v>
      </c>
      <c r="U1395" s="1">
        <v>42785</v>
      </c>
      <c r="V1395" s="13">
        <f t="shared" si="190"/>
        <v>42767</v>
      </c>
      <c r="W1395" s="14">
        <f t="shared" si="191"/>
        <v>42785</v>
      </c>
      <c r="X1395" s="1" t="str">
        <f t="shared" si="192"/>
        <v>Sunday</v>
      </c>
      <c r="Y1395" s="2">
        <v>0.61938657407407405</v>
      </c>
      <c r="Z1395" s="2">
        <f t="shared" si="193"/>
        <v>0.625</v>
      </c>
      <c r="AA1395">
        <f>1</f>
        <v>1</v>
      </c>
      <c r="AB1395" s="1">
        <v>42785</v>
      </c>
      <c r="AC1395" s="13">
        <f t="shared" si="194"/>
        <v>42767</v>
      </c>
      <c r="AD1395" s="14">
        <f t="shared" si="195"/>
        <v>42785</v>
      </c>
      <c r="AE1395" s="1" t="str">
        <f t="shared" si="196"/>
        <v>Sunday</v>
      </c>
      <c r="AF1395" s="2">
        <v>0.64384259259259258</v>
      </c>
      <c r="AG1395" s="2">
        <f t="shared" si="197"/>
        <v>0.625</v>
      </c>
      <c r="AH1395" t="s">
        <v>27</v>
      </c>
    </row>
    <row r="1396" spans="1:34" x14ac:dyDescent="0.2">
      <c r="A1396">
        <v>1437428</v>
      </c>
      <c r="B1396" t="s">
        <v>88</v>
      </c>
      <c r="E1396">
        <v>63005</v>
      </c>
      <c r="F1396" t="s">
        <v>23</v>
      </c>
      <c r="G1396" t="s">
        <v>89</v>
      </c>
      <c r="H1396">
        <v>5558</v>
      </c>
      <c r="I1396" t="s">
        <v>74</v>
      </c>
      <c r="J1396">
        <f>VLOOKUP(I1396,[1]Key!$A$1:$C$72,2,FALSE)</f>
        <v>43.040154000000001</v>
      </c>
      <c r="K1396">
        <f>VLOOKUP(I1396,[1]Key!$A$1:$C$72,3,FALSE)</f>
        <v>-87.932113000000001</v>
      </c>
      <c r="L1396" t="s">
        <v>34</v>
      </c>
      <c r="M1396">
        <f>VLOOKUP(L1396,[1]Key!$A$1:$C$72,2,FALSE)</f>
        <v>43.036900000000003</v>
      </c>
      <c r="N1396">
        <f>VLOOKUP(L1396,[1]Key!$A$1:$C$72,3,FALSE)</f>
        <v>-87.89667</v>
      </c>
      <c r="O1396">
        <v>68</v>
      </c>
      <c r="P1396">
        <v>9</v>
      </c>
      <c r="Q1396">
        <v>10.199999999999999</v>
      </c>
      <c r="R1396">
        <v>9.6999999999999993</v>
      </c>
      <c r="S1396">
        <v>408</v>
      </c>
      <c r="T1396">
        <f t="shared" si="189"/>
        <v>-1</v>
      </c>
      <c r="U1396" s="1">
        <v>42785</v>
      </c>
      <c r="V1396" s="13">
        <f t="shared" si="190"/>
        <v>42767</v>
      </c>
      <c r="W1396" s="14">
        <f t="shared" si="191"/>
        <v>42785</v>
      </c>
      <c r="X1396" s="1" t="str">
        <f t="shared" si="192"/>
        <v>Sunday</v>
      </c>
      <c r="Y1396" s="2">
        <v>0.62585648148148143</v>
      </c>
      <c r="Z1396" s="2">
        <f t="shared" si="193"/>
        <v>0.625</v>
      </c>
      <c r="AA1396">
        <f>1</f>
        <v>1</v>
      </c>
      <c r="AB1396" s="1">
        <v>42785</v>
      </c>
      <c r="AC1396" s="13">
        <f t="shared" si="194"/>
        <v>42767</v>
      </c>
      <c r="AD1396" s="14">
        <f t="shared" si="195"/>
        <v>42785</v>
      </c>
      <c r="AE1396" s="1" t="str">
        <f t="shared" si="196"/>
        <v>Sunday</v>
      </c>
      <c r="AF1396" s="2">
        <v>0.67326388888888899</v>
      </c>
      <c r="AG1396" s="2">
        <f t="shared" si="197"/>
        <v>0.66666666666666663</v>
      </c>
      <c r="AH1396" t="s">
        <v>27</v>
      </c>
    </row>
    <row r="1397" spans="1:34" x14ac:dyDescent="0.2">
      <c r="A1397">
        <v>1514466</v>
      </c>
      <c r="B1397" t="s">
        <v>88</v>
      </c>
      <c r="E1397">
        <v>53131</v>
      </c>
      <c r="F1397" t="s">
        <v>23</v>
      </c>
      <c r="G1397" t="s">
        <v>89</v>
      </c>
      <c r="H1397">
        <v>11150</v>
      </c>
      <c r="I1397" t="s">
        <v>62</v>
      </c>
      <c r="J1397">
        <f>VLOOKUP(I1397,[1]Key!$A$1:$C$72,2,FALSE)</f>
        <v>43.058010000000003</v>
      </c>
      <c r="K1397">
        <f>VLOOKUP(I1397,[1]Key!$A$1:$C$72,3,FALSE)</f>
        <v>-87.877300000000005</v>
      </c>
      <c r="L1397" t="s">
        <v>39</v>
      </c>
      <c r="M1397">
        <f>VLOOKUP(L1397,[1]Key!$A$1:$C$72,2,FALSE)</f>
        <v>43.03913</v>
      </c>
      <c r="N1397">
        <f>VLOOKUP(L1397,[1]Key!$A$1:$C$72,3,FALSE)</f>
        <v>-87.916150000000002</v>
      </c>
      <c r="O1397">
        <v>50</v>
      </c>
      <c r="P1397">
        <v>6</v>
      </c>
      <c r="Q1397">
        <v>7.5</v>
      </c>
      <c r="R1397">
        <v>7.1</v>
      </c>
      <c r="S1397">
        <v>300</v>
      </c>
      <c r="T1397">
        <f t="shared" si="189"/>
        <v>-1</v>
      </c>
      <c r="U1397" s="1">
        <v>42785</v>
      </c>
      <c r="V1397" s="13">
        <f t="shared" si="190"/>
        <v>42767</v>
      </c>
      <c r="W1397" s="14">
        <f t="shared" si="191"/>
        <v>42785</v>
      </c>
      <c r="X1397" s="1" t="str">
        <f t="shared" si="192"/>
        <v>Sunday</v>
      </c>
      <c r="Y1397" s="2">
        <v>0.6283333333333333</v>
      </c>
      <c r="Z1397" s="2">
        <f t="shared" si="193"/>
        <v>0.625</v>
      </c>
      <c r="AA1397">
        <f>1</f>
        <v>1</v>
      </c>
      <c r="AB1397" s="1">
        <v>42785</v>
      </c>
      <c r="AC1397" s="13">
        <f t="shared" si="194"/>
        <v>42767</v>
      </c>
      <c r="AD1397" s="14">
        <f t="shared" si="195"/>
        <v>42785</v>
      </c>
      <c r="AE1397" s="1" t="str">
        <f t="shared" si="196"/>
        <v>Sunday</v>
      </c>
      <c r="AF1397" s="2">
        <v>0.66270833333333334</v>
      </c>
      <c r="AG1397" s="2">
        <f t="shared" si="197"/>
        <v>0.66666666666666663</v>
      </c>
      <c r="AH1397" t="s">
        <v>27</v>
      </c>
    </row>
    <row r="1398" spans="1:34" x14ac:dyDescent="0.2">
      <c r="A1398">
        <v>1514477</v>
      </c>
      <c r="B1398" t="s">
        <v>88</v>
      </c>
      <c r="E1398">
        <v>53215</v>
      </c>
      <c r="F1398" t="s">
        <v>23</v>
      </c>
      <c r="G1398" t="s">
        <v>89</v>
      </c>
      <c r="H1398">
        <v>5461</v>
      </c>
      <c r="I1398" t="s">
        <v>40</v>
      </c>
      <c r="J1398">
        <f>VLOOKUP(I1398,[1]Key!$A$1:$C$72,2,FALSE)</f>
        <v>43.031480000000002</v>
      </c>
      <c r="K1398">
        <f>VLOOKUP(I1398,[1]Key!$A$1:$C$72,3,FALSE)</f>
        <v>-87.908169999999998</v>
      </c>
      <c r="L1398" t="s">
        <v>40</v>
      </c>
      <c r="M1398">
        <f>VLOOKUP(L1398,[1]Key!$A$1:$C$72,2,FALSE)</f>
        <v>43.031480000000002</v>
      </c>
      <c r="N1398">
        <f>VLOOKUP(L1398,[1]Key!$A$1:$C$72,3,FALSE)</f>
        <v>-87.908169999999998</v>
      </c>
      <c r="O1398">
        <v>56</v>
      </c>
      <c r="P1398">
        <v>6</v>
      </c>
      <c r="Q1398">
        <v>8.4</v>
      </c>
      <c r="R1398">
        <v>8</v>
      </c>
      <c r="S1398">
        <v>336</v>
      </c>
      <c r="T1398">
        <f t="shared" si="189"/>
        <v>-1</v>
      </c>
      <c r="U1398" s="1">
        <v>42785</v>
      </c>
      <c r="V1398" s="13">
        <f t="shared" si="190"/>
        <v>42767</v>
      </c>
      <c r="W1398" s="14">
        <f t="shared" si="191"/>
        <v>42785</v>
      </c>
      <c r="X1398" s="1" t="str">
        <f t="shared" si="192"/>
        <v>Sunday</v>
      </c>
      <c r="Y1398" s="2">
        <v>0.63145833333333334</v>
      </c>
      <c r="Z1398" s="2">
        <f t="shared" si="193"/>
        <v>0.625</v>
      </c>
      <c r="AA1398">
        <f>1</f>
        <v>1</v>
      </c>
      <c r="AB1398" s="1">
        <v>42785</v>
      </c>
      <c r="AC1398" s="13">
        <f t="shared" si="194"/>
        <v>42767</v>
      </c>
      <c r="AD1398" s="14">
        <f t="shared" si="195"/>
        <v>42785</v>
      </c>
      <c r="AE1398" s="1" t="str">
        <f t="shared" si="196"/>
        <v>Sunday</v>
      </c>
      <c r="AF1398" s="2">
        <v>0.67017361111111118</v>
      </c>
      <c r="AG1398" s="2">
        <f t="shared" si="197"/>
        <v>0.66666666666666663</v>
      </c>
      <c r="AH1398" t="s">
        <v>35</v>
      </c>
    </row>
    <row r="1399" spans="1:34" x14ac:dyDescent="0.2">
      <c r="A1399">
        <v>1177797</v>
      </c>
      <c r="B1399" t="s">
        <v>88</v>
      </c>
      <c r="E1399">
        <v>60108</v>
      </c>
      <c r="F1399" t="s">
        <v>23</v>
      </c>
      <c r="G1399" t="s">
        <v>89</v>
      </c>
      <c r="H1399">
        <v>11078</v>
      </c>
      <c r="I1399" t="s">
        <v>74</v>
      </c>
      <c r="J1399">
        <f>VLOOKUP(I1399,[1]Key!$A$1:$C$72,2,FALSE)</f>
        <v>43.040154000000001</v>
      </c>
      <c r="K1399">
        <f>VLOOKUP(I1399,[1]Key!$A$1:$C$72,3,FALSE)</f>
        <v>-87.932113000000001</v>
      </c>
      <c r="L1399" t="s">
        <v>36</v>
      </c>
      <c r="M1399">
        <f>VLOOKUP(L1399,[1]Key!$A$1:$C$72,2,FALSE)</f>
        <v>43.038580000000003</v>
      </c>
      <c r="N1399">
        <f>VLOOKUP(L1399,[1]Key!$A$1:$C$72,3,FALSE)</f>
        <v>-87.90934</v>
      </c>
      <c r="O1399">
        <v>15</v>
      </c>
      <c r="P1399">
        <v>3</v>
      </c>
      <c r="Q1399">
        <v>2.2999999999999998</v>
      </c>
      <c r="R1399">
        <v>2.1</v>
      </c>
      <c r="S1399">
        <v>90</v>
      </c>
      <c r="T1399">
        <f t="shared" si="189"/>
        <v>-1</v>
      </c>
      <c r="U1399" s="1">
        <v>42785</v>
      </c>
      <c r="V1399" s="13">
        <f t="shared" si="190"/>
        <v>42767</v>
      </c>
      <c r="W1399" s="14">
        <f t="shared" si="191"/>
        <v>42785</v>
      </c>
      <c r="X1399" s="1" t="str">
        <f t="shared" si="192"/>
        <v>Sunday</v>
      </c>
      <c r="Y1399" s="2">
        <v>0.65443287037037035</v>
      </c>
      <c r="Z1399" s="2">
        <f t="shared" si="193"/>
        <v>0.66666666666666663</v>
      </c>
      <c r="AA1399">
        <f>1</f>
        <v>1</v>
      </c>
      <c r="AB1399" s="1">
        <v>42785</v>
      </c>
      <c r="AC1399" s="13">
        <f t="shared" si="194"/>
        <v>42767</v>
      </c>
      <c r="AD1399" s="14">
        <f t="shared" si="195"/>
        <v>42785</v>
      </c>
      <c r="AE1399" s="1" t="str">
        <f t="shared" si="196"/>
        <v>Sunday</v>
      </c>
      <c r="AF1399" s="2">
        <v>0.66509259259259257</v>
      </c>
      <c r="AG1399" s="2">
        <f t="shared" si="197"/>
        <v>0.66666666666666663</v>
      </c>
      <c r="AH1399" t="s">
        <v>27</v>
      </c>
    </row>
    <row r="1400" spans="1:34" x14ac:dyDescent="0.2">
      <c r="A1400">
        <v>1514652</v>
      </c>
      <c r="B1400" t="s">
        <v>88</v>
      </c>
      <c r="E1400">
        <v>53213</v>
      </c>
      <c r="F1400" t="s">
        <v>23</v>
      </c>
      <c r="G1400" t="s">
        <v>89</v>
      </c>
      <c r="H1400">
        <v>5439</v>
      </c>
      <c r="I1400" t="s">
        <v>58</v>
      </c>
      <c r="J1400">
        <f>VLOOKUP(I1400,[1]Key!$A$1:$C$72,2,FALSE)</f>
        <v>43.052630000000001</v>
      </c>
      <c r="K1400">
        <f>VLOOKUP(I1400,[1]Key!$A$1:$C$72,3,FALSE)</f>
        <v>-88.016319999999993</v>
      </c>
      <c r="L1400" t="s">
        <v>58</v>
      </c>
      <c r="M1400">
        <f>VLOOKUP(L1400,[1]Key!$A$1:$C$72,2,FALSE)</f>
        <v>43.052630000000001</v>
      </c>
      <c r="N1400">
        <f>VLOOKUP(L1400,[1]Key!$A$1:$C$72,3,FALSE)</f>
        <v>-88.016319999999993</v>
      </c>
      <c r="O1400">
        <v>77</v>
      </c>
      <c r="P1400">
        <v>9</v>
      </c>
      <c r="Q1400">
        <v>11.6</v>
      </c>
      <c r="R1400">
        <v>11</v>
      </c>
      <c r="S1400">
        <v>462</v>
      </c>
      <c r="T1400">
        <f t="shared" si="189"/>
        <v>-1</v>
      </c>
      <c r="U1400" s="1">
        <v>42785</v>
      </c>
      <c r="V1400" s="13">
        <f t="shared" si="190"/>
        <v>42767</v>
      </c>
      <c r="W1400" s="14">
        <f t="shared" si="191"/>
        <v>42785</v>
      </c>
      <c r="X1400" s="1" t="str">
        <f t="shared" si="192"/>
        <v>Sunday</v>
      </c>
      <c r="Y1400" s="2">
        <v>0.65668981481481481</v>
      </c>
      <c r="Z1400" s="2">
        <f t="shared" si="193"/>
        <v>0.66666666666666663</v>
      </c>
      <c r="AA1400">
        <f>1</f>
        <v>1</v>
      </c>
      <c r="AB1400" s="1">
        <v>42785</v>
      </c>
      <c r="AC1400" s="13">
        <f t="shared" si="194"/>
        <v>42767</v>
      </c>
      <c r="AD1400" s="14">
        <f t="shared" si="195"/>
        <v>42785</v>
      </c>
      <c r="AE1400" s="1" t="str">
        <f t="shared" si="196"/>
        <v>Sunday</v>
      </c>
      <c r="AF1400" s="2">
        <v>0.71015046296296302</v>
      </c>
      <c r="AG1400" s="2">
        <f t="shared" si="197"/>
        <v>0.70833333333333326</v>
      </c>
      <c r="AH1400" t="s">
        <v>35</v>
      </c>
    </row>
    <row r="1401" spans="1:34" x14ac:dyDescent="0.2">
      <c r="A1401">
        <v>1514039</v>
      </c>
      <c r="B1401" t="s">
        <v>88</v>
      </c>
      <c r="E1401">
        <v>53202</v>
      </c>
      <c r="F1401" t="s">
        <v>23</v>
      </c>
      <c r="G1401" t="s">
        <v>89</v>
      </c>
      <c r="H1401">
        <v>11087</v>
      </c>
      <c r="I1401" t="s">
        <v>37</v>
      </c>
      <c r="J1401">
        <f>VLOOKUP(I1401,[1]Key!$A$1:$C$72,2,FALSE)</f>
        <v>43.031320000000001</v>
      </c>
      <c r="K1401">
        <f>VLOOKUP(I1401,[1]Key!$A$1:$C$72,3,FALSE)</f>
        <v>-87.904259999999994</v>
      </c>
      <c r="L1401" t="s">
        <v>70</v>
      </c>
      <c r="M1401">
        <f>VLOOKUP(L1401,[1]Key!$A$1:$C$72,2,FALSE)</f>
        <v>43.053040000000003</v>
      </c>
      <c r="N1401">
        <f>VLOOKUP(L1401,[1]Key!$A$1:$C$72,3,FALSE)</f>
        <v>-87.897660000000002</v>
      </c>
      <c r="O1401">
        <v>22</v>
      </c>
      <c r="P1401">
        <v>3</v>
      </c>
      <c r="Q1401">
        <v>3.3</v>
      </c>
      <c r="R1401">
        <v>3.1</v>
      </c>
      <c r="S1401">
        <v>132</v>
      </c>
      <c r="T1401">
        <f t="shared" si="189"/>
        <v>-1</v>
      </c>
      <c r="U1401" s="1">
        <v>42785</v>
      </c>
      <c r="V1401" s="13">
        <f t="shared" si="190"/>
        <v>42767</v>
      </c>
      <c r="W1401" s="14">
        <f t="shared" si="191"/>
        <v>42785</v>
      </c>
      <c r="X1401" s="1" t="str">
        <f t="shared" si="192"/>
        <v>Sunday</v>
      </c>
      <c r="Y1401" s="2">
        <v>0.6623148148148148</v>
      </c>
      <c r="Z1401" s="2">
        <f t="shared" si="193"/>
        <v>0.66666666666666663</v>
      </c>
      <c r="AA1401">
        <f>1</f>
        <v>1</v>
      </c>
      <c r="AB1401" s="1">
        <v>42785</v>
      </c>
      <c r="AC1401" s="13">
        <f t="shared" si="194"/>
        <v>42767</v>
      </c>
      <c r="AD1401" s="14">
        <f t="shared" si="195"/>
        <v>42785</v>
      </c>
      <c r="AE1401" s="1" t="str">
        <f t="shared" si="196"/>
        <v>Sunday</v>
      </c>
      <c r="AF1401" s="2">
        <v>0.67708333333333337</v>
      </c>
      <c r="AG1401" s="2">
        <f t="shared" si="197"/>
        <v>0.66666666666666663</v>
      </c>
      <c r="AH1401" t="s">
        <v>27</v>
      </c>
    </row>
    <row r="1402" spans="1:34" x14ac:dyDescent="0.2">
      <c r="A1402">
        <v>1514756</v>
      </c>
      <c r="B1402" t="s">
        <v>88</v>
      </c>
      <c r="E1402">
        <v>60514</v>
      </c>
      <c r="F1402" t="s">
        <v>23</v>
      </c>
      <c r="G1402" t="s">
        <v>89</v>
      </c>
      <c r="H1402">
        <v>5587</v>
      </c>
      <c r="I1402" t="s">
        <v>85</v>
      </c>
      <c r="J1402">
        <f>VLOOKUP(I1402,[1]Key!$A$1:$C$72,2,FALSE)</f>
        <v>43.041646999999998</v>
      </c>
      <c r="K1402">
        <f>VLOOKUP(I1402,[1]Key!$A$1:$C$72,3,FALSE)</f>
        <v>-87.927257999999995</v>
      </c>
      <c r="L1402" t="s">
        <v>31</v>
      </c>
      <c r="M1402">
        <f>VLOOKUP(L1402,[1]Key!$A$1:$C$72,2,FALSE)</f>
        <v>43.03519</v>
      </c>
      <c r="N1402">
        <f>VLOOKUP(L1402,[1]Key!$A$1:$C$72,3,FALSE)</f>
        <v>-87.907390000000007</v>
      </c>
      <c r="O1402">
        <v>40</v>
      </c>
      <c r="P1402">
        <v>6</v>
      </c>
      <c r="Q1402">
        <v>6</v>
      </c>
      <c r="R1402">
        <v>5.7</v>
      </c>
      <c r="S1402">
        <v>240</v>
      </c>
      <c r="T1402">
        <f t="shared" si="189"/>
        <v>-1</v>
      </c>
      <c r="U1402" s="1">
        <v>42785</v>
      </c>
      <c r="V1402" s="13">
        <f t="shared" si="190"/>
        <v>42767</v>
      </c>
      <c r="W1402" s="14">
        <f t="shared" si="191"/>
        <v>42785</v>
      </c>
      <c r="X1402" s="1" t="str">
        <f t="shared" si="192"/>
        <v>Sunday</v>
      </c>
      <c r="Y1402" s="2">
        <v>0.67002314814814812</v>
      </c>
      <c r="Z1402" s="2">
        <f t="shared" si="193"/>
        <v>0.66666666666666663</v>
      </c>
      <c r="AA1402">
        <f>1</f>
        <v>1</v>
      </c>
      <c r="AB1402" s="1">
        <v>42785</v>
      </c>
      <c r="AC1402" s="13">
        <f t="shared" si="194"/>
        <v>42767</v>
      </c>
      <c r="AD1402" s="14">
        <f t="shared" si="195"/>
        <v>42785</v>
      </c>
      <c r="AE1402" s="1" t="str">
        <f t="shared" si="196"/>
        <v>Sunday</v>
      </c>
      <c r="AF1402" s="2">
        <v>0.69766203703703711</v>
      </c>
      <c r="AG1402" s="2">
        <f t="shared" si="197"/>
        <v>0.70833333333333326</v>
      </c>
      <c r="AH1402" t="s">
        <v>27</v>
      </c>
    </row>
    <row r="1403" spans="1:34" x14ac:dyDescent="0.2">
      <c r="A1403">
        <v>1514760</v>
      </c>
      <c r="B1403" t="s">
        <v>88</v>
      </c>
      <c r="E1403">
        <v>53204</v>
      </c>
      <c r="F1403" t="s">
        <v>23</v>
      </c>
      <c r="G1403" t="s">
        <v>89</v>
      </c>
      <c r="H1403">
        <v>11119</v>
      </c>
      <c r="I1403" t="s">
        <v>51</v>
      </c>
      <c r="J1403">
        <f>VLOOKUP(I1403,[1]Key!$A$1:$C$72,2,FALSE)</f>
        <v>43.05536</v>
      </c>
      <c r="K1403">
        <f>VLOOKUP(I1403,[1]Key!$A$1:$C$72,3,FALSE)</f>
        <v>-87.90504</v>
      </c>
      <c r="L1403" t="s">
        <v>82</v>
      </c>
      <c r="M1403">
        <f>VLOOKUP(L1403,[1]Key!$A$1:$C$72,2,FALSE)</f>
        <v>43.026229999999998</v>
      </c>
      <c r="N1403">
        <f>VLOOKUP(L1403,[1]Key!$A$1:$C$72,3,FALSE)</f>
        <v>-87.912809999999993</v>
      </c>
      <c r="O1403">
        <v>20</v>
      </c>
      <c r="P1403">
        <v>3</v>
      </c>
      <c r="Q1403">
        <v>3</v>
      </c>
      <c r="R1403">
        <v>2.9</v>
      </c>
      <c r="S1403">
        <v>120</v>
      </c>
      <c r="T1403">
        <f t="shared" si="189"/>
        <v>-1</v>
      </c>
      <c r="U1403" s="1">
        <v>42785</v>
      </c>
      <c r="V1403" s="13">
        <f t="shared" si="190"/>
        <v>42767</v>
      </c>
      <c r="W1403" s="14">
        <f t="shared" si="191"/>
        <v>42785</v>
      </c>
      <c r="X1403" s="1" t="str">
        <f t="shared" si="192"/>
        <v>Sunday</v>
      </c>
      <c r="Y1403" s="2">
        <v>0.67065972222222225</v>
      </c>
      <c r="Z1403" s="2">
        <f t="shared" si="193"/>
        <v>0.66666666666666663</v>
      </c>
      <c r="AA1403">
        <f>1</f>
        <v>1</v>
      </c>
      <c r="AB1403" s="1">
        <v>42785</v>
      </c>
      <c r="AC1403" s="13">
        <f t="shared" si="194"/>
        <v>42767</v>
      </c>
      <c r="AD1403" s="14">
        <f t="shared" si="195"/>
        <v>42785</v>
      </c>
      <c r="AE1403" s="1" t="str">
        <f t="shared" si="196"/>
        <v>Sunday</v>
      </c>
      <c r="AF1403" s="2">
        <v>0.68414351851851851</v>
      </c>
      <c r="AG1403" s="2">
        <f t="shared" si="197"/>
        <v>0.66666666666666663</v>
      </c>
      <c r="AH1403" t="s">
        <v>27</v>
      </c>
    </row>
    <row r="1404" spans="1:34" x14ac:dyDescent="0.2">
      <c r="A1404">
        <v>1514843</v>
      </c>
      <c r="B1404" t="s">
        <v>88</v>
      </c>
      <c r="E1404">
        <v>53204</v>
      </c>
      <c r="F1404" t="s">
        <v>23</v>
      </c>
      <c r="G1404" t="s">
        <v>89</v>
      </c>
      <c r="H1404">
        <v>5470</v>
      </c>
      <c r="I1404" t="s">
        <v>40</v>
      </c>
      <c r="J1404">
        <f>VLOOKUP(I1404,[1]Key!$A$1:$C$72,2,FALSE)</f>
        <v>43.031480000000002</v>
      </c>
      <c r="K1404">
        <f>VLOOKUP(I1404,[1]Key!$A$1:$C$72,3,FALSE)</f>
        <v>-87.908169999999998</v>
      </c>
      <c r="L1404" t="s">
        <v>40</v>
      </c>
      <c r="M1404">
        <f>VLOOKUP(L1404,[1]Key!$A$1:$C$72,2,FALSE)</f>
        <v>43.031480000000002</v>
      </c>
      <c r="N1404">
        <f>VLOOKUP(L1404,[1]Key!$A$1:$C$72,3,FALSE)</f>
        <v>-87.908169999999998</v>
      </c>
      <c r="O1404">
        <v>37</v>
      </c>
      <c r="P1404">
        <v>6</v>
      </c>
      <c r="Q1404">
        <v>5.6</v>
      </c>
      <c r="R1404">
        <v>5.3</v>
      </c>
      <c r="S1404">
        <v>222</v>
      </c>
      <c r="T1404">
        <f t="shared" si="189"/>
        <v>-1</v>
      </c>
      <c r="U1404" s="1">
        <v>42785</v>
      </c>
      <c r="V1404" s="13">
        <f t="shared" si="190"/>
        <v>42767</v>
      </c>
      <c r="W1404" s="14">
        <f t="shared" si="191"/>
        <v>42785</v>
      </c>
      <c r="X1404" s="1" t="str">
        <f t="shared" si="192"/>
        <v>Sunday</v>
      </c>
      <c r="Y1404" s="2">
        <v>0.68368055555555562</v>
      </c>
      <c r="Z1404" s="2">
        <f t="shared" si="193"/>
        <v>0.66666666666666663</v>
      </c>
      <c r="AA1404">
        <f>1</f>
        <v>1</v>
      </c>
      <c r="AB1404" s="1">
        <v>42785</v>
      </c>
      <c r="AC1404" s="13">
        <f t="shared" si="194"/>
        <v>42767</v>
      </c>
      <c r="AD1404" s="14">
        <f t="shared" si="195"/>
        <v>42785</v>
      </c>
      <c r="AE1404" s="1" t="str">
        <f t="shared" si="196"/>
        <v>Sunday</v>
      </c>
      <c r="AF1404" s="2">
        <v>0.70924768518518511</v>
      </c>
      <c r="AG1404" s="2">
        <f t="shared" si="197"/>
        <v>0.70833333333333326</v>
      </c>
      <c r="AH1404" t="s">
        <v>35</v>
      </c>
    </row>
    <row r="1405" spans="1:34" x14ac:dyDescent="0.2">
      <c r="A1405">
        <v>1514907</v>
      </c>
      <c r="B1405" t="s">
        <v>88</v>
      </c>
      <c r="E1405">
        <v>53217</v>
      </c>
      <c r="F1405" t="s">
        <v>23</v>
      </c>
      <c r="G1405" t="s">
        <v>89</v>
      </c>
      <c r="H1405">
        <v>357</v>
      </c>
      <c r="I1405" t="s">
        <v>61</v>
      </c>
      <c r="J1405">
        <f>VLOOKUP(I1405,[1]Key!$A$1:$C$72,2,FALSE)</f>
        <v>43.058619999999998</v>
      </c>
      <c r="K1405">
        <f>VLOOKUP(I1405,[1]Key!$A$1:$C$72,3,FALSE)</f>
        <v>-87.885319999999993</v>
      </c>
      <c r="L1405" t="s">
        <v>61</v>
      </c>
      <c r="M1405">
        <f>VLOOKUP(L1405,[1]Key!$A$1:$C$72,2,FALSE)</f>
        <v>43.058619999999998</v>
      </c>
      <c r="N1405">
        <f>VLOOKUP(L1405,[1]Key!$A$1:$C$72,3,FALSE)</f>
        <v>-87.885319999999993</v>
      </c>
      <c r="O1405">
        <v>22</v>
      </c>
      <c r="P1405">
        <v>3</v>
      </c>
      <c r="Q1405">
        <v>3.3</v>
      </c>
      <c r="R1405">
        <v>3.1</v>
      </c>
      <c r="S1405">
        <v>132</v>
      </c>
      <c r="T1405">
        <f t="shared" si="189"/>
        <v>-1</v>
      </c>
      <c r="U1405" s="1">
        <v>42785</v>
      </c>
      <c r="V1405" s="13">
        <f t="shared" si="190"/>
        <v>42767</v>
      </c>
      <c r="W1405" s="14">
        <f t="shared" si="191"/>
        <v>42785</v>
      </c>
      <c r="X1405" s="1" t="str">
        <f t="shared" si="192"/>
        <v>Sunday</v>
      </c>
      <c r="Y1405" s="2">
        <v>0.69363425925925926</v>
      </c>
      <c r="Z1405" s="2">
        <f t="shared" si="193"/>
        <v>0.70833333333333326</v>
      </c>
      <c r="AA1405">
        <f>1</f>
        <v>1</v>
      </c>
      <c r="AB1405" s="1">
        <v>42785</v>
      </c>
      <c r="AC1405" s="13">
        <f t="shared" si="194"/>
        <v>42767</v>
      </c>
      <c r="AD1405" s="14">
        <f t="shared" si="195"/>
        <v>42785</v>
      </c>
      <c r="AE1405" s="1" t="str">
        <f t="shared" si="196"/>
        <v>Sunday</v>
      </c>
      <c r="AF1405" s="2">
        <v>0.70878472222222222</v>
      </c>
      <c r="AG1405" s="2">
        <f t="shared" si="197"/>
        <v>0.70833333333333326</v>
      </c>
      <c r="AH1405" t="s">
        <v>35</v>
      </c>
    </row>
    <row r="1406" spans="1:34" x14ac:dyDescent="0.2">
      <c r="A1406">
        <v>1514909</v>
      </c>
      <c r="B1406" t="s">
        <v>88</v>
      </c>
      <c r="E1406">
        <v>53188</v>
      </c>
      <c r="F1406" t="s">
        <v>23</v>
      </c>
      <c r="G1406" t="s">
        <v>89</v>
      </c>
      <c r="H1406">
        <v>91</v>
      </c>
      <c r="I1406" t="s">
        <v>66</v>
      </c>
      <c r="J1406">
        <f>VLOOKUP(I1406,[1]Key!$A$1:$C$72,2,FALSE)</f>
        <v>43.060155999999999</v>
      </c>
      <c r="K1406">
        <f>VLOOKUP(I1406,[1]Key!$A$1:$C$72,3,FALSE)</f>
        <v>-87.881258000000003</v>
      </c>
      <c r="L1406" t="s">
        <v>66</v>
      </c>
      <c r="M1406">
        <f>VLOOKUP(L1406,[1]Key!$A$1:$C$72,2,FALSE)</f>
        <v>43.060155999999999</v>
      </c>
      <c r="N1406">
        <f>VLOOKUP(L1406,[1]Key!$A$1:$C$72,3,FALSE)</f>
        <v>-87.881258000000003</v>
      </c>
      <c r="O1406">
        <v>1</v>
      </c>
      <c r="P1406">
        <v>0</v>
      </c>
      <c r="Q1406">
        <v>0.2</v>
      </c>
      <c r="R1406">
        <v>0.1</v>
      </c>
      <c r="S1406">
        <v>6</v>
      </c>
      <c r="T1406">
        <f t="shared" si="189"/>
        <v>-1</v>
      </c>
      <c r="U1406" s="1">
        <v>42785</v>
      </c>
      <c r="V1406" s="13">
        <f t="shared" si="190"/>
        <v>42767</v>
      </c>
      <c r="W1406" s="14">
        <f t="shared" si="191"/>
        <v>42785</v>
      </c>
      <c r="X1406" s="1" t="str">
        <f t="shared" si="192"/>
        <v>Sunday</v>
      </c>
      <c r="Y1406" s="2">
        <v>0.69364583333333341</v>
      </c>
      <c r="Z1406" s="2">
        <f t="shared" si="193"/>
        <v>0.70833333333333326</v>
      </c>
      <c r="AA1406">
        <f>1</f>
        <v>1</v>
      </c>
      <c r="AB1406" s="1">
        <v>42785</v>
      </c>
      <c r="AC1406" s="13">
        <f t="shared" si="194"/>
        <v>42767</v>
      </c>
      <c r="AD1406" s="14">
        <f t="shared" si="195"/>
        <v>42785</v>
      </c>
      <c r="AE1406" s="1" t="str">
        <f t="shared" si="196"/>
        <v>Sunday</v>
      </c>
      <c r="AF1406" s="2">
        <v>0.69405092592592599</v>
      </c>
      <c r="AG1406" s="2">
        <f t="shared" si="197"/>
        <v>0.70833333333333326</v>
      </c>
      <c r="AH1406" t="s">
        <v>35</v>
      </c>
    </row>
    <row r="1407" spans="1:34" x14ac:dyDescent="0.2">
      <c r="A1407">
        <v>1514966</v>
      </c>
      <c r="B1407" t="s">
        <v>88</v>
      </c>
      <c r="E1407">
        <v>60014</v>
      </c>
      <c r="F1407" t="s">
        <v>23</v>
      </c>
      <c r="G1407" t="s">
        <v>89</v>
      </c>
      <c r="H1407">
        <v>11075</v>
      </c>
      <c r="I1407" t="s">
        <v>63</v>
      </c>
      <c r="J1407">
        <f>VLOOKUP(I1407,[1]Key!$A$1:$C$72,2,FALSE)</f>
        <v>43.078530000000001</v>
      </c>
      <c r="K1407">
        <f>VLOOKUP(I1407,[1]Key!$A$1:$C$72,3,FALSE)</f>
        <v>-87.882620000000003</v>
      </c>
      <c r="L1407" t="s">
        <v>63</v>
      </c>
      <c r="M1407">
        <f>VLOOKUP(L1407,[1]Key!$A$1:$C$72,2,FALSE)</f>
        <v>43.078530000000001</v>
      </c>
      <c r="N1407">
        <f>VLOOKUP(L1407,[1]Key!$A$1:$C$72,3,FALSE)</f>
        <v>-87.882620000000003</v>
      </c>
      <c r="O1407">
        <v>73</v>
      </c>
      <c r="P1407">
        <v>9</v>
      </c>
      <c r="Q1407">
        <v>11</v>
      </c>
      <c r="R1407">
        <v>10.4</v>
      </c>
      <c r="S1407">
        <v>438</v>
      </c>
      <c r="T1407">
        <f t="shared" si="189"/>
        <v>-1</v>
      </c>
      <c r="U1407" s="1">
        <v>42785</v>
      </c>
      <c r="V1407" s="13">
        <f t="shared" si="190"/>
        <v>42767</v>
      </c>
      <c r="W1407" s="14">
        <f t="shared" si="191"/>
        <v>42785</v>
      </c>
      <c r="X1407" s="1" t="str">
        <f t="shared" si="192"/>
        <v>Sunday</v>
      </c>
      <c r="Y1407" s="2">
        <v>0.7020601851851852</v>
      </c>
      <c r="Z1407" s="2">
        <f t="shared" si="193"/>
        <v>0.70833333333333326</v>
      </c>
      <c r="AA1407">
        <f>1</f>
        <v>1</v>
      </c>
      <c r="AB1407" s="1">
        <v>42785</v>
      </c>
      <c r="AC1407" s="13">
        <f t="shared" si="194"/>
        <v>42767</v>
      </c>
      <c r="AD1407" s="14">
        <f t="shared" si="195"/>
        <v>42785</v>
      </c>
      <c r="AE1407" s="1" t="str">
        <f t="shared" si="196"/>
        <v>Sunday</v>
      </c>
      <c r="AF1407" s="2">
        <v>0.75217592592592597</v>
      </c>
      <c r="AG1407" s="2">
        <f t="shared" si="197"/>
        <v>0.75</v>
      </c>
      <c r="AH1407" t="s">
        <v>35</v>
      </c>
    </row>
    <row r="1408" spans="1:34" x14ac:dyDescent="0.2">
      <c r="A1408">
        <v>1242204</v>
      </c>
      <c r="B1408" t="s">
        <v>88</v>
      </c>
      <c r="E1408">
        <v>53202</v>
      </c>
      <c r="F1408" t="s">
        <v>23</v>
      </c>
      <c r="G1408" t="s">
        <v>89</v>
      </c>
      <c r="H1408">
        <v>274</v>
      </c>
      <c r="I1408" t="s">
        <v>69</v>
      </c>
      <c r="J1408">
        <f>VLOOKUP(I1408,[1]Key!$A$1:$C$72,2,FALSE)</f>
        <v>43.048200000000001</v>
      </c>
      <c r="K1408">
        <f>VLOOKUP(I1408,[1]Key!$A$1:$C$72,3,FALSE)</f>
        <v>-87.900859999999994</v>
      </c>
      <c r="L1408" t="s">
        <v>82</v>
      </c>
      <c r="M1408">
        <f>VLOOKUP(L1408,[1]Key!$A$1:$C$72,2,FALSE)</f>
        <v>43.026229999999998</v>
      </c>
      <c r="N1408">
        <f>VLOOKUP(L1408,[1]Key!$A$1:$C$72,3,FALSE)</f>
        <v>-87.912809999999993</v>
      </c>
      <c r="O1408">
        <v>11</v>
      </c>
      <c r="P1408">
        <v>3</v>
      </c>
      <c r="Q1408">
        <v>1.7</v>
      </c>
      <c r="R1408">
        <v>1.6</v>
      </c>
      <c r="S1408">
        <v>66</v>
      </c>
      <c r="T1408">
        <f t="shared" si="189"/>
        <v>-1</v>
      </c>
      <c r="U1408" s="1">
        <v>42786</v>
      </c>
      <c r="V1408" s="13">
        <f t="shared" si="190"/>
        <v>42767</v>
      </c>
      <c r="W1408" s="14">
        <f t="shared" si="191"/>
        <v>42786</v>
      </c>
      <c r="X1408" s="1" t="str">
        <f t="shared" si="192"/>
        <v>Monday</v>
      </c>
      <c r="Y1408" s="2">
        <v>0.37724537037037037</v>
      </c>
      <c r="Z1408" s="2">
        <f t="shared" si="193"/>
        <v>0.375</v>
      </c>
      <c r="AA1408">
        <f>1</f>
        <v>1</v>
      </c>
      <c r="AB1408" s="1">
        <v>42786</v>
      </c>
      <c r="AC1408" s="13">
        <f t="shared" si="194"/>
        <v>42767</v>
      </c>
      <c r="AD1408" s="14">
        <f t="shared" si="195"/>
        <v>42786</v>
      </c>
      <c r="AE1408" s="1" t="str">
        <f t="shared" si="196"/>
        <v>Monday</v>
      </c>
      <c r="AF1408" s="2">
        <v>0.3853935185185185</v>
      </c>
      <c r="AG1408" s="2">
        <f t="shared" si="197"/>
        <v>0.375</v>
      </c>
      <c r="AH1408" t="s">
        <v>27</v>
      </c>
    </row>
    <row r="1409" spans="1:34" x14ac:dyDescent="0.2">
      <c r="A1409">
        <v>1515806</v>
      </c>
      <c r="B1409" t="s">
        <v>88</v>
      </c>
      <c r="E1409">
        <v>54013</v>
      </c>
      <c r="F1409" t="s">
        <v>23</v>
      </c>
      <c r="G1409" t="s">
        <v>89</v>
      </c>
      <c r="H1409">
        <v>11154</v>
      </c>
      <c r="I1409" t="s">
        <v>36</v>
      </c>
      <c r="J1409">
        <f>VLOOKUP(I1409,[1]Key!$A$1:$C$72,2,FALSE)</f>
        <v>43.038580000000003</v>
      </c>
      <c r="K1409">
        <f>VLOOKUP(I1409,[1]Key!$A$1:$C$72,3,FALSE)</f>
        <v>-87.90934</v>
      </c>
      <c r="L1409" t="s">
        <v>32</v>
      </c>
      <c r="M1409">
        <f>VLOOKUP(L1409,[1]Key!$A$1:$C$72,2,FALSE)</f>
        <v>43.038719999999998</v>
      </c>
      <c r="N1409">
        <f>VLOOKUP(L1409,[1]Key!$A$1:$C$72,3,FALSE)</f>
        <v>-87.905339999999995</v>
      </c>
      <c r="O1409">
        <v>55</v>
      </c>
      <c r="P1409">
        <v>6</v>
      </c>
      <c r="Q1409">
        <v>8.3000000000000007</v>
      </c>
      <c r="R1409">
        <v>7.8</v>
      </c>
      <c r="S1409">
        <v>330</v>
      </c>
      <c r="T1409">
        <f t="shared" si="189"/>
        <v>-1</v>
      </c>
      <c r="U1409" s="1">
        <v>42786</v>
      </c>
      <c r="V1409" s="13">
        <f t="shared" si="190"/>
        <v>42767</v>
      </c>
      <c r="W1409" s="14">
        <f t="shared" si="191"/>
        <v>42786</v>
      </c>
      <c r="X1409" s="1" t="str">
        <f t="shared" si="192"/>
        <v>Monday</v>
      </c>
      <c r="Y1409" s="2">
        <v>0.51901620370370372</v>
      </c>
      <c r="Z1409" s="2">
        <f t="shared" si="193"/>
        <v>0.5</v>
      </c>
      <c r="AA1409">
        <f>1</f>
        <v>1</v>
      </c>
      <c r="AB1409" s="1">
        <v>42786</v>
      </c>
      <c r="AC1409" s="13">
        <f t="shared" si="194"/>
        <v>42767</v>
      </c>
      <c r="AD1409" s="14">
        <f t="shared" si="195"/>
        <v>42786</v>
      </c>
      <c r="AE1409" s="1" t="str">
        <f t="shared" si="196"/>
        <v>Monday</v>
      </c>
      <c r="AF1409" s="2">
        <v>0.5571180555555556</v>
      </c>
      <c r="AG1409" s="2">
        <f t="shared" si="197"/>
        <v>0.54166666666666663</v>
      </c>
      <c r="AH1409" t="s">
        <v>27</v>
      </c>
    </row>
    <row r="1410" spans="1:34" x14ac:dyDescent="0.2">
      <c r="A1410">
        <v>1515925</v>
      </c>
      <c r="B1410" t="s">
        <v>88</v>
      </c>
      <c r="E1410">
        <v>55972</v>
      </c>
      <c r="F1410" t="s">
        <v>23</v>
      </c>
      <c r="G1410" t="s">
        <v>89</v>
      </c>
      <c r="H1410">
        <v>989</v>
      </c>
      <c r="I1410" t="s">
        <v>51</v>
      </c>
      <c r="J1410">
        <f>VLOOKUP(I1410,[1]Key!$A$1:$C$72,2,FALSE)</f>
        <v>43.05536</v>
      </c>
      <c r="K1410">
        <f>VLOOKUP(I1410,[1]Key!$A$1:$C$72,3,FALSE)</f>
        <v>-87.90504</v>
      </c>
      <c r="L1410" t="s">
        <v>36</v>
      </c>
      <c r="M1410">
        <f>VLOOKUP(L1410,[1]Key!$A$1:$C$72,2,FALSE)</f>
        <v>43.038580000000003</v>
      </c>
      <c r="N1410">
        <f>VLOOKUP(L1410,[1]Key!$A$1:$C$72,3,FALSE)</f>
        <v>-87.90934</v>
      </c>
      <c r="O1410">
        <v>12</v>
      </c>
      <c r="P1410">
        <v>3</v>
      </c>
      <c r="Q1410">
        <v>1.8</v>
      </c>
      <c r="R1410">
        <v>1.7</v>
      </c>
      <c r="S1410">
        <v>72</v>
      </c>
      <c r="T1410">
        <f t="shared" ref="T1410:T1473" si="198">-1</f>
        <v>-1</v>
      </c>
      <c r="U1410" s="1">
        <v>42786</v>
      </c>
      <c r="V1410" s="13">
        <f t="shared" ref="V1410:V1473" si="199">DATE(YEAR(U1410), MONTH(U1410), 1)</f>
        <v>42767</v>
      </c>
      <c r="W1410" s="14">
        <f t="shared" ref="W1410:W1473" si="200">U1410</f>
        <v>42786</v>
      </c>
      <c r="X1410" s="1" t="str">
        <f t="shared" ref="X1410:X1473" si="201">TEXT(W1410,"dddd")</f>
        <v>Monday</v>
      </c>
      <c r="Y1410" s="2">
        <v>0.54978009259259253</v>
      </c>
      <c r="Z1410" s="2">
        <f t="shared" ref="Z1410:Z1473" si="202">MROUND(Y1410, "1:00")</f>
        <v>0.54166666666666663</v>
      </c>
      <c r="AA1410">
        <f>1</f>
        <v>1</v>
      </c>
      <c r="AB1410" s="1">
        <v>42786</v>
      </c>
      <c r="AC1410" s="13">
        <f t="shared" ref="AC1410:AC1473" si="203">DATE(YEAR(AB1410), MONTH(AB1410), 1)</f>
        <v>42767</v>
      </c>
      <c r="AD1410" s="14">
        <f t="shared" ref="AD1410:AD1473" si="204">AB1410</f>
        <v>42786</v>
      </c>
      <c r="AE1410" s="1" t="str">
        <f t="shared" ref="AE1410:AE1473" si="205">TEXT(AD1410,"dddd")</f>
        <v>Monday</v>
      </c>
      <c r="AF1410" s="2">
        <v>0.5583217592592592</v>
      </c>
      <c r="AG1410" s="2">
        <f t="shared" ref="AG1410:AG1473" si="206">MROUND(AF1410, "1:00")</f>
        <v>0.54166666666666663</v>
      </c>
      <c r="AH1410" t="s">
        <v>27</v>
      </c>
    </row>
    <row r="1411" spans="1:34" x14ac:dyDescent="0.2">
      <c r="A1411">
        <v>1516516</v>
      </c>
      <c r="B1411" t="s">
        <v>88</v>
      </c>
      <c r="E1411">
        <v>53221</v>
      </c>
      <c r="F1411" t="s">
        <v>23</v>
      </c>
      <c r="G1411" t="s">
        <v>89</v>
      </c>
      <c r="H1411">
        <v>11074</v>
      </c>
      <c r="I1411" t="s">
        <v>40</v>
      </c>
      <c r="J1411">
        <f>VLOOKUP(I1411,[1]Key!$A$1:$C$72,2,FALSE)</f>
        <v>43.031480000000002</v>
      </c>
      <c r="K1411">
        <f>VLOOKUP(I1411,[1]Key!$A$1:$C$72,3,FALSE)</f>
        <v>-87.908169999999998</v>
      </c>
      <c r="L1411" t="s">
        <v>29</v>
      </c>
      <c r="M1411">
        <f>VLOOKUP(L1411,[1]Key!$A$1:$C$72,2,FALSE)</f>
        <v>43.042490000000001</v>
      </c>
      <c r="N1411">
        <f>VLOOKUP(L1411,[1]Key!$A$1:$C$72,3,FALSE)</f>
        <v>-87.909959999999998</v>
      </c>
      <c r="O1411">
        <v>26</v>
      </c>
      <c r="P1411">
        <v>3</v>
      </c>
      <c r="Q1411">
        <v>3.9</v>
      </c>
      <c r="R1411">
        <v>3.7</v>
      </c>
      <c r="S1411">
        <v>156</v>
      </c>
      <c r="T1411">
        <f t="shared" si="198"/>
        <v>-1</v>
      </c>
      <c r="U1411" s="1">
        <v>42786</v>
      </c>
      <c r="V1411" s="13">
        <f t="shared" si="199"/>
        <v>42767</v>
      </c>
      <c r="W1411" s="14">
        <f t="shared" si="200"/>
        <v>42786</v>
      </c>
      <c r="X1411" s="1" t="str">
        <f t="shared" si="201"/>
        <v>Monday</v>
      </c>
      <c r="Y1411" s="2">
        <v>0.84195601851851853</v>
      </c>
      <c r="Z1411" s="2">
        <f t="shared" si="202"/>
        <v>0.83333333333333326</v>
      </c>
      <c r="AA1411">
        <f>1</f>
        <v>1</v>
      </c>
      <c r="AB1411" s="1">
        <v>42786</v>
      </c>
      <c r="AC1411" s="13">
        <f t="shared" si="203"/>
        <v>42767</v>
      </c>
      <c r="AD1411" s="14">
        <f t="shared" si="204"/>
        <v>42786</v>
      </c>
      <c r="AE1411" s="1" t="str">
        <f t="shared" si="205"/>
        <v>Monday</v>
      </c>
      <c r="AF1411" s="2">
        <v>0.85981481481481481</v>
      </c>
      <c r="AG1411" s="2">
        <f t="shared" si="206"/>
        <v>0.875</v>
      </c>
      <c r="AH1411" t="s">
        <v>27</v>
      </c>
    </row>
    <row r="1412" spans="1:34" x14ac:dyDescent="0.2">
      <c r="A1412">
        <v>1516557</v>
      </c>
      <c r="B1412" t="s">
        <v>88</v>
      </c>
      <c r="E1412">
        <v>53221</v>
      </c>
      <c r="F1412" t="s">
        <v>23</v>
      </c>
      <c r="G1412" t="s">
        <v>89</v>
      </c>
      <c r="H1412">
        <v>5554</v>
      </c>
      <c r="I1412" t="s">
        <v>51</v>
      </c>
      <c r="J1412">
        <f>VLOOKUP(I1412,[1]Key!$A$1:$C$72,2,FALSE)</f>
        <v>43.05536</v>
      </c>
      <c r="K1412">
        <f>VLOOKUP(I1412,[1]Key!$A$1:$C$72,3,FALSE)</f>
        <v>-87.90504</v>
      </c>
      <c r="L1412" t="s">
        <v>51</v>
      </c>
      <c r="M1412">
        <f>VLOOKUP(L1412,[1]Key!$A$1:$C$72,2,FALSE)</f>
        <v>43.05536</v>
      </c>
      <c r="N1412">
        <f>VLOOKUP(L1412,[1]Key!$A$1:$C$72,3,FALSE)</f>
        <v>-87.90504</v>
      </c>
      <c r="O1412">
        <v>38</v>
      </c>
      <c r="P1412">
        <v>6</v>
      </c>
      <c r="Q1412">
        <v>5.7</v>
      </c>
      <c r="R1412">
        <v>5.4</v>
      </c>
      <c r="S1412">
        <v>228</v>
      </c>
      <c r="T1412">
        <f t="shared" si="198"/>
        <v>-1</v>
      </c>
      <c r="U1412" s="1">
        <v>42787</v>
      </c>
      <c r="V1412" s="13">
        <f t="shared" si="199"/>
        <v>42767</v>
      </c>
      <c r="W1412" s="14">
        <f t="shared" si="200"/>
        <v>42787</v>
      </c>
      <c r="X1412" s="1" t="str">
        <f t="shared" si="201"/>
        <v>Tuesday</v>
      </c>
      <c r="Y1412" s="2">
        <v>1.019675925925926E-2</v>
      </c>
      <c r="Z1412" s="2">
        <f t="shared" si="202"/>
        <v>0</v>
      </c>
      <c r="AA1412">
        <f>1</f>
        <v>1</v>
      </c>
      <c r="AB1412" s="1">
        <v>42787</v>
      </c>
      <c r="AC1412" s="13">
        <f t="shared" si="203"/>
        <v>42767</v>
      </c>
      <c r="AD1412" s="14">
        <f t="shared" si="204"/>
        <v>42787</v>
      </c>
      <c r="AE1412" s="1" t="str">
        <f t="shared" si="205"/>
        <v>Tuesday</v>
      </c>
      <c r="AF1412" s="2">
        <v>3.6168981481481483E-2</v>
      </c>
      <c r="AG1412" s="2">
        <f t="shared" si="206"/>
        <v>4.1666666666666664E-2</v>
      </c>
      <c r="AH1412" t="s">
        <v>35</v>
      </c>
    </row>
    <row r="1413" spans="1:34" x14ac:dyDescent="0.2">
      <c r="A1413">
        <v>1516567</v>
      </c>
      <c r="B1413" t="s">
        <v>88</v>
      </c>
      <c r="E1413">
        <v>53177</v>
      </c>
      <c r="F1413" t="s">
        <v>23</v>
      </c>
      <c r="G1413" t="s">
        <v>89</v>
      </c>
      <c r="H1413">
        <v>11078</v>
      </c>
      <c r="I1413" t="s">
        <v>36</v>
      </c>
      <c r="J1413">
        <f>VLOOKUP(I1413,[1]Key!$A$1:$C$72,2,FALSE)</f>
        <v>43.038580000000003</v>
      </c>
      <c r="K1413">
        <f>VLOOKUP(I1413,[1]Key!$A$1:$C$72,3,FALSE)</f>
        <v>-87.90934</v>
      </c>
      <c r="L1413" t="s">
        <v>40</v>
      </c>
      <c r="M1413">
        <f>VLOOKUP(L1413,[1]Key!$A$1:$C$72,2,FALSE)</f>
        <v>43.031480000000002</v>
      </c>
      <c r="N1413">
        <f>VLOOKUP(L1413,[1]Key!$A$1:$C$72,3,FALSE)</f>
        <v>-87.908169999999998</v>
      </c>
      <c r="O1413">
        <v>20</v>
      </c>
      <c r="P1413">
        <v>3</v>
      </c>
      <c r="Q1413">
        <v>3</v>
      </c>
      <c r="R1413">
        <v>2.9</v>
      </c>
      <c r="S1413">
        <v>120</v>
      </c>
      <c r="T1413">
        <f t="shared" si="198"/>
        <v>-1</v>
      </c>
      <c r="U1413" s="1">
        <v>42787</v>
      </c>
      <c r="V1413" s="13">
        <f t="shared" si="199"/>
        <v>42767</v>
      </c>
      <c r="W1413" s="14">
        <f t="shared" si="200"/>
        <v>42787</v>
      </c>
      <c r="X1413" s="1" t="str">
        <f t="shared" si="201"/>
        <v>Tuesday</v>
      </c>
      <c r="Y1413" s="2">
        <v>0.15339120370370371</v>
      </c>
      <c r="Z1413" s="2">
        <f t="shared" si="202"/>
        <v>0.16666666666666666</v>
      </c>
      <c r="AA1413">
        <f>1</f>
        <v>1</v>
      </c>
      <c r="AB1413" s="1">
        <v>42787</v>
      </c>
      <c r="AC1413" s="13">
        <f t="shared" si="203"/>
        <v>42767</v>
      </c>
      <c r="AD1413" s="14">
        <f t="shared" si="204"/>
        <v>42787</v>
      </c>
      <c r="AE1413" s="1" t="str">
        <f t="shared" si="205"/>
        <v>Tuesday</v>
      </c>
      <c r="AF1413" s="2">
        <v>0.16680555555555554</v>
      </c>
      <c r="AG1413" s="2">
        <f t="shared" si="206"/>
        <v>0.16666666666666666</v>
      </c>
      <c r="AH1413" t="s">
        <v>27</v>
      </c>
    </row>
    <row r="1414" spans="1:34" x14ac:dyDescent="0.2">
      <c r="A1414">
        <v>1516721</v>
      </c>
      <c r="B1414" t="s">
        <v>88</v>
      </c>
      <c r="E1414">
        <v>53211</v>
      </c>
      <c r="F1414" t="s">
        <v>23</v>
      </c>
      <c r="G1414" t="s">
        <v>89</v>
      </c>
      <c r="H1414">
        <v>11123</v>
      </c>
      <c r="I1414" t="s">
        <v>67</v>
      </c>
      <c r="J1414">
        <f>VLOOKUP(I1414,[1]Key!$A$1:$C$72,2,FALSE)</f>
        <v>43.074890000000003</v>
      </c>
      <c r="K1414">
        <f>VLOOKUP(I1414,[1]Key!$A$1:$C$72,3,FALSE)</f>
        <v>-87.882810000000006</v>
      </c>
      <c r="L1414" t="s">
        <v>67</v>
      </c>
      <c r="M1414">
        <f>VLOOKUP(L1414,[1]Key!$A$1:$C$72,2,FALSE)</f>
        <v>43.074890000000003</v>
      </c>
      <c r="N1414">
        <f>VLOOKUP(L1414,[1]Key!$A$1:$C$72,3,FALSE)</f>
        <v>-87.882810000000006</v>
      </c>
      <c r="O1414">
        <v>31</v>
      </c>
      <c r="P1414">
        <v>3</v>
      </c>
      <c r="Q1414">
        <v>4.7</v>
      </c>
      <c r="R1414">
        <v>4.4000000000000004</v>
      </c>
      <c r="S1414">
        <v>186</v>
      </c>
      <c r="T1414">
        <f t="shared" si="198"/>
        <v>-1</v>
      </c>
      <c r="U1414" s="1">
        <v>42787</v>
      </c>
      <c r="V1414" s="13">
        <f t="shared" si="199"/>
        <v>42767</v>
      </c>
      <c r="W1414" s="14">
        <f t="shared" si="200"/>
        <v>42787</v>
      </c>
      <c r="X1414" s="1" t="str">
        <f t="shared" si="201"/>
        <v>Tuesday</v>
      </c>
      <c r="Y1414" s="2">
        <v>0.48355324074074074</v>
      </c>
      <c r="Z1414" s="2">
        <f t="shared" si="202"/>
        <v>0.5</v>
      </c>
      <c r="AA1414">
        <f>1</f>
        <v>1</v>
      </c>
      <c r="AB1414" s="1">
        <v>42787</v>
      </c>
      <c r="AC1414" s="13">
        <f t="shared" si="203"/>
        <v>42767</v>
      </c>
      <c r="AD1414" s="14">
        <f t="shared" si="204"/>
        <v>42787</v>
      </c>
      <c r="AE1414" s="1" t="str">
        <f t="shared" si="205"/>
        <v>Tuesday</v>
      </c>
      <c r="AF1414" s="2">
        <v>0.5053009259259259</v>
      </c>
      <c r="AG1414" s="2">
        <f t="shared" si="206"/>
        <v>0.5</v>
      </c>
      <c r="AH1414" t="s">
        <v>35</v>
      </c>
    </row>
    <row r="1415" spans="1:34" x14ac:dyDescent="0.2">
      <c r="A1415">
        <v>1516785</v>
      </c>
      <c r="B1415" t="s">
        <v>88</v>
      </c>
      <c r="E1415">
        <v>60130</v>
      </c>
      <c r="F1415" t="s">
        <v>23</v>
      </c>
      <c r="G1415" t="s">
        <v>89</v>
      </c>
      <c r="H1415">
        <v>5460</v>
      </c>
      <c r="I1415" t="s">
        <v>82</v>
      </c>
      <c r="J1415">
        <f>VLOOKUP(I1415,[1]Key!$A$1:$C$72,2,FALSE)</f>
        <v>43.026229999999998</v>
      </c>
      <c r="K1415">
        <f>VLOOKUP(I1415,[1]Key!$A$1:$C$72,3,FALSE)</f>
        <v>-87.912809999999993</v>
      </c>
      <c r="L1415" t="s">
        <v>82</v>
      </c>
      <c r="M1415">
        <f>VLOOKUP(L1415,[1]Key!$A$1:$C$72,2,FALSE)</f>
        <v>43.026229999999998</v>
      </c>
      <c r="N1415">
        <f>VLOOKUP(L1415,[1]Key!$A$1:$C$72,3,FALSE)</f>
        <v>-87.912809999999993</v>
      </c>
      <c r="O1415">
        <v>124</v>
      </c>
      <c r="P1415">
        <v>12</v>
      </c>
      <c r="Q1415">
        <v>18</v>
      </c>
      <c r="R1415">
        <v>17.100000000000001</v>
      </c>
      <c r="S1415">
        <v>720</v>
      </c>
      <c r="T1415">
        <f t="shared" si="198"/>
        <v>-1</v>
      </c>
      <c r="U1415" s="1">
        <v>42787</v>
      </c>
      <c r="V1415" s="13">
        <f t="shared" si="199"/>
        <v>42767</v>
      </c>
      <c r="W1415" s="14">
        <f t="shared" si="200"/>
        <v>42787</v>
      </c>
      <c r="X1415" s="1" t="str">
        <f t="shared" si="201"/>
        <v>Tuesday</v>
      </c>
      <c r="Y1415" s="2">
        <v>0.52959490740740744</v>
      </c>
      <c r="Z1415" s="2">
        <f t="shared" si="202"/>
        <v>0.54166666666666663</v>
      </c>
      <c r="AA1415">
        <f>1</f>
        <v>1</v>
      </c>
      <c r="AB1415" s="1">
        <v>42787</v>
      </c>
      <c r="AC1415" s="13">
        <f t="shared" si="203"/>
        <v>42767</v>
      </c>
      <c r="AD1415" s="14">
        <f t="shared" si="204"/>
        <v>42787</v>
      </c>
      <c r="AE1415" s="1" t="str">
        <f t="shared" si="205"/>
        <v>Tuesday</v>
      </c>
      <c r="AF1415" s="2">
        <v>0.61542824074074076</v>
      </c>
      <c r="AG1415" s="2">
        <f t="shared" si="206"/>
        <v>0.625</v>
      </c>
      <c r="AH1415" t="s">
        <v>35</v>
      </c>
    </row>
    <row r="1416" spans="1:34" x14ac:dyDescent="0.2">
      <c r="A1416">
        <v>1516831</v>
      </c>
      <c r="B1416" t="s">
        <v>88</v>
      </c>
      <c r="E1416">
        <v>53212</v>
      </c>
      <c r="F1416" t="s">
        <v>23</v>
      </c>
      <c r="G1416" t="s">
        <v>89</v>
      </c>
      <c r="H1416">
        <v>5455</v>
      </c>
      <c r="I1416" t="s">
        <v>65</v>
      </c>
      <c r="J1416">
        <f>VLOOKUP(I1416,[1]Key!$A$1:$C$72,2,FALSE)</f>
        <v>43.060786</v>
      </c>
      <c r="K1416">
        <f>VLOOKUP(I1416,[1]Key!$A$1:$C$72,3,FALSE)</f>
        <v>-87.883825999999999</v>
      </c>
      <c r="L1416" t="s">
        <v>50</v>
      </c>
      <c r="M1416">
        <f>VLOOKUP(L1416,[1]Key!$A$1:$C$72,2,FALSE)</f>
        <v>43.052549999999997</v>
      </c>
      <c r="N1416">
        <f>VLOOKUP(L1416,[1]Key!$A$1:$C$72,3,FALSE)</f>
        <v>-87.909329999999997</v>
      </c>
      <c r="O1416">
        <v>11</v>
      </c>
      <c r="P1416">
        <v>3</v>
      </c>
      <c r="Q1416">
        <v>1.7</v>
      </c>
      <c r="R1416">
        <v>1.6</v>
      </c>
      <c r="S1416">
        <v>66</v>
      </c>
      <c r="T1416">
        <f t="shared" si="198"/>
        <v>-1</v>
      </c>
      <c r="U1416" s="1">
        <v>42787</v>
      </c>
      <c r="V1416" s="13">
        <f t="shared" si="199"/>
        <v>42767</v>
      </c>
      <c r="W1416" s="14">
        <f t="shared" si="200"/>
        <v>42787</v>
      </c>
      <c r="X1416" s="1" t="str">
        <f t="shared" si="201"/>
        <v>Tuesday</v>
      </c>
      <c r="Y1416" s="2">
        <v>0.56258101851851849</v>
      </c>
      <c r="Z1416" s="2">
        <f t="shared" si="202"/>
        <v>0.58333333333333326</v>
      </c>
      <c r="AA1416">
        <f>1</f>
        <v>1</v>
      </c>
      <c r="AB1416" s="1">
        <v>42787</v>
      </c>
      <c r="AC1416" s="13">
        <f t="shared" si="203"/>
        <v>42767</v>
      </c>
      <c r="AD1416" s="14">
        <f t="shared" si="204"/>
        <v>42787</v>
      </c>
      <c r="AE1416" s="1" t="str">
        <f t="shared" si="205"/>
        <v>Tuesday</v>
      </c>
      <c r="AF1416" s="2">
        <v>0.57048611111111114</v>
      </c>
      <c r="AG1416" s="2">
        <f t="shared" si="206"/>
        <v>0.58333333333333326</v>
      </c>
      <c r="AH1416" t="s">
        <v>27</v>
      </c>
    </row>
    <row r="1417" spans="1:34" x14ac:dyDescent="0.2">
      <c r="A1417">
        <v>1516869</v>
      </c>
      <c r="B1417" t="s">
        <v>88</v>
      </c>
      <c r="F1417" t="s">
        <v>23</v>
      </c>
      <c r="G1417" t="s">
        <v>89</v>
      </c>
      <c r="H1417">
        <v>11135</v>
      </c>
      <c r="I1417" t="s">
        <v>87</v>
      </c>
      <c r="J1417">
        <f>VLOOKUP(I1417,[1]Key!$A$1:$C$72,2,FALSE)</f>
        <v>43.077359999999999</v>
      </c>
      <c r="K1417">
        <f>VLOOKUP(I1417,[1]Key!$A$1:$C$72,3,FALSE)</f>
        <v>-87.880769999999998</v>
      </c>
      <c r="L1417" t="s">
        <v>61</v>
      </c>
      <c r="M1417">
        <f>VLOOKUP(L1417,[1]Key!$A$1:$C$72,2,FALSE)</f>
        <v>43.058619999999998</v>
      </c>
      <c r="N1417">
        <f>VLOOKUP(L1417,[1]Key!$A$1:$C$72,3,FALSE)</f>
        <v>-87.885319999999993</v>
      </c>
      <c r="O1417">
        <v>16</v>
      </c>
      <c r="P1417">
        <v>3</v>
      </c>
      <c r="Q1417">
        <v>2.4</v>
      </c>
      <c r="R1417">
        <v>2.2999999999999998</v>
      </c>
      <c r="S1417">
        <v>96</v>
      </c>
      <c r="T1417">
        <f t="shared" si="198"/>
        <v>-1</v>
      </c>
      <c r="U1417" s="1">
        <v>42787</v>
      </c>
      <c r="V1417" s="13">
        <f t="shared" si="199"/>
        <v>42767</v>
      </c>
      <c r="W1417" s="14">
        <f t="shared" si="200"/>
        <v>42787</v>
      </c>
      <c r="X1417" s="1" t="str">
        <f t="shared" si="201"/>
        <v>Tuesday</v>
      </c>
      <c r="Y1417" s="2">
        <v>0.58837962962962964</v>
      </c>
      <c r="Z1417" s="2">
        <f t="shared" si="202"/>
        <v>0.58333333333333326</v>
      </c>
      <c r="AA1417">
        <f>1</f>
        <v>1</v>
      </c>
      <c r="AB1417" s="1">
        <v>42787</v>
      </c>
      <c r="AC1417" s="13">
        <f t="shared" si="203"/>
        <v>42767</v>
      </c>
      <c r="AD1417" s="14">
        <f t="shared" si="204"/>
        <v>42787</v>
      </c>
      <c r="AE1417" s="1" t="str">
        <f t="shared" si="205"/>
        <v>Tuesday</v>
      </c>
      <c r="AF1417" s="2">
        <v>0.59931712962962969</v>
      </c>
      <c r="AG1417" s="2">
        <f t="shared" si="206"/>
        <v>0.58333333333333326</v>
      </c>
      <c r="AH1417" t="s">
        <v>27</v>
      </c>
    </row>
    <row r="1418" spans="1:34" x14ac:dyDescent="0.2">
      <c r="A1418">
        <v>1233907</v>
      </c>
      <c r="B1418" t="s">
        <v>88</v>
      </c>
      <c r="E1418">
        <v>80123</v>
      </c>
      <c r="F1418" t="s">
        <v>23</v>
      </c>
      <c r="G1418" t="s">
        <v>89</v>
      </c>
      <c r="H1418">
        <v>5447</v>
      </c>
      <c r="I1418" t="s">
        <v>85</v>
      </c>
      <c r="J1418">
        <f>VLOOKUP(I1418,[1]Key!$A$1:$C$72,2,FALSE)</f>
        <v>43.041646999999998</v>
      </c>
      <c r="K1418">
        <f>VLOOKUP(I1418,[1]Key!$A$1:$C$72,3,FALSE)</f>
        <v>-87.927257999999995</v>
      </c>
      <c r="L1418" t="s">
        <v>32</v>
      </c>
      <c r="M1418">
        <f>VLOOKUP(L1418,[1]Key!$A$1:$C$72,2,FALSE)</f>
        <v>43.038719999999998</v>
      </c>
      <c r="N1418">
        <f>VLOOKUP(L1418,[1]Key!$A$1:$C$72,3,FALSE)</f>
        <v>-87.905339999999995</v>
      </c>
      <c r="O1418">
        <v>18</v>
      </c>
      <c r="P1418">
        <v>3</v>
      </c>
      <c r="Q1418">
        <v>2.7</v>
      </c>
      <c r="R1418">
        <v>2.6</v>
      </c>
      <c r="S1418">
        <v>108</v>
      </c>
      <c r="T1418">
        <f t="shared" si="198"/>
        <v>-1</v>
      </c>
      <c r="U1418" s="1">
        <v>42787</v>
      </c>
      <c r="V1418" s="13">
        <f t="shared" si="199"/>
        <v>42767</v>
      </c>
      <c r="W1418" s="14">
        <f t="shared" si="200"/>
        <v>42787</v>
      </c>
      <c r="X1418" s="1" t="str">
        <f t="shared" si="201"/>
        <v>Tuesday</v>
      </c>
      <c r="Y1418" s="2">
        <v>0.59372685185185181</v>
      </c>
      <c r="Z1418" s="2">
        <f t="shared" si="202"/>
        <v>0.58333333333333326</v>
      </c>
      <c r="AA1418">
        <f>1</f>
        <v>1</v>
      </c>
      <c r="AB1418" s="1">
        <v>42787</v>
      </c>
      <c r="AC1418" s="13">
        <f t="shared" si="203"/>
        <v>42767</v>
      </c>
      <c r="AD1418" s="14">
        <f t="shared" si="204"/>
        <v>42787</v>
      </c>
      <c r="AE1418" s="1" t="str">
        <f t="shared" si="205"/>
        <v>Tuesday</v>
      </c>
      <c r="AF1418" s="2">
        <v>0.60618055555555561</v>
      </c>
      <c r="AG1418" s="2">
        <f t="shared" si="206"/>
        <v>0.625</v>
      </c>
      <c r="AH1418" t="s">
        <v>27</v>
      </c>
    </row>
    <row r="1419" spans="1:34" x14ac:dyDescent="0.2">
      <c r="A1419">
        <v>1516879</v>
      </c>
      <c r="B1419" t="s">
        <v>88</v>
      </c>
      <c r="E1419">
        <v>99999</v>
      </c>
      <c r="F1419" t="s">
        <v>23</v>
      </c>
      <c r="G1419" t="s">
        <v>89</v>
      </c>
      <c r="H1419">
        <v>11118</v>
      </c>
      <c r="I1419" t="s">
        <v>31</v>
      </c>
      <c r="J1419">
        <f>VLOOKUP(I1419,[1]Key!$A$1:$C$72,2,FALSE)</f>
        <v>43.03519</v>
      </c>
      <c r="K1419">
        <f>VLOOKUP(I1419,[1]Key!$A$1:$C$72,3,FALSE)</f>
        <v>-87.907390000000007</v>
      </c>
      <c r="L1419" t="s">
        <v>31</v>
      </c>
      <c r="M1419">
        <f>VLOOKUP(L1419,[1]Key!$A$1:$C$72,2,FALSE)</f>
        <v>43.03519</v>
      </c>
      <c r="N1419">
        <f>VLOOKUP(L1419,[1]Key!$A$1:$C$72,3,FALSE)</f>
        <v>-87.907390000000007</v>
      </c>
      <c r="O1419">
        <v>28</v>
      </c>
      <c r="P1419">
        <v>3</v>
      </c>
      <c r="Q1419">
        <v>4.2</v>
      </c>
      <c r="R1419">
        <v>4</v>
      </c>
      <c r="S1419">
        <v>168</v>
      </c>
      <c r="T1419">
        <f t="shared" si="198"/>
        <v>-1</v>
      </c>
      <c r="U1419" s="1">
        <v>42787</v>
      </c>
      <c r="V1419" s="13">
        <f t="shared" si="199"/>
        <v>42767</v>
      </c>
      <c r="W1419" s="14">
        <f t="shared" si="200"/>
        <v>42787</v>
      </c>
      <c r="X1419" s="1" t="str">
        <f t="shared" si="201"/>
        <v>Tuesday</v>
      </c>
      <c r="Y1419" s="2">
        <v>0.59642361111111108</v>
      </c>
      <c r="Z1419" s="2">
        <f t="shared" si="202"/>
        <v>0.58333333333333326</v>
      </c>
      <c r="AA1419">
        <f>1</f>
        <v>1</v>
      </c>
      <c r="AB1419" s="1">
        <v>42787</v>
      </c>
      <c r="AC1419" s="13">
        <f t="shared" si="203"/>
        <v>42767</v>
      </c>
      <c r="AD1419" s="14">
        <f t="shared" si="204"/>
        <v>42787</v>
      </c>
      <c r="AE1419" s="1" t="str">
        <f t="shared" si="205"/>
        <v>Tuesday</v>
      </c>
      <c r="AF1419" s="2">
        <v>0.61559027777777775</v>
      </c>
      <c r="AG1419" s="2">
        <f t="shared" si="206"/>
        <v>0.625</v>
      </c>
      <c r="AH1419" t="s">
        <v>35</v>
      </c>
    </row>
    <row r="1420" spans="1:34" x14ac:dyDescent="0.2">
      <c r="A1420">
        <v>1516918</v>
      </c>
      <c r="B1420" t="s">
        <v>88</v>
      </c>
      <c r="E1420">
        <v>98027</v>
      </c>
      <c r="F1420" t="s">
        <v>23</v>
      </c>
      <c r="G1420" t="s">
        <v>89</v>
      </c>
      <c r="H1420">
        <v>5513</v>
      </c>
      <c r="I1420" t="s">
        <v>80</v>
      </c>
      <c r="J1420">
        <f>VLOOKUP(I1420,[1]Key!$A$1:$C$72,2,FALSE)</f>
        <v>43.052460000000004</v>
      </c>
      <c r="K1420">
        <f>VLOOKUP(I1420,[1]Key!$A$1:$C$72,3,FALSE)</f>
        <v>-87.891000000000005</v>
      </c>
      <c r="L1420" t="s">
        <v>37</v>
      </c>
      <c r="M1420">
        <f>VLOOKUP(L1420,[1]Key!$A$1:$C$72,2,FALSE)</f>
        <v>43.031320000000001</v>
      </c>
      <c r="N1420">
        <f>VLOOKUP(L1420,[1]Key!$A$1:$C$72,3,FALSE)</f>
        <v>-87.904259999999994</v>
      </c>
      <c r="O1420">
        <v>53</v>
      </c>
      <c r="P1420">
        <v>6</v>
      </c>
      <c r="Q1420">
        <v>8</v>
      </c>
      <c r="R1420">
        <v>7.6</v>
      </c>
      <c r="S1420">
        <v>318</v>
      </c>
      <c r="T1420">
        <f t="shared" si="198"/>
        <v>-1</v>
      </c>
      <c r="U1420" s="1">
        <v>42787</v>
      </c>
      <c r="V1420" s="13">
        <f t="shared" si="199"/>
        <v>42767</v>
      </c>
      <c r="W1420" s="14">
        <f t="shared" si="200"/>
        <v>42787</v>
      </c>
      <c r="X1420" s="1" t="str">
        <f t="shared" si="201"/>
        <v>Tuesday</v>
      </c>
      <c r="Y1420" s="2">
        <v>0.61716435185185181</v>
      </c>
      <c r="Z1420" s="2">
        <f t="shared" si="202"/>
        <v>0.625</v>
      </c>
      <c r="AA1420">
        <f>1</f>
        <v>1</v>
      </c>
      <c r="AB1420" s="1">
        <v>42787</v>
      </c>
      <c r="AC1420" s="13">
        <f t="shared" si="203"/>
        <v>42767</v>
      </c>
      <c r="AD1420" s="14">
        <f t="shared" si="204"/>
        <v>42787</v>
      </c>
      <c r="AE1420" s="1" t="str">
        <f t="shared" si="205"/>
        <v>Tuesday</v>
      </c>
      <c r="AF1420" s="2">
        <v>0.65371527777777783</v>
      </c>
      <c r="AG1420" s="2">
        <f t="shared" si="206"/>
        <v>0.66666666666666663</v>
      </c>
      <c r="AH1420" t="s">
        <v>27</v>
      </c>
    </row>
    <row r="1421" spans="1:34" x14ac:dyDescent="0.2">
      <c r="A1421">
        <v>1516879</v>
      </c>
      <c r="B1421" t="s">
        <v>88</v>
      </c>
      <c r="E1421">
        <v>99999</v>
      </c>
      <c r="F1421" t="s">
        <v>23</v>
      </c>
      <c r="G1421" t="s">
        <v>89</v>
      </c>
      <c r="H1421">
        <v>5587</v>
      </c>
      <c r="I1421" t="s">
        <v>31</v>
      </c>
      <c r="J1421">
        <f>VLOOKUP(I1421,[1]Key!$A$1:$C$72,2,FALSE)</f>
        <v>43.03519</v>
      </c>
      <c r="K1421">
        <f>VLOOKUP(I1421,[1]Key!$A$1:$C$72,3,FALSE)</f>
        <v>-87.907390000000007</v>
      </c>
      <c r="L1421" t="s">
        <v>39</v>
      </c>
      <c r="M1421">
        <f>VLOOKUP(L1421,[1]Key!$A$1:$C$72,2,FALSE)</f>
        <v>43.03913</v>
      </c>
      <c r="N1421">
        <f>VLOOKUP(L1421,[1]Key!$A$1:$C$72,3,FALSE)</f>
        <v>-87.916150000000002</v>
      </c>
      <c r="O1421">
        <v>74</v>
      </c>
      <c r="P1421">
        <v>9</v>
      </c>
      <c r="Q1421">
        <v>11.1</v>
      </c>
      <c r="R1421">
        <v>10.5</v>
      </c>
      <c r="S1421">
        <v>444</v>
      </c>
      <c r="T1421">
        <f t="shared" si="198"/>
        <v>-1</v>
      </c>
      <c r="U1421" s="1">
        <v>42787</v>
      </c>
      <c r="V1421" s="13">
        <f t="shared" si="199"/>
        <v>42767</v>
      </c>
      <c r="W1421" s="14">
        <f t="shared" si="200"/>
        <v>42787</v>
      </c>
      <c r="X1421" s="1" t="str">
        <f t="shared" si="201"/>
        <v>Tuesday</v>
      </c>
      <c r="Y1421" s="2">
        <v>0.62309027777777781</v>
      </c>
      <c r="Z1421" s="2">
        <f t="shared" si="202"/>
        <v>0.625</v>
      </c>
      <c r="AA1421">
        <f>1</f>
        <v>1</v>
      </c>
      <c r="AB1421" s="1">
        <v>42787</v>
      </c>
      <c r="AC1421" s="13">
        <f t="shared" si="203"/>
        <v>42767</v>
      </c>
      <c r="AD1421" s="14">
        <f t="shared" si="204"/>
        <v>42787</v>
      </c>
      <c r="AE1421" s="1" t="str">
        <f t="shared" si="205"/>
        <v>Tuesday</v>
      </c>
      <c r="AF1421" s="2">
        <v>0.67486111111111102</v>
      </c>
      <c r="AG1421" s="2">
        <f t="shared" si="206"/>
        <v>0.66666666666666663</v>
      </c>
      <c r="AH1421" t="s">
        <v>27</v>
      </c>
    </row>
    <row r="1422" spans="1:34" x14ac:dyDescent="0.2">
      <c r="A1422">
        <v>1516933</v>
      </c>
      <c r="B1422" t="s">
        <v>88</v>
      </c>
      <c r="E1422">
        <v>53207</v>
      </c>
      <c r="F1422" t="s">
        <v>23</v>
      </c>
      <c r="G1422" t="s">
        <v>89</v>
      </c>
      <c r="H1422">
        <v>27</v>
      </c>
      <c r="I1422" t="s">
        <v>63</v>
      </c>
      <c r="J1422">
        <f>VLOOKUP(I1422,[1]Key!$A$1:$C$72,2,FALSE)</f>
        <v>43.078530000000001</v>
      </c>
      <c r="K1422">
        <f>VLOOKUP(I1422,[1]Key!$A$1:$C$72,3,FALSE)</f>
        <v>-87.882620000000003</v>
      </c>
      <c r="L1422" t="s">
        <v>62</v>
      </c>
      <c r="M1422">
        <f>VLOOKUP(L1422,[1]Key!$A$1:$C$72,2,FALSE)</f>
        <v>43.058010000000003</v>
      </c>
      <c r="N1422">
        <f>VLOOKUP(L1422,[1]Key!$A$1:$C$72,3,FALSE)</f>
        <v>-87.877300000000005</v>
      </c>
      <c r="O1422">
        <v>21</v>
      </c>
      <c r="P1422">
        <v>3</v>
      </c>
      <c r="Q1422">
        <v>3.2</v>
      </c>
      <c r="R1422">
        <v>3</v>
      </c>
      <c r="S1422">
        <v>126</v>
      </c>
      <c r="T1422">
        <f t="shared" si="198"/>
        <v>-1</v>
      </c>
      <c r="U1422" s="1">
        <v>42787</v>
      </c>
      <c r="V1422" s="13">
        <f t="shared" si="199"/>
        <v>42767</v>
      </c>
      <c r="W1422" s="14">
        <f t="shared" si="200"/>
        <v>42787</v>
      </c>
      <c r="X1422" s="1" t="str">
        <f t="shared" si="201"/>
        <v>Tuesday</v>
      </c>
      <c r="Y1422" s="2">
        <v>0.63002314814814808</v>
      </c>
      <c r="Z1422" s="2">
        <f t="shared" si="202"/>
        <v>0.625</v>
      </c>
      <c r="AA1422">
        <f>1</f>
        <v>1</v>
      </c>
      <c r="AB1422" s="1">
        <v>42787</v>
      </c>
      <c r="AC1422" s="13">
        <f t="shared" si="203"/>
        <v>42767</v>
      </c>
      <c r="AD1422" s="14">
        <f t="shared" si="204"/>
        <v>42787</v>
      </c>
      <c r="AE1422" s="1" t="str">
        <f t="shared" si="205"/>
        <v>Tuesday</v>
      </c>
      <c r="AF1422" s="2">
        <v>0.64474537037037039</v>
      </c>
      <c r="AG1422" s="2">
        <f t="shared" si="206"/>
        <v>0.625</v>
      </c>
      <c r="AH1422" t="s">
        <v>27</v>
      </c>
    </row>
    <row r="1423" spans="1:34" x14ac:dyDescent="0.2">
      <c r="A1423">
        <v>1516747</v>
      </c>
      <c r="B1423" t="s">
        <v>88</v>
      </c>
      <c r="E1423">
        <v>11051</v>
      </c>
      <c r="F1423" t="s">
        <v>23</v>
      </c>
      <c r="G1423" t="s">
        <v>89</v>
      </c>
      <c r="H1423">
        <v>11101</v>
      </c>
      <c r="I1423" t="s">
        <v>83</v>
      </c>
      <c r="J1423">
        <f>VLOOKUP(I1423,[1]Key!$A$1:$C$72,2,FALSE)</f>
        <v>43.02017</v>
      </c>
      <c r="K1423">
        <f>VLOOKUP(I1423,[1]Key!$A$1:$C$72,3,FALSE)</f>
        <v>-87.933049999999994</v>
      </c>
      <c r="L1423" t="s">
        <v>44</v>
      </c>
      <c r="M1423">
        <f>VLOOKUP(L1423,[1]Key!$A$1:$C$72,2,FALSE)</f>
        <v>43.045712999999999</v>
      </c>
      <c r="N1423">
        <f>VLOOKUP(L1423,[1]Key!$A$1:$C$72,3,FALSE)</f>
        <v>-87.899756999999994</v>
      </c>
      <c r="O1423">
        <v>32</v>
      </c>
      <c r="P1423">
        <v>3</v>
      </c>
      <c r="Q1423">
        <v>4.8</v>
      </c>
      <c r="R1423">
        <v>4.5999999999999996</v>
      </c>
      <c r="S1423">
        <v>192</v>
      </c>
      <c r="T1423">
        <f t="shared" si="198"/>
        <v>-1</v>
      </c>
      <c r="U1423" s="1">
        <v>42787</v>
      </c>
      <c r="V1423" s="13">
        <f t="shared" si="199"/>
        <v>42767</v>
      </c>
      <c r="W1423" s="14">
        <f t="shared" si="200"/>
        <v>42787</v>
      </c>
      <c r="X1423" s="1" t="str">
        <f t="shared" si="201"/>
        <v>Tuesday</v>
      </c>
      <c r="Y1423" s="2">
        <v>0.6399421296296296</v>
      </c>
      <c r="Z1423" s="2">
        <f t="shared" si="202"/>
        <v>0.625</v>
      </c>
      <c r="AA1423">
        <f>1</f>
        <v>1</v>
      </c>
      <c r="AB1423" s="1">
        <v>42787</v>
      </c>
      <c r="AC1423" s="13">
        <f t="shared" si="203"/>
        <v>42767</v>
      </c>
      <c r="AD1423" s="14">
        <f t="shared" si="204"/>
        <v>42787</v>
      </c>
      <c r="AE1423" s="1" t="str">
        <f t="shared" si="205"/>
        <v>Tuesday</v>
      </c>
      <c r="AF1423" s="2">
        <v>0.66243055555555552</v>
      </c>
      <c r="AG1423" s="2">
        <f t="shared" si="206"/>
        <v>0.66666666666666663</v>
      </c>
      <c r="AH1423" t="s">
        <v>27</v>
      </c>
    </row>
    <row r="1424" spans="1:34" x14ac:dyDescent="0.2">
      <c r="A1424">
        <v>1516747</v>
      </c>
      <c r="B1424" t="s">
        <v>88</v>
      </c>
      <c r="E1424">
        <v>11051</v>
      </c>
      <c r="F1424" t="s">
        <v>23</v>
      </c>
      <c r="G1424" t="s">
        <v>89</v>
      </c>
      <c r="H1424">
        <v>5531</v>
      </c>
      <c r="I1424" t="s">
        <v>83</v>
      </c>
      <c r="J1424">
        <f>VLOOKUP(I1424,[1]Key!$A$1:$C$72,2,FALSE)</f>
        <v>43.02017</v>
      </c>
      <c r="K1424">
        <f>VLOOKUP(I1424,[1]Key!$A$1:$C$72,3,FALSE)</f>
        <v>-87.933049999999994</v>
      </c>
      <c r="L1424" t="s">
        <v>44</v>
      </c>
      <c r="M1424">
        <f>VLOOKUP(L1424,[1]Key!$A$1:$C$72,2,FALSE)</f>
        <v>43.045712999999999</v>
      </c>
      <c r="N1424">
        <f>VLOOKUP(L1424,[1]Key!$A$1:$C$72,3,FALSE)</f>
        <v>-87.899756999999994</v>
      </c>
      <c r="O1424">
        <v>32</v>
      </c>
      <c r="P1424">
        <v>3</v>
      </c>
      <c r="Q1424">
        <v>4.8</v>
      </c>
      <c r="R1424">
        <v>4.5999999999999996</v>
      </c>
      <c r="S1424">
        <v>192</v>
      </c>
      <c r="T1424">
        <f t="shared" si="198"/>
        <v>-1</v>
      </c>
      <c r="U1424" s="1">
        <v>42787</v>
      </c>
      <c r="V1424" s="13">
        <f t="shared" si="199"/>
        <v>42767</v>
      </c>
      <c r="W1424" s="14">
        <f t="shared" si="200"/>
        <v>42787</v>
      </c>
      <c r="X1424" s="1" t="str">
        <f t="shared" si="201"/>
        <v>Tuesday</v>
      </c>
      <c r="Y1424" s="2">
        <v>0.64026620370370368</v>
      </c>
      <c r="Z1424" s="2">
        <f t="shared" si="202"/>
        <v>0.625</v>
      </c>
      <c r="AA1424">
        <f>1</f>
        <v>1</v>
      </c>
      <c r="AB1424" s="1">
        <v>42787</v>
      </c>
      <c r="AC1424" s="13">
        <f t="shared" si="203"/>
        <v>42767</v>
      </c>
      <c r="AD1424" s="14">
        <f t="shared" si="204"/>
        <v>42787</v>
      </c>
      <c r="AE1424" s="1" t="str">
        <f t="shared" si="205"/>
        <v>Tuesday</v>
      </c>
      <c r="AF1424" s="2">
        <v>0.6623148148148148</v>
      </c>
      <c r="AG1424" s="2">
        <f t="shared" si="206"/>
        <v>0.66666666666666663</v>
      </c>
      <c r="AH1424" t="s">
        <v>27</v>
      </c>
    </row>
    <row r="1425" spans="1:34" x14ac:dyDescent="0.2">
      <c r="A1425">
        <v>1516978</v>
      </c>
      <c r="B1425" t="s">
        <v>88</v>
      </c>
      <c r="E1425">
        <v>53213</v>
      </c>
      <c r="F1425" t="s">
        <v>23</v>
      </c>
      <c r="G1425" t="s">
        <v>89</v>
      </c>
      <c r="H1425">
        <v>11095</v>
      </c>
      <c r="I1425" t="s">
        <v>25</v>
      </c>
      <c r="J1425">
        <f>VLOOKUP(I1425,[1]Key!$A$1:$C$72,2,FALSE)</f>
        <v>43.06044</v>
      </c>
      <c r="K1425">
        <f>VLOOKUP(I1425,[1]Key!$A$1:$C$72,3,FALSE)</f>
        <v>-88.016239999999996</v>
      </c>
      <c r="L1425" t="s">
        <v>58</v>
      </c>
      <c r="M1425">
        <f>VLOOKUP(L1425,[1]Key!$A$1:$C$72,2,FALSE)</f>
        <v>43.052630000000001</v>
      </c>
      <c r="N1425">
        <f>VLOOKUP(L1425,[1]Key!$A$1:$C$72,3,FALSE)</f>
        <v>-88.016319999999993</v>
      </c>
      <c r="O1425">
        <v>20</v>
      </c>
      <c r="P1425">
        <v>3</v>
      </c>
      <c r="Q1425">
        <v>3</v>
      </c>
      <c r="R1425">
        <v>2.9</v>
      </c>
      <c r="S1425">
        <v>120</v>
      </c>
      <c r="T1425">
        <f t="shared" si="198"/>
        <v>-1</v>
      </c>
      <c r="U1425" s="1">
        <v>42787</v>
      </c>
      <c r="V1425" s="13">
        <f t="shared" si="199"/>
        <v>42767</v>
      </c>
      <c r="W1425" s="14">
        <f t="shared" si="200"/>
        <v>42787</v>
      </c>
      <c r="X1425" s="1" t="str">
        <f t="shared" si="201"/>
        <v>Tuesday</v>
      </c>
      <c r="Y1425" s="2">
        <v>0.6573148148148148</v>
      </c>
      <c r="Z1425" s="2">
        <f t="shared" si="202"/>
        <v>0.66666666666666663</v>
      </c>
      <c r="AA1425">
        <f>1</f>
        <v>1</v>
      </c>
      <c r="AB1425" s="1">
        <v>42787</v>
      </c>
      <c r="AC1425" s="13">
        <f t="shared" si="203"/>
        <v>42767</v>
      </c>
      <c r="AD1425" s="14">
        <f t="shared" si="204"/>
        <v>42787</v>
      </c>
      <c r="AE1425" s="1" t="str">
        <f t="shared" si="205"/>
        <v>Tuesday</v>
      </c>
      <c r="AF1425" s="2">
        <v>0.67090277777777774</v>
      </c>
      <c r="AG1425" s="2">
        <f t="shared" si="206"/>
        <v>0.66666666666666663</v>
      </c>
      <c r="AH1425" t="s">
        <v>27</v>
      </c>
    </row>
    <row r="1426" spans="1:34" x14ac:dyDescent="0.2">
      <c r="A1426">
        <v>1019447</v>
      </c>
      <c r="B1426" t="s">
        <v>88</v>
      </c>
      <c r="E1426">
        <v>53202</v>
      </c>
      <c r="F1426" t="s">
        <v>23</v>
      </c>
      <c r="G1426" t="s">
        <v>89</v>
      </c>
      <c r="H1426">
        <v>11105</v>
      </c>
      <c r="I1426" t="s">
        <v>67</v>
      </c>
      <c r="J1426">
        <f>VLOOKUP(I1426,[1]Key!$A$1:$C$72,2,FALSE)</f>
        <v>43.074890000000003</v>
      </c>
      <c r="K1426">
        <f>VLOOKUP(I1426,[1]Key!$A$1:$C$72,3,FALSE)</f>
        <v>-87.882810000000006</v>
      </c>
      <c r="L1426" t="s">
        <v>80</v>
      </c>
      <c r="M1426">
        <f>VLOOKUP(L1426,[1]Key!$A$1:$C$72,2,FALSE)</f>
        <v>43.052460000000004</v>
      </c>
      <c r="N1426">
        <f>VLOOKUP(L1426,[1]Key!$A$1:$C$72,3,FALSE)</f>
        <v>-87.891000000000005</v>
      </c>
      <c r="O1426">
        <v>12</v>
      </c>
      <c r="P1426">
        <v>3</v>
      </c>
      <c r="Q1426">
        <v>1.8</v>
      </c>
      <c r="R1426">
        <v>1.7</v>
      </c>
      <c r="S1426">
        <v>72</v>
      </c>
      <c r="T1426">
        <f t="shared" si="198"/>
        <v>-1</v>
      </c>
      <c r="U1426" s="1">
        <v>42787</v>
      </c>
      <c r="V1426" s="13">
        <f t="shared" si="199"/>
        <v>42767</v>
      </c>
      <c r="W1426" s="14">
        <f t="shared" si="200"/>
        <v>42787</v>
      </c>
      <c r="X1426" s="1" t="str">
        <f t="shared" si="201"/>
        <v>Tuesday</v>
      </c>
      <c r="Y1426" s="2">
        <v>0.74675925925925923</v>
      </c>
      <c r="Z1426" s="2">
        <f t="shared" si="202"/>
        <v>0.75</v>
      </c>
      <c r="AA1426">
        <f>1</f>
        <v>1</v>
      </c>
      <c r="AB1426" s="1">
        <v>42787</v>
      </c>
      <c r="AC1426" s="13">
        <f t="shared" si="203"/>
        <v>42767</v>
      </c>
      <c r="AD1426" s="14">
        <f t="shared" si="204"/>
        <v>42787</v>
      </c>
      <c r="AE1426" s="1" t="str">
        <f t="shared" si="205"/>
        <v>Tuesday</v>
      </c>
      <c r="AF1426" s="2">
        <v>0.75548611111111119</v>
      </c>
      <c r="AG1426" s="2">
        <f t="shared" si="206"/>
        <v>0.75</v>
      </c>
      <c r="AH1426" t="s">
        <v>27</v>
      </c>
    </row>
    <row r="1427" spans="1:34" x14ac:dyDescent="0.2">
      <c r="A1427">
        <v>1522331</v>
      </c>
      <c r="B1427" t="s">
        <v>88</v>
      </c>
      <c r="E1427">
        <v>92115</v>
      </c>
      <c r="F1427" t="s">
        <v>23</v>
      </c>
      <c r="G1427" t="s">
        <v>89</v>
      </c>
      <c r="H1427">
        <v>995</v>
      </c>
      <c r="I1427" t="s">
        <v>87</v>
      </c>
      <c r="J1427">
        <f>VLOOKUP(I1427,[1]Key!$A$1:$C$72,2,FALSE)</f>
        <v>43.077359999999999</v>
      </c>
      <c r="K1427">
        <f>VLOOKUP(I1427,[1]Key!$A$1:$C$72,3,FALSE)</f>
        <v>-87.880769999999998</v>
      </c>
      <c r="L1427" t="s">
        <v>87</v>
      </c>
      <c r="M1427">
        <f>VLOOKUP(L1427,[1]Key!$A$1:$C$72,2,FALSE)</f>
        <v>43.077359999999999</v>
      </c>
      <c r="N1427">
        <f>VLOOKUP(L1427,[1]Key!$A$1:$C$72,3,FALSE)</f>
        <v>-87.880769999999998</v>
      </c>
      <c r="O1427">
        <v>53</v>
      </c>
      <c r="P1427">
        <v>6</v>
      </c>
      <c r="Q1427">
        <v>8</v>
      </c>
      <c r="R1427">
        <v>7.6</v>
      </c>
      <c r="S1427">
        <v>318</v>
      </c>
      <c r="T1427">
        <f t="shared" si="198"/>
        <v>-1</v>
      </c>
      <c r="U1427" s="1">
        <v>42792</v>
      </c>
      <c r="V1427" s="13">
        <f t="shared" si="199"/>
        <v>42767</v>
      </c>
      <c r="W1427" s="14">
        <f t="shared" si="200"/>
        <v>42792</v>
      </c>
      <c r="X1427" s="1" t="str">
        <f t="shared" si="201"/>
        <v>Sunday</v>
      </c>
      <c r="Y1427" s="2">
        <v>0.88741898148148157</v>
      </c>
      <c r="Z1427" s="2">
        <f t="shared" si="202"/>
        <v>0.875</v>
      </c>
      <c r="AA1427">
        <f>1</f>
        <v>1</v>
      </c>
      <c r="AB1427" s="1">
        <v>42792</v>
      </c>
      <c r="AC1427" s="13">
        <f t="shared" si="203"/>
        <v>42767</v>
      </c>
      <c r="AD1427" s="14">
        <f t="shared" si="204"/>
        <v>42792</v>
      </c>
      <c r="AE1427" s="1" t="str">
        <f t="shared" si="205"/>
        <v>Sunday</v>
      </c>
      <c r="AF1427" s="2">
        <v>0.92412037037037031</v>
      </c>
      <c r="AG1427" s="2">
        <f t="shared" si="206"/>
        <v>0.91666666666666663</v>
      </c>
      <c r="AH1427" t="s">
        <v>35</v>
      </c>
    </row>
    <row r="1428" spans="1:34" x14ac:dyDescent="0.2">
      <c r="A1428">
        <v>1521811</v>
      </c>
      <c r="B1428" t="s">
        <v>88</v>
      </c>
      <c r="E1428">
        <v>53202</v>
      </c>
      <c r="F1428" t="s">
        <v>23</v>
      </c>
      <c r="G1428" t="s">
        <v>89</v>
      </c>
      <c r="H1428">
        <v>175</v>
      </c>
      <c r="I1428" t="s">
        <v>31</v>
      </c>
      <c r="J1428">
        <f>VLOOKUP(I1428,[1]Key!$A$1:$C$72,2,FALSE)</f>
        <v>43.03519</v>
      </c>
      <c r="K1428">
        <f>VLOOKUP(I1428,[1]Key!$A$1:$C$72,3,FALSE)</f>
        <v>-87.907390000000007</v>
      </c>
      <c r="L1428" t="s">
        <v>40</v>
      </c>
      <c r="M1428">
        <f>VLOOKUP(L1428,[1]Key!$A$1:$C$72,2,FALSE)</f>
        <v>43.031480000000002</v>
      </c>
      <c r="N1428">
        <f>VLOOKUP(L1428,[1]Key!$A$1:$C$72,3,FALSE)</f>
        <v>-87.908169999999998</v>
      </c>
      <c r="O1428">
        <v>4</v>
      </c>
      <c r="P1428">
        <v>0</v>
      </c>
      <c r="Q1428">
        <v>0.6</v>
      </c>
      <c r="R1428">
        <v>0.6</v>
      </c>
      <c r="S1428">
        <v>24</v>
      </c>
      <c r="T1428">
        <f t="shared" si="198"/>
        <v>-1</v>
      </c>
      <c r="U1428" s="1">
        <v>42793</v>
      </c>
      <c r="V1428" s="13">
        <f t="shared" si="199"/>
        <v>42767</v>
      </c>
      <c r="W1428" s="14">
        <f t="shared" si="200"/>
        <v>42793</v>
      </c>
      <c r="X1428" s="1" t="str">
        <f t="shared" si="201"/>
        <v>Monday</v>
      </c>
      <c r="Y1428" s="2">
        <v>0.63537037037037036</v>
      </c>
      <c r="Z1428" s="2">
        <f t="shared" si="202"/>
        <v>0.625</v>
      </c>
      <c r="AA1428">
        <f>1</f>
        <v>1</v>
      </c>
      <c r="AB1428" s="1">
        <v>42793</v>
      </c>
      <c r="AC1428" s="13">
        <f t="shared" si="203"/>
        <v>42767</v>
      </c>
      <c r="AD1428" s="14">
        <f t="shared" si="204"/>
        <v>42793</v>
      </c>
      <c r="AE1428" s="1" t="str">
        <f t="shared" si="205"/>
        <v>Monday</v>
      </c>
      <c r="AF1428" s="2">
        <v>0.63799768518518518</v>
      </c>
      <c r="AG1428" s="2">
        <f t="shared" si="206"/>
        <v>0.625</v>
      </c>
      <c r="AH1428" t="s">
        <v>27</v>
      </c>
    </row>
    <row r="1429" spans="1:34" x14ac:dyDescent="0.2">
      <c r="A1429">
        <v>1522813</v>
      </c>
      <c r="B1429" t="s">
        <v>88</v>
      </c>
      <c r="E1429">
        <v>27511</v>
      </c>
      <c r="F1429" t="s">
        <v>23</v>
      </c>
      <c r="G1429" t="s">
        <v>89</v>
      </c>
      <c r="H1429">
        <v>217</v>
      </c>
      <c r="I1429" t="s">
        <v>31</v>
      </c>
      <c r="J1429">
        <f>VLOOKUP(I1429,[1]Key!$A$1:$C$72,2,FALSE)</f>
        <v>43.03519</v>
      </c>
      <c r="K1429">
        <f>VLOOKUP(I1429,[1]Key!$A$1:$C$72,3,FALSE)</f>
        <v>-87.907390000000007</v>
      </c>
      <c r="L1429" t="s">
        <v>44</v>
      </c>
      <c r="M1429">
        <f>VLOOKUP(L1429,[1]Key!$A$1:$C$72,2,FALSE)</f>
        <v>43.045712999999999</v>
      </c>
      <c r="N1429">
        <f>VLOOKUP(L1429,[1]Key!$A$1:$C$72,3,FALSE)</f>
        <v>-87.899756999999994</v>
      </c>
      <c r="O1429">
        <v>16</v>
      </c>
      <c r="P1429">
        <v>3</v>
      </c>
      <c r="Q1429">
        <v>2.4</v>
      </c>
      <c r="R1429">
        <v>2.2999999999999998</v>
      </c>
      <c r="S1429">
        <v>96</v>
      </c>
      <c r="T1429">
        <f t="shared" si="198"/>
        <v>-1</v>
      </c>
      <c r="U1429" s="1">
        <v>42793</v>
      </c>
      <c r="V1429" s="13">
        <f t="shared" si="199"/>
        <v>42767</v>
      </c>
      <c r="W1429" s="14">
        <f t="shared" si="200"/>
        <v>42793</v>
      </c>
      <c r="X1429" s="1" t="str">
        <f t="shared" si="201"/>
        <v>Monday</v>
      </c>
      <c r="Y1429" s="2">
        <v>0.83013888888888887</v>
      </c>
      <c r="Z1429" s="2">
        <f t="shared" si="202"/>
        <v>0.83333333333333326</v>
      </c>
      <c r="AA1429">
        <f>1</f>
        <v>1</v>
      </c>
      <c r="AB1429" s="1">
        <v>42793</v>
      </c>
      <c r="AC1429" s="13">
        <f t="shared" si="203"/>
        <v>42767</v>
      </c>
      <c r="AD1429" s="14">
        <f t="shared" si="204"/>
        <v>42793</v>
      </c>
      <c r="AE1429" s="1" t="str">
        <f t="shared" si="205"/>
        <v>Monday</v>
      </c>
      <c r="AF1429" s="2">
        <v>0.84100694444444446</v>
      </c>
      <c r="AG1429" s="2">
        <f t="shared" si="206"/>
        <v>0.83333333333333326</v>
      </c>
      <c r="AH1429" t="s">
        <v>27</v>
      </c>
    </row>
    <row r="1430" spans="1:34" x14ac:dyDescent="0.2">
      <c r="A1430">
        <v>1517243</v>
      </c>
      <c r="B1430" t="s">
        <v>88</v>
      </c>
      <c r="E1430">
        <v>6516</v>
      </c>
      <c r="F1430" t="s">
        <v>23</v>
      </c>
      <c r="G1430" t="s">
        <v>89</v>
      </c>
      <c r="H1430">
        <v>5447</v>
      </c>
      <c r="I1430" t="s">
        <v>32</v>
      </c>
      <c r="J1430">
        <f>VLOOKUP(I1430,[1]Key!$A$1:$C$72,2,FALSE)</f>
        <v>43.038719999999998</v>
      </c>
      <c r="K1430">
        <f>VLOOKUP(I1430,[1]Key!$A$1:$C$72,3,FALSE)</f>
        <v>-87.905339999999995</v>
      </c>
      <c r="L1430" t="s">
        <v>32</v>
      </c>
      <c r="M1430">
        <f>VLOOKUP(L1430,[1]Key!$A$1:$C$72,2,FALSE)</f>
        <v>43.038719999999998</v>
      </c>
      <c r="N1430">
        <f>VLOOKUP(L1430,[1]Key!$A$1:$C$72,3,FALSE)</f>
        <v>-87.905339999999995</v>
      </c>
      <c r="O1430">
        <v>48</v>
      </c>
      <c r="P1430">
        <v>6</v>
      </c>
      <c r="Q1430">
        <v>7.2</v>
      </c>
      <c r="R1430">
        <v>6.8</v>
      </c>
      <c r="S1430">
        <v>288</v>
      </c>
      <c r="T1430">
        <f t="shared" si="198"/>
        <v>-1</v>
      </c>
      <c r="U1430" s="1">
        <v>42788</v>
      </c>
      <c r="V1430" s="13">
        <f t="shared" si="199"/>
        <v>42767</v>
      </c>
      <c r="W1430" s="14">
        <f t="shared" si="200"/>
        <v>42788</v>
      </c>
      <c r="X1430" s="1" t="str">
        <f t="shared" si="201"/>
        <v>Wednesday</v>
      </c>
      <c r="Y1430" s="2">
        <v>2.3506944444444445E-2</v>
      </c>
      <c r="Z1430" s="2">
        <f t="shared" si="202"/>
        <v>4.1666666666666664E-2</v>
      </c>
      <c r="AA1430">
        <f>1</f>
        <v>1</v>
      </c>
      <c r="AB1430" s="1">
        <v>42788</v>
      </c>
      <c r="AC1430" s="13">
        <f t="shared" si="203"/>
        <v>42767</v>
      </c>
      <c r="AD1430" s="14">
        <f t="shared" si="204"/>
        <v>42788</v>
      </c>
      <c r="AE1430" s="1" t="str">
        <f t="shared" si="205"/>
        <v>Wednesday</v>
      </c>
      <c r="AF1430" s="2">
        <v>5.6724537037037039E-2</v>
      </c>
      <c r="AG1430" s="2">
        <f t="shared" si="206"/>
        <v>4.1666666666666664E-2</v>
      </c>
      <c r="AH1430" t="s">
        <v>35</v>
      </c>
    </row>
    <row r="1431" spans="1:34" x14ac:dyDescent="0.2">
      <c r="A1431">
        <v>1185892</v>
      </c>
      <c r="B1431" t="s">
        <v>88</v>
      </c>
      <c r="E1431">
        <v>53211</v>
      </c>
      <c r="F1431" t="s">
        <v>23</v>
      </c>
      <c r="G1431" t="s">
        <v>89</v>
      </c>
      <c r="H1431">
        <v>23</v>
      </c>
      <c r="I1431" t="s">
        <v>38</v>
      </c>
      <c r="J1431">
        <f>VLOOKUP(I1431,[1]Key!$A$1:$C$72,2,FALSE)</f>
        <v>43.004728999999998</v>
      </c>
      <c r="K1431">
        <f>VLOOKUP(I1431,[1]Key!$A$1:$C$72,3,FALSE)</f>
        <v>-87.905463999999995</v>
      </c>
      <c r="L1431" t="s">
        <v>76</v>
      </c>
      <c r="M1431">
        <f>VLOOKUP(L1431,[1]Key!$A$1:$C$72,2,FALSE)</f>
        <v>43.063749000000001</v>
      </c>
      <c r="N1431">
        <f>VLOOKUP(L1431,[1]Key!$A$1:$C$72,3,FALSE)</f>
        <v>-87.887962999999999</v>
      </c>
      <c r="O1431">
        <v>32</v>
      </c>
      <c r="P1431">
        <v>3</v>
      </c>
      <c r="Q1431">
        <v>4.8</v>
      </c>
      <c r="R1431">
        <v>4.5999999999999996</v>
      </c>
      <c r="S1431">
        <v>192</v>
      </c>
      <c r="T1431">
        <f t="shared" si="198"/>
        <v>-1</v>
      </c>
      <c r="U1431" s="1">
        <v>42788</v>
      </c>
      <c r="V1431" s="13">
        <f t="shared" si="199"/>
        <v>42767</v>
      </c>
      <c r="W1431" s="14">
        <f t="shared" si="200"/>
        <v>42788</v>
      </c>
      <c r="X1431" s="1" t="str">
        <f t="shared" si="201"/>
        <v>Wednesday</v>
      </c>
      <c r="Y1431" s="2">
        <v>0.50520833333333337</v>
      </c>
      <c r="Z1431" s="2">
        <f t="shared" si="202"/>
        <v>0.5</v>
      </c>
      <c r="AA1431">
        <f>1</f>
        <v>1</v>
      </c>
      <c r="AB1431" s="1">
        <v>42788</v>
      </c>
      <c r="AC1431" s="13">
        <f t="shared" si="203"/>
        <v>42767</v>
      </c>
      <c r="AD1431" s="14">
        <f t="shared" si="204"/>
        <v>42788</v>
      </c>
      <c r="AE1431" s="1" t="str">
        <f t="shared" si="205"/>
        <v>Wednesday</v>
      </c>
      <c r="AF1431" s="2">
        <v>0.52759259259259261</v>
      </c>
      <c r="AG1431" s="2">
        <f t="shared" si="206"/>
        <v>0.54166666666666663</v>
      </c>
      <c r="AH1431" t="s">
        <v>27</v>
      </c>
    </row>
    <row r="1432" spans="1:34" x14ac:dyDescent="0.2">
      <c r="A1432">
        <v>1517411</v>
      </c>
      <c r="B1432" t="s">
        <v>88</v>
      </c>
      <c r="E1432">
        <v>53224</v>
      </c>
      <c r="F1432" t="s">
        <v>23</v>
      </c>
      <c r="G1432" t="s">
        <v>89</v>
      </c>
      <c r="H1432">
        <v>139</v>
      </c>
      <c r="I1432" t="s">
        <v>65</v>
      </c>
      <c r="J1432">
        <f>VLOOKUP(I1432,[1]Key!$A$1:$C$72,2,FALSE)</f>
        <v>43.060786</v>
      </c>
      <c r="K1432">
        <f>VLOOKUP(I1432,[1]Key!$A$1:$C$72,3,FALSE)</f>
        <v>-87.883825999999999</v>
      </c>
      <c r="L1432" t="s">
        <v>62</v>
      </c>
      <c r="M1432">
        <f>VLOOKUP(L1432,[1]Key!$A$1:$C$72,2,FALSE)</f>
        <v>43.058010000000003</v>
      </c>
      <c r="N1432">
        <f>VLOOKUP(L1432,[1]Key!$A$1:$C$72,3,FALSE)</f>
        <v>-87.877300000000005</v>
      </c>
      <c r="O1432">
        <v>60</v>
      </c>
      <c r="P1432">
        <v>6</v>
      </c>
      <c r="Q1432">
        <v>9</v>
      </c>
      <c r="R1432">
        <v>8.6</v>
      </c>
      <c r="S1432">
        <v>360</v>
      </c>
      <c r="T1432">
        <f t="shared" si="198"/>
        <v>-1</v>
      </c>
      <c r="U1432" s="1">
        <v>42788</v>
      </c>
      <c r="V1432" s="13">
        <f t="shared" si="199"/>
        <v>42767</v>
      </c>
      <c r="W1432" s="14">
        <f t="shared" si="200"/>
        <v>42788</v>
      </c>
      <c r="X1432" s="1" t="str">
        <f t="shared" si="201"/>
        <v>Wednesday</v>
      </c>
      <c r="Y1432" s="2">
        <v>0.52417824074074071</v>
      </c>
      <c r="Z1432" s="2">
        <f t="shared" si="202"/>
        <v>0.54166666666666663</v>
      </c>
      <c r="AA1432">
        <f>1</f>
        <v>1</v>
      </c>
      <c r="AB1432" s="1">
        <v>42788</v>
      </c>
      <c r="AC1432" s="13">
        <f t="shared" si="203"/>
        <v>42767</v>
      </c>
      <c r="AD1432" s="14">
        <f t="shared" si="204"/>
        <v>42788</v>
      </c>
      <c r="AE1432" s="1" t="str">
        <f t="shared" si="205"/>
        <v>Wednesday</v>
      </c>
      <c r="AF1432" s="2">
        <v>0.56586805555555553</v>
      </c>
      <c r="AG1432" s="2">
        <f t="shared" si="206"/>
        <v>0.58333333333333326</v>
      </c>
      <c r="AH1432" t="s">
        <v>27</v>
      </c>
    </row>
    <row r="1433" spans="1:34" x14ac:dyDescent="0.2">
      <c r="A1433">
        <v>1517429</v>
      </c>
      <c r="B1433" t="s">
        <v>88</v>
      </c>
      <c r="E1433">
        <v>54241</v>
      </c>
      <c r="F1433" t="s">
        <v>23</v>
      </c>
      <c r="G1433" t="s">
        <v>89</v>
      </c>
      <c r="H1433">
        <v>44</v>
      </c>
      <c r="I1433" t="s">
        <v>63</v>
      </c>
      <c r="J1433">
        <f>VLOOKUP(I1433,[1]Key!$A$1:$C$72,2,FALSE)</f>
        <v>43.078530000000001</v>
      </c>
      <c r="K1433">
        <f>VLOOKUP(I1433,[1]Key!$A$1:$C$72,3,FALSE)</f>
        <v>-87.882620000000003</v>
      </c>
      <c r="L1433" t="s">
        <v>63</v>
      </c>
      <c r="M1433">
        <f>VLOOKUP(L1433,[1]Key!$A$1:$C$72,2,FALSE)</f>
        <v>43.078530000000001</v>
      </c>
      <c r="N1433">
        <f>VLOOKUP(L1433,[1]Key!$A$1:$C$72,3,FALSE)</f>
        <v>-87.882620000000003</v>
      </c>
      <c r="O1433">
        <v>95</v>
      </c>
      <c r="P1433">
        <v>12</v>
      </c>
      <c r="Q1433">
        <v>14.3</v>
      </c>
      <c r="R1433">
        <v>13.5</v>
      </c>
      <c r="S1433">
        <v>570</v>
      </c>
      <c r="T1433">
        <f t="shared" si="198"/>
        <v>-1</v>
      </c>
      <c r="U1433" s="1">
        <v>42788</v>
      </c>
      <c r="V1433" s="13">
        <f t="shared" si="199"/>
        <v>42767</v>
      </c>
      <c r="W1433" s="14">
        <f t="shared" si="200"/>
        <v>42788</v>
      </c>
      <c r="X1433" s="1" t="str">
        <f t="shared" si="201"/>
        <v>Wednesday</v>
      </c>
      <c r="Y1433" s="2">
        <v>0.53456018518518522</v>
      </c>
      <c r="Z1433" s="2">
        <f t="shared" si="202"/>
        <v>0.54166666666666663</v>
      </c>
      <c r="AA1433">
        <f>1</f>
        <v>1</v>
      </c>
      <c r="AB1433" s="1">
        <v>42788</v>
      </c>
      <c r="AC1433" s="13">
        <f t="shared" si="203"/>
        <v>42767</v>
      </c>
      <c r="AD1433" s="14">
        <f t="shared" si="204"/>
        <v>42788</v>
      </c>
      <c r="AE1433" s="1" t="str">
        <f t="shared" si="205"/>
        <v>Wednesday</v>
      </c>
      <c r="AF1433" s="2">
        <v>0.60048611111111116</v>
      </c>
      <c r="AG1433" s="2">
        <f t="shared" si="206"/>
        <v>0.58333333333333326</v>
      </c>
      <c r="AH1433" t="s">
        <v>35</v>
      </c>
    </row>
    <row r="1434" spans="1:34" x14ac:dyDescent="0.2">
      <c r="A1434">
        <v>1517448</v>
      </c>
      <c r="B1434" t="s">
        <v>88</v>
      </c>
      <c r="E1434">
        <v>53207</v>
      </c>
      <c r="F1434" t="s">
        <v>23</v>
      </c>
      <c r="G1434" t="s">
        <v>89</v>
      </c>
      <c r="H1434">
        <v>5589</v>
      </c>
      <c r="I1434" t="s">
        <v>69</v>
      </c>
      <c r="J1434">
        <f>VLOOKUP(I1434,[1]Key!$A$1:$C$72,2,FALSE)</f>
        <v>43.048200000000001</v>
      </c>
      <c r="K1434">
        <f>VLOOKUP(I1434,[1]Key!$A$1:$C$72,3,FALSE)</f>
        <v>-87.900859999999994</v>
      </c>
      <c r="L1434" t="s">
        <v>68</v>
      </c>
      <c r="M1434">
        <f>VLOOKUP(L1434,[1]Key!$A$1:$C$72,2,FALSE)</f>
        <v>43.04804</v>
      </c>
      <c r="N1434">
        <f>VLOOKUP(L1434,[1]Key!$A$1:$C$72,3,FALSE)</f>
        <v>-87.896720000000002</v>
      </c>
      <c r="O1434">
        <v>23</v>
      </c>
      <c r="P1434">
        <v>3</v>
      </c>
      <c r="Q1434">
        <v>3.5</v>
      </c>
      <c r="R1434">
        <v>3.3</v>
      </c>
      <c r="S1434">
        <v>138</v>
      </c>
      <c r="T1434">
        <f t="shared" si="198"/>
        <v>-1</v>
      </c>
      <c r="U1434" s="1">
        <v>42788</v>
      </c>
      <c r="V1434" s="13">
        <f t="shared" si="199"/>
        <v>42767</v>
      </c>
      <c r="W1434" s="14">
        <f t="shared" si="200"/>
        <v>42788</v>
      </c>
      <c r="X1434" s="1" t="str">
        <f t="shared" si="201"/>
        <v>Wednesday</v>
      </c>
      <c r="Y1434" s="2">
        <v>0.5493055555555556</v>
      </c>
      <c r="Z1434" s="2">
        <f t="shared" si="202"/>
        <v>0.54166666666666663</v>
      </c>
      <c r="AA1434">
        <f>1</f>
        <v>1</v>
      </c>
      <c r="AB1434" s="1">
        <v>42788</v>
      </c>
      <c r="AC1434" s="13">
        <f t="shared" si="203"/>
        <v>42767</v>
      </c>
      <c r="AD1434" s="14">
        <f t="shared" si="204"/>
        <v>42788</v>
      </c>
      <c r="AE1434" s="1" t="str">
        <f t="shared" si="205"/>
        <v>Wednesday</v>
      </c>
      <c r="AF1434" s="2">
        <v>0.56596064814814817</v>
      </c>
      <c r="AG1434" s="2">
        <f t="shared" si="206"/>
        <v>0.58333333333333326</v>
      </c>
      <c r="AH1434" t="s">
        <v>27</v>
      </c>
    </row>
    <row r="1435" spans="1:34" x14ac:dyDescent="0.2">
      <c r="A1435">
        <v>1517402</v>
      </c>
      <c r="B1435" t="s">
        <v>88</v>
      </c>
      <c r="E1435">
        <v>53221</v>
      </c>
      <c r="F1435" t="s">
        <v>23</v>
      </c>
      <c r="G1435" t="s">
        <v>89</v>
      </c>
      <c r="H1435">
        <v>11049</v>
      </c>
      <c r="I1435" t="s">
        <v>31</v>
      </c>
      <c r="J1435">
        <f>VLOOKUP(I1435,[1]Key!$A$1:$C$72,2,FALSE)</f>
        <v>43.03519</v>
      </c>
      <c r="K1435">
        <f>VLOOKUP(I1435,[1]Key!$A$1:$C$72,3,FALSE)</f>
        <v>-87.907390000000007</v>
      </c>
      <c r="L1435" t="s">
        <v>61</v>
      </c>
      <c r="M1435">
        <f>VLOOKUP(L1435,[1]Key!$A$1:$C$72,2,FALSE)</f>
        <v>43.058619999999998</v>
      </c>
      <c r="N1435">
        <f>VLOOKUP(L1435,[1]Key!$A$1:$C$72,3,FALSE)</f>
        <v>-87.885319999999993</v>
      </c>
      <c r="O1435">
        <v>25</v>
      </c>
      <c r="P1435">
        <v>3</v>
      </c>
      <c r="Q1435">
        <v>3.8</v>
      </c>
      <c r="R1435">
        <v>3.6</v>
      </c>
      <c r="S1435">
        <v>150</v>
      </c>
      <c r="T1435">
        <f t="shared" si="198"/>
        <v>-1</v>
      </c>
      <c r="U1435" s="1">
        <v>42788</v>
      </c>
      <c r="V1435" s="13">
        <f t="shared" si="199"/>
        <v>42767</v>
      </c>
      <c r="W1435" s="14">
        <f t="shared" si="200"/>
        <v>42788</v>
      </c>
      <c r="X1435" s="1" t="str">
        <f t="shared" si="201"/>
        <v>Wednesday</v>
      </c>
      <c r="Y1435" s="2">
        <v>0.56159722222222219</v>
      </c>
      <c r="Z1435" s="2">
        <f t="shared" si="202"/>
        <v>0.54166666666666663</v>
      </c>
      <c r="AA1435">
        <f>1</f>
        <v>1</v>
      </c>
      <c r="AB1435" s="1">
        <v>42788</v>
      </c>
      <c r="AC1435" s="13">
        <f t="shared" si="203"/>
        <v>42767</v>
      </c>
      <c r="AD1435" s="14">
        <f t="shared" si="204"/>
        <v>42788</v>
      </c>
      <c r="AE1435" s="1" t="str">
        <f t="shared" si="205"/>
        <v>Wednesday</v>
      </c>
      <c r="AF1435" s="2">
        <v>0.57891203703703698</v>
      </c>
      <c r="AG1435" s="2">
        <f t="shared" si="206"/>
        <v>0.58333333333333326</v>
      </c>
      <c r="AH1435" t="s">
        <v>27</v>
      </c>
    </row>
    <row r="1436" spans="1:34" x14ac:dyDescent="0.2">
      <c r="A1436">
        <v>1517479</v>
      </c>
      <c r="B1436" t="s">
        <v>88</v>
      </c>
      <c r="E1436">
        <v>53049</v>
      </c>
      <c r="F1436" t="s">
        <v>23</v>
      </c>
      <c r="G1436" t="s">
        <v>89</v>
      </c>
      <c r="H1436">
        <v>5502</v>
      </c>
      <c r="I1436" t="s">
        <v>80</v>
      </c>
      <c r="J1436">
        <f>VLOOKUP(I1436,[1]Key!$A$1:$C$72,2,FALSE)</f>
        <v>43.052460000000004</v>
      </c>
      <c r="K1436">
        <f>VLOOKUP(I1436,[1]Key!$A$1:$C$72,3,FALSE)</f>
        <v>-87.891000000000005</v>
      </c>
      <c r="L1436" t="s">
        <v>62</v>
      </c>
      <c r="M1436">
        <f>VLOOKUP(L1436,[1]Key!$A$1:$C$72,2,FALSE)</f>
        <v>43.058010000000003</v>
      </c>
      <c r="N1436">
        <f>VLOOKUP(L1436,[1]Key!$A$1:$C$72,3,FALSE)</f>
        <v>-87.877300000000005</v>
      </c>
      <c r="O1436">
        <v>29</v>
      </c>
      <c r="P1436">
        <v>3</v>
      </c>
      <c r="Q1436">
        <v>4.4000000000000004</v>
      </c>
      <c r="R1436">
        <v>4.0999999999999996</v>
      </c>
      <c r="S1436">
        <v>174</v>
      </c>
      <c r="T1436">
        <f t="shared" si="198"/>
        <v>-1</v>
      </c>
      <c r="U1436" s="1">
        <v>42788</v>
      </c>
      <c r="V1436" s="13">
        <f t="shared" si="199"/>
        <v>42767</v>
      </c>
      <c r="W1436" s="14">
        <f t="shared" si="200"/>
        <v>42788</v>
      </c>
      <c r="X1436" s="1" t="str">
        <f t="shared" si="201"/>
        <v>Wednesday</v>
      </c>
      <c r="Y1436" s="2">
        <v>0.56915509259259256</v>
      </c>
      <c r="Z1436" s="2">
        <f t="shared" si="202"/>
        <v>0.58333333333333326</v>
      </c>
      <c r="AA1436">
        <f>1</f>
        <v>1</v>
      </c>
      <c r="AB1436" s="1">
        <v>42788</v>
      </c>
      <c r="AC1436" s="13">
        <f t="shared" si="203"/>
        <v>42767</v>
      </c>
      <c r="AD1436" s="14">
        <f t="shared" si="204"/>
        <v>42788</v>
      </c>
      <c r="AE1436" s="1" t="str">
        <f t="shared" si="205"/>
        <v>Wednesday</v>
      </c>
      <c r="AF1436" s="2">
        <v>0.58954861111111112</v>
      </c>
      <c r="AG1436" s="2">
        <f t="shared" si="206"/>
        <v>0.58333333333333326</v>
      </c>
      <c r="AH1436" t="s">
        <v>27</v>
      </c>
    </row>
    <row r="1437" spans="1:34" x14ac:dyDescent="0.2">
      <c r="A1437">
        <v>1517483</v>
      </c>
      <c r="B1437" t="s">
        <v>88</v>
      </c>
      <c r="E1437">
        <v>53092</v>
      </c>
      <c r="F1437" t="s">
        <v>23</v>
      </c>
      <c r="G1437" t="s">
        <v>89</v>
      </c>
      <c r="H1437">
        <v>106</v>
      </c>
      <c r="I1437" t="s">
        <v>63</v>
      </c>
      <c r="J1437">
        <f>VLOOKUP(I1437,[1]Key!$A$1:$C$72,2,FALSE)</f>
        <v>43.078530000000001</v>
      </c>
      <c r="K1437">
        <f>VLOOKUP(I1437,[1]Key!$A$1:$C$72,3,FALSE)</f>
        <v>-87.882620000000003</v>
      </c>
      <c r="L1437" t="s">
        <v>67</v>
      </c>
      <c r="M1437">
        <f>VLOOKUP(L1437,[1]Key!$A$1:$C$72,2,FALSE)</f>
        <v>43.074890000000003</v>
      </c>
      <c r="N1437">
        <f>VLOOKUP(L1437,[1]Key!$A$1:$C$72,3,FALSE)</f>
        <v>-87.882810000000006</v>
      </c>
      <c r="O1437">
        <v>40</v>
      </c>
      <c r="P1437">
        <v>6</v>
      </c>
      <c r="Q1437">
        <v>6</v>
      </c>
      <c r="R1437">
        <v>5.7</v>
      </c>
      <c r="S1437">
        <v>240</v>
      </c>
      <c r="T1437">
        <f t="shared" si="198"/>
        <v>-1</v>
      </c>
      <c r="U1437" s="1">
        <v>42788</v>
      </c>
      <c r="V1437" s="13">
        <f t="shared" si="199"/>
        <v>42767</v>
      </c>
      <c r="W1437" s="14">
        <f t="shared" si="200"/>
        <v>42788</v>
      </c>
      <c r="X1437" s="1" t="str">
        <f t="shared" si="201"/>
        <v>Wednesday</v>
      </c>
      <c r="Y1437" s="2">
        <v>0.57173611111111111</v>
      </c>
      <c r="Z1437" s="2">
        <f t="shared" si="202"/>
        <v>0.58333333333333326</v>
      </c>
      <c r="AA1437">
        <f>1</f>
        <v>1</v>
      </c>
      <c r="AB1437" s="1">
        <v>42788</v>
      </c>
      <c r="AC1437" s="13">
        <f t="shared" si="203"/>
        <v>42767</v>
      </c>
      <c r="AD1437" s="14">
        <f t="shared" si="204"/>
        <v>42788</v>
      </c>
      <c r="AE1437" s="1" t="str">
        <f t="shared" si="205"/>
        <v>Wednesday</v>
      </c>
      <c r="AF1437" s="2">
        <v>0.59931712962962969</v>
      </c>
      <c r="AG1437" s="2">
        <f t="shared" si="206"/>
        <v>0.58333333333333326</v>
      </c>
      <c r="AH1437" t="s">
        <v>27</v>
      </c>
    </row>
    <row r="1438" spans="1:34" x14ac:dyDescent="0.2">
      <c r="A1438">
        <v>1517511</v>
      </c>
      <c r="B1438" t="s">
        <v>88</v>
      </c>
      <c r="E1438">
        <v>53221</v>
      </c>
      <c r="F1438" t="s">
        <v>23</v>
      </c>
      <c r="G1438" t="s">
        <v>89</v>
      </c>
      <c r="H1438">
        <v>11165</v>
      </c>
      <c r="I1438" t="s">
        <v>57</v>
      </c>
      <c r="J1438">
        <f>VLOOKUP(I1438,[1]Key!$A$1:$C$72,2,FALSE)</f>
        <v>43.048609999999996</v>
      </c>
      <c r="K1438">
        <f>VLOOKUP(I1438,[1]Key!$A$1:$C$72,3,FALSE)</f>
        <v>-88.008480000000006</v>
      </c>
      <c r="L1438" t="s">
        <v>57</v>
      </c>
      <c r="M1438">
        <f>VLOOKUP(L1438,[1]Key!$A$1:$C$72,2,FALSE)</f>
        <v>43.048609999999996</v>
      </c>
      <c r="N1438">
        <f>VLOOKUP(L1438,[1]Key!$A$1:$C$72,3,FALSE)</f>
        <v>-88.008480000000006</v>
      </c>
      <c r="O1438">
        <v>68</v>
      </c>
      <c r="P1438">
        <v>9</v>
      </c>
      <c r="Q1438">
        <v>10.199999999999999</v>
      </c>
      <c r="R1438">
        <v>9.6999999999999993</v>
      </c>
      <c r="S1438">
        <v>408</v>
      </c>
      <c r="T1438">
        <f t="shared" si="198"/>
        <v>-1</v>
      </c>
      <c r="U1438" s="1">
        <v>42788</v>
      </c>
      <c r="V1438" s="13">
        <f t="shared" si="199"/>
        <v>42767</v>
      </c>
      <c r="W1438" s="14">
        <f t="shared" si="200"/>
        <v>42788</v>
      </c>
      <c r="X1438" s="1" t="str">
        <f t="shared" si="201"/>
        <v>Wednesday</v>
      </c>
      <c r="Y1438" s="2">
        <v>0.58006944444444442</v>
      </c>
      <c r="Z1438" s="2">
        <f t="shared" si="202"/>
        <v>0.58333333333333326</v>
      </c>
      <c r="AA1438">
        <f>1</f>
        <v>1</v>
      </c>
      <c r="AB1438" s="1">
        <v>42788</v>
      </c>
      <c r="AC1438" s="13">
        <f t="shared" si="203"/>
        <v>42767</v>
      </c>
      <c r="AD1438" s="14">
        <f t="shared" si="204"/>
        <v>42788</v>
      </c>
      <c r="AE1438" s="1" t="str">
        <f t="shared" si="205"/>
        <v>Wednesday</v>
      </c>
      <c r="AF1438" s="2">
        <v>0.62746527777777772</v>
      </c>
      <c r="AG1438" s="2">
        <f t="shared" si="206"/>
        <v>0.625</v>
      </c>
      <c r="AH1438" t="s">
        <v>35</v>
      </c>
    </row>
    <row r="1439" spans="1:34" x14ac:dyDescent="0.2">
      <c r="A1439">
        <v>1517623</v>
      </c>
      <c r="B1439" t="s">
        <v>88</v>
      </c>
      <c r="E1439">
        <v>60447</v>
      </c>
      <c r="F1439" t="s">
        <v>23</v>
      </c>
      <c r="G1439" t="s">
        <v>89</v>
      </c>
      <c r="H1439">
        <v>5423</v>
      </c>
      <c r="I1439" t="s">
        <v>74</v>
      </c>
      <c r="J1439">
        <f>VLOOKUP(I1439,[1]Key!$A$1:$C$72,2,FALSE)</f>
        <v>43.040154000000001</v>
      </c>
      <c r="K1439">
        <f>VLOOKUP(I1439,[1]Key!$A$1:$C$72,3,FALSE)</f>
        <v>-87.932113000000001</v>
      </c>
      <c r="L1439" t="s">
        <v>40</v>
      </c>
      <c r="M1439">
        <f>VLOOKUP(L1439,[1]Key!$A$1:$C$72,2,FALSE)</f>
        <v>43.031480000000002</v>
      </c>
      <c r="N1439">
        <f>VLOOKUP(L1439,[1]Key!$A$1:$C$72,3,FALSE)</f>
        <v>-87.908169999999998</v>
      </c>
      <c r="O1439">
        <v>27</v>
      </c>
      <c r="P1439">
        <v>3</v>
      </c>
      <c r="Q1439">
        <v>4.0999999999999996</v>
      </c>
      <c r="R1439">
        <v>3.8</v>
      </c>
      <c r="S1439">
        <v>162</v>
      </c>
      <c r="T1439">
        <f t="shared" si="198"/>
        <v>-1</v>
      </c>
      <c r="U1439" s="1">
        <v>42788</v>
      </c>
      <c r="V1439" s="13">
        <f t="shared" si="199"/>
        <v>42767</v>
      </c>
      <c r="W1439" s="14">
        <f t="shared" si="200"/>
        <v>42788</v>
      </c>
      <c r="X1439" s="1" t="str">
        <f t="shared" si="201"/>
        <v>Wednesday</v>
      </c>
      <c r="Y1439" s="2">
        <v>0.6361458333333333</v>
      </c>
      <c r="Z1439" s="2">
        <f t="shared" si="202"/>
        <v>0.625</v>
      </c>
      <c r="AA1439">
        <f>1</f>
        <v>1</v>
      </c>
      <c r="AB1439" s="1">
        <v>42788</v>
      </c>
      <c r="AC1439" s="13">
        <f t="shared" si="203"/>
        <v>42767</v>
      </c>
      <c r="AD1439" s="14">
        <f t="shared" si="204"/>
        <v>42788</v>
      </c>
      <c r="AE1439" s="1" t="str">
        <f t="shared" si="205"/>
        <v>Wednesday</v>
      </c>
      <c r="AF1439" s="2">
        <v>0.65487268518518515</v>
      </c>
      <c r="AG1439" s="2">
        <f t="shared" si="206"/>
        <v>0.66666666666666663</v>
      </c>
      <c r="AH1439" t="s">
        <v>27</v>
      </c>
    </row>
    <row r="1440" spans="1:34" x14ac:dyDescent="0.2">
      <c r="A1440">
        <v>1517625</v>
      </c>
      <c r="B1440" t="s">
        <v>88</v>
      </c>
      <c r="E1440">
        <v>52068</v>
      </c>
      <c r="F1440" t="s">
        <v>23</v>
      </c>
      <c r="G1440" t="s">
        <v>89</v>
      </c>
      <c r="H1440">
        <v>5555</v>
      </c>
      <c r="I1440" t="s">
        <v>74</v>
      </c>
      <c r="J1440">
        <f>VLOOKUP(I1440,[1]Key!$A$1:$C$72,2,FALSE)</f>
        <v>43.040154000000001</v>
      </c>
      <c r="K1440">
        <f>VLOOKUP(I1440,[1]Key!$A$1:$C$72,3,FALSE)</f>
        <v>-87.932113000000001</v>
      </c>
      <c r="L1440" t="s">
        <v>74</v>
      </c>
      <c r="M1440">
        <f>VLOOKUP(L1440,[1]Key!$A$1:$C$72,2,FALSE)</f>
        <v>43.040154000000001</v>
      </c>
      <c r="N1440">
        <f>VLOOKUP(L1440,[1]Key!$A$1:$C$72,3,FALSE)</f>
        <v>-87.932113000000001</v>
      </c>
      <c r="O1440">
        <v>1</v>
      </c>
      <c r="P1440">
        <v>0</v>
      </c>
      <c r="Q1440">
        <v>0.2</v>
      </c>
      <c r="R1440">
        <v>0.1</v>
      </c>
      <c r="S1440">
        <v>6</v>
      </c>
      <c r="T1440">
        <f t="shared" si="198"/>
        <v>-1</v>
      </c>
      <c r="U1440" s="1">
        <v>42788</v>
      </c>
      <c r="V1440" s="13">
        <f t="shared" si="199"/>
        <v>42767</v>
      </c>
      <c r="W1440" s="14">
        <f t="shared" si="200"/>
        <v>42788</v>
      </c>
      <c r="X1440" s="1" t="str">
        <f t="shared" si="201"/>
        <v>Wednesday</v>
      </c>
      <c r="Y1440" s="2">
        <v>0.63678240740740744</v>
      </c>
      <c r="Z1440" s="2">
        <f t="shared" si="202"/>
        <v>0.625</v>
      </c>
      <c r="AA1440">
        <f>1</f>
        <v>1</v>
      </c>
      <c r="AB1440" s="1">
        <v>42788</v>
      </c>
      <c r="AC1440" s="13">
        <f t="shared" si="203"/>
        <v>42767</v>
      </c>
      <c r="AD1440" s="14">
        <f t="shared" si="204"/>
        <v>42788</v>
      </c>
      <c r="AE1440" s="1" t="str">
        <f t="shared" si="205"/>
        <v>Wednesday</v>
      </c>
      <c r="AF1440" s="2">
        <v>0.63708333333333333</v>
      </c>
      <c r="AG1440" s="2">
        <f t="shared" si="206"/>
        <v>0.625</v>
      </c>
      <c r="AH1440" t="s">
        <v>35</v>
      </c>
    </row>
    <row r="1441" spans="1:34" x14ac:dyDescent="0.2">
      <c r="A1441">
        <v>1435313</v>
      </c>
      <c r="B1441" t="s">
        <v>88</v>
      </c>
      <c r="E1441">
        <v>53215</v>
      </c>
      <c r="F1441" t="s">
        <v>23</v>
      </c>
      <c r="G1441" t="s">
        <v>89</v>
      </c>
      <c r="H1441">
        <v>346</v>
      </c>
      <c r="I1441" t="s">
        <v>40</v>
      </c>
      <c r="J1441">
        <f>VLOOKUP(I1441,[1]Key!$A$1:$C$72,2,FALSE)</f>
        <v>43.031480000000002</v>
      </c>
      <c r="K1441">
        <f>VLOOKUP(I1441,[1]Key!$A$1:$C$72,3,FALSE)</f>
        <v>-87.908169999999998</v>
      </c>
      <c r="L1441" t="s">
        <v>82</v>
      </c>
      <c r="M1441">
        <f>VLOOKUP(L1441,[1]Key!$A$1:$C$72,2,FALSE)</f>
        <v>43.026229999999998</v>
      </c>
      <c r="N1441">
        <f>VLOOKUP(L1441,[1]Key!$A$1:$C$72,3,FALSE)</f>
        <v>-87.912809999999993</v>
      </c>
      <c r="O1441">
        <v>5</v>
      </c>
      <c r="P1441">
        <v>3</v>
      </c>
      <c r="Q1441">
        <v>0.8</v>
      </c>
      <c r="R1441">
        <v>0.7</v>
      </c>
      <c r="S1441">
        <v>30</v>
      </c>
      <c r="T1441">
        <f t="shared" si="198"/>
        <v>-1</v>
      </c>
      <c r="U1441" s="1">
        <v>42788</v>
      </c>
      <c r="V1441" s="13">
        <f t="shared" si="199"/>
        <v>42767</v>
      </c>
      <c r="W1441" s="14">
        <f t="shared" si="200"/>
        <v>42788</v>
      </c>
      <c r="X1441" s="1" t="str">
        <f t="shared" si="201"/>
        <v>Wednesday</v>
      </c>
      <c r="Y1441" s="2">
        <v>0.6592824074074074</v>
      </c>
      <c r="Z1441" s="2">
        <f t="shared" si="202"/>
        <v>0.66666666666666663</v>
      </c>
      <c r="AA1441">
        <f>1</f>
        <v>1</v>
      </c>
      <c r="AB1441" s="1">
        <v>42788</v>
      </c>
      <c r="AC1441" s="13">
        <f t="shared" si="203"/>
        <v>42767</v>
      </c>
      <c r="AD1441" s="14">
        <f t="shared" si="204"/>
        <v>42788</v>
      </c>
      <c r="AE1441" s="1" t="str">
        <f t="shared" si="205"/>
        <v>Wednesday</v>
      </c>
      <c r="AF1441" s="2">
        <v>0.66295138888888883</v>
      </c>
      <c r="AG1441" s="2">
        <f t="shared" si="206"/>
        <v>0.66666666666666663</v>
      </c>
      <c r="AH1441" t="s">
        <v>27</v>
      </c>
    </row>
    <row r="1442" spans="1:34" x14ac:dyDescent="0.2">
      <c r="A1442">
        <v>1517674</v>
      </c>
      <c r="B1442" t="s">
        <v>88</v>
      </c>
      <c r="E1442">
        <v>53233</v>
      </c>
      <c r="F1442" t="s">
        <v>23</v>
      </c>
      <c r="G1442" t="s">
        <v>89</v>
      </c>
      <c r="H1442">
        <v>11056</v>
      </c>
      <c r="I1442" t="s">
        <v>36</v>
      </c>
      <c r="J1442">
        <f>VLOOKUP(I1442,[1]Key!$A$1:$C$72,2,FALSE)</f>
        <v>43.038580000000003</v>
      </c>
      <c r="K1442">
        <f>VLOOKUP(I1442,[1]Key!$A$1:$C$72,3,FALSE)</f>
        <v>-87.90934</v>
      </c>
      <c r="L1442" t="s">
        <v>74</v>
      </c>
      <c r="M1442">
        <f>VLOOKUP(L1442,[1]Key!$A$1:$C$72,2,FALSE)</f>
        <v>43.040154000000001</v>
      </c>
      <c r="N1442">
        <f>VLOOKUP(L1442,[1]Key!$A$1:$C$72,3,FALSE)</f>
        <v>-87.932113000000001</v>
      </c>
      <c r="O1442">
        <v>78</v>
      </c>
      <c r="P1442">
        <v>9</v>
      </c>
      <c r="Q1442">
        <v>11.7</v>
      </c>
      <c r="R1442">
        <v>11.1</v>
      </c>
      <c r="S1442">
        <v>468</v>
      </c>
      <c r="T1442">
        <f t="shared" si="198"/>
        <v>-1</v>
      </c>
      <c r="U1442" s="1">
        <v>42788</v>
      </c>
      <c r="V1442" s="13">
        <f t="shared" si="199"/>
        <v>42767</v>
      </c>
      <c r="W1442" s="14">
        <f t="shared" si="200"/>
        <v>42788</v>
      </c>
      <c r="X1442" s="1" t="str">
        <f t="shared" si="201"/>
        <v>Wednesday</v>
      </c>
      <c r="Y1442" s="2">
        <v>0.66841435185185183</v>
      </c>
      <c r="Z1442" s="2">
        <f t="shared" si="202"/>
        <v>0.66666666666666663</v>
      </c>
      <c r="AA1442">
        <f>1</f>
        <v>1</v>
      </c>
      <c r="AB1442" s="1">
        <v>42788</v>
      </c>
      <c r="AC1442" s="13">
        <f t="shared" si="203"/>
        <v>42767</v>
      </c>
      <c r="AD1442" s="14">
        <f t="shared" si="204"/>
        <v>42788</v>
      </c>
      <c r="AE1442" s="1" t="str">
        <f t="shared" si="205"/>
        <v>Wednesday</v>
      </c>
      <c r="AF1442" s="2">
        <v>0.72265046296296298</v>
      </c>
      <c r="AG1442" s="2">
        <f t="shared" si="206"/>
        <v>0.70833333333333326</v>
      </c>
      <c r="AH1442" t="s">
        <v>27</v>
      </c>
    </row>
    <row r="1443" spans="1:34" x14ac:dyDescent="0.2">
      <c r="A1443">
        <v>1517713</v>
      </c>
      <c r="B1443" t="s">
        <v>88</v>
      </c>
      <c r="E1443">
        <v>53211</v>
      </c>
      <c r="F1443" t="s">
        <v>23</v>
      </c>
      <c r="G1443" t="s">
        <v>89</v>
      </c>
      <c r="H1443">
        <v>11</v>
      </c>
      <c r="I1443" t="s">
        <v>44</v>
      </c>
      <c r="J1443">
        <f>VLOOKUP(I1443,[1]Key!$A$1:$C$72,2,FALSE)</f>
        <v>43.045712999999999</v>
      </c>
      <c r="K1443">
        <f>VLOOKUP(I1443,[1]Key!$A$1:$C$72,3,FALSE)</f>
        <v>-87.899756999999994</v>
      </c>
      <c r="L1443" t="s">
        <v>93</v>
      </c>
      <c r="M1443">
        <f>VLOOKUP(L1443,[1]Key!$A$1:$C$72,2,FALSE)</f>
        <v>43.069021999999997</v>
      </c>
      <c r="N1443">
        <f>VLOOKUP(L1443,[1]Key!$A$1:$C$72,3,FALSE)</f>
        <v>-87.887940999999998</v>
      </c>
      <c r="O1443">
        <v>19</v>
      </c>
      <c r="P1443">
        <v>3</v>
      </c>
      <c r="Q1443">
        <v>2.9</v>
      </c>
      <c r="R1443">
        <v>2.7</v>
      </c>
      <c r="S1443">
        <v>114</v>
      </c>
      <c r="T1443">
        <f t="shared" si="198"/>
        <v>-1</v>
      </c>
      <c r="U1443" s="1">
        <v>42788</v>
      </c>
      <c r="V1443" s="13">
        <f t="shared" si="199"/>
        <v>42767</v>
      </c>
      <c r="W1443" s="14">
        <f t="shared" si="200"/>
        <v>42788</v>
      </c>
      <c r="X1443" s="1" t="str">
        <f t="shared" si="201"/>
        <v>Wednesday</v>
      </c>
      <c r="Y1443" s="2">
        <v>0.68465277777777767</v>
      </c>
      <c r="Z1443" s="2">
        <f t="shared" si="202"/>
        <v>0.66666666666666663</v>
      </c>
      <c r="AA1443">
        <f>1</f>
        <v>1</v>
      </c>
      <c r="AB1443" s="1">
        <v>42788</v>
      </c>
      <c r="AC1443" s="13">
        <f t="shared" si="203"/>
        <v>42767</v>
      </c>
      <c r="AD1443" s="14">
        <f t="shared" si="204"/>
        <v>42788</v>
      </c>
      <c r="AE1443" s="1" t="str">
        <f t="shared" si="205"/>
        <v>Wednesday</v>
      </c>
      <c r="AF1443" s="2">
        <v>0.69753472222222224</v>
      </c>
      <c r="AG1443" s="2">
        <f t="shared" si="206"/>
        <v>0.70833333333333326</v>
      </c>
      <c r="AH1443" t="s">
        <v>27</v>
      </c>
    </row>
    <row r="1444" spans="1:34" x14ac:dyDescent="0.2">
      <c r="A1444">
        <v>1517729</v>
      </c>
      <c r="B1444" t="s">
        <v>88</v>
      </c>
      <c r="E1444">
        <v>60646</v>
      </c>
      <c r="F1444" t="s">
        <v>23</v>
      </c>
      <c r="G1444" t="s">
        <v>89</v>
      </c>
      <c r="H1444">
        <v>267</v>
      </c>
      <c r="I1444" t="s">
        <v>34</v>
      </c>
      <c r="J1444">
        <f>VLOOKUP(I1444,[1]Key!$A$1:$C$72,2,FALSE)</f>
        <v>43.036900000000003</v>
      </c>
      <c r="K1444">
        <f>VLOOKUP(I1444,[1]Key!$A$1:$C$72,3,FALSE)</f>
        <v>-87.89667</v>
      </c>
      <c r="L1444" t="s">
        <v>34</v>
      </c>
      <c r="M1444">
        <f>VLOOKUP(L1444,[1]Key!$A$1:$C$72,2,FALSE)</f>
        <v>43.036900000000003</v>
      </c>
      <c r="N1444">
        <f>VLOOKUP(L1444,[1]Key!$A$1:$C$72,3,FALSE)</f>
        <v>-87.89667</v>
      </c>
      <c r="O1444">
        <v>22</v>
      </c>
      <c r="P1444">
        <v>3</v>
      </c>
      <c r="Q1444">
        <v>3.3</v>
      </c>
      <c r="R1444">
        <v>3.1</v>
      </c>
      <c r="S1444">
        <v>132</v>
      </c>
      <c r="T1444">
        <f t="shared" si="198"/>
        <v>-1</v>
      </c>
      <c r="U1444" s="1">
        <v>42788</v>
      </c>
      <c r="V1444" s="13">
        <f t="shared" si="199"/>
        <v>42767</v>
      </c>
      <c r="W1444" s="14">
        <f t="shared" si="200"/>
        <v>42788</v>
      </c>
      <c r="X1444" s="1" t="str">
        <f t="shared" si="201"/>
        <v>Wednesday</v>
      </c>
      <c r="Y1444" s="2">
        <v>0.69085648148148149</v>
      </c>
      <c r="Z1444" s="2">
        <f t="shared" si="202"/>
        <v>0.70833333333333326</v>
      </c>
      <c r="AA1444">
        <f>1</f>
        <v>1</v>
      </c>
      <c r="AB1444" s="1">
        <v>42788</v>
      </c>
      <c r="AC1444" s="13">
        <f t="shared" si="203"/>
        <v>42767</v>
      </c>
      <c r="AD1444" s="14">
        <f t="shared" si="204"/>
        <v>42788</v>
      </c>
      <c r="AE1444" s="1" t="str">
        <f t="shared" si="205"/>
        <v>Wednesday</v>
      </c>
      <c r="AF1444" s="2">
        <v>0.70598379629629626</v>
      </c>
      <c r="AG1444" s="2">
        <f t="shared" si="206"/>
        <v>0.70833333333333326</v>
      </c>
      <c r="AH1444" t="s">
        <v>35</v>
      </c>
    </row>
    <row r="1445" spans="1:34" x14ac:dyDescent="0.2">
      <c r="A1445">
        <v>1359142</v>
      </c>
      <c r="B1445" t="s">
        <v>88</v>
      </c>
      <c r="E1445">
        <v>53158</v>
      </c>
      <c r="F1445" t="s">
        <v>23</v>
      </c>
      <c r="G1445" t="s">
        <v>89</v>
      </c>
      <c r="H1445">
        <v>5417</v>
      </c>
      <c r="I1445" t="s">
        <v>63</v>
      </c>
      <c r="J1445">
        <f>VLOOKUP(I1445,[1]Key!$A$1:$C$72,2,FALSE)</f>
        <v>43.078530000000001</v>
      </c>
      <c r="K1445">
        <f>VLOOKUP(I1445,[1]Key!$A$1:$C$72,3,FALSE)</f>
        <v>-87.882620000000003</v>
      </c>
      <c r="L1445" t="s">
        <v>34</v>
      </c>
      <c r="M1445">
        <f>VLOOKUP(L1445,[1]Key!$A$1:$C$72,2,FALSE)</f>
        <v>43.036900000000003</v>
      </c>
      <c r="N1445">
        <f>VLOOKUP(L1445,[1]Key!$A$1:$C$72,3,FALSE)</f>
        <v>-87.89667</v>
      </c>
      <c r="O1445">
        <v>88</v>
      </c>
      <c r="P1445">
        <v>9</v>
      </c>
      <c r="Q1445">
        <v>13.2</v>
      </c>
      <c r="R1445">
        <v>12.5</v>
      </c>
      <c r="S1445">
        <v>528</v>
      </c>
      <c r="T1445">
        <f t="shared" si="198"/>
        <v>-1</v>
      </c>
      <c r="U1445" s="1">
        <v>42788</v>
      </c>
      <c r="V1445" s="13">
        <f t="shared" si="199"/>
        <v>42767</v>
      </c>
      <c r="W1445" s="14">
        <f t="shared" si="200"/>
        <v>42788</v>
      </c>
      <c r="X1445" s="1" t="str">
        <f t="shared" si="201"/>
        <v>Wednesday</v>
      </c>
      <c r="Y1445" s="2">
        <v>0.71034722222222213</v>
      </c>
      <c r="Z1445" s="2">
        <f t="shared" si="202"/>
        <v>0.70833333333333326</v>
      </c>
      <c r="AA1445">
        <f>1</f>
        <v>1</v>
      </c>
      <c r="AB1445" s="1">
        <v>42788</v>
      </c>
      <c r="AC1445" s="13">
        <f t="shared" si="203"/>
        <v>42767</v>
      </c>
      <c r="AD1445" s="14">
        <f t="shared" si="204"/>
        <v>42788</v>
      </c>
      <c r="AE1445" s="1" t="str">
        <f t="shared" si="205"/>
        <v>Wednesday</v>
      </c>
      <c r="AF1445" s="2">
        <v>0.77107638888888896</v>
      </c>
      <c r="AG1445" s="2">
        <f t="shared" si="206"/>
        <v>0.79166666666666663</v>
      </c>
      <c r="AH1445" t="s">
        <v>27</v>
      </c>
    </row>
    <row r="1446" spans="1:34" x14ac:dyDescent="0.2">
      <c r="A1446">
        <v>1454063</v>
      </c>
      <c r="B1446" t="s">
        <v>88</v>
      </c>
      <c r="E1446">
        <v>33755</v>
      </c>
      <c r="F1446" t="s">
        <v>23</v>
      </c>
      <c r="G1446" t="s">
        <v>89</v>
      </c>
      <c r="H1446">
        <v>5428</v>
      </c>
      <c r="I1446" t="s">
        <v>82</v>
      </c>
      <c r="J1446">
        <f>VLOOKUP(I1446,[1]Key!$A$1:$C$72,2,FALSE)</f>
        <v>43.026229999999998</v>
      </c>
      <c r="K1446">
        <f>VLOOKUP(I1446,[1]Key!$A$1:$C$72,3,FALSE)</f>
        <v>-87.912809999999993</v>
      </c>
      <c r="L1446" t="s">
        <v>41</v>
      </c>
      <c r="M1446">
        <f>VLOOKUP(L1446,[1]Key!$A$1:$C$72,2,FALSE)</f>
        <v>43.04824</v>
      </c>
      <c r="N1446">
        <f>VLOOKUP(L1446,[1]Key!$A$1:$C$72,3,FALSE)</f>
        <v>-87.904970000000006</v>
      </c>
      <c r="O1446">
        <v>33</v>
      </c>
      <c r="P1446">
        <v>3</v>
      </c>
      <c r="Q1446">
        <v>5</v>
      </c>
      <c r="R1446">
        <v>4.7</v>
      </c>
      <c r="S1446">
        <v>198</v>
      </c>
      <c r="T1446">
        <f t="shared" si="198"/>
        <v>-1</v>
      </c>
      <c r="U1446" s="1">
        <v>42788</v>
      </c>
      <c r="V1446" s="13">
        <f t="shared" si="199"/>
        <v>42767</v>
      </c>
      <c r="W1446" s="14">
        <f t="shared" si="200"/>
        <v>42788</v>
      </c>
      <c r="X1446" s="1" t="str">
        <f t="shared" si="201"/>
        <v>Wednesday</v>
      </c>
      <c r="Y1446" s="2">
        <v>0.71753472222222225</v>
      </c>
      <c r="Z1446" s="2">
        <f t="shared" si="202"/>
        <v>0.70833333333333326</v>
      </c>
      <c r="AA1446">
        <f>1</f>
        <v>1</v>
      </c>
      <c r="AB1446" s="1">
        <v>42788</v>
      </c>
      <c r="AC1446" s="13">
        <f t="shared" si="203"/>
        <v>42767</v>
      </c>
      <c r="AD1446" s="14">
        <f t="shared" si="204"/>
        <v>42788</v>
      </c>
      <c r="AE1446" s="1" t="str">
        <f t="shared" si="205"/>
        <v>Wednesday</v>
      </c>
      <c r="AF1446" s="2">
        <v>0.74083333333333334</v>
      </c>
      <c r="AG1446" s="2">
        <f t="shared" si="206"/>
        <v>0.75</v>
      </c>
      <c r="AH1446" t="s">
        <v>27</v>
      </c>
    </row>
    <row r="1447" spans="1:34" x14ac:dyDescent="0.2">
      <c r="A1447">
        <v>1517768</v>
      </c>
      <c r="B1447" t="s">
        <v>88</v>
      </c>
      <c r="E1447">
        <v>53201</v>
      </c>
      <c r="F1447" t="s">
        <v>23</v>
      </c>
      <c r="G1447" t="s">
        <v>89</v>
      </c>
      <c r="H1447">
        <v>11062</v>
      </c>
      <c r="I1447" t="s">
        <v>61</v>
      </c>
      <c r="J1447">
        <f>VLOOKUP(I1447,[1]Key!$A$1:$C$72,2,FALSE)</f>
        <v>43.058619999999998</v>
      </c>
      <c r="K1447">
        <f>VLOOKUP(I1447,[1]Key!$A$1:$C$72,3,FALSE)</f>
        <v>-87.885319999999993</v>
      </c>
      <c r="L1447" t="s">
        <v>80</v>
      </c>
      <c r="M1447">
        <f>VLOOKUP(L1447,[1]Key!$A$1:$C$72,2,FALSE)</f>
        <v>43.052460000000004</v>
      </c>
      <c r="N1447">
        <f>VLOOKUP(L1447,[1]Key!$A$1:$C$72,3,FALSE)</f>
        <v>-87.891000000000005</v>
      </c>
      <c r="O1447">
        <v>8</v>
      </c>
      <c r="P1447">
        <v>3</v>
      </c>
      <c r="Q1447">
        <v>1.2</v>
      </c>
      <c r="R1447">
        <v>1.1000000000000001</v>
      </c>
      <c r="S1447">
        <v>48</v>
      </c>
      <c r="T1447">
        <f t="shared" si="198"/>
        <v>-1</v>
      </c>
      <c r="U1447" s="1">
        <v>42788</v>
      </c>
      <c r="V1447" s="13">
        <f t="shared" si="199"/>
        <v>42767</v>
      </c>
      <c r="W1447" s="14">
        <f t="shared" si="200"/>
        <v>42788</v>
      </c>
      <c r="X1447" s="1" t="str">
        <f t="shared" si="201"/>
        <v>Wednesday</v>
      </c>
      <c r="Y1447" s="2">
        <v>0.72049768518518509</v>
      </c>
      <c r="Z1447" s="2">
        <f t="shared" si="202"/>
        <v>0.70833333333333326</v>
      </c>
      <c r="AA1447">
        <f>1</f>
        <v>1</v>
      </c>
      <c r="AB1447" s="1">
        <v>42788</v>
      </c>
      <c r="AC1447" s="13">
        <f t="shared" si="203"/>
        <v>42767</v>
      </c>
      <c r="AD1447" s="14">
        <f t="shared" si="204"/>
        <v>42788</v>
      </c>
      <c r="AE1447" s="1" t="str">
        <f t="shared" si="205"/>
        <v>Wednesday</v>
      </c>
      <c r="AF1447" s="2">
        <v>0.72613425925925934</v>
      </c>
      <c r="AG1447" s="2">
        <f t="shared" si="206"/>
        <v>0.70833333333333326</v>
      </c>
      <c r="AH1447" t="s">
        <v>27</v>
      </c>
    </row>
    <row r="1448" spans="1:34" x14ac:dyDescent="0.2">
      <c r="A1448">
        <v>1517809</v>
      </c>
      <c r="B1448" t="s">
        <v>88</v>
      </c>
      <c r="E1448">
        <v>53146</v>
      </c>
      <c r="F1448" t="s">
        <v>23</v>
      </c>
      <c r="G1448" t="s">
        <v>89</v>
      </c>
      <c r="H1448">
        <v>357</v>
      </c>
      <c r="I1448" t="s">
        <v>77</v>
      </c>
      <c r="J1448">
        <f>VLOOKUP(I1448,[1]Key!$A$1:$C$72,2,FALSE)</f>
        <v>43.074655999999997</v>
      </c>
      <c r="K1448">
        <f>VLOOKUP(I1448,[1]Key!$A$1:$C$72,3,FALSE)</f>
        <v>-87.889011999999994</v>
      </c>
      <c r="L1448" t="s">
        <v>63</v>
      </c>
      <c r="M1448">
        <f>VLOOKUP(L1448,[1]Key!$A$1:$C$72,2,FALSE)</f>
        <v>43.078530000000001</v>
      </c>
      <c r="N1448">
        <f>VLOOKUP(L1448,[1]Key!$A$1:$C$72,3,FALSE)</f>
        <v>-87.882620000000003</v>
      </c>
      <c r="O1448">
        <v>14</v>
      </c>
      <c r="P1448">
        <v>3</v>
      </c>
      <c r="Q1448">
        <v>2.1</v>
      </c>
      <c r="R1448">
        <v>2</v>
      </c>
      <c r="S1448">
        <v>84</v>
      </c>
      <c r="T1448">
        <f t="shared" si="198"/>
        <v>-1</v>
      </c>
      <c r="U1448" s="1">
        <v>42788</v>
      </c>
      <c r="V1448" s="13">
        <f t="shared" si="199"/>
        <v>42767</v>
      </c>
      <c r="W1448" s="14">
        <f t="shared" si="200"/>
        <v>42788</v>
      </c>
      <c r="X1448" s="1" t="str">
        <f t="shared" si="201"/>
        <v>Wednesday</v>
      </c>
      <c r="Y1448" s="2">
        <v>0.76611111111111108</v>
      </c>
      <c r="Z1448" s="2">
        <f t="shared" si="202"/>
        <v>0.75</v>
      </c>
      <c r="AA1448">
        <f>1</f>
        <v>1</v>
      </c>
      <c r="AB1448" s="1">
        <v>42788</v>
      </c>
      <c r="AC1448" s="13">
        <f t="shared" si="203"/>
        <v>42767</v>
      </c>
      <c r="AD1448" s="14">
        <f t="shared" si="204"/>
        <v>42788</v>
      </c>
      <c r="AE1448" s="1" t="str">
        <f t="shared" si="205"/>
        <v>Wednesday</v>
      </c>
      <c r="AF1448" s="2">
        <v>0.77634259259259253</v>
      </c>
      <c r="AG1448" s="2">
        <f t="shared" si="206"/>
        <v>0.79166666666666663</v>
      </c>
      <c r="AH1448" t="s">
        <v>27</v>
      </c>
    </row>
    <row r="1449" spans="1:34" x14ac:dyDescent="0.2">
      <c r="A1449">
        <v>1514955</v>
      </c>
      <c r="B1449" t="s">
        <v>88</v>
      </c>
      <c r="E1449">
        <v>53202</v>
      </c>
      <c r="F1449" t="s">
        <v>23</v>
      </c>
      <c r="G1449" t="s">
        <v>89</v>
      </c>
      <c r="H1449">
        <v>11134</v>
      </c>
      <c r="I1449" t="s">
        <v>34</v>
      </c>
      <c r="J1449">
        <f>VLOOKUP(I1449,[1]Key!$A$1:$C$72,2,FALSE)</f>
        <v>43.036900000000003</v>
      </c>
      <c r="K1449">
        <f>VLOOKUP(I1449,[1]Key!$A$1:$C$72,3,FALSE)</f>
        <v>-87.89667</v>
      </c>
      <c r="L1449" t="s">
        <v>34</v>
      </c>
      <c r="M1449">
        <f>VLOOKUP(L1449,[1]Key!$A$1:$C$72,2,FALSE)</f>
        <v>43.036900000000003</v>
      </c>
      <c r="N1449">
        <f>VLOOKUP(L1449,[1]Key!$A$1:$C$72,3,FALSE)</f>
        <v>-87.89667</v>
      </c>
      <c r="O1449">
        <v>24</v>
      </c>
      <c r="P1449">
        <v>3</v>
      </c>
      <c r="Q1449">
        <v>3.6</v>
      </c>
      <c r="R1449">
        <v>3.4</v>
      </c>
      <c r="S1449">
        <v>144</v>
      </c>
      <c r="T1449">
        <f t="shared" si="198"/>
        <v>-1</v>
      </c>
      <c r="U1449" s="1">
        <v>42788</v>
      </c>
      <c r="V1449" s="13">
        <f t="shared" si="199"/>
        <v>42767</v>
      </c>
      <c r="W1449" s="14">
        <f t="shared" si="200"/>
        <v>42788</v>
      </c>
      <c r="X1449" s="1" t="str">
        <f t="shared" si="201"/>
        <v>Wednesday</v>
      </c>
      <c r="Y1449" s="2">
        <v>0.77311342592592591</v>
      </c>
      <c r="Z1449" s="2">
        <f t="shared" si="202"/>
        <v>0.79166666666666663</v>
      </c>
      <c r="AA1449">
        <f>1</f>
        <v>1</v>
      </c>
      <c r="AB1449" s="1">
        <v>42788</v>
      </c>
      <c r="AC1449" s="13">
        <f t="shared" si="203"/>
        <v>42767</v>
      </c>
      <c r="AD1449" s="14">
        <f t="shared" si="204"/>
        <v>42788</v>
      </c>
      <c r="AE1449" s="1" t="str">
        <f t="shared" si="205"/>
        <v>Wednesday</v>
      </c>
      <c r="AF1449" s="2">
        <v>0.79020833333333329</v>
      </c>
      <c r="AG1449" s="2">
        <f t="shared" si="206"/>
        <v>0.79166666666666663</v>
      </c>
      <c r="AH1449" t="s">
        <v>35</v>
      </c>
    </row>
    <row r="1450" spans="1:34" x14ac:dyDescent="0.2">
      <c r="A1450">
        <v>1468081</v>
      </c>
      <c r="B1450" t="s">
        <v>88</v>
      </c>
      <c r="E1450">
        <v>53045</v>
      </c>
      <c r="F1450" t="s">
        <v>23</v>
      </c>
      <c r="G1450" t="s">
        <v>89</v>
      </c>
      <c r="H1450">
        <v>5496</v>
      </c>
      <c r="I1450" t="s">
        <v>63</v>
      </c>
      <c r="J1450">
        <f>VLOOKUP(I1450,[1]Key!$A$1:$C$72,2,FALSE)</f>
        <v>43.078530000000001</v>
      </c>
      <c r="K1450">
        <f>VLOOKUP(I1450,[1]Key!$A$1:$C$72,3,FALSE)</f>
        <v>-87.882620000000003</v>
      </c>
      <c r="L1450" t="s">
        <v>81</v>
      </c>
      <c r="M1450">
        <f>VLOOKUP(L1450,[1]Key!$A$1:$C$72,2,FALSE)</f>
        <v>43.06033</v>
      </c>
      <c r="N1450">
        <f>VLOOKUP(L1450,[1]Key!$A$1:$C$72,3,FALSE)</f>
        <v>-87.89546</v>
      </c>
      <c r="O1450">
        <v>10</v>
      </c>
      <c r="P1450">
        <v>3</v>
      </c>
      <c r="Q1450">
        <v>1.5</v>
      </c>
      <c r="R1450">
        <v>1.4</v>
      </c>
      <c r="S1450">
        <v>60</v>
      </c>
      <c r="T1450">
        <f t="shared" si="198"/>
        <v>-1</v>
      </c>
      <c r="U1450" s="1">
        <v>42788</v>
      </c>
      <c r="V1450" s="13">
        <f t="shared" si="199"/>
        <v>42767</v>
      </c>
      <c r="W1450" s="14">
        <f t="shared" si="200"/>
        <v>42788</v>
      </c>
      <c r="X1450" s="1" t="str">
        <f t="shared" si="201"/>
        <v>Wednesday</v>
      </c>
      <c r="Y1450" s="2">
        <v>0.91723379629629631</v>
      </c>
      <c r="Z1450" s="2">
        <f t="shared" si="202"/>
        <v>0.91666666666666663</v>
      </c>
      <c r="AA1450">
        <f>1</f>
        <v>1</v>
      </c>
      <c r="AB1450" s="1">
        <v>42788</v>
      </c>
      <c r="AC1450" s="13">
        <f t="shared" si="203"/>
        <v>42767</v>
      </c>
      <c r="AD1450" s="14">
        <f t="shared" si="204"/>
        <v>42788</v>
      </c>
      <c r="AE1450" s="1" t="str">
        <f t="shared" si="205"/>
        <v>Wednesday</v>
      </c>
      <c r="AF1450" s="2">
        <v>0.92414351851851861</v>
      </c>
      <c r="AG1450" s="2">
        <f t="shared" si="206"/>
        <v>0.91666666666666663</v>
      </c>
      <c r="AH1450" t="s">
        <v>27</v>
      </c>
    </row>
    <row r="1451" spans="1:34" x14ac:dyDescent="0.2">
      <c r="A1451">
        <v>1517973</v>
      </c>
      <c r="B1451" t="s">
        <v>88</v>
      </c>
      <c r="E1451">
        <v>53215</v>
      </c>
      <c r="F1451" t="s">
        <v>23</v>
      </c>
      <c r="G1451" t="s">
        <v>89</v>
      </c>
      <c r="H1451">
        <v>5554</v>
      </c>
      <c r="I1451" t="s">
        <v>51</v>
      </c>
      <c r="J1451">
        <f>VLOOKUP(I1451,[1]Key!$A$1:$C$72,2,FALSE)</f>
        <v>43.05536</v>
      </c>
      <c r="K1451">
        <f>VLOOKUP(I1451,[1]Key!$A$1:$C$72,3,FALSE)</f>
        <v>-87.90504</v>
      </c>
      <c r="L1451" t="s">
        <v>51</v>
      </c>
      <c r="M1451">
        <f>VLOOKUP(L1451,[1]Key!$A$1:$C$72,2,FALSE)</f>
        <v>43.05536</v>
      </c>
      <c r="N1451">
        <f>VLOOKUP(L1451,[1]Key!$A$1:$C$72,3,FALSE)</f>
        <v>-87.90504</v>
      </c>
      <c r="O1451">
        <v>19</v>
      </c>
      <c r="P1451">
        <v>3</v>
      </c>
      <c r="Q1451">
        <v>2.9</v>
      </c>
      <c r="R1451">
        <v>2.7</v>
      </c>
      <c r="S1451">
        <v>114</v>
      </c>
      <c r="T1451">
        <f t="shared" si="198"/>
        <v>-1</v>
      </c>
      <c r="U1451" s="1">
        <v>42788</v>
      </c>
      <c r="V1451" s="13">
        <f t="shared" si="199"/>
        <v>42767</v>
      </c>
      <c r="W1451" s="14">
        <f t="shared" si="200"/>
        <v>42788</v>
      </c>
      <c r="X1451" s="1" t="str">
        <f t="shared" si="201"/>
        <v>Wednesday</v>
      </c>
      <c r="Y1451" s="2">
        <v>0.93246527777777777</v>
      </c>
      <c r="Z1451" s="2">
        <f t="shared" si="202"/>
        <v>0.91666666666666663</v>
      </c>
      <c r="AA1451">
        <f>1</f>
        <v>1</v>
      </c>
      <c r="AB1451" s="1">
        <v>42788</v>
      </c>
      <c r="AC1451" s="13">
        <f t="shared" si="203"/>
        <v>42767</v>
      </c>
      <c r="AD1451" s="14">
        <f t="shared" si="204"/>
        <v>42788</v>
      </c>
      <c r="AE1451" s="1" t="str">
        <f t="shared" si="205"/>
        <v>Wednesday</v>
      </c>
      <c r="AF1451" s="2">
        <v>0.94513888888888886</v>
      </c>
      <c r="AG1451" s="2">
        <f t="shared" si="206"/>
        <v>0.95833333333333326</v>
      </c>
      <c r="AH1451" t="s">
        <v>35</v>
      </c>
    </row>
    <row r="1452" spans="1:34" x14ac:dyDescent="0.2">
      <c r="A1452">
        <v>1517989</v>
      </c>
      <c r="B1452" t="s">
        <v>88</v>
      </c>
      <c r="E1452">
        <v>60045</v>
      </c>
      <c r="F1452" t="s">
        <v>23</v>
      </c>
      <c r="G1452" t="s">
        <v>89</v>
      </c>
      <c r="H1452">
        <v>11052</v>
      </c>
      <c r="I1452" t="s">
        <v>74</v>
      </c>
      <c r="J1452">
        <f>VLOOKUP(I1452,[1]Key!$A$1:$C$72,2,FALSE)</f>
        <v>43.040154000000001</v>
      </c>
      <c r="K1452">
        <f>VLOOKUP(I1452,[1]Key!$A$1:$C$72,3,FALSE)</f>
        <v>-87.932113000000001</v>
      </c>
      <c r="L1452" t="s">
        <v>74</v>
      </c>
      <c r="M1452">
        <f>VLOOKUP(L1452,[1]Key!$A$1:$C$72,2,FALSE)</f>
        <v>43.040154000000001</v>
      </c>
      <c r="N1452">
        <f>VLOOKUP(L1452,[1]Key!$A$1:$C$72,3,FALSE)</f>
        <v>-87.932113000000001</v>
      </c>
      <c r="O1452">
        <v>107</v>
      </c>
      <c r="P1452">
        <v>12</v>
      </c>
      <c r="Q1452">
        <v>16.100000000000001</v>
      </c>
      <c r="R1452">
        <v>15.2</v>
      </c>
      <c r="S1452">
        <v>642</v>
      </c>
      <c r="T1452">
        <f t="shared" si="198"/>
        <v>-1</v>
      </c>
      <c r="U1452" s="1">
        <v>42789</v>
      </c>
      <c r="V1452" s="13">
        <f t="shared" si="199"/>
        <v>42767</v>
      </c>
      <c r="W1452" s="14">
        <f t="shared" si="200"/>
        <v>42789</v>
      </c>
      <c r="X1452" s="1" t="str">
        <f t="shared" si="201"/>
        <v>Thursday</v>
      </c>
      <c r="Y1452" s="2">
        <v>1.9756944444444445E-2</v>
      </c>
      <c r="Z1452" s="2">
        <f t="shared" si="202"/>
        <v>0</v>
      </c>
      <c r="AA1452">
        <f>1</f>
        <v>1</v>
      </c>
      <c r="AB1452" s="1">
        <v>42789</v>
      </c>
      <c r="AC1452" s="13">
        <f t="shared" si="203"/>
        <v>42767</v>
      </c>
      <c r="AD1452" s="14">
        <f t="shared" si="204"/>
        <v>42789</v>
      </c>
      <c r="AE1452" s="1" t="str">
        <f t="shared" si="205"/>
        <v>Thursday</v>
      </c>
      <c r="AF1452" s="2">
        <v>9.3773148148148147E-2</v>
      </c>
      <c r="AG1452" s="2">
        <f t="shared" si="206"/>
        <v>8.3333333333333329E-2</v>
      </c>
      <c r="AH1452" t="s">
        <v>35</v>
      </c>
    </row>
    <row r="1453" spans="1:34" x14ac:dyDescent="0.2">
      <c r="A1453">
        <v>1512292</v>
      </c>
      <c r="B1453" t="s">
        <v>88</v>
      </c>
      <c r="E1453">
        <v>53202</v>
      </c>
      <c r="F1453" t="s">
        <v>23</v>
      </c>
      <c r="G1453" t="s">
        <v>89</v>
      </c>
      <c r="H1453">
        <v>996</v>
      </c>
      <c r="I1453" t="s">
        <v>34</v>
      </c>
      <c r="J1453">
        <f>VLOOKUP(I1453,[1]Key!$A$1:$C$72,2,FALSE)</f>
        <v>43.036900000000003</v>
      </c>
      <c r="K1453">
        <f>VLOOKUP(I1453,[1]Key!$A$1:$C$72,3,FALSE)</f>
        <v>-87.89667</v>
      </c>
      <c r="L1453" t="s">
        <v>34</v>
      </c>
      <c r="M1453">
        <f>VLOOKUP(L1453,[1]Key!$A$1:$C$72,2,FALSE)</f>
        <v>43.036900000000003</v>
      </c>
      <c r="N1453">
        <f>VLOOKUP(L1453,[1]Key!$A$1:$C$72,3,FALSE)</f>
        <v>-87.89667</v>
      </c>
      <c r="O1453">
        <v>262</v>
      </c>
      <c r="P1453">
        <v>3</v>
      </c>
      <c r="Q1453">
        <v>18</v>
      </c>
      <c r="R1453">
        <v>17.100000000000001</v>
      </c>
      <c r="S1453">
        <v>720</v>
      </c>
      <c r="T1453">
        <f t="shared" si="198"/>
        <v>-1</v>
      </c>
      <c r="U1453" s="1">
        <v>42789</v>
      </c>
      <c r="V1453" s="13">
        <f t="shared" si="199"/>
        <v>42767</v>
      </c>
      <c r="W1453" s="14">
        <f t="shared" si="200"/>
        <v>42789</v>
      </c>
      <c r="X1453" s="1" t="str">
        <f t="shared" si="201"/>
        <v>Thursday</v>
      </c>
      <c r="Y1453" s="2">
        <v>0.26570601851851855</v>
      </c>
      <c r="Z1453" s="2">
        <f t="shared" si="202"/>
        <v>0.25</v>
      </c>
      <c r="AA1453">
        <f>1</f>
        <v>1</v>
      </c>
      <c r="AB1453" s="1">
        <v>42789</v>
      </c>
      <c r="AC1453" s="13">
        <f t="shared" si="203"/>
        <v>42767</v>
      </c>
      <c r="AD1453" s="14">
        <f t="shared" si="204"/>
        <v>42789</v>
      </c>
      <c r="AE1453" s="1" t="str">
        <f t="shared" si="205"/>
        <v>Thursday</v>
      </c>
      <c r="AF1453" s="2">
        <v>0.44790509259259265</v>
      </c>
      <c r="AG1453" s="2">
        <f t="shared" si="206"/>
        <v>0.45833333333333331</v>
      </c>
      <c r="AH1453" t="s">
        <v>35</v>
      </c>
    </row>
    <row r="1454" spans="1:34" x14ac:dyDescent="0.2">
      <c r="A1454">
        <v>1276174</v>
      </c>
      <c r="B1454" t="s">
        <v>88</v>
      </c>
      <c r="E1454">
        <v>53213</v>
      </c>
      <c r="F1454" t="s">
        <v>23</v>
      </c>
      <c r="G1454" t="s">
        <v>89</v>
      </c>
      <c r="H1454">
        <v>19</v>
      </c>
      <c r="I1454" t="s">
        <v>74</v>
      </c>
      <c r="J1454">
        <f>VLOOKUP(I1454,[1]Key!$A$1:$C$72,2,FALSE)</f>
        <v>43.040154000000001</v>
      </c>
      <c r="K1454">
        <f>VLOOKUP(I1454,[1]Key!$A$1:$C$72,3,FALSE)</f>
        <v>-87.932113000000001</v>
      </c>
      <c r="L1454" t="s">
        <v>33</v>
      </c>
      <c r="M1454">
        <f>VLOOKUP(L1454,[1]Key!$A$1:$C$72,2,FALSE)</f>
        <v>43.034619999999997</v>
      </c>
      <c r="N1454">
        <f>VLOOKUP(L1454,[1]Key!$A$1:$C$72,3,FALSE)</f>
        <v>-87.917500000000004</v>
      </c>
      <c r="O1454">
        <v>12</v>
      </c>
      <c r="P1454">
        <v>3</v>
      </c>
      <c r="Q1454">
        <v>1.8</v>
      </c>
      <c r="R1454">
        <v>1.7</v>
      </c>
      <c r="S1454">
        <v>72</v>
      </c>
      <c r="T1454">
        <f t="shared" si="198"/>
        <v>-1</v>
      </c>
      <c r="U1454" s="1">
        <v>42789</v>
      </c>
      <c r="V1454" s="13">
        <f t="shared" si="199"/>
        <v>42767</v>
      </c>
      <c r="W1454" s="14">
        <f t="shared" si="200"/>
        <v>42789</v>
      </c>
      <c r="X1454" s="1" t="str">
        <f t="shared" si="201"/>
        <v>Thursday</v>
      </c>
      <c r="Y1454" s="2">
        <v>0.35633101851851851</v>
      </c>
      <c r="Z1454" s="2">
        <f t="shared" si="202"/>
        <v>0.375</v>
      </c>
      <c r="AA1454">
        <f>1</f>
        <v>1</v>
      </c>
      <c r="AB1454" s="1">
        <v>42789</v>
      </c>
      <c r="AC1454" s="13">
        <f t="shared" si="203"/>
        <v>42767</v>
      </c>
      <c r="AD1454" s="14">
        <f t="shared" si="204"/>
        <v>42789</v>
      </c>
      <c r="AE1454" s="1" t="str">
        <f t="shared" si="205"/>
        <v>Thursday</v>
      </c>
      <c r="AF1454" s="2">
        <v>0.36464120370370368</v>
      </c>
      <c r="AG1454" s="2">
        <f t="shared" si="206"/>
        <v>0.375</v>
      </c>
      <c r="AH1454" t="s">
        <v>27</v>
      </c>
    </row>
    <row r="1455" spans="1:34" x14ac:dyDescent="0.2">
      <c r="A1455">
        <v>1198458</v>
      </c>
      <c r="B1455" t="s">
        <v>88</v>
      </c>
      <c r="E1455">
        <v>53207</v>
      </c>
      <c r="F1455" t="s">
        <v>23</v>
      </c>
      <c r="G1455" t="s">
        <v>89</v>
      </c>
      <c r="H1455">
        <v>5449</v>
      </c>
      <c r="I1455" t="s">
        <v>37</v>
      </c>
      <c r="J1455">
        <f>VLOOKUP(I1455,[1]Key!$A$1:$C$72,2,FALSE)</f>
        <v>43.031320000000001</v>
      </c>
      <c r="K1455">
        <f>VLOOKUP(I1455,[1]Key!$A$1:$C$72,3,FALSE)</f>
        <v>-87.904259999999994</v>
      </c>
      <c r="L1455" t="s">
        <v>37</v>
      </c>
      <c r="M1455">
        <f>VLOOKUP(L1455,[1]Key!$A$1:$C$72,2,FALSE)</f>
        <v>43.031320000000001</v>
      </c>
      <c r="N1455">
        <f>VLOOKUP(L1455,[1]Key!$A$1:$C$72,3,FALSE)</f>
        <v>-87.904259999999994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f t="shared" si="198"/>
        <v>-1</v>
      </c>
      <c r="U1455" s="1">
        <v>42789</v>
      </c>
      <c r="V1455" s="13">
        <f t="shared" si="199"/>
        <v>42767</v>
      </c>
      <c r="W1455" s="14">
        <f t="shared" si="200"/>
        <v>42789</v>
      </c>
      <c r="X1455" s="1" t="str">
        <f t="shared" si="201"/>
        <v>Thursday</v>
      </c>
      <c r="Y1455" s="2">
        <v>0.56771990740740741</v>
      </c>
      <c r="Z1455" s="2">
        <f t="shared" si="202"/>
        <v>0.58333333333333326</v>
      </c>
      <c r="AA1455">
        <f>1</f>
        <v>1</v>
      </c>
      <c r="AB1455" s="1">
        <v>42789</v>
      </c>
      <c r="AC1455" s="13">
        <f t="shared" si="203"/>
        <v>42767</v>
      </c>
      <c r="AD1455" s="14">
        <f t="shared" si="204"/>
        <v>42789</v>
      </c>
      <c r="AE1455" s="1" t="str">
        <f t="shared" si="205"/>
        <v>Thursday</v>
      </c>
      <c r="AF1455" s="2">
        <v>0.56790509259259259</v>
      </c>
      <c r="AG1455" s="2">
        <f t="shared" si="206"/>
        <v>0.58333333333333326</v>
      </c>
      <c r="AH1455" t="s">
        <v>35</v>
      </c>
    </row>
    <row r="1456" spans="1:34" x14ac:dyDescent="0.2">
      <c r="A1456">
        <v>1518286</v>
      </c>
      <c r="B1456" t="s">
        <v>88</v>
      </c>
      <c r="E1456">
        <v>53202</v>
      </c>
      <c r="F1456" t="s">
        <v>23</v>
      </c>
      <c r="G1456" t="s">
        <v>89</v>
      </c>
      <c r="H1456">
        <v>11080</v>
      </c>
      <c r="I1456" t="s">
        <v>68</v>
      </c>
      <c r="J1456">
        <f>VLOOKUP(I1456,[1]Key!$A$1:$C$72,2,FALSE)</f>
        <v>43.04804</v>
      </c>
      <c r="K1456">
        <f>VLOOKUP(I1456,[1]Key!$A$1:$C$72,3,FALSE)</f>
        <v>-87.896720000000002</v>
      </c>
      <c r="L1456" t="s">
        <v>61</v>
      </c>
      <c r="M1456">
        <f>VLOOKUP(L1456,[1]Key!$A$1:$C$72,2,FALSE)</f>
        <v>43.058619999999998</v>
      </c>
      <c r="N1456">
        <f>VLOOKUP(L1456,[1]Key!$A$1:$C$72,3,FALSE)</f>
        <v>-87.885319999999993</v>
      </c>
      <c r="O1456">
        <v>7</v>
      </c>
      <c r="P1456">
        <v>3</v>
      </c>
      <c r="Q1456">
        <v>1.1000000000000001</v>
      </c>
      <c r="R1456">
        <v>1</v>
      </c>
      <c r="S1456">
        <v>42</v>
      </c>
      <c r="T1456">
        <f t="shared" si="198"/>
        <v>-1</v>
      </c>
      <c r="U1456" s="1">
        <v>42789</v>
      </c>
      <c r="V1456" s="13">
        <f t="shared" si="199"/>
        <v>42767</v>
      </c>
      <c r="W1456" s="14">
        <f t="shared" si="200"/>
        <v>42789</v>
      </c>
      <c r="X1456" s="1" t="str">
        <f t="shared" si="201"/>
        <v>Thursday</v>
      </c>
      <c r="Y1456" s="2">
        <v>0.59499999999999997</v>
      </c>
      <c r="Z1456" s="2">
        <f t="shared" si="202"/>
        <v>0.58333333333333326</v>
      </c>
      <c r="AA1456">
        <f>1</f>
        <v>1</v>
      </c>
      <c r="AB1456" s="1">
        <v>42789</v>
      </c>
      <c r="AC1456" s="13">
        <f t="shared" si="203"/>
        <v>42767</v>
      </c>
      <c r="AD1456" s="14">
        <f t="shared" si="204"/>
        <v>42789</v>
      </c>
      <c r="AE1456" s="1" t="str">
        <f t="shared" si="205"/>
        <v>Thursday</v>
      </c>
      <c r="AF1456" s="2">
        <v>0.59978009259259257</v>
      </c>
      <c r="AG1456" s="2">
        <f t="shared" si="206"/>
        <v>0.58333333333333326</v>
      </c>
      <c r="AH1456" t="s">
        <v>27</v>
      </c>
    </row>
    <row r="1457" spans="1:34" x14ac:dyDescent="0.2">
      <c r="A1457">
        <v>1446246</v>
      </c>
      <c r="B1457" t="s">
        <v>88</v>
      </c>
      <c r="E1457">
        <v>53202</v>
      </c>
      <c r="F1457" t="s">
        <v>23</v>
      </c>
      <c r="G1457" t="s">
        <v>89</v>
      </c>
      <c r="H1457">
        <v>5447</v>
      </c>
      <c r="I1457" t="s">
        <v>32</v>
      </c>
      <c r="J1457">
        <f>VLOOKUP(I1457,[1]Key!$A$1:$C$72,2,FALSE)</f>
        <v>43.038719999999998</v>
      </c>
      <c r="K1457">
        <f>VLOOKUP(I1457,[1]Key!$A$1:$C$72,3,FALSE)</f>
        <v>-87.905339999999995</v>
      </c>
      <c r="L1457" t="s">
        <v>40</v>
      </c>
      <c r="M1457">
        <f>VLOOKUP(L1457,[1]Key!$A$1:$C$72,2,FALSE)</f>
        <v>43.031480000000002</v>
      </c>
      <c r="N1457">
        <f>VLOOKUP(L1457,[1]Key!$A$1:$C$72,3,FALSE)</f>
        <v>-87.908169999999998</v>
      </c>
      <c r="O1457">
        <v>9</v>
      </c>
      <c r="P1457">
        <v>3</v>
      </c>
      <c r="Q1457">
        <v>1.4</v>
      </c>
      <c r="R1457">
        <v>1.3</v>
      </c>
      <c r="S1457">
        <v>54</v>
      </c>
      <c r="T1457">
        <f t="shared" si="198"/>
        <v>-1</v>
      </c>
      <c r="U1457" s="1">
        <v>42789</v>
      </c>
      <c r="V1457" s="13">
        <f t="shared" si="199"/>
        <v>42767</v>
      </c>
      <c r="W1457" s="14">
        <f t="shared" si="200"/>
        <v>42789</v>
      </c>
      <c r="X1457" s="1" t="str">
        <f t="shared" si="201"/>
        <v>Thursday</v>
      </c>
      <c r="Y1457" s="2">
        <v>0.65949074074074077</v>
      </c>
      <c r="Z1457" s="2">
        <f t="shared" si="202"/>
        <v>0.66666666666666663</v>
      </c>
      <c r="AA1457">
        <f>1</f>
        <v>1</v>
      </c>
      <c r="AB1457" s="1">
        <v>42789</v>
      </c>
      <c r="AC1457" s="13">
        <f t="shared" si="203"/>
        <v>42767</v>
      </c>
      <c r="AD1457" s="14">
        <f t="shared" si="204"/>
        <v>42789</v>
      </c>
      <c r="AE1457" s="1" t="str">
        <f t="shared" si="205"/>
        <v>Thursday</v>
      </c>
      <c r="AF1457" s="2">
        <v>0.66577546296296297</v>
      </c>
      <c r="AG1457" s="2">
        <f t="shared" si="206"/>
        <v>0.66666666666666663</v>
      </c>
      <c r="AH1457" t="s">
        <v>27</v>
      </c>
    </row>
    <row r="1458" spans="1:34" x14ac:dyDescent="0.2">
      <c r="A1458">
        <v>1519300</v>
      </c>
      <c r="B1458" t="s">
        <v>88</v>
      </c>
      <c r="E1458">
        <v>53221</v>
      </c>
      <c r="F1458" t="s">
        <v>23</v>
      </c>
      <c r="G1458" t="s">
        <v>89</v>
      </c>
      <c r="H1458">
        <v>108</v>
      </c>
      <c r="I1458" t="s">
        <v>62</v>
      </c>
      <c r="J1458">
        <f>VLOOKUP(I1458,[1]Key!$A$1:$C$72,2,FALSE)</f>
        <v>43.058010000000003</v>
      </c>
      <c r="K1458">
        <f>VLOOKUP(I1458,[1]Key!$A$1:$C$72,3,FALSE)</f>
        <v>-87.877300000000005</v>
      </c>
      <c r="L1458" t="s">
        <v>62</v>
      </c>
      <c r="M1458">
        <f>VLOOKUP(L1458,[1]Key!$A$1:$C$72,2,FALSE)</f>
        <v>43.058010000000003</v>
      </c>
      <c r="N1458">
        <f>VLOOKUP(L1458,[1]Key!$A$1:$C$72,3,FALSE)</f>
        <v>-87.877300000000005</v>
      </c>
      <c r="O1458">
        <v>55</v>
      </c>
      <c r="P1458">
        <v>6</v>
      </c>
      <c r="Q1458">
        <v>8.3000000000000007</v>
      </c>
      <c r="R1458">
        <v>7.8</v>
      </c>
      <c r="S1458">
        <v>330</v>
      </c>
      <c r="T1458">
        <f t="shared" si="198"/>
        <v>-1</v>
      </c>
      <c r="U1458" s="1">
        <v>42790</v>
      </c>
      <c r="V1458" s="13">
        <f t="shared" si="199"/>
        <v>42767</v>
      </c>
      <c r="W1458" s="14">
        <f t="shared" si="200"/>
        <v>42790</v>
      </c>
      <c r="X1458" s="1" t="str">
        <f t="shared" si="201"/>
        <v>Friday</v>
      </c>
      <c r="Y1458" s="2">
        <v>0.63556712962962958</v>
      </c>
      <c r="Z1458" s="2">
        <f t="shared" si="202"/>
        <v>0.625</v>
      </c>
      <c r="AA1458">
        <f>1</f>
        <v>1</v>
      </c>
      <c r="AB1458" s="1">
        <v>42790</v>
      </c>
      <c r="AC1458" s="13">
        <f t="shared" si="203"/>
        <v>42767</v>
      </c>
      <c r="AD1458" s="14">
        <f t="shared" si="204"/>
        <v>42790</v>
      </c>
      <c r="AE1458" s="1" t="str">
        <f t="shared" si="205"/>
        <v>Friday</v>
      </c>
      <c r="AF1458" s="2">
        <v>0.67377314814814815</v>
      </c>
      <c r="AG1458" s="2">
        <f t="shared" si="206"/>
        <v>0.66666666666666663</v>
      </c>
      <c r="AH1458" t="s">
        <v>35</v>
      </c>
    </row>
    <row r="1459" spans="1:34" x14ac:dyDescent="0.2">
      <c r="A1459">
        <v>1519312</v>
      </c>
      <c r="B1459" t="s">
        <v>88</v>
      </c>
      <c r="E1459">
        <v>53221</v>
      </c>
      <c r="F1459" t="s">
        <v>23</v>
      </c>
      <c r="G1459" t="s">
        <v>89</v>
      </c>
      <c r="H1459">
        <v>139</v>
      </c>
      <c r="I1459" t="s">
        <v>62</v>
      </c>
      <c r="J1459">
        <f>VLOOKUP(I1459,[1]Key!$A$1:$C$72,2,FALSE)</f>
        <v>43.058010000000003</v>
      </c>
      <c r="K1459">
        <f>VLOOKUP(I1459,[1]Key!$A$1:$C$72,3,FALSE)</f>
        <v>-87.877300000000005</v>
      </c>
      <c r="L1459" t="s">
        <v>62</v>
      </c>
      <c r="M1459">
        <f>VLOOKUP(L1459,[1]Key!$A$1:$C$72,2,FALSE)</f>
        <v>43.058010000000003</v>
      </c>
      <c r="N1459">
        <f>VLOOKUP(L1459,[1]Key!$A$1:$C$72,3,FALSE)</f>
        <v>-87.877300000000005</v>
      </c>
      <c r="O1459">
        <v>52</v>
      </c>
      <c r="P1459">
        <v>6</v>
      </c>
      <c r="Q1459">
        <v>7.8</v>
      </c>
      <c r="R1459">
        <v>7.4</v>
      </c>
      <c r="S1459">
        <v>312</v>
      </c>
      <c r="T1459">
        <f t="shared" si="198"/>
        <v>-1</v>
      </c>
      <c r="U1459" s="1">
        <v>42790</v>
      </c>
      <c r="V1459" s="13">
        <f t="shared" si="199"/>
        <v>42767</v>
      </c>
      <c r="W1459" s="14">
        <f t="shared" si="200"/>
        <v>42790</v>
      </c>
      <c r="X1459" s="1" t="str">
        <f t="shared" si="201"/>
        <v>Friday</v>
      </c>
      <c r="Y1459" s="2">
        <v>0.63798611111111114</v>
      </c>
      <c r="Z1459" s="2">
        <f t="shared" si="202"/>
        <v>0.625</v>
      </c>
      <c r="AA1459">
        <f>1</f>
        <v>1</v>
      </c>
      <c r="AB1459" s="1">
        <v>42790</v>
      </c>
      <c r="AC1459" s="13">
        <f t="shared" si="203"/>
        <v>42767</v>
      </c>
      <c r="AD1459" s="14">
        <f t="shared" si="204"/>
        <v>42790</v>
      </c>
      <c r="AE1459" s="1" t="str">
        <f t="shared" si="205"/>
        <v>Friday</v>
      </c>
      <c r="AF1459" s="2">
        <v>0.67415509259259254</v>
      </c>
      <c r="AG1459" s="2">
        <f t="shared" si="206"/>
        <v>0.66666666666666663</v>
      </c>
      <c r="AH1459" t="s">
        <v>35</v>
      </c>
    </row>
    <row r="1460" spans="1:34" x14ac:dyDescent="0.2">
      <c r="A1460">
        <v>1519604</v>
      </c>
      <c r="B1460" t="s">
        <v>88</v>
      </c>
      <c r="E1460">
        <v>53211</v>
      </c>
      <c r="F1460" t="s">
        <v>23</v>
      </c>
      <c r="G1460" t="s">
        <v>89</v>
      </c>
      <c r="H1460">
        <v>5512</v>
      </c>
      <c r="I1460" t="s">
        <v>76</v>
      </c>
      <c r="J1460">
        <f>VLOOKUP(I1460,[1]Key!$A$1:$C$72,2,FALSE)</f>
        <v>43.063749000000001</v>
      </c>
      <c r="K1460">
        <f>VLOOKUP(I1460,[1]Key!$A$1:$C$72,3,FALSE)</f>
        <v>-87.887962999999999</v>
      </c>
      <c r="L1460" t="s">
        <v>62</v>
      </c>
      <c r="M1460">
        <f>VLOOKUP(L1460,[1]Key!$A$1:$C$72,2,FALSE)</f>
        <v>43.058010000000003</v>
      </c>
      <c r="N1460">
        <f>VLOOKUP(L1460,[1]Key!$A$1:$C$72,3,FALSE)</f>
        <v>-87.877300000000005</v>
      </c>
      <c r="O1460">
        <v>38</v>
      </c>
      <c r="P1460">
        <v>6</v>
      </c>
      <c r="Q1460">
        <v>5.7</v>
      </c>
      <c r="R1460">
        <v>5.4</v>
      </c>
      <c r="S1460">
        <v>228</v>
      </c>
      <c r="T1460">
        <f t="shared" si="198"/>
        <v>-1</v>
      </c>
      <c r="U1460" s="1">
        <v>42790</v>
      </c>
      <c r="V1460" s="13">
        <f t="shared" si="199"/>
        <v>42767</v>
      </c>
      <c r="W1460" s="14">
        <f t="shared" si="200"/>
        <v>42790</v>
      </c>
      <c r="X1460" s="1" t="str">
        <f t="shared" si="201"/>
        <v>Friday</v>
      </c>
      <c r="Y1460" s="2">
        <v>0.75980324074074079</v>
      </c>
      <c r="Z1460" s="2">
        <f t="shared" si="202"/>
        <v>0.75</v>
      </c>
      <c r="AA1460">
        <f>1</f>
        <v>1</v>
      </c>
      <c r="AB1460" s="1">
        <v>42790</v>
      </c>
      <c r="AC1460" s="13">
        <f t="shared" si="203"/>
        <v>42767</v>
      </c>
      <c r="AD1460" s="14">
        <f t="shared" si="204"/>
        <v>42790</v>
      </c>
      <c r="AE1460" s="1" t="str">
        <f t="shared" si="205"/>
        <v>Friday</v>
      </c>
      <c r="AF1460" s="2">
        <v>0.78668981481481481</v>
      </c>
      <c r="AG1460" s="2">
        <f t="shared" si="206"/>
        <v>0.79166666666666663</v>
      </c>
      <c r="AH1460" t="s">
        <v>27</v>
      </c>
    </row>
    <row r="1461" spans="1:34" x14ac:dyDescent="0.2">
      <c r="A1461">
        <v>1515434</v>
      </c>
      <c r="B1461" t="s">
        <v>88</v>
      </c>
      <c r="E1461">
        <v>53201</v>
      </c>
      <c r="F1461" t="s">
        <v>23</v>
      </c>
      <c r="G1461" t="s">
        <v>89</v>
      </c>
      <c r="H1461">
        <v>116</v>
      </c>
      <c r="I1461" t="s">
        <v>65</v>
      </c>
      <c r="J1461">
        <f>VLOOKUP(I1461,[1]Key!$A$1:$C$72,2,FALSE)</f>
        <v>43.060786</v>
      </c>
      <c r="K1461">
        <f>VLOOKUP(I1461,[1]Key!$A$1:$C$72,3,FALSE)</f>
        <v>-87.883825999999999</v>
      </c>
      <c r="L1461" t="s">
        <v>65</v>
      </c>
      <c r="M1461">
        <f>VLOOKUP(L1461,[1]Key!$A$1:$C$72,2,FALSE)</f>
        <v>43.060786</v>
      </c>
      <c r="N1461">
        <f>VLOOKUP(L1461,[1]Key!$A$1:$C$72,3,FALSE)</f>
        <v>-87.883825999999999</v>
      </c>
      <c r="O1461">
        <v>14</v>
      </c>
      <c r="P1461">
        <v>0</v>
      </c>
      <c r="Q1461">
        <v>2.1</v>
      </c>
      <c r="R1461">
        <v>2</v>
      </c>
      <c r="S1461">
        <v>84</v>
      </c>
      <c r="T1461">
        <f t="shared" si="198"/>
        <v>-1</v>
      </c>
      <c r="U1461" s="1">
        <v>42786</v>
      </c>
      <c r="V1461" s="13">
        <f t="shared" si="199"/>
        <v>42767</v>
      </c>
      <c r="W1461" s="14">
        <f t="shared" si="200"/>
        <v>42786</v>
      </c>
      <c r="X1461" s="1" t="str">
        <f t="shared" si="201"/>
        <v>Monday</v>
      </c>
      <c r="Y1461" s="2">
        <v>0.20673611111111112</v>
      </c>
      <c r="Z1461" s="2">
        <f t="shared" si="202"/>
        <v>0.20833333333333331</v>
      </c>
      <c r="AA1461">
        <f>1</f>
        <v>1</v>
      </c>
      <c r="AB1461" s="1">
        <v>42786</v>
      </c>
      <c r="AC1461" s="13">
        <f t="shared" si="203"/>
        <v>42767</v>
      </c>
      <c r="AD1461" s="14">
        <f t="shared" si="204"/>
        <v>42786</v>
      </c>
      <c r="AE1461" s="1" t="str">
        <f t="shared" si="205"/>
        <v>Monday</v>
      </c>
      <c r="AF1461" s="2">
        <v>0.21662037037037038</v>
      </c>
      <c r="AG1461" s="2">
        <f t="shared" si="206"/>
        <v>0.20833333333333331</v>
      </c>
      <c r="AH1461" t="s">
        <v>35</v>
      </c>
    </row>
    <row r="1462" spans="1:34" x14ac:dyDescent="0.2">
      <c r="A1462">
        <v>1058576</v>
      </c>
      <c r="B1462" t="s">
        <v>88</v>
      </c>
      <c r="E1462">
        <v>53202</v>
      </c>
      <c r="F1462" t="s">
        <v>23</v>
      </c>
      <c r="G1462" t="s">
        <v>89</v>
      </c>
      <c r="H1462">
        <v>5520</v>
      </c>
      <c r="I1462" t="s">
        <v>34</v>
      </c>
      <c r="J1462">
        <f>VLOOKUP(I1462,[1]Key!$A$1:$C$72,2,FALSE)</f>
        <v>43.036900000000003</v>
      </c>
      <c r="K1462">
        <f>VLOOKUP(I1462,[1]Key!$A$1:$C$72,3,FALSE)</f>
        <v>-87.89667</v>
      </c>
      <c r="L1462" t="s">
        <v>40</v>
      </c>
      <c r="M1462">
        <f>VLOOKUP(L1462,[1]Key!$A$1:$C$72,2,FALSE)</f>
        <v>43.031480000000002</v>
      </c>
      <c r="N1462">
        <f>VLOOKUP(L1462,[1]Key!$A$1:$C$72,3,FALSE)</f>
        <v>-87.908169999999998</v>
      </c>
      <c r="O1462">
        <v>17</v>
      </c>
      <c r="P1462">
        <v>0</v>
      </c>
      <c r="Q1462">
        <v>2.6</v>
      </c>
      <c r="R1462">
        <v>2.4</v>
      </c>
      <c r="S1462">
        <v>102</v>
      </c>
      <c r="T1462">
        <f t="shared" si="198"/>
        <v>-1</v>
      </c>
      <c r="U1462" s="1">
        <v>42787</v>
      </c>
      <c r="V1462" s="13">
        <f t="shared" si="199"/>
        <v>42767</v>
      </c>
      <c r="W1462" s="14">
        <f t="shared" si="200"/>
        <v>42787</v>
      </c>
      <c r="X1462" s="1" t="str">
        <f t="shared" si="201"/>
        <v>Tuesday</v>
      </c>
      <c r="Y1462" s="2">
        <v>0.61233796296296295</v>
      </c>
      <c r="Z1462" s="2">
        <f t="shared" si="202"/>
        <v>0.625</v>
      </c>
      <c r="AA1462">
        <f>1</f>
        <v>1</v>
      </c>
      <c r="AB1462" s="1">
        <v>42787</v>
      </c>
      <c r="AC1462" s="13">
        <f t="shared" si="203"/>
        <v>42767</v>
      </c>
      <c r="AD1462" s="14">
        <f t="shared" si="204"/>
        <v>42787</v>
      </c>
      <c r="AE1462" s="1" t="str">
        <f t="shared" si="205"/>
        <v>Tuesday</v>
      </c>
      <c r="AF1462" s="2">
        <v>0.62377314814814822</v>
      </c>
      <c r="AG1462" s="2">
        <f t="shared" si="206"/>
        <v>0.625</v>
      </c>
      <c r="AH1462" t="s">
        <v>27</v>
      </c>
    </row>
    <row r="1463" spans="1:34" x14ac:dyDescent="0.2">
      <c r="A1463">
        <v>1509924</v>
      </c>
      <c r="B1463" t="s">
        <v>88</v>
      </c>
      <c r="E1463">
        <v>53404</v>
      </c>
      <c r="F1463" t="s">
        <v>23</v>
      </c>
      <c r="G1463" t="s">
        <v>89</v>
      </c>
      <c r="H1463">
        <v>5506</v>
      </c>
      <c r="I1463" t="s">
        <v>36</v>
      </c>
      <c r="J1463">
        <f>VLOOKUP(I1463,[1]Key!$A$1:$C$72,2,FALSE)</f>
        <v>43.038580000000003</v>
      </c>
      <c r="K1463">
        <f>VLOOKUP(I1463,[1]Key!$A$1:$C$72,3,FALSE)</f>
        <v>-87.90934</v>
      </c>
      <c r="L1463" t="s">
        <v>40</v>
      </c>
      <c r="M1463">
        <f>VLOOKUP(L1463,[1]Key!$A$1:$C$72,2,FALSE)</f>
        <v>43.031480000000002</v>
      </c>
      <c r="N1463">
        <f>VLOOKUP(L1463,[1]Key!$A$1:$C$72,3,FALSE)</f>
        <v>-87.908169999999998</v>
      </c>
      <c r="O1463">
        <v>45</v>
      </c>
      <c r="P1463">
        <v>0</v>
      </c>
      <c r="Q1463">
        <v>6.8</v>
      </c>
      <c r="R1463">
        <v>6.4</v>
      </c>
      <c r="S1463">
        <v>270</v>
      </c>
      <c r="T1463">
        <f t="shared" si="198"/>
        <v>-1</v>
      </c>
      <c r="U1463" s="1">
        <v>42783</v>
      </c>
      <c r="V1463" s="13">
        <f t="shared" si="199"/>
        <v>42767</v>
      </c>
      <c r="W1463" s="14">
        <f t="shared" si="200"/>
        <v>42783</v>
      </c>
      <c r="X1463" s="1" t="str">
        <f t="shared" si="201"/>
        <v>Friday</v>
      </c>
      <c r="Y1463" s="2">
        <v>0.71118055555555548</v>
      </c>
      <c r="Z1463" s="2">
        <f t="shared" si="202"/>
        <v>0.70833333333333326</v>
      </c>
      <c r="AA1463">
        <f>1</f>
        <v>1</v>
      </c>
      <c r="AB1463" s="1">
        <v>42783</v>
      </c>
      <c r="AC1463" s="13">
        <f t="shared" si="203"/>
        <v>42767</v>
      </c>
      <c r="AD1463" s="14">
        <f t="shared" si="204"/>
        <v>42783</v>
      </c>
      <c r="AE1463" s="1" t="str">
        <f t="shared" si="205"/>
        <v>Friday</v>
      </c>
      <c r="AF1463" s="2">
        <v>0.7430092592592592</v>
      </c>
      <c r="AG1463" s="2">
        <f t="shared" si="206"/>
        <v>0.75</v>
      </c>
      <c r="AH1463" t="s">
        <v>27</v>
      </c>
    </row>
    <row r="1464" spans="1:34" x14ac:dyDescent="0.2">
      <c r="A1464">
        <v>1498639</v>
      </c>
      <c r="B1464" t="s">
        <v>88</v>
      </c>
      <c r="E1464">
        <v>53202</v>
      </c>
      <c r="F1464" t="s">
        <v>23</v>
      </c>
      <c r="G1464" t="s">
        <v>89</v>
      </c>
      <c r="H1464">
        <v>9</v>
      </c>
      <c r="I1464" t="s">
        <v>41</v>
      </c>
      <c r="J1464">
        <f>VLOOKUP(I1464,[1]Key!$A$1:$C$72,2,FALSE)</f>
        <v>43.04824</v>
      </c>
      <c r="K1464">
        <f>VLOOKUP(I1464,[1]Key!$A$1:$C$72,3,FALSE)</f>
        <v>-87.904970000000006</v>
      </c>
      <c r="L1464" t="s">
        <v>54</v>
      </c>
      <c r="M1464">
        <f>VLOOKUP(L1464,[1]Key!$A$1:$C$72,2,FALSE)</f>
        <v>43.046570000000003</v>
      </c>
      <c r="N1464">
        <f>VLOOKUP(L1464,[1]Key!$A$1:$C$72,3,FALSE)</f>
        <v>-87.908720000000002</v>
      </c>
      <c r="O1464">
        <v>2</v>
      </c>
      <c r="P1464">
        <v>0</v>
      </c>
      <c r="Q1464">
        <v>0.3</v>
      </c>
      <c r="R1464">
        <v>0.3</v>
      </c>
      <c r="S1464">
        <v>12</v>
      </c>
      <c r="T1464">
        <f t="shared" si="198"/>
        <v>-1</v>
      </c>
      <c r="U1464" s="1">
        <v>42768</v>
      </c>
      <c r="V1464" s="13">
        <f t="shared" si="199"/>
        <v>42767</v>
      </c>
      <c r="W1464" s="14">
        <f t="shared" si="200"/>
        <v>42768</v>
      </c>
      <c r="X1464" s="1" t="str">
        <f t="shared" si="201"/>
        <v>Thursday</v>
      </c>
      <c r="Y1464" s="2">
        <v>0.77449074074074076</v>
      </c>
      <c r="Z1464" s="2">
        <f t="shared" si="202"/>
        <v>0.79166666666666663</v>
      </c>
      <c r="AA1464">
        <f>1</f>
        <v>1</v>
      </c>
      <c r="AB1464" s="1">
        <v>42768</v>
      </c>
      <c r="AC1464" s="13">
        <f t="shared" si="203"/>
        <v>42767</v>
      </c>
      <c r="AD1464" s="14">
        <f t="shared" si="204"/>
        <v>42768</v>
      </c>
      <c r="AE1464" s="1" t="str">
        <f t="shared" si="205"/>
        <v>Thursday</v>
      </c>
      <c r="AF1464" s="2">
        <v>0.77607638888888886</v>
      </c>
      <c r="AG1464" s="2">
        <f t="shared" si="206"/>
        <v>0.79166666666666663</v>
      </c>
      <c r="AH1464" t="s">
        <v>27</v>
      </c>
    </row>
    <row r="1465" spans="1:34" x14ac:dyDescent="0.2">
      <c r="A1465">
        <v>1500130</v>
      </c>
      <c r="B1465" t="s">
        <v>88</v>
      </c>
      <c r="E1465">
        <v>53589</v>
      </c>
      <c r="F1465" t="s">
        <v>23</v>
      </c>
      <c r="G1465" t="s">
        <v>89</v>
      </c>
      <c r="H1465">
        <v>5466</v>
      </c>
      <c r="I1465" t="s">
        <v>39</v>
      </c>
      <c r="J1465">
        <f>VLOOKUP(I1465,[1]Key!$A$1:$C$72,2,FALSE)</f>
        <v>43.03913</v>
      </c>
      <c r="K1465">
        <f>VLOOKUP(I1465,[1]Key!$A$1:$C$72,3,FALSE)</f>
        <v>-87.916150000000002</v>
      </c>
      <c r="L1465" t="s">
        <v>39</v>
      </c>
      <c r="M1465">
        <f>VLOOKUP(L1465,[1]Key!$A$1:$C$72,2,FALSE)</f>
        <v>43.03913</v>
      </c>
      <c r="N1465">
        <f>VLOOKUP(L1465,[1]Key!$A$1:$C$72,3,FALSE)</f>
        <v>-87.916150000000002</v>
      </c>
      <c r="O1465">
        <v>56</v>
      </c>
      <c r="P1465">
        <v>6</v>
      </c>
      <c r="Q1465">
        <v>8.4</v>
      </c>
      <c r="R1465">
        <v>8</v>
      </c>
      <c r="S1465">
        <v>336</v>
      </c>
      <c r="T1465">
        <f t="shared" si="198"/>
        <v>-1</v>
      </c>
      <c r="U1465" s="1">
        <v>42771</v>
      </c>
      <c r="V1465" s="13">
        <f t="shared" si="199"/>
        <v>42767</v>
      </c>
      <c r="W1465" s="14">
        <f t="shared" si="200"/>
        <v>42771</v>
      </c>
      <c r="X1465" s="1" t="str">
        <f t="shared" si="201"/>
        <v>Sunday</v>
      </c>
      <c r="Y1465" s="2">
        <v>0.40695601851851854</v>
      </c>
      <c r="Z1465" s="2">
        <f t="shared" si="202"/>
        <v>0.41666666666666663</v>
      </c>
      <c r="AA1465">
        <f>1</f>
        <v>1</v>
      </c>
      <c r="AB1465" s="1">
        <v>42771</v>
      </c>
      <c r="AC1465" s="13">
        <f t="shared" si="203"/>
        <v>42767</v>
      </c>
      <c r="AD1465" s="14">
        <f t="shared" si="204"/>
        <v>42771</v>
      </c>
      <c r="AE1465" s="1" t="str">
        <f t="shared" si="205"/>
        <v>Sunday</v>
      </c>
      <c r="AF1465" s="2">
        <v>0.44603009259259258</v>
      </c>
      <c r="AG1465" s="2">
        <f t="shared" si="206"/>
        <v>0.45833333333333331</v>
      </c>
      <c r="AH1465" t="s">
        <v>35</v>
      </c>
    </row>
    <row r="1466" spans="1:34" x14ac:dyDescent="0.2">
      <c r="A1466">
        <v>1500281</v>
      </c>
      <c r="B1466" t="s">
        <v>88</v>
      </c>
      <c r="E1466">
        <v>53226</v>
      </c>
      <c r="F1466" t="s">
        <v>23</v>
      </c>
      <c r="G1466" t="s">
        <v>89</v>
      </c>
      <c r="H1466">
        <v>11129</v>
      </c>
      <c r="I1466" t="s">
        <v>26</v>
      </c>
      <c r="J1466">
        <f>VLOOKUP(I1466,[1]Key!$A$1:$C$72,2,FALSE)</f>
        <v>43.060079999999999</v>
      </c>
      <c r="K1466">
        <f>VLOOKUP(I1466,[1]Key!$A$1:$C$72,3,FALSE)</f>
        <v>-88.027349999999998</v>
      </c>
      <c r="L1466" t="s">
        <v>57</v>
      </c>
      <c r="M1466">
        <f>VLOOKUP(L1466,[1]Key!$A$1:$C$72,2,FALSE)</f>
        <v>43.048609999999996</v>
      </c>
      <c r="N1466">
        <f>VLOOKUP(L1466,[1]Key!$A$1:$C$72,3,FALSE)</f>
        <v>-88.008480000000006</v>
      </c>
      <c r="O1466">
        <v>19</v>
      </c>
      <c r="P1466">
        <v>3</v>
      </c>
      <c r="Q1466">
        <v>2.9</v>
      </c>
      <c r="R1466">
        <v>2.7</v>
      </c>
      <c r="S1466">
        <v>114</v>
      </c>
      <c r="T1466">
        <f t="shared" si="198"/>
        <v>-1</v>
      </c>
      <c r="U1466" s="1">
        <v>42771</v>
      </c>
      <c r="V1466" s="13">
        <f t="shared" si="199"/>
        <v>42767</v>
      </c>
      <c r="W1466" s="14">
        <f t="shared" si="200"/>
        <v>42771</v>
      </c>
      <c r="X1466" s="1" t="str">
        <f t="shared" si="201"/>
        <v>Sunday</v>
      </c>
      <c r="Y1466" s="2">
        <v>0.51189814814814816</v>
      </c>
      <c r="Z1466" s="2">
        <f t="shared" si="202"/>
        <v>0.5</v>
      </c>
      <c r="AA1466">
        <f>1</f>
        <v>1</v>
      </c>
      <c r="AB1466" s="1">
        <v>42771</v>
      </c>
      <c r="AC1466" s="13">
        <f t="shared" si="203"/>
        <v>42767</v>
      </c>
      <c r="AD1466" s="14">
        <f t="shared" si="204"/>
        <v>42771</v>
      </c>
      <c r="AE1466" s="1" t="str">
        <f t="shared" si="205"/>
        <v>Sunday</v>
      </c>
      <c r="AF1466" s="2">
        <v>0.52561342592592586</v>
      </c>
      <c r="AG1466" s="2">
        <f t="shared" si="206"/>
        <v>0.54166666666666663</v>
      </c>
      <c r="AH1466" t="s">
        <v>27</v>
      </c>
    </row>
    <row r="1467" spans="1:34" x14ac:dyDescent="0.2">
      <c r="A1467">
        <v>1500292</v>
      </c>
      <c r="B1467" t="s">
        <v>88</v>
      </c>
      <c r="E1467">
        <v>61341</v>
      </c>
      <c r="F1467" t="s">
        <v>23</v>
      </c>
      <c r="G1467" t="s">
        <v>89</v>
      </c>
      <c r="H1467">
        <v>11062</v>
      </c>
      <c r="I1467" t="s">
        <v>34</v>
      </c>
      <c r="J1467">
        <f>VLOOKUP(I1467,[1]Key!$A$1:$C$72,2,FALSE)</f>
        <v>43.036900000000003</v>
      </c>
      <c r="K1467">
        <f>VLOOKUP(I1467,[1]Key!$A$1:$C$72,3,FALSE)</f>
        <v>-87.89667</v>
      </c>
      <c r="L1467" t="s">
        <v>40</v>
      </c>
      <c r="M1467">
        <f>VLOOKUP(L1467,[1]Key!$A$1:$C$72,2,FALSE)</f>
        <v>43.031480000000002</v>
      </c>
      <c r="N1467">
        <f>VLOOKUP(L1467,[1]Key!$A$1:$C$72,3,FALSE)</f>
        <v>-87.908169999999998</v>
      </c>
      <c r="O1467">
        <v>16</v>
      </c>
      <c r="P1467">
        <v>3</v>
      </c>
      <c r="Q1467">
        <v>2.4</v>
      </c>
      <c r="R1467">
        <v>2.2999999999999998</v>
      </c>
      <c r="S1467">
        <v>96</v>
      </c>
      <c r="T1467">
        <f t="shared" si="198"/>
        <v>-1</v>
      </c>
      <c r="U1467" s="1">
        <v>42771</v>
      </c>
      <c r="V1467" s="13">
        <f t="shared" si="199"/>
        <v>42767</v>
      </c>
      <c r="W1467" s="14">
        <f t="shared" si="200"/>
        <v>42771</v>
      </c>
      <c r="X1467" s="1" t="str">
        <f t="shared" si="201"/>
        <v>Sunday</v>
      </c>
      <c r="Y1467" s="2">
        <v>0.51561342592592596</v>
      </c>
      <c r="Z1467" s="2">
        <f t="shared" si="202"/>
        <v>0.5</v>
      </c>
      <c r="AA1467">
        <f>1</f>
        <v>1</v>
      </c>
      <c r="AB1467" s="1">
        <v>42771</v>
      </c>
      <c r="AC1467" s="13">
        <f t="shared" si="203"/>
        <v>42767</v>
      </c>
      <c r="AD1467" s="14">
        <f t="shared" si="204"/>
        <v>42771</v>
      </c>
      <c r="AE1467" s="1" t="str">
        <f t="shared" si="205"/>
        <v>Sunday</v>
      </c>
      <c r="AF1467" s="2">
        <v>0.52671296296296299</v>
      </c>
      <c r="AG1467" s="2">
        <f t="shared" si="206"/>
        <v>0.54166666666666663</v>
      </c>
      <c r="AH1467" t="s">
        <v>27</v>
      </c>
    </row>
    <row r="1468" spans="1:34" x14ac:dyDescent="0.2">
      <c r="A1468">
        <v>1431258</v>
      </c>
      <c r="B1468" t="s">
        <v>88</v>
      </c>
      <c r="E1468">
        <v>53217</v>
      </c>
      <c r="F1468" t="s">
        <v>23</v>
      </c>
      <c r="G1468" t="s">
        <v>89</v>
      </c>
      <c r="H1468">
        <v>157</v>
      </c>
      <c r="I1468" t="s">
        <v>67</v>
      </c>
      <c r="J1468">
        <f>VLOOKUP(I1468,[1]Key!$A$1:$C$72,2,FALSE)</f>
        <v>43.074890000000003</v>
      </c>
      <c r="K1468">
        <f>VLOOKUP(I1468,[1]Key!$A$1:$C$72,3,FALSE)</f>
        <v>-87.882810000000006</v>
      </c>
      <c r="L1468" t="s">
        <v>67</v>
      </c>
      <c r="M1468">
        <f>VLOOKUP(L1468,[1]Key!$A$1:$C$72,2,FALSE)</f>
        <v>43.074890000000003</v>
      </c>
      <c r="N1468">
        <f>VLOOKUP(L1468,[1]Key!$A$1:$C$72,3,FALSE)</f>
        <v>-87.882810000000006</v>
      </c>
      <c r="O1468">
        <v>167</v>
      </c>
      <c r="P1468">
        <v>18</v>
      </c>
      <c r="Q1468">
        <v>18</v>
      </c>
      <c r="R1468">
        <v>17.100000000000001</v>
      </c>
      <c r="S1468">
        <v>720</v>
      </c>
      <c r="T1468">
        <f t="shared" si="198"/>
        <v>-1</v>
      </c>
      <c r="U1468" s="1">
        <v>42771</v>
      </c>
      <c r="V1468" s="13">
        <f t="shared" si="199"/>
        <v>42767</v>
      </c>
      <c r="W1468" s="14">
        <f t="shared" si="200"/>
        <v>42771</v>
      </c>
      <c r="X1468" s="1" t="str">
        <f t="shared" si="201"/>
        <v>Sunday</v>
      </c>
      <c r="Y1468" s="2">
        <v>0.61160879629629628</v>
      </c>
      <c r="Z1468" s="2">
        <f t="shared" si="202"/>
        <v>0.625</v>
      </c>
      <c r="AA1468">
        <f>1</f>
        <v>1</v>
      </c>
      <c r="AB1468" s="1">
        <v>42771</v>
      </c>
      <c r="AC1468" s="13">
        <f t="shared" si="203"/>
        <v>42767</v>
      </c>
      <c r="AD1468" s="14">
        <f t="shared" si="204"/>
        <v>42771</v>
      </c>
      <c r="AE1468" s="1" t="str">
        <f t="shared" si="205"/>
        <v>Sunday</v>
      </c>
      <c r="AF1468" s="2">
        <v>0.72755787037037034</v>
      </c>
      <c r="AG1468" s="2">
        <f t="shared" si="206"/>
        <v>0.70833333333333326</v>
      </c>
      <c r="AH1468" t="s">
        <v>35</v>
      </c>
    </row>
    <row r="1469" spans="1:34" x14ac:dyDescent="0.2">
      <c r="A1469">
        <v>1500612</v>
      </c>
      <c r="B1469" t="s">
        <v>88</v>
      </c>
      <c r="E1469">
        <v>60714</v>
      </c>
      <c r="F1469" t="s">
        <v>23</v>
      </c>
      <c r="G1469" t="s">
        <v>89</v>
      </c>
      <c r="H1469">
        <v>5485</v>
      </c>
      <c r="I1469" t="s">
        <v>34</v>
      </c>
      <c r="J1469">
        <f>VLOOKUP(I1469,[1]Key!$A$1:$C$72,2,FALSE)</f>
        <v>43.036900000000003</v>
      </c>
      <c r="K1469">
        <f>VLOOKUP(I1469,[1]Key!$A$1:$C$72,3,FALSE)</f>
        <v>-87.89667</v>
      </c>
      <c r="L1469" t="s">
        <v>29</v>
      </c>
      <c r="M1469">
        <f>VLOOKUP(L1469,[1]Key!$A$1:$C$72,2,FALSE)</f>
        <v>43.042490000000001</v>
      </c>
      <c r="N1469">
        <f>VLOOKUP(L1469,[1]Key!$A$1:$C$72,3,FALSE)</f>
        <v>-87.909959999999998</v>
      </c>
      <c r="O1469">
        <v>23</v>
      </c>
      <c r="P1469">
        <v>3</v>
      </c>
      <c r="Q1469">
        <v>3.5</v>
      </c>
      <c r="R1469">
        <v>3.3</v>
      </c>
      <c r="S1469">
        <v>138</v>
      </c>
      <c r="T1469">
        <f t="shared" si="198"/>
        <v>-1</v>
      </c>
      <c r="U1469" s="1">
        <v>42771</v>
      </c>
      <c r="V1469" s="13">
        <f t="shared" si="199"/>
        <v>42767</v>
      </c>
      <c r="W1469" s="14">
        <f t="shared" si="200"/>
        <v>42771</v>
      </c>
      <c r="X1469" s="1" t="str">
        <f t="shared" si="201"/>
        <v>Sunday</v>
      </c>
      <c r="Y1469" s="2">
        <v>0.61724537037037031</v>
      </c>
      <c r="Z1469" s="2">
        <f t="shared" si="202"/>
        <v>0.625</v>
      </c>
      <c r="AA1469">
        <f>1</f>
        <v>1</v>
      </c>
      <c r="AB1469" s="1">
        <v>42771</v>
      </c>
      <c r="AC1469" s="13">
        <f t="shared" si="203"/>
        <v>42767</v>
      </c>
      <c r="AD1469" s="14">
        <f t="shared" si="204"/>
        <v>42771</v>
      </c>
      <c r="AE1469" s="1" t="str">
        <f t="shared" si="205"/>
        <v>Sunday</v>
      </c>
      <c r="AF1469" s="2">
        <v>0.63267361111111109</v>
      </c>
      <c r="AG1469" s="2">
        <f t="shared" si="206"/>
        <v>0.625</v>
      </c>
      <c r="AH1469" t="s">
        <v>27</v>
      </c>
    </row>
    <row r="1470" spans="1:34" x14ac:dyDescent="0.2">
      <c r="A1470">
        <v>1500792</v>
      </c>
      <c r="B1470" t="s">
        <v>88</v>
      </c>
      <c r="E1470">
        <v>53202</v>
      </c>
      <c r="F1470" t="s">
        <v>23</v>
      </c>
      <c r="G1470" t="s">
        <v>89</v>
      </c>
      <c r="H1470">
        <v>5541</v>
      </c>
      <c r="I1470" t="s">
        <v>38</v>
      </c>
      <c r="J1470">
        <f>VLOOKUP(I1470,[1]Key!$A$1:$C$72,2,FALSE)</f>
        <v>43.004728999999998</v>
      </c>
      <c r="K1470">
        <f>VLOOKUP(I1470,[1]Key!$A$1:$C$72,3,FALSE)</f>
        <v>-87.905463999999995</v>
      </c>
      <c r="L1470" t="s">
        <v>30</v>
      </c>
      <c r="M1470">
        <f>VLOOKUP(L1470,[1]Key!$A$1:$C$72,2,FALSE)</f>
        <v>43.05847</v>
      </c>
      <c r="N1470">
        <f>VLOOKUP(L1470,[1]Key!$A$1:$C$72,3,FALSE)</f>
        <v>-87.898079999999993</v>
      </c>
      <c r="O1470">
        <v>33</v>
      </c>
      <c r="P1470">
        <v>3</v>
      </c>
      <c r="Q1470">
        <v>5</v>
      </c>
      <c r="R1470">
        <v>4.7</v>
      </c>
      <c r="S1470">
        <v>198</v>
      </c>
      <c r="T1470">
        <f t="shared" si="198"/>
        <v>-1</v>
      </c>
      <c r="U1470" s="1">
        <v>42771</v>
      </c>
      <c r="V1470" s="13">
        <f t="shared" si="199"/>
        <v>42767</v>
      </c>
      <c r="W1470" s="14">
        <f t="shared" si="200"/>
        <v>42771</v>
      </c>
      <c r="X1470" s="1" t="str">
        <f t="shared" si="201"/>
        <v>Sunday</v>
      </c>
      <c r="Y1470" s="2">
        <v>0.68923611111111116</v>
      </c>
      <c r="Z1470" s="2">
        <f t="shared" si="202"/>
        <v>0.70833333333333326</v>
      </c>
      <c r="AA1470">
        <f>1</f>
        <v>1</v>
      </c>
      <c r="AB1470" s="1">
        <v>42771</v>
      </c>
      <c r="AC1470" s="13">
        <f t="shared" si="203"/>
        <v>42767</v>
      </c>
      <c r="AD1470" s="14">
        <f t="shared" si="204"/>
        <v>42771</v>
      </c>
      <c r="AE1470" s="1" t="str">
        <f t="shared" si="205"/>
        <v>Sunday</v>
      </c>
      <c r="AF1470" s="2">
        <v>0.71187500000000004</v>
      </c>
      <c r="AG1470" s="2">
        <f t="shared" si="206"/>
        <v>0.70833333333333326</v>
      </c>
      <c r="AH1470" t="s">
        <v>27</v>
      </c>
    </row>
    <row r="1471" spans="1:34" x14ac:dyDescent="0.2">
      <c r="A1471">
        <v>1409956</v>
      </c>
      <c r="B1471" t="s">
        <v>88</v>
      </c>
      <c r="E1471">
        <v>53088</v>
      </c>
      <c r="F1471" t="s">
        <v>23</v>
      </c>
      <c r="G1471" t="s">
        <v>89</v>
      </c>
      <c r="H1471">
        <v>5443</v>
      </c>
      <c r="I1471" t="s">
        <v>74</v>
      </c>
      <c r="J1471">
        <f>VLOOKUP(I1471,[1]Key!$A$1:$C$72,2,FALSE)</f>
        <v>43.040154000000001</v>
      </c>
      <c r="K1471">
        <f>VLOOKUP(I1471,[1]Key!$A$1:$C$72,3,FALSE)</f>
        <v>-87.932113000000001</v>
      </c>
      <c r="L1471" t="s">
        <v>79</v>
      </c>
      <c r="M1471">
        <f>VLOOKUP(L1471,[1]Key!$A$1:$C$72,2,FALSE)</f>
        <v>43.038649999999997</v>
      </c>
      <c r="N1471">
        <f>VLOOKUP(L1471,[1]Key!$A$1:$C$72,3,FALSE)</f>
        <v>-87.921930000000003</v>
      </c>
      <c r="O1471">
        <v>84</v>
      </c>
      <c r="P1471">
        <v>9</v>
      </c>
      <c r="Q1471">
        <v>12.6</v>
      </c>
      <c r="R1471">
        <v>12</v>
      </c>
      <c r="S1471">
        <v>504</v>
      </c>
      <c r="T1471">
        <f t="shared" si="198"/>
        <v>-1</v>
      </c>
      <c r="U1471" s="1">
        <v>42772</v>
      </c>
      <c r="V1471" s="13">
        <f t="shared" si="199"/>
        <v>42767</v>
      </c>
      <c r="W1471" s="14">
        <f t="shared" si="200"/>
        <v>42772</v>
      </c>
      <c r="X1471" s="1" t="str">
        <f t="shared" si="201"/>
        <v>Monday</v>
      </c>
      <c r="Y1471" s="2">
        <v>0.95677083333333324</v>
      </c>
      <c r="Z1471" s="2">
        <f t="shared" si="202"/>
        <v>0.95833333333333326</v>
      </c>
      <c r="AA1471">
        <f>1</f>
        <v>1</v>
      </c>
      <c r="AB1471" s="1">
        <v>42773</v>
      </c>
      <c r="AC1471" s="13">
        <f t="shared" si="203"/>
        <v>42767</v>
      </c>
      <c r="AD1471" s="14">
        <f t="shared" si="204"/>
        <v>42773</v>
      </c>
      <c r="AE1471" s="1" t="str">
        <f t="shared" si="205"/>
        <v>Tuesday</v>
      </c>
      <c r="AF1471" s="2">
        <v>1.4780092592592595E-2</v>
      </c>
      <c r="AG1471" s="2">
        <f t="shared" si="206"/>
        <v>0</v>
      </c>
      <c r="AH1471" t="s">
        <v>27</v>
      </c>
    </row>
    <row r="1472" spans="1:34" x14ac:dyDescent="0.2">
      <c r="A1472">
        <v>1400655</v>
      </c>
      <c r="B1472" t="s">
        <v>88</v>
      </c>
      <c r="E1472">
        <v>53221</v>
      </c>
      <c r="F1472" t="s">
        <v>23</v>
      </c>
      <c r="G1472" t="s">
        <v>89</v>
      </c>
      <c r="H1472">
        <v>17</v>
      </c>
      <c r="I1472" t="s">
        <v>47</v>
      </c>
      <c r="J1472">
        <f>VLOOKUP(I1472,[1]Key!$A$1:$C$72,2,FALSE)</f>
        <v>43.049230000000001</v>
      </c>
      <c r="K1472">
        <f>VLOOKUP(I1472,[1]Key!$A$1:$C$72,3,FALSE)</f>
        <v>-87.911940000000001</v>
      </c>
      <c r="L1472" t="s">
        <v>30</v>
      </c>
      <c r="M1472">
        <f>VLOOKUP(L1472,[1]Key!$A$1:$C$72,2,FALSE)</f>
        <v>43.05847</v>
      </c>
      <c r="N1472">
        <f>VLOOKUP(L1472,[1]Key!$A$1:$C$72,3,FALSE)</f>
        <v>-87.898079999999993</v>
      </c>
      <c r="O1472">
        <v>7</v>
      </c>
      <c r="P1472">
        <v>3</v>
      </c>
      <c r="Q1472">
        <v>1.1000000000000001</v>
      </c>
      <c r="R1472">
        <v>1</v>
      </c>
      <c r="S1472">
        <v>42</v>
      </c>
      <c r="T1472">
        <f t="shared" si="198"/>
        <v>-1</v>
      </c>
      <c r="U1472" s="1">
        <v>42776</v>
      </c>
      <c r="V1472" s="13">
        <f t="shared" si="199"/>
        <v>42767</v>
      </c>
      <c r="W1472" s="14">
        <f t="shared" si="200"/>
        <v>42776</v>
      </c>
      <c r="X1472" s="1" t="str">
        <f t="shared" si="201"/>
        <v>Friday</v>
      </c>
      <c r="Y1472" s="2">
        <v>0.36807870370370371</v>
      </c>
      <c r="Z1472" s="2">
        <f t="shared" si="202"/>
        <v>0.375</v>
      </c>
      <c r="AA1472">
        <f>1</f>
        <v>1</v>
      </c>
      <c r="AB1472" s="1">
        <v>42776</v>
      </c>
      <c r="AC1472" s="13">
        <f t="shared" si="203"/>
        <v>42767</v>
      </c>
      <c r="AD1472" s="14">
        <f t="shared" si="204"/>
        <v>42776</v>
      </c>
      <c r="AE1472" s="1" t="str">
        <f t="shared" si="205"/>
        <v>Friday</v>
      </c>
      <c r="AF1472" s="2">
        <v>0.37318287037037035</v>
      </c>
      <c r="AG1472" s="2">
        <f t="shared" si="206"/>
        <v>0.375</v>
      </c>
      <c r="AH1472" t="s">
        <v>27</v>
      </c>
    </row>
    <row r="1473" spans="1:34" x14ac:dyDescent="0.2">
      <c r="A1473">
        <v>1382213</v>
      </c>
      <c r="B1473" t="s">
        <v>88</v>
      </c>
      <c r="E1473">
        <v>53558</v>
      </c>
      <c r="F1473" t="s">
        <v>23</v>
      </c>
      <c r="G1473" t="s">
        <v>89</v>
      </c>
      <c r="H1473">
        <v>5564</v>
      </c>
      <c r="I1473" t="s">
        <v>80</v>
      </c>
      <c r="J1473">
        <f>VLOOKUP(I1473,[1]Key!$A$1:$C$72,2,FALSE)</f>
        <v>43.052460000000004</v>
      </c>
      <c r="K1473">
        <f>VLOOKUP(I1473,[1]Key!$A$1:$C$72,3,FALSE)</f>
        <v>-87.891000000000005</v>
      </c>
      <c r="L1473" t="s">
        <v>34</v>
      </c>
      <c r="M1473">
        <f>VLOOKUP(L1473,[1]Key!$A$1:$C$72,2,FALSE)</f>
        <v>43.036900000000003</v>
      </c>
      <c r="N1473">
        <f>VLOOKUP(L1473,[1]Key!$A$1:$C$72,3,FALSE)</f>
        <v>-87.89667</v>
      </c>
      <c r="O1473">
        <v>8</v>
      </c>
      <c r="P1473">
        <v>3</v>
      </c>
      <c r="Q1473">
        <v>1.2</v>
      </c>
      <c r="R1473">
        <v>1.1000000000000001</v>
      </c>
      <c r="S1473">
        <v>48</v>
      </c>
      <c r="T1473">
        <f t="shared" si="198"/>
        <v>-1</v>
      </c>
      <c r="U1473" s="1">
        <v>42776</v>
      </c>
      <c r="V1473" s="13">
        <f t="shared" si="199"/>
        <v>42767</v>
      </c>
      <c r="W1473" s="14">
        <f t="shared" si="200"/>
        <v>42776</v>
      </c>
      <c r="X1473" s="1" t="str">
        <f t="shared" si="201"/>
        <v>Friday</v>
      </c>
      <c r="Y1473" s="2">
        <v>0.65680555555555553</v>
      </c>
      <c r="Z1473" s="2">
        <f t="shared" si="202"/>
        <v>0.66666666666666663</v>
      </c>
      <c r="AA1473">
        <f>1</f>
        <v>1</v>
      </c>
      <c r="AB1473" s="1">
        <v>42776</v>
      </c>
      <c r="AC1473" s="13">
        <f t="shared" si="203"/>
        <v>42767</v>
      </c>
      <c r="AD1473" s="14">
        <f t="shared" si="204"/>
        <v>42776</v>
      </c>
      <c r="AE1473" s="1" t="str">
        <f t="shared" si="205"/>
        <v>Friday</v>
      </c>
      <c r="AF1473" s="2">
        <v>0.66210648148148155</v>
      </c>
      <c r="AG1473" s="2">
        <f t="shared" si="206"/>
        <v>0.66666666666666663</v>
      </c>
      <c r="AH1473" t="s">
        <v>27</v>
      </c>
    </row>
    <row r="1474" spans="1:34" x14ac:dyDescent="0.2">
      <c r="A1474">
        <v>1503640</v>
      </c>
      <c r="B1474" t="s">
        <v>88</v>
      </c>
      <c r="E1474">
        <v>70175</v>
      </c>
      <c r="F1474" t="s">
        <v>23</v>
      </c>
      <c r="G1474" t="s">
        <v>89</v>
      </c>
      <c r="H1474">
        <v>11085</v>
      </c>
      <c r="I1474" t="s">
        <v>41</v>
      </c>
      <c r="J1474">
        <f>VLOOKUP(I1474,[1]Key!$A$1:$C$72,2,FALSE)</f>
        <v>43.04824</v>
      </c>
      <c r="K1474">
        <f>VLOOKUP(I1474,[1]Key!$A$1:$C$72,3,FALSE)</f>
        <v>-87.904970000000006</v>
      </c>
      <c r="L1474" t="s">
        <v>40</v>
      </c>
      <c r="M1474">
        <f>VLOOKUP(L1474,[1]Key!$A$1:$C$72,2,FALSE)</f>
        <v>43.031480000000002</v>
      </c>
      <c r="N1474">
        <f>VLOOKUP(L1474,[1]Key!$A$1:$C$72,3,FALSE)</f>
        <v>-87.908169999999998</v>
      </c>
      <c r="O1474">
        <v>12</v>
      </c>
      <c r="P1474">
        <v>3</v>
      </c>
      <c r="Q1474">
        <v>1.8</v>
      </c>
      <c r="R1474">
        <v>1.7</v>
      </c>
      <c r="S1474">
        <v>72</v>
      </c>
      <c r="T1474">
        <f t="shared" ref="T1474:T1537" si="207">-1</f>
        <v>-1</v>
      </c>
      <c r="U1474" s="1">
        <v>42777</v>
      </c>
      <c r="V1474" s="13">
        <f t="shared" ref="V1474:V1537" si="208">DATE(YEAR(U1474), MONTH(U1474), 1)</f>
        <v>42767</v>
      </c>
      <c r="W1474" s="14">
        <f t="shared" ref="W1474:W1537" si="209">U1474</f>
        <v>42777</v>
      </c>
      <c r="X1474" s="1" t="str">
        <f t="shared" ref="X1474:X1537" si="210">TEXT(W1474,"dddd")</f>
        <v>Saturday</v>
      </c>
      <c r="Y1474" s="2">
        <v>0.38471064814814815</v>
      </c>
      <c r="Z1474" s="2">
        <f t="shared" ref="Z1474:Z1537" si="211">MROUND(Y1474, "1:00")</f>
        <v>0.375</v>
      </c>
      <c r="AA1474">
        <f>1</f>
        <v>1</v>
      </c>
      <c r="AB1474" s="1">
        <v>42777</v>
      </c>
      <c r="AC1474" s="13">
        <f t="shared" ref="AC1474:AC1537" si="212">DATE(YEAR(AB1474), MONTH(AB1474), 1)</f>
        <v>42767</v>
      </c>
      <c r="AD1474" s="14">
        <f t="shared" ref="AD1474:AD1537" si="213">AB1474</f>
        <v>42777</v>
      </c>
      <c r="AE1474" s="1" t="str">
        <f t="shared" ref="AE1474:AE1537" si="214">TEXT(AD1474,"dddd")</f>
        <v>Saturday</v>
      </c>
      <c r="AF1474" s="2">
        <v>0.39285879629629633</v>
      </c>
      <c r="AG1474" s="2">
        <f t="shared" ref="AG1474:AG1537" si="215">MROUND(AF1474, "1:00")</f>
        <v>0.375</v>
      </c>
      <c r="AH1474" t="s">
        <v>27</v>
      </c>
    </row>
    <row r="1475" spans="1:34" x14ac:dyDescent="0.2">
      <c r="A1475">
        <v>1504381</v>
      </c>
      <c r="B1475" t="s">
        <v>88</v>
      </c>
      <c r="E1475">
        <v>53202</v>
      </c>
      <c r="F1475" t="s">
        <v>23</v>
      </c>
      <c r="G1475" t="s">
        <v>89</v>
      </c>
      <c r="H1475">
        <v>5513</v>
      </c>
      <c r="I1475" t="s">
        <v>41</v>
      </c>
      <c r="J1475">
        <f>VLOOKUP(I1475,[1]Key!$A$1:$C$72,2,FALSE)</f>
        <v>43.04824</v>
      </c>
      <c r="K1475">
        <f>VLOOKUP(I1475,[1]Key!$A$1:$C$72,3,FALSE)</f>
        <v>-87.904970000000006</v>
      </c>
      <c r="L1475" t="s">
        <v>32</v>
      </c>
      <c r="M1475">
        <f>VLOOKUP(L1475,[1]Key!$A$1:$C$72,2,FALSE)</f>
        <v>43.038719999999998</v>
      </c>
      <c r="N1475">
        <f>VLOOKUP(L1475,[1]Key!$A$1:$C$72,3,FALSE)</f>
        <v>-87.905339999999995</v>
      </c>
      <c r="O1475">
        <v>63</v>
      </c>
      <c r="P1475">
        <v>6</v>
      </c>
      <c r="Q1475">
        <v>9.5</v>
      </c>
      <c r="R1475">
        <v>9</v>
      </c>
      <c r="S1475">
        <v>378</v>
      </c>
      <c r="T1475">
        <f t="shared" si="207"/>
        <v>-1</v>
      </c>
      <c r="U1475" s="1">
        <v>42777</v>
      </c>
      <c r="V1475" s="13">
        <f t="shared" si="208"/>
        <v>42767</v>
      </c>
      <c r="W1475" s="14">
        <f t="shared" si="209"/>
        <v>42777</v>
      </c>
      <c r="X1475" s="1" t="str">
        <f t="shared" si="210"/>
        <v>Saturday</v>
      </c>
      <c r="Y1475" s="2">
        <v>0.57663194444444443</v>
      </c>
      <c r="Z1475" s="2">
        <f t="shared" si="211"/>
        <v>0.58333333333333326</v>
      </c>
      <c r="AA1475">
        <f>1</f>
        <v>1</v>
      </c>
      <c r="AB1475" s="1">
        <v>42777</v>
      </c>
      <c r="AC1475" s="13">
        <f t="shared" si="212"/>
        <v>42767</v>
      </c>
      <c r="AD1475" s="14">
        <f t="shared" si="213"/>
        <v>42777</v>
      </c>
      <c r="AE1475" s="1" t="str">
        <f t="shared" si="214"/>
        <v>Saturday</v>
      </c>
      <c r="AF1475" s="2">
        <v>0.62072916666666667</v>
      </c>
      <c r="AG1475" s="2">
        <f t="shared" si="215"/>
        <v>0.625</v>
      </c>
      <c r="AH1475" t="s">
        <v>27</v>
      </c>
    </row>
    <row r="1476" spans="1:34" x14ac:dyDescent="0.2">
      <c r="A1476">
        <v>1409956</v>
      </c>
      <c r="B1476" t="s">
        <v>88</v>
      </c>
      <c r="E1476">
        <v>53088</v>
      </c>
      <c r="F1476" t="s">
        <v>23</v>
      </c>
      <c r="G1476" t="s">
        <v>89</v>
      </c>
      <c r="H1476">
        <v>11140</v>
      </c>
      <c r="I1476" t="s">
        <v>79</v>
      </c>
      <c r="J1476">
        <f>VLOOKUP(I1476,[1]Key!$A$1:$C$72,2,FALSE)</f>
        <v>43.038649999999997</v>
      </c>
      <c r="K1476">
        <f>VLOOKUP(I1476,[1]Key!$A$1:$C$72,3,FALSE)</f>
        <v>-87.921930000000003</v>
      </c>
      <c r="L1476" t="s">
        <v>39</v>
      </c>
      <c r="M1476">
        <f>VLOOKUP(L1476,[1]Key!$A$1:$C$72,2,FALSE)</f>
        <v>43.03913</v>
      </c>
      <c r="N1476">
        <f>VLOOKUP(L1476,[1]Key!$A$1:$C$72,3,FALSE)</f>
        <v>-87.916150000000002</v>
      </c>
      <c r="O1476">
        <v>80</v>
      </c>
      <c r="P1476">
        <v>9</v>
      </c>
      <c r="Q1476">
        <v>12</v>
      </c>
      <c r="R1476">
        <v>11.4</v>
      </c>
      <c r="S1476">
        <v>480</v>
      </c>
      <c r="T1476">
        <f t="shared" si="207"/>
        <v>-1</v>
      </c>
      <c r="U1476" s="1">
        <v>42777</v>
      </c>
      <c r="V1476" s="13">
        <f t="shared" si="208"/>
        <v>42767</v>
      </c>
      <c r="W1476" s="14">
        <f t="shared" si="209"/>
        <v>42777</v>
      </c>
      <c r="X1476" s="1" t="str">
        <f t="shared" si="210"/>
        <v>Saturday</v>
      </c>
      <c r="Y1476" s="2">
        <v>0.95309027777777777</v>
      </c>
      <c r="Z1476" s="2">
        <f t="shared" si="211"/>
        <v>0.95833333333333326</v>
      </c>
      <c r="AA1476">
        <f>1</f>
        <v>1</v>
      </c>
      <c r="AB1476" s="1">
        <v>42778</v>
      </c>
      <c r="AC1476" s="13">
        <f t="shared" si="212"/>
        <v>42767</v>
      </c>
      <c r="AD1476" s="14">
        <f t="shared" si="213"/>
        <v>42778</v>
      </c>
      <c r="AE1476" s="1" t="str">
        <f t="shared" si="214"/>
        <v>Sunday</v>
      </c>
      <c r="AF1476" s="2">
        <v>8.7615740740740744E-3</v>
      </c>
      <c r="AG1476" s="2">
        <f t="shared" si="215"/>
        <v>0</v>
      </c>
      <c r="AH1476" t="s">
        <v>27</v>
      </c>
    </row>
    <row r="1477" spans="1:34" x14ac:dyDescent="0.2">
      <c r="A1477">
        <v>1237865</v>
      </c>
      <c r="B1477" t="s">
        <v>88</v>
      </c>
      <c r="E1477">
        <v>53040</v>
      </c>
      <c r="F1477" t="s">
        <v>23</v>
      </c>
      <c r="G1477" t="s">
        <v>89</v>
      </c>
      <c r="H1477">
        <v>11125</v>
      </c>
      <c r="I1477" t="s">
        <v>39</v>
      </c>
      <c r="J1477">
        <f>VLOOKUP(I1477,[1]Key!$A$1:$C$72,2,FALSE)</f>
        <v>43.03913</v>
      </c>
      <c r="K1477">
        <f>VLOOKUP(I1477,[1]Key!$A$1:$C$72,3,FALSE)</f>
        <v>-87.916150000000002</v>
      </c>
      <c r="L1477" t="s">
        <v>74</v>
      </c>
      <c r="M1477">
        <f>VLOOKUP(L1477,[1]Key!$A$1:$C$72,2,FALSE)</f>
        <v>43.040154000000001</v>
      </c>
      <c r="N1477">
        <f>VLOOKUP(L1477,[1]Key!$A$1:$C$72,3,FALSE)</f>
        <v>-87.932113000000001</v>
      </c>
      <c r="O1477">
        <v>9</v>
      </c>
      <c r="P1477">
        <v>3</v>
      </c>
      <c r="Q1477">
        <v>1.4</v>
      </c>
      <c r="R1477">
        <v>1.3</v>
      </c>
      <c r="S1477">
        <v>54</v>
      </c>
      <c r="T1477">
        <f t="shared" si="207"/>
        <v>-1</v>
      </c>
      <c r="U1477" s="1">
        <v>42777</v>
      </c>
      <c r="V1477" s="13">
        <f t="shared" si="208"/>
        <v>42767</v>
      </c>
      <c r="W1477" s="14">
        <f t="shared" si="209"/>
        <v>42777</v>
      </c>
      <c r="X1477" s="1" t="str">
        <f t="shared" si="210"/>
        <v>Saturday</v>
      </c>
      <c r="Y1477" s="2">
        <v>0.97910879629629621</v>
      </c>
      <c r="Z1477" s="2">
        <f t="shared" si="211"/>
        <v>0.95833333333333326</v>
      </c>
      <c r="AA1477">
        <f>1</f>
        <v>1</v>
      </c>
      <c r="AB1477" s="1">
        <v>42777</v>
      </c>
      <c r="AC1477" s="13">
        <f t="shared" si="212"/>
        <v>42767</v>
      </c>
      <c r="AD1477" s="14">
        <f t="shared" si="213"/>
        <v>42777</v>
      </c>
      <c r="AE1477" s="1" t="str">
        <f t="shared" si="214"/>
        <v>Saturday</v>
      </c>
      <c r="AF1477" s="2">
        <v>0.98503472222222221</v>
      </c>
      <c r="AG1477" s="2">
        <f t="shared" si="215"/>
        <v>1</v>
      </c>
      <c r="AH1477" t="s">
        <v>27</v>
      </c>
    </row>
    <row r="1478" spans="1:34" x14ac:dyDescent="0.2">
      <c r="A1478">
        <v>1505575</v>
      </c>
      <c r="B1478" t="s">
        <v>88</v>
      </c>
      <c r="E1478">
        <v>63005</v>
      </c>
      <c r="F1478" t="s">
        <v>23</v>
      </c>
      <c r="G1478" t="s">
        <v>89</v>
      </c>
      <c r="H1478">
        <v>13</v>
      </c>
      <c r="I1478" t="s">
        <v>74</v>
      </c>
      <c r="J1478">
        <f>VLOOKUP(I1478,[1]Key!$A$1:$C$72,2,FALSE)</f>
        <v>43.040154000000001</v>
      </c>
      <c r="K1478">
        <f>VLOOKUP(I1478,[1]Key!$A$1:$C$72,3,FALSE)</f>
        <v>-87.932113000000001</v>
      </c>
      <c r="L1478" t="s">
        <v>74</v>
      </c>
      <c r="M1478">
        <f>VLOOKUP(L1478,[1]Key!$A$1:$C$72,2,FALSE)</f>
        <v>43.040154000000001</v>
      </c>
      <c r="N1478">
        <f>VLOOKUP(L1478,[1]Key!$A$1:$C$72,3,FALSE)</f>
        <v>-87.932113000000001</v>
      </c>
      <c r="O1478">
        <v>27</v>
      </c>
      <c r="P1478">
        <v>3</v>
      </c>
      <c r="Q1478">
        <v>4.0999999999999996</v>
      </c>
      <c r="R1478">
        <v>3.8</v>
      </c>
      <c r="S1478">
        <v>162</v>
      </c>
      <c r="T1478">
        <f t="shared" si="207"/>
        <v>-1</v>
      </c>
      <c r="U1478" s="1">
        <v>42778</v>
      </c>
      <c r="V1478" s="13">
        <f t="shared" si="208"/>
        <v>42767</v>
      </c>
      <c r="W1478" s="14">
        <f t="shared" si="209"/>
        <v>42778</v>
      </c>
      <c r="X1478" s="1" t="str">
        <f t="shared" si="210"/>
        <v>Sunday</v>
      </c>
      <c r="Y1478" s="2">
        <v>8.1261574074074069E-2</v>
      </c>
      <c r="Z1478" s="2">
        <f t="shared" si="211"/>
        <v>8.3333333333333329E-2</v>
      </c>
      <c r="AA1478">
        <f>1</f>
        <v>1</v>
      </c>
      <c r="AB1478" s="1">
        <v>42778</v>
      </c>
      <c r="AC1478" s="13">
        <f t="shared" si="212"/>
        <v>42767</v>
      </c>
      <c r="AD1478" s="14">
        <f t="shared" si="213"/>
        <v>42778</v>
      </c>
      <c r="AE1478" s="1" t="str">
        <f t="shared" si="214"/>
        <v>Sunday</v>
      </c>
      <c r="AF1478" s="2">
        <v>0.10033564814814815</v>
      </c>
      <c r="AG1478" s="2">
        <f t="shared" si="215"/>
        <v>8.3333333333333329E-2</v>
      </c>
      <c r="AH1478" t="s">
        <v>35</v>
      </c>
    </row>
    <row r="1479" spans="1:34" x14ac:dyDescent="0.2">
      <c r="A1479">
        <v>1411761</v>
      </c>
      <c r="B1479" t="s">
        <v>88</v>
      </c>
      <c r="E1479">
        <v>53202</v>
      </c>
      <c r="F1479" t="s">
        <v>23</v>
      </c>
      <c r="G1479" t="s">
        <v>89</v>
      </c>
      <c r="H1479">
        <v>6</v>
      </c>
      <c r="I1479" t="s">
        <v>70</v>
      </c>
      <c r="J1479">
        <f>VLOOKUP(I1479,[1]Key!$A$1:$C$72,2,FALSE)</f>
        <v>43.053040000000003</v>
      </c>
      <c r="K1479">
        <f>VLOOKUP(I1479,[1]Key!$A$1:$C$72,3,FALSE)</f>
        <v>-87.897660000000002</v>
      </c>
      <c r="L1479" t="s">
        <v>69</v>
      </c>
      <c r="M1479">
        <f>VLOOKUP(L1479,[1]Key!$A$1:$C$72,2,FALSE)</f>
        <v>43.048200000000001</v>
      </c>
      <c r="N1479">
        <f>VLOOKUP(L1479,[1]Key!$A$1:$C$72,3,FALSE)</f>
        <v>-87.900859999999994</v>
      </c>
      <c r="O1479">
        <v>5</v>
      </c>
      <c r="P1479">
        <v>3</v>
      </c>
      <c r="Q1479">
        <v>0.8</v>
      </c>
      <c r="R1479">
        <v>0.7</v>
      </c>
      <c r="S1479">
        <v>30</v>
      </c>
      <c r="T1479">
        <f t="shared" si="207"/>
        <v>-1</v>
      </c>
      <c r="U1479" s="1">
        <v>42778</v>
      </c>
      <c r="V1479" s="13">
        <f t="shared" si="208"/>
        <v>42767</v>
      </c>
      <c r="W1479" s="14">
        <f t="shared" si="209"/>
        <v>42778</v>
      </c>
      <c r="X1479" s="1" t="str">
        <f t="shared" si="210"/>
        <v>Sunday</v>
      </c>
      <c r="Y1479" s="2">
        <v>9.7037037037037033E-2</v>
      </c>
      <c r="Z1479" s="2">
        <f t="shared" si="211"/>
        <v>8.3333333333333329E-2</v>
      </c>
      <c r="AA1479">
        <f>1</f>
        <v>1</v>
      </c>
      <c r="AB1479" s="1">
        <v>42778</v>
      </c>
      <c r="AC1479" s="13">
        <f t="shared" si="212"/>
        <v>42767</v>
      </c>
      <c r="AD1479" s="14">
        <f t="shared" si="213"/>
        <v>42778</v>
      </c>
      <c r="AE1479" s="1" t="str">
        <f t="shared" si="214"/>
        <v>Sunday</v>
      </c>
      <c r="AF1479" s="2">
        <v>0.10005787037037038</v>
      </c>
      <c r="AG1479" s="2">
        <f t="shared" si="215"/>
        <v>8.3333333333333329E-2</v>
      </c>
      <c r="AH1479" t="s">
        <v>27</v>
      </c>
    </row>
    <row r="1480" spans="1:34" x14ac:dyDescent="0.2">
      <c r="A1480">
        <v>1423031</v>
      </c>
      <c r="B1480" t="s">
        <v>88</v>
      </c>
      <c r="E1480">
        <v>53207</v>
      </c>
      <c r="F1480" t="s">
        <v>23</v>
      </c>
      <c r="G1480" t="s">
        <v>89</v>
      </c>
      <c r="H1480">
        <v>251</v>
      </c>
      <c r="I1480" t="s">
        <v>105</v>
      </c>
      <c r="J1480">
        <f>VLOOKUP(I1480,[1]Key!$A$1:$C$72,2,FALSE)</f>
        <v>43.020020000000002</v>
      </c>
      <c r="K1480">
        <f>VLOOKUP(I1480,[1]Key!$A$1:$C$72,3,FALSE)</f>
        <v>-87.912540000000007</v>
      </c>
      <c r="L1480" t="s">
        <v>38</v>
      </c>
      <c r="M1480">
        <f>VLOOKUP(L1480,[1]Key!$A$1:$C$72,2,FALSE)</f>
        <v>43.004728999999998</v>
      </c>
      <c r="N1480">
        <f>VLOOKUP(L1480,[1]Key!$A$1:$C$72,3,FALSE)</f>
        <v>-87.905463999999995</v>
      </c>
      <c r="O1480">
        <v>11</v>
      </c>
      <c r="P1480">
        <v>3</v>
      </c>
      <c r="Q1480">
        <v>1.7</v>
      </c>
      <c r="R1480">
        <v>1.6</v>
      </c>
      <c r="S1480">
        <v>66</v>
      </c>
      <c r="T1480">
        <f t="shared" si="207"/>
        <v>-1</v>
      </c>
      <c r="U1480" s="1">
        <v>42778</v>
      </c>
      <c r="V1480" s="13">
        <f t="shared" si="208"/>
        <v>42767</v>
      </c>
      <c r="W1480" s="14">
        <f t="shared" si="209"/>
        <v>42778</v>
      </c>
      <c r="X1480" s="1" t="str">
        <f t="shared" si="210"/>
        <v>Sunday</v>
      </c>
      <c r="Y1480" s="2">
        <v>0.18413194444444445</v>
      </c>
      <c r="Z1480" s="2">
        <f t="shared" si="211"/>
        <v>0.16666666666666666</v>
      </c>
      <c r="AA1480">
        <f>1</f>
        <v>1</v>
      </c>
      <c r="AB1480" s="1">
        <v>42778</v>
      </c>
      <c r="AC1480" s="13">
        <f t="shared" si="212"/>
        <v>42767</v>
      </c>
      <c r="AD1480" s="14">
        <f t="shared" si="213"/>
        <v>42778</v>
      </c>
      <c r="AE1480" s="1" t="str">
        <f t="shared" si="214"/>
        <v>Sunday</v>
      </c>
      <c r="AF1480" s="2">
        <v>0.19199074074074074</v>
      </c>
      <c r="AG1480" s="2">
        <f t="shared" si="215"/>
        <v>0.20833333333333331</v>
      </c>
      <c r="AH1480" t="s">
        <v>27</v>
      </c>
    </row>
    <row r="1481" spans="1:34" x14ac:dyDescent="0.2">
      <c r="A1481">
        <v>1505724</v>
      </c>
      <c r="B1481" t="s">
        <v>88</v>
      </c>
      <c r="E1481">
        <v>53202</v>
      </c>
      <c r="F1481" t="s">
        <v>23</v>
      </c>
      <c r="G1481" t="s">
        <v>89</v>
      </c>
      <c r="H1481">
        <v>5221</v>
      </c>
      <c r="I1481" t="s">
        <v>41</v>
      </c>
      <c r="J1481">
        <f>VLOOKUP(I1481,[1]Key!$A$1:$C$72,2,FALSE)</f>
        <v>43.04824</v>
      </c>
      <c r="K1481">
        <f>VLOOKUP(I1481,[1]Key!$A$1:$C$72,3,FALSE)</f>
        <v>-87.904970000000006</v>
      </c>
      <c r="L1481" t="s">
        <v>72</v>
      </c>
      <c r="M1481">
        <f>VLOOKUP(L1481,[1]Key!$A$1:$C$72,2,FALSE)</f>
        <v>43.02948</v>
      </c>
      <c r="N1481">
        <f>VLOOKUP(L1481,[1]Key!$A$1:$C$72,3,FALSE)</f>
        <v>-87.912819999999996</v>
      </c>
      <c r="O1481">
        <v>15</v>
      </c>
      <c r="P1481">
        <v>3</v>
      </c>
      <c r="Q1481">
        <v>2.2999999999999998</v>
      </c>
      <c r="R1481">
        <v>2.1</v>
      </c>
      <c r="S1481">
        <v>90</v>
      </c>
      <c r="T1481">
        <f t="shared" si="207"/>
        <v>-1</v>
      </c>
      <c r="U1481" s="1">
        <v>42778</v>
      </c>
      <c r="V1481" s="13">
        <f t="shared" si="208"/>
        <v>42767</v>
      </c>
      <c r="W1481" s="14">
        <f t="shared" si="209"/>
        <v>42778</v>
      </c>
      <c r="X1481" s="1" t="str">
        <f t="shared" si="210"/>
        <v>Sunday</v>
      </c>
      <c r="Y1481" s="2">
        <v>0.41121527777777778</v>
      </c>
      <c r="Z1481" s="2">
        <f t="shared" si="211"/>
        <v>0.41666666666666663</v>
      </c>
      <c r="AA1481">
        <f>1</f>
        <v>1</v>
      </c>
      <c r="AB1481" s="1">
        <v>42778</v>
      </c>
      <c r="AC1481" s="13">
        <f t="shared" si="212"/>
        <v>42767</v>
      </c>
      <c r="AD1481" s="14">
        <f t="shared" si="213"/>
        <v>42778</v>
      </c>
      <c r="AE1481" s="1" t="str">
        <f t="shared" si="214"/>
        <v>Sunday</v>
      </c>
      <c r="AF1481" s="2">
        <v>0.42193287037037036</v>
      </c>
      <c r="AG1481" s="2">
        <f t="shared" si="215"/>
        <v>0.41666666666666663</v>
      </c>
      <c r="AH1481" t="s">
        <v>27</v>
      </c>
    </row>
    <row r="1482" spans="1:34" x14ac:dyDescent="0.2">
      <c r="A1482">
        <v>1506138</v>
      </c>
      <c r="B1482" t="s">
        <v>88</v>
      </c>
      <c r="E1482">
        <v>60077</v>
      </c>
      <c r="F1482" t="s">
        <v>23</v>
      </c>
      <c r="G1482" t="s">
        <v>89</v>
      </c>
      <c r="H1482">
        <v>11066</v>
      </c>
      <c r="I1482" t="s">
        <v>51</v>
      </c>
      <c r="J1482">
        <f>VLOOKUP(I1482,[1]Key!$A$1:$C$72,2,FALSE)</f>
        <v>43.05536</v>
      </c>
      <c r="K1482">
        <f>VLOOKUP(I1482,[1]Key!$A$1:$C$72,3,FALSE)</f>
        <v>-87.90504</v>
      </c>
      <c r="L1482" t="s">
        <v>51</v>
      </c>
      <c r="M1482">
        <f>VLOOKUP(L1482,[1]Key!$A$1:$C$72,2,FALSE)</f>
        <v>43.05536</v>
      </c>
      <c r="N1482">
        <f>VLOOKUP(L1482,[1]Key!$A$1:$C$72,3,FALSE)</f>
        <v>-87.90504</v>
      </c>
      <c r="O1482">
        <v>48</v>
      </c>
      <c r="P1482">
        <v>6</v>
      </c>
      <c r="Q1482">
        <v>7.2</v>
      </c>
      <c r="R1482">
        <v>6.8</v>
      </c>
      <c r="S1482">
        <v>288</v>
      </c>
      <c r="T1482">
        <f t="shared" si="207"/>
        <v>-1</v>
      </c>
      <c r="U1482" s="1">
        <v>42778</v>
      </c>
      <c r="V1482" s="13">
        <f t="shared" si="208"/>
        <v>42767</v>
      </c>
      <c r="W1482" s="14">
        <f t="shared" si="209"/>
        <v>42778</v>
      </c>
      <c r="X1482" s="1" t="str">
        <f t="shared" si="210"/>
        <v>Sunday</v>
      </c>
      <c r="Y1482" s="2">
        <v>0.54879629629629634</v>
      </c>
      <c r="Z1482" s="2">
        <f t="shared" si="211"/>
        <v>0.54166666666666663</v>
      </c>
      <c r="AA1482">
        <f>1</f>
        <v>1</v>
      </c>
      <c r="AB1482" s="1">
        <v>42778</v>
      </c>
      <c r="AC1482" s="13">
        <f t="shared" si="212"/>
        <v>42767</v>
      </c>
      <c r="AD1482" s="14">
        <f t="shared" si="213"/>
        <v>42778</v>
      </c>
      <c r="AE1482" s="1" t="str">
        <f t="shared" si="214"/>
        <v>Sunday</v>
      </c>
      <c r="AF1482" s="2">
        <v>0.58209490740740744</v>
      </c>
      <c r="AG1482" s="2">
        <f t="shared" si="215"/>
        <v>0.58333333333333326</v>
      </c>
      <c r="AH1482" t="s">
        <v>35</v>
      </c>
    </row>
    <row r="1483" spans="1:34" x14ac:dyDescent="0.2">
      <c r="A1483">
        <v>1506498</v>
      </c>
      <c r="B1483" t="s">
        <v>88</v>
      </c>
      <c r="E1483">
        <v>28027</v>
      </c>
      <c r="F1483" t="s">
        <v>23</v>
      </c>
      <c r="G1483" t="s">
        <v>89</v>
      </c>
      <c r="H1483">
        <v>5541</v>
      </c>
      <c r="I1483" t="s">
        <v>30</v>
      </c>
      <c r="J1483">
        <f>VLOOKUP(I1483,[1]Key!$A$1:$C$72,2,FALSE)</f>
        <v>43.05847</v>
      </c>
      <c r="K1483">
        <f>VLOOKUP(I1483,[1]Key!$A$1:$C$72,3,FALSE)</f>
        <v>-87.898079999999993</v>
      </c>
      <c r="L1483" t="s">
        <v>51</v>
      </c>
      <c r="M1483">
        <f>VLOOKUP(L1483,[1]Key!$A$1:$C$72,2,FALSE)</f>
        <v>43.05536</v>
      </c>
      <c r="N1483">
        <f>VLOOKUP(L1483,[1]Key!$A$1:$C$72,3,FALSE)</f>
        <v>-87.90504</v>
      </c>
      <c r="O1483">
        <v>4</v>
      </c>
      <c r="P1483">
        <v>0</v>
      </c>
      <c r="Q1483">
        <v>0.6</v>
      </c>
      <c r="R1483">
        <v>0.6</v>
      </c>
      <c r="S1483">
        <v>24</v>
      </c>
      <c r="T1483">
        <f t="shared" si="207"/>
        <v>-1</v>
      </c>
      <c r="U1483" s="1">
        <v>42778</v>
      </c>
      <c r="V1483" s="13">
        <f t="shared" si="208"/>
        <v>42767</v>
      </c>
      <c r="W1483" s="14">
        <f t="shared" si="209"/>
        <v>42778</v>
      </c>
      <c r="X1483" s="1" t="str">
        <f t="shared" si="210"/>
        <v>Sunday</v>
      </c>
      <c r="Y1483" s="2">
        <v>0.63079861111111113</v>
      </c>
      <c r="Z1483" s="2">
        <f t="shared" si="211"/>
        <v>0.625</v>
      </c>
      <c r="AA1483">
        <f>1</f>
        <v>1</v>
      </c>
      <c r="AB1483" s="1">
        <v>42778</v>
      </c>
      <c r="AC1483" s="13">
        <f t="shared" si="212"/>
        <v>42767</v>
      </c>
      <c r="AD1483" s="14">
        <f t="shared" si="213"/>
        <v>42778</v>
      </c>
      <c r="AE1483" s="1" t="str">
        <f t="shared" si="214"/>
        <v>Sunday</v>
      </c>
      <c r="AF1483" s="2">
        <v>0.63393518518518521</v>
      </c>
      <c r="AG1483" s="2">
        <f t="shared" si="215"/>
        <v>0.625</v>
      </c>
      <c r="AH1483" t="s">
        <v>27</v>
      </c>
    </row>
    <row r="1484" spans="1:34" x14ac:dyDescent="0.2">
      <c r="A1484">
        <v>1507264</v>
      </c>
      <c r="B1484" t="s">
        <v>88</v>
      </c>
      <c r="E1484">
        <v>53228</v>
      </c>
      <c r="F1484" t="s">
        <v>23</v>
      </c>
      <c r="G1484" t="s">
        <v>89</v>
      </c>
      <c r="H1484">
        <v>5421</v>
      </c>
      <c r="I1484" t="s">
        <v>57</v>
      </c>
      <c r="J1484">
        <f>VLOOKUP(I1484,[1]Key!$A$1:$C$72,2,FALSE)</f>
        <v>43.048609999999996</v>
      </c>
      <c r="K1484">
        <f>VLOOKUP(I1484,[1]Key!$A$1:$C$72,3,FALSE)</f>
        <v>-88.008480000000006</v>
      </c>
      <c r="L1484" t="s">
        <v>57</v>
      </c>
      <c r="M1484">
        <f>VLOOKUP(L1484,[1]Key!$A$1:$C$72,2,FALSE)</f>
        <v>43.048609999999996</v>
      </c>
      <c r="N1484">
        <f>VLOOKUP(L1484,[1]Key!$A$1:$C$72,3,FALSE)</f>
        <v>-88.008480000000006</v>
      </c>
      <c r="O1484">
        <v>27</v>
      </c>
      <c r="P1484">
        <v>3</v>
      </c>
      <c r="Q1484">
        <v>4.0999999999999996</v>
      </c>
      <c r="R1484">
        <v>3.8</v>
      </c>
      <c r="S1484">
        <v>162</v>
      </c>
      <c r="T1484">
        <f t="shared" si="207"/>
        <v>-1</v>
      </c>
      <c r="U1484" s="1">
        <v>42779</v>
      </c>
      <c r="V1484" s="13">
        <f t="shared" si="208"/>
        <v>42767</v>
      </c>
      <c r="W1484" s="14">
        <f t="shared" si="209"/>
        <v>42779</v>
      </c>
      <c r="X1484" s="1" t="str">
        <f t="shared" si="210"/>
        <v>Monday</v>
      </c>
      <c r="Y1484" s="2">
        <v>0.52188657407407402</v>
      </c>
      <c r="Z1484" s="2">
        <f t="shared" si="211"/>
        <v>0.54166666666666663</v>
      </c>
      <c r="AA1484">
        <f>1</f>
        <v>1</v>
      </c>
      <c r="AB1484" s="1">
        <v>42779</v>
      </c>
      <c r="AC1484" s="13">
        <f t="shared" si="212"/>
        <v>42767</v>
      </c>
      <c r="AD1484" s="14">
        <f t="shared" si="213"/>
        <v>42779</v>
      </c>
      <c r="AE1484" s="1" t="str">
        <f t="shared" si="214"/>
        <v>Monday</v>
      </c>
      <c r="AF1484" s="2">
        <v>0.5408680555555555</v>
      </c>
      <c r="AG1484" s="2">
        <f t="shared" si="215"/>
        <v>0.54166666666666663</v>
      </c>
      <c r="AH1484" t="s">
        <v>35</v>
      </c>
    </row>
    <row r="1485" spans="1:34" x14ac:dyDescent="0.2">
      <c r="A1485">
        <v>1507293</v>
      </c>
      <c r="B1485" t="s">
        <v>88</v>
      </c>
      <c r="E1485">
        <v>78041</v>
      </c>
      <c r="F1485" t="s">
        <v>23</v>
      </c>
      <c r="G1485" t="s">
        <v>89</v>
      </c>
      <c r="H1485">
        <v>11162</v>
      </c>
      <c r="I1485" t="s">
        <v>79</v>
      </c>
      <c r="J1485">
        <f>VLOOKUP(I1485,[1]Key!$A$1:$C$72,2,FALSE)</f>
        <v>43.038649999999997</v>
      </c>
      <c r="K1485">
        <f>VLOOKUP(I1485,[1]Key!$A$1:$C$72,3,FALSE)</f>
        <v>-87.921930000000003</v>
      </c>
      <c r="L1485" t="s">
        <v>83</v>
      </c>
      <c r="M1485">
        <f>VLOOKUP(L1485,[1]Key!$A$1:$C$72,2,FALSE)</f>
        <v>43.02017</v>
      </c>
      <c r="N1485">
        <f>VLOOKUP(L1485,[1]Key!$A$1:$C$72,3,FALSE)</f>
        <v>-87.933049999999994</v>
      </c>
      <c r="O1485">
        <v>28</v>
      </c>
      <c r="P1485">
        <v>3</v>
      </c>
      <c r="Q1485">
        <v>4.2</v>
      </c>
      <c r="R1485">
        <v>4</v>
      </c>
      <c r="S1485">
        <v>168</v>
      </c>
      <c r="T1485">
        <f t="shared" si="207"/>
        <v>-1</v>
      </c>
      <c r="U1485" s="1">
        <v>42779</v>
      </c>
      <c r="V1485" s="13">
        <f t="shared" si="208"/>
        <v>42767</v>
      </c>
      <c r="W1485" s="14">
        <f t="shared" si="209"/>
        <v>42779</v>
      </c>
      <c r="X1485" s="1" t="str">
        <f t="shared" si="210"/>
        <v>Monday</v>
      </c>
      <c r="Y1485" s="2">
        <v>0.55322916666666666</v>
      </c>
      <c r="Z1485" s="2">
        <f t="shared" si="211"/>
        <v>0.54166666666666663</v>
      </c>
      <c r="AA1485">
        <f>1</f>
        <v>1</v>
      </c>
      <c r="AB1485" s="1">
        <v>42779</v>
      </c>
      <c r="AC1485" s="13">
        <f t="shared" si="212"/>
        <v>42767</v>
      </c>
      <c r="AD1485" s="14">
        <f t="shared" si="213"/>
        <v>42779</v>
      </c>
      <c r="AE1485" s="1" t="str">
        <f t="shared" si="214"/>
        <v>Monday</v>
      </c>
      <c r="AF1485" s="2">
        <v>0.57247685185185182</v>
      </c>
      <c r="AG1485" s="2">
        <f t="shared" si="215"/>
        <v>0.58333333333333326</v>
      </c>
      <c r="AH1485" t="s">
        <v>27</v>
      </c>
    </row>
    <row r="1486" spans="1:34" x14ac:dyDescent="0.2">
      <c r="A1486">
        <v>1507293</v>
      </c>
      <c r="B1486" t="s">
        <v>88</v>
      </c>
      <c r="E1486">
        <v>78041</v>
      </c>
      <c r="F1486" t="s">
        <v>23</v>
      </c>
      <c r="G1486" t="s">
        <v>89</v>
      </c>
      <c r="H1486">
        <v>354</v>
      </c>
      <c r="I1486" t="s">
        <v>79</v>
      </c>
      <c r="J1486">
        <f>VLOOKUP(I1486,[1]Key!$A$1:$C$72,2,FALSE)</f>
        <v>43.038649999999997</v>
      </c>
      <c r="K1486">
        <f>VLOOKUP(I1486,[1]Key!$A$1:$C$72,3,FALSE)</f>
        <v>-87.921930000000003</v>
      </c>
      <c r="L1486" t="s">
        <v>83</v>
      </c>
      <c r="M1486">
        <f>VLOOKUP(L1486,[1]Key!$A$1:$C$72,2,FALSE)</f>
        <v>43.02017</v>
      </c>
      <c r="N1486">
        <f>VLOOKUP(L1486,[1]Key!$A$1:$C$72,3,FALSE)</f>
        <v>-87.933049999999994</v>
      </c>
      <c r="O1486">
        <v>22</v>
      </c>
      <c r="P1486">
        <v>3</v>
      </c>
      <c r="Q1486">
        <v>3.3</v>
      </c>
      <c r="R1486">
        <v>3.1</v>
      </c>
      <c r="S1486">
        <v>132</v>
      </c>
      <c r="T1486">
        <f t="shared" si="207"/>
        <v>-1</v>
      </c>
      <c r="U1486" s="1">
        <v>42779</v>
      </c>
      <c r="V1486" s="13">
        <f t="shared" si="208"/>
        <v>42767</v>
      </c>
      <c r="W1486" s="14">
        <f t="shared" si="209"/>
        <v>42779</v>
      </c>
      <c r="X1486" s="1" t="str">
        <f t="shared" si="210"/>
        <v>Monday</v>
      </c>
      <c r="Y1486" s="2">
        <v>0.55376157407407411</v>
      </c>
      <c r="Z1486" s="2">
        <f t="shared" si="211"/>
        <v>0.54166666666666663</v>
      </c>
      <c r="AA1486">
        <f>1</f>
        <v>1</v>
      </c>
      <c r="AB1486" s="1">
        <v>42779</v>
      </c>
      <c r="AC1486" s="13">
        <f t="shared" si="212"/>
        <v>42767</v>
      </c>
      <c r="AD1486" s="14">
        <f t="shared" si="213"/>
        <v>42779</v>
      </c>
      <c r="AE1486" s="1" t="str">
        <f t="shared" si="214"/>
        <v>Monday</v>
      </c>
      <c r="AF1486" s="2">
        <v>0.56943287037037038</v>
      </c>
      <c r="AG1486" s="2">
        <f t="shared" si="215"/>
        <v>0.58333333333333326</v>
      </c>
      <c r="AH1486" t="s">
        <v>27</v>
      </c>
    </row>
    <row r="1487" spans="1:34" x14ac:dyDescent="0.2">
      <c r="A1487">
        <v>1433170</v>
      </c>
      <c r="B1487" t="s">
        <v>88</v>
      </c>
      <c r="E1487">
        <v>60008</v>
      </c>
      <c r="F1487" t="s">
        <v>23</v>
      </c>
      <c r="G1487" t="s">
        <v>89</v>
      </c>
      <c r="H1487">
        <v>5438</v>
      </c>
      <c r="I1487" t="s">
        <v>32</v>
      </c>
      <c r="J1487">
        <f>VLOOKUP(I1487,[1]Key!$A$1:$C$72,2,FALSE)</f>
        <v>43.038719999999998</v>
      </c>
      <c r="K1487">
        <f>VLOOKUP(I1487,[1]Key!$A$1:$C$72,3,FALSE)</f>
        <v>-87.905339999999995</v>
      </c>
      <c r="L1487" t="s">
        <v>74</v>
      </c>
      <c r="M1487">
        <f>VLOOKUP(L1487,[1]Key!$A$1:$C$72,2,FALSE)</f>
        <v>43.040154000000001</v>
      </c>
      <c r="N1487">
        <f>VLOOKUP(L1487,[1]Key!$A$1:$C$72,3,FALSE)</f>
        <v>-87.932113000000001</v>
      </c>
      <c r="O1487">
        <v>21</v>
      </c>
      <c r="P1487">
        <v>3</v>
      </c>
      <c r="Q1487">
        <v>3.2</v>
      </c>
      <c r="R1487">
        <v>3</v>
      </c>
      <c r="S1487">
        <v>126</v>
      </c>
      <c r="T1487">
        <f t="shared" si="207"/>
        <v>-1</v>
      </c>
      <c r="U1487" s="1">
        <v>42780</v>
      </c>
      <c r="V1487" s="13">
        <f t="shared" si="208"/>
        <v>42767</v>
      </c>
      <c r="W1487" s="14">
        <f t="shared" si="209"/>
        <v>42780</v>
      </c>
      <c r="X1487" s="1" t="str">
        <f t="shared" si="210"/>
        <v>Tuesday</v>
      </c>
      <c r="Y1487" s="2">
        <v>0.38225694444444441</v>
      </c>
      <c r="Z1487" s="2">
        <f t="shared" si="211"/>
        <v>0.375</v>
      </c>
      <c r="AA1487">
        <f>1</f>
        <v>1</v>
      </c>
      <c r="AB1487" s="1">
        <v>42780</v>
      </c>
      <c r="AC1487" s="13">
        <f t="shared" si="212"/>
        <v>42767</v>
      </c>
      <c r="AD1487" s="14">
        <f t="shared" si="213"/>
        <v>42780</v>
      </c>
      <c r="AE1487" s="1" t="str">
        <f t="shared" si="214"/>
        <v>Tuesday</v>
      </c>
      <c r="AF1487" s="2">
        <v>0.39721064814814816</v>
      </c>
      <c r="AG1487" s="2">
        <f t="shared" si="215"/>
        <v>0.41666666666666663</v>
      </c>
      <c r="AH1487" t="s">
        <v>27</v>
      </c>
    </row>
    <row r="1488" spans="1:34" x14ac:dyDescent="0.2">
      <c r="A1488">
        <v>1437431</v>
      </c>
      <c r="B1488" t="s">
        <v>88</v>
      </c>
      <c r="E1488">
        <v>63131</v>
      </c>
      <c r="F1488" t="s">
        <v>23</v>
      </c>
      <c r="G1488" t="s">
        <v>89</v>
      </c>
      <c r="H1488">
        <v>11148</v>
      </c>
      <c r="I1488" t="s">
        <v>70</v>
      </c>
      <c r="J1488">
        <f>VLOOKUP(I1488,[1]Key!$A$1:$C$72,2,FALSE)</f>
        <v>43.053040000000003</v>
      </c>
      <c r="K1488">
        <f>VLOOKUP(I1488,[1]Key!$A$1:$C$72,3,FALSE)</f>
        <v>-87.897660000000002</v>
      </c>
      <c r="L1488" t="s">
        <v>74</v>
      </c>
      <c r="M1488">
        <f>VLOOKUP(L1488,[1]Key!$A$1:$C$72,2,FALSE)</f>
        <v>43.040154000000001</v>
      </c>
      <c r="N1488">
        <f>VLOOKUP(L1488,[1]Key!$A$1:$C$72,3,FALSE)</f>
        <v>-87.932113000000001</v>
      </c>
      <c r="O1488">
        <v>25</v>
      </c>
      <c r="P1488">
        <v>3</v>
      </c>
      <c r="Q1488">
        <v>3.8</v>
      </c>
      <c r="R1488">
        <v>3.6</v>
      </c>
      <c r="S1488">
        <v>150</v>
      </c>
      <c r="T1488">
        <f t="shared" si="207"/>
        <v>-1</v>
      </c>
      <c r="U1488" s="1">
        <v>42780</v>
      </c>
      <c r="V1488" s="13">
        <f t="shared" si="208"/>
        <v>42767</v>
      </c>
      <c r="W1488" s="14">
        <f t="shared" si="209"/>
        <v>42780</v>
      </c>
      <c r="X1488" s="1" t="str">
        <f t="shared" si="210"/>
        <v>Tuesday</v>
      </c>
      <c r="Y1488" s="2">
        <v>0.84037037037037043</v>
      </c>
      <c r="Z1488" s="2">
        <f t="shared" si="211"/>
        <v>0.83333333333333326</v>
      </c>
      <c r="AA1488">
        <f>1</f>
        <v>1</v>
      </c>
      <c r="AB1488" s="1">
        <v>42780</v>
      </c>
      <c r="AC1488" s="13">
        <f t="shared" si="212"/>
        <v>42767</v>
      </c>
      <c r="AD1488" s="14">
        <f t="shared" si="213"/>
        <v>42780</v>
      </c>
      <c r="AE1488" s="1" t="str">
        <f t="shared" si="214"/>
        <v>Tuesday</v>
      </c>
      <c r="AF1488" s="2">
        <v>0.85788194444444443</v>
      </c>
      <c r="AG1488" s="2">
        <f t="shared" si="215"/>
        <v>0.875</v>
      </c>
      <c r="AH1488" t="s">
        <v>27</v>
      </c>
    </row>
    <row r="1489" spans="1:34" x14ac:dyDescent="0.2">
      <c r="A1489">
        <v>1508436</v>
      </c>
      <c r="B1489" t="s">
        <v>88</v>
      </c>
      <c r="E1489">
        <v>53202</v>
      </c>
      <c r="F1489" t="s">
        <v>23</v>
      </c>
      <c r="G1489" t="s">
        <v>89</v>
      </c>
      <c r="H1489">
        <v>5417</v>
      </c>
      <c r="I1489" t="s">
        <v>65</v>
      </c>
      <c r="J1489">
        <f>VLOOKUP(I1489,[1]Key!$A$1:$C$72,2,FALSE)</f>
        <v>43.060786</v>
      </c>
      <c r="K1489">
        <f>VLOOKUP(I1489,[1]Key!$A$1:$C$72,3,FALSE)</f>
        <v>-87.883825999999999</v>
      </c>
      <c r="L1489" t="s">
        <v>65</v>
      </c>
      <c r="M1489">
        <f>VLOOKUP(L1489,[1]Key!$A$1:$C$72,2,FALSE)</f>
        <v>43.060786</v>
      </c>
      <c r="N1489">
        <f>VLOOKUP(L1489,[1]Key!$A$1:$C$72,3,FALSE)</f>
        <v>-87.883825999999999</v>
      </c>
      <c r="O1489">
        <v>23</v>
      </c>
      <c r="P1489">
        <v>3</v>
      </c>
      <c r="Q1489">
        <v>3.5</v>
      </c>
      <c r="R1489">
        <v>3.3</v>
      </c>
      <c r="S1489">
        <v>138</v>
      </c>
      <c r="T1489">
        <f t="shared" si="207"/>
        <v>-1</v>
      </c>
      <c r="U1489" s="1">
        <v>42782</v>
      </c>
      <c r="V1489" s="13">
        <f t="shared" si="208"/>
        <v>42767</v>
      </c>
      <c r="W1489" s="14">
        <f t="shared" si="209"/>
        <v>42782</v>
      </c>
      <c r="X1489" s="1" t="str">
        <f t="shared" si="210"/>
        <v>Thursday</v>
      </c>
      <c r="Y1489" s="2">
        <v>7.2569444444444443E-3</v>
      </c>
      <c r="Z1489" s="2">
        <f t="shared" si="211"/>
        <v>0</v>
      </c>
      <c r="AA1489">
        <f>1</f>
        <v>1</v>
      </c>
      <c r="AB1489" s="1">
        <v>42782</v>
      </c>
      <c r="AC1489" s="13">
        <f t="shared" si="212"/>
        <v>42767</v>
      </c>
      <c r="AD1489" s="14">
        <f t="shared" si="213"/>
        <v>42782</v>
      </c>
      <c r="AE1489" s="1" t="str">
        <f t="shared" si="214"/>
        <v>Thursday</v>
      </c>
      <c r="AF1489" s="2">
        <v>2.3414351851851853E-2</v>
      </c>
      <c r="AG1489" s="2">
        <f t="shared" si="215"/>
        <v>4.1666666666666664E-2</v>
      </c>
      <c r="AH1489" t="s">
        <v>35</v>
      </c>
    </row>
    <row r="1490" spans="1:34" x14ac:dyDescent="0.2">
      <c r="A1490">
        <v>1508439</v>
      </c>
      <c r="B1490" t="s">
        <v>88</v>
      </c>
      <c r="E1490">
        <v>60502</v>
      </c>
      <c r="F1490" t="s">
        <v>23</v>
      </c>
      <c r="G1490" t="s">
        <v>89</v>
      </c>
      <c r="H1490">
        <v>13</v>
      </c>
      <c r="I1490" t="s">
        <v>74</v>
      </c>
      <c r="J1490">
        <f>VLOOKUP(I1490,[1]Key!$A$1:$C$72,2,FALSE)</f>
        <v>43.040154000000001</v>
      </c>
      <c r="K1490">
        <f>VLOOKUP(I1490,[1]Key!$A$1:$C$72,3,FALSE)</f>
        <v>-87.932113000000001</v>
      </c>
      <c r="L1490" t="s">
        <v>36</v>
      </c>
      <c r="M1490">
        <f>VLOOKUP(L1490,[1]Key!$A$1:$C$72,2,FALSE)</f>
        <v>43.038580000000003</v>
      </c>
      <c r="N1490">
        <f>VLOOKUP(L1490,[1]Key!$A$1:$C$72,3,FALSE)</f>
        <v>-87.90934</v>
      </c>
      <c r="O1490">
        <v>58</v>
      </c>
      <c r="P1490">
        <v>6</v>
      </c>
      <c r="Q1490">
        <v>8.6999999999999993</v>
      </c>
      <c r="R1490">
        <v>8.3000000000000007</v>
      </c>
      <c r="S1490">
        <v>348</v>
      </c>
      <c r="T1490">
        <f t="shared" si="207"/>
        <v>-1</v>
      </c>
      <c r="U1490" s="1">
        <v>42782</v>
      </c>
      <c r="V1490" s="13">
        <f t="shared" si="208"/>
        <v>42767</v>
      </c>
      <c r="W1490" s="14">
        <f t="shared" si="209"/>
        <v>42782</v>
      </c>
      <c r="X1490" s="1" t="str">
        <f t="shared" si="210"/>
        <v>Thursday</v>
      </c>
      <c r="Y1490" s="2">
        <v>4.3287037037037041E-2</v>
      </c>
      <c r="Z1490" s="2">
        <f t="shared" si="211"/>
        <v>4.1666666666666664E-2</v>
      </c>
      <c r="AA1490">
        <f>1</f>
        <v>1</v>
      </c>
      <c r="AB1490" s="1">
        <v>42782</v>
      </c>
      <c r="AC1490" s="13">
        <f t="shared" si="212"/>
        <v>42767</v>
      </c>
      <c r="AD1490" s="14">
        <f t="shared" si="213"/>
        <v>42782</v>
      </c>
      <c r="AE1490" s="1" t="str">
        <f t="shared" si="214"/>
        <v>Thursday</v>
      </c>
      <c r="AF1490" s="2">
        <v>8.3935185185185182E-2</v>
      </c>
      <c r="AG1490" s="2">
        <f t="shared" si="215"/>
        <v>8.3333333333333329E-2</v>
      </c>
      <c r="AH1490" t="s">
        <v>27</v>
      </c>
    </row>
    <row r="1491" spans="1:34" x14ac:dyDescent="0.2">
      <c r="A1491">
        <v>1508704</v>
      </c>
      <c r="B1491" t="s">
        <v>88</v>
      </c>
      <c r="E1491">
        <v>61036</v>
      </c>
      <c r="F1491" t="s">
        <v>23</v>
      </c>
      <c r="G1491" t="s">
        <v>89</v>
      </c>
      <c r="H1491">
        <v>5473</v>
      </c>
      <c r="I1491" t="s">
        <v>34</v>
      </c>
      <c r="J1491">
        <f>VLOOKUP(I1491,[1]Key!$A$1:$C$72,2,FALSE)</f>
        <v>43.036900000000003</v>
      </c>
      <c r="K1491">
        <f>VLOOKUP(I1491,[1]Key!$A$1:$C$72,3,FALSE)</f>
        <v>-87.89667</v>
      </c>
      <c r="L1491" t="s">
        <v>34</v>
      </c>
      <c r="M1491">
        <f>VLOOKUP(L1491,[1]Key!$A$1:$C$72,2,FALSE)</f>
        <v>43.036900000000003</v>
      </c>
      <c r="N1491">
        <f>VLOOKUP(L1491,[1]Key!$A$1:$C$72,3,FALSE)</f>
        <v>-87.89667</v>
      </c>
      <c r="O1491">
        <v>16</v>
      </c>
      <c r="P1491">
        <v>3</v>
      </c>
      <c r="Q1491">
        <v>2.4</v>
      </c>
      <c r="R1491">
        <v>2.2999999999999998</v>
      </c>
      <c r="S1491">
        <v>96</v>
      </c>
      <c r="T1491">
        <f t="shared" si="207"/>
        <v>-1</v>
      </c>
      <c r="U1491" s="1">
        <v>42782</v>
      </c>
      <c r="V1491" s="13">
        <f t="shared" si="208"/>
        <v>42767</v>
      </c>
      <c r="W1491" s="14">
        <f t="shared" si="209"/>
        <v>42782</v>
      </c>
      <c r="X1491" s="1" t="str">
        <f t="shared" si="210"/>
        <v>Thursday</v>
      </c>
      <c r="Y1491" s="2">
        <v>0.59604166666666669</v>
      </c>
      <c r="Z1491" s="2">
        <f t="shared" si="211"/>
        <v>0.58333333333333326</v>
      </c>
      <c r="AA1491">
        <f>1</f>
        <v>1</v>
      </c>
      <c r="AB1491" s="1">
        <v>42782</v>
      </c>
      <c r="AC1491" s="13">
        <f t="shared" si="212"/>
        <v>42767</v>
      </c>
      <c r="AD1491" s="14">
        <f t="shared" si="213"/>
        <v>42782</v>
      </c>
      <c r="AE1491" s="1" t="str">
        <f t="shared" si="214"/>
        <v>Thursday</v>
      </c>
      <c r="AF1491" s="2">
        <v>0.6076273148148148</v>
      </c>
      <c r="AG1491" s="2">
        <f t="shared" si="215"/>
        <v>0.625</v>
      </c>
      <c r="AH1491" t="s">
        <v>35</v>
      </c>
    </row>
    <row r="1492" spans="1:34" x14ac:dyDescent="0.2">
      <c r="A1492">
        <v>1508707</v>
      </c>
      <c r="B1492" t="s">
        <v>88</v>
      </c>
      <c r="E1492">
        <v>61001</v>
      </c>
      <c r="F1492" t="s">
        <v>23</v>
      </c>
      <c r="G1492" t="s">
        <v>89</v>
      </c>
      <c r="H1492">
        <v>5564</v>
      </c>
      <c r="I1492" t="s">
        <v>34</v>
      </c>
      <c r="J1492">
        <f>VLOOKUP(I1492,[1]Key!$A$1:$C$72,2,FALSE)</f>
        <v>43.036900000000003</v>
      </c>
      <c r="K1492">
        <f>VLOOKUP(I1492,[1]Key!$A$1:$C$72,3,FALSE)</f>
        <v>-87.89667</v>
      </c>
      <c r="L1492" t="s">
        <v>34</v>
      </c>
      <c r="M1492">
        <f>VLOOKUP(L1492,[1]Key!$A$1:$C$72,2,FALSE)</f>
        <v>43.036900000000003</v>
      </c>
      <c r="N1492">
        <f>VLOOKUP(L1492,[1]Key!$A$1:$C$72,3,FALSE)</f>
        <v>-87.89667</v>
      </c>
      <c r="O1492">
        <v>16</v>
      </c>
      <c r="P1492">
        <v>3</v>
      </c>
      <c r="Q1492">
        <v>2.4</v>
      </c>
      <c r="R1492">
        <v>2.2999999999999998</v>
      </c>
      <c r="S1492">
        <v>96</v>
      </c>
      <c r="T1492">
        <f t="shared" si="207"/>
        <v>-1</v>
      </c>
      <c r="U1492" s="1">
        <v>42782</v>
      </c>
      <c r="V1492" s="13">
        <f t="shared" si="208"/>
        <v>42767</v>
      </c>
      <c r="W1492" s="14">
        <f t="shared" si="209"/>
        <v>42782</v>
      </c>
      <c r="X1492" s="1" t="str">
        <f t="shared" si="210"/>
        <v>Thursday</v>
      </c>
      <c r="Y1492" s="2">
        <v>0.59660879629629626</v>
      </c>
      <c r="Z1492" s="2">
        <f t="shared" si="211"/>
        <v>0.58333333333333326</v>
      </c>
      <c r="AA1492">
        <f>1</f>
        <v>1</v>
      </c>
      <c r="AB1492" s="1">
        <v>42782</v>
      </c>
      <c r="AC1492" s="13">
        <f t="shared" si="212"/>
        <v>42767</v>
      </c>
      <c r="AD1492" s="14">
        <f t="shared" si="213"/>
        <v>42782</v>
      </c>
      <c r="AE1492" s="1" t="str">
        <f t="shared" si="214"/>
        <v>Thursday</v>
      </c>
      <c r="AF1492" s="2">
        <v>0.60804398148148142</v>
      </c>
      <c r="AG1492" s="2">
        <f t="shared" si="215"/>
        <v>0.625</v>
      </c>
      <c r="AH1492" t="s">
        <v>35</v>
      </c>
    </row>
    <row r="1493" spans="1:34" x14ac:dyDescent="0.2">
      <c r="A1493">
        <v>1442354</v>
      </c>
      <c r="B1493" t="s">
        <v>88</v>
      </c>
      <c r="E1493">
        <v>53211</v>
      </c>
      <c r="F1493" t="s">
        <v>23</v>
      </c>
      <c r="G1493" t="s">
        <v>89</v>
      </c>
      <c r="H1493">
        <v>46</v>
      </c>
      <c r="I1493" t="s">
        <v>40</v>
      </c>
      <c r="J1493">
        <f>VLOOKUP(I1493,[1]Key!$A$1:$C$72,2,FALSE)</f>
        <v>43.031480000000002</v>
      </c>
      <c r="K1493">
        <f>VLOOKUP(I1493,[1]Key!$A$1:$C$72,3,FALSE)</f>
        <v>-87.908169999999998</v>
      </c>
      <c r="L1493" t="s">
        <v>48</v>
      </c>
      <c r="M1493">
        <f>VLOOKUP(L1493,[1]Key!$A$1:$C$72,2,FALSE)</f>
        <v>43.05097</v>
      </c>
      <c r="N1493">
        <f>VLOOKUP(L1493,[1]Key!$A$1:$C$72,3,FALSE)</f>
        <v>-87.906440000000003</v>
      </c>
      <c r="O1493">
        <v>15</v>
      </c>
      <c r="P1493">
        <v>3</v>
      </c>
      <c r="Q1493">
        <v>2.2999999999999998</v>
      </c>
      <c r="R1493">
        <v>2.1</v>
      </c>
      <c r="S1493">
        <v>90</v>
      </c>
      <c r="T1493">
        <f t="shared" si="207"/>
        <v>-1</v>
      </c>
      <c r="U1493" s="1">
        <v>42782</v>
      </c>
      <c r="V1493" s="13">
        <f t="shared" si="208"/>
        <v>42767</v>
      </c>
      <c r="W1493" s="14">
        <f t="shared" si="209"/>
        <v>42782</v>
      </c>
      <c r="X1493" s="1" t="str">
        <f t="shared" si="210"/>
        <v>Thursday</v>
      </c>
      <c r="Y1493" s="2">
        <v>0.85040509259259256</v>
      </c>
      <c r="Z1493" s="2">
        <f t="shared" si="211"/>
        <v>0.83333333333333326</v>
      </c>
      <c r="AA1493">
        <f>1</f>
        <v>1</v>
      </c>
      <c r="AB1493" s="1">
        <v>42782</v>
      </c>
      <c r="AC1493" s="13">
        <f t="shared" si="212"/>
        <v>42767</v>
      </c>
      <c r="AD1493" s="14">
        <f t="shared" si="213"/>
        <v>42782</v>
      </c>
      <c r="AE1493" s="1" t="str">
        <f t="shared" si="214"/>
        <v>Thursday</v>
      </c>
      <c r="AF1493" s="2">
        <v>0.86069444444444443</v>
      </c>
      <c r="AG1493" s="2">
        <f t="shared" si="215"/>
        <v>0.875</v>
      </c>
      <c r="AH1493" t="s">
        <v>27</v>
      </c>
    </row>
    <row r="1494" spans="1:34" x14ac:dyDescent="0.2">
      <c r="A1494">
        <v>1509088</v>
      </c>
      <c r="B1494" t="s">
        <v>88</v>
      </c>
      <c r="E1494">
        <v>52313</v>
      </c>
      <c r="F1494" t="s">
        <v>23</v>
      </c>
      <c r="G1494" t="s">
        <v>89</v>
      </c>
      <c r="H1494">
        <v>5433</v>
      </c>
      <c r="I1494" t="s">
        <v>81</v>
      </c>
      <c r="J1494">
        <f>VLOOKUP(I1494,[1]Key!$A$1:$C$72,2,FALSE)</f>
        <v>43.06033</v>
      </c>
      <c r="K1494">
        <f>VLOOKUP(I1494,[1]Key!$A$1:$C$72,3,FALSE)</f>
        <v>-87.89546</v>
      </c>
      <c r="L1494" t="s">
        <v>51</v>
      </c>
      <c r="M1494">
        <f>VLOOKUP(L1494,[1]Key!$A$1:$C$72,2,FALSE)</f>
        <v>43.05536</v>
      </c>
      <c r="N1494">
        <f>VLOOKUP(L1494,[1]Key!$A$1:$C$72,3,FALSE)</f>
        <v>-87.90504</v>
      </c>
      <c r="O1494">
        <v>7</v>
      </c>
      <c r="P1494">
        <v>3</v>
      </c>
      <c r="Q1494">
        <v>1.1000000000000001</v>
      </c>
      <c r="R1494">
        <v>1</v>
      </c>
      <c r="S1494">
        <v>42</v>
      </c>
      <c r="T1494">
        <f t="shared" si="207"/>
        <v>-1</v>
      </c>
      <c r="U1494" s="1">
        <v>42783</v>
      </c>
      <c r="V1494" s="13">
        <f t="shared" si="208"/>
        <v>42767</v>
      </c>
      <c r="W1494" s="14">
        <f t="shared" si="209"/>
        <v>42783</v>
      </c>
      <c r="X1494" s="1" t="str">
        <f t="shared" si="210"/>
        <v>Friday</v>
      </c>
      <c r="Y1494" s="2">
        <v>8.2870370370370372E-2</v>
      </c>
      <c r="Z1494" s="2">
        <f t="shared" si="211"/>
        <v>8.3333333333333329E-2</v>
      </c>
      <c r="AA1494">
        <f>1</f>
        <v>1</v>
      </c>
      <c r="AB1494" s="1">
        <v>42783</v>
      </c>
      <c r="AC1494" s="13">
        <f t="shared" si="212"/>
        <v>42767</v>
      </c>
      <c r="AD1494" s="14">
        <f t="shared" si="213"/>
        <v>42783</v>
      </c>
      <c r="AE1494" s="1" t="str">
        <f t="shared" si="214"/>
        <v>Friday</v>
      </c>
      <c r="AF1494" s="2">
        <v>8.7627314814814825E-2</v>
      </c>
      <c r="AG1494" s="2">
        <f t="shared" si="215"/>
        <v>8.3333333333333329E-2</v>
      </c>
      <c r="AH1494" t="s">
        <v>27</v>
      </c>
    </row>
    <row r="1495" spans="1:34" x14ac:dyDescent="0.2">
      <c r="A1495">
        <v>1509217</v>
      </c>
      <c r="B1495" t="s">
        <v>88</v>
      </c>
      <c r="E1495">
        <v>53202</v>
      </c>
      <c r="F1495" t="s">
        <v>23</v>
      </c>
      <c r="G1495" t="s">
        <v>89</v>
      </c>
      <c r="H1495">
        <v>11149</v>
      </c>
      <c r="I1495" t="s">
        <v>69</v>
      </c>
      <c r="J1495">
        <f>VLOOKUP(I1495,[1]Key!$A$1:$C$72,2,FALSE)</f>
        <v>43.048200000000001</v>
      </c>
      <c r="K1495">
        <f>VLOOKUP(I1495,[1]Key!$A$1:$C$72,3,FALSE)</f>
        <v>-87.900859999999994</v>
      </c>
      <c r="L1495" t="s">
        <v>33</v>
      </c>
      <c r="M1495">
        <f>VLOOKUP(L1495,[1]Key!$A$1:$C$72,2,FALSE)</f>
        <v>43.034619999999997</v>
      </c>
      <c r="N1495">
        <f>VLOOKUP(L1495,[1]Key!$A$1:$C$72,3,FALSE)</f>
        <v>-87.917500000000004</v>
      </c>
      <c r="O1495">
        <v>20</v>
      </c>
      <c r="P1495">
        <v>3</v>
      </c>
      <c r="Q1495">
        <v>3</v>
      </c>
      <c r="R1495">
        <v>2.9</v>
      </c>
      <c r="S1495">
        <v>120</v>
      </c>
      <c r="T1495">
        <f t="shared" si="207"/>
        <v>-1</v>
      </c>
      <c r="U1495" s="1">
        <v>42783</v>
      </c>
      <c r="V1495" s="13">
        <f t="shared" si="208"/>
        <v>42767</v>
      </c>
      <c r="W1495" s="14">
        <f t="shared" si="209"/>
        <v>42783</v>
      </c>
      <c r="X1495" s="1" t="str">
        <f t="shared" si="210"/>
        <v>Friday</v>
      </c>
      <c r="Y1495" s="2">
        <v>0.45089120370370367</v>
      </c>
      <c r="Z1495" s="2">
        <f t="shared" si="211"/>
        <v>0.45833333333333331</v>
      </c>
      <c r="AA1495">
        <f>1</f>
        <v>1</v>
      </c>
      <c r="AB1495" s="1">
        <v>42783</v>
      </c>
      <c r="AC1495" s="13">
        <f t="shared" si="212"/>
        <v>42767</v>
      </c>
      <c r="AD1495" s="14">
        <f t="shared" si="213"/>
        <v>42783</v>
      </c>
      <c r="AE1495" s="1" t="str">
        <f t="shared" si="214"/>
        <v>Friday</v>
      </c>
      <c r="AF1495" s="2">
        <v>0.46489583333333334</v>
      </c>
      <c r="AG1495" s="2">
        <f t="shared" si="215"/>
        <v>0.45833333333333331</v>
      </c>
      <c r="AH1495" t="s">
        <v>27</v>
      </c>
    </row>
    <row r="1496" spans="1:34" x14ac:dyDescent="0.2">
      <c r="A1496">
        <v>1509266</v>
      </c>
      <c r="B1496" t="s">
        <v>88</v>
      </c>
      <c r="E1496">
        <v>60156</v>
      </c>
      <c r="F1496" t="s">
        <v>23</v>
      </c>
      <c r="G1496" t="s">
        <v>89</v>
      </c>
      <c r="H1496">
        <v>11105</v>
      </c>
      <c r="I1496" t="s">
        <v>61</v>
      </c>
      <c r="J1496">
        <f>VLOOKUP(I1496,[1]Key!$A$1:$C$72,2,FALSE)</f>
        <v>43.058619999999998</v>
      </c>
      <c r="K1496">
        <f>VLOOKUP(I1496,[1]Key!$A$1:$C$72,3,FALSE)</f>
        <v>-87.885319999999993</v>
      </c>
      <c r="L1496" t="s">
        <v>34</v>
      </c>
      <c r="M1496">
        <f>VLOOKUP(L1496,[1]Key!$A$1:$C$72,2,FALSE)</f>
        <v>43.036900000000003</v>
      </c>
      <c r="N1496">
        <f>VLOOKUP(L1496,[1]Key!$A$1:$C$72,3,FALSE)</f>
        <v>-87.89667</v>
      </c>
      <c r="O1496">
        <v>40</v>
      </c>
      <c r="P1496">
        <v>6</v>
      </c>
      <c r="Q1496">
        <v>6</v>
      </c>
      <c r="R1496">
        <v>5.7</v>
      </c>
      <c r="S1496">
        <v>240</v>
      </c>
      <c r="T1496">
        <f t="shared" si="207"/>
        <v>-1</v>
      </c>
      <c r="U1496" s="1">
        <v>42783</v>
      </c>
      <c r="V1496" s="13">
        <f t="shared" si="208"/>
        <v>42767</v>
      </c>
      <c r="W1496" s="14">
        <f t="shared" si="209"/>
        <v>42783</v>
      </c>
      <c r="X1496" s="1" t="str">
        <f t="shared" si="210"/>
        <v>Friday</v>
      </c>
      <c r="Y1496" s="2">
        <v>0.47465277777777781</v>
      </c>
      <c r="Z1496" s="2">
        <f t="shared" si="211"/>
        <v>0.45833333333333331</v>
      </c>
      <c r="AA1496">
        <f>1</f>
        <v>1</v>
      </c>
      <c r="AB1496" s="1">
        <v>42783</v>
      </c>
      <c r="AC1496" s="13">
        <f t="shared" si="212"/>
        <v>42767</v>
      </c>
      <c r="AD1496" s="14">
        <f t="shared" si="213"/>
        <v>42783</v>
      </c>
      <c r="AE1496" s="1" t="str">
        <f t="shared" si="214"/>
        <v>Friday</v>
      </c>
      <c r="AF1496" s="2">
        <v>0.5027314814814815</v>
      </c>
      <c r="AG1496" s="2">
        <f t="shared" si="215"/>
        <v>0.5</v>
      </c>
      <c r="AH1496" t="s">
        <v>27</v>
      </c>
    </row>
    <row r="1497" spans="1:34" x14ac:dyDescent="0.2">
      <c r="A1497">
        <v>705274</v>
      </c>
      <c r="B1497" t="s">
        <v>88</v>
      </c>
      <c r="E1497">
        <v>60630</v>
      </c>
      <c r="F1497" t="s">
        <v>23</v>
      </c>
      <c r="G1497" t="s">
        <v>89</v>
      </c>
      <c r="H1497">
        <v>11139</v>
      </c>
      <c r="I1497" t="s">
        <v>85</v>
      </c>
      <c r="J1497">
        <f>VLOOKUP(I1497,[1]Key!$A$1:$C$72,2,FALSE)</f>
        <v>43.041646999999998</v>
      </c>
      <c r="K1497">
        <f>VLOOKUP(I1497,[1]Key!$A$1:$C$72,3,FALSE)</f>
        <v>-87.927257999999995</v>
      </c>
      <c r="L1497" t="s">
        <v>43</v>
      </c>
      <c r="M1497">
        <f>VLOOKUP(L1497,[1]Key!$A$1:$C$72,2,FALSE)</f>
        <v>43.03886</v>
      </c>
      <c r="N1497">
        <f>VLOOKUP(L1497,[1]Key!$A$1:$C$72,3,FALSE)</f>
        <v>-87.902720000000002</v>
      </c>
      <c r="O1497">
        <v>42</v>
      </c>
      <c r="P1497">
        <v>6</v>
      </c>
      <c r="Q1497">
        <v>6.3</v>
      </c>
      <c r="R1497">
        <v>6</v>
      </c>
      <c r="S1497">
        <v>252</v>
      </c>
      <c r="T1497">
        <f t="shared" si="207"/>
        <v>-1</v>
      </c>
      <c r="U1497" s="1">
        <v>42783</v>
      </c>
      <c r="V1497" s="13">
        <f t="shared" si="208"/>
        <v>42767</v>
      </c>
      <c r="W1497" s="14">
        <f t="shared" si="209"/>
        <v>42783</v>
      </c>
      <c r="X1497" s="1" t="str">
        <f t="shared" si="210"/>
        <v>Friday</v>
      </c>
      <c r="Y1497" s="2">
        <v>0.51938657407407407</v>
      </c>
      <c r="Z1497" s="2">
        <f t="shared" si="211"/>
        <v>0.5</v>
      </c>
      <c r="AA1497">
        <f>1</f>
        <v>1</v>
      </c>
      <c r="AB1497" s="1">
        <v>42783</v>
      </c>
      <c r="AC1497" s="13">
        <f t="shared" si="212"/>
        <v>42767</v>
      </c>
      <c r="AD1497" s="14">
        <f t="shared" si="213"/>
        <v>42783</v>
      </c>
      <c r="AE1497" s="1" t="str">
        <f t="shared" si="214"/>
        <v>Friday</v>
      </c>
      <c r="AF1497" s="2">
        <v>0.54855324074074074</v>
      </c>
      <c r="AG1497" s="2">
        <f t="shared" si="215"/>
        <v>0.54166666666666663</v>
      </c>
      <c r="AH1497" t="s">
        <v>27</v>
      </c>
    </row>
    <row r="1498" spans="1:34" x14ac:dyDescent="0.2">
      <c r="A1498">
        <v>1509570</v>
      </c>
      <c r="B1498" t="s">
        <v>88</v>
      </c>
      <c r="E1498">
        <v>65311</v>
      </c>
      <c r="F1498" t="s">
        <v>23</v>
      </c>
      <c r="G1498" t="s">
        <v>89</v>
      </c>
      <c r="H1498">
        <v>5558</v>
      </c>
      <c r="I1498" t="s">
        <v>47</v>
      </c>
      <c r="J1498">
        <f>VLOOKUP(I1498,[1]Key!$A$1:$C$72,2,FALSE)</f>
        <v>43.049230000000001</v>
      </c>
      <c r="K1498">
        <f>VLOOKUP(I1498,[1]Key!$A$1:$C$72,3,FALSE)</f>
        <v>-87.911940000000001</v>
      </c>
      <c r="L1498" t="s">
        <v>31</v>
      </c>
      <c r="M1498">
        <f>VLOOKUP(L1498,[1]Key!$A$1:$C$72,2,FALSE)</f>
        <v>43.03519</v>
      </c>
      <c r="N1498">
        <f>VLOOKUP(L1498,[1]Key!$A$1:$C$72,3,FALSE)</f>
        <v>-87.907390000000007</v>
      </c>
      <c r="O1498">
        <v>21</v>
      </c>
      <c r="P1498">
        <v>3</v>
      </c>
      <c r="Q1498">
        <v>3.2</v>
      </c>
      <c r="R1498">
        <v>3</v>
      </c>
      <c r="S1498">
        <v>126</v>
      </c>
      <c r="T1498">
        <f t="shared" si="207"/>
        <v>-1</v>
      </c>
      <c r="U1498" s="1">
        <v>42783</v>
      </c>
      <c r="V1498" s="13">
        <f t="shared" si="208"/>
        <v>42767</v>
      </c>
      <c r="W1498" s="14">
        <f t="shared" si="209"/>
        <v>42783</v>
      </c>
      <c r="X1498" s="1" t="str">
        <f t="shared" si="210"/>
        <v>Friday</v>
      </c>
      <c r="Y1498" s="2">
        <v>0.58840277777777772</v>
      </c>
      <c r="Z1498" s="2">
        <f t="shared" si="211"/>
        <v>0.58333333333333326</v>
      </c>
      <c r="AA1498">
        <f>1</f>
        <v>1</v>
      </c>
      <c r="AB1498" s="1">
        <v>42783</v>
      </c>
      <c r="AC1498" s="13">
        <f t="shared" si="212"/>
        <v>42767</v>
      </c>
      <c r="AD1498" s="14">
        <f t="shared" si="213"/>
        <v>42783</v>
      </c>
      <c r="AE1498" s="1" t="str">
        <f t="shared" si="214"/>
        <v>Friday</v>
      </c>
      <c r="AF1498" s="2">
        <v>0.60280092592592593</v>
      </c>
      <c r="AG1498" s="2">
        <f t="shared" si="215"/>
        <v>0.58333333333333326</v>
      </c>
      <c r="AH1498" t="s">
        <v>27</v>
      </c>
    </row>
    <row r="1499" spans="1:34" x14ac:dyDescent="0.2">
      <c r="A1499">
        <v>1509645</v>
      </c>
      <c r="B1499" t="s">
        <v>88</v>
      </c>
      <c r="E1499">
        <v>53211</v>
      </c>
      <c r="F1499" t="s">
        <v>23</v>
      </c>
      <c r="G1499" t="s">
        <v>89</v>
      </c>
      <c r="H1499">
        <v>145</v>
      </c>
      <c r="I1499" t="s">
        <v>32</v>
      </c>
      <c r="J1499">
        <f>VLOOKUP(I1499,[1]Key!$A$1:$C$72,2,FALSE)</f>
        <v>43.038719999999998</v>
      </c>
      <c r="K1499">
        <f>VLOOKUP(I1499,[1]Key!$A$1:$C$72,3,FALSE)</f>
        <v>-87.905339999999995</v>
      </c>
      <c r="L1499" t="s">
        <v>32</v>
      </c>
      <c r="M1499">
        <f>VLOOKUP(L1499,[1]Key!$A$1:$C$72,2,FALSE)</f>
        <v>43.038719999999998</v>
      </c>
      <c r="N1499">
        <f>VLOOKUP(L1499,[1]Key!$A$1:$C$72,3,FALSE)</f>
        <v>-87.905339999999995</v>
      </c>
      <c r="O1499">
        <v>71</v>
      </c>
      <c r="P1499">
        <v>9</v>
      </c>
      <c r="Q1499">
        <v>10.7</v>
      </c>
      <c r="R1499">
        <v>10.1</v>
      </c>
      <c r="S1499">
        <v>426</v>
      </c>
      <c r="T1499">
        <f t="shared" si="207"/>
        <v>-1</v>
      </c>
      <c r="U1499" s="1">
        <v>42783</v>
      </c>
      <c r="V1499" s="13">
        <f t="shared" si="208"/>
        <v>42767</v>
      </c>
      <c r="W1499" s="14">
        <f t="shared" si="209"/>
        <v>42783</v>
      </c>
      <c r="X1499" s="1" t="str">
        <f t="shared" si="210"/>
        <v>Friday</v>
      </c>
      <c r="Y1499" s="2">
        <v>0.6136921296296296</v>
      </c>
      <c r="Z1499" s="2">
        <f t="shared" si="211"/>
        <v>0.625</v>
      </c>
      <c r="AA1499">
        <f>1</f>
        <v>1</v>
      </c>
      <c r="AB1499" s="1">
        <v>42783</v>
      </c>
      <c r="AC1499" s="13">
        <f t="shared" si="212"/>
        <v>42767</v>
      </c>
      <c r="AD1499" s="14">
        <f t="shared" si="213"/>
        <v>42783</v>
      </c>
      <c r="AE1499" s="1" t="str">
        <f t="shared" si="214"/>
        <v>Friday</v>
      </c>
      <c r="AF1499" s="2">
        <v>0.66282407407407407</v>
      </c>
      <c r="AG1499" s="2">
        <f t="shared" si="215"/>
        <v>0.66666666666666663</v>
      </c>
      <c r="AH1499" t="s">
        <v>35</v>
      </c>
    </row>
    <row r="1500" spans="1:34" x14ac:dyDescent="0.2">
      <c r="A1500">
        <v>1366845</v>
      </c>
      <c r="B1500" t="s">
        <v>88</v>
      </c>
      <c r="E1500">
        <v>55424</v>
      </c>
      <c r="F1500" t="s">
        <v>23</v>
      </c>
      <c r="G1500" t="s">
        <v>89</v>
      </c>
      <c r="H1500">
        <v>5443</v>
      </c>
      <c r="I1500" t="s">
        <v>85</v>
      </c>
      <c r="J1500">
        <f>VLOOKUP(I1500,[1]Key!$A$1:$C$72,2,FALSE)</f>
        <v>43.041646999999998</v>
      </c>
      <c r="K1500">
        <f>VLOOKUP(I1500,[1]Key!$A$1:$C$72,3,FALSE)</f>
        <v>-87.927257999999995</v>
      </c>
      <c r="L1500" t="s">
        <v>74</v>
      </c>
      <c r="M1500">
        <f>VLOOKUP(L1500,[1]Key!$A$1:$C$72,2,FALSE)</f>
        <v>43.040154000000001</v>
      </c>
      <c r="N1500">
        <f>VLOOKUP(L1500,[1]Key!$A$1:$C$72,3,FALSE)</f>
        <v>-87.932113000000001</v>
      </c>
      <c r="O1500">
        <v>62</v>
      </c>
      <c r="P1500">
        <v>6</v>
      </c>
      <c r="Q1500">
        <v>9.3000000000000007</v>
      </c>
      <c r="R1500">
        <v>8.8000000000000007</v>
      </c>
      <c r="S1500">
        <v>372</v>
      </c>
      <c r="T1500">
        <f t="shared" si="207"/>
        <v>-1</v>
      </c>
      <c r="U1500" s="1">
        <v>42783</v>
      </c>
      <c r="V1500" s="13">
        <f t="shared" si="208"/>
        <v>42767</v>
      </c>
      <c r="W1500" s="14">
        <f t="shared" si="209"/>
        <v>42783</v>
      </c>
      <c r="X1500" s="1" t="str">
        <f t="shared" si="210"/>
        <v>Friday</v>
      </c>
      <c r="Y1500" s="2">
        <v>0.62056712962962968</v>
      </c>
      <c r="Z1500" s="2">
        <f t="shared" si="211"/>
        <v>0.625</v>
      </c>
      <c r="AA1500">
        <f>1</f>
        <v>1</v>
      </c>
      <c r="AB1500" s="1">
        <v>42783</v>
      </c>
      <c r="AC1500" s="13">
        <f t="shared" si="212"/>
        <v>42767</v>
      </c>
      <c r="AD1500" s="14">
        <f t="shared" si="213"/>
        <v>42783</v>
      </c>
      <c r="AE1500" s="1" t="str">
        <f t="shared" si="214"/>
        <v>Friday</v>
      </c>
      <c r="AF1500" s="2">
        <v>0.66383101851851845</v>
      </c>
      <c r="AG1500" s="2">
        <f t="shared" si="215"/>
        <v>0.66666666666666663</v>
      </c>
      <c r="AH1500" t="s">
        <v>27</v>
      </c>
    </row>
    <row r="1501" spans="1:34" x14ac:dyDescent="0.2">
      <c r="A1501">
        <v>1509266</v>
      </c>
      <c r="B1501" t="s">
        <v>88</v>
      </c>
      <c r="E1501">
        <v>60156</v>
      </c>
      <c r="F1501" t="s">
        <v>23</v>
      </c>
      <c r="G1501" t="s">
        <v>89</v>
      </c>
      <c r="H1501">
        <v>5564</v>
      </c>
      <c r="I1501" t="s">
        <v>34</v>
      </c>
      <c r="J1501">
        <f>VLOOKUP(I1501,[1]Key!$A$1:$C$72,2,FALSE)</f>
        <v>43.036900000000003</v>
      </c>
      <c r="K1501">
        <f>VLOOKUP(I1501,[1]Key!$A$1:$C$72,3,FALSE)</f>
        <v>-87.89667</v>
      </c>
      <c r="L1501" t="s">
        <v>61</v>
      </c>
      <c r="M1501">
        <f>VLOOKUP(L1501,[1]Key!$A$1:$C$72,2,FALSE)</f>
        <v>43.058619999999998</v>
      </c>
      <c r="N1501">
        <f>VLOOKUP(L1501,[1]Key!$A$1:$C$72,3,FALSE)</f>
        <v>-87.885319999999993</v>
      </c>
      <c r="O1501">
        <v>20</v>
      </c>
      <c r="P1501">
        <v>3</v>
      </c>
      <c r="Q1501">
        <v>3</v>
      </c>
      <c r="R1501">
        <v>2.9</v>
      </c>
      <c r="S1501">
        <v>120</v>
      </c>
      <c r="T1501">
        <f t="shared" si="207"/>
        <v>-1</v>
      </c>
      <c r="U1501" s="1">
        <v>42783</v>
      </c>
      <c r="V1501" s="13">
        <f t="shared" si="208"/>
        <v>42767</v>
      </c>
      <c r="W1501" s="14">
        <f t="shared" si="209"/>
        <v>42783</v>
      </c>
      <c r="X1501" s="1" t="str">
        <f t="shared" si="210"/>
        <v>Friday</v>
      </c>
      <c r="Y1501" s="2">
        <v>0.62523148148148155</v>
      </c>
      <c r="Z1501" s="2">
        <f t="shared" si="211"/>
        <v>0.625</v>
      </c>
      <c r="AA1501">
        <f>1</f>
        <v>1</v>
      </c>
      <c r="AB1501" s="1">
        <v>42783</v>
      </c>
      <c r="AC1501" s="13">
        <f t="shared" si="212"/>
        <v>42767</v>
      </c>
      <c r="AD1501" s="14">
        <f t="shared" si="213"/>
        <v>42783</v>
      </c>
      <c r="AE1501" s="1" t="str">
        <f t="shared" si="214"/>
        <v>Friday</v>
      </c>
      <c r="AF1501" s="2">
        <v>0.63902777777777775</v>
      </c>
      <c r="AG1501" s="2">
        <f t="shared" si="215"/>
        <v>0.625</v>
      </c>
      <c r="AH1501" t="s">
        <v>27</v>
      </c>
    </row>
    <row r="1502" spans="1:34" x14ac:dyDescent="0.2">
      <c r="A1502">
        <v>1509913</v>
      </c>
      <c r="B1502" t="s">
        <v>88</v>
      </c>
      <c r="E1502">
        <v>20111</v>
      </c>
      <c r="F1502" t="s">
        <v>23</v>
      </c>
      <c r="G1502" t="s">
        <v>89</v>
      </c>
      <c r="H1502">
        <v>5571</v>
      </c>
      <c r="I1502" t="s">
        <v>40</v>
      </c>
      <c r="J1502">
        <f>VLOOKUP(I1502,[1]Key!$A$1:$C$72,2,FALSE)</f>
        <v>43.031480000000002</v>
      </c>
      <c r="K1502">
        <f>VLOOKUP(I1502,[1]Key!$A$1:$C$72,3,FALSE)</f>
        <v>-87.908169999999998</v>
      </c>
      <c r="L1502" t="s">
        <v>31</v>
      </c>
      <c r="M1502">
        <f>VLOOKUP(L1502,[1]Key!$A$1:$C$72,2,FALSE)</f>
        <v>43.03519</v>
      </c>
      <c r="N1502">
        <f>VLOOKUP(L1502,[1]Key!$A$1:$C$72,3,FALSE)</f>
        <v>-87.907390000000007</v>
      </c>
      <c r="O1502">
        <v>47</v>
      </c>
      <c r="P1502">
        <v>6</v>
      </c>
      <c r="Q1502">
        <v>7.1</v>
      </c>
      <c r="R1502">
        <v>6.7</v>
      </c>
      <c r="S1502">
        <v>282</v>
      </c>
      <c r="T1502">
        <f t="shared" si="207"/>
        <v>-1</v>
      </c>
      <c r="U1502" s="1">
        <v>42783</v>
      </c>
      <c r="V1502" s="13">
        <f t="shared" si="208"/>
        <v>42767</v>
      </c>
      <c r="W1502" s="14">
        <f t="shared" si="209"/>
        <v>42783</v>
      </c>
      <c r="X1502" s="1" t="str">
        <f t="shared" si="210"/>
        <v>Friday</v>
      </c>
      <c r="Y1502" s="2">
        <v>0.70725694444444442</v>
      </c>
      <c r="Z1502" s="2">
        <f t="shared" si="211"/>
        <v>0.70833333333333326</v>
      </c>
      <c r="AA1502">
        <f>1</f>
        <v>1</v>
      </c>
      <c r="AB1502" s="1">
        <v>42783</v>
      </c>
      <c r="AC1502" s="13">
        <f t="shared" si="212"/>
        <v>42767</v>
      </c>
      <c r="AD1502" s="14">
        <f t="shared" si="213"/>
        <v>42783</v>
      </c>
      <c r="AE1502" s="1" t="str">
        <f t="shared" si="214"/>
        <v>Friday</v>
      </c>
      <c r="AF1502" s="2">
        <v>0.7397800925925927</v>
      </c>
      <c r="AG1502" s="2">
        <f t="shared" si="215"/>
        <v>0.75</v>
      </c>
      <c r="AH1502" t="s">
        <v>27</v>
      </c>
    </row>
    <row r="1503" spans="1:34" x14ac:dyDescent="0.2">
      <c r="A1503">
        <v>1509916</v>
      </c>
      <c r="B1503" t="s">
        <v>88</v>
      </c>
      <c r="E1503">
        <v>6107</v>
      </c>
      <c r="F1503" t="s">
        <v>23</v>
      </c>
      <c r="G1503" t="s">
        <v>89</v>
      </c>
      <c r="H1503">
        <v>13</v>
      </c>
      <c r="I1503" t="s">
        <v>74</v>
      </c>
      <c r="J1503">
        <f>VLOOKUP(I1503,[1]Key!$A$1:$C$72,2,FALSE)</f>
        <v>43.040154000000001</v>
      </c>
      <c r="K1503">
        <f>VLOOKUP(I1503,[1]Key!$A$1:$C$72,3,FALSE)</f>
        <v>-87.932113000000001</v>
      </c>
      <c r="L1503" t="s">
        <v>74</v>
      </c>
      <c r="M1503">
        <f>VLOOKUP(L1503,[1]Key!$A$1:$C$72,2,FALSE)</f>
        <v>43.040154000000001</v>
      </c>
      <c r="N1503">
        <f>VLOOKUP(L1503,[1]Key!$A$1:$C$72,3,FALSE)</f>
        <v>-87.932113000000001</v>
      </c>
      <c r="O1503">
        <v>56</v>
      </c>
      <c r="P1503">
        <v>6</v>
      </c>
      <c r="Q1503">
        <v>8.4</v>
      </c>
      <c r="R1503">
        <v>8</v>
      </c>
      <c r="S1503">
        <v>336</v>
      </c>
      <c r="T1503">
        <f t="shared" si="207"/>
        <v>-1</v>
      </c>
      <c r="U1503" s="1">
        <v>42783</v>
      </c>
      <c r="V1503" s="13">
        <f t="shared" si="208"/>
        <v>42767</v>
      </c>
      <c r="W1503" s="14">
        <f t="shared" si="209"/>
        <v>42783</v>
      </c>
      <c r="X1503" s="1" t="str">
        <f t="shared" si="210"/>
        <v>Friday</v>
      </c>
      <c r="Y1503" s="2">
        <v>0.70827546296296295</v>
      </c>
      <c r="Z1503" s="2">
        <f t="shared" si="211"/>
        <v>0.70833333333333326</v>
      </c>
      <c r="AA1503">
        <f>1</f>
        <v>1</v>
      </c>
      <c r="AB1503" s="1">
        <v>42783</v>
      </c>
      <c r="AC1503" s="13">
        <f t="shared" si="212"/>
        <v>42767</v>
      </c>
      <c r="AD1503" s="14">
        <f t="shared" si="213"/>
        <v>42783</v>
      </c>
      <c r="AE1503" s="1" t="str">
        <f t="shared" si="214"/>
        <v>Friday</v>
      </c>
      <c r="AF1503" s="2">
        <v>0.74684027777777784</v>
      </c>
      <c r="AG1503" s="2">
        <f t="shared" si="215"/>
        <v>0.75</v>
      </c>
      <c r="AH1503" t="s">
        <v>35</v>
      </c>
    </row>
    <row r="1504" spans="1:34" x14ac:dyDescent="0.2">
      <c r="A1504">
        <v>1509951</v>
      </c>
      <c r="B1504" t="s">
        <v>88</v>
      </c>
      <c r="E1504">
        <v>53201</v>
      </c>
      <c r="F1504" t="s">
        <v>23</v>
      </c>
      <c r="G1504" t="s">
        <v>89</v>
      </c>
      <c r="H1504">
        <v>22</v>
      </c>
      <c r="I1504" t="s">
        <v>43</v>
      </c>
      <c r="J1504">
        <f>VLOOKUP(I1504,[1]Key!$A$1:$C$72,2,FALSE)</f>
        <v>43.03886</v>
      </c>
      <c r="K1504">
        <f>VLOOKUP(I1504,[1]Key!$A$1:$C$72,3,FALSE)</f>
        <v>-87.902720000000002</v>
      </c>
      <c r="L1504" t="s">
        <v>43</v>
      </c>
      <c r="M1504">
        <f>VLOOKUP(L1504,[1]Key!$A$1:$C$72,2,FALSE)</f>
        <v>43.03886</v>
      </c>
      <c r="N1504">
        <f>VLOOKUP(L1504,[1]Key!$A$1:$C$72,3,FALSE)</f>
        <v>-87.902720000000002</v>
      </c>
      <c r="O1504">
        <v>26</v>
      </c>
      <c r="P1504">
        <v>3</v>
      </c>
      <c r="Q1504">
        <v>3.9</v>
      </c>
      <c r="R1504">
        <v>3.7</v>
      </c>
      <c r="S1504">
        <v>156</v>
      </c>
      <c r="T1504">
        <f t="shared" si="207"/>
        <v>-1</v>
      </c>
      <c r="U1504" s="1">
        <v>42783</v>
      </c>
      <c r="V1504" s="13">
        <f t="shared" si="208"/>
        <v>42767</v>
      </c>
      <c r="W1504" s="14">
        <f t="shared" si="209"/>
        <v>42783</v>
      </c>
      <c r="X1504" s="1" t="str">
        <f t="shared" si="210"/>
        <v>Friday</v>
      </c>
      <c r="Y1504" s="2">
        <v>0.72638888888888886</v>
      </c>
      <c r="Z1504" s="2">
        <f t="shared" si="211"/>
        <v>0.70833333333333326</v>
      </c>
      <c r="AA1504">
        <f>1</f>
        <v>1</v>
      </c>
      <c r="AB1504" s="1">
        <v>42783</v>
      </c>
      <c r="AC1504" s="13">
        <f t="shared" si="212"/>
        <v>42767</v>
      </c>
      <c r="AD1504" s="14">
        <f t="shared" si="213"/>
        <v>42783</v>
      </c>
      <c r="AE1504" s="1" t="str">
        <f t="shared" si="214"/>
        <v>Friday</v>
      </c>
      <c r="AF1504" s="2">
        <v>0.74494212962962969</v>
      </c>
      <c r="AG1504" s="2">
        <f t="shared" si="215"/>
        <v>0.75</v>
      </c>
      <c r="AH1504" t="s">
        <v>35</v>
      </c>
    </row>
    <row r="1505" spans="1:34" x14ac:dyDescent="0.2">
      <c r="A1505">
        <v>1509968</v>
      </c>
      <c r="B1505" t="s">
        <v>88</v>
      </c>
      <c r="E1505">
        <v>53140</v>
      </c>
      <c r="F1505" t="s">
        <v>23</v>
      </c>
      <c r="G1505" t="s">
        <v>89</v>
      </c>
      <c r="H1505">
        <v>5513</v>
      </c>
      <c r="I1505" t="s">
        <v>32</v>
      </c>
      <c r="J1505">
        <f>VLOOKUP(I1505,[1]Key!$A$1:$C$72,2,FALSE)</f>
        <v>43.038719999999998</v>
      </c>
      <c r="K1505">
        <f>VLOOKUP(I1505,[1]Key!$A$1:$C$72,3,FALSE)</f>
        <v>-87.905339999999995</v>
      </c>
      <c r="L1505" t="s">
        <v>32</v>
      </c>
      <c r="M1505">
        <f>VLOOKUP(L1505,[1]Key!$A$1:$C$72,2,FALSE)</f>
        <v>43.038719999999998</v>
      </c>
      <c r="N1505">
        <f>VLOOKUP(L1505,[1]Key!$A$1:$C$72,3,FALSE)</f>
        <v>-87.905339999999995</v>
      </c>
      <c r="O1505">
        <v>40</v>
      </c>
      <c r="P1505">
        <v>6</v>
      </c>
      <c r="Q1505">
        <v>6</v>
      </c>
      <c r="R1505">
        <v>5.7</v>
      </c>
      <c r="S1505">
        <v>240</v>
      </c>
      <c r="T1505">
        <f t="shared" si="207"/>
        <v>-1</v>
      </c>
      <c r="U1505" s="1">
        <v>42783</v>
      </c>
      <c r="V1505" s="13">
        <f t="shared" si="208"/>
        <v>42767</v>
      </c>
      <c r="W1505" s="14">
        <f t="shared" si="209"/>
        <v>42783</v>
      </c>
      <c r="X1505" s="1" t="str">
        <f t="shared" si="210"/>
        <v>Friday</v>
      </c>
      <c r="Y1505" s="2">
        <v>0.74177083333333327</v>
      </c>
      <c r="Z1505" s="2">
        <f t="shared" si="211"/>
        <v>0.75</v>
      </c>
      <c r="AA1505">
        <f>1</f>
        <v>1</v>
      </c>
      <c r="AB1505" s="1">
        <v>42783</v>
      </c>
      <c r="AC1505" s="13">
        <f t="shared" si="212"/>
        <v>42767</v>
      </c>
      <c r="AD1505" s="14">
        <f t="shared" si="213"/>
        <v>42783</v>
      </c>
      <c r="AE1505" s="1" t="str">
        <f t="shared" si="214"/>
        <v>Friday</v>
      </c>
      <c r="AF1505" s="2">
        <v>0.7699421296296296</v>
      </c>
      <c r="AG1505" s="2">
        <f t="shared" si="215"/>
        <v>0.75</v>
      </c>
      <c r="AH1505" t="s">
        <v>35</v>
      </c>
    </row>
    <row r="1506" spans="1:34" x14ac:dyDescent="0.2">
      <c r="A1506">
        <v>1510033</v>
      </c>
      <c r="B1506" t="s">
        <v>88</v>
      </c>
      <c r="E1506">
        <v>53227</v>
      </c>
      <c r="F1506" t="s">
        <v>23</v>
      </c>
      <c r="G1506" t="s">
        <v>89</v>
      </c>
      <c r="H1506">
        <v>11128</v>
      </c>
      <c r="I1506" t="s">
        <v>57</v>
      </c>
      <c r="J1506">
        <f>VLOOKUP(I1506,[1]Key!$A$1:$C$72,2,FALSE)</f>
        <v>43.048609999999996</v>
      </c>
      <c r="K1506">
        <f>VLOOKUP(I1506,[1]Key!$A$1:$C$72,3,FALSE)</f>
        <v>-88.008480000000006</v>
      </c>
      <c r="L1506" t="s">
        <v>57</v>
      </c>
      <c r="M1506">
        <f>VLOOKUP(L1506,[1]Key!$A$1:$C$72,2,FALSE)</f>
        <v>43.048609999999996</v>
      </c>
      <c r="N1506">
        <f>VLOOKUP(L1506,[1]Key!$A$1:$C$72,3,FALSE)</f>
        <v>-88.008480000000006</v>
      </c>
      <c r="O1506">
        <v>28</v>
      </c>
      <c r="P1506">
        <v>3</v>
      </c>
      <c r="Q1506">
        <v>4.2</v>
      </c>
      <c r="R1506">
        <v>4</v>
      </c>
      <c r="S1506">
        <v>168</v>
      </c>
      <c r="T1506">
        <f t="shared" si="207"/>
        <v>-1</v>
      </c>
      <c r="U1506" s="1">
        <v>42783</v>
      </c>
      <c r="V1506" s="13">
        <f t="shared" si="208"/>
        <v>42767</v>
      </c>
      <c r="W1506" s="14">
        <f t="shared" si="209"/>
        <v>42783</v>
      </c>
      <c r="X1506" s="1" t="str">
        <f t="shared" si="210"/>
        <v>Friday</v>
      </c>
      <c r="Y1506" s="2">
        <v>0.82584490740740746</v>
      </c>
      <c r="Z1506" s="2">
        <f t="shared" si="211"/>
        <v>0.83333333333333326</v>
      </c>
      <c r="AA1506">
        <f>1</f>
        <v>1</v>
      </c>
      <c r="AB1506" s="1">
        <v>42783</v>
      </c>
      <c r="AC1506" s="13">
        <f t="shared" si="212"/>
        <v>42767</v>
      </c>
      <c r="AD1506" s="14">
        <f t="shared" si="213"/>
        <v>42783</v>
      </c>
      <c r="AE1506" s="1" t="str">
        <f t="shared" si="214"/>
        <v>Friday</v>
      </c>
      <c r="AF1506" s="2">
        <v>0.84526620370370376</v>
      </c>
      <c r="AG1506" s="2">
        <f t="shared" si="215"/>
        <v>0.83333333333333326</v>
      </c>
      <c r="AH1506" t="s">
        <v>35</v>
      </c>
    </row>
    <row r="1507" spans="1:34" x14ac:dyDescent="0.2">
      <c r="A1507">
        <v>1504846</v>
      </c>
      <c r="B1507" t="s">
        <v>88</v>
      </c>
      <c r="E1507">
        <v>53202</v>
      </c>
      <c r="F1507" t="s">
        <v>23</v>
      </c>
      <c r="G1507" t="s">
        <v>89</v>
      </c>
      <c r="H1507">
        <v>11053</v>
      </c>
      <c r="I1507" t="s">
        <v>41</v>
      </c>
      <c r="J1507">
        <f>VLOOKUP(I1507,[1]Key!$A$1:$C$72,2,FALSE)</f>
        <v>43.04824</v>
      </c>
      <c r="K1507">
        <f>VLOOKUP(I1507,[1]Key!$A$1:$C$72,3,FALSE)</f>
        <v>-87.904970000000006</v>
      </c>
      <c r="L1507" t="s">
        <v>80</v>
      </c>
      <c r="M1507">
        <f>VLOOKUP(L1507,[1]Key!$A$1:$C$72,2,FALSE)</f>
        <v>43.052460000000004</v>
      </c>
      <c r="N1507">
        <f>VLOOKUP(L1507,[1]Key!$A$1:$C$72,3,FALSE)</f>
        <v>-87.891000000000005</v>
      </c>
      <c r="O1507">
        <v>8</v>
      </c>
      <c r="P1507">
        <v>3</v>
      </c>
      <c r="Q1507">
        <v>1.2</v>
      </c>
      <c r="R1507">
        <v>1.1000000000000001</v>
      </c>
      <c r="S1507">
        <v>48</v>
      </c>
      <c r="T1507">
        <f t="shared" si="207"/>
        <v>-1</v>
      </c>
      <c r="U1507" s="1">
        <v>42783</v>
      </c>
      <c r="V1507" s="13">
        <f t="shared" si="208"/>
        <v>42767</v>
      </c>
      <c r="W1507" s="14">
        <f t="shared" si="209"/>
        <v>42783</v>
      </c>
      <c r="X1507" s="1" t="str">
        <f t="shared" si="210"/>
        <v>Friday</v>
      </c>
      <c r="Y1507" s="2">
        <v>0.92251157407407414</v>
      </c>
      <c r="Z1507" s="2">
        <f t="shared" si="211"/>
        <v>0.91666666666666663</v>
      </c>
      <c r="AA1507">
        <f>1</f>
        <v>1</v>
      </c>
      <c r="AB1507" s="1">
        <v>42783</v>
      </c>
      <c r="AC1507" s="13">
        <f t="shared" si="212"/>
        <v>42767</v>
      </c>
      <c r="AD1507" s="14">
        <f t="shared" si="213"/>
        <v>42783</v>
      </c>
      <c r="AE1507" s="1" t="str">
        <f t="shared" si="214"/>
        <v>Friday</v>
      </c>
      <c r="AF1507" s="2">
        <v>0.92789351851851853</v>
      </c>
      <c r="AG1507" s="2">
        <f t="shared" si="215"/>
        <v>0.91666666666666663</v>
      </c>
      <c r="AH1507" t="s">
        <v>27</v>
      </c>
    </row>
    <row r="1508" spans="1:34" x14ac:dyDescent="0.2">
      <c r="A1508">
        <v>1510122</v>
      </c>
      <c r="B1508" t="s">
        <v>88</v>
      </c>
      <c r="E1508">
        <v>54729</v>
      </c>
      <c r="F1508" t="s">
        <v>23</v>
      </c>
      <c r="G1508" t="s">
        <v>89</v>
      </c>
      <c r="H1508">
        <v>1</v>
      </c>
      <c r="I1508" t="s">
        <v>37</v>
      </c>
      <c r="J1508">
        <f>VLOOKUP(I1508,[1]Key!$A$1:$C$72,2,FALSE)</f>
        <v>43.031320000000001</v>
      </c>
      <c r="K1508">
        <f>VLOOKUP(I1508,[1]Key!$A$1:$C$72,3,FALSE)</f>
        <v>-87.904259999999994</v>
      </c>
      <c r="L1508" t="s">
        <v>37</v>
      </c>
      <c r="M1508">
        <f>VLOOKUP(L1508,[1]Key!$A$1:$C$72,2,FALSE)</f>
        <v>43.031320000000001</v>
      </c>
      <c r="N1508">
        <f>VLOOKUP(L1508,[1]Key!$A$1:$C$72,3,FALSE)</f>
        <v>-87.904259999999994</v>
      </c>
      <c r="O1508">
        <v>70</v>
      </c>
      <c r="P1508">
        <v>9</v>
      </c>
      <c r="Q1508">
        <v>10.5</v>
      </c>
      <c r="R1508">
        <v>10</v>
      </c>
      <c r="S1508">
        <v>420</v>
      </c>
      <c r="T1508">
        <f t="shared" si="207"/>
        <v>-1</v>
      </c>
      <c r="U1508" s="1">
        <v>42783</v>
      </c>
      <c r="V1508" s="13">
        <f t="shared" si="208"/>
        <v>42767</v>
      </c>
      <c r="W1508" s="14">
        <f t="shared" si="209"/>
        <v>42783</v>
      </c>
      <c r="X1508" s="1" t="str">
        <f t="shared" si="210"/>
        <v>Friday</v>
      </c>
      <c r="Y1508" s="2">
        <v>0.93277777777777782</v>
      </c>
      <c r="Z1508" s="2">
        <f t="shared" si="211"/>
        <v>0.91666666666666663</v>
      </c>
      <c r="AA1508">
        <f>1</f>
        <v>1</v>
      </c>
      <c r="AB1508" s="1">
        <v>42783</v>
      </c>
      <c r="AC1508" s="13">
        <f t="shared" si="212"/>
        <v>42767</v>
      </c>
      <c r="AD1508" s="14">
        <f t="shared" si="213"/>
        <v>42783</v>
      </c>
      <c r="AE1508" s="1" t="str">
        <f t="shared" si="214"/>
        <v>Friday</v>
      </c>
      <c r="AF1508" s="2">
        <v>0.98177083333333337</v>
      </c>
      <c r="AG1508" s="2">
        <f t="shared" si="215"/>
        <v>1</v>
      </c>
      <c r="AH1508" t="s">
        <v>35</v>
      </c>
    </row>
    <row r="1509" spans="1:34" x14ac:dyDescent="0.2">
      <c r="A1509">
        <v>1510143</v>
      </c>
      <c r="B1509" t="s">
        <v>88</v>
      </c>
      <c r="E1509">
        <v>53208</v>
      </c>
      <c r="F1509" t="s">
        <v>23</v>
      </c>
      <c r="G1509" t="s">
        <v>89</v>
      </c>
      <c r="H1509">
        <v>100</v>
      </c>
      <c r="I1509" t="s">
        <v>61</v>
      </c>
      <c r="J1509">
        <f>VLOOKUP(I1509,[1]Key!$A$1:$C$72,2,FALSE)</f>
        <v>43.058619999999998</v>
      </c>
      <c r="K1509">
        <f>VLOOKUP(I1509,[1]Key!$A$1:$C$72,3,FALSE)</f>
        <v>-87.885319999999993</v>
      </c>
      <c r="L1509" t="s">
        <v>70</v>
      </c>
      <c r="M1509">
        <f>VLOOKUP(L1509,[1]Key!$A$1:$C$72,2,FALSE)</f>
        <v>43.053040000000003</v>
      </c>
      <c r="N1509">
        <f>VLOOKUP(L1509,[1]Key!$A$1:$C$72,3,FALSE)</f>
        <v>-87.897660000000002</v>
      </c>
      <c r="O1509">
        <v>7</v>
      </c>
      <c r="P1509">
        <v>3</v>
      </c>
      <c r="Q1509">
        <v>1.1000000000000001</v>
      </c>
      <c r="R1509">
        <v>1</v>
      </c>
      <c r="S1509">
        <v>42</v>
      </c>
      <c r="T1509">
        <f t="shared" si="207"/>
        <v>-1</v>
      </c>
      <c r="U1509" s="1">
        <v>42783</v>
      </c>
      <c r="V1509" s="13">
        <f t="shared" si="208"/>
        <v>42767</v>
      </c>
      <c r="W1509" s="14">
        <f t="shared" si="209"/>
        <v>42783</v>
      </c>
      <c r="X1509" s="1" t="str">
        <f t="shared" si="210"/>
        <v>Friday</v>
      </c>
      <c r="Y1509" s="2">
        <v>0.94959490740740737</v>
      </c>
      <c r="Z1509" s="2">
        <f t="shared" si="211"/>
        <v>0.95833333333333326</v>
      </c>
      <c r="AA1509">
        <f>1</f>
        <v>1</v>
      </c>
      <c r="AB1509" s="1">
        <v>42783</v>
      </c>
      <c r="AC1509" s="13">
        <f t="shared" si="212"/>
        <v>42767</v>
      </c>
      <c r="AD1509" s="14">
        <f t="shared" si="213"/>
        <v>42783</v>
      </c>
      <c r="AE1509" s="1" t="str">
        <f t="shared" si="214"/>
        <v>Friday</v>
      </c>
      <c r="AF1509" s="2">
        <v>0.95475694444444448</v>
      </c>
      <c r="AG1509" s="2">
        <f t="shared" si="215"/>
        <v>0.95833333333333326</v>
      </c>
      <c r="AH1509" t="s">
        <v>27</v>
      </c>
    </row>
    <row r="1510" spans="1:34" x14ac:dyDescent="0.2">
      <c r="A1510">
        <v>1510175</v>
      </c>
      <c r="B1510" t="s">
        <v>88</v>
      </c>
      <c r="E1510">
        <v>30331</v>
      </c>
      <c r="F1510" t="s">
        <v>23</v>
      </c>
      <c r="G1510" t="s">
        <v>89</v>
      </c>
      <c r="H1510">
        <v>5522</v>
      </c>
      <c r="I1510" t="s">
        <v>48</v>
      </c>
      <c r="J1510">
        <f>VLOOKUP(I1510,[1]Key!$A$1:$C$72,2,FALSE)</f>
        <v>43.05097</v>
      </c>
      <c r="K1510">
        <f>VLOOKUP(I1510,[1]Key!$A$1:$C$72,3,FALSE)</f>
        <v>-87.906440000000003</v>
      </c>
      <c r="L1510" t="s">
        <v>48</v>
      </c>
      <c r="M1510">
        <f>VLOOKUP(L1510,[1]Key!$A$1:$C$72,2,FALSE)</f>
        <v>43.05097</v>
      </c>
      <c r="N1510">
        <f>VLOOKUP(L1510,[1]Key!$A$1:$C$72,3,FALSE)</f>
        <v>-87.906440000000003</v>
      </c>
      <c r="O1510">
        <v>93</v>
      </c>
      <c r="P1510">
        <v>9</v>
      </c>
      <c r="Q1510">
        <v>14</v>
      </c>
      <c r="R1510">
        <v>13.3</v>
      </c>
      <c r="S1510">
        <v>558</v>
      </c>
      <c r="T1510">
        <f t="shared" si="207"/>
        <v>-1</v>
      </c>
      <c r="U1510" s="1">
        <v>42784</v>
      </c>
      <c r="V1510" s="13">
        <f t="shared" si="208"/>
        <v>42767</v>
      </c>
      <c r="W1510" s="14">
        <f t="shared" si="209"/>
        <v>42784</v>
      </c>
      <c r="X1510" s="1" t="str">
        <f t="shared" si="210"/>
        <v>Saturday</v>
      </c>
      <c r="Y1510" s="2">
        <v>0.13071759259259261</v>
      </c>
      <c r="Z1510" s="2">
        <f t="shared" si="211"/>
        <v>0.125</v>
      </c>
      <c r="AA1510">
        <f>1</f>
        <v>1</v>
      </c>
      <c r="AB1510" s="1">
        <v>42784</v>
      </c>
      <c r="AC1510" s="13">
        <f t="shared" si="212"/>
        <v>42767</v>
      </c>
      <c r="AD1510" s="14">
        <f t="shared" si="213"/>
        <v>42784</v>
      </c>
      <c r="AE1510" s="1" t="str">
        <f t="shared" si="214"/>
        <v>Saturday</v>
      </c>
      <c r="AF1510" s="2">
        <v>0.19539351851851852</v>
      </c>
      <c r="AG1510" s="2">
        <f t="shared" si="215"/>
        <v>0.20833333333333331</v>
      </c>
      <c r="AH1510" t="s">
        <v>35</v>
      </c>
    </row>
    <row r="1511" spans="1:34" x14ac:dyDescent="0.2">
      <c r="A1511">
        <v>1492132</v>
      </c>
      <c r="B1511" t="s">
        <v>88</v>
      </c>
      <c r="E1511">
        <v>53211</v>
      </c>
      <c r="F1511" t="s">
        <v>23</v>
      </c>
      <c r="G1511" t="s">
        <v>89</v>
      </c>
      <c r="H1511">
        <v>5487</v>
      </c>
      <c r="I1511" t="s">
        <v>78</v>
      </c>
      <c r="J1511">
        <f>VLOOKUP(I1511,[1]Key!$A$1:$C$72,2,FALSE)</f>
        <v>43.060250000000003</v>
      </c>
      <c r="K1511">
        <f>VLOOKUP(I1511,[1]Key!$A$1:$C$72,3,FALSE)</f>
        <v>-87.892169999999993</v>
      </c>
      <c r="L1511" t="s">
        <v>67</v>
      </c>
      <c r="M1511">
        <f>VLOOKUP(L1511,[1]Key!$A$1:$C$72,2,FALSE)</f>
        <v>43.074890000000003</v>
      </c>
      <c r="N1511">
        <f>VLOOKUP(L1511,[1]Key!$A$1:$C$72,3,FALSE)</f>
        <v>-87.882810000000006</v>
      </c>
      <c r="O1511">
        <v>12</v>
      </c>
      <c r="P1511">
        <v>3</v>
      </c>
      <c r="Q1511">
        <v>1.8</v>
      </c>
      <c r="R1511">
        <v>1.7</v>
      </c>
      <c r="S1511">
        <v>72</v>
      </c>
      <c r="T1511">
        <f t="shared" si="207"/>
        <v>-1</v>
      </c>
      <c r="U1511" s="1">
        <v>42784</v>
      </c>
      <c r="V1511" s="13">
        <f t="shared" si="208"/>
        <v>42767</v>
      </c>
      <c r="W1511" s="14">
        <f t="shared" si="209"/>
        <v>42784</v>
      </c>
      <c r="X1511" s="1" t="str">
        <f t="shared" si="210"/>
        <v>Saturday</v>
      </c>
      <c r="Y1511" s="2">
        <v>0.31581018518518517</v>
      </c>
      <c r="Z1511" s="2">
        <f t="shared" si="211"/>
        <v>0.33333333333333331</v>
      </c>
      <c r="AA1511">
        <f>1</f>
        <v>1</v>
      </c>
      <c r="AB1511" s="1">
        <v>42784</v>
      </c>
      <c r="AC1511" s="13">
        <f t="shared" si="212"/>
        <v>42767</v>
      </c>
      <c r="AD1511" s="14">
        <f t="shared" si="213"/>
        <v>42784</v>
      </c>
      <c r="AE1511" s="1" t="str">
        <f t="shared" si="214"/>
        <v>Saturday</v>
      </c>
      <c r="AF1511" s="2">
        <v>0.32373842592592594</v>
      </c>
      <c r="AG1511" s="2">
        <f t="shared" si="215"/>
        <v>0.33333333333333331</v>
      </c>
      <c r="AH1511" t="s">
        <v>27</v>
      </c>
    </row>
    <row r="1512" spans="1:34" x14ac:dyDescent="0.2">
      <c r="A1512">
        <v>1510230</v>
      </c>
      <c r="B1512" t="s">
        <v>88</v>
      </c>
      <c r="E1512">
        <v>46240</v>
      </c>
      <c r="F1512" t="s">
        <v>23</v>
      </c>
      <c r="G1512" t="s">
        <v>89</v>
      </c>
      <c r="H1512">
        <v>5713</v>
      </c>
      <c r="I1512" t="s">
        <v>40</v>
      </c>
      <c r="J1512">
        <f>VLOOKUP(I1512,[1]Key!$A$1:$C$72,2,FALSE)</f>
        <v>43.031480000000002</v>
      </c>
      <c r="K1512">
        <f>VLOOKUP(I1512,[1]Key!$A$1:$C$72,3,FALSE)</f>
        <v>-87.908169999999998</v>
      </c>
      <c r="L1512" t="s">
        <v>73</v>
      </c>
      <c r="M1512">
        <f>VLOOKUP(L1512,[1]Key!$A$1:$C$72,2,FALSE)</f>
        <v>43.040349999999997</v>
      </c>
      <c r="N1512">
        <f>VLOOKUP(L1512,[1]Key!$A$1:$C$72,3,FALSE)</f>
        <v>-87.920760000000001</v>
      </c>
      <c r="O1512">
        <v>96</v>
      </c>
      <c r="P1512">
        <v>12</v>
      </c>
      <c r="Q1512">
        <v>14.4</v>
      </c>
      <c r="R1512">
        <v>13.7</v>
      </c>
      <c r="S1512">
        <v>576</v>
      </c>
      <c r="T1512">
        <f t="shared" si="207"/>
        <v>-1</v>
      </c>
      <c r="U1512" s="1">
        <v>42784</v>
      </c>
      <c r="V1512" s="13">
        <f t="shared" si="208"/>
        <v>42767</v>
      </c>
      <c r="W1512" s="14">
        <f t="shared" si="209"/>
        <v>42784</v>
      </c>
      <c r="X1512" s="1" t="str">
        <f t="shared" si="210"/>
        <v>Saturday</v>
      </c>
      <c r="Y1512" s="2">
        <v>0.36907407407407411</v>
      </c>
      <c r="Z1512" s="2">
        <f t="shared" si="211"/>
        <v>0.375</v>
      </c>
      <c r="AA1512">
        <f>1</f>
        <v>1</v>
      </c>
      <c r="AB1512" s="1">
        <v>42784</v>
      </c>
      <c r="AC1512" s="13">
        <f t="shared" si="212"/>
        <v>42767</v>
      </c>
      <c r="AD1512" s="14">
        <f t="shared" si="213"/>
        <v>42784</v>
      </c>
      <c r="AE1512" s="1" t="str">
        <f t="shared" si="214"/>
        <v>Saturday</v>
      </c>
      <c r="AF1512" s="2">
        <v>0.43560185185185185</v>
      </c>
      <c r="AG1512" s="2">
        <f t="shared" si="215"/>
        <v>0.41666666666666663</v>
      </c>
      <c r="AH1512" t="s">
        <v>27</v>
      </c>
    </row>
    <row r="1513" spans="1:34" x14ac:dyDescent="0.2">
      <c r="A1513">
        <v>1510583</v>
      </c>
      <c r="B1513" t="s">
        <v>88</v>
      </c>
      <c r="E1513">
        <v>53204</v>
      </c>
      <c r="F1513" t="s">
        <v>23</v>
      </c>
      <c r="G1513" t="s">
        <v>89</v>
      </c>
      <c r="H1513">
        <v>997</v>
      </c>
      <c r="I1513" t="s">
        <v>52</v>
      </c>
      <c r="J1513">
        <f>VLOOKUP(I1513,[1]Key!$A$1:$C$72,2,FALSE)</f>
        <v>43.026470000000003</v>
      </c>
      <c r="K1513">
        <f>VLOOKUP(I1513,[1]Key!$A$1:$C$72,3,FALSE)</f>
        <v>-87.918040000000005</v>
      </c>
      <c r="L1513" t="s">
        <v>73</v>
      </c>
      <c r="M1513">
        <f>VLOOKUP(L1513,[1]Key!$A$1:$C$72,2,FALSE)</f>
        <v>43.040349999999997</v>
      </c>
      <c r="N1513">
        <f>VLOOKUP(L1513,[1]Key!$A$1:$C$72,3,FALSE)</f>
        <v>-87.920760000000001</v>
      </c>
      <c r="O1513">
        <v>16</v>
      </c>
      <c r="P1513">
        <v>3</v>
      </c>
      <c r="Q1513">
        <v>2.4</v>
      </c>
      <c r="R1513">
        <v>2.2999999999999998</v>
      </c>
      <c r="S1513">
        <v>96</v>
      </c>
      <c r="T1513">
        <f t="shared" si="207"/>
        <v>-1</v>
      </c>
      <c r="U1513" s="1">
        <v>42784</v>
      </c>
      <c r="V1513" s="13">
        <f t="shared" si="208"/>
        <v>42767</v>
      </c>
      <c r="W1513" s="14">
        <f t="shared" si="209"/>
        <v>42784</v>
      </c>
      <c r="X1513" s="1" t="str">
        <f t="shared" si="210"/>
        <v>Saturday</v>
      </c>
      <c r="Y1513" s="2">
        <v>0.47295138888888894</v>
      </c>
      <c r="Z1513" s="2">
        <f t="shared" si="211"/>
        <v>0.45833333333333331</v>
      </c>
      <c r="AA1513">
        <f>1</f>
        <v>1</v>
      </c>
      <c r="AB1513" s="1">
        <v>42784</v>
      </c>
      <c r="AC1513" s="13">
        <f t="shared" si="212"/>
        <v>42767</v>
      </c>
      <c r="AD1513" s="14">
        <f t="shared" si="213"/>
        <v>42784</v>
      </c>
      <c r="AE1513" s="1" t="str">
        <f t="shared" si="214"/>
        <v>Saturday</v>
      </c>
      <c r="AF1513" s="2">
        <v>0.48447916666666663</v>
      </c>
      <c r="AG1513" s="2">
        <f t="shared" si="215"/>
        <v>0.5</v>
      </c>
      <c r="AH1513" t="s">
        <v>27</v>
      </c>
    </row>
    <row r="1514" spans="1:34" x14ac:dyDescent="0.2">
      <c r="A1514">
        <v>1510583</v>
      </c>
      <c r="B1514" t="s">
        <v>88</v>
      </c>
      <c r="E1514">
        <v>53204</v>
      </c>
      <c r="F1514" t="s">
        <v>23</v>
      </c>
      <c r="G1514" t="s">
        <v>89</v>
      </c>
      <c r="H1514">
        <v>21</v>
      </c>
      <c r="I1514" t="s">
        <v>52</v>
      </c>
      <c r="J1514">
        <f>VLOOKUP(I1514,[1]Key!$A$1:$C$72,2,FALSE)</f>
        <v>43.026470000000003</v>
      </c>
      <c r="K1514">
        <f>VLOOKUP(I1514,[1]Key!$A$1:$C$72,3,FALSE)</f>
        <v>-87.918040000000005</v>
      </c>
      <c r="L1514" t="s">
        <v>73</v>
      </c>
      <c r="M1514">
        <f>VLOOKUP(L1514,[1]Key!$A$1:$C$72,2,FALSE)</f>
        <v>43.040349999999997</v>
      </c>
      <c r="N1514">
        <f>VLOOKUP(L1514,[1]Key!$A$1:$C$72,3,FALSE)</f>
        <v>-87.920760000000001</v>
      </c>
      <c r="O1514">
        <v>14</v>
      </c>
      <c r="P1514">
        <v>3</v>
      </c>
      <c r="Q1514">
        <v>2.1</v>
      </c>
      <c r="R1514">
        <v>2</v>
      </c>
      <c r="S1514">
        <v>84</v>
      </c>
      <c r="T1514">
        <f t="shared" si="207"/>
        <v>-1</v>
      </c>
      <c r="U1514" s="1">
        <v>42784</v>
      </c>
      <c r="V1514" s="13">
        <f t="shared" si="208"/>
        <v>42767</v>
      </c>
      <c r="W1514" s="14">
        <f t="shared" si="209"/>
        <v>42784</v>
      </c>
      <c r="X1514" s="1" t="str">
        <f t="shared" si="210"/>
        <v>Saturday</v>
      </c>
      <c r="Y1514" s="2">
        <v>0.47361111111111115</v>
      </c>
      <c r="Z1514" s="2">
        <f t="shared" si="211"/>
        <v>0.45833333333333331</v>
      </c>
      <c r="AA1514">
        <f>1</f>
        <v>1</v>
      </c>
      <c r="AB1514" s="1">
        <v>42784</v>
      </c>
      <c r="AC1514" s="13">
        <f t="shared" si="212"/>
        <v>42767</v>
      </c>
      <c r="AD1514" s="14">
        <f t="shared" si="213"/>
        <v>42784</v>
      </c>
      <c r="AE1514" s="1" t="str">
        <f t="shared" si="214"/>
        <v>Saturday</v>
      </c>
      <c r="AF1514" s="2">
        <v>0.48340277777777779</v>
      </c>
      <c r="AG1514" s="2">
        <f t="shared" si="215"/>
        <v>0.5</v>
      </c>
      <c r="AH1514" t="s">
        <v>27</v>
      </c>
    </row>
    <row r="1515" spans="1:34" x14ac:dyDescent="0.2">
      <c r="A1515">
        <v>1510610</v>
      </c>
      <c r="B1515" t="s">
        <v>88</v>
      </c>
      <c r="E1515">
        <v>60657</v>
      </c>
      <c r="F1515" t="s">
        <v>23</v>
      </c>
      <c r="G1515" t="s">
        <v>89</v>
      </c>
      <c r="H1515">
        <v>11118</v>
      </c>
      <c r="I1515" t="s">
        <v>65</v>
      </c>
      <c r="J1515">
        <f>VLOOKUP(I1515,[1]Key!$A$1:$C$72,2,FALSE)</f>
        <v>43.060786</v>
      </c>
      <c r="K1515">
        <f>VLOOKUP(I1515,[1]Key!$A$1:$C$72,3,FALSE)</f>
        <v>-87.883825999999999</v>
      </c>
      <c r="L1515" t="s">
        <v>80</v>
      </c>
      <c r="M1515">
        <f>VLOOKUP(L1515,[1]Key!$A$1:$C$72,2,FALSE)</f>
        <v>43.052460000000004</v>
      </c>
      <c r="N1515">
        <f>VLOOKUP(L1515,[1]Key!$A$1:$C$72,3,FALSE)</f>
        <v>-87.891000000000005</v>
      </c>
      <c r="O1515">
        <v>38</v>
      </c>
      <c r="P1515">
        <v>6</v>
      </c>
      <c r="Q1515">
        <v>5.7</v>
      </c>
      <c r="R1515">
        <v>5.4</v>
      </c>
      <c r="S1515">
        <v>228</v>
      </c>
      <c r="T1515">
        <f t="shared" si="207"/>
        <v>-1</v>
      </c>
      <c r="U1515" s="1">
        <v>42784</v>
      </c>
      <c r="V1515" s="13">
        <f t="shared" si="208"/>
        <v>42767</v>
      </c>
      <c r="W1515" s="14">
        <f t="shared" si="209"/>
        <v>42784</v>
      </c>
      <c r="X1515" s="1" t="str">
        <f t="shared" si="210"/>
        <v>Saturday</v>
      </c>
      <c r="Y1515" s="2">
        <v>0.4796643518518518</v>
      </c>
      <c r="Z1515" s="2">
        <f t="shared" si="211"/>
        <v>0.5</v>
      </c>
      <c r="AA1515">
        <f>1</f>
        <v>1</v>
      </c>
      <c r="AB1515" s="1">
        <v>42784</v>
      </c>
      <c r="AC1515" s="13">
        <f t="shared" si="212"/>
        <v>42767</v>
      </c>
      <c r="AD1515" s="14">
        <f t="shared" si="213"/>
        <v>42784</v>
      </c>
      <c r="AE1515" s="1" t="str">
        <f t="shared" si="214"/>
        <v>Saturday</v>
      </c>
      <c r="AF1515" s="2">
        <v>0.50565972222222222</v>
      </c>
      <c r="AG1515" s="2">
        <f t="shared" si="215"/>
        <v>0.5</v>
      </c>
      <c r="AH1515" t="s">
        <v>27</v>
      </c>
    </row>
    <row r="1516" spans="1:34" x14ac:dyDescent="0.2">
      <c r="A1516">
        <v>1510800</v>
      </c>
      <c r="B1516" t="s">
        <v>88</v>
      </c>
      <c r="E1516">
        <v>53188</v>
      </c>
      <c r="F1516" t="s">
        <v>23</v>
      </c>
      <c r="G1516" t="s">
        <v>89</v>
      </c>
      <c r="H1516">
        <v>11</v>
      </c>
      <c r="I1516" t="s">
        <v>74</v>
      </c>
      <c r="J1516">
        <f>VLOOKUP(I1516,[1]Key!$A$1:$C$72,2,FALSE)</f>
        <v>43.040154000000001</v>
      </c>
      <c r="K1516">
        <f>VLOOKUP(I1516,[1]Key!$A$1:$C$72,3,FALSE)</f>
        <v>-87.932113000000001</v>
      </c>
      <c r="L1516" t="s">
        <v>48</v>
      </c>
      <c r="M1516">
        <f>VLOOKUP(L1516,[1]Key!$A$1:$C$72,2,FALSE)</f>
        <v>43.05097</v>
      </c>
      <c r="N1516">
        <f>VLOOKUP(L1516,[1]Key!$A$1:$C$72,3,FALSE)</f>
        <v>-87.906440000000003</v>
      </c>
      <c r="O1516">
        <v>23</v>
      </c>
      <c r="P1516">
        <v>3</v>
      </c>
      <c r="Q1516">
        <v>3.5</v>
      </c>
      <c r="R1516">
        <v>3.3</v>
      </c>
      <c r="S1516">
        <v>138</v>
      </c>
      <c r="T1516">
        <f t="shared" si="207"/>
        <v>-1</v>
      </c>
      <c r="U1516" s="1">
        <v>42784</v>
      </c>
      <c r="V1516" s="13">
        <f t="shared" si="208"/>
        <v>42767</v>
      </c>
      <c r="W1516" s="14">
        <f t="shared" si="209"/>
        <v>42784</v>
      </c>
      <c r="X1516" s="1" t="str">
        <f t="shared" si="210"/>
        <v>Saturday</v>
      </c>
      <c r="Y1516" s="2">
        <v>0.50332175925925926</v>
      </c>
      <c r="Z1516" s="2">
        <f t="shared" si="211"/>
        <v>0.5</v>
      </c>
      <c r="AA1516">
        <f>1</f>
        <v>1</v>
      </c>
      <c r="AB1516" s="1">
        <v>42784</v>
      </c>
      <c r="AC1516" s="13">
        <f t="shared" si="212"/>
        <v>42767</v>
      </c>
      <c r="AD1516" s="14">
        <f t="shared" si="213"/>
        <v>42784</v>
      </c>
      <c r="AE1516" s="1" t="str">
        <f t="shared" si="214"/>
        <v>Saturday</v>
      </c>
      <c r="AF1516" s="2">
        <v>0.51924768518518516</v>
      </c>
      <c r="AG1516" s="2">
        <f t="shared" si="215"/>
        <v>0.5</v>
      </c>
      <c r="AH1516" t="s">
        <v>27</v>
      </c>
    </row>
    <row r="1517" spans="1:34" x14ac:dyDescent="0.2">
      <c r="A1517">
        <v>1510815</v>
      </c>
      <c r="B1517" t="s">
        <v>88</v>
      </c>
      <c r="E1517">
        <v>53233</v>
      </c>
      <c r="F1517" t="s">
        <v>23</v>
      </c>
      <c r="G1517" t="s">
        <v>89</v>
      </c>
      <c r="H1517">
        <v>77</v>
      </c>
      <c r="I1517" t="s">
        <v>74</v>
      </c>
      <c r="J1517">
        <f>VLOOKUP(I1517,[1]Key!$A$1:$C$72,2,FALSE)</f>
        <v>43.040154000000001</v>
      </c>
      <c r="K1517">
        <f>VLOOKUP(I1517,[1]Key!$A$1:$C$72,3,FALSE)</f>
        <v>-87.932113000000001</v>
      </c>
      <c r="L1517" t="s">
        <v>70</v>
      </c>
      <c r="M1517">
        <f>VLOOKUP(L1517,[1]Key!$A$1:$C$72,2,FALSE)</f>
        <v>43.053040000000003</v>
      </c>
      <c r="N1517">
        <f>VLOOKUP(L1517,[1]Key!$A$1:$C$72,3,FALSE)</f>
        <v>-87.897660000000002</v>
      </c>
      <c r="O1517">
        <v>30</v>
      </c>
      <c r="P1517">
        <v>3</v>
      </c>
      <c r="Q1517">
        <v>4.5</v>
      </c>
      <c r="R1517">
        <v>4.3</v>
      </c>
      <c r="S1517">
        <v>180</v>
      </c>
      <c r="T1517">
        <f t="shared" si="207"/>
        <v>-1</v>
      </c>
      <c r="U1517" s="1">
        <v>42784</v>
      </c>
      <c r="V1517" s="13">
        <f t="shared" si="208"/>
        <v>42767</v>
      </c>
      <c r="W1517" s="14">
        <f t="shared" si="209"/>
        <v>42784</v>
      </c>
      <c r="X1517" s="1" t="str">
        <f t="shared" si="210"/>
        <v>Saturday</v>
      </c>
      <c r="Y1517" s="2">
        <v>0.50512731481481488</v>
      </c>
      <c r="Z1517" s="2">
        <f t="shared" si="211"/>
        <v>0.5</v>
      </c>
      <c r="AA1517">
        <f>1</f>
        <v>1</v>
      </c>
      <c r="AB1517" s="1">
        <v>42784</v>
      </c>
      <c r="AC1517" s="13">
        <f t="shared" si="212"/>
        <v>42767</v>
      </c>
      <c r="AD1517" s="14">
        <f t="shared" si="213"/>
        <v>42784</v>
      </c>
      <c r="AE1517" s="1" t="str">
        <f t="shared" si="214"/>
        <v>Saturday</v>
      </c>
      <c r="AF1517" s="2">
        <v>0.52606481481481482</v>
      </c>
      <c r="AG1517" s="2">
        <f t="shared" si="215"/>
        <v>0.54166666666666663</v>
      </c>
      <c r="AH1517" t="s">
        <v>27</v>
      </c>
    </row>
    <row r="1518" spans="1:34" x14ac:dyDescent="0.2">
      <c r="A1518">
        <v>1510815</v>
      </c>
      <c r="B1518" t="s">
        <v>88</v>
      </c>
      <c r="E1518">
        <v>53233</v>
      </c>
      <c r="F1518" t="s">
        <v>23</v>
      </c>
      <c r="G1518" t="s">
        <v>89</v>
      </c>
      <c r="H1518">
        <v>5573</v>
      </c>
      <c r="I1518" t="s">
        <v>74</v>
      </c>
      <c r="J1518">
        <f>VLOOKUP(I1518,[1]Key!$A$1:$C$72,2,FALSE)</f>
        <v>43.040154000000001</v>
      </c>
      <c r="K1518">
        <f>VLOOKUP(I1518,[1]Key!$A$1:$C$72,3,FALSE)</f>
        <v>-87.932113000000001</v>
      </c>
      <c r="L1518" t="s">
        <v>70</v>
      </c>
      <c r="M1518">
        <f>VLOOKUP(L1518,[1]Key!$A$1:$C$72,2,FALSE)</f>
        <v>43.053040000000003</v>
      </c>
      <c r="N1518">
        <f>VLOOKUP(L1518,[1]Key!$A$1:$C$72,3,FALSE)</f>
        <v>-87.897660000000002</v>
      </c>
      <c r="O1518">
        <v>27</v>
      </c>
      <c r="P1518">
        <v>3</v>
      </c>
      <c r="Q1518">
        <v>4.0999999999999996</v>
      </c>
      <c r="R1518">
        <v>3.8</v>
      </c>
      <c r="S1518">
        <v>162</v>
      </c>
      <c r="T1518">
        <f t="shared" si="207"/>
        <v>-1</v>
      </c>
      <c r="U1518" s="1">
        <v>42784</v>
      </c>
      <c r="V1518" s="13">
        <f t="shared" si="208"/>
        <v>42767</v>
      </c>
      <c r="W1518" s="14">
        <f t="shared" si="209"/>
        <v>42784</v>
      </c>
      <c r="X1518" s="1" t="str">
        <f t="shared" si="210"/>
        <v>Saturday</v>
      </c>
      <c r="Y1518" s="2">
        <v>0.50722222222222224</v>
      </c>
      <c r="Z1518" s="2">
        <f t="shared" si="211"/>
        <v>0.5</v>
      </c>
      <c r="AA1518">
        <f>1</f>
        <v>1</v>
      </c>
      <c r="AB1518" s="1">
        <v>42784</v>
      </c>
      <c r="AC1518" s="13">
        <f t="shared" si="212"/>
        <v>42767</v>
      </c>
      <c r="AD1518" s="14">
        <f t="shared" si="213"/>
        <v>42784</v>
      </c>
      <c r="AE1518" s="1" t="str">
        <f t="shared" si="214"/>
        <v>Saturday</v>
      </c>
      <c r="AF1518" s="2">
        <v>0.52618055555555554</v>
      </c>
      <c r="AG1518" s="2">
        <f t="shared" si="215"/>
        <v>0.54166666666666663</v>
      </c>
      <c r="AH1518" t="s">
        <v>27</v>
      </c>
    </row>
    <row r="1519" spans="1:34" x14ac:dyDescent="0.2">
      <c r="A1519">
        <v>1510884</v>
      </c>
      <c r="B1519" t="s">
        <v>88</v>
      </c>
      <c r="E1519">
        <v>53027</v>
      </c>
      <c r="F1519" t="s">
        <v>23</v>
      </c>
      <c r="G1519" t="s">
        <v>89</v>
      </c>
      <c r="H1519">
        <v>5421</v>
      </c>
      <c r="I1519" t="s">
        <v>25</v>
      </c>
      <c r="J1519">
        <f>VLOOKUP(I1519,[1]Key!$A$1:$C$72,2,FALSE)</f>
        <v>43.06044</v>
      </c>
      <c r="K1519">
        <f>VLOOKUP(I1519,[1]Key!$A$1:$C$72,3,FALSE)</f>
        <v>-88.016239999999996</v>
      </c>
      <c r="L1519" t="s">
        <v>25</v>
      </c>
      <c r="M1519">
        <f>VLOOKUP(L1519,[1]Key!$A$1:$C$72,2,FALSE)</f>
        <v>43.06044</v>
      </c>
      <c r="N1519">
        <f>VLOOKUP(L1519,[1]Key!$A$1:$C$72,3,FALSE)</f>
        <v>-88.016239999999996</v>
      </c>
      <c r="O1519">
        <v>44</v>
      </c>
      <c r="P1519">
        <v>6</v>
      </c>
      <c r="Q1519">
        <v>6.6</v>
      </c>
      <c r="R1519">
        <v>6.3</v>
      </c>
      <c r="S1519">
        <v>264</v>
      </c>
      <c r="T1519">
        <f t="shared" si="207"/>
        <v>-1</v>
      </c>
      <c r="U1519" s="1">
        <v>42784</v>
      </c>
      <c r="V1519" s="13">
        <f t="shared" si="208"/>
        <v>42767</v>
      </c>
      <c r="W1519" s="14">
        <f t="shared" si="209"/>
        <v>42784</v>
      </c>
      <c r="X1519" s="1" t="str">
        <f t="shared" si="210"/>
        <v>Saturday</v>
      </c>
      <c r="Y1519" s="2">
        <v>0.51413194444444443</v>
      </c>
      <c r="Z1519" s="2">
        <f t="shared" si="211"/>
        <v>0.5</v>
      </c>
      <c r="AA1519">
        <f>1</f>
        <v>1</v>
      </c>
      <c r="AB1519" s="1">
        <v>42784</v>
      </c>
      <c r="AC1519" s="13">
        <f t="shared" si="212"/>
        <v>42767</v>
      </c>
      <c r="AD1519" s="14">
        <f t="shared" si="213"/>
        <v>42784</v>
      </c>
      <c r="AE1519" s="1" t="str">
        <f t="shared" si="214"/>
        <v>Saturday</v>
      </c>
      <c r="AF1519" s="2">
        <v>0.54496527777777781</v>
      </c>
      <c r="AG1519" s="2">
        <f t="shared" si="215"/>
        <v>0.54166666666666663</v>
      </c>
      <c r="AH1519" t="s">
        <v>35</v>
      </c>
    </row>
    <row r="1520" spans="1:34" x14ac:dyDescent="0.2">
      <c r="A1520">
        <v>1510925</v>
      </c>
      <c r="B1520" t="s">
        <v>88</v>
      </c>
      <c r="E1520">
        <v>53202</v>
      </c>
      <c r="F1520" t="s">
        <v>23</v>
      </c>
      <c r="G1520" t="s">
        <v>89</v>
      </c>
      <c r="H1520">
        <v>5512</v>
      </c>
      <c r="I1520" t="s">
        <v>61</v>
      </c>
      <c r="J1520">
        <f>VLOOKUP(I1520,[1]Key!$A$1:$C$72,2,FALSE)</f>
        <v>43.058619999999998</v>
      </c>
      <c r="K1520">
        <f>VLOOKUP(I1520,[1]Key!$A$1:$C$72,3,FALSE)</f>
        <v>-87.885319999999993</v>
      </c>
      <c r="L1520" t="s">
        <v>60</v>
      </c>
      <c r="M1520">
        <f>VLOOKUP(L1520,[1]Key!$A$1:$C$72,2,FALSE)</f>
        <v>43.066893999999998</v>
      </c>
      <c r="N1520">
        <f>VLOOKUP(L1520,[1]Key!$A$1:$C$72,3,FALSE)</f>
        <v>-87.877936000000005</v>
      </c>
      <c r="O1520">
        <v>32</v>
      </c>
      <c r="P1520">
        <v>3</v>
      </c>
      <c r="Q1520">
        <v>4.8</v>
      </c>
      <c r="R1520">
        <v>4.5999999999999996</v>
      </c>
      <c r="S1520">
        <v>192</v>
      </c>
      <c r="T1520">
        <f t="shared" si="207"/>
        <v>-1</v>
      </c>
      <c r="U1520" s="1">
        <v>42784</v>
      </c>
      <c r="V1520" s="13">
        <f t="shared" si="208"/>
        <v>42767</v>
      </c>
      <c r="W1520" s="14">
        <f t="shared" si="209"/>
        <v>42784</v>
      </c>
      <c r="X1520" s="1" t="str">
        <f t="shared" si="210"/>
        <v>Saturday</v>
      </c>
      <c r="Y1520" s="2">
        <v>0.5220717592592593</v>
      </c>
      <c r="Z1520" s="2">
        <f t="shared" si="211"/>
        <v>0.54166666666666663</v>
      </c>
      <c r="AA1520">
        <f>1</f>
        <v>1</v>
      </c>
      <c r="AB1520" s="1">
        <v>42784</v>
      </c>
      <c r="AC1520" s="13">
        <f t="shared" si="212"/>
        <v>42767</v>
      </c>
      <c r="AD1520" s="14">
        <f t="shared" si="213"/>
        <v>42784</v>
      </c>
      <c r="AE1520" s="1" t="str">
        <f t="shared" si="214"/>
        <v>Saturday</v>
      </c>
      <c r="AF1520" s="2">
        <v>0.54430555555555549</v>
      </c>
      <c r="AG1520" s="2">
        <f t="shared" si="215"/>
        <v>0.54166666666666663</v>
      </c>
      <c r="AH1520" t="s">
        <v>27</v>
      </c>
    </row>
    <row r="1521" spans="1:34" x14ac:dyDescent="0.2">
      <c r="A1521">
        <v>1510964</v>
      </c>
      <c r="B1521" t="s">
        <v>88</v>
      </c>
      <c r="E1521">
        <v>60430</v>
      </c>
      <c r="F1521" t="s">
        <v>23</v>
      </c>
      <c r="G1521" t="s">
        <v>89</v>
      </c>
      <c r="H1521">
        <v>5524</v>
      </c>
      <c r="I1521" t="s">
        <v>74</v>
      </c>
      <c r="J1521">
        <f>VLOOKUP(I1521,[1]Key!$A$1:$C$72,2,FALSE)</f>
        <v>43.040154000000001</v>
      </c>
      <c r="K1521">
        <f>VLOOKUP(I1521,[1]Key!$A$1:$C$72,3,FALSE)</f>
        <v>-87.932113000000001</v>
      </c>
      <c r="L1521" t="s">
        <v>34</v>
      </c>
      <c r="M1521">
        <f>VLOOKUP(L1521,[1]Key!$A$1:$C$72,2,FALSE)</f>
        <v>43.036900000000003</v>
      </c>
      <c r="N1521">
        <f>VLOOKUP(L1521,[1]Key!$A$1:$C$72,3,FALSE)</f>
        <v>-87.89667</v>
      </c>
      <c r="O1521">
        <v>51</v>
      </c>
      <c r="P1521">
        <v>6</v>
      </c>
      <c r="Q1521">
        <v>7.7</v>
      </c>
      <c r="R1521">
        <v>7.3</v>
      </c>
      <c r="S1521">
        <v>306</v>
      </c>
      <c r="T1521">
        <f t="shared" si="207"/>
        <v>-1</v>
      </c>
      <c r="U1521" s="1">
        <v>42784</v>
      </c>
      <c r="V1521" s="13">
        <f t="shared" si="208"/>
        <v>42767</v>
      </c>
      <c r="W1521" s="14">
        <f t="shared" si="209"/>
        <v>42784</v>
      </c>
      <c r="X1521" s="1" t="str">
        <f t="shared" si="210"/>
        <v>Saturday</v>
      </c>
      <c r="Y1521" s="2">
        <v>0.52730324074074075</v>
      </c>
      <c r="Z1521" s="2">
        <f t="shared" si="211"/>
        <v>0.54166666666666663</v>
      </c>
      <c r="AA1521">
        <f>1</f>
        <v>1</v>
      </c>
      <c r="AB1521" s="1">
        <v>42784</v>
      </c>
      <c r="AC1521" s="13">
        <f t="shared" si="212"/>
        <v>42767</v>
      </c>
      <c r="AD1521" s="14">
        <f t="shared" si="213"/>
        <v>42784</v>
      </c>
      <c r="AE1521" s="1" t="str">
        <f t="shared" si="214"/>
        <v>Saturday</v>
      </c>
      <c r="AF1521" s="2">
        <v>0.56256944444444446</v>
      </c>
      <c r="AG1521" s="2">
        <f t="shared" si="215"/>
        <v>0.58333333333333326</v>
      </c>
      <c r="AH1521" t="s">
        <v>27</v>
      </c>
    </row>
    <row r="1522" spans="1:34" x14ac:dyDescent="0.2">
      <c r="A1522">
        <v>1510994</v>
      </c>
      <c r="B1522" t="s">
        <v>88</v>
      </c>
      <c r="E1522">
        <v>53203</v>
      </c>
      <c r="F1522" t="s">
        <v>23</v>
      </c>
      <c r="G1522" t="s">
        <v>89</v>
      </c>
      <c r="H1522">
        <v>175</v>
      </c>
      <c r="I1522" t="s">
        <v>31</v>
      </c>
      <c r="J1522">
        <f>VLOOKUP(I1522,[1]Key!$A$1:$C$72,2,FALSE)</f>
        <v>43.03519</v>
      </c>
      <c r="K1522">
        <f>VLOOKUP(I1522,[1]Key!$A$1:$C$72,3,FALSE)</f>
        <v>-87.907390000000007</v>
      </c>
      <c r="L1522" t="s">
        <v>33</v>
      </c>
      <c r="M1522">
        <f>VLOOKUP(L1522,[1]Key!$A$1:$C$72,2,FALSE)</f>
        <v>43.034619999999997</v>
      </c>
      <c r="N1522">
        <f>VLOOKUP(L1522,[1]Key!$A$1:$C$72,3,FALSE)</f>
        <v>-87.917500000000004</v>
      </c>
      <c r="O1522">
        <v>230</v>
      </c>
      <c r="P1522">
        <v>24</v>
      </c>
      <c r="Q1522">
        <v>18</v>
      </c>
      <c r="R1522">
        <v>17.100000000000001</v>
      </c>
      <c r="S1522">
        <v>720</v>
      </c>
      <c r="T1522">
        <f t="shared" si="207"/>
        <v>-1</v>
      </c>
      <c r="U1522" s="1">
        <v>42784</v>
      </c>
      <c r="V1522" s="13">
        <f t="shared" si="208"/>
        <v>42767</v>
      </c>
      <c r="W1522" s="14">
        <f t="shared" si="209"/>
        <v>42784</v>
      </c>
      <c r="X1522" s="1" t="str">
        <f t="shared" si="210"/>
        <v>Saturday</v>
      </c>
      <c r="Y1522" s="2">
        <v>0.52952546296296299</v>
      </c>
      <c r="Z1522" s="2">
        <f t="shared" si="211"/>
        <v>0.54166666666666663</v>
      </c>
      <c r="AA1522">
        <f>1</f>
        <v>1</v>
      </c>
      <c r="AB1522" s="1">
        <v>42784</v>
      </c>
      <c r="AC1522" s="13">
        <f t="shared" si="212"/>
        <v>42767</v>
      </c>
      <c r="AD1522" s="14">
        <f t="shared" si="213"/>
        <v>42784</v>
      </c>
      <c r="AE1522" s="1" t="str">
        <f t="shared" si="214"/>
        <v>Saturday</v>
      </c>
      <c r="AF1522" s="2">
        <v>0.68907407407407406</v>
      </c>
      <c r="AG1522" s="2">
        <f t="shared" si="215"/>
        <v>0.70833333333333326</v>
      </c>
      <c r="AH1522" t="s">
        <v>27</v>
      </c>
    </row>
    <row r="1523" spans="1:34" x14ac:dyDescent="0.2">
      <c r="A1523">
        <v>1511163</v>
      </c>
      <c r="B1523" t="s">
        <v>88</v>
      </c>
      <c r="E1523">
        <v>77384</v>
      </c>
      <c r="F1523" t="s">
        <v>23</v>
      </c>
      <c r="G1523" t="s">
        <v>89</v>
      </c>
      <c r="H1523">
        <v>11078</v>
      </c>
      <c r="I1523" t="s">
        <v>34</v>
      </c>
      <c r="J1523">
        <f>VLOOKUP(I1523,[1]Key!$A$1:$C$72,2,FALSE)</f>
        <v>43.036900000000003</v>
      </c>
      <c r="K1523">
        <f>VLOOKUP(I1523,[1]Key!$A$1:$C$72,3,FALSE)</f>
        <v>-87.89667</v>
      </c>
      <c r="L1523" t="s">
        <v>74</v>
      </c>
      <c r="M1523">
        <f>VLOOKUP(L1523,[1]Key!$A$1:$C$72,2,FALSE)</f>
        <v>43.040154000000001</v>
      </c>
      <c r="N1523">
        <f>VLOOKUP(L1523,[1]Key!$A$1:$C$72,3,FALSE)</f>
        <v>-87.932113000000001</v>
      </c>
      <c r="O1523">
        <v>28</v>
      </c>
      <c r="P1523">
        <v>3</v>
      </c>
      <c r="Q1523">
        <v>4.2</v>
      </c>
      <c r="R1523">
        <v>4</v>
      </c>
      <c r="S1523">
        <v>168</v>
      </c>
      <c r="T1523">
        <f t="shared" si="207"/>
        <v>-1</v>
      </c>
      <c r="U1523" s="1">
        <v>42784</v>
      </c>
      <c r="V1523" s="13">
        <f t="shared" si="208"/>
        <v>42767</v>
      </c>
      <c r="W1523" s="14">
        <f t="shared" si="209"/>
        <v>42784</v>
      </c>
      <c r="X1523" s="1" t="str">
        <f t="shared" si="210"/>
        <v>Saturday</v>
      </c>
      <c r="Y1523" s="2">
        <v>0.55141203703703701</v>
      </c>
      <c r="Z1523" s="2">
        <f t="shared" si="211"/>
        <v>0.54166666666666663</v>
      </c>
      <c r="AA1523">
        <f>1</f>
        <v>1</v>
      </c>
      <c r="AB1523" s="1">
        <v>42784</v>
      </c>
      <c r="AC1523" s="13">
        <f t="shared" si="212"/>
        <v>42767</v>
      </c>
      <c r="AD1523" s="14">
        <f t="shared" si="213"/>
        <v>42784</v>
      </c>
      <c r="AE1523" s="1" t="str">
        <f t="shared" si="214"/>
        <v>Saturday</v>
      </c>
      <c r="AF1523" s="2">
        <v>0.57097222222222221</v>
      </c>
      <c r="AG1523" s="2">
        <f t="shared" si="215"/>
        <v>0.58333333333333326</v>
      </c>
      <c r="AH1523" t="s">
        <v>27</v>
      </c>
    </row>
    <row r="1524" spans="1:34" x14ac:dyDescent="0.2">
      <c r="A1524">
        <v>1511355</v>
      </c>
      <c r="B1524" t="s">
        <v>88</v>
      </c>
      <c r="E1524">
        <v>53207</v>
      </c>
      <c r="F1524" t="s">
        <v>23</v>
      </c>
      <c r="G1524" t="s">
        <v>89</v>
      </c>
      <c r="H1524">
        <v>179</v>
      </c>
      <c r="I1524" t="s">
        <v>80</v>
      </c>
      <c r="J1524">
        <f>VLOOKUP(I1524,[1]Key!$A$1:$C$72,2,FALSE)</f>
        <v>43.052460000000004</v>
      </c>
      <c r="K1524">
        <f>VLOOKUP(I1524,[1]Key!$A$1:$C$72,3,FALSE)</f>
        <v>-87.891000000000005</v>
      </c>
      <c r="L1524" t="s">
        <v>80</v>
      </c>
      <c r="M1524">
        <f>VLOOKUP(L1524,[1]Key!$A$1:$C$72,2,FALSE)</f>
        <v>43.052460000000004</v>
      </c>
      <c r="N1524">
        <f>VLOOKUP(L1524,[1]Key!$A$1:$C$72,3,FALSE)</f>
        <v>-87.891000000000005</v>
      </c>
      <c r="O1524">
        <v>49</v>
      </c>
      <c r="P1524">
        <v>6</v>
      </c>
      <c r="Q1524">
        <v>7.4</v>
      </c>
      <c r="R1524">
        <v>7</v>
      </c>
      <c r="S1524">
        <v>294</v>
      </c>
      <c r="T1524">
        <f t="shared" si="207"/>
        <v>-1</v>
      </c>
      <c r="U1524" s="1">
        <v>42784</v>
      </c>
      <c r="V1524" s="13">
        <f t="shared" si="208"/>
        <v>42767</v>
      </c>
      <c r="W1524" s="14">
        <f t="shared" si="209"/>
        <v>42784</v>
      </c>
      <c r="X1524" s="1" t="str">
        <f t="shared" si="210"/>
        <v>Saturday</v>
      </c>
      <c r="Y1524" s="2">
        <v>0.573125</v>
      </c>
      <c r="Z1524" s="2">
        <f t="shared" si="211"/>
        <v>0.58333333333333326</v>
      </c>
      <c r="AA1524">
        <f>1</f>
        <v>1</v>
      </c>
      <c r="AB1524" s="1">
        <v>42784</v>
      </c>
      <c r="AC1524" s="13">
        <f t="shared" si="212"/>
        <v>42767</v>
      </c>
      <c r="AD1524" s="14">
        <f t="shared" si="213"/>
        <v>42784</v>
      </c>
      <c r="AE1524" s="1" t="str">
        <f t="shared" si="214"/>
        <v>Saturday</v>
      </c>
      <c r="AF1524" s="2">
        <v>0.60717592592592595</v>
      </c>
      <c r="AG1524" s="2">
        <f t="shared" si="215"/>
        <v>0.625</v>
      </c>
      <c r="AH1524" t="s">
        <v>35</v>
      </c>
    </row>
    <row r="1525" spans="1:34" x14ac:dyDescent="0.2">
      <c r="A1525">
        <v>1511369</v>
      </c>
      <c r="B1525" t="s">
        <v>88</v>
      </c>
      <c r="E1525">
        <v>53202</v>
      </c>
      <c r="F1525" t="s">
        <v>23</v>
      </c>
      <c r="G1525" t="s">
        <v>89</v>
      </c>
      <c r="H1525">
        <v>11051</v>
      </c>
      <c r="I1525" t="s">
        <v>65</v>
      </c>
      <c r="J1525">
        <f>VLOOKUP(I1525,[1]Key!$A$1:$C$72,2,FALSE)</f>
        <v>43.060786</v>
      </c>
      <c r="K1525">
        <f>VLOOKUP(I1525,[1]Key!$A$1:$C$72,3,FALSE)</f>
        <v>-87.883825999999999</v>
      </c>
      <c r="L1525" t="s">
        <v>61</v>
      </c>
      <c r="M1525">
        <f>VLOOKUP(L1525,[1]Key!$A$1:$C$72,2,FALSE)</f>
        <v>43.058619999999998</v>
      </c>
      <c r="N1525">
        <f>VLOOKUP(L1525,[1]Key!$A$1:$C$72,3,FALSE)</f>
        <v>-87.885319999999993</v>
      </c>
      <c r="O1525">
        <v>91</v>
      </c>
      <c r="P1525">
        <v>9</v>
      </c>
      <c r="Q1525">
        <v>13.7</v>
      </c>
      <c r="R1525">
        <v>13</v>
      </c>
      <c r="S1525">
        <v>546</v>
      </c>
      <c r="T1525">
        <f t="shared" si="207"/>
        <v>-1</v>
      </c>
      <c r="U1525" s="1">
        <v>42784</v>
      </c>
      <c r="V1525" s="13">
        <f t="shared" si="208"/>
        <v>42767</v>
      </c>
      <c r="W1525" s="14">
        <f t="shared" si="209"/>
        <v>42784</v>
      </c>
      <c r="X1525" s="1" t="str">
        <f t="shared" si="210"/>
        <v>Saturday</v>
      </c>
      <c r="Y1525" s="2">
        <v>0.57424768518518521</v>
      </c>
      <c r="Z1525" s="2">
        <f t="shared" si="211"/>
        <v>0.58333333333333326</v>
      </c>
      <c r="AA1525">
        <f>1</f>
        <v>1</v>
      </c>
      <c r="AB1525" s="1">
        <v>42784</v>
      </c>
      <c r="AC1525" s="13">
        <f t="shared" si="212"/>
        <v>42767</v>
      </c>
      <c r="AD1525" s="14">
        <f t="shared" si="213"/>
        <v>42784</v>
      </c>
      <c r="AE1525" s="1" t="str">
        <f t="shared" si="214"/>
        <v>Saturday</v>
      </c>
      <c r="AF1525" s="2">
        <v>0.63710648148148141</v>
      </c>
      <c r="AG1525" s="2">
        <f t="shared" si="215"/>
        <v>0.625</v>
      </c>
      <c r="AH1525" t="s">
        <v>27</v>
      </c>
    </row>
    <row r="1526" spans="1:34" x14ac:dyDescent="0.2">
      <c r="A1526">
        <v>1511410</v>
      </c>
      <c r="B1526" t="s">
        <v>88</v>
      </c>
      <c r="E1526">
        <v>53204</v>
      </c>
      <c r="F1526" t="s">
        <v>23</v>
      </c>
      <c r="G1526" t="s">
        <v>89</v>
      </c>
      <c r="H1526">
        <v>5418</v>
      </c>
      <c r="I1526" t="s">
        <v>73</v>
      </c>
      <c r="J1526">
        <f>VLOOKUP(I1526,[1]Key!$A$1:$C$72,2,FALSE)</f>
        <v>43.040349999999997</v>
      </c>
      <c r="K1526">
        <f>VLOOKUP(I1526,[1]Key!$A$1:$C$72,3,FALSE)</f>
        <v>-87.920760000000001</v>
      </c>
      <c r="L1526" t="s">
        <v>52</v>
      </c>
      <c r="M1526">
        <f>VLOOKUP(L1526,[1]Key!$A$1:$C$72,2,FALSE)</f>
        <v>43.026470000000003</v>
      </c>
      <c r="N1526">
        <f>VLOOKUP(L1526,[1]Key!$A$1:$C$72,3,FALSE)</f>
        <v>-87.918040000000005</v>
      </c>
      <c r="O1526">
        <v>36</v>
      </c>
      <c r="P1526">
        <v>6</v>
      </c>
      <c r="Q1526">
        <v>5.4</v>
      </c>
      <c r="R1526">
        <v>5.0999999999999996</v>
      </c>
      <c r="S1526">
        <v>216</v>
      </c>
      <c r="T1526">
        <f t="shared" si="207"/>
        <v>-1</v>
      </c>
      <c r="U1526" s="1">
        <v>42784</v>
      </c>
      <c r="V1526" s="13">
        <f t="shared" si="208"/>
        <v>42767</v>
      </c>
      <c r="W1526" s="14">
        <f t="shared" si="209"/>
        <v>42784</v>
      </c>
      <c r="X1526" s="1" t="str">
        <f t="shared" si="210"/>
        <v>Saturday</v>
      </c>
      <c r="Y1526" s="2">
        <v>0.57763888888888892</v>
      </c>
      <c r="Z1526" s="2">
        <f t="shared" si="211"/>
        <v>0.58333333333333326</v>
      </c>
      <c r="AA1526">
        <f>1</f>
        <v>1</v>
      </c>
      <c r="AB1526" s="1">
        <v>42784</v>
      </c>
      <c r="AC1526" s="13">
        <f t="shared" si="212"/>
        <v>42767</v>
      </c>
      <c r="AD1526" s="14">
        <f t="shared" si="213"/>
        <v>42784</v>
      </c>
      <c r="AE1526" s="1" t="str">
        <f t="shared" si="214"/>
        <v>Saturday</v>
      </c>
      <c r="AF1526" s="2">
        <v>0.60273148148148148</v>
      </c>
      <c r="AG1526" s="2">
        <f t="shared" si="215"/>
        <v>0.58333333333333326</v>
      </c>
      <c r="AH1526" t="s">
        <v>27</v>
      </c>
    </row>
    <row r="1527" spans="1:34" x14ac:dyDescent="0.2">
      <c r="A1527">
        <v>1511410</v>
      </c>
      <c r="B1527" t="s">
        <v>88</v>
      </c>
      <c r="E1527">
        <v>53204</v>
      </c>
      <c r="F1527" t="s">
        <v>23</v>
      </c>
      <c r="G1527" t="s">
        <v>89</v>
      </c>
      <c r="H1527">
        <v>21</v>
      </c>
      <c r="I1527" t="s">
        <v>73</v>
      </c>
      <c r="J1527">
        <f>VLOOKUP(I1527,[1]Key!$A$1:$C$72,2,FALSE)</f>
        <v>43.040349999999997</v>
      </c>
      <c r="K1527">
        <f>VLOOKUP(I1527,[1]Key!$A$1:$C$72,3,FALSE)</f>
        <v>-87.920760000000001</v>
      </c>
      <c r="L1527" t="s">
        <v>72</v>
      </c>
      <c r="M1527">
        <f>VLOOKUP(L1527,[1]Key!$A$1:$C$72,2,FALSE)</f>
        <v>43.02948</v>
      </c>
      <c r="N1527">
        <f>VLOOKUP(L1527,[1]Key!$A$1:$C$72,3,FALSE)</f>
        <v>-87.912819999999996</v>
      </c>
      <c r="O1527">
        <v>22</v>
      </c>
      <c r="P1527">
        <v>3</v>
      </c>
      <c r="Q1527">
        <v>3.3</v>
      </c>
      <c r="R1527">
        <v>3.1</v>
      </c>
      <c r="S1527">
        <v>132</v>
      </c>
      <c r="T1527">
        <f t="shared" si="207"/>
        <v>-1</v>
      </c>
      <c r="U1527" s="1">
        <v>42784</v>
      </c>
      <c r="V1527" s="13">
        <f t="shared" si="208"/>
        <v>42767</v>
      </c>
      <c r="W1527" s="14">
        <f t="shared" si="209"/>
        <v>42784</v>
      </c>
      <c r="X1527" s="1" t="str">
        <f t="shared" si="210"/>
        <v>Saturday</v>
      </c>
      <c r="Y1527" s="2">
        <v>0.57835648148148155</v>
      </c>
      <c r="Z1527" s="2">
        <f t="shared" si="211"/>
        <v>0.58333333333333326</v>
      </c>
      <c r="AA1527">
        <f>1</f>
        <v>1</v>
      </c>
      <c r="AB1527" s="1">
        <v>42784</v>
      </c>
      <c r="AC1527" s="13">
        <f t="shared" si="212"/>
        <v>42767</v>
      </c>
      <c r="AD1527" s="14">
        <f t="shared" si="213"/>
        <v>42784</v>
      </c>
      <c r="AE1527" s="1" t="str">
        <f t="shared" si="214"/>
        <v>Saturday</v>
      </c>
      <c r="AF1527" s="2">
        <v>0.59373842592592596</v>
      </c>
      <c r="AG1527" s="2">
        <f t="shared" si="215"/>
        <v>0.58333333333333326</v>
      </c>
      <c r="AH1527" t="s">
        <v>27</v>
      </c>
    </row>
    <row r="1528" spans="1:34" x14ac:dyDescent="0.2">
      <c r="A1528">
        <v>1510583</v>
      </c>
      <c r="B1528" t="s">
        <v>88</v>
      </c>
      <c r="E1528">
        <v>53204</v>
      </c>
      <c r="F1528" t="s">
        <v>23</v>
      </c>
      <c r="G1528" t="s">
        <v>89</v>
      </c>
      <c r="H1528">
        <v>997</v>
      </c>
      <c r="I1528" t="s">
        <v>73</v>
      </c>
      <c r="J1528">
        <f>VLOOKUP(I1528,[1]Key!$A$1:$C$72,2,FALSE)</f>
        <v>43.040349999999997</v>
      </c>
      <c r="K1528">
        <f>VLOOKUP(I1528,[1]Key!$A$1:$C$72,3,FALSE)</f>
        <v>-87.920760000000001</v>
      </c>
      <c r="L1528" t="s">
        <v>72</v>
      </c>
      <c r="M1528">
        <f>VLOOKUP(L1528,[1]Key!$A$1:$C$72,2,FALSE)</f>
        <v>43.02948</v>
      </c>
      <c r="N1528">
        <f>VLOOKUP(L1528,[1]Key!$A$1:$C$72,3,FALSE)</f>
        <v>-87.912819999999996</v>
      </c>
      <c r="O1528">
        <v>22</v>
      </c>
      <c r="P1528">
        <v>3</v>
      </c>
      <c r="Q1528">
        <v>3.3</v>
      </c>
      <c r="R1528">
        <v>3.1</v>
      </c>
      <c r="S1528">
        <v>132</v>
      </c>
      <c r="T1528">
        <f t="shared" si="207"/>
        <v>-1</v>
      </c>
      <c r="U1528" s="1">
        <v>42784</v>
      </c>
      <c r="V1528" s="13">
        <f t="shared" si="208"/>
        <v>42767</v>
      </c>
      <c r="W1528" s="14">
        <f t="shared" si="209"/>
        <v>42784</v>
      </c>
      <c r="X1528" s="1" t="str">
        <f t="shared" si="210"/>
        <v>Saturday</v>
      </c>
      <c r="Y1528" s="2">
        <v>0.57885416666666667</v>
      </c>
      <c r="Z1528" s="2">
        <f t="shared" si="211"/>
        <v>0.58333333333333326</v>
      </c>
      <c r="AA1528">
        <f>1</f>
        <v>1</v>
      </c>
      <c r="AB1528" s="1">
        <v>42784</v>
      </c>
      <c r="AC1528" s="13">
        <f t="shared" si="212"/>
        <v>42767</v>
      </c>
      <c r="AD1528" s="14">
        <f t="shared" si="213"/>
        <v>42784</v>
      </c>
      <c r="AE1528" s="1" t="str">
        <f t="shared" si="214"/>
        <v>Saturday</v>
      </c>
      <c r="AF1528" s="2">
        <v>0.59393518518518518</v>
      </c>
      <c r="AG1528" s="2">
        <f t="shared" si="215"/>
        <v>0.58333333333333326</v>
      </c>
      <c r="AH1528" t="s">
        <v>27</v>
      </c>
    </row>
    <row r="1529" spans="1:34" x14ac:dyDescent="0.2">
      <c r="A1529">
        <v>1510571</v>
      </c>
      <c r="B1529" t="s">
        <v>88</v>
      </c>
      <c r="E1529">
        <v>53704</v>
      </c>
      <c r="F1529" t="s">
        <v>23</v>
      </c>
      <c r="G1529" t="s">
        <v>89</v>
      </c>
      <c r="H1529">
        <v>28</v>
      </c>
      <c r="I1529" t="s">
        <v>73</v>
      </c>
      <c r="J1529">
        <f>VLOOKUP(I1529,[1]Key!$A$1:$C$72,2,FALSE)</f>
        <v>43.040349999999997</v>
      </c>
      <c r="K1529">
        <f>VLOOKUP(I1529,[1]Key!$A$1:$C$72,3,FALSE)</f>
        <v>-87.920760000000001</v>
      </c>
      <c r="L1529" t="s">
        <v>72</v>
      </c>
      <c r="M1529">
        <f>VLOOKUP(L1529,[1]Key!$A$1:$C$72,2,FALSE)</f>
        <v>43.02948</v>
      </c>
      <c r="N1529">
        <f>VLOOKUP(L1529,[1]Key!$A$1:$C$72,3,FALSE)</f>
        <v>-87.912819999999996</v>
      </c>
      <c r="O1529">
        <v>20</v>
      </c>
      <c r="P1529">
        <v>3</v>
      </c>
      <c r="Q1529">
        <v>3</v>
      </c>
      <c r="R1529">
        <v>2.9</v>
      </c>
      <c r="S1529">
        <v>120</v>
      </c>
      <c r="T1529">
        <f t="shared" si="207"/>
        <v>-1</v>
      </c>
      <c r="U1529" s="1">
        <v>42784</v>
      </c>
      <c r="V1529" s="13">
        <f t="shared" si="208"/>
        <v>42767</v>
      </c>
      <c r="W1529" s="14">
        <f t="shared" si="209"/>
        <v>42784</v>
      </c>
      <c r="X1529" s="1" t="str">
        <f t="shared" si="210"/>
        <v>Saturday</v>
      </c>
      <c r="Y1529" s="2">
        <v>0.5794097222222222</v>
      </c>
      <c r="Z1529" s="2">
        <f t="shared" si="211"/>
        <v>0.58333333333333326</v>
      </c>
      <c r="AA1529">
        <f>1</f>
        <v>1</v>
      </c>
      <c r="AB1529" s="1">
        <v>42784</v>
      </c>
      <c r="AC1529" s="13">
        <f t="shared" si="212"/>
        <v>42767</v>
      </c>
      <c r="AD1529" s="14">
        <f t="shared" si="213"/>
        <v>42784</v>
      </c>
      <c r="AE1529" s="1" t="str">
        <f t="shared" si="214"/>
        <v>Saturday</v>
      </c>
      <c r="AF1529" s="2">
        <v>0.59327546296296296</v>
      </c>
      <c r="AG1529" s="2">
        <f t="shared" si="215"/>
        <v>0.58333333333333326</v>
      </c>
      <c r="AH1529" t="s">
        <v>27</v>
      </c>
    </row>
    <row r="1530" spans="1:34" x14ac:dyDescent="0.2">
      <c r="A1530">
        <v>1511433</v>
      </c>
      <c r="B1530" t="s">
        <v>88</v>
      </c>
      <c r="E1530">
        <v>54937</v>
      </c>
      <c r="F1530" t="s">
        <v>23</v>
      </c>
      <c r="G1530" t="s">
        <v>89</v>
      </c>
      <c r="H1530">
        <v>5479</v>
      </c>
      <c r="I1530" t="s">
        <v>34</v>
      </c>
      <c r="J1530">
        <f>VLOOKUP(I1530,[1]Key!$A$1:$C$72,2,FALSE)</f>
        <v>43.036900000000003</v>
      </c>
      <c r="K1530">
        <f>VLOOKUP(I1530,[1]Key!$A$1:$C$72,3,FALSE)</f>
        <v>-87.89667</v>
      </c>
      <c r="L1530" t="s">
        <v>34</v>
      </c>
      <c r="M1530">
        <f>VLOOKUP(L1530,[1]Key!$A$1:$C$72,2,FALSE)</f>
        <v>43.036900000000003</v>
      </c>
      <c r="N1530">
        <f>VLOOKUP(L1530,[1]Key!$A$1:$C$72,3,FALSE)</f>
        <v>-87.89667</v>
      </c>
      <c r="O1530">
        <v>23</v>
      </c>
      <c r="P1530">
        <v>3</v>
      </c>
      <c r="Q1530">
        <v>3.5</v>
      </c>
      <c r="R1530">
        <v>3.3</v>
      </c>
      <c r="S1530">
        <v>138</v>
      </c>
      <c r="T1530">
        <f t="shared" si="207"/>
        <v>-1</v>
      </c>
      <c r="U1530" s="1">
        <v>42784</v>
      </c>
      <c r="V1530" s="13">
        <f t="shared" si="208"/>
        <v>42767</v>
      </c>
      <c r="W1530" s="14">
        <f t="shared" si="209"/>
        <v>42784</v>
      </c>
      <c r="X1530" s="1" t="str">
        <f t="shared" si="210"/>
        <v>Saturday</v>
      </c>
      <c r="Y1530" s="2">
        <v>0.58016203703703706</v>
      </c>
      <c r="Z1530" s="2">
        <f t="shared" si="211"/>
        <v>0.58333333333333326</v>
      </c>
      <c r="AA1530">
        <f>1</f>
        <v>1</v>
      </c>
      <c r="AB1530" s="1">
        <v>42784</v>
      </c>
      <c r="AC1530" s="13">
        <f t="shared" si="212"/>
        <v>42767</v>
      </c>
      <c r="AD1530" s="14">
        <f t="shared" si="213"/>
        <v>42784</v>
      </c>
      <c r="AE1530" s="1" t="str">
        <f t="shared" si="214"/>
        <v>Saturday</v>
      </c>
      <c r="AF1530" s="2">
        <v>0.59642361111111108</v>
      </c>
      <c r="AG1530" s="2">
        <f t="shared" si="215"/>
        <v>0.58333333333333326</v>
      </c>
      <c r="AH1530" t="s">
        <v>35</v>
      </c>
    </row>
    <row r="1531" spans="1:34" x14ac:dyDescent="0.2">
      <c r="A1531">
        <v>1511454</v>
      </c>
      <c r="B1531" t="s">
        <v>88</v>
      </c>
      <c r="E1531">
        <v>53024</v>
      </c>
      <c r="F1531" t="s">
        <v>23</v>
      </c>
      <c r="G1531" t="s">
        <v>89</v>
      </c>
      <c r="H1531">
        <v>317</v>
      </c>
      <c r="I1531" t="s">
        <v>54</v>
      </c>
      <c r="J1531">
        <f>VLOOKUP(I1531,[1]Key!$A$1:$C$72,2,FALSE)</f>
        <v>43.046570000000003</v>
      </c>
      <c r="K1531">
        <f>VLOOKUP(I1531,[1]Key!$A$1:$C$72,3,FALSE)</f>
        <v>-87.908720000000002</v>
      </c>
      <c r="L1531" t="s">
        <v>54</v>
      </c>
      <c r="M1531">
        <f>VLOOKUP(L1531,[1]Key!$A$1:$C$72,2,FALSE)</f>
        <v>43.046570000000003</v>
      </c>
      <c r="N1531">
        <f>VLOOKUP(L1531,[1]Key!$A$1:$C$72,3,FALSE)</f>
        <v>-87.908720000000002</v>
      </c>
      <c r="O1531">
        <v>92</v>
      </c>
      <c r="P1531">
        <v>9</v>
      </c>
      <c r="Q1531">
        <v>13.8</v>
      </c>
      <c r="R1531">
        <v>13.1</v>
      </c>
      <c r="S1531">
        <v>552</v>
      </c>
      <c r="T1531">
        <f t="shared" si="207"/>
        <v>-1</v>
      </c>
      <c r="U1531" s="1">
        <v>42784</v>
      </c>
      <c r="V1531" s="13">
        <f t="shared" si="208"/>
        <v>42767</v>
      </c>
      <c r="W1531" s="14">
        <f t="shared" si="209"/>
        <v>42784</v>
      </c>
      <c r="X1531" s="1" t="str">
        <f t="shared" si="210"/>
        <v>Saturday</v>
      </c>
      <c r="Y1531" s="2">
        <v>0.58304398148148151</v>
      </c>
      <c r="Z1531" s="2">
        <f t="shared" si="211"/>
        <v>0.58333333333333326</v>
      </c>
      <c r="AA1531">
        <f>1</f>
        <v>1</v>
      </c>
      <c r="AB1531" s="1">
        <v>42784</v>
      </c>
      <c r="AC1531" s="13">
        <f t="shared" si="212"/>
        <v>42767</v>
      </c>
      <c r="AD1531" s="14">
        <f t="shared" si="213"/>
        <v>42784</v>
      </c>
      <c r="AE1531" s="1" t="str">
        <f t="shared" si="214"/>
        <v>Saturday</v>
      </c>
      <c r="AF1531" s="2">
        <v>0.64716435185185184</v>
      </c>
      <c r="AG1531" s="2">
        <f t="shared" si="215"/>
        <v>0.66666666666666663</v>
      </c>
      <c r="AH1531" t="s">
        <v>35</v>
      </c>
    </row>
    <row r="1532" spans="1:34" x14ac:dyDescent="0.2">
      <c r="A1532">
        <v>1431258</v>
      </c>
      <c r="B1532" t="s">
        <v>88</v>
      </c>
      <c r="E1532">
        <v>53217</v>
      </c>
      <c r="F1532" t="s">
        <v>23</v>
      </c>
      <c r="G1532" t="s">
        <v>89</v>
      </c>
      <c r="H1532">
        <v>9</v>
      </c>
      <c r="I1532" t="s">
        <v>67</v>
      </c>
      <c r="J1532">
        <f>VLOOKUP(I1532,[1]Key!$A$1:$C$72,2,FALSE)</f>
        <v>43.074890000000003</v>
      </c>
      <c r="K1532">
        <f>VLOOKUP(I1532,[1]Key!$A$1:$C$72,3,FALSE)</f>
        <v>-87.882810000000006</v>
      </c>
      <c r="L1532" t="s">
        <v>67</v>
      </c>
      <c r="M1532">
        <f>VLOOKUP(L1532,[1]Key!$A$1:$C$72,2,FALSE)</f>
        <v>43.074890000000003</v>
      </c>
      <c r="N1532">
        <f>VLOOKUP(L1532,[1]Key!$A$1:$C$72,3,FALSE)</f>
        <v>-87.882810000000006</v>
      </c>
      <c r="O1532">
        <v>152</v>
      </c>
      <c r="P1532">
        <v>15</v>
      </c>
      <c r="Q1532">
        <v>18</v>
      </c>
      <c r="R1532">
        <v>17.100000000000001</v>
      </c>
      <c r="S1532">
        <v>720</v>
      </c>
      <c r="T1532">
        <f t="shared" si="207"/>
        <v>-1</v>
      </c>
      <c r="U1532" s="1">
        <v>42784</v>
      </c>
      <c r="V1532" s="13">
        <f t="shared" si="208"/>
        <v>42767</v>
      </c>
      <c r="W1532" s="14">
        <f t="shared" si="209"/>
        <v>42784</v>
      </c>
      <c r="X1532" s="1" t="str">
        <f t="shared" si="210"/>
        <v>Saturday</v>
      </c>
      <c r="Y1532" s="2">
        <v>0.58416666666666661</v>
      </c>
      <c r="Z1532" s="2">
        <f t="shared" si="211"/>
        <v>0.58333333333333326</v>
      </c>
      <c r="AA1532">
        <f>1</f>
        <v>1</v>
      </c>
      <c r="AB1532" s="1">
        <v>42784</v>
      </c>
      <c r="AC1532" s="13">
        <f t="shared" si="212"/>
        <v>42767</v>
      </c>
      <c r="AD1532" s="14">
        <f t="shared" si="213"/>
        <v>42784</v>
      </c>
      <c r="AE1532" s="1" t="str">
        <f t="shared" si="214"/>
        <v>Saturday</v>
      </c>
      <c r="AF1532" s="2">
        <v>0.6902314814814815</v>
      </c>
      <c r="AG1532" s="2">
        <f t="shared" si="215"/>
        <v>0.70833333333333326</v>
      </c>
      <c r="AH1532" t="s">
        <v>35</v>
      </c>
    </row>
    <row r="1533" spans="1:34" x14ac:dyDescent="0.2">
      <c r="A1533">
        <v>1511470</v>
      </c>
      <c r="B1533" t="s">
        <v>88</v>
      </c>
      <c r="E1533">
        <v>93012</v>
      </c>
      <c r="F1533" t="s">
        <v>23</v>
      </c>
      <c r="G1533" t="s">
        <v>89</v>
      </c>
      <c r="H1533">
        <v>234</v>
      </c>
      <c r="I1533" t="s">
        <v>74</v>
      </c>
      <c r="J1533">
        <f>VLOOKUP(I1533,[1]Key!$A$1:$C$72,2,FALSE)</f>
        <v>43.040154000000001</v>
      </c>
      <c r="K1533">
        <f>VLOOKUP(I1533,[1]Key!$A$1:$C$72,3,FALSE)</f>
        <v>-87.932113000000001</v>
      </c>
      <c r="L1533" t="s">
        <v>34</v>
      </c>
      <c r="M1533">
        <f>VLOOKUP(L1533,[1]Key!$A$1:$C$72,2,FALSE)</f>
        <v>43.036900000000003</v>
      </c>
      <c r="N1533">
        <f>VLOOKUP(L1533,[1]Key!$A$1:$C$72,3,FALSE)</f>
        <v>-87.89667</v>
      </c>
      <c r="O1533">
        <v>57</v>
      </c>
      <c r="P1533">
        <v>6</v>
      </c>
      <c r="Q1533">
        <v>8.6</v>
      </c>
      <c r="R1533">
        <v>8.1</v>
      </c>
      <c r="S1533">
        <v>342</v>
      </c>
      <c r="T1533">
        <f t="shared" si="207"/>
        <v>-1</v>
      </c>
      <c r="U1533" s="1">
        <v>42784</v>
      </c>
      <c r="V1533" s="13">
        <f t="shared" si="208"/>
        <v>42767</v>
      </c>
      <c r="W1533" s="14">
        <f t="shared" si="209"/>
        <v>42784</v>
      </c>
      <c r="X1533" s="1" t="str">
        <f t="shared" si="210"/>
        <v>Saturday</v>
      </c>
      <c r="Y1533" s="2">
        <v>0.58508101851851857</v>
      </c>
      <c r="Z1533" s="2">
        <f t="shared" si="211"/>
        <v>0.58333333333333326</v>
      </c>
      <c r="AA1533">
        <f>1</f>
        <v>1</v>
      </c>
      <c r="AB1533" s="1">
        <v>42784</v>
      </c>
      <c r="AC1533" s="13">
        <f t="shared" si="212"/>
        <v>42767</v>
      </c>
      <c r="AD1533" s="14">
        <f t="shared" si="213"/>
        <v>42784</v>
      </c>
      <c r="AE1533" s="1" t="str">
        <f t="shared" si="214"/>
        <v>Saturday</v>
      </c>
      <c r="AF1533" s="2">
        <v>0.62459490740740742</v>
      </c>
      <c r="AG1533" s="2">
        <f t="shared" si="215"/>
        <v>0.625</v>
      </c>
      <c r="AH1533" t="s">
        <v>27</v>
      </c>
    </row>
    <row r="1534" spans="1:34" x14ac:dyDescent="0.2">
      <c r="A1534">
        <v>1511494</v>
      </c>
      <c r="B1534" t="s">
        <v>88</v>
      </c>
      <c r="E1534">
        <v>53226</v>
      </c>
      <c r="F1534" t="s">
        <v>23</v>
      </c>
      <c r="G1534" t="s">
        <v>89</v>
      </c>
      <c r="H1534">
        <v>11056</v>
      </c>
      <c r="I1534" t="s">
        <v>34</v>
      </c>
      <c r="J1534">
        <f>VLOOKUP(I1534,[1]Key!$A$1:$C$72,2,FALSE)</f>
        <v>43.036900000000003</v>
      </c>
      <c r="K1534">
        <f>VLOOKUP(I1534,[1]Key!$A$1:$C$72,3,FALSE)</f>
        <v>-87.89667</v>
      </c>
      <c r="L1534" t="s">
        <v>78</v>
      </c>
      <c r="M1534">
        <f>VLOOKUP(L1534,[1]Key!$A$1:$C$72,2,FALSE)</f>
        <v>43.060250000000003</v>
      </c>
      <c r="N1534">
        <f>VLOOKUP(L1534,[1]Key!$A$1:$C$72,3,FALSE)</f>
        <v>-87.892169999999993</v>
      </c>
      <c r="O1534">
        <v>29</v>
      </c>
      <c r="P1534">
        <v>3</v>
      </c>
      <c r="Q1534">
        <v>4.4000000000000004</v>
      </c>
      <c r="R1534">
        <v>4.0999999999999996</v>
      </c>
      <c r="S1534">
        <v>174</v>
      </c>
      <c r="T1534">
        <f t="shared" si="207"/>
        <v>-1</v>
      </c>
      <c r="U1534" s="1">
        <v>42784</v>
      </c>
      <c r="V1534" s="13">
        <f t="shared" si="208"/>
        <v>42767</v>
      </c>
      <c r="W1534" s="14">
        <f t="shared" si="209"/>
        <v>42784</v>
      </c>
      <c r="X1534" s="1" t="str">
        <f t="shared" si="210"/>
        <v>Saturday</v>
      </c>
      <c r="Y1534" s="2">
        <v>0.58778935185185188</v>
      </c>
      <c r="Z1534" s="2">
        <f t="shared" si="211"/>
        <v>0.58333333333333326</v>
      </c>
      <c r="AA1534">
        <f>1</f>
        <v>1</v>
      </c>
      <c r="AB1534" s="1">
        <v>42784</v>
      </c>
      <c r="AC1534" s="13">
        <f t="shared" si="212"/>
        <v>42767</v>
      </c>
      <c r="AD1534" s="14">
        <f t="shared" si="213"/>
        <v>42784</v>
      </c>
      <c r="AE1534" s="1" t="str">
        <f t="shared" si="214"/>
        <v>Saturday</v>
      </c>
      <c r="AF1534" s="2">
        <v>0.60806712962962961</v>
      </c>
      <c r="AG1534" s="2">
        <f t="shared" si="215"/>
        <v>0.625</v>
      </c>
      <c r="AH1534" t="s">
        <v>27</v>
      </c>
    </row>
    <row r="1535" spans="1:34" x14ac:dyDescent="0.2">
      <c r="A1535">
        <v>1511504</v>
      </c>
      <c r="B1535" t="s">
        <v>88</v>
      </c>
      <c r="E1535">
        <v>53404</v>
      </c>
      <c r="F1535" t="s">
        <v>23</v>
      </c>
      <c r="G1535" t="s">
        <v>89</v>
      </c>
      <c r="H1535">
        <v>5451</v>
      </c>
      <c r="I1535" t="s">
        <v>36</v>
      </c>
      <c r="J1535">
        <f>VLOOKUP(I1535,[1]Key!$A$1:$C$72,2,FALSE)</f>
        <v>43.038580000000003</v>
      </c>
      <c r="K1535">
        <f>VLOOKUP(I1535,[1]Key!$A$1:$C$72,3,FALSE)</f>
        <v>-87.90934</v>
      </c>
      <c r="L1535" t="s">
        <v>80</v>
      </c>
      <c r="M1535">
        <f>VLOOKUP(L1535,[1]Key!$A$1:$C$72,2,FALSE)</f>
        <v>43.052460000000004</v>
      </c>
      <c r="N1535">
        <f>VLOOKUP(L1535,[1]Key!$A$1:$C$72,3,FALSE)</f>
        <v>-87.891000000000005</v>
      </c>
      <c r="O1535">
        <v>83</v>
      </c>
      <c r="P1535">
        <v>9</v>
      </c>
      <c r="Q1535">
        <v>12.5</v>
      </c>
      <c r="R1535">
        <v>11.8</v>
      </c>
      <c r="S1535">
        <v>498</v>
      </c>
      <c r="T1535">
        <f t="shared" si="207"/>
        <v>-1</v>
      </c>
      <c r="U1535" s="1">
        <v>42784</v>
      </c>
      <c r="V1535" s="13">
        <f t="shared" si="208"/>
        <v>42767</v>
      </c>
      <c r="W1535" s="14">
        <f t="shared" si="209"/>
        <v>42784</v>
      </c>
      <c r="X1535" s="1" t="str">
        <f t="shared" si="210"/>
        <v>Saturday</v>
      </c>
      <c r="Y1535" s="2">
        <v>0.59</v>
      </c>
      <c r="Z1535" s="2">
        <f t="shared" si="211"/>
        <v>0.58333333333333326</v>
      </c>
      <c r="AA1535">
        <f>1</f>
        <v>1</v>
      </c>
      <c r="AB1535" s="1">
        <v>42784</v>
      </c>
      <c r="AC1535" s="13">
        <f t="shared" si="212"/>
        <v>42767</v>
      </c>
      <c r="AD1535" s="14">
        <f t="shared" si="213"/>
        <v>42784</v>
      </c>
      <c r="AE1535" s="1" t="str">
        <f t="shared" si="214"/>
        <v>Saturday</v>
      </c>
      <c r="AF1535" s="2">
        <v>0.64780092592592597</v>
      </c>
      <c r="AG1535" s="2">
        <f t="shared" si="215"/>
        <v>0.66666666666666663</v>
      </c>
      <c r="AH1535" t="s">
        <v>27</v>
      </c>
    </row>
    <row r="1536" spans="1:34" x14ac:dyDescent="0.2">
      <c r="A1536">
        <v>1511554</v>
      </c>
      <c r="B1536" t="s">
        <v>88</v>
      </c>
      <c r="E1536">
        <v>55123</v>
      </c>
      <c r="F1536" t="s">
        <v>23</v>
      </c>
      <c r="G1536" t="s">
        <v>89</v>
      </c>
      <c r="H1536">
        <v>5475</v>
      </c>
      <c r="I1536" t="s">
        <v>36</v>
      </c>
      <c r="J1536">
        <f>VLOOKUP(I1536,[1]Key!$A$1:$C$72,2,FALSE)</f>
        <v>43.038580000000003</v>
      </c>
      <c r="K1536">
        <f>VLOOKUP(I1536,[1]Key!$A$1:$C$72,3,FALSE)</f>
        <v>-87.90934</v>
      </c>
      <c r="L1536" t="s">
        <v>74</v>
      </c>
      <c r="M1536">
        <f>VLOOKUP(L1536,[1]Key!$A$1:$C$72,2,FALSE)</f>
        <v>43.040154000000001</v>
      </c>
      <c r="N1536">
        <f>VLOOKUP(L1536,[1]Key!$A$1:$C$72,3,FALSE)</f>
        <v>-87.932113000000001</v>
      </c>
      <c r="O1536">
        <v>20</v>
      </c>
      <c r="P1536">
        <v>3</v>
      </c>
      <c r="Q1536">
        <v>3</v>
      </c>
      <c r="R1536">
        <v>2.9</v>
      </c>
      <c r="S1536">
        <v>120</v>
      </c>
      <c r="T1536">
        <f t="shared" si="207"/>
        <v>-1</v>
      </c>
      <c r="U1536" s="1">
        <v>42784</v>
      </c>
      <c r="V1536" s="13">
        <f t="shared" si="208"/>
        <v>42767</v>
      </c>
      <c r="W1536" s="14">
        <f t="shared" si="209"/>
        <v>42784</v>
      </c>
      <c r="X1536" s="1" t="str">
        <f t="shared" si="210"/>
        <v>Saturday</v>
      </c>
      <c r="Y1536" s="2">
        <v>0.59454861111111112</v>
      </c>
      <c r="Z1536" s="2">
        <f t="shared" si="211"/>
        <v>0.58333333333333326</v>
      </c>
      <c r="AA1536">
        <f>1</f>
        <v>1</v>
      </c>
      <c r="AB1536" s="1">
        <v>42784</v>
      </c>
      <c r="AC1536" s="13">
        <f t="shared" si="212"/>
        <v>42767</v>
      </c>
      <c r="AD1536" s="14">
        <f t="shared" si="213"/>
        <v>42784</v>
      </c>
      <c r="AE1536" s="1" t="str">
        <f t="shared" si="214"/>
        <v>Saturday</v>
      </c>
      <c r="AF1536" s="2">
        <v>0.60848379629629623</v>
      </c>
      <c r="AG1536" s="2">
        <f t="shared" si="215"/>
        <v>0.625</v>
      </c>
      <c r="AH1536" t="s">
        <v>27</v>
      </c>
    </row>
    <row r="1537" spans="1:34" x14ac:dyDescent="0.2">
      <c r="A1537">
        <v>1282531</v>
      </c>
      <c r="B1537" t="s">
        <v>88</v>
      </c>
      <c r="E1537">
        <v>53213</v>
      </c>
      <c r="F1537" t="s">
        <v>23</v>
      </c>
      <c r="G1537" t="s">
        <v>89</v>
      </c>
      <c r="H1537">
        <v>11103</v>
      </c>
      <c r="I1537" t="s">
        <v>59</v>
      </c>
      <c r="J1537">
        <f>VLOOKUP(I1537,[1]Key!$A$1:$C$72,2,FALSE)</f>
        <v>43.060580000000002</v>
      </c>
      <c r="K1537">
        <f>VLOOKUP(I1537,[1]Key!$A$1:$C$72,3,FALSE)</f>
        <v>-87.998589999999993</v>
      </c>
      <c r="L1537" t="s">
        <v>57</v>
      </c>
      <c r="M1537">
        <f>VLOOKUP(L1537,[1]Key!$A$1:$C$72,2,FALSE)</f>
        <v>43.048609999999996</v>
      </c>
      <c r="N1537">
        <f>VLOOKUP(L1537,[1]Key!$A$1:$C$72,3,FALSE)</f>
        <v>-88.008480000000006</v>
      </c>
      <c r="O1537">
        <v>45</v>
      </c>
      <c r="P1537">
        <v>6</v>
      </c>
      <c r="Q1537">
        <v>6.8</v>
      </c>
      <c r="R1537">
        <v>6.4</v>
      </c>
      <c r="S1537">
        <v>270</v>
      </c>
      <c r="T1537">
        <f t="shared" si="207"/>
        <v>-1</v>
      </c>
      <c r="U1537" s="1">
        <v>42784</v>
      </c>
      <c r="V1537" s="13">
        <f t="shared" si="208"/>
        <v>42767</v>
      </c>
      <c r="W1537" s="14">
        <f t="shared" si="209"/>
        <v>42784</v>
      </c>
      <c r="X1537" s="1" t="str">
        <f t="shared" si="210"/>
        <v>Saturday</v>
      </c>
      <c r="Y1537" s="2">
        <v>0.59534722222222225</v>
      </c>
      <c r="Z1537" s="2">
        <f t="shared" si="211"/>
        <v>0.58333333333333326</v>
      </c>
      <c r="AA1537">
        <f>1</f>
        <v>1</v>
      </c>
      <c r="AB1537" s="1">
        <v>42784</v>
      </c>
      <c r="AC1537" s="13">
        <f t="shared" si="212"/>
        <v>42767</v>
      </c>
      <c r="AD1537" s="14">
        <f t="shared" si="213"/>
        <v>42784</v>
      </c>
      <c r="AE1537" s="1" t="str">
        <f t="shared" si="214"/>
        <v>Saturday</v>
      </c>
      <c r="AF1537" s="2">
        <v>0.62666666666666659</v>
      </c>
      <c r="AG1537" s="2">
        <f t="shared" si="215"/>
        <v>0.625</v>
      </c>
      <c r="AH1537" t="s">
        <v>27</v>
      </c>
    </row>
    <row r="1538" spans="1:34" x14ac:dyDescent="0.2">
      <c r="A1538">
        <v>1511661</v>
      </c>
      <c r="B1538" t="s">
        <v>88</v>
      </c>
      <c r="E1538">
        <v>53022</v>
      </c>
      <c r="F1538" t="s">
        <v>23</v>
      </c>
      <c r="G1538" t="s">
        <v>89</v>
      </c>
      <c r="H1538">
        <v>279</v>
      </c>
      <c r="I1538" t="s">
        <v>74</v>
      </c>
      <c r="J1538">
        <f>VLOOKUP(I1538,[1]Key!$A$1:$C$72,2,FALSE)</f>
        <v>43.040154000000001</v>
      </c>
      <c r="K1538">
        <f>VLOOKUP(I1538,[1]Key!$A$1:$C$72,3,FALSE)</f>
        <v>-87.932113000000001</v>
      </c>
      <c r="L1538" t="s">
        <v>39</v>
      </c>
      <c r="M1538">
        <f>VLOOKUP(L1538,[1]Key!$A$1:$C$72,2,FALSE)</f>
        <v>43.03913</v>
      </c>
      <c r="N1538">
        <f>VLOOKUP(L1538,[1]Key!$A$1:$C$72,3,FALSE)</f>
        <v>-87.916150000000002</v>
      </c>
      <c r="O1538">
        <v>6</v>
      </c>
      <c r="P1538">
        <v>3</v>
      </c>
      <c r="Q1538">
        <v>0.9</v>
      </c>
      <c r="R1538">
        <v>0.9</v>
      </c>
      <c r="S1538">
        <v>36</v>
      </c>
      <c r="T1538">
        <f t="shared" ref="T1538:T1601" si="216">-1</f>
        <v>-1</v>
      </c>
      <c r="U1538" s="1">
        <v>42784</v>
      </c>
      <c r="V1538" s="13">
        <f t="shared" ref="V1538:V1601" si="217">DATE(YEAR(U1538), MONTH(U1538), 1)</f>
        <v>42767</v>
      </c>
      <c r="W1538" s="14">
        <f t="shared" ref="W1538:W1601" si="218">U1538</f>
        <v>42784</v>
      </c>
      <c r="X1538" s="1" t="str">
        <f t="shared" ref="X1538:X1601" si="219">TEXT(W1538,"dddd")</f>
        <v>Saturday</v>
      </c>
      <c r="Y1538" s="2">
        <v>0.6069444444444444</v>
      </c>
      <c r="Z1538" s="2">
        <f t="shared" ref="Z1538:Z1601" si="220">MROUND(Y1538, "1:00")</f>
        <v>0.625</v>
      </c>
      <c r="AA1538">
        <f>1</f>
        <v>1</v>
      </c>
      <c r="AB1538" s="1">
        <v>42784</v>
      </c>
      <c r="AC1538" s="13">
        <f t="shared" ref="AC1538:AC1601" si="221">DATE(YEAR(AB1538), MONTH(AB1538), 1)</f>
        <v>42767</v>
      </c>
      <c r="AD1538" s="14">
        <f t="shared" ref="AD1538:AD1601" si="222">AB1538</f>
        <v>42784</v>
      </c>
      <c r="AE1538" s="1" t="str">
        <f t="shared" ref="AE1538:AE1601" si="223">TEXT(AD1538,"dddd")</f>
        <v>Saturday</v>
      </c>
      <c r="AF1538" s="2">
        <v>0.61168981481481477</v>
      </c>
      <c r="AG1538" s="2">
        <f t="shared" ref="AG1538:AG1601" si="224">MROUND(AF1538, "1:00")</f>
        <v>0.625</v>
      </c>
      <c r="AH1538" t="s">
        <v>27</v>
      </c>
    </row>
    <row r="1539" spans="1:34" x14ac:dyDescent="0.2">
      <c r="A1539">
        <v>1511747</v>
      </c>
      <c r="B1539" t="s">
        <v>88</v>
      </c>
      <c r="E1539">
        <v>60071</v>
      </c>
      <c r="F1539" t="s">
        <v>23</v>
      </c>
      <c r="G1539" t="s">
        <v>89</v>
      </c>
      <c r="H1539">
        <v>100</v>
      </c>
      <c r="I1539" t="s">
        <v>29</v>
      </c>
      <c r="J1539">
        <f>VLOOKUP(I1539,[1]Key!$A$1:$C$72,2,FALSE)</f>
        <v>43.042490000000001</v>
      </c>
      <c r="K1539">
        <f>VLOOKUP(I1539,[1]Key!$A$1:$C$72,3,FALSE)</f>
        <v>-87.909959999999998</v>
      </c>
      <c r="L1539" t="s">
        <v>29</v>
      </c>
      <c r="M1539">
        <f>VLOOKUP(L1539,[1]Key!$A$1:$C$72,2,FALSE)</f>
        <v>43.042490000000001</v>
      </c>
      <c r="N1539">
        <f>VLOOKUP(L1539,[1]Key!$A$1:$C$72,3,FALSE)</f>
        <v>-87.909959999999998</v>
      </c>
      <c r="O1539">
        <v>70</v>
      </c>
      <c r="P1539">
        <v>9</v>
      </c>
      <c r="Q1539">
        <v>10.5</v>
      </c>
      <c r="R1539">
        <v>10</v>
      </c>
      <c r="S1539">
        <v>420</v>
      </c>
      <c r="T1539">
        <f t="shared" si="216"/>
        <v>-1</v>
      </c>
      <c r="U1539" s="1">
        <v>42784</v>
      </c>
      <c r="V1539" s="13">
        <f t="shared" si="217"/>
        <v>42767</v>
      </c>
      <c r="W1539" s="14">
        <f t="shared" si="218"/>
        <v>42784</v>
      </c>
      <c r="X1539" s="1" t="str">
        <f t="shared" si="219"/>
        <v>Saturday</v>
      </c>
      <c r="Y1539" s="2">
        <v>0.61613425925925924</v>
      </c>
      <c r="Z1539" s="2">
        <f t="shared" si="220"/>
        <v>0.625</v>
      </c>
      <c r="AA1539">
        <f>1</f>
        <v>1</v>
      </c>
      <c r="AB1539" s="1">
        <v>42784</v>
      </c>
      <c r="AC1539" s="13">
        <f t="shared" si="221"/>
        <v>42767</v>
      </c>
      <c r="AD1539" s="14">
        <f t="shared" si="222"/>
        <v>42784</v>
      </c>
      <c r="AE1539" s="1" t="str">
        <f t="shared" si="223"/>
        <v>Saturday</v>
      </c>
      <c r="AF1539" s="2">
        <v>0.66520833333333329</v>
      </c>
      <c r="AG1539" s="2">
        <f t="shared" si="224"/>
        <v>0.66666666666666663</v>
      </c>
      <c r="AH1539" t="s">
        <v>35</v>
      </c>
    </row>
    <row r="1540" spans="1:34" x14ac:dyDescent="0.2">
      <c r="A1540">
        <v>1511782</v>
      </c>
      <c r="B1540" t="s">
        <v>88</v>
      </c>
      <c r="E1540">
        <v>53703</v>
      </c>
      <c r="F1540" t="s">
        <v>23</v>
      </c>
      <c r="G1540" t="s">
        <v>89</v>
      </c>
      <c r="H1540">
        <v>108</v>
      </c>
      <c r="I1540" t="s">
        <v>80</v>
      </c>
      <c r="J1540">
        <f>VLOOKUP(I1540,[1]Key!$A$1:$C$72,2,FALSE)</f>
        <v>43.052460000000004</v>
      </c>
      <c r="K1540">
        <f>VLOOKUP(I1540,[1]Key!$A$1:$C$72,3,FALSE)</f>
        <v>-87.891000000000005</v>
      </c>
      <c r="L1540" t="s">
        <v>80</v>
      </c>
      <c r="M1540">
        <f>VLOOKUP(L1540,[1]Key!$A$1:$C$72,2,FALSE)</f>
        <v>43.052460000000004</v>
      </c>
      <c r="N1540">
        <f>VLOOKUP(L1540,[1]Key!$A$1:$C$72,3,FALSE)</f>
        <v>-87.891000000000005</v>
      </c>
      <c r="O1540">
        <v>1</v>
      </c>
      <c r="P1540">
        <v>0</v>
      </c>
      <c r="Q1540">
        <v>0.2</v>
      </c>
      <c r="R1540">
        <v>0.1</v>
      </c>
      <c r="S1540">
        <v>6</v>
      </c>
      <c r="T1540">
        <f t="shared" si="216"/>
        <v>-1</v>
      </c>
      <c r="U1540" s="1">
        <v>42784</v>
      </c>
      <c r="V1540" s="13">
        <f t="shared" si="217"/>
        <v>42767</v>
      </c>
      <c r="W1540" s="14">
        <f t="shared" si="218"/>
        <v>42784</v>
      </c>
      <c r="X1540" s="1" t="str">
        <f t="shared" si="219"/>
        <v>Saturday</v>
      </c>
      <c r="Y1540" s="2">
        <v>0.62057870370370372</v>
      </c>
      <c r="Z1540" s="2">
        <f t="shared" si="220"/>
        <v>0.625</v>
      </c>
      <c r="AA1540">
        <f>1</f>
        <v>1</v>
      </c>
      <c r="AB1540" s="1">
        <v>42784</v>
      </c>
      <c r="AC1540" s="13">
        <f t="shared" si="221"/>
        <v>42767</v>
      </c>
      <c r="AD1540" s="14">
        <f t="shared" si="222"/>
        <v>42784</v>
      </c>
      <c r="AE1540" s="1" t="str">
        <f t="shared" si="223"/>
        <v>Saturday</v>
      </c>
      <c r="AF1540" s="2">
        <v>0.62086805555555558</v>
      </c>
      <c r="AG1540" s="2">
        <f t="shared" si="224"/>
        <v>0.625</v>
      </c>
      <c r="AH1540" t="s">
        <v>35</v>
      </c>
    </row>
    <row r="1541" spans="1:34" x14ac:dyDescent="0.2">
      <c r="A1541">
        <v>1511802</v>
      </c>
      <c r="B1541" t="s">
        <v>88</v>
      </c>
      <c r="E1541">
        <v>53204</v>
      </c>
      <c r="F1541" t="s">
        <v>23</v>
      </c>
      <c r="G1541" t="s">
        <v>89</v>
      </c>
      <c r="H1541">
        <v>190</v>
      </c>
      <c r="I1541" t="s">
        <v>72</v>
      </c>
      <c r="J1541">
        <f>VLOOKUP(I1541,[1]Key!$A$1:$C$72,2,FALSE)</f>
        <v>43.02948</v>
      </c>
      <c r="K1541">
        <f>VLOOKUP(I1541,[1]Key!$A$1:$C$72,3,FALSE)</f>
        <v>-87.912819999999996</v>
      </c>
      <c r="L1541" t="s">
        <v>72</v>
      </c>
      <c r="M1541">
        <f>VLOOKUP(L1541,[1]Key!$A$1:$C$72,2,FALSE)</f>
        <v>43.02948</v>
      </c>
      <c r="N1541">
        <f>VLOOKUP(L1541,[1]Key!$A$1:$C$72,3,FALSE)</f>
        <v>-87.912819999999996</v>
      </c>
      <c r="O1541">
        <v>5</v>
      </c>
      <c r="P1541">
        <v>0</v>
      </c>
      <c r="Q1541">
        <v>0.8</v>
      </c>
      <c r="R1541">
        <v>0.7</v>
      </c>
      <c r="S1541">
        <v>30</v>
      </c>
      <c r="T1541">
        <f t="shared" si="216"/>
        <v>-1</v>
      </c>
      <c r="U1541" s="1">
        <v>42784</v>
      </c>
      <c r="V1541" s="13">
        <f t="shared" si="217"/>
        <v>42767</v>
      </c>
      <c r="W1541" s="14">
        <f t="shared" si="218"/>
        <v>42784</v>
      </c>
      <c r="X1541" s="1" t="str">
        <f t="shared" si="219"/>
        <v>Saturday</v>
      </c>
      <c r="Y1541" s="2">
        <v>0.62285879629629626</v>
      </c>
      <c r="Z1541" s="2">
        <f t="shared" si="220"/>
        <v>0.625</v>
      </c>
      <c r="AA1541">
        <f>1</f>
        <v>1</v>
      </c>
      <c r="AB1541" s="1">
        <v>42784</v>
      </c>
      <c r="AC1541" s="13">
        <f t="shared" si="221"/>
        <v>42767</v>
      </c>
      <c r="AD1541" s="14">
        <f t="shared" si="222"/>
        <v>42784</v>
      </c>
      <c r="AE1541" s="1" t="str">
        <f t="shared" si="223"/>
        <v>Saturday</v>
      </c>
      <c r="AF1541" s="2">
        <v>0.6262847222222222</v>
      </c>
      <c r="AG1541" s="2">
        <f t="shared" si="224"/>
        <v>0.625</v>
      </c>
      <c r="AH1541" t="s">
        <v>35</v>
      </c>
    </row>
    <row r="1542" spans="1:34" x14ac:dyDescent="0.2">
      <c r="A1542">
        <v>1430487</v>
      </c>
      <c r="B1542" t="s">
        <v>88</v>
      </c>
      <c r="E1542">
        <v>53204</v>
      </c>
      <c r="F1542" t="s">
        <v>23</v>
      </c>
      <c r="G1542" t="s">
        <v>89</v>
      </c>
      <c r="H1542">
        <v>135</v>
      </c>
      <c r="I1542" t="s">
        <v>82</v>
      </c>
      <c r="J1542">
        <f>VLOOKUP(I1542,[1]Key!$A$1:$C$72,2,FALSE)</f>
        <v>43.026229999999998</v>
      </c>
      <c r="K1542">
        <f>VLOOKUP(I1542,[1]Key!$A$1:$C$72,3,FALSE)</f>
        <v>-87.912809999999993</v>
      </c>
      <c r="L1542" t="s">
        <v>40</v>
      </c>
      <c r="M1542">
        <f>VLOOKUP(L1542,[1]Key!$A$1:$C$72,2,FALSE)</f>
        <v>43.031480000000002</v>
      </c>
      <c r="N1542">
        <f>VLOOKUP(L1542,[1]Key!$A$1:$C$72,3,FALSE)</f>
        <v>-87.908169999999998</v>
      </c>
      <c r="O1542">
        <v>51</v>
      </c>
      <c r="P1542">
        <v>6</v>
      </c>
      <c r="Q1542">
        <v>7.7</v>
      </c>
      <c r="R1542">
        <v>7.3</v>
      </c>
      <c r="S1542">
        <v>306</v>
      </c>
      <c r="T1542">
        <f t="shared" si="216"/>
        <v>-1</v>
      </c>
      <c r="U1542" s="1">
        <v>42784</v>
      </c>
      <c r="V1542" s="13">
        <f t="shared" si="217"/>
        <v>42767</v>
      </c>
      <c r="W1542" s="14">
        <f t="shared" si="218"/>
        <v>42784</v>
      </c>
      <c r="X1542" s="1" t="str">
        <f t="shared" si="219"/>
        <v>Saturday</v>
      </c>
      <c r="Y1542" s="2">
        <v>0.62479166666666663</v>
      </c>
      <c r="Z1542" s="2">
        <f t="shared" si="220"/>
        <v>0.625</v>
      </c>
      <c r="AA1542">
        <f>1</f>
        <v>1</v>
      </c>
      <c r="AB1542" s="1">
        <v>42784</v>
      </c>
      <c r="AC1542" s="13">
        <f t="shared" si="221"/>
        <v>42767</v>
      </c>
      <c r="AD1542" s="14">
        <f t="shared" si="222"/>
        <v>42784</v>
      </c>
      <c r="AE1542" s="1" t="str">
        <f t="shared" si="223"/>
        <v>Saturday</v>
      </c>
      <c r="AF1542" s="2">
        <v>0.66031249999999997</v>
      </c>
      <c r="AG1542" s="2">
        <f t="shared" si="224"/>
        <v>0.66666666666666663</v>
      </c>
      <c r="AH1542" t="s">
        <v>27</v>
      </c>
    </row>
    <row r="1543" spans="1:34" x14ac:dyDescent="0.2">
      <c r="A1543">
        <v>1509769</v>
      </c>
      <c r="B1543" t="s">
        <v>88</v>
      </c>
      <c r="E1543">
        <v>53226</v>
      </c>
      <c r="F1543" t="s">
        <v>23</v>
      </c>
      <c r="G1543" t="s">
        <v>89</v>
      </c>
      <c r="H1543">
        <v>91</v>
      </c>
      <c r="I1543" t="s">
        <v>78</v>
      </c>
      <c r="J1543">
        <f>VLOOKUP(I1543,[1]Key!$A$1:$C$72,2,FALSE)</f>
        <v>43.060250000000003</v>
      </c>
      <c r="K1543">
        <f>VLOOKUP(I1543,[1]Key!$A$1:$C$72,3,FALSE)</f>
        <v>-87.892169999999993</v>
      </c>
      <c r="L1543" t="s">
        <v>66</v>
      </c>
      <c r="M1543">
        <f>VLOOKUP(L1543,[1]Key!$A$1:$C$72,2,FALSE)</f>
        <v>43.060155999999999</v>
      </c>
      <c r="N1543">
        <f>VLOOKUP(L1543,[1]Key!$A$1:$C$72,3,FALSE)</f>
        <v>-87.881258000000003</v>
      </c>
      <c r="O1543">
        <v>412</v>
      </c>
      <c r="P1543">
        <v>42</v>
      </c>
      <c r="Q1543">
        <v>18</v>
      </c>
      <c r="R1543">
        <v>17.100000000000001</v>
      </c>
      <c r="S1543">
        <v>720</v>
      </c>
      <c r="T1543">
        <f t="shared" si="216"/>
        <v>-1</v>
      </c>
      <c r="U1543" s="1">
        <v>42784</v>
      </c>
      <c r="V1543" s="13">
        <f t="shared" si="217"/>
        <v>42767</v>
      </c>
      <c r="W1543" s="14">
        <f t="shared" si="218"/>
        <v>42784</v>
      </c>
      <c r="X1543" s="1" t="str">
        <f t="shared" si="219"/>
        <v>Saturday</v>
      </c>
      <c r="Y1543" s="2">
        <v>0.6294791666666667</v>
      </c>
      <c r="Z1543" s="2">
        <f t="shared" si="220"/>
        <v>0.625</v>
      </c>
      <c r="AA1543">
        <f>1</f>
        <v>1</v>
      </c>
      <c r="AB1543" s="1">
        <v>42784</v>
      </c>
      <c r="AC1543" s="13">
        <f t="shared" si="221"/>
        <v>42767</v>
      </c>
      <c r="AD1543" s="14">
        <f t="shared" si="222"/>
        <v>42784</v>
      </c>
      <c r="AE1543" s="1" t="str">
        <f t="shared" si="223"/>
        <v>Saturday</v>
      </c>
      <c r="AF1543" s="2">
        <v>0.91547453703703707</v>
      </c>
      <c r="AG1543" s="2">
        <f t="shared" si="224"/>
        <v>0.91666666666666663</v>
      </c>
      <c r="AH1543" t="s">
        <v>27</v>
      </c>
    </row>
    <row r="1544" spans="1:34" x14ac:dyDescent="0.2">
      <c r="A1544">
        <v>1019447</v>
      </c>
      <c r="B1544" t="s">
        <v>88</v>
      </c>
      <c r="E1544">
        <v>53202</v>
      </c>
      <c r="F1544" t="s">
        <v>23</v>
      </c>
      <c r="G1544" t="s">
        <v>89</v>
      </c>
      <c r="H1544">
        <v>11094</v>
      </c>
      <c r="I1544" t="s">
        <v>36</v>
      </c>
      <c r="J1544">
        <f>VLOOKUP(I1544,[1]Key!$A$1:$C$72,2,FALSE)</f>
        <v>43.038580000000003</v>
      </c>
      <c r="K1544">
        <f>VLOOKUP(I1544,[1]Key!$A$1:$C$72,3,FALSE)</f>
        <v>-87.90934</v>
      </c>
      <c r="L1544" t="s">
        <v>80</v>
      </c>
      <c r="M1544">
        <f>VLOOKUP(L1544,[1]Key!$A$1:$C$72,2,FALSE)</f>
        <v>43.052460000000004</v>
      </c>
      <c r="N1544">
        <f>VLOOKUP(L1544,[1]Key!$A$1:$C$72,3,FALSE)</f>
        <v>-87.891000000000005</v>
      </c>
      <c r="O1544">
        <v>13</v>
      </c>
      <c r="P1544">
        <v>3</v>
      </c>
      <c r="Q1544">
        <v>2</v>
      </c>
      <c r="R1544">
        <v>1.9</v>
      </c>
      <c r="S1544">
        <v>78</v>
      </c>
      <c r="T1544">
        <f t="shared" si="216"/>
        <v>-1</v>
      </c>
      <c r="U1544" s="1">
        <v>42784</v>
      </c>
      <c r="V1544" s="13">
        <f t="shared" si="217"/>
        <v>42767</v>
      </c>
      <c r="W1544" s="14">
        <f t="shared" si="218"/>
        <v>42784</v>
      </c>
      <c r="X1544" s="1" t="str">
        <f t="shared" si="219"/>
        <v>Saturday</v>
      </c>
      <c r="Y1544" s="2">
        <v>0.63085648148148155</v>
      </c>
      <c r="Z1544" s="2">
        <f t="shared" si="220"/>
        <v>0.625</v>
      </c>
      <c r="AA1544">
        <f>1</f>
        <v>1</v>
      </c>
      <c r="AB1544" s="1">
        <v>42784</v>
      </c>
      <c r="AC1544" s="13">
        <f t="shared" si="221"/>
        <v>42767</v>
      </c>
      <c r="AD1544" s="14">
        <f t="shared" si="222"/>
        <v>42784</v>
      </c>
      <c r="AE1544" s="1" t="str">
        <f t="shared" si="223"/>
        <v>Saturday</v>
      </c>
      <c r="AF1544" s="2">
        <v>0.64002314814814809</v>
      </c>
      <c r="AG1544" s="2">
        <f t="shared" si="224"/>
        <v>0.625</v>
      </c>
      <c r="AH1544" t="s">
        <v>27</v>
      </c>
    </row>
    <row r="1545" spans="1:34" x14ac:dyDescent="0.2">
      <c r="A1545">
        <v>1512008</v>
      </c>
      <c r="B1545" t="s">
        <v>88</v>
      </c>
      <c r="E1545">
        <v>53963</v>
      </c>
      <c r="F1545" t="s">
        <v>23</v>
      </c>
      <c r="G1545" t="s">
        <v>89</v>
      </c>
      <c r="H1545">
        <v>11047</v>
      </c>
      <c r="I1545" t="s">
        <v>67</v>
      </c>
      <c r="J1545">
        <f>VLOOKUP(I1545,[1]Key!$A$1:$C$72,2,FALSE)</f>
        <v>43.074890000000003</v>
      </c>
      <c r="K1545">
        <f>VLOOKUP(I1545,[1]Key!$A$1:$C$72,3,FALSE)</f>
        <v>-87.882810000000006</v>
      </c>
      <c r="L1545" t="s">
        <v>67</v>
      </c>
      <c r="M1545">
        <f>VLOOKUP(L1545,[1]Key!$A$1:$C$72,2,FALSE)</f>
        <v>43.074890000000003</v>
      </c>
      <c r="N1545">
        <f>VLOOKUP(L1545,[1]Key!$A$1:$C$72,3,FALSE)</f>
        <v>-87.882810000000006</v>
      </c>
      <c r="O1545">
        <v>44</v>
      </c>
      <c r="P1545">
        <v>6</v>
      </c>
      <c r="Q1545">
        <v>6.6</v>
      </c>
      <c r="R1545">
        <v>6.3</v>
      </c>
      <c r="S1545">
        <v>264</v>
      </c>
      <c r="T1545">
        <f t="shared" si="216"/>
        <v>-1</v>
      </c>
      <c r="U1545" s="1">
        <v>42784</v>
      </c>
      <c r="V1545" s="13">
        <f t="shared" si="217"/>
        <v>42767</v>
      </c>
      <c r="W1545" s="14">
        <f t="shared" si="218"/>
        <v>42784</v>
      </c>
      <c r="X1545" s="1" t="str">
        <f t="shared" si="219"/>
        <v>Saturday</v>
      </c>
      <c r="Y1545" s="2">
        <v>0.64844907407407404</v>
      </c>
      <c r="Z1545" s="2">
        <f t="shared" si="220"/>
        <v>0.66666666666666663</v>
      </c>
      <c r="AA1545">
        <f>1</f>
        <v>1</v>
      </c>
      <c r="AB1545" s="1">
        <v>42784</v>
      </c>
      <c r="AC1545" s="13">
        <f t="shared" si="221"/>
        <v>42767</v>
      </c>
      <c r="AD1545" s="14">
        <f t="shared" si="222"/>
        <v>42784</v>
      </c>
      <c r="AE1545" s="1" t="str">
        <f t="shared" si="223"/>
        <v>Saturday</v>
      </c>
      <c r="AF1545" s="2">
        <v>0.6789236111111111</v>
      </c>
      <c r="AG1545" s="2">
        <f t="shared" si="224"/>
        <v>0.66666666666666663</v>
      </c>
      <c r="AH1545" t="s">
        <v>35</v>
      </c>
    </row>
    <row r="1546" spans="1:34" x14ac:dyDescent="0.2">
      <c r="A1546">
        <v>1512022</v>
      </c>
      <c r="B1546" t="s">
        <v>88</v>
      </c>
      <c r="E1546">
        <v>55431</v>
      </c>
      <c r="F1546" t="s">
        <v>23</v>
      </c>
      <c r="G1546" t="s">
        <v>89</v>
      </c>
      <c r="H1546">
        <v>24</v>
      </c>
      <c r="I1546" t="s">
        <v>47</v>
      </c>
      <c r="J1546">
        <f>VLOOKUP(I1546,[1]Key!$A$1:$C$72,2,FALSE)</f>
        <v>43.049230000000001</v>
      </c>
      <c r="K1546">
        <f>VLOOKUP(I1546,[1]Key!$A$1:$C$72,3,FALSE)</f>
        <v>-87.911940000000001</v>
      </c>
      <c r="L1546" t="s">
        <v>51</v>
      </c>
      <c r="M1546">
        <f>VLOOKUP(L1546,[1]Key!$A$1:$C$72,2,FALSE)</f>
        <v>43.05536</v>
      </c>
      <c r="N1546">
        <f>VLOOKUP(L1546,[1]Key!$A$1:$C$72,3,FALSE)</f>
        <v>-87.90504</v>
      </c>
      <c r="O1546">
        <v>42</v>
      </c>
      <c r="P1546">
        <v>6</v>
      </c>
      <c r="Q1546">
        <v>6.3</v>
      </c>
      <c r="R1546">
        <v>6</v>
      </c>
      <c r="S1546">
        <v>252</v>
      </c>
      <c r="T1546">
        <f t="shared" si="216"/>
        <v>-1</v>
      </c>
      <c r="U1546" s="1">
        <v>42784</v>
      </c>
      <c r="V1546" s="13">
        <f t="shared" si="217"/>
        <v>42767</v>
      </c>
      <c r="W1546" s="14">
        <f t="shared" si="218"/>
        <v>42784</v>
      </c>
      <c r="X1546" s="1" t="str">
        <f t="shared" si="219"/>
        <v>Saturday</v>
      </c>
      <c r="Y1546" s="2">
        <v>0.6497222222222222</v>
      </c>
      <c r="Z1546" s="2">
        <f t="shared" si="220"/>
        <v>0.66666666666666663</v>
      </c>
      <c r="AA1546">
        <f>1</f>
        <v>1</v>
      </c>
      <c r="AB1546" s="1">
        <v>42784</v>
      </c>
      <c r="AC1546" s="13">
        <f t="shared" si="221"/>
        <v>42767</v>
      </c>
      <c r="AD1546" s="14">
        <f t="shared" si="222"/>
        <v>42784</v>
      </c>
      <c r="AE1546" s="1" t="str">
        <f t="shared" si="223"/>
        <v>Saturday</v>
      </c>
      <c r="AF1546" s="2">
        <v>0.67888888888888888</v>
      </c>
      <c r="AG1546" s="2">
        <f t="shared" si="224"/>
        <v>0.66666666666666663</v>
      </c>
      <c r="AH1546" t="s">
        <v>27</v>
      </c>
    </row>
    <row r="1547" spans="1:34" x14ac:dyDescent="0.2">
      <c r="A1547">
        <v>1512039</v>
      </c>
      <c r="B1547" t="s">
        <v>88</v>
      </c>
      <c r="F1547" t="s">
        <v>23</v>
      </c>
      <c r="G1547" t="s">
        <v>89</v>
      </c>
      <c r="H1547">
        <v>5552</v>
      </c>
      <c r="I1547" t="s">
        <v>63</v>
      </c>
      <c r="J1547">
        <f>VLOOKUP(I1547,[1]Key!$A$1:$C$72,2,FALSE)</f>
        <v>43.078530000000001</v>
      </c>
      <c r="K1547">
        <f>VLOOKUP(I1547,[1]Key!$A$1:$C$72,3,FALSE)</f>
        <v>-87.882620000000003</v>
      </c>
      <c r="L1547" t="s">
        <v>93</v>
      </c>
      <c r="M1547">
        <f>VLOOKUP(L1547,[1]Key!$A$1:$C$72,2,FALSE)</f>
        <v>43.069021999999997</v>
      </c>
      <c r="N1547">
        <f>VLOOKUP(L1547,[1]Key!$A$1:$C$72,3,FALSE)</f>
        <v>-87.887940999999998</v>
      </c>
      <c r="O1547">
        <v>9</v>
      </c>
      <c r="P1547">
        <v>0</v>
      </c>
      <c r="Q1547">
        <v>0</v>
      </c>
      <c r="R1547">
        <v>0</v>
      </c>
      <c r="S1547">
        <v>0</v>
      </c>
      <c r="T1547">
        <f t="shared" si="216"/>
        <v>-1</v>
      </c>
      <c r="U1547" s="1">
        <v>42784</v>
      </c>
      <c r="V1547" s="13">
        <f t="shared" si="217"/>
        <v>42767</v>
      </c>
      <c r="W1547" s="14">
        <f t="shared" si="218"/>
        <v>42784</v>
      </c>
      <c r="X1547" s="1" t="str">
        <f t="shared" si="219"/>
        <v>Saturday</v>
      </c>
      <c r="Y1547" s="2">
        <v>0.65039351851851845</v>
      </c>
      <c r="Z1547" s="2">
        <f t="shared" si="220"/>
        <v>0.66666666666666663</v>
      </c>
      <c r="AA1547">
        <f>1</f>
        <v>1</v>
      </c>
      <c r="AB1547" s="1">
        <v>42784</v>
      </c>
      <c r="AC1547" s="13">
        <f t="shared" si="221"/>
        <v>42767</v>
      </c>
      <c r="AD1547" s="14">
        <f t="shared" si="222"/>
        <v>42784</v>
      </c>
      <c r="AE1547" s="1" t="str">
        <f t="shared" si="223"/>
        <v>Saturday</v>
      </c>
      <c r="AF1547" s="2">
        <v>0.65648148148148155</v>
      </c>
      <c r="AG1547" s="2">
        <f t="shared" si="224"/>
        <v>0.66666666666666663</v>
      </c>
      <c r="AH1547" t="s">
        <v>27</v>
      </c>
    </row>
    <row r="1548" spans="1:34" x14ac:dyDescent="0.2">
      <c r="A1548">
        <v>1512040</v>
      </c>
      <c r="B1548" t="s">
        <v>88</v>
      </c>
      <c r="E1548">
        <v>53211</v>
      </c>
      <c r="F1548" t="s">
        <v>23</v>
      </c>
      <c r="G1548" t="s">
        <v>89</v>
      </c>
      <c r="H1548">
        <v>11057</v>
      </c>
      <c r="I1548" t="s">
        <v>62</v>
      </c>
      <c r="J1548">
        <f>VLOOKUP(I1548,[1]Key!$A$1:$C$72,2,FALSE)</f>
        <v>43.058010000000003</v>
      </c>
      <c r="K1548">
        <f>VLOOKUP(I1548,[1]Key!$A$1:$C$72,3,FALSE)</f>
        <v>-87.877300000000005</v>
      </c>
      <c r="L1548" t="s">
        <v>62</v>
      </c>
      <c r="M1548">
        <f>VLOOKUP(L1548,[1]Key!$A$1:$C$72,2,FALSE)</f>
        <v>43.058010000000003</v>
      </c>
      <c r="N1548">
        <f>VLOOKUP(L1548,[1]Key!$A$1:$C$72,3,FALSE)</f>
        <v>-87.877300000000005</v>
      </c>
      <c r="O1548">
        <v>34</v>
      </c>
      <c r="P1548">
        <v>3</v>
      </c>
      <c r="Q1548">
        <v>5.0999999999999996</v>
      </c>
      <c r="R1548">
        <v>4.8</v>
      </c>
      <c r="S1548">
        <v>204</v>
      </c>
      <c r="T1548">
        <f t="shared" si="216"/>
        <v>-1</v>
      </c>
      <c r="U1548" s="1">
        <v>42784</v>
      </c>
      <c r="V1548" s="13">
        <f t="shared" si="217"/>
        <v>42767</v>
      </c>
      <c r="W1548" s="14">
        <f t="shared" si="218"/>
        <v>42784</v>
      </c>
      <c r="X1548" s="1" t="str">
        <f t="shared" si="219"/>
        <v>Saturday</v>
      </c>
      <c r="Y1548" s="2">
        <v>0.65081018518518519</v>
      </c>
      <c r="Z1548" s="2">
        <f t="shared" si="220"/>
        <v>0.66666666666666663</v>
      </c>
      <c r="AA1548">
        <f>1</f>
        <v>1</v>
      </c>
      <c r="AB1548" s="1">
        <v>42784</v>
      </c>
      <c r="AC1548" s="13">
        <f t="shared" si="221"/>
        <v>42767</v>
      </c>
      <c r="AD1548" s="14">
        <f t="shared" si="222"/>
        <v>42784</v>
      </c>
      <c r="AE1548" s="1" t="str">
        <f t="shared" si="223"/>
        <v>Saturday</v>
      </c>
      <c r="AF1548" s="2">
        <v>0.6746875</v>
      </c>
      <c r="AG1548" s="2">
        <f t="shared" si="224"/>
        <v>0.66666666666666663</v>
      </c>
      <c r="AH1548" t="s">
        <v>35</v>
      </c>
    </row>
    <row r="1549" spans="1:34" x14ac:dyDescent="0.2">
      <c r="A1549">
        <v>1512060</v>
      </c>
      <c r="B1549" t="s">
        <v>88</v>
      </c>
      <c r="E1549">
        <v>60647</v>
      </c>
      <c r="F1549" t="s">
        <v>23</v>
      </c>
      <c r="G1549" t="s">
        <v>89</v>
      </c>
      <c r="H1549">
        <v>172</v>
      </c>
      <c r="I1549" t="s">
        <v>30</v>
      </c>
      <c r="J1549">
        <f>VLOOKUP(I1549,[1]Key!$A$1:$C$72,2,FALSE)</f>
        <v>43.05847</v>
      </c>
      <c r="K1549">
        <f>VLOOKUP(I1549,[1]Key!$A$1:$C$72,3,FALSE)</f>
        <v>-87.898079999999993</v>
      </c>
      <c r="L1549" t="s">
        <v>62</v>
      </c>
      <c r="M1549">
        <f>VLOOKUP(L1549,[1]Key!$A$1:$C$72,2,FALSE)</f>
        <v>43.058010000000003</v>
      </c>
      <c r="N1549">
        <f>VLOOKUP(L1549,[1]Key!$A$1:$C$72,3,FALSE)</f>
        <v>-87.877300000000005</v>
      </c>
      <c r="O1549">
        <v>19</v>
      </c>
      <c r="P1549">
        <v>3</v>
      </c>
      <c r="Q1549">
        <v>2.9</v>
      </c>
      <c r="R1549">
        <v>2.7</v>
      </c>
      <c r="S1549">
        <v>114</v>
      </c>
      <c r="T1549">
        <f t="shared" si="216"/>
        <v>-1</v>
      </c>
      <c r="U1549" s="1">
        <v>42784</v>
      </c>
      <c r="V1549" s="13">
        <f t="shared" si="217"/>
        <v>42767</v>
      </c>
      <c r="W1549" s="14">
        <f t="shared" si="218"/>
        <v>42784</v>
      </c>
      <c r="X1549" s="1" t="str">
        <f t="shared" si="219"/>
        <v>Saturday</v>
      </c>
      <c r="Y1549" s="2">
        <v>0.65326388888888887</v>
      </c>
      <c r="Z1549" s="2">
        <f t="shared" si="220"/>
        <v>0.66666666666666663</v>
      </c>
      <c r="AA1549">
        <f>1</f>
        <v>1</v>
      </c>
      <c r="AB1549" s="1">
        <v>42784</v>
      </c>
      <c r="AC1549" s="13">
        <f t="shared" si="221"/>
        <v>42767</v>
      </c>
      <c r="AD1549" s="14">
        <f t="shared" si="222"/>
        <v>42784</v>
      </c>
      <c r="AE1549" s="1" t="str">
        <f t="shared" si="223"/>
        <v>Saturday</v>
      </c>
      <c r="AF1549" s="2">
        <v>0.66637731481481477</v>
      </c>
      <c r="AG1549" s="2">
        <f t="shared" si="224"/>
        <v>0.66666666666666663</v>
      </c>
      <c r="AH1549" t="s">
        <v>27</v>
      </c>
    </row>
    <row r="1550" spans="1:34" x14ac:dyDescent="0.2">
      <c r="A1550">
        <v>1512076</v>
      </c>
      <c r="B1550" t="s">
        <v>88</v>
      </c>
      <c r="E1550">
        <v>53172</v>
      </c>
      <c r="F1550" t="s">
        <v>23</v>
      </c>
      <c r="G1550" t="s">
        <v>89</v>
      </c>
      <c r="H1550">
        <v>11075</v>
      </c>
      <c r="I1550" t="s">
        <v>80</v>
      </c>
      <c r="J1550">
        <f>VLOOKUP(I1550,[1]Key!$A$1:$C$72,2,FALSE)</f>
        <v>43.052460000000004</v>
      </c>
      <c r="K1550">
        <f>VLOOKUP(I1550,[1]Key!$A$1:$C$72,3,FALSE)</f>
        <v>-87.891000000000005</v>
      </c>
      <c r="L1550" t="s">
        <v>70</v>
      </c>
      <c r="M1550">
        <f>VLOOKUP(L1550,[1]Key!$A$1:$C$72,2,FALSE)</f>
        <v>43.053040000000003</v>
      </c>
      <c r="N1550">
        <f>VLOOKUP(L1550,[1]Key!$A$1:$C$72,3,FALSE)</f>
        <v>-87.897660000000002</v>
      </c>
      <c r="O1550">
        <v>16</v>
      </c>
      <c r="P1550">
        <v>3</v>
      </c>
      <c r="Q1550">
        <v>2.4</v>
      </c>
      <c r="R1550">
        <v>2.2999999999999998</v>
      </c>
      <c r="S1550">
        <v>96</v>
      </c>
      <c r="T1550">
        <f t="shared" si="216"/>
        <v>-1</v>
      </c>
      <c r="U1550" s="1">
        <v>42784</v>
      </c>
      <c r="V1550" s="13">
        <f t="shared" si="217"/>
        <v>42767</v>
      </c>
      <c r="W1550" s="14">
        <f t="shared" si="218"/>
        <v>42784</v>
      </c>
      <c r="X1550" s="1" t="str">
        <f t="shared" si="219"/>
        <v>Saturday</v>
      </c>
      <c r="Y1550" s="2">
        <v>0.65561342592592597</v>
      </c>
      <c r="Z1550" s="2">
        <f t="shared" si="220"/>
        <v>0.66666666666666663</v>
      </c>
      <c r="AA1550">
        <f>1</f>
        <v>1</v>
      </c>
      <c r="AB1550" s="1">
        <v>42784</v>
      </c>
      <c r="AC1550" s="13">
        <f t="shared" si="221"/>
        <v>42767</v>
      </c>
      <c r="AD1550" s="14">
        <f t="shared" si="222"/>
        <v>42784</v>
      </c>
      <c r="AE1550" s="1" t="str">
        <f t="shared" si="223"/>
        <v>Saturday</v>
      </c>
      <c r="AF1550" s="2">
        <v>0.66700231481481476</v>
      </c>
      <c r="AG1550" s="2">
        <f t="shared" si="224"/>
        <v>0.66666666666666663</v>
      </c>
      <c r="AH1550" t="s">
        <v>27</v>
      </c>
    </row>
    <row r="1551" spans="1:34" x14ac:dyDescent="0.2">
      <c r="A1551">
        <v>1512141</v>
      </c>
      <c r="B1551" t="s">
        <v>88</v>
      </c>
      <c r="E1551">
        <v>54115</v>
      </c>
      <c r="F1551" t="s">
        <v>23</v>
      </c>
      <c r="G1551" t="s">
        <v>89</v>
      </c>
      <c r="H1551">
        <v>5487</v>
      </c>
      <c r="I1551" t="s">
        <v>67</v>
      </c>
      <c r="J1551">
        <f>VLOOKUP(I1551,[1]Key!$A$1:$C$72,2,FALSE)</f>
        <v>43.074890000000003</v>
      </c>
      <c r="K1551">
        <f>VLOOKUP(I1551,[1]Key!$A$1:$C$72,3,FALSE)</f>
        <v>-87.882810000000006</v>
      </c>
      <c r="L1551" t="s">
        <v>87</v>
      </c>
      <c r="M1551">
        <f>VLOOKUP(L1551,[1]Key!$A$1:$C$72,2,FALSE)</f>
        <v>43.077359999999999</v>
      </c>
      <c r="N1551">
        <f>VLOOKUP(L1551,[1]Key!$A$1:$C$72,3,FALSE)</f>
        <v>-87.880769999999998</v>
      </c>
      <c r="O1551">
        <v>41</v>
      </c>
      <c r="P1551">
        <v>6</v>
      </c>
      <c r="Q1551">
        <v>6.2</v>
      </c>
      <c r="R1551">
        <v>5.8</v>
      </c>
      <c r="S1551">
        <v>246</v>
      </c>
      <c r="T1551">
        <f t="shared" si="216"/>
        <v>-1</v>
      </c>
      <c r="U1551" s="1">
        <v>42784</v>
      </c>
      <c r="V1551" s="13">
        <f t="shared" si="217"/>
        <v>42767</v>
      </c>
      <c r="W1551" s="14">
        <f t="shared" si="218"/>
        <v>42784</v>
      </c>
      <c r="X1551" s="1" t="str">
        <f t="shared" si="219"/>
        <v>Saturday</v>
      </c>
      <c r="Y1551" s="2">
        <v>0.66025462962962966</v>
      </c>
      <c r="Z1551" s="2">
        <f t="shared" si="220"/>
        <v>0.66666666666666663</v>
      </c>
      <c r="AA1551">
        <f>1</f>
        <v>1</v>
      </c>
      <c r="AB1551" s="1">
        <v>42784</v>
      </c>
      <c r="AC1551" s="13">
        <f t="shared" si="221"/>
        <v>42767</v>
      </c>
      <c r="AD1551" s="14">
        <f t="shared" si="222"/>
        <v>42784</v>
      </c>
      <c r="AE1551" s="1" t="str">
        <f t="shared" si="223"/>
        <v>Saturday</v>
      </c>
      <c r="AF1551" s="2">
        <v>0.68872685185185178</v>
      </c>
      <c r="AG1551" s="2">
        <f t="shared" si="224"/>
        <v>0.70833333333333326</v>
      </c>
      <c r="AH1551" t="s">
        <v>27</v>
      </c>
    </row>
    <row r="1552" spans="1:34" x14ac:dyDescent="0.2">
      <c r="A1552">
        <v>1365684</v>
      </c>
      <c r="B1552" t="s">
        <v>88</v>
      </c>
      <c r="E1552">
        <v>53129</v>
      </c>
      <c r="F1552" t="s">
        <v>23</v>
      </c>
      <c r="G1552" t="s">
        <v>89</v>
      </c>
      <c r="H1552">
        <v>354</v>
      </c>
      <c r="I1552" t="s">
        <v>48</v>
      </c>
      <c r="J1552">
        <f>VLOOKUP(I1552,[1]Key!$A$1:$C$72,2,FALSE)</f>
        <v>43.05097</v>
      </c>
      <c r="K1552">
        <f>VLOOKUP(I1552,[1]Key!$A$1:$C$72,3,FALSE)</f>
        <v>-87.906440000000003</v>
      </c>
      <c r="L1552" t="s">
        <v>93</v>
      </c>
      <c r="M1552">
        <f>VLOOKUP(L1552,[1]Key!$A$1:$C$72,2,FALSE)</f>
        <v>43.069021999999997</v>
      </c>
      <c r="N1552">
        <f>VLOOKUP(L1552,[1]Key!$A$1:$C$72,3,FALSE)</f>
        <v>-87.887940999999998</v>
      </c>
      <c r="O1552">
        <v>23</v>
      </c>
      <c r="P1552">
        <v>3</v>
      </c>
      <c r="Q1552">
        <v>3.5</v>
      </c>
      <c r="R1552">
        <v>3.3</v>
      </c>
      <c r="S1552">
        <v>138</v>
      </c>
      <c r="T1552">
        <f t="shared" si="216"/>
        <v>-1</v>
      </c>
      <c r="U1552" s="1">
        <v>42784</v>
      </c>
      <c r="V1552" s="13">
        <f t="shared" si="217"/>
        <v>42767</v>
      </c>
      <c r="W1552" s="14">
        <f t="shared" si="218"/>
        <v>42784</v>
      </c>
      <c r="X1552" s="1" t="str">
        <f t="shared" si="219"/>
        <v>Saturday</v>
      </c>
      <c r="Y1552" s="2">
        <v>0.67190972222222223</v>
      </c>
      <c r="Z1552" s="2">
        <f t="shared" si="220"/>
        <v>0.66666666666666663</v>
      </c>
      <c r="AA1552">
        <f>1</f>
        <v>1</v>
      </c>
      <c r="AB1552" s="1">
        <v>42784</v>
      </c>
      <c r="AC1552" s="13">
        <f t="shared" si="221"/>
        <v>42767</v>
      </c>
      <c r="AD1552" s="14">
        <f t="shared" si="222"/>
        <v>42784</v>
      </c>
      <c r="AE1552" s="1" t="str">
        <f t="shared" si="223"/>
        <v>Saturday</v>
      </c>
      <c r="AF1552" s="2">
        <v>0.6881018518518518</v>
      </c>
      <c r="AG1552" s="2">
        <f t="shared" si="224"/>
        <v>0.70833333333333326</v>
      </c>
      <c r="AH1552" t="s">
        <v>27</v>
      </c>
    </row>
    <row r="1553" spans="1:34" x14ac:dyDescent="0.2">
      <c r="A1553">
        <v>1383500</v>
      </c>
      <c r="B1553" t="s">
        <v>88</v>
      </c>
      <c r="E1553">
        <v>33032</v>
      </c>
      <c r="F1553" t="s">
        <v>23</v>
      </c>
      <c r="G1553" t="s">
        <v>89</v>
      </c>
      <c r="H1553">
        <v>11131</v>
      </c>
      <c r="I1553" t="s">
        <v>36</v>
      </c>
      <c r="J1553">
        <f>VLOOKUP(I1553,[1]Key!$A$1:$C$72,2,FALSE)</f>
        <v>43.038580000000003</v>
      </c>
      <c r="K1553">
        <f>VLOOKUP(I1553,[1]Key!$A$1:$C$72,3,FALSE)</f>
        <v>-87.90934</v>
      </c>
      <c r="L1553" t="s">
        <v>36</v>
      </c>
      <c r="M1553">
        <f>VLOOKUP(L1553,[1]Key!$A$1:$C$72,2,FALSE)</f>
        <v>43.038580000000003</v>
      </c>
      <c r="N1553">
        <f>VLOOKUP(L1553,[1]Key!$A$1:$C$72,3,FALSE)</f>
        <v>-87.90934</v>
      </c>
      <c r="O1553">
        <v>16</v>
      </c>
      <c r="P1553">
        <v>3</v>
      </c>
      <c r="Q1553">
        <v>2.4</v>
      </c>
      <c r="R1553">
        <v>2.2999999999999998</v>
      </c>
      <c r="S1553">
        <v>96</v>
      </c>
      <c r="T1553">
        <f t="shared" si="216"/>
        <v>-1</v>
      </c>
      <c r="U1553" s="1">
        <v>42784</v>
      </c>
      <c r="V1553" s="13">
        <f t="shared" si="217"/>
        <v>42767</v>
      </c>
      <c r="W1553" s="14">
        <f t="shared" si="218"/>
        <v>42784</v>
      </c>
      <c r="X1553" s="1" t="str">
        <f t="shared" si="219"/>
        <v>Saturday</v>
      </c>
      <c r="Y1553" s="2">
        <v>0.67306712962962967</v>
      </c>
      <c r="Z1553" s="2">
        <f t="shared" si="220"/>
        <v>0.66666666666666663</v>
      </c>
      <c r="AA1553">
        <f>1</f>
        <v>1</v>
      </c>
      <c r="AB1553" s="1">
        <v>42784</v>
      </c>
      <c r="AC1553" s="13">
        <f t="shared" si="221"/>
        <v>42767</v>
      </c>
      <c r="AD1553" s="14">
        <f t="shared" si="222"/>
        <v>42784</v>
      </c>
      <c r="AE1553" s="1" t="str">
        <f t="shared" si="223"/>
        <v>Saturday</v>
      </c>
      <c r="AF1553" s="2">
        <v>0.68462962962962959</v>
      </c>
      <c r="AG1553" s="2">
        <f t="shared" si="224"/>
        <v>0.66666666666666663</v>
      </c>
      <c r="AH1553" t="s">
        <v>35</v>
      </c>
    </row>
    <row r="1554" spans="1:34" x14ac:dyDescent="0.2">
      <c r="A1554">
        <v>1512299</v>
      </c>
      <c r="B1554" t="s">
        <v>88</v>
      </c>
      <c r="E1554">
        <v>60085</v>
      </c>
      <c r="F1554" t="s">
        <v>23</v>
      </c>
      <c r="G1554" t="s">
        <v>89</v>
      </c>
      <c r="H1554">
        <v>234</v>
      </c>
      <c r="I1554" t="s">
        <v>34</v>
      </c>
      <c r="J1554">
        <f>VLOOKUP(I1554,[1]Key!$A$1:$C$72,2,FALSE)</f>
        <v>43.036900000000003</v>
      </c>
      <c r="K1554">
        <f>VLOOKUP(I1554,[1]Key!$A$1:$C$72,3,FALSE)</f>
        <v>-87.89667</v>
      </c>
      <c r="L1554" t="s">
        <v>34</v>
      </c>
      <c r="M1554">
        <f>VLOOKUP(L1554,[1]Key!$A$1:$C$72,2,FALSE)</f>
        <v>43.036900000000003</v>
      </c>
      <c r="N1554">
        <f>VLOOKUP(L1554,[1]Key!$A$1:$C$72,3,FALSE)</f>
        <v>-87.89667</v>
      </c>
      <c r="O1554">
        <v>21</v>
      </c>
      <c r="P1554">
        <v>3</v>
      </c>
      <c r="Q1554">
        <v>3.2</v>
      </c>
      <c r="R1554">
        <v>3</v>
      </c>
      <c r="S1554">
        <v>126</v>
      </c>
      <c r="T1554">
        <f t="shared" si="216"/>
        <v>-1</v>
      </c>
      <c r="U1554" s="1">
        <v>42784</v>
      </c>
      <c r="V1554" s="13">
        <f t="shared" si="217"/>
        <v>42767</v>
      </c>
      <c r="W1554" s="14">
        <f t="shared" si="218"/>
        <v>42784</v>
      </c>
      <c r="X1554" s="1" t="str">
        <f t="shared" si="219"/>
        <v>Saturday</v>
      </c>
      <c r="Y1554" s="2">
        <v>0.68168981481481483</v>
      </c>
      <c r="Z1554" s="2">
        <f t="shared" si="220"/>
        <v>0.66666666666666663</v>
      </c>
      <c r="AA1554">
        <f>1</f>
        <v>1</v>
      </c>
      <c r="AB1554" s="1">
        <v>42784</v>
      </c>
      <c r="AC1554" s="13">
        <f t="shared" si="221"/>
        <v>42767</v>
      </c>
      <c r="AD1554" s="14">
        <f t="shared" si="222"/>
        <v>42784</v>
      </c>
      <c r="AE1554" s="1" t="str">
        <f t="shared" si="223"/>
        <v>Saturday</v>
      </c>
      <c r="AF1554" s="2">
        <v>0.69587962962962957</v>
      </c>
      <c r="AG1554" s="2">
        <f t="shared" si="224"/>
        <v>0.70833333333333326</v>
      </c>
      <c r="AH1554" t="s">
        <v>35</v>
      </c>
    </row>
    <row r="1555" spans="1:34" x14ac:dyDescent="0.2">
      <c r="A1555">
        <v>1512378</v>
      </c>
      <c r="B1555" t="s">
        <v>88</v>
      </c>
      <c r="E1555">
        <v>53202</v>
      </c>
      <c r="F1555" t="s">
        <v>23</v>
      </c>
      <c r="G1555" t="s">
        <v>89</v>
      </c>
      <c r="H1555">
        <v>5556</v>
      </c>
      <c r="I1555" t="s">
        <v>44</v>
      </c>
      <c r="J1555">
        <f>VLOOKUP(I1555,[1]Key!$A$1:$C$72,2,FALSE)</f>
        <v>43.045712999999999</v>
      </c>
      <c r="K1555">
        <f>VLOOKUP(I1555,[1]Key!$A$1:$C$72,3,FALSE)</f>
        <v>-87.899756999999994</v>
      </c>
      <c r="L1555" t="s">
        <v>44</v>
      </c>
      <c r="M1555">
        <f>VLOOKUP(L1555,[1]Key!$A$1:$C$72,2,FALSE)</f>
        <v>43.045712999999999</v>
      </c>
      <c r="N1555">
        <f>VLOOKUP(L1555,[1]Key!$A$1:$C$72,3,FALSE)</f>
        <v>-87.899756999999994</v>
      </c>
      <c r="O1555">
        <v>59</v>
      </c>
      <c r="P1555">
        <v>6</v>
      </c>
      <c r="Q1555">
        <v>8.9</v>
      </c>
      <c r="R1555">
        <v>8.4</v>
      </c>
      <c r="S1555">
        <v>354</v>
      </c>
      <c r="T1555">
        <f t="shared" si="216"/>
        <v>-1</v>
      </c>
      <c r="U1555" s="1">
        <v>42784</v>
      </c>
      <c r="V1555" s="13">
        <f t="shared" si="217"/>
        <v>42767</v>
      </c>
      <c r="W1555" s="14">
        <f t="shared" si="218"/>
        <v>42784</v>
      </c>
      <c r="X1555" s="1" t="str">
        <f t="shared" si="219"/>
        <v>Saturday</v>
      </c>
      <c r="Y1555" s="2">
        <v>0.6929050925925927</v>
      </c>
      <c r="Z1555" s="2">
        <f t="shared" si="220"/>
        <v>0.70833333333333326</v>
      </c>
      <c r="AA1555">
        <f>1</f>
        <v>1</v>
      </c>
      <c r="AB1555" s="1">
        <v>42784</v>
      </c>
      <c r="AC1555" s="13">
        <f t="shared" si="221"/>
        <v>42767</v>
      </c>
      <c r="AD1555" s="14">
        <f t="shared" si="222"/>
        <v>42784</v>
      </c>
      <c r="AE1555" s="1" t="str">
        <f t="shared" si="223"/>
        <v>Saturday</v>
      </c>
      <c r="AF1555" s="2">
        <v>0.73393518518518519</v>
      </c>
      <c r="AG1555" s="2">
        <f t="shared" si="224"/>
        <v>0.75</v>
      </c>
      <c r="AH1555" t="s">
        <v>35</v>
      </c>
    </row>
    <row r="1556" spans="1:34" x14ac:dyDescent="0.2">
      <c r="A1556">
        <v>1512433</v>
      </c>
      <c r="B1556" t="s">
        <v>88</v>
      </c>
      <c r="E1556">
        <v>53207</v>
      </c>
      <c r="F1556" t="s">
        <v>23</v>
      </c>
      <c r="G1556" t="s">
        <v>89</v>
      </c>
      <c r="H1556">
        <v>5454</v>
      </c>
      <c r="I1556" t="s">
        <v>34</v>
      </c>
      <c r="J1556">
        <f>VLOOKUP(I1556,[1]Key!$A$1:$C$72,2,FALSE)</f>
        <v>43.036900000000003</v>
      </c>
      <c r="K1556">
        <f>VLOOKUP(I1556,[1]Key!$A$1:$C$72,3,FALSE)</f>
        <v>-87.89667</v>
      </c>
      <c r="L1556" t="s">
        <v>34</v>
      </c>
      <c r="M1556">
        <f>VLOOKUP(L1556,[1]Key!$A$1:$C$72,2,FALSE)</f>
        <v>43.036900000000003</v>
      </c>
      <c r="N1556">
        <f>VLOOKUP(L1556,[1]Key!$A$1:$C$72,3,FALSE)</f>
        <v>-87.89667</v>
      </c>
      <c r="O1556">
        <v>31</v>
      </c>
      <c r="P1556">
        <v>3</v>
      </c>
      <c r="Q1556">
        <v>4.7</v>
      </c>
      <c r="R1556">
        <v>4.4000000000000004</v>
      </c>
      <c r="S1556">
        <v>186</v>
      </c>
      <c r="T1556">
        <f t="shared" si="216"/>
        <v>-1</v>
      </c>
      <c r="U1556" s="1">
        <v>42784</v>
      </c>
      <c r="V1556" s="13">
        <f t="shared" si="217"/>
        <v>42767</v>
      </c>
      <c r="W1556" s="14">
        <f t="shared" si="218"/>
        <v>42784</v>
      </c>
      <c r="X1556" s="1" t="str">
        <f t="shared" si="219"/>
        <v>Saturday</v>
      </c>
      <c r="Y1556" s="2">
        <v>0.70527777777777778</v>
      </c>
      <c r="Z1556" s="2">
        <f t="shared" si="220"/>
        <v>0.70833333333333326</v>
      </c>
      <c r="AA1556">
        <f>1</f>
        <v>1</v>
      </c>
      <c r="AB1556" s="1">
        <v>42784</v>
      </c>
      <c r="AC1556" s="13">
        <f t="shared" si="221"/>
        <v>42767</v>
      </c>
      <c r="AD1556" s="14">
        <f t="shared" si="222"/>
        <v>42784</v>
      </c>
      <c r="AE1556" s="1" t="str">
        <f t="shared" si="223"/>
        <v>Saturday</v>
      </c>
      <c r="AF1556" s="2">
        <v>0.7265625</v>
      </c>
      <c r="AG1556" s="2">
        <f t="shared" si="224"/>
        <v>0.70833333333333326</v>
      </c>
      <c r="AH1556" t="s">
        <v>35</v>
      </c>
    </row>
    <row r="1557" spans="1:34" x14ac:dyDescent="0.2">
      <c r="A1557">
        <v>1512455</v>
      </c>
      <c r="B1557" t="s">
        <v>88</v>
      </c>
      <c r="E1557">
        <v>53221</v>
      </c>
      <c r="F1557" t="s">
        <v>23</v>
      </c>
      <c r="G1557" t="s">
        <v>89</v>
      </c>
      <c r="H1557">
        <v>21</v>
      </c>
      <c r="I1557" t="s">
        <v>34</v>
      </c>
      <c r="J1557">
        <f>VLOOKUP(I1557,[1]Key!$A$1:$C$72,2,FALSE)</f>
        <v>43.036900000000003</v>
      </c>
      <c r="K1557">
        <f>VLOOKUP(I1557,[1]Key!$A$1:$C$72,3,FALSE)</f>
        <v>-87.89667</v>
      </c>
      <c r="L1557" t="s">
        <v>34</v>
      </c>
      <c r="M1557">
        <f>VLOOKUP(L1557,[1]Key!$A$1:$C$72,2,FALSE)</f>
        <v>43.036900000000003</v>
      </c>
      <c r="N1557">
        <f>VLOOKUP(L1557,[1]Key!$A$1:$C$72,3,FALSE)</f>
        <v>-87.89667</v>
      </c>
      <c r="O1557">
        <v>24</v>
      </c>
      <c r="P1557">
        <v>3</v>
      </c>
      <c r="Q1557">
        <v>3.6</v>
      </c>
      <c r="R1557">
        <v>3.4</v>
      </c>
      <c r="S1557">
        <v>144</v>
      </c>
      <c r="T1557">
        <f t="shared" si="216"/>
        <v>-1</v>
      </c>
      <c r="U1557" s="1">
        <v>42784</v>
      </c>
      <c r="V1557" s="13">
        <f t="shared" si="217"/>
        <v>42767</v>
      </c>
      <c r="W1557" s="14">
        <f t="shared" si="218"/>
        <v>42784</v>
      </c>
      <c r="X1557" s="1" t="str">
        <f t="shared" si="219"/>
        <v>Saturday</v>
      </c>
      <c r="Y1557" s="2">
        <v>0.71057870370370368</v>
      </c>
      <c r="Z1557" s="2">
        <f t="shared" si="220"/>
        <v>0.70833333333333326</v>
      </c>
      <c r="AA1557">
        <f>1</f>
        <v>1</v>
      </c>
      <c r="AB1557" s="1">
        <v>42784</v>
      </c>
      <c r="AC1557" s="13">
        <f t="shared" si="221"/>
        <v>42767</v>
      </c>
      <c r="AD1557" s="14">
        <f t="shared" si="222"/>
        <v>42784</v>
      </c>
      <c r="AE1557" s="1" t="str">
        <f t="shared" si="223"/>
        <v>Saturday</v>
      </c>
      <c r="AF1557" s="2">
        <v>0.72765046296296287</v>
      </c>
      <c r="AG1557" s="2">
        <f t="shared" si="224"/>
        <v>0.70833333333333326</v>
      </c>
      <c r="AH1557" t="s">
        <v>35</v>
      </c>
    </row>
    <row r="1558" spans="1:34" x14ac:dyDescent="0.2">
      <c r="A1558">
        <v>1512469</v>
      </c>
      <c r="B1558" t="s">
        <v>88</v>
      </c>
      <c r="E1558">
        <v>97140</v>
      </c>
      <c r="F1558" t="s">
        <v>23</v>
      </c>
      <c r="G1558" t="s">
        <v>89</v>
      </c>
      <c r="H1558">
        <v>11105</v>
      </c>
      <c r="I1558" t="s">
        <v>34</v>
      </c>
      <c r="J1558">
        <f>VLOOKUP(I1558,[1]Key!$A$1:$C$72,2,FALSE)</f>
        <v>43.036900000000003</v>
      </c>
      <c r="K1558">
        <f>VLOOKUP(I1558,[1]Key!$A$1:$C$72,3,FALSE)</f>
        <v>-87.89667</v>
      </c>
      <c r="L1558" t="s">
        <v>40</v>
      </c>
      <c r="M1558">
        <f>VLOOKUP(L1558,[1]Key!$A$1:$C$72,2,FALSE)</f>
        <v>43.031480000000002</v>
      </c>
      <c r="N1558">
        <f>VLOOKUP(L1558,[1]Key!$A$1:$C$72,3,FALSE)</f>
        <v>-87.908169999999998</v>
      </c>
      <c r="O1558">
        <v>13</v>
      </c>
      <c r="P1558">
        <v>3</v>
      </c>
      <c r="Q1558">
        <v>2</v>
      </c>
      <c r="R1558">
        <v>1.9</v>
      </c>
      <c r="S1558">
        <v>78</v>
      </c>
      <c r="T1558">
        <f t="shared" si="216"/>
        <v>-1</v>
      </c>
      <c r="U1558" s="1">
        <v>42784</v>
      </c>
      <c r="V1558" s="13">
        <f t="shared" si="217"/>
        <v>42767</v>
      </c>
      <c r="W1558" s="14">
        <f t="shared" si="218"/>
        <v>42784</v>
      </c>
      <c r="X1558" s="1" t="str">
        <f t="shared" si="219"/>
        <v>Saturday</v>
      </c>
      <c r="Y1558" s="2">
        <v>0.71415509259259258</v>
      </c>
      <c r="Z1558" s="2">
        <f t="shared" si="220"/>
        <v>0.70833333333333326</v>
      </c>
      <c r="AA1558">
        <f>1</f>
        <v>1</v>
      </c>
      <c r="AB1558" s="1">
        <v>42784</v>
      </c>
      <c r="AC1558" s="13">
        <f t="shared" si="221"/>
        <v>42767</v>
      </c>
      <c r="AD1558" s="14">
        <f t="shared" si="222"/>
        <v>42784</v>
      </c>
      <c r="AE1558" s="1" t="str">
        <f t="shared" si="223"/>
        <v>Saturday</v>
      </c>
      <c r="AF1558" s="2">
        <v>0.72313657407407417</v>
      </c>
      <c r="AG1558" s="2">
        <f t="shared" si="224"/>
        <v>0.70833333333333326</v>
      </c>
      <c r="AH1558" t="s">
        <v>27</v>
      </c>
    </row>
    <row r="1559" spans="1:34" x14ac:dyDescent="0.2">
      <c r="A1559">
        <v>1512523</v>
      </c>
      <c r="B1559" t="s">
        <v>88</v>
      </c>
      <c r="E1559">
        <v>26070</v>
      </c>
      <c r="F1559" t="s">
        <v>23</v>
      </c>
      <c r="G1559" t="s">
        <v>89</v>
      </c>
      <c r="H1559">
        <v>13</v>
      </c>
      <c r="I1559" t="s">
        <v>40</v>
      </c>
      <c r="J1559">
        <f>VLOOKUP(I1559,[1]Key!$A$1:$C$72,2,FALSE)</f>
        <v>43.031480000000002</v>
      </c>
      <c r="K1559">
        <f>VLOOKUP(I1559,[1]Key!$A$1:$C$72,3,FALSE)</f>
        <v>-87.908169999999998</v>
      </c>
      <c r="L1559" t="s">
        <v>40</v>
      </c>
      <c r="M1559">
        <f>VLOOKUP(L1559,[1]Key!$A$1:$C$72,2,FALSE)</f>
        <v>43.031480000000002</v>
      </c>
      <c r="N1559">
        <f>VLOOKUP(L1559,[1]Key!$A$1:$C$72,3,FALSE)</f>
        <v>-87.908169999999998</v>
      </c>
      <c r="O1559">
        <v>40</v>
      </c>
      <c r="P1559">
        <v>6</v>
      </c>
      <c r="Q1559">
        <v>6</v>
      </c>
      <c r="R1559">
        <v>5.7</v>
      </c>
      <c r="S1559">
        <v>240</v>
      </c>
      <c r="T1559">
        <f t="shared" si="216"/>
        <v>-1</v>
      </c>
      <c r="U1559" s="1">
        <v>42784</v>
      </c>
      <c r="V1559" s="13">
        <f t="shared" si="217"/>
        <v>42767</v>
      </c>
      <c r="W1559" s="14">
        <f t="shared" si="218"/>
        <v>42784</v>
      </c>
      <c r="X1559" s="1" t="str">
        <f t="shared" si="219"/>
        <v>Saturday</v>
      </c>
      <c r="Y1559" s="2">
        <v>0.72769675925925925</v>
      </c>
      <c r="Z1559" s="2">
        <f t="shared" si="220"/>
        <v>0.70833333333333326</v>
      </c>
      <c r="AA1559">
        <f>1</f>
        <v>1</v>
      </c>
      <c r="AB1559" s="1">
        <v>42784</v>
      </c>
      <c r="AC1559" s="13">
        <f t="shared" si="221"/>
        <v>42767</v>
      </c>
      <c r="AD1559" s="14">
        <f t="shared" si="222"/>
        <v>42784</v>
      </c>
      <c r="AE1559" s="1" t="str">
        <f t="shared" si="223"/>
        <v>Saturday</v>
      </c>
      <c r="AF1559" s="2">
        <v>0.75546296296296289</v>
      </c>
      <c r="AG1559" s="2">
        <f t="shared" si="224"/>
        <v>0.75</v>
      </c>
      <c r="AH1559" t="s">
        <v>35</v>
      </c>
    </row>
    <row r="1560" spans="1:34" x14ac:dyDescent="0.2">
      <c r="A1560">
        <v>1512532</v>
      </c>
      <c r="B1560" t="s">
        <v>88</v>
      </c>
      <c r="E1560">
        <v>26003</v>
      </c>
      <c r="F1560" t="s">
        <v>23</v>
      </c>
      <c r="G1560" t="s">
        <v>89</v>
      </c>
      <c r="H1560">
        <v>5525</v>
      </c>
      <c r="I1560" t="s">
        <v>40</v>
      </c>
      <c r="J1560">
        <f>VLOOKUP(I1560,[1]Key!$A$1:$C$72,2,FALSE)</f>
        <v>43.031480000000002</v>
      </c>
      <c r="K1560">
        <f>VLOOKUP(I1560,[1]Key!$A$1:$C$72,3,FALSE)</f>
        <v>-87.908169999999998</v>
      </c>
      <c r="L1560" t="s">
        <v>40</v>
      </c>
      <c r="M1560">
        <f>VLOOKUP(L1560,[1]Key!$A$1:$C$72,2,FALSE)</f>
        <v>43.031480000000002</v>
      </c>
      <c r="N1560">
        <f>VLOOKUP(L1560,[1]Key!$A$1:$C$72,3,FALSE)</f>
        <v>-87.908169999999998</v>
      </c>
      <c r="O1560">
        <v>36</v>
      </c>
      <c r="P1560">
        <v>6</v>
      </c>
      <c r="Q1560">
        <v>5.4</v>
      </c>
      <c r="R1560">
        <v>5.0999999999999996</v>
      </c>
      <c r="S1560">
        <v>216</v>
      </c>
      <c r="T1560">
        <f t="shared" si="216"/>
        <v>-1</v>
      </c>
      <c r="U1560" s="1">
        <v>42784</v>
      </c>
      <c r="V1560" s="13">
        <f t="shared" si="217"/>
        <v>42767</v>
      </c>
      <c r="W1560" s="14">
        <f t="shared" si="218"/>
        <v>42784</v>
      </c>
      <c r="X1560" s="1" t="str">
        <f t="shared" si="219"/>
        <v>Saturday</v>
      </c>
      <c r="Y1560" s="2">
        <v>0.73025462962962961</v>
      </c>
      <c r="Z1560" s="2">
        <f t="shared" si="220"/>
        <v>0.75</v>
      </c>
      <c r="AA1560">
        <f>1</f>
        <v>1</v>
      </c>
      <c r="AB1560" s="1">
        <v>42784</v>
      </c>
      <c r="AC1560" s="13">
        <f t="shared" si="221"/>
        <v>42767</v>
      </c>
      <c r="AD1560" s="14">
        <f t="shared" si="222"/>
        <v>42784</v>
      </c>
      <c r="AE1560" s="1" t="str">
        <f t="shared" si="223"/>
        <v>Saturday</v>
      </c>
      <c r="AF1560" s="2">
        <v>0.75534722222222228</v>
      </c>
      <c r="AG1560" s="2">
        <f t="shared" si="224"/>
        <v>0.75</v>
      </c>
      <c r="AH1560" t="s">
        <v>35</v>
      </c>
    </row>
    <row r="1561" spans="1:34" x14ac:dyDescent="0.2">
      <c r="A1561">
        <v>1512538</v>
      </c>
      <c r="B1561" t="s">
        <v>88</v>
      </c>
      <c r="E1561">
        <v>26070</v>
      </c>
      <c r="F1561" t="s">
        <v>23</v>
      </c>
      <c r="G1561" t="s">
        <v>89</v>
      </c>
      <c r="H1561">
        <v>5461</v>
      </c>
      <c r="I1561" t="s">
        <v>40</v>
      </c>
      <c r="J1561">
        <f>VLOOKUP(I1561,[1]Key!$A$1:$C$72,2,FALSE)</f>
        <v>43.031480000000002</v>
      </c>
      <c r="K1561">
        <f>VLOOKUP(I1561,[1]Key!$A$1:$C$72,3,FALSE)</f>
        <v>-87.908169999999998</v>
      </c>
      <c r="L1561" t="s">
        <v>40</v>
      </c>
      <c r="M1561">
        <f>VLOOKUP(L1561,[1]Key!$A$1:$C$72,2,FALSE)</f>
        <v>43.031480000000002</v>
      </c>
      <c r="N1561">
        <f>VLOOKUP(L1561,[1]Key!$A$1:$C$72,3,FALSE)</f>
        <v>-87.908169999999998</v>
      </c>
      <c r="O1561">
        <v>26</v>
      </c>
      <c r="P1561">
        <v>3</v>
      </c>
      <c r="Q1561">
        <v>3.9</v>
      </c>
      <c r="R1561">
        <v>3.7</v>
      </c>
      <c r="S1561">
        <v>156</v>
      </c>
      <c r="T1561">
        <f t="shared" si="216"/>
        <v>-1</v>
      </c>
      <c r="U1561" s="1">
        <v>42784</v>
      </c>
      <c r="V1561" s="13">
        <f t="shared" si="217"/>
        <v>42767</v>
      </c>
      <c r="W1561" s="14">
        <f t="shared" si="218"/>
        <v>42784</v>
      </c>
      <c r="X1561" s="1" t="str">
        <f t="shared" si="219"/>
        <v>Saturday</v>
      </c>
      <c r="Y1561" s="2">
        <v>0.73128472222222218</v>
      </c>
      <c r="Z1561" s="2">
        <f t="shared" si="220"/>
        <v>0.75</v>
      </c>
      <c r="AA1561">
        <f>1</f>
        <v>1</v>
      </c>
      <c r="AB1561" s="1">
        <v>42784</v>
      </c>
      <c r="AC1561" s="13">
        <f t="shared" si="221"/>
        <v>42767</v>
      </c>
      <c r="AD1561" s="14">
        <f t="shared" si="222"/>
        <v>42784</v>
      </c>
      <c r="AE1561" s="1" t="str">
        <f t="shared" si="223"/>
        <v>Saturday</v>
      </c>
      <c r="AF1561" s="2">
        <v>0.74979166666666675</v>
      </c>
      <c r="AG1561" s="2">
        <f t="shared" si="224"/>
        <v>0.75</v>
      </c>
      <c r="AH1561" t="s">
        <v>35</v>
      </c>
    </row>
    <row r="1562" spans="1:34" x14ac:dyDescent="0.2">
      <c r="A1562">
        <v>1436591</v>
      </c>
      <c r="B1562" t="s">
        <v>88</v>
      </c>
      <c r="E1562">
        <v>53226</v>
      </c>
      <c r="F1562" t="s">
        <v>23</v>
      </c>
      <c r="G1562" t="s">
        <v>89</v>
      </c>
      <c r="H1562">
        <v>11059</v>
      </c>
      <c r="I1562" t="s">
        <v>57</v>
      </c>
      <c r="J1562">
        <f>VLOOKUP(I1562,[1]Key!$A$1:$C$72,2,FALSE)</f>
        <v>43.048609999999996</v>
      </c>
      <c r="K1562">
        <f>VLOOKUP(I1562,[1]Key!$A$1:$C$72,3,FALSE)</f>
        <v>-88.008480000000006</v>
      </c>
      <c r="L1562" t="s">
        <v>57</v>
      </c>
      <c r="M1562">
        <f>VLOOKUP(L1562,[1]Key!$A$1:$C$72,2,FALSE)</f>
        <v>43.048609999999996</v>
      </c>
      <c r="N1562">
        <f>VLOOKUP(L1562,[1]Key!$A$1:$C$72,3,FALSE)</f>
        <v>-88.008480000000006</v>
      </c>
      <c r="O1562">
        <v>26</v>
      </c>
      <c r="P1562">
        <v>3</v>
      </c>
      <c r="Q1562">
        <v>3.9</v>
      </c>
      <c r="R1562">
        <v>3.7</v>
      </c>
      <c r="S1562">
        <v>156</v>
      </c>
      <c r="T1562">
        <f t="shared" si="216"/>
        <v>-1</v>
      </c>
      <c r="U1562" s="1">
        <v>42784</v>
      </c>
      <c r="V1562" s="13">
        <f t="shared" si="217"/>
        <v>42767</v>
      </c>
      <c r="W1562" s="14">
        <f t="shared" si="218"/>
        <v>42784</v>
      </c>
      <c r="X1562" s="1" t="str">
        <f t="shared" si="219"/>
        <v>Saturday</v>
      </c>
      <c r="Y1562" s="2">
        <v>0.74346064814814816</v>
      </c>
      <c r="Z1562" s="2">
        <f t="shared" si="220"/>
        <v>0.75</v>
      </c>
      <c r="AA1562">
        <f>1</f>
        <v>1</v>
      </c>
      <c r="AB1562" s="1">
        <v>42784</v>
      </c>
      <c r="AC1562" s="13">
        <f t="shared" si="221"/>
        <v>42767</v>
      </c>
      <c r="AD1562" s="14">
        <f t="shared" si="222"/>
        <v>42784</v>
      </c>
      <c r="AE1562" s="1" t="str">
        <f t="shared" si="223"/>
        <v>Saturday</v>
      </c>
      <c r="AF1562" s="2">
        <v>0.76166666666666671</v>
      </c>
      <c r="AG1562" s="2">
        <f t="shared" si="224"/>
        <v>0.75</v>
      </c>
      <c r="AH1562" t="s">
        <v>35</v>
      </c>
    </row>
    <row r="1563" spans="1:34" x14ac:dyDescent="0.2">
      <c r="A1563">
        <v>1512646</v>
      </c>
      <c r="B1563" t="s">
        <v>88</v>
      </c>
      <c r="E1563">
        <v>54469</v>
      </c>
      <c r="F1563" t="s">
        <v>23</v>
      </c>
      <c r="G1563" t="s">
        <v>89</v>
      </c>
      <c r="H1563">
        <v>11068</v>
      </c>
      <c r="I1563" t="s">
        <v>31</v>
      </c>
      <c r="J1563">
        <f>VLOOKUP(I1563,[1]Key!$A$1:$C$72,2,FALSE)</f>
        <v>43.03519</v>
      </c>
      <c r="K1563">
        <f>VLOOKUP(I1563,[1]Key!$A$1:$C$72,3,FALSE)</f>
        <v>-87.907390000000007</v>
      </c>
      <c r="L1563" t="s">
        <v>36</v>
      </c>
      <c r="M1563">
        <f>VLOOKUP(L1563,[1]Key!$A$1:$C$72,2,FALSE)</f>
        <v>43.038580000000003</v>
      </c>
      <c r="N1563">
        <f>VLOOKUP(L1563,[1]Key!$A$1:$C$72,3,FALSE)</f>
        <v>-87.90934</v>
      </c>
      <c r="O1563">
        <v>15</v>
      </c>
      <c r="P1563">
        <v>3</v>
      </c>
      <c r="Q1563">
        <v>2.2999999999999998</v>
      </c>
      <c r="R1563">
        <v>2.1</v>
      </c>
      <c r="S1563">
        <v>90</v>
      </c>
      <c r="T1563">
        <f t="shared" si="216"/>
        <v>-1</v>
      </c>
      <c r="U1563" s="1">
        <v>42784</v>
      </c>
      <c r="V1563" s="13">
        <f t="shared" si="217"/>
        <v>42767</v>
      </c>
      <c r="W1563" s="14">
        <f t="shared" si="218"/>
        <v>42784</v>
      </c>
      <c r="X1563" s="1" t="str">
        <f t="shared" si="219"/>
        <v>Saturday</v>
      </c>
      <c r="Y1563" s="2">
        <v>0.81778935185185186</v>
      </c>
      <c r="Z1563" s="2">
        <f t="shared" si="220"/>
        <v>0.83333333333333326</v>
      </c>
      <c r="AA1563">
        <f>1</f>
        <v>1</v>
      </c>
      <c r="AB1563" s="1">
        <v>42784</v>
      </c>
      <c r="AC1563" s="13">
        <f t="shared" si="221"/>
        <v>42767</v>
      </c>
      <c r="AD1563" s="14">
        <f t="shared" si="222"/>
        <v>42784</v>
      </c>
      <c r="AE1563" s="1" t="str">
        <f t="shared" si="223"/>
        <v>Saturday</v>
      </c>
      <c r="AF1563" s="2">
        <v>0.82831018518518518</v>
      </c>
      <c r="AG1563" s="2">
        <f t="shared" si="224"/>
        <v>0.83333333333333326</v>
      </c>
      <c r="AH1563" t="s">
        <v>27</v>
      </c>
    </row>
    <row r="1564" spans="1:34" x14ac:dyDescent="0.2">
      <c r="A1564">
        <v>1512814</v>
      </c>
      <c r="B1564" t="s">
        <v>88</v>
      </c>
      <c r="E1564">
        <v>53215</v>
      </c>
      <c r="F1564" t="s">
        <v>23</v>
      </c>
      <c r="G1564" t="s">
        <v>89</v>
      </c>
      <c r="H1564">
        <v>11062</v>
      </c>
      <c r="I1564" t="s">
        <v>31</v>
      </c>
      <c r="J1564">
        <f>VLOOKUP(I1564,[1]Key!$A$1:$C$72,2,FALSE)</f>
        <v>43.03519</v>
      </c>
      <c r="K1564">
        <f>VLOOKUP(I1564,[1]Key!$A$1:$C$72,3,FALSE)</f>
        <v>-87.907390000000007</v>
      </c>
      <c r="L1564" t="s">
        <v>31</v>
      </c>
      <c r="M1564">
        <f>VLOOKUP(L1564,[1]Key!$A$1:$C$72,2,FALSE)</f>
        <v>43.03519</v>
      </c>
      <c r="N1564">
        <f>VLOOKUP(L1564,[1]Key!$A$1:$C$72,3,FALSE)</f>
        <v>-87.907390000000007</v>
      </c>
      <c r="O1564">
        <v>48</v>
      </c>
      <c r="P1564">
        <v>6</v>
      </c>
      <c r="Q1564">
        <v>7.2</v>
      </c>
      <c r="R1564">
        <v>6.8</v>
      </c>
      <c r="S1564">
        <v>288</v>
      </c>
      <c r="T1564">
        <f t="shared" si="216"/>
        <v>-1</v>
      </c>
      <c r="U1564" s="1">
        <v>42784</v>
      </c>
      <c r="V1564" s="13">
        <f t="shared" si="217"/>
        <v>42767</v>
      </c>
      <c r="W1564" s="14">
        <f t="shared" si="218"/>
        <v>42784</v>
      </c>
      <c r="X1564" s="1" t="str">
        <f t="shared" si="219"/>
        <v>Saturday</v>
      </c>
      <c r="Y1564" s="2">
        <v>0.8341319444444445</v>
      </c>
      <c r="Z1564" s="2">
        <f t="shared" si="220"/>
        <v>0.83333333333333326</v>
      </c>
      <c r="AA1564">
        <f>1</f>
        <v>1</v>
      </c>
      <c r="AB1564" s="1">
        <v>42784</v>
      </c>
      <c r="AC1564" s="13">
        <f t="shared" si="221"/>
        <v>42767</v>
      </c>
      <c r="AD1564" s="14">
        <f t="shared" si="222"/>
        <v>42784</v>
      </c>
      <c r="AE1564" s="1" t="str">
        <f t="shared" si="223"/>
        <v>Saturday</v>
      </c>
      <c r="AF1564" s="2">
        <v>0.86789351851851848</v>
      </c>
      <c r="AG1564" s="2">
        <f t="shared" si="224"/>
        <v>0.875</v>
      </c>
      <c r="AH1564" t="s">
        <v>35</v>
      </c>
    </row>
    <row r="1565" spans="1:34" x14ac:dyDescent="0.2">
      <c r="A1565">
        <v>1512914</v>
      </c>
      <c r="B1565" t="s">
        <v>88</v>
      </c>
      <c r="E1565">
        <v>54421</v>
      </c>
      <c r="F1565" t="s">
        <v>23</v>
      </c>
      <c r="G1565" t="s">
        <v>89</v>
      </c>
      <c r="H1565">
        <v>357</v>
      </c>
      <c r="I1565" t="s">
        <v>70</v>
      </c>
      <c r="J1565">
        <f>VLOOKUP(I1565,[1]Key!$A$1:$C$72,2,FALSE)</f>
        <v>43.053040000000003</v>
      </c>
      <c r="K1565">
        <f>VLOOKUP(I1565,[1]Key!$A$1:$C$72,3,FALSE)</f>
        <v>-87.897660000000002</v>
      </c>
      <c r="L1565" t="s">
        <v>48</v>
      </c>
      <c r="M1565">
        <f>VLOOKUP(L1565,[1]Key!$A$1:$C$72,2,FALSE)</f>
        <v>43.05097</v>
      </c>
      <c r="N1565">
        <f>VLOOKUP(L1565,[1]Key!$A$1:$C$72,3,FALSE)</f>
        <v>-87.906440000000003</v>
      </c>
      <c r="O1565">
        <v>8</v>
      </c>
      <c r="P1565">
        <v>3</v>
      </c>
      <c r="Q1565">
        <v>1.2</v>
      </c>
      <c r="R1565">
        <v>1.1000000000000001</v>
      </c>
      <c r="S1565">
        <v>48</v>
      </c>
      <c r="T1565">
        <f t="shared" si="216"/>
        <v>-1</v>
      </c>
      <c r="U1565" s="1">
        <v>42784</v>
      </c>
      <c r="V1565" s="13">
        <f t="shared" si="217"/>
        <v>42767</v>
      </c>
      <c r="W1565" s="14">
        <f t="shared" si="218"/>
        <v>42784</v>
      </c>
      <c r="X1565" s="1" t="str">
        <f t="shared" si="219"/>
        <v>Saturday</v>
      </c>
      <c r="Y1565" s="2">
        <v>0.91074074074074074</v>
      </c>
      <c r="Z1565" s="2">
        <f t="shared" si="220"/>
        <v>0.91666666666666663</v>
      </c>
      <c r="AA1565">
        <f>1</f>
        <v>1</v>
      </c>
      <c r="AB1565" s="1">
        <v>42784</v>
      </c>
      <c r="AC1565" s="13">
        <f t="shared" si="221"/>
        <v>42767</v>
      </c>
      <c r="AD1565" s="14">
        <f t="shared" si="222"/>
        <v>42784</v>
      </c>
      <c r="AE1565" s="1" t="str">
        <f t="shared" si="223"/>
        <v>Saturday</v>
      </c>
      <c r="AF1565" s="2">
        <v>0.91609953703703706</v>
      </c>
      <c r="AG1565" s="2">
        <f t="shared" si="224"/>
        <v>0.91666666666666663</v>
      </c>
      <c r="AH1565" t="s">
        <v>27</v>
      </c>
    </row>
    <row r="1566" spans="1:34" x14ac:dyDescent="0.2">
      <c r="A1566">
        <v>1512932</v>
      </c>
      <c r="B1566" t="s">
        <v>88</v>
      </c>
      <c r="E1566">
        <v>76078</v>
      </c>
      <c r="F1566" t="s">
        <v>23</v>
      </c>
      <c r="G1566" t="s">
        <v>89</v>
      </c>
      <c r="H1566">
        <v>166</v>
      </c>
      <c r="I1566" t="s">
        <v>82</v>
      </c>
      <c r="J1566">
        <f>VLOOKUP(I1566,[1]Key!$A$1:$C$72,2,FALSE)</f>
        <v>43.026229999999998</v>
      </c>
      <c r="K1566">
        <f>VLOOKUP(I1566,[1]Key!$A$1:$C$72,3,FALSE)</f>
        <v>-87.912809999999993</v>
      </c>
      <c r="L1566" t="s">
        <v>52</v>
      </c>
      <c r="M1566">
        <f>VLOOKUP(L1566,[1]Key!$A$1:$C$72,2,FALSE)</f>
        <v>43.026470000000003</v>
      </c>
      <c r="N1566">
        <f>VLOOKUP(L1566,[1]Key!$A$1:$C$72,3,FALSE)</f>
        <v>-87.918040000000005</v>
      </c>
      <c r="O1566">
        <v>14</v>
      </c>
      <c r="P1566">
        <v>3</v>
      </c>
      <c r="Q1566">
        <v>2.1</v>
      </c>
      <c r="R1566">
        <v>2</v>
      </c>
      <c r="S1566">
        <v>84</v>
      </c>
      <c r="T1566">
        <f t="shared" si="216"/>
        <v>-1</v>
      </c>
      <c r="U1566" s="1">
        <v>42784</v>
      </c>
      <c r="V1566" s="13">
        <f t="shared" si="217"/>
        <v>42767</v>
      </c>
      <c r="W1566" s="14">
        <f t="shared" si="218"/>
        <v>42784</v>
      </c>
      <c r="X1566" s="1" t="str">
        <f t="shared" si="219"/>
        <v>Saturday</v>
      </c>
      <c r="Y1566" s="2">
        <v>0.92160879629629633</v>
      </c>
      <c r="Z1566" s="2">
        <f t="shared" si="220"/>
        <v>0.91666666666666663</v>
      </c>
      <c r="AA1566">
        <f>1</f>
        <v>1</v>
      </c>
      <c r="AB1566" s="1">
        <v>42784</v>
      </c>
      <c r="AC1566" s="13">
        <f t="shared" si="221"/>
        <v>42767</v>
      </c>
      <c r="AD1566" s="14">
        <f t="shared" si="222"/>
        <v>42784</v>
      </c>
      <c r="AE1566" s="1" t="str">
        <f t="shared" si="223"/>
        <v>Saturday</v>
      </c>
      <c r="AF1566" s="2">
        <v>0.93177083333333333</v>
      </c>
      <c r="AG1566" s="2">
        <f t="shared" si="224"/>
        <v>0.91666666666666663</v>
      </c>
      <c r="AH1566" t="s">
        <v>27</v>
      </c>
    </row>
    <row r="1567" spans="1:34" x14ac:dyDescent="0.2">
      <c r="A1567">
        <v>1512941</v>
      </c>
      <c r="B1567" t="s">
        <v>88</v>
      </c>
      <c r="F1567" t="s">
        <v>23</v>
      </c>
      <c r="G1567" t="s">
        <v>89</v>
      </c>
      <c r="H1567">
        <v>5462</v>
      </c>
      <c r="I1567" t="s">
        <v>60</v>
      </c>
      <c r="J1567">
        <f>VLOOKUP(I1567,[1]Key!$A$1:$C$72,2,FALSE)</f>
        <v>43.066893999999998</v>
      </c>
      <c r="K1567">
        <f>VLOOKUP(I1567,[1]Key!$A$1:$C$72,3,FALSE)</f>
        <v>-87.877936000000005</v>
      </c>
      <c r="L1567" t="s">
        <v>60</v>
      </c>
      <c r="M1567">
        <f>VLOOKUP(L1567,[1]Key!$A$1:$C$72,2,FALSE)</f>
        <v>43.066893999999998</v>
      </c>
      <c r="N1567">
        <f>VLOOKUP(L1567,[1]Key!$A$1:$C$72,3,FALSE)</f>
        <v>-87.877936000000005</v>
      </c>
      <c r="O1567">
        <v>131</v>
      </c>
      <c r="P1567">
        <v>15</v>
      </c>
      <c r="Q1567">
        <v>18</v>
      </c>
      <c r="R1567">
        <v>17.100000000000001</v>
      </c>
      <c r="S1567">
        <v>720</v>
      </c>
      <c r="T1567">
        <f t="shared" si="216"/>
        <v>-1</v>
      </c>
      <c r="U1567" s="1">
        <v>42784</v>
      </c>
      <c r="V1567" s="13">
        <f t="shared" si="217"/>
        <v>42767</v>
      </c>
      <c r="W1567" s="14">
        <f t="shared" si="218"/>
        <v>42784</v>
      </c>
      <c r="X1567" s="1" t="str">
        <f t="shared" si="219"/>
        <v>Saturday</v>
      </c>
      <c r="Y1567" s="2">
        <v>0.94103009259259263</v>
      </c>
      <c r="Z1567" s="2">
        <f t="shared" si="220"/>
        <v>0.95833333333333326</v>
      </c>
      <c r="AA1567">
        <f>1</f>
        <v>1</v>
      </c>
      <c r="AB1567" s="1">
        <v>42785</v>
      </c>
      <c r="AC1567" s="13">
        <f t="shared" si="221"/>
        <v>42767</v>
      </c>
      <c r="AD1567" s="14">
        <f t="shared" si="222"/>
        <v>42785</v>
      </c>
      <c r="AE1567" s="1" t="str">
        <f t="shared" si="223"/>
        <v>Sunday</v>
      </c>
      <c r="AF1567" s="2">
        <v>3.2442129629629633E-2</v>
      </c>
      <c r="AG1567" s="2">
        <f t="shared" si="224"/>
        <v>4.1666666666666664E-2</v>
      </c>
      <c r="AH1567" t="s">
        <v>35</v>
      </c>
    </row>
    <row r="1568" spans="1:34" x14ac:dyDescent="0.2">
      <c r="A1568">
        <v>1205012</v>
      </c>
      <c r="B1568" t="s">
        <v>88</v>
      </c>
      <c r="E1568">
        <v>53158</v>
      </c>
      <c r="F1568" t="s">
        <v>23</v>
      </c>
      <c r="G1568" t="s">
        <v>89</v>
      </c>
      <c r="H1568">
        <v>11062</v>
      </c>
      <c r="I1568" t="s">
        <v>31</v>
      </c>
      <c r="J1568">
        <f>VLOOKUP(I1568,[1]Key!$A$1:$C$72,2,FALSE)</f>
        <v>43.03519</v>
      </c>
      <c r="K1568">
        <f>VLOOKUP(I1568,[1]Key!$A$1:$C$72,3,FALSE)</f>
        <v>-87.907390000000007</v>
      </c>
      <c r="L1568" t="s">
        <v>69</v>
      </c>
      <c r="M1568">
        <f>VLOOKUP(L1568,[1]Key!$A$1:$C$72,2,FALSE)</f>
        <v>43.048200000000001</v>
      </c>
      <c r="N1568">
        <f>VLOOKUP(L1568,[1]Key!$A$1:$C$72,3,FALSE)</f>
        <v>-87.900859999999994</v>
      </c>
      <c r="O1568">
        <v>10</v>
      </c>
      <c r="P1568">
        <v>3</v>
      </c>
      <c r="Q1568">
        <v>1.5</v>
      </c>
      <c r="R1568">
        <v>1.4</v>
      </c>
      <c r="S1568">
        <v>60</v>
      </c>
      <c r="T1568">
        <f t="shared" si="216"/>
        <v>-1</v>
      </c>
      <c r="U1568" s="1">
        <v>42784</v>
      </c>
      <c r="V1568" s="13">
        <f t="shared" si="217"/>
        <v>42767</v>
      </c>
      <c r="W1568" s="14">
        <f t="shared" si="218"/>
        <v>42784</v>
      </c>
      <c r="X1568" s="1" t="str">
        <f t="shared" si="219"/>
        <v>Saturday</v>
      </c>
      <c r="Y1568" s="2">
        <v>0.95574074074074078</v>
      </c>
      <c r="Z1568" s="2">
        <f t="shared" si="220"/>
        <v>0.95833333333333326</v>
      </c>
      <c r="AA1568">
        <f>1</f>
        <v>1</v>
      </c>
      <c r="AB1568" s="1">
        <v>42784</v>
      </c>
      <c r="AC1568" s="13">
        <f t="shared" si="221"/>
        <v>42767</v>
      </c>
      <c r="AD1568" s="14">
        <f t="shared" si="222"/>
        <v>42784</v>
      </c>
      <c r="AE1568" s="1" t="str">
        <f t="shared" si="223"/>
        <v>Saturday</v>
      </c>
      <c r="AF1568" s="2">
        <v>0.96251157407407406</v>
      </c>
      <c r="AG1568" s="2">
        <f t="shared" si="224"/>
        <v>0.95833333333333326</v>
      </c>
      <c r="AH1568" t="s">
        <v>27</v>
      </c>
    </row>
    <row r="1569" spans="1:34" x14ac:dyDescent="0.2">
      <c r="A1569">
        <v>1512953</v>
      </c>
      <c r="B1569" t="s">
        <v>88</v>
      </c>
      <c r="E1569">
        <v>66215</v>
      </c>
      <c r="F1569" t="s">
        <v>23</v>
      </c>
      <c r="G1569" t="s">
        <v>89</v>
      </c>
      <c r="H1569">
        <v>231</v>
      </c>
      <c r="I1569" t="s">
        <v>54</v>
      </c>
      <c r="J1569">
        <f>VLOOKUP(I1569,[1]Key!$A$1:$C$72,2,FALSE)</f>
        <v>43.046570000000003</v>
      </c>
      <c r="K1569">
        <f>VLOOKUP(I1569,[1]Key!$A$1:$C$72,3,FALSE)</f>
        <v>-87.908720000000002</v>
      </c>
      <c r="L1569" t="s">
        <v>54</v>
      </c>
      <c r="M1569">
        <f>VLOOKUP(L1569,[1]Key!$A$1:$C$72,2,FALSE)</f>
        <v>43.046570000000003</v>
      </c>
      <c r="N1569">
        <f>VLOOKUP(L1569,[1]Key!$A$1:$C$72,3,FALSE)</f>
        <v>-87.908720000000002</v>
      </c>
      <c r="O1569">
        <v>47</v>
      </c>
      <c r="P1569">
        <v>6</v>
      </c>
      <c r="Q1569">
        <v>7.1</v>
      </c>
      <c r="R1569">
        <v>6.7</v>
      </c>
      <c r="S1569">
        <v>282</v>
      </c>
      <c r="T1569">
        <f t="shared" si="216"/>
        <v>-1</v>
      </c>
      <c r="U1569" s="1">
        <v>42784</v>
      </c>
      <c r="V1569" s="13">
        <f t="shared" si="217"/>
        <v>42767</v>
      </c>
      <c r="W1569" s="14">
        <f t="shared" si="218"/>
        <v>42784</v>
      </c>
      <c r="X1569" s="1" t="str">
        <f t="shared" si="219"/>
        <v>Saturday</v>
      </c>
      <c r="Y1569" s="2">
        <v>0.95694444444444438</v>
      </c>
      <c r="Z1569" s="2">
        <f t="shared" si="220"/>
        <v>0.95833333333333326</v>
      </c>
      <c r="AA1569">
        <f>1</f>
        <v>1</v>
      </c>
      <c r="AB1569" s="1">
        <v>42784</v>
      </c>
      <c r="AC1569" s="13">
        <f t="shared" si="221"/>
        <v>42767</v>
      </c>
      <c r="AD1569" s="14">
        <f t="shared" si="222"/>
        <v>42784</v>
      </c>
      <c r="AE1569" s="1" t="str">
        <f t="shared" si="223"/>
        <v>Saturday</v>
      </c>
      <c r="AF1569" s="2">
        <v>0.98982638888888896</v>
      </c>
      <c r="AG1569" s="2">
        <f t="shared" si="224"/>
        <v>1</v>
      </c>
      <c r="AH1569" t="s">
        <v>35</v>
      </c>
    </row>
    <row r="1570" spans="1:34" x14ac:dyDescent="0.2">
      <c r="A1570">
        <v>1512965</v>
      </c>
      <c r="B1570" t="s">
        <v>88</v>
      </c>
      <c r="F1570" t="s">
        <v>23</v>
      </c>
      <c r="G1570" t="s">
        <v>89</v>
      </c>
      <c r="H1570">
        <v>172</v>
      </c>
      <c r="I1570" t="s">
        <v>62</v>
      </c>
      <c r="J1570">
        <f>VLOOKUP(I1570,[1]Key!$A$1:$C$72,2,FALSE)</f>
        <v>43.058010000000003</v>
      </c>
      <c r="K1570">
        <f>VLOOKUP(I1570,[1]Key!$A$1:$C$72,3,FALSE)</f>
        <v>-87.877300000000005</v>
      </c>
      <c r="L1570" t="s">
        <v>62</v>
      </c>
      <c r="M1570">
        <f>VLOOKUP(L1570,[1]Key!$A$1:$C$72,2,FALSE)</f>
        <v>43.058010000000003</v>
      </c>
      <c r="N1570">
        <f>VLOOKUP(L1570,[1]Key!$A$1:$C$72,3,FALSE)</f>
        <v>-87.877300000000005</v>
      </c>
      <c r="O1570">
        <v>73</v>
      </c>
      <c r="P1570">
        <v>9</v>
      </c>
      <c r="Q1570">
        <v>11</v>
      </c>
      <c r="R1570">
        <v>10.4</v>
      </c>
      <c r="S1570">
        <v>438</v>
      </c>
      <c r="T1570">
        <f t="shared" si="216"/>
        <v>-1</v>
      </c>
      <c r="U1570" s="1">
        <v>42784</v>
      </c>
      <c r="V1570" s="13">
        <f t="shared" si="217"/>
        <v>42767</v>
      </c>
      <c r="W1570" s="14">
        <f t="shared" si="218"/>
        <v>42784</v>
      </c>
      <c r="X1570" s="1" t="str">
        <f t="shared" si="219"/>
        <v>Saturday</v>
      </c>
      <c r="Y1570" s="2">
        <v>0.98009259259259263</v>
      </c>
      <c r="Z1570" s="2">
        <f t="shared" si="220"/>
        <v>1</v>
      </c>
      <c r="AA1570">
        <f>1</f>
        <v>1</v>
      </c>
      <c r="AB1570" s="1">
        <v>42785</v>
      </c>
      <c r="AC1570" s="13">
        <f t="shared" si="221"/>
        <v>42767</v>
      </c>
      <c r="AD1570" s="14">
        <f t="shared" si="222"/>
        <v>42785</v>
      </c>
      <c r="AE1570" s="1" t="str">
        <f t="shared" si="223"/>
        <v>Sunday</v>
      </c>
      <c r="AF1570" s="2">
        <v>3.0706018518518521E-2</v>
      </c>
      <c r="AG1570" s="2">
        <f t="shared" si="224"/>
        <v>4.1666666666666664E-2</v>
      </c>
      <c r="AH1570" t="s">
        <v>35</v>
      </c>
    </row>
    <row r="1571" spans="1:34" x14ac:dyDescent="0.2">
      <c r="A1571">
        <v>1512995</v>
      </c>
      <c r="B1571" t="s">
        <v>88</v>
      </c>
      <c r="E1571">
        <v>60193</v>
      </c>
      <c r="F1571" t="s">
        <v>23</v>
      </c>
      <c r="G1571" t="s">
        <v>89</v>
      </c>
      <c r="H1571">
        <v>99</v>
      </c>
      <c r="I1571" t="s">
        <v>39</v>
      </c>
      <c r="J1571">
        <f>VLOOKUP(I1571,[1]Key!$A$1:$C$72,2,FALSE)</f>
        <v>43.03913</v>
      </c>
      <c r="K1571">
        <f>VLOOKUP(I1571,[1]Key!$A$1:$C$72,3,FALSE)</f>
        <v>-87.916150000000002</v>
      </c>
      <c r="L1571" t="s">
        <v>74</v>
      </c>
      <c r="M1571">
        <f>VLOOKUP(L1571,[1]Key!$A$1:$C$72,2,FALSE)</f>
        <v>43.040154000000001</v>
      </c>
      <c r="N1571">
        <f>VLOOKUP(L1571,[1]Key!$A$1:$C$72,3,FALSE)</f>
        <v>-87.932113000000001</v>
      </c>
      <c r="O1571">
        <v>16</v>
      </c>
      <c r="P1571">
        <v>3</v>
      </c>
      <c r="Q1571">
        <v>2.4</v>
      </c>
      <c r="R1571">
        <v>2.2999999999999998</v>
      </c>
      <c r="S1571">
        <v>96</v>
      </c>
      <c r="T1571">
        <f t="shared" si="216"/>
        <v>-1</v>
      </c>
      <c r="U1571" s="1">
        <v>42785</v>
      </c>
      <c r="V1571" s="13">
        <f t="shared" si="217"/>
        <v>42767</v>
      </c>
      <c r="W1571" s="14">
        <f t="shared" si="218"/>
        <v>42785</v>
      </c>
      <c r="X1571" s="1" t="str">
        <f t="shared" si="219"/>
        <v>Sunday</v>
      </c>
      <c r="Y1571" s="2">
        <v>0.12226851851851851</v>
      </c>
      <c r="Z1571" s="2">
        <f t="shared" si="220"/>
        <v>0.125</v>
      </c>
      <c r="AA1571">
        <f>1</f>
        <v>1</v>
      </c>
      <c r="AB1571" s="1">
        <v>42785</v>
      </c>
      <c r="AC1571" s="13">
        <f t="shared" si="221"/>
        <v>42767</v>
      </c>
      <c r="AD1571" s="14">
        <f t="shared" si="222"/>
        <v>42785</v>
      </c>
      <c r="AE1571" s="1" t="str">
        <f t="shared" si="223"/>
        <v>Sunday</v>
      </c>
      <c r="AF1571" s="2">
        <v>0.13375000000000001</v>
      </c>
      <c r="AG1571" s="2">
        <f t="shared" si="224"/>
        <v>0.125</v>
      </c>
      <c r="AH1571" t="s">
        <v>27</v>
      </c>
    </row>
    <row r="1572" spans="1:34" x14ac:dyDescent="0.2">
      <c r="A1572">
        <v>1393565</v>
      </c>
      <c r="B1572" t="s">
        <v>88</v>
      </c>
      <c r="E1572">
        <v>53150</v>
      </c>
      <c r="F1572" t="s">
        <v>23</v>
      </c>
      <c r="G1572" t="s">
        <v>89</v>
      </c>
      <c r="H1572">
        <v>5436</v>
      </c>
      <c r="I1572" t="s">
        <v>34</v>
      </c>
      <c r="J1572">
        <f>VLOOKUP(I1572,[1]Key!$A$1:$C$72,2,FALSE)</f>
        <v>43.036900000000003</v>
      </c>
      <c r="K1572">
        <f>VLOOKUP(I1572,[1]Key!$A$1:$C$72,3,FALSE)</f>
        <v>-87.89667</v>
      </c>
      <c r="L1572" t="s">
        <v>34</v>
      </c>
      <c r="M1572">
        <f>VLOOKUP(L1572,[1]Key!$A$1:$C$72,2,FALSE)</f>
        <v>43.036900000000003</v>
      </c>
      <c r="N1572">
        <f>VLOOKUP(L1572,[1]Key!$A$1:$C$72,3,FALSE)</f>
        <v>-87.89667</v>
      </c>
      <c r="O1572">
        <v>75</v>
      </c>
      <c r="P1572">
        <v>9</v>
      </c>
      <c r="Q1572">
        <v>11.3</v>
      </c>
      <c r="R1572">
        <v>10.7</v>
      </c>
      <c r="S1572">
        <v>450</v>
      </c>
      <c r="T1572">
        <f t="shared" si="216"/>
        <v>-1</v>
      </c>
      <c r="U1572" s="1">
        <v>42785</v>
      </c>
      <c r="V1572" s="13">
        <f t="shared" si="217"/>
        <v>42767</v>
      </c>
      <c r="W1572" s="14">
        <f t="shared" si="218"/>
        <v>42785</v>
      </c>
      <c r="X1572" s="1" t="str">
        <f t="shared" si="219"/>
        <v>Sunday</v>
      </c>
      <c r="Y1572" s="2">
        <v>0.41385416666666663</v>
      </c>
      <c r="Z1572" s="2">
        <f t="shared" si="220"/>
        <v>0.41666666666666663</v>
      </c>
      <c r="AA1572">
        <f>1</f>
        <v>1</v>
      </c>
      <c r="AB1572" s="1">
        <v>42785</v>
      </c>
      <c r="AC1572" s="13">
        <f t="shared" si="221"/>
        <v>42767</v>
      </c>
      <c r="AD1572" s="14">
        <f t="shared" si="222"/>
        <v>42785</v>
      </c>
      <c r="AE1572" s="1" t="str">
        <f t="shared" si="223"/>
        <v>Sunday</v>
      </c>
      <c r="AF1572" s="2">
        <v>0.46576388888888887</v>
      </c>
      <c r="AG1572" s="2">
        <f t="shared" si="224"/>
        <v>0.45833333333333331</v>
      </c>
      <c r="AH1572" t="s">
        <v>35</v>
      </c>
    </row>
    <row r="1573" spans="1:34" x14ac:dyDescent="0.2">
      <c r="A1573">
        <v>1513197</v>
      </c>
      <c r="B1573" t="s">
        <v>88</v>
      </c>
      <c r="E1573">
        <v>53211</v>
      </c>
      <c r="F1573" t="s">
        <v>23</v>
      </c>
      <c r="G1573" t="s">
        <v>89</v>
      </c>
      <c r="H1573">
        <v>11075</v>
      </c>
      <c r="I1573" t="s">
        <v>77</v>
      </c>
      <c r="J1573">
        <f>VLOOKUP(I1573,[1]Key!$A$1:$C$72,2,FALSE)</f>
        <v>43.074655999999997</v>
      </c>
      <c r="K1573">
        <f>VLOOKUP(I1573,[1]Key!$A$1:$C$72,3,FALSE)</f>
        <v>-87.889011999999994</v>
      </c>
      <c r="L1573" t="s">
        <v>31</v>
      </c>
      <c r="M1573">
        <f>VLOOKUP(L1573,[1]Key!$A$1:$C$72,2,FALSE)</f>
        <v>43.03519</v>
      </c>
      <c r="N1573">
        <f>VLOOKUP(L1573,[1]Key!$A$1:$C$72,3,FALSE)</f>
        <v>-87.907390000000007</v>
      </c>
      <c r="O1573">
        <v>35</v>
      </c>
      <c r="P1573">
        <v>6</v>
      </c>
      <c r="Q1573">
        <v>5.3</v>
      </c>
      <c r="R1573">
        <v>5</v>
      </c>
      <c r="S1573">
        <v>210</v>
      </c>
      <c r="T1573">
        <f t="shared" si="216"/>
        <v>-1</v>
      </c>
      <c r="U1573" s="1">
        <v>42785</v>
      </c>
      <c r="V1573" s="13">
        <f t="shared" si="217"/>
        <v>42767</v>
      </c>
      <c r="W1573" s="14">
        <f t="shared" si="218"/>
        <v>42785</v>
      </c>
      <c r="X1573" s="1" t="str">
        <f t="shared" si="219"/>
        <v>Sunday</v>
      </c>
      <c r="Y1573" s="2">
        <v>0.43067129629629625</v>
      </c>
      <c r="Z1573" s="2">
        <f t="shared" si="220"/>
        <v>0.41666666666666663</v>
      </c>
      <c r="AA1573">
        <f>1</f>
        <v>1</v>
      </c>
      <c r="AB1573" s="1">
        <v>42785</v>
      </c>
      <c r="AC1573" s="13">
        <f t="shared" si="221"/>
        <v>42767</v>
      </c>
      <c r="AD1573" s="14">
        <f t="shared" si="222"/>
        <v>42785</v>
      </c>
      <c r="AE1573" s="1" t="str">
        <f t="shared" si="223"/>
        <v>Sunday</v>
      </c>
      <c r="AF1573" s="2">
        <v>0.45550925925925928</v>
      </c>
      <c r="AG1573" s="2">
        <f t="shared" si="224"/>
        <v>0.45833333333333331</v>
      </c>
      <c r="AH1573" t="s">
        <v>27</v>
      </c>
    </row>
    <row r="1574" spans="1:34" x14ac:dyDescent="0.2">
      <c r="A1574">
        <v>1510877</v>
      </c>
      <c r="B1574" t="s">
        <v>88</v>
      </c>
      <c r="E1574">
        <v>94558</v>
      </c>
      <c r="F1574" t="s">
        <v>23</v>
      </c>
      <c r="G1574" t="s">
        <v>89</v>
      </c>
      <c r="H1574">
        <v>2968</v>
      </c>
      <c r="I1574" t="s">
        <v>74</v>
      </c>
      <c r="J1574">
        <f>VLOOKUP(I1574,[1]Key!$A$1:$C$72,2,FALSE)</f>
        <v>43.040154000000001</v>
      </c>
      <c r="K1574">
        <f>VLOOKUP(I1574,[1]Key!$A$1:$C$72,3,FALSE)</f>
        <v>-87.932113000000001</v>
      </c>
      <c r="L1574" t="s">
        <v>31</v>
      </c>
      <c r="M1574">
        <f>VLOOKUP(L1574,[1]Key!$A$1:$C$72,2,FALSE)</f>
        <v>43.03519</v>
      </c>
      <c r="N1574">
        <f>VLOOKUP(L1574,[1]Key!$A$1:$C$72,3,FALSE)</f>
        <v>-87.907390000000007</v>
      </c>
      <c r="O1574">
        <v>21</v>
      </c>
      <c r="P1574">
        <v>3</v>
      </c>
      <c r="Q1574">
        <v>3.2</v>
      </c>
      <c r="R1574">
        <v>3</v>
      </c>
      <c r="S1574">
        <v>126</v>
      </c>
      <c r="T1574">
        <f t="shared" si="216"/>
        <v>-1</v>
      </c>
      <c r="U1574" s="1">
        <v>42785</v>
      </c>
      <c r="V1574" s="13">
        <f t="shared" si="217"/>
        <v>42767</v>
      </c>
      <c r="W1574" s="14">
        <f t="shared" si="218"/>
        <v>42785</v>
      </c>
      <c r="X1574" s="1" t="str">
        <f t="shared" si="219"/>
        <v>Sunday</v>
      </c>
      <c r="Y1574" s="2">
        <v>0.44230324074074073</v>
      </c>
      <c r="Z1574" s="2">
        <f t="shared" si="220"/>
        <v>0.45833333333333331</v>
      </c>
      <c r="AA1574">
        <f>1</f>
        <v>1</v>
      </c>
      <c r="AB1574" s="1">
        <v>42785</v>
      </c>
      <c r="AC1574" s="13">
        <f t="shared" si="221"/>
        <v>42767</v>
      </c>
      <c r="AD1574" s="14">
        <f t="shared" si="222"/>
        <v>42785</v>
      </c>
      <c r="AE1574" s="1" t="str">
        <f t="shared" si="223"/>
        <v>Sunday</v>
      </c>
      <c r="AF1574" s="2">
        <v>0.45682870370370371</v>
      </c>
      <c r="AG1574" s="2">
        <f t="shared" si="224"/>
        <v>0.45833333333333331</v>
      </c>
      <c r="AH1574" t="s">
        <v>27</v>
      </c>
    </row>
    <row r="1575" spans="1:34" x14ac:dyDescent="0.2">
      <c r="A1575">
        <v>1455953</v>
      </c>
      <c r="B1575" t="s">
        <v>88</v>
      </c>
      <c r="E1575">
        <v>53154</v>
      </c>
      <c r="F1575" t="s">
        <v>23</v>
      </c>
      <c r="G1575" t="s">
        <v>89</v>
      </c>
      <c r="H1575">
        <v>11118</v>
      </c>
      <c r="I1575" t="s">
        <v>61</v>
      </c>
      <c r="J1575">
        <f>VLOOKUP(I1575,[1]Key!$A$1:$C$72,2,FALSE)</f>
        <v>43.058619999999998</v>
      </c>
      <c r="K1575">
        <f>VLOOKUP(I1575,[1]Key!$A$1:$C$72,3,FALSE)</f>
        <v>-87.885319999999993</v>
      </c>
      <c r="L1575" t="s">
        <v>30</v>
      </c>
      <c r="M1575">
        <f>VLOOKUP(L1575,[1]Key!$A$1:$C$72,2,FALSE)</f>
        <v>43.05847</v>
      </c>
      <c r="N1575">
        <f>VLOOKUP(L1575,[1]Key!$A$1:$C$72,3,FALSE)</f>
        <v>-87.898079999999993</v>
      </c>
      <c r="O1575">
        <v>11</v>
      </c>
      <c r="P1575">
        <v>3</v>
      </c>
      <c r="Q1575">
        <v>1.7</v>
      </c>
      <c r="R1575">
        <v>1.6</v>
      </c>
      <c r="S1575">
        <v>66</v>
      </c>
      <c r="T1575">
        <f t="shared" si="216"/>
        <v>-1</v>
      </c>
      <c r="U1575" s="1">
        <v>42785</v>
      </c>
      <c r="V1575" s="13">
        <f t="shared" si="217"/>
        <v>42767</v>
      </c>
      <c r="W1575" s="14">
        <f t="shared" si="218"/>
        <v>42785</v>
      </c>
      <c r="X1575" s="1" t="str">
        <f t="shared" si="219"/>
        <v>Sunday</v>
      </c>
      <c r="Y1575" s="2">
        <v>0.45709490740740738</v>
      </c>
      <c r="Z1575" s="2">
        <f t="shared" si="220"/>
        <v>0.45833333333333331</v>
      </c>
      <c r="AA1575">
        <f>1</f>
        <v>1</v>
      </c>
      <c r="AB1575" s="1">
        <v>42785</v>
      </c>
      <c r="AC1575" s="13">
        <f t="shared" si="221"/>
        <v>42767</v>
      </c>
      <c r="AD1575" s="14">
        <f t="shared" si="222"/>
        <v>42785</v>
      </c>
      <c r="AE1575" s="1" t="str">
        <f t="shared" si="223"/>
        <v>Sunday</v>
      </c>
      <c r="AF1575" s="2">
        <v>0.46511574074074075</v>
      </c>
      <c r="AG1575" s="2">
        <f t="shared" si="224"/>
        <v>0.45833333333333331</v>
      </c>
      <c r="AH1575" t="s">
        <v>27</v>
      </c>
    </row>
    <row r="1576" spans="1:34" x14ac:dyDescent="0.2">
      <c r="A1576">
        <v>1222158</v>
      </c>
      <c r="B1576" t="s">
        <v>88</v>
      </c>
      <c r="E1576">
        <v>54466</v>
      </c>
      <c r="F1576" t="s">
        <v>23</v>
      </c>
      <c r="G1576" t="s">
        <v>89</v>
      </c>
      <c r="H1576">
        <v>88</v>
      </c>
      <c r="I1576" t="s">
        <v>67</v>
      </c>
      <c r="J1576">
        <f>VLOOKUP(I1576,[1]Key!$A$1:$C$72,2,FALSE)</f>
        <v>43.074890000000003</v>
      </c>
      <c r="K1576">
        <f>VLOOKUP(I1576,[1]Key!$A$1:$C$72,3,FALSE)</f>
        <v>-87.882810000000006</v>
      </c>
      <c r="L1576" t="s">
        <v>67</v>
      </c>
      <c r="M1576">
        <f>VLOOKUP(L1576,[1]Key!$A$1:$C$72,2,FALSE)</f>
        <v>43.074890000000003</v>
      </c>
      <c r="N1576">
        <f>VLOOKUP(L1576,[1]Key!$A$1:$C$72,3,FALSE)</f>
        <v>-87.882810000000006</v>
      </c>
      <c r="O1576">
        <v>20</v>
      </c>
      <c r="P1576">
        <v>3</v>
      </c>
      <c r="Q1576">
        <v>3</v>
      </c>
      <c r="R1576">
        <v>2.9</v>
      </c>
      <c r="S1576">
        <v>120</v>
      </c>
      <c r="T1576">
        <f t="shared" si="216"/>
        <v>-1</v>
      </c>
      <c r="U1576" s="1">
        <v>42785</v>
      </c>
      <c r="V1576" s="13">
        <f t="shared" si="217"/>
        <v>42767</v>
      </c>
      <c r="W1576" s="14">
        <f t="shared" si="218"/>
        <v>42785</v>
      </c>
      <c r="X1576" s="1" t="str">
        <f t="shared" si="219"/>
        <v>Sunday</v>
      </c>
      <c r="Y1576" s="2">
        <v>0.49096064814814816</v>
      </c>
      <c r="Z1576" s="2">
        <f t="shared" si="220"/>
        <v>0.5</v>
      </c>
      <c r="AA1576">
        <f>1</f>
        <v>1</v>
      </c>
      <c r="AB1576" s="1">
        <v>42785</v>
      </c>
      <c r="AC1576" s="13">
        <f t="shared" si="221"/>
        <v>42767</v>
      </c>
      <c r="AD1576" s="14">
        <f t="shared" si="222"/>
        <v>42785</v>
      </c>
      <c r="AE1576" s="1" t="str">
        <f t="shared" si="223"/>
        <v>Sunday</v>
      </c>
      <c r="AF1576" s="2">
        <v>0.50440972222222225</v>
      </c>
      <c r="AG1576" s="2">
        <f t="shared" si="224"/>
        <v>0.5</v>
      </c>
      <c r="AH1576" t="s">
        <v>35</v>
      </c>
    </row>
    <row r="1577" spans="1:34" x14ac:dyDescent="0.2">
      <c r="A1577">
        <v>1513567</v>
      </c>
      <c r="B1577" t="s">
        <v>88</v>
      </c>
      <c r="E1577">
        <v>53202</v>
      </c>
      <c r="F1577" t="s">
        <v>23</v>
      </c>
      <c r="G1577" t="s">
        <v>89</v>
      </c>
      <c r="H1577">
        <v>11112</v>
      </c>
      <c r="I1577" t="s">
        <v>69</v>
      </c>
      <c r="J1577">
        <f>VLOOKUP(I1577,[1]Key!$A$1:$C$72,2,FALSE)</f>
        <v>43.048200000000001</v>
      </c>
      <c r="K1577">
        <f>VLOOKUP(I1577,[1]Key!$A$1:$C$72,3,FALSE)</f>
        <v>-87.900859999999994</v>
      </c>
      <c r="L1577" t="s">
        <v>60</v>
      </c>
      <c r="M1577">
        <f>VLOOKUP(L1577,[1]Key!$A$1:$C$72,2,FALSE)</f>
        <v>43.066893999999998</v>
      </c>
      <c r="N1577">
        <f>VLOOKUP(L1577,[1]Key!$A$1:$C$72,3,FALSE)</f>
        <v>-87.877936000000005</v>
      </c>
      <c r="O1577">
        <v>22</v>
      </c>
      <c r="P1577">
        <v>3</v>
      </c>
      <c r="Q1577">
        <v>3.3</v>
      </c>
      <c r="R1577">
        <v>3.1</v>
      </c>
      <c r="S1577">
        <v>132</v>
      </c>
      <c r="T1577">
        <f t="shared" si="216"/>
        <v>-1</v>
      </c>
      <c r="U1577" s="1">
        <v>42785</v>
      </c>
      <c r="V1577" s="13">
        <f t="shared" si="217"/>
        <v>42767</v>
      </c>
      <c r="W1577" s="14">
        <f t="shared" si="218"/>
        <v>42785</v>
      </c>
      <c r="X1577" s="1" t="str">
        <f t="shared" si="219"/>
        <v>Sunday</v>
      </c>
      <c r="Y1577" s="2">
        <v>0.50105324074074076</v>
      </c>
      <c r="Z1577" s="2">
        <f t="shared" si="220"/>
        <v>0.5</v>
      </c>
      <c r="AA1577">
        <f>1</f>
        <v>1</v>
      </c>
      <c r="AB1577" s="1">
        <v>42785</v>
      </c>
      <c r="AC1577" s="13">
        <f t="shared" si="221"/>
        <v>42767</v>
      </c>
      <c r="AD1577" s="14">
        <f t="shared" si="222"/>
        <v>42785</v>
      </c>
      <c r="AE1577" s="1" t="str">
        <f t="shared" si="223"/>
        <v>Sunday</v>
      </c>
      <c r="AF1577" s="2">
        <v>0.51601851851851854</v>
      </c>
      <c r="AG1577" s="2">
        <f t="shared" si="224"/>
        <v>0.5</v>
      </c>
      <c r="AH1577" t="s">
        <v>27</v>
      </c>
    </row>
    <row r="1578" spans="1:34" x14ac:dyDescent="0.2">
      <c r="A1578">
        <v>1513685</v>
      </c>
      <c r="B1578" t="s">
        <v>88</v>
      </c>
      <c r="E1578">
        <v>53202</v>
      </c>
      <c r="F1578" t="s">
        <v>23</v>
      </c>
      <c r="G1578" t="s">
        <v>89</v>
      </c>
      <c r="H1578">
        <v>135</v>
      </c>
      <c r="I1578" t="s">
        <v>40</v>
      </c>
      <c r="J1578">
        <f>VLOOKUP(I1578,[1]Key!$A$1:$C$72,2,FALSE)</f>
        <v>43.031480000000002</v>
      </c>
      <c r="K1578">
        <f>VLOOKUP(I1578,[1]Key!$A$1:$C$72,3,FALSE)</f>
        <v>-87.908169999999998</v>
      </c>
      <c r="L1578" t="s">
        <v>40</v>
      </c>
      <c r="M1578">
        <f>VLOOKUP(L1578,[1]Key!$A$1:$C$72,2,FALSE)</f>
        <v>43.031480000000002</v>
      </c>
      <c r="N1578">
        <f>VLOOKUP(L1578,[1]Key!$A$1:$C$72,3,FALSE)</f>
        <v>-87.908169999999998</v>
      </c>
      <c r="O1578">
        <v>50</v>
      </c>
      <c r="P1578">
        <v>6</v>
      </c>
      <c r="Q1578">
        <v>7.5</v>
      </c>
      <c r="R1578">
        <v>7.1</v>
      </c>
      <c r="S1578">
        <v>300</v>
      </c>
      <c r="T1578">
        <f t="shared" si="216"/>
        <v>-1</v>
      </c>
      <c r="U1578" s="1">
        <v>42785</v>
      </c>
      <c r="V1578" s="13">
        <f t="shared" si="217"/>
        <v>42767</v>
      </c>
      <c r="W1578" s="14">
        <f t="shared" si="218"/>
        <v>42785</v>
      </c>
      <c r="X1578" s="1" t="str">
        <f t="shared" si="219"/>
        <v>Sunday</v>
      </c>
      <c r="Y1578" s="2">
        <v>0.52121527777777776</v>
      </c>
      <c r="Z1578" s="2">
        <f t="shared" si="220"/>
        <v>0.54166666666666663</v>
      </c>
      <c r="AA1578">
        <f>1</f>
        <v>1</v>
      </c>
      <c r="AB1578" s="1">
        <v>42785</v>
      </c>
      <c r="AC1578" s="13">
        <f t="shared" si="221"/>
        <v>42767</v>
      </c>
      <c r="AD1578" s="14">
        <f t="shared" si="222"/>
        <v>42785</v>
      </c>
      <c r="AE1578" s="1" t="str">
        <f t="shared" si="223"/>
        <v>Sunday</v>
      </c>
      <c r="AF1578" s="2">
        <v>0.55557870370370377</v>
      </c>
      <c r="AG1578" s="2">
        <f t="shared" si="224"/>
        <v>0.54166666666666663</v>
      </c>
      <c r="AH1578" t="s">
        <v>35</v>
      </c>
    </row>
    <row r="1579" spans="1:34" x14ac:dyDescent="0.2">
      <c r="A1579">
        <v>1513697</v>
      </c>
      <c r="B1579" t="s">
        <v>88</v>
      </c>
      <c r="E1579">
        <v>20112</v>
      </c>
      <c r="F1579" t="s">
        <v>23</v>
      </c>
      <c r="G1579" t="s">
        <v>89</v>
      </c>
      <c r="H1579">
        <v>5483</v>
      </c>
      <c r="I1579" t="s">
        <v>80</v>
      </c>
      <c r="J1579">
        <f>VLOOKUP(I1579,[1]Key!$A$1:$C$72,2,FALSE)</f>
        <v>43.052460000000004</v>
      </c>
      <c r="K1579">
        <f>VLOOKUP(I1579,[1]Key!$A$1:$C$72,3,FALSE)</f>
        <v>-87.891000000000005</v>
      </c>
      <c r="L1579" t="s">
        <v>80</v>
      </c>
      <c r="M1579">
        <f>VLOOKUP(L1579,[1]Key!$A$1:$C$72,2,FALSE)</f>
        <v>43.052460000000004</v>
      </c>
      <c r="N1579">
        <f>VLOOKUP(L1579,[1]Key!$A$1:$C$72,3,FALSE)</f>
        <v>-87.891000000000005</v>
      </c>
      <c r="O1579">
        <v>89</v>
      </c>
      <c r="P1579">
        <v>9</v>
      </c>
      <c r="Q1579">
        <v>13.4</v>
      </c>
      <c r="R1579">
        <v>12.7</v>
      </c>
      <c r="S1579">
        <v>534</v>
      </c>
      <c r="T1579">
        <f t="shared" si="216"/>
        <v>-1</v>
      </c>
      <c r="U1579" s="1">
        <v>42785</v>
      </c>
      <c r="V1579" s="13">
        <f t="shared" si="217"/>
        <v>42767</v>
      </c>
      <c r="W1579" s="14">
        <f t="shared" si="218"/>
        <v>42785</v>
      </c>
      <c r="X1579" s="1" t="str">
        <f t="shared" si="219"/>
        <v>Sunday</v>
      </c>
      <c r="Y1579" s="2">
        <v>0.52258101851851857</v>
      </c>
      <c r="Z1579" s="2">
        <f t="shared" si="220"/>
        <v>0.54166666666666663</v>
      </c>
      <c r="AA1579">
        <f>1</f>
        <v>1</v>
      </c>
      <c r="AB1579" s="1">
        <v>42785</v>
      </c>
      <c r="AC1579" s="13">
        <f t="shared" si="221"/>
        <v>42767</v>
      </c>
      <c r="AD1579" s="14">
        <f t="shared" si="222"/>
        <v>42785</v>
      </c>
      <c r="AE1579" s="1" t="str">
        <f t="shared" si="223"/>
        <v>Sunday</v>
      </c>
      <c r="AF1579" s="2">
        <v>0.58468750000000003</v>
      </c>
      <c r="AG1579" s="2">
        <f t="shared" si="224"/>
        <v>0.58333333333333326</v>
      </c>
      <c r="AH1579" t="s">
        <v>35</v>
      </c>
    </row>
    <row r="1580" spans="1:34" x14ac:dyDescent="0.2">
      <c r="A1580">
        <v>1513677</v>
      </c>
      <c r="B1580" t="s">
        <v>88</v>
      </c>
      <c r="E1580">
        <v>53215</v>
      </c>
      <c r="F1580" t="s">
        <v>23</v>
      </c>
      <c r="G1580" t="s">
        <v>89</v>
      </c>
      <c r="H1580">
        <v>5489</v>
      </c>
      <c r="I1580" t="s">
        <v>62</v>
      </c>
      <c r="J1580">
        <f>VLOOKUP(I1580,[1]Key!$A$1:$C$72,2,FALSE)</f>
        <v>43.058010000000003</v>
      </c>
      <c r="K1580">
        <f>VLOOKUP(I1580,[1]Key!$A$1:$C$72,3,FALSE)</f>
        <v>-87.877300000000005</v>
      </c>
      <c r="L1580" t="s">
        <v>62</v>
      </c>
      <c r="M1580">
        <f>VLOOKUP(L1580,[1]Key!$A$1:$C$72,2,FALSE)</f>
        <v>43.058010000000003</v>
      </c>
      <c r="N1580">
        <f>VLOOKUP(L1580,[1]Key!$A$1:$C$72,3,FALSE)</f>
        <v>-87.877300000000005</v>
      </c>
      <c r="O1580">
        <v>54</v>
      </c>
      <c r="P1580">
        <v>6</v>
      </c>
      <c r="Q1580">
        <v>8.1</v>
      </c>
      <c r="R1580">
        <v>7.7</v>
      </c>
      <c r="S1580">
        <v>324</v>
      </c>
      <c r="T1580">
        <f t="shared" si="216"/>
        <v>-1</v>
      </c>
      <c r="U1580" s="1">
        <v>42785</v>
      </c>
      <c r="V1580" s="13">
        <f t="shared" si="217"/>
        <v>42767</v>
      </c>
      <c r="W1580" s="14">
        <f t="shared" si="218"/>
        <v>42785</v>
      </c>
      <c r="X1580" s="1" t="str">
        <f t="shared" si="219"/>
        <v>Sunday</v>
      </c>
      <c r="Y1580" s="2">
        <v>0.52504629629629629</v>
      </c>
      <c r="Z1580" s="2">
        <f t="shared" si="220"/>
        <v>0.54166666666666663</v>
      </c>
      <c r="AA1580">
        <f>1</f>
        <v>1</v>
      </c>
      <c r="AB1580" s="1">
        <v>42785</v>
      </c>
      <c r="AC1580" s="13">
        <f t="shared" si="221"/>
        <v>42767</v>
      </c>
      <c r="AD1580" s="14">
        <f t="shared" si="222"/>
        <v>42785</v>
      </c>
      <c r="AE1580" s="1" t="str">
        <f t="shared" si="223"/>
        <v>Sunday</v>
      </c>
      <c r="AF1580" s="2">
        <v>0.56251157407407404</v>
      </c>
      <c r="AG1580" s="2">
        <f t="shared" si="224"/>
        <v>0.58333333333333326</v>
      </c>
      <c r="AH1580" t="s">
        <v>35</v>
      </c>
    </row>
    <row r="1581" spans="1:34" x14ac:dyDescent="0.2">
      <c r="A1581">
        <v>1513759</v>
      </c>
      <c r="B1581" t="s">
        <v>88</v>
      </c>
      <c r="E1581">
        <v>60020</v>
      </c>
      <c r="F1581" t="s">
        <v>23</v>
      </c>
      <c r="G1581" t="s">
        <v>89</v>
      </c>
      <c r="H1581">
        <v>11053</v>
      </c>
      <c r="I1581" t="s">
        <v>63</v>
      </c>
      <c r="J1581">
        <f>VLOOKUP(I1581,[1]Key!$A$1:$C$72,2,FALSE)</f>
        <v>43.078530000000001</v>
      </c>
      <c r="K1581">
        <f>VLOOKUP(I1581,[1]Key!$A$1:$C$72,3,FALSE)</f>
        <v>-87.882620000000003</v>
      </c>
      <c r="L1581" t="s">
        <v>63</v>
      </c>
      <c r="M1581">
        <f>VLOOKUP(L1581,[1]Key!$A$1:$C$72,2,FALSE)</f>
        <v>43.078530000000001</v>
      </c>
      <c r="N1581">
        <f>VLOOKUP(L1581,[1]Key!$A$1:$C$72,3,FALSE)</f>
        <v>-87.882620000000003</v>
      </c>
      <c r="O1581">
        <v>52</v>
      </c>
      <c r="P1581">
        <v>6</v>
      </c>
      <c r="Q1581">
        <v>7.8</v>
      </c>
      <c r="R1581">
        <v>7.4</v>
      </c>
      <c r="S1581">
        <v>312</v>
      </c>
      <c r="T1581">
        <f t="shared" si="216"/>
        <v>-1</v>
      </c>
      <c r="U1581" s="1">
        <v>42785</v>
      </c>
      <c r="V1581" s="13">
        <f t="shared" si="217"/>
        <v>42767</v>
      </c>
      <c r="W1581" s="14">
        <f t="shared" si="218"/>
        <v>42785</v>
      </c>
      <c r="X1581" s="1" t="str">
        <f t="shared" si="219"/>
        <v>Sunday</v>
      </c>
      <c r="Y1581" s="2">
        <v>0.53395833333333331</v>
      </c>
      <c r="Z1581" s="2">
        <f t="shared" si="220"/>
        <v>0.54166666666666663</v>
      </c>
      <c r="AA1581">
        <f>1</f>
        <v>1</v>
      </c>
      <c r="AB1581" s="1">
        <v>42785</v>
      </c>
      <c r="AC1581" s="13">
        <f t="shared" si="221"/>
        <v>42767</v>
      </c>
      <c r="AD1581" s="14">
        <f t="shared" si="222"/>
        <v>42785</v>
      </c>
      <c r="AE1581" s="1" t="str">
        <f t="shared" si="223"/>
        <v>Sunday</v>
      </c>
      <c r="AF1581" s="2">
        <v>0.56983796296296296</v>
      </c>
      <c r="AG1581" s="2">
        <f t="shared" si="224"/>
        <v>0.58333333333333326</v>
      </c>
      <c r="AH1581" t="s">
        <v>35</v>
      </c>
    </row>
    <row r="1582" spans="1:34" x14ac:dyDescent="0.2">
      <c r="A1582">
        <v>1266003</v>
      </c>
      <c r="B1582" t="s">
        <v>88</v>
      </c>
      <c r="E1582">
        <v>53217</v>
      </c>
      <c r="F1582" t="s">
        <v>23</v>
      </c>
      <c r="G1582" t="s">
        <v>89</v>
      </c>
      <c r="H1582">
        <v>5455</v>
      </c>
      <c r="I1582" t="s">
        <v>81</v>
      </c>
      <c r="J1582">
        <f>VLOOKUP(I1582,[1]Key!$A$1:$C$72,2,FALSE)</f>
        <v>43.06033</v>
      </c>
      <c r="K1582">
        <f>VLOOKUP(I1582,[1]Key!$A$1:$C$72,3,FALSE)</f>
        <v>-87.89546</v>
      </c>
      <c r="L1582" t="s">
        <v>34</v>
      </c>
      <c r="M1582">
        <f>VLOOKUP(L1582,[1]Key!$A$1:$C$72,2,FALSE)</f>
        <v>43.036900000000003</v>
      </c>
      <c r="N1582">
        <f>VLOOKUP(L1582,[1]Key!$A$1:$C$72,3,FALSE)</f>
        <v>-87.89667</v>
      </c>
      <c r="O1582">
        <v>28</v>
      </c>
      <c r="P1582">
        <v>3</v>
      </c>
      <c r="Q1582">
        <v>4.2</v>
      </c>
      <c r="R1582">
        <v>4</v>
      </c>
      <c r="S1582">
        <v>168</v>
      </c>
      <c r="T1582">
        <f t="shared" si="216"/>
        <v>-1</v>
      </c>
      <c r="U1582" s="1">
        <v>42785</v>
      </c>
      <c r="V1582" s="13">
        <f t="shared" si="217"/>
        <v>42767</v>
      </c>
      <c r="W1582" s="14">
        <f t="shared" si="218"/>
        <v>42785</v>
      </c>
      <c r="X1582" s="1" t="str">
        <f t="shared" si="219"/>
        <v>Sunday</v>
      </c>
      <c r="Y1582" s="2">
        <v>0.54629629629629628</v>
      </c>
      <c r="Z1582" s="2">
        <f t="shared" si="220"/>
        <v>0.54166666666666663</v>
      </c>
      <c r="AA1582">
        <f>1</f>
        <v>1</v>
      </c>
      <c r="AB1582" s="1">
        <v>42785</v>
      </c>
      <c r="AC1582" s="13">
        <f t="shared" si="221"/>
        <v>42767</v>
      </c>
      <c r="AD1582" s="14">
        <f t="shared" si="222"/>
        <v>42785</v>
      </c>
      <c r="AE1582" s="1" t="str">
        <f t="shared" si="223"/>
        <v>Sunday</v>
      </c>
      <c r="AF1582" s="2">
        <v>0.56565972222222227</v>
      </c>
      <c r="AG1582" s="2">
        <f t="shared" si="224"/>
        <v>0.58333333333333326</v>
      </c>
      <c r="AH1582" t="s">
        <v>27</v>
      </c>
    </row>
    <row r="1583" spans="1:34" x14ac:dyDescent="0.2">
      <c r="A1583">
        <v>1513856</v>
      </c>
      <c r="B1583" t="s">
        <v>88</v>
      </c>
      <c r="E1583">
        <v>53203</v>
      </c>
      <c r="F1583" t="s">
        <v>23</v>
      </c>
      <c r="G1583" t="s">
        <v>89</v>
      </c>
      <c r="H1583">
        <v>5479</v>
      </c>
      <c r="I1583" t="s">
        <v>34</v>
      </c>
      <c r="J1583">
        <f>VLOOKUP(I1583,[1]Key!$A$1:$C$72,2,FALSE)</f>
        <v>43.036900000000003</v>
      </c>
      <c r="K1583">
        <f>VLOOKUP(I1583,[1]Key!$A$1:$C$72,3,FALSE)</f>
        <v>-87.89667</v>
      </c>
      <c r="L1583" t="s">
        <v>62</v>
      </c>
      <c r="M1583">
        <f>VLOOKUP(L1583,[1]Key!$A$1:$C$72,2,FALSE)</f>
        <v>43.058010000000003</v>
      </c>
      <c r="N1583">
        <f>VLOOKUP(L1583,[1]Key!$A$1:$C$72,3,FALSE)</f>
        <v>-87.877300000000005</v>
      </c>
      <c r="O1583">
        <v>34</v>
      </c>
      <c r="P1583">
        <v>3</v>
      </c>
      <c r="Q1583">
        <v>5.0999999999999996</v>
      </c>
      <c r="R1583">
        <v>4.8</v>
      </c>
      <c r="S1583">
        <v>204</v>
      </c>
      <c r="T1583">
        <f t="shared" si="216"/>
        <v>-1</v>
      </c>
      <c r="U1583" s="1">
        <v>42785</v>
      </c>
      <c r="V1583" s="13">
        <f t="shared" si="217"/>
        <v>42767</v>
      </c>
      <c r="W1583" s="14">
        <f t="shared" si="218"/>
        <v>42785</v>
      </c>
      <c r="X1583" s="1" t="str">
        <f t="shared" si="219"/>
        <v>Sunday</v>
      </c>
      <c r="Y1583" s="2">
        <v>0.54820601851851858</v>
      </c>
      <c r="Z1583" s="2">
        <f t="shared" si="220"/>
        <v>0.54166666666666663</v>
      </c>
      <c r="AA1583">
        <f>1</f>
        <v>1</v>
      </c>
      <c r="AB1583" s="1">
        <v>42785</v>
      </c>
      <c r="AC1583" s="13">
        <f t="shared" si="221"/>
        <v>42767</v>
      </c>
      <c r="AD1583" s="14">
        <f t="shared" si="222"/>
        <v>42785</v>
      </c>
      <c r="AE1583" s="1" t="str">
        <f t="shared" si="223"/>
        <v>Sunday</v>
      </c>
      <c r="AF1583" s="2">
        <v>0.5718981481481481</v>
      </c>
      <c r="AG1583" s="2">
        <f t="shared" si="224"/>
        <v>0.58333333333333326</v>
      </c>
      <c r="AH1583" t="s">
        <v>27</v>
      </c>
    </row>
    <row r="1584" spans="1:34" x14ac:dyDescent="0.2">
      <c r="A1584">
        <v>1177575</v>
      </c>
      <c r="B1584" t="s">
        <v>88</v>
      </c>
      <c r="E1584">
        <v>53202</v>
      </c>
      <c r="F1584" t="s">
        <v>23</v>
      </c>
      <c r="G1584" t="s">
        <v>89</v>
      </c>
      <c r="H1584">
        <v>5221</v>
      </c>
      <c r="I1584" t="s">
        <v>80</v>
      </c>
      <c r="J1584">
        <f>VLOOKUP(I1584,[1]Key!$A$1:$C$72,2,FALSE)</f>
        <v>43.052460000000004</v>
      </c>
      <c r="K1584">
        <f>VLOOKUP(I1584,[1]Key!$A$1:$C$72,3,FALSE)</f>
        <v>-87.891000000000005</v>
      </c>
      <c r="L1584" t="s">
        <v>30</v>
      </c>
      <c r="M1584">
        <f>VLOOKUP(L1584,[1]Key!$A$1:$C$72,2,FALSE)</f>
        <v>43.05847</v>
      </c>
      <c r="N1584">
        <f>VLOOKUP(L1584,[1]Key!$A$1:$C$72,3,FALSE)</f>
        <v>-87.898079999999993</v>
      </c>
      <c r="O1584">
        <v>42</v>
      </c>
      <c r="P1584">
        <v>6</v>
      </c>
      <c r="Q1584">
        <v>6.3</v>
      </c>
      <c r="R1584">
        <v>6</v>
      </c>
      <c r="S1584">
        <v>252</v>
      </c>
      <c r="T1584">
        <f t="shared" si="216"/>
        <v>-1</v>
      </c>
      <c r="U1584" s="1">
        <v>42785</v>
      </c>
      <c r="V1584" s="13">
        <f t="shared" si="217"/>
        <v>42767</v>
      </c>
      <c r="W1584" s="14">
        <f t="shared" si="218"/>
        <v>42785</v>
      </c>
      <c r="X1584" s="1" t="str">
        <f t="shared" si="219"/>
        <v>Sunday</v>
      </c>
      <c r="Y1584" s="2">
        <v>0.55525462962962957</v>
      </c>
      <c r="Z1584" s="2">
        <f t="shared" si="220"/>
        <v>0.54166666666666663</v>
      </c>
      <c r="AA1584">
        <f>1</f>
        <v>1</v>
      </c>
      <c r="AB1584" s="1">
        <v>42785</v>
      </c>
      <c r="AC1584" s="13">
        <f t="shared" si="221"/>
        <v>42767</v>
      </c>
      <c r="AD1584" s="14">
        <f t="shared" si="222"/>
        <v>42785</v>
      </c>
      <c r="AE1584" s="1" t="str">
        <f t="shared" si="223"/>
        <v>Sunday</v>
      </c>
      <c r="AF1584" s="2">
        <v>0.58410879629629631</v>
      </c>
      <c r="AG1584" s="2">
        <f t="shared" si="224"/>
        <v>0.58333333333333326</v>
      </c>
      <c r="AH1584" t="s">
        <v>27</v>
      </c>
    </row>
    <row r="1585" spans="1:34" x14ac:dyDescent="0.2">
      <c r="A1585">
        <v>1362006</v>
      </c>
      <c r="B1585" t="s">
        <v>88</v>
      </c>
      <c r="E1585">
        <v>60010</v>
      </c>
      <c r="F1585" t="s">
        <v>23</v>
      </c>
      <c r="G1585" t="s">
        <v>89</v>
      </c>
      <c r="H1585">
        <v>5472</v>
      </c>
      <c r="I1585" t="s">
        <v>74</v>
      </c>
      <c r="J1585">
        <f>VLOOKUP(I1585,[1]Key!$A$1:$C$72,2,FALSE)</f>
        <v>43.040154000000001</v>
      </c>
      <c r="K1585">
        <f>VLOOKUP(I1585,[1]Key!$A$1:$C$72,3,FALSE)</f>
        <v>-87.932113000000001</v>
      </c>
      <c r="L1585" t="s">
        <v>68</v>
      </c>
      <c r="M1585">
        <f>VLOOKUP(L1585,[1]Key!$A$1:$C$72,2,FALSE)</f>
        <v>43.04804</v>
      </c>
      <c r="N1585">
        <f>VLOOKUP(L1585,[1]Key!$A$1:$C$72,3,FALSE)</f>
        <v>-87.896720000000002</v>
      </c>
      <c r="O1585">
        <v>34</v>
      </c>
      <c r="P1585">
        <v>3</v>
      </c>
      <c r="Q1585">
        <v>5.0999999999999996</v>
      </c>
      <c r="R1585">
        <v>4.8</v>
      </c>
      <c r="S1585">
        <v>204</v>
      </c>
      <c r="T1585">
        <f t="shared" si="216"/>
        <v>-1</v>
      </c>
      <c r="U1585" s="1">
        <v>42785</v>
      </c>
      <c r="V1585" s="13">
        <f t="shared" si="217"/>
        <v>42767</v>
      </c>
      <c r="W1585" s="14">
        <f t="shared" si="218"/>
        <v>42785</v>
      </c>
      <c r="X1585" s="1" t="str">
        <f t="shared" si="219"/>
        <v>Sunday</v>
      </c>
      <c r="Y1585" s="2">
        <v>0.55760416666666668</v>
      </c>
      <c r="Z1585" s="2">
        <f t="shared" si="220"/>
        <v>0.54166666666666663</v>
      </c>
      <c r="AA1585">
        <f>1</f>
        <v>1</v>
      </c>
      <c r="AB1585" s="1">
        <v>42785</v>
      </c>
      <c r="AC1585" s="13">
        <f t="shared" si="221"/>
        <v>42767</v>
      </c>
      <c r="AD1585" s="14">
        <f t="shared" si="222"/>
        <v>42785</v>
      </c>
      <c r="AE1585" s="1" t="str">
        <f t="shared" si="223"/>
        <v>Sunday</v>
      </c>
      <c r="AF1585" s="2">
        <v>0.58103009259259253</v>
      </c>
      <c r="AG1585" s="2">
        <f t="shared" si="224"/>
        <v>0.58333333333333326</v>
      </c>
      <c r="AH1585" t="s">
        <v>27</v>
      </c>
    </row>
    <row r="1586" spans="1:34" x14ac:dyDescent="0.2">
      <c r="A1586">
        <v>1231994</v>
      </c>
      <c r="B1586" t="s">
        <v>88</v>
      </c>
      <c r="E1586">
        <v>53202</v>
      </c>
      <c r="F1586" t="s">
        <v>23</v>
      </c>
      <c r="G1586" t="s">
        <v>89</v>
      </c>
      <c r="H1586">
        <v>5424</v>
      </c>
      <c r="I1586" t="s">
        <v>31</v>
      </c>
      <c r="J1586">
        <f>VLOOKUP(I1586,[1]Key!$A$1:$C$72,2,FALSE)</f>
        <v>43.03519</v>
      </c>
      <c r="K1586">
        <f>VLOOKUP(I1586,[1]Key!$A$1:$C$72,3,FALSE)</f>
        <v>-87.907390000000007</v>
      </c>
      <c r="L1586" t="s">
        <v>29</v>
      </c>
      <c r="M1586">
        <f>VLOOKUP(L1586,[1]Key!$A$1:$C$72,2,FALSE)</f>
        <v>43.042490000000001</v>
      </c>
      <c r="N1586">
        <f>VLOOKUP(L1586,[1]Key!$A$1:$C$72,3,FALSE)</f>
        <v>-87.909959999999998</v>
      </c>
      <c r="O1586">
        <v>12</v>
      </c>
      <c r="P1586">
        <v>3</v>
      </c>
      <c r="Q1586">
        <v>1.8</v>
      </c>
      <c r="R1586">
        <v>1.7</v>
      </c>
      <c r="S1586">
        <v>72</v>
      </c>
      <c r="T1586">
        <f t="shared" si="216"/>
        <v>-1</v>
      </c>
      <c r="U1586" s="1">
        <v>42785</v>
      </c>
      <c r="V1586" s="13">
        <f t="shared" si="217"/>
        <v>42767</v>
      </c>
      <c r="W1586" s="14">
        <f t="shared" si="218"/>
        <v>42785</v>
      </c>
      <c r="X1586" s="1" t="str">
        <f t="shared" si="219"/>
        <v>Sunday</v>
      </c>
      <c r="Y1586" s="2">
        <v>0.56410879629629629</v>
      </c>
      <c r="Z1586" s="2">
        <f t="shared" si="220"/>
        <v>0.58333333333333326</v>
      </c>
      <c r="AA1586">
        <f>1</f>
        <v>1</v>
      </c>
      <c r="AB1586" s="1">
        <v>42785</v>
      </c>
      <c r="AC1586" s="13">
        <f t="shared" si="221"/>
        <v>42767</v>
      </c>
      <c r="AD1586" s="14">
        <f t="shared" si="222"/>
        <v>42785</v>
      </c>
      <c r="AE1586" s="1" t="str">
        <f t="shared" si="223"/>
        <v>Sunday</v>
      </c>
      <c r="AF1586" s="2">
        <v>0.57277777777777772</v>
      </c>
      <c r="AG1586" s="2">
        <f t="shared" si="224"/>
        <v>0.58333333333333326</v>
      </c>
      <c r="AH1586" t="s">
        <v>27</v>
      </c>
    </row>
    <row r="1587" spans="1:34" x14ac:dyDescent="0.2">
      <c r="A1587">
        <v>1513982</v>
      </c>
      <c r="B1587" t="s">
        <v>88</v>
      </c>
      <c r="E1587">
        <v>53154</v>
      </c>
      <c r="F1587" t="s">
        <v>23</v>
      </c>
      <c r="G1587" t="s">
        <v>89</v>
      </c>
      <c r="H1587">
        <v>5569</v>
      </c>
      <c r="I1587" t="s">
        <v>34</v>
      </c>
      <c r="J1587">
        <f>VLOOKUP(I1587,[1]Key!$A$1:$C$72,2,FALSE)</f>
        <v>43.036900000000003</v>
      </c>
      <c r="K1587">
        <f>VLOOKUP(I1587,[1]Key!$A$1:$C$72,3,FALSE)</f>
        <v>-87.89667</v>
      </c>
      <c r="L1587" t="s">
        <v>34</v>
      </c>
      <c r="M1587">
        <f>VLOOKUP(L1587,[1]Key!$A$1:$C$72,2,FALSE)</f>
        <v>43.036900000000003</v>
      </c>
      <c r="N1587">
        <f>VLOOKUP(L1587,[1]Key!$A$1:$C$72,3,FALSE)</f>
        <v>-87.89667</v>
      </c>
      <c r="O1587">
        <v>55</v>
      </c>
      <c r="P1587">
        <v>6</v>
      </c>
      <c r="Q1587">
        <v>8.3000000000000007</v>
      </c>
      <c r="R1587">
        <v>7.8</v>
      </c>
      <c r="S1587">
        <v>330</v>
      </c>
      <c r="T1587">
        <f t="shared" si="216"/>
        <v>-1</v>
      </c>
      <c r="U1587" s="1">
        <v>42785</v>
      </c>
      <c r="V1587" s="13">
        <f t="shared" si="217"/>
        <v>42767</v>
      </c>
      <c r="W1587" s="14">
        <f t="shared" si="218"/>
        <v>42785</v>
      </c>
      <c r="X1587" s="1" t="str">
        <f t="shared" si="219"/>
        <v>Sunday</v>
      </c>
      <c r="Y1587" s="2">
        <v>0.56733796296296302</v>
      </c>
      <c r="Z1587" s="2">
        <f t="shared" si="220"/>
        <v>0.58333333333333326</v>
      </c>
      <c r="AA1587">
        <f>1</f>
        <v>1</v>
      </c>
      <c r="AB1587" s="1">
        <v>42785</v>
      </c>
      <c r="AC1587" s="13">
        <f t="shared" si="221"/>
        <v>42767</v>
      </c>
      <c r="AD1587" s="14">
        <f t="shared" si="222"/>
        <v>42785</v>
      </c>
      <c r="AE1587" s="1" t="str">
        <f t="shared" si="223"/>
        <v>Sunday</v>
      </c>
      <c r="AF1587" s="2">
        <v>0.60497685185185179</v>
      </c>
      <c r="AG1587" s="2">
        <f t="shared" si="224"/>
        <v>0.625</v>
      </c>
      <c r="AH1587" t="s">
        <v>35</v>
      </c>
    </row>
    <row r="1588" spans="1:34" x14ac:dyDescent="0.2">
      <c r="A1588">
        <v>1513092</v>
      </c>
      <c r="B1588" t="s">
        <v>88</v>
      </c>
      <c r="E1588">
        <v>6787</v>
      </c>
      <c r="F1588" t="s">
        <v>23</v>
      </c>
      <c r="G1588" t="s">
        <v>89</v>
      </c>
      <c r="H1588">
        <v>5482</v>
      </c>
      <c r="I1588" t="s">
        <v>36</v>
      </c>
      <c r="J1588">
        <f>VLOOKUP(I1588,[1]Key!$A$1:$C$72,2,FALSE)</f>
        <v>43.038580000000003</v>
      </c>
      <c r="K1588">
        <f>VLOOKUP(I1588,[1]Key!$A$1:$C$72,3,FALSE)</f>
        <v>-87.90934</v>
      </c>
      <c r="L1588" t="s">
        <v>36</v>
      </c>
      <c r="M1588">
        <f>VLOOKUP(L1588,[1]Key!$A$1:$C$72,2,FALSE)</f>
        <v>43.038580000000003</v>
      </c>
      <c r="N1588">
        <f>VLOOKUP(L1588,[1]Key!$A$1:$C$72,3,FALSE)</f>
        <v>-87.90934</v>
      </c>
      <c r="O1588">
        <v>70</v>
      </c>
      <c r="P1588">
        <v>9</v>
      </c>
      <c r="Q1588">
        <v>10.5</v>
      </c>
      <c r="R1588">
        <v>10</v>
      </c>
      <c r="S1588">
        <v>420</v>
      </c>
      <c r="T1588">
        <f t="shared" si="216"/>
        <v>-1</v>
      </c>
      <c r="U1588" s="1">
        <v>42785</v>
      </c>
      <c r="V1588" s="13">
        <f t="shared" si="217"/>
        <v>42767</v>
      </c>
      <c r="W1588" s="14">
        <f t="shared" si="218"/>
        <v>42785</v>
      </c>
      <c r="X1588" s="1" t="str">
        <f t="shared" si="219"/>
        <v>Sunday</v>
      </c>
      <c r="Y1588" s="2">
        <v>0.57400462962962961</v>
      </c>
      <c r="Z1588" s="2">
        <f t="shared" si="220"/>
        <v>0.58333333333333326</v>
      </c>
      <c r="AA1588">
        <f>1</f>
        <v>1</v>
      </c>
      <c r="AB1588" s="1">
        <v>42785</v>
      </c>
      <c r="AC1588" s="13">
        <f t="shared" si="221"/>
        <v>42767</v>
      </c>
      <c r="AD1588" s="14">
        <f t="shared" si="222"/>
        <v>42785</v>
      </c>
      <c r="AE1588" s="1" t="str">
        <f t="shared" si="223"/>
        <v>Sunday</v>
      </c>
      <c r="AF1588" s="2">
        <v>0.62259259259259259</v>
      </c>
      <c r="AG1588" s="2">
        <f t="shared" si="224"/>
        <v>0.625</v>
      </c>
      <c r="AH1588" t="s">
        <v>35</v>
      </c>
    </row>
    <row r="1589" spans="1:34" x14ac:dyDescent="0.2">
      <c r="A1589">
        <v>1514111</v>
      </c>
      <c r="B1589" t="s">
        <v>88</v>
      </c>
      <c r="E1589">
        <v>53222</v>
      </c>
      <c r="F1589" t="s">
        <v>23</v>
      </c>
      <c r="G1589" t="s">
        <v>89</v>
      </c>
      <c r="H1589">
        <v>5525</v>
      </c>
      <c r="I1589" t="s">
        <v>40</v>
      </c>
      <c r="J1589">
        <f>VLOOKUP(I1589,[1]Key!$A$1:$C$72,2,FALSE)</f>
        <v>43.031480000000002</v>
      </c>
      <c r="K1589">
        <f>VLOOKUP(I1589,[1]Key!$A$1:$C$72,3,FALSE)</f>
        <v>-87.908169999999998</v>
      </c>
      <c r="L1589" t="s">
        <v>40</v>
      </c>
      <c r="M1589">
        <f>VLOOKUP(L1589,[1]Key!$A$1:$C$72,2,FALSE)</f>
        <v>43.031480000000002</v>
      </c>
      <c r="N1589">
        <f>VLOOKUP(L1589,[1]Key!$A$1:$C$72,3,FALSE)</f>
        <v>-87.908169999999998</v>
      </c>
      <c r="O1589">
        <v>19</v>
      </c>
      <c r="P1589">
        <v>3</v>
      </c>
      <c r="Q1589">
        <v>2.9</v>
      </c>
      <c r="R1589">
        <v>2.7</v>
      </c>
      <c r="S1589">
        <v>114</v>
      </c>
      <c r="T1589">
        <f t="shared" si="216"/>
        <v>-1</v>
      </c>
      <c r="U1589" s="1">
        <v>42785</v>
      </c>
      <c r="V1589" s="13">
        <f t="shared" si="217"/>
        <v>42767</v>
      </c>
      <c r="W1589" s="14">
        <f t="shared" si="218"/>
        <v>42785</v>
      </c>
      <c r="X1589" s="1" t="str">
        <f t="shared" si="219"/>
        <v>Sunday</v>
      </c>
      <c r="Y1589" s="2">
        <v>0.58564814814814814</v>
      </c>
      <c r="Z1589" s="2">
        <f t="shared" si="220"/>
        <v>0.58333333333333326</v>
      </c>
      <c r="AA1589">
        <f>1</f>
        <v>1</v>
      </c>
      <c r="AB1589" s="1">
        <v>42785</v>
      </c>
      <c r="AC1589" s="13">
        <f t="shared" si="221"/>
        <v>42767</v>
      </c>
      <c r="AD1589" s="14">
        <f t="shared" si="222"/>
        <v>42785</v>
      </c>
      <c r="AE1589" s="1" t="str">
        <f t="shared" si="223"/>
        <v>Sunday</v>
      </c>
      <c r="AF1589" s="2">
        <v>0.59900462962962964</v>
      </c>
      <c r="AG1589" s="2">
        <f t="shared" si="224"/>
        <v>0.58333333333333326</v>
      </c>
      <c r="AH1589" t="s">
        <v>35</v>
      </c>
    </row>
    <row r="1590" spans="1:34" x14ac:dyDescent="0.2">
      <c r="A1590">
        <v>1514222</v>
      </c>
      <c r="B1590" t="s">
        <v>88</v>
      </c>
      <c r="E1590">
        <v>53207</v>
      </c>
      <c r="F1590" t="s">
        <v>23</v>
      </c>
      <c r="G1590" t="s">
        <v>89</v>
      </c>
      <c r="H1590">
        <v>11169</v>
      </c>
      <c r="I1590" t="s">
        <v>34</v>
      </c>
      <c r="J1590">
        <f>VLOOKUP(I1590,[1]Key!$A$1:$C$72,2,FALSE)</f>
        <v>43.036900000000003</v>
      </c>
      <c r="K1590">
        <f>VLOOKUP(I1590,[1]Key!$A$1:$C$72,3,FALSE)</f>
        <v>-87.89667</v>
      </c>
      <c r="L1590" t="s">
        <v>43</v>
      </c>
      <c r="M1590">
        <f>VLOOKUP(L1590,[1]Key!$A$1:$C$72,2,FALSE)</f>
        <v>43.03886</v>
      </c>
      <c r="N1590">
        <f>VLOOKUP(L1590,[1]Key!$A$1:$C$72,3,FALSE)</f>
        <v>-87.902720000000002</v>
      </c>
      <c r="O1590">
        <v>33</v>
      </c>
      <c r="P1590">
        <v>3</v>
      </c>
      <c r="Q1590">
        <v>5</v>
      </c>
      <c r="R1590">
        <v>4.7</v>
      </c>
      <c r="S1590">
        <v>198</v>
      </c>
      <c r="T1590">
        <f t="shared" si="216"/>
        <v>-1</v>
      </c>
      <c r="U1590" s="1">
        <v>42785</v>
      </c>
      <c r="V1590" s="13">
        <f t="shared" si="217"/>
        <v>42767</v>
      </c>
      <c r="W1590" s="14">
        <f t="shared" si="218"/>
        <v>42785</v>
      </c>
      <c r="X1590" s="1" t="str">
        <f t="shared" si="219"/>
        <v>Sunday</v>
      </c>
      <c r="Y1590" s="2">
        <v>0.59851851851851856</v>
      </c>
      <c r="Z1590" s="2">
        <f t="shared" si="220"/>
        <v>0.58333333333333326</v>
      </c>
      <c r="AA1590">
        <f>1</f>
        <v>1</v>
      </c>
      <c r="AB1590" s="1">
        <v>42785</v>
      </c>
      <c r="AC1590" s="13">
        <f t="shared" si="221"/>
        <v>42767</v>
      </c>
      <c r="AD1590" s="14">
        <f t="shared" si="222"/>
        <v>42785</v>
      </c>
      <c r="AE1590" s="1" t="str">
        <f t="shared" si="223"/>
        <v>Sunday</v>
      </c>
      <c r="AF1590" s="2">
        <v>0.62143518518518526</v>
      </c>
      <c r="AG1590" s="2">
        <f t="shared" si="224"/>
        <v>0.625</v>
      </c>
      <c r="AH1590" t="s">
        <v>27</v>
      </c>
    </row>
    <row r="1591" spans="1:34" x14ac:dyDescent="0.2">
      <c r="A1591">
        <v>1513835</v>
      </c>
      <c r="B1591" t="s">
        <v>88</v>
      </c>
      <c r="E1591">
        <v>53211</v>
      </c>
      <c r="F1591" t="s">
        <v>23</v>
      </c>
      <c r="G1591" t="s">
        <v>89</v>
      </c>
      <c r="H1591">
        <v>11081</v>
      </c>
      <c r="I1591" t="s">
        <v>70</v>
      </c>
      <c r="J1591">
        <f>VLOOKUP(I1591,[1]Key!$A$1:$C$72,2,FALSE)</f>
        <v>43.053040000000003</v>
      </c>
      <c r="K1591">
        <f>VLOOKUP(I1591,[1]Key!$A$1:$C$72,3,FALSE)</f>
        <v>-87.897660000000002</v>
      </c>
      <c r="L1591" t="s">
        <v>50</v>
      </c>
      <c r="M1591">
        <f>VLOOKUP(L1591,[1]Key!$A$1:$C$72,2,FALSE)</f>
        <v>43.052549999999997</v>
      </c>
      <c r="N1591">
        <f>VLOOKUP(L1591,[1]Key!$A$1:$C$72,3,FALSE)</f>
        <v>-87.909329999999997</v>
      </c>
      <c r="O1591">
        <v>38</v>
      </c>
      <c r="P1591">
        <v>6</v>
      </c>
      <c r="Q1591">
        <v>5.7</v>
      </c>
      <c r="R1591">
        <v>5.4</v>
      </c>
      <c r="S1591">
        <v>228</v>
      </c>
      <c r="T1591">
        <f t="shared" si="216"/>
        <v>-1</v>
      </c>
      <c r="U1591" s="1">
        <v>42785</v>
      </c>
      <c r="V1591" s="13">
        <f t="shared" si="217"/>
        <v>42767</v>
      </c>
      <c r="W1591" s="14">
        <f t="shared" si="218"/>
        <v>42785</v>
      </c>
      <c r="X1591" s="1" t="str">
        <f t="shared" si="219"/>
        <v>Sunday</v>
      </c>
      <c r="Y1591" s="2">
        <v>0.60590277777777779</v>
      </c>
      <c r="Z1591" s="2">
        <f t="shared" si="220"/>
        <v>0.625</v>
      </c>
      <c r="AA1591">
        <f>1</f>
        <v>1</v>
      </c>
      <c r="AB1591" s="1">
        <v>42785</v>
      </c>
      <c r="AC1591" s="13">
        <f t="shared" si="221"/>
        <v>42767</v>
      </c>
      <c r="AD1591" s="14">
        <f t="shared" si="222"/>
        <v>42785</v>
      </c>
      <c r="AE1591" s="1" t="str">
        <f t="shared" si="223"/>
        <v>Sunday</v>
      </c>
      <c r="AF1591" s="2">
        <v>0.63194444444444442</v>
      </c>
      <c r="AG1591" s="2">
        <f t="shared" si="224"/>
        <v>0.625</v>
      </c>
      <c r="AH1591" t="s">
        <v>27</v>
      </c>
    </row>
    <row r="1592" spans="1:34" x14ac:dyDescent="0.2">
      <c r="A1592">
        <v>1514391</v>
      </c>
      <c r="B1592" t="s">
        <v>88</v>
      </c>
      <c r="E1592">
        <v>53208</v>
      </c>
      <c r="F1592" t="s">
        <v>23</v>
      </c>
      <c r="G1592" t="s">
        <v>89</v>
      </c>
      <c r="H1592">
        <v>11080</v>
      </c>
      <c r="I1592" t="s">
        <v>34</v>
      </c>
      <c r="J1592">
        <f>VLOOKUP(I1592,[1]Key!$A$1:$C$72,2,FALSE)</f>
        <v>43.036900000000003</v>
      </c>
      <c r="K1592">
        <f>VLOOKUP(I1592,[1]Key!$A$1:$C$72,3,FALSE)</f>
        <v>-87.89667</v>
      </c>
      <c r="L1592" t="s">
        <v>80</v>
      </c>
      <c r="M1592">
        <f>VLOOKUP(L1592,[1]Key!$A$1:$C$72,2,FALSE)</f>
        <v>43.052460000000004</v>
      </c>
      <c r="N1592">
        <f>VLOOKUP(L1592,[1]Key!$A$1:$C$72,3,FALSE)</f>
        <v>-87.891000000000005</v>
      </c>
      <c r="O1592">
        <v>36</v>
      </c>
      <c r="P1592">
        <v>6</v>
      </c>
      <c r="Q1592">
        <v>5.4</v>
      </c>
      <c r="R1592">
        <v>5.0999999999999996</v>
      </c>
      <c r="S1592">
        <v>216</v>
      </c>
      <c r="T1592">
        <f t="shared" si="216"/>
        <v>-1</v>
      </c>
      <c r="U1592" s="1">
        <v>42785</v>
      </c>
      <c r="V1592" s="13">
        <f t="shared" si="217"/>
        <v>42767</v>
      </c>
      <c r="W1592" s="14">
        <f t="shared" si="218"/>
        <v>42785</v>
      </c>
      <c r="X1592" s="1" t="str">
        <f t="shared" si="219"/>
        <v>Sunday</v>
      </c>
      <c r="Y1592" s="2">
        <v>0.61903935185185188</v>
      </c>
      <c r="Z1592" s="2">
        <f t="shared" si="220"/>
        <v>0.625</v>
      </c>
      <c r="AA1592">
        <f>1</f>
        <v>1</v>
      </c>
      <c r="AB1592" s="1">
        <v>42785</v>
      </c>
      <c r="AC1592" s="13">
        <f t="shared" si="221"/>
        <v>42767</v>
      </c>
      <c r="AD1592" s="14">
        <f t="shared" si="222"/>
        <v>42785</v>
      </c>
      <c r="AE1592" s="1" t="str">
        <f t="shared" si="223"/>
        <v>Sunday</v>
      </c>
      <c r="AF1592" s="2">
        <v>0.64386574074074077</v>
      </c>
      <c r="AG1592" s="2">
        <f t="shared" si="224"/>
        <v>0.625</v>
      </c>
      <c r="AH1592" t="s">
        <v>27</v>
      </c>
    </row>
    <row r="1593" spans="1:34" x14ac:dyDescent="0.2">
      <c r="A1593">
        <v>1514477</v>
      </c>
      <c r="B1593" t="s">
        <v>88</v>
      </c>
      <c r="E1593">
        <v>53215</v>
      </c>
      <c r="F1593" t="s">
        <v>23</v>
      </c>
      <c r="G1593" t="s">
        <v>89</v>
      </c>
      <c r="H1593">
        <v>135</v>
      </c>
      <c r="I1593" t="s">
        <v>40</v>
      </c>
      <c r="J1593">
        <f>VLOOKUP(I1593,[1]Key!$A$1:$C$72,2,FALSE)</f>
        <v>43.031480000000002</v>
      </c>
      <c r="K1593">
        <f>VLOOKUP(I1593,[1]Key!$A$1:$C$72,3,FALSE)</f>
        <v>-87.908169999999998</v>
      </c>
      <c r="L1593" t="s">
        <v>40</v>
      </c>
      <c r="M1593">
        <f>VLOOKUP(L1593,[1]Key!$A$1:$C$72,2,FALSE)</f>
        <v>43.031480000000002</v>
      </c>
      <c r="N1593">
        <f>VLOOKUP(L1593,[1]Key!$A$1:$C$72,3,FALSE)</f>
        <v>-87.908169999999998</v>
      </c>
      <c r="O1593">
        <v>57</v>
      </c>
      <c r="P1593">
        <v>6</v>
      </c>
      <c r="Q1593">
        <v>8.6</v>
      </c>
      <c r="R1593">
        <v>8.1</v>
      </c>
      <c r="S1593">
        <v>342</v>
      </c>
      <c r="T1593">
        <f t="shared" si="216"/>
        <v>-1</v>
      </c>
      <c r="U1593" s="1">
        <v>42785</v>
      </c>
      <c r="V1593" s="13">
        <f t="shared" si="217"/>
        <v>42767</v>
      </c>
      <c r="W1593" s="14">
        <f t="shared" si="218"/>
        <v>42785</v>
      </c>
      <c r="X1593" s="1" t="str">
        <f t="shared" si="219"/>
        <v>Sunday</v>
      </c>
      <c r="Y1593" s="2">
        <v>0.63055555555555554</v>
      </c>
      <c r="Z1593" s="2">
        <f t="shared" si="220"/>
        <v>0.625</v>
      </c>
      <c r="AA1593">
        <f>1</f>
        <v>1</v>
      </c>
      <c r="AB1593" s="1">
        <v>42785</v>
      </c>
      <c r="AC1593" s="13">
        <f t="shared" si="221"/>
        <v>42767</v>
      </c>
      <c r="AD1593" s="14">
        <f t="shared" si="222"/>
        <v>42785</v>
      </c>
      <c r="AE1593" s="1" t="str">
        <f t="shared" si="223"/>
        <v>Sunday</v>
      </c>
      <c r="AF1593" s="2">
        <v>0.67034722222222232</v>
      </c>
      <c r="AG1593" s="2">
        <f t="shared" si="224"/>
        <v>0.66666666666666663</v>
      </c>
      <c r="AH1593" t="s">
        <v>35</v>
      </c>
    </row>
    <row r="1594" spans="1:34" x14ac:dyDescent="0.2">
      <c r="A1594">
        <v>1514477</v>
      </c>
      <c r="B1594" t="s">
        <v>88</v>
      </c>
      <c r="E1594">
        <v>53215</v>
      </c>
      <c r="F1594" t="s">
        <v>23</v>
      </c>
      <c r="G1594" t="s">
        <v>89</v>
      </c>
      <c r="H1594">
        <v>346</v>
      </c>
      <c r="I1594" t="s">
        <v>40</v>
      </c>
      <c r="J1594">
        <f>VLOOKUP(I1594,[1]Key!$A$1:$C$72,2,FALSE)</f>
        <v>43.031480000000002</v>
      </c>
      <c r="K1594">
        <f>VLOOKUP(I1594,[1]Key!$A$1:$C$72,3,FALSE)</f>
        <v>-87.908169999999998</v>
      </c>
      <c r="L1594" t="s">
        <v>40</v>
      </c>
      <c r="M1594">
        <f>VLOOKUP(L1594,[1]Key!$A$1:$C$72,2,FALSE)</f>
        <v>43.031480000000002</v>
      </c>
      <c r="N1594">
        <f>VLOOKUP(L1594,[1]Key!$A$1:$C$72,3,FALSE)</f>
        <v>-87.908169999999998</v>
      </c>
      <c r="O1594">
        <v>57</v>
      </c>
      <c r="P1594">
        <v>6</v>
      </c>
      <c r="Q1594">
        <v>8.6</v>
      </c>
      <c r="R1594">
        <v>8.1</v>
      </c>
      <c r="S1594">
        <v>342</v>
      </c>
      <c r="T1594">
        <f t="shared" si="216"/>
        <v>-1</v>
      </c>
      <c r="U1594" s="1">
        <v>42785</v>
      </c>
      <c r="V1594" s="13">
        <f t="shared" si="217"/>
        <v>42767</v>
      </c>
      <c r="W1594" s="14">
        <f t="shared" si="218"/>
        <v>42785</v>
      </c>
      <c r="X1594" s="1" t="str">
        <f t="shared" si="219"/>
        <v>Sunday</v>
      </c>
      <c r="Y1594" s="2">
        <v>0.63104166666666661</v>
      </c>
      <c r="Z1594" s="2">
        <f t="shared" si="220"/>
        <v>0.625</v>
      </c>
      <c r="AA1594">
        <f>1</f>
        <v>1</v>
      </c>
      <c r="AB1594" s="1">
        <v>42785</v>
      </c>
      <c r="AC1594" s="13">
        <f t="shared" si="221"/>
        <v>42767</v>
      </c>
      <c r="AD1594" s="14">
        <f t="shared" si="222"/>
        <v>42785</v>
      </c>
      <c r="AE1594" s="1" t="str">
        <f t="shared" si="223"/>
        <v>Sunday</v>
      </c>
      <c r="AF1594" s="2">
        <v>0.67040509259259251</v>
      </c>
      <c r="AG1594" s="2">
        <f t="shared" si="224"/>
        <v>0.66666666666666663</v>
      </c>
      <c r="AH1594" t="s">
        <v>35</v>
      </c>
    </row>
    <row r="1595" spans="1:34" x14ac:dyDescent="0.2">
      <c r="A1595">
        <v>1514483</v>
      </c>
      <c r="B1595" t="s">
        <v>88</v>
      </c>
      <c r="E1595">
        <v>53212</v>
      </c>
      <c r="F1595" t="s">
        <v>23</v>
      </c>
      <c r="G1595" t="s">
        <v>89</v>
      </c>
      <c r="H1595">
        <v>22</v>
      </c>
      <c r="I1595" t="s">
        <v>30</v>
      </c>
      <c r="J1595">
        <f>VLOOKUP(I1595,[1]Key!$A$1:$C$72,2,FALSE)</f>
        <v>43.05847</v>
      </c>
      <c r="K1595">
        <f>VLOOKUP(I1595,[1]Key!$A$1:$C$72,3,FALSE)</f>
        <v>-87.898079999999993</v>
      </c>
      <c r="L1595" t="s">
        <v>54</v>
      </c>
      <c r="M1595">
        <f>VLOOKUP(L1595,[1]Key!$A$1:$C$72,2,FALSE)</f>
        <v>43.046570000000003</v>
      </c>
      <c r="N1595">
        <f>VLOOKUP(L1595,[1]Key!$A$1:$C$72,3,FALSE)</f>
        <v>-87.908720000000002</v>
      </c>
      <c r="O1595">
        <v>13</v>
      </c>
      <c r="P1595">
        <v>3</v>
      </c>
      <c r="Q1595">
        <v>2</v>
      </c>
      <c r="R1595">
        <v>1.9</v>
      </c>
      <c r="S1595">
        <v>78</v>
      </c>
      <c r="T1595">
        <f t="shared" si="216"/>
        <v>-1</v>
      </c>
      <c r="U1595" s="1">
        <v>42785</v>
      </c>
      <c r="V1595" s="13">
        <f t="shared" si="217"/>
        <v>42767</v>
      </c>
      <c r="W1595" s="14">
        <f t="shared" si="218"/>
        <v>42785</v>
      </c>
      <c r="X1595" s="1" t="str">
        <f t="shared" si="219"/>
        <v>Sunday</v>
      </c>
      <c r="Y1595" s="2">
        <v>0.63118055555555552</v>
      </c>
      <c r="Z1595" s="2">
        <f t="shared" si="220"/>
        <v>0.625</v>
      </c>
      <c r="AA1595">
        <f>1</f>
        <v>1</v>
      </c>
      <c r="AB1595" s="1">
        <v>42785</v>
      </c>
      <c r="AC1595" s="13">
        <f t="shared" si="221"/>
        <v>42767</v>
      </c>
      <c r="AD1595" s="14">
        <f t="shared" si="222"/>
        <v>42785</v>
      </c>
      <c r="AE1595" s="1" t="str">
        <f t="shared" si="223"/>
        <v>Sunday</v>
      </c>
      <c r="AF1595" s="2">
        <v>0.64020833333333338</v>
      </c>
      <c r="AG1595" s="2">
        <f t="shared" si="224"/>
        <v>0.625</v>
      </c>
      <c r="AH1595" t="s">
        <v>27</v>
      </c>
    </row>
    <row r="1596" spans="1:34" x14ac:dyDescent="0.2">
      <c r="A1596">
        <v>1362006</v>
      </c>
      <c r="B1596" t="s">
        <v>88</v>
      </c>
      <c r="E1596">
        <v>60010</v>
      </c>
      <c r="F1596" t="s">
        <v>23</v>
      </c>
      <c r="G1596" t="s">
        <v>89</v>
      </c>
      <c r="H1596">
        <v>5565</v>
      </c>
      <c r="I1596" t="s">
        <v>80</v>
      </c>
      <c r="J1596">
        <f>VLOOKUP(I1596,[1]Key!$A$1:$C$72,2,FALSE)</f>
        <v>43.052460000000004</v>
      </c>
      <c r="K1596">
        <f>VLOOKUP(I1596,[1]Key!$A$1:$C$72,3,FALSE)</f>
        <v>-87.891000000000005</v>
      </c>
      <c r="L1596" t="s">
        <v>74</v>
      </c>
      <c r="M1596">
        <f>VLOOKUP(L1596,[1]Key!$A$1:$C$72,2,FALSE)</f>
        <v>43.040154000000001</v>
      </c>
      <c r="N1596">
        <f>VLOOKUP(L1596,[1]Key!$A$1:$C$72,3,FALSE)</f>
        <v>-87.932113000000001</v>
      </c>
      <c r="O1596">
        <v>38</v>
      </c>
      <c r="P1596">
        <v>6</v>
      </c>
      <c r="Q1596">
        <v>5.7</v>
      </c>
      <c r="R1596">
        <v>5.4</v>
      </c>
      <c r="S1596">
        <v>228</v>
      </c>
      <c r="T1596">
        <f t="shared" si="216"/>
        <v>-1</v>
      </c>
      <c r="U1596" s="1">
        <v>42785</v>
      </c>
      <c r="V1596" s="13">
        <f t="shared" si="217"/>
        <v>42767</v>
      </c>
      <c r="W1596" s="14">
        <f t="shared" si="218"/>
        <v>42785</v>
      </c>
      <c r="X1596" s="1" t="str">
        <f t="shared" si="219"/>
        <v>Sunday</v>
      </c>
      <c r="Y1596" s="2">
        <v>0.64215277777777779</v>
      </c>
      <c r="Z1596" s="2">
        <f t="shared" si="220"/>
        <v>0.625</v>
      </c>
      <c r="AA1596">
        <f>1</f>
        <v>1</v>
      </c>
      <c r="AB1596" s="1">
        <v>42785</v>
      </c>
      <c r="AC1596" s="13">
        <f t="shared" si="221"/>
        <v>42767</v>
      </c>
      <c r="AD1596" s="14">
        <f t="shared" si="222"/>
        <v>42785</v>
      </c>
      <c r="AE1596" s="1" t="str">
        <f t="shared" si="223"/>
        <v>Sunday</v>
      </c>
      <c r="AF1596" s="2">
        <v>0.66855324074074074</v>
      </c>
      <c r="AG1596" s="2">
        <f t="shared" si="224"/>
        <v>0.66666666666666663</v>
      </c>
      <c r="AH1596" t="s">
        <v>27</v>
      </c>
    </row>
    <row r="1597" spans="1:34" x14ac:dyDescent="0.2">
      <c r="A1597">
        <v>1511470</v>
      </c>
      <c r="B1597" t="s">
        <v>88</v>
      </c>
      <c r="E1597">
        <v>93012</v>
      </c>
      <c r="F1597" t="s">
        <v>23</v>
      </c>
      <c r="G1597" t="s">
        <v>89</v>
      </c>
      <c r="H1597">
        <v>11154</v>
      </c>
      <c r="I1597" t="s">
        <v>73</v>
      </c>
      <c r="J1597">
        <f>VLOOKUP(I1597,[1]Key!$A$1:$C$72,2,FALSE)</f>
        <v>43.040349999999997</v>
      </c>
      <c r="K1597">
        <f>VLOOKUP(I1597,[1]Key!$A$1:$C$72,3,FALSE)</f>
        <v>-87.920760000000001</v>
      </c>
      <c r="L1597" t="s">
        <v>36</v>
      </c>
      <c r="M1597">
        <f>VLOOKUP(L1597,[1]Key!$A$1:$C$72,2,FALSE)</f>
        <v>43.038580000000003</v>
      </c>
      <c r="N1597">
        <f>VLOOKUP(L1597,[1]Key!$A$1:$C$72,3,FALSE)</f>
        <v>-87.90934</v>
      </c>
      <c r="O1597">
        <v>51</v>
      </c>
      <c r="P1597">
        <v>6</v>
      </c>
      <c r="Q1597">
        <v>7.7</v>
      </c>
      <c r="R1597">
        <v>7.3</v>
      </c>
      <c r="S1597">
        <v>306</v>
      </c>
      <c r="T1597">
        <f t="shared" si="216"/>
        <v>-1</v>
      </c>
      <c r="U1597" s="1">
        <v>42785</v>
      </c>
      <c r="V1597" s="13">
        <f t="shared" si="217"/>
        <v>42767</v>
      </c>
      <c r="W1597" s="14">
        <f t="shared" si="218"/>
        <v>42785</v>
      </c>
      <c r="X1597" s="1" t="str">
        <f t="shared" si="219"/>
        <v>Sunday</v>
      </c>
      <c r="Y1597" s="2">
        <v>0.64287037037037031</v>
      </c>
      <c r="Z1597" s="2">
        <f t="shared" si="220"/>
        <v>0.625</v>
      </c>
      <c r="AA1597">
        <f>1</f>
        <v>1</v>
      </c>
      <c r="AB1597" s="1">
        <v>42785</v>
      </c>
      <c r="AC1597" s="13">
        <f t="shared" si="221"/>
        <v>42767</v>
      </c>
      <c r="AD1597" s="14">
        <f t="shared" si="222"/>
        <v>42785</v>
      </c>
      <c r="AE1597" s="1" t="str">
        <f t="shared" si="223"/>
        <v>Sunday</v>
      </c>
      <c r="AF1597" s="2">
        <v>0.67833333333333334</v>
      </c>
      <c r="AG1597" s="2">
        <f t="shared" si="224"/>
        <v>0.66666666666666663</v>
      </c>
      <c r="AH1597" t="s">
        <v>27</v>
      </c>
    </row>
    <row r="1598" spans="1:34" x14ac:dyDescent="0.2">
      <c r="A1598">
        <v>1514577</v>
      </c>
      <c r="B1598" t="s">
        <v>88</v>
      </c>
      <c r="E1598">
        <v>53233</v>
      </c>
      <c r="F1598" t="s">
        <v>23</v>
      </c>
      <c r="G1598" t="s">
        <v>89</v>
      </c>
      <c r="H1598">
        <v>11113</v>
      </c>
      <c r="I1598" t="s">
        <v>74</v>
      </c>
      <c r="J1598">
        <f>VLOOKUP(I1598,[1]Key!$A$1:$C$72,2,FALSE)</f>
        <v>43.040154000000001</v>
      </c>
      <c r="K1598">
        <f>VLOOKUP(I1598,[1]Key!$A$1:$C$72,3,FALSE)</f>
        <v>-87.932113000000001</v>
      </c>
      <c r="L1598" t="s">
        <v>80</v>
      </c>
      <c r="M1598">
        <f>VLOOKUP(L1598,[1]Key!$A$1:$C$72,2,FALSE)</f>
        <v>43.052460000000004</v>
      </c>
      <c r="N1598">
        <f>VLOOKUP(L1598,[1]Key!$A$1:$C$72,3,FALSE)</f>
        <v>-87.891000000000005</v>
      </c>
      <c r="O1598">
        <v>24</v>
      </c>
      <c r="P1598">
        <v>3</v>
      </c>
      <c r="Q1598">
        <v>3.6</v>
      </c>
      <c r="R1598">
        <v>3.4</v>
      </c>
      <c r="S1598">
        <v>144</v>
      </c>
      <c r="T1598">
        <f t="shared" si="216"/>
        <v>-1</v>
      </c>
      <c r="U1598" s="1">
        <v>42785</v>
      </c>
      <c r="V1598" s="13">
        <f t="shared" si="217"/>
        <v>42767</v>
      </c>
      <c r="W1598" s="14">
        <f t="shared" si="218"/>
        <v>42785</v>
      </c>
      <c r="X1598" s="1" t="str">
        <f t="shared" si="219"/>
        <v>Sunday</v>
      </c>
      <c r="Y1598" s="2">
        <v>0.64571759259259254</v>
      </c>
      <c r="Z1598" s="2">
        <f t="shared" si="220"/>
        <v>0.625</v>
      </c>
      <c r="AA1598">
        <f>1</f>
        <v>1</v>
      </c>
      <c r="AB1598" s="1">
        <v>42785</v>
      </c>
      <c r="AC1598" s="13">
        <f t="shared" si="221"/>
        <v>42767</v>
      </c>
      <c r="AD1598" s="14">
        <f t="shared" si="222"/>
        <v>42785</v>
      </c>
      <c r="AE1598" s="1" t="str">
        <f t="shared" si="223"/>
        <v>Sunday</v>
      </c>
      <c r="AF1598" s="2">
        <v>0.6622569444444445</v>
      </c>
      <c r="AG1598" s="2">
        <f t="shared" si="224"/>
        <v>0.66666666666666663</v>
      </c>
      <c r="AH1598" t="s">
        <v>27</v>
      </c>
    </row>
    <row r="1599" spans="1:34" x14ac:dyDescent="0.2">
      <c r="A1599">
        <v>1514634</v>
      </c>
      <c r="B1599" t="s">
        <v>88</v>
      </c>
      <c r="E1599">
        <v>53225</v>
      </c>
      <c r="F1599" t="s">
        <v>23</v>
      </c>
      <c r="G1599" t="s">
        <v>89</v>
      </c>
      <c r="H1599">
        <v>982</v>
      </c>
      <c r="I1599" t="s">
        <v>34</v>
      </c>
      <c r="J1599">
        <f>VLOOKUP(I1599,[1]Key!$A$1:$C$72,2,FALSE)</f>
        <v>43.036900000000003</v>
      </c>
      <c r="K1599">
        <f>VLOOKUP(I1599,[1]Key!$A$1:$C$72,3,FALSE)</f>
        <v>-87.89667</v>
      </c>
      <c r="L1599" t="s">
        <v>34</v>
      </c>
      <c r="M1599">
        <f>VLOOKUP(L1599,[1]Key!$A$1:$C$72,2,FALSE)</f>
        <v>43.036900000000003</v>
      </c>
      <c r="N1599">
        <f>VLOOKUP(L1599,[1]Key!$A$1:$C$72,3,FALSE)</f>
        <v>-87.89667</v>
      </c>
      <c r="O1599">
        <v>21</v>
      </c>
      <c r="P1599">
        <v>3</v>
      </c>
      <c r="Q1599">
        <v>3.2</v>
      </c>
      <c r="R1599">
        <v>3</v>
      </c>
      <c r="S1599">
        <v>126</v>
      </c>
      <c r="T1599">
        <f t="shared" si="216"/>
        <v>-1</v>
      </c>
      <c r="U1599" s="1">
        <v>42785</v>
      </c>
      <c r="V1599" s="13">
        <f t="shared" si="217"/>
        <v>42767</v>
      </c>
      <c r="W1599" s="14">
        <f t="shared" si="218"/>
        <v>42785</v>
      </c>
      <c r="X1599" s="1" t="str">
        <f t="shared" si="219"/>
        <v>Sunday</v>
      </c>
      <c r="Y1599" s="2">
        <v>0.65589120370370368</v>
      </c>
      <c r="Z1599" s="2">
        <f t="shared" si="220"/>
        <v>0.66666666666666663</v>
      </c>
      <c r="AA1599">
        <f>1</f>
        <v>1</v>
      </c>
      <c r="AB1599" s="1">
        <v>42785</v>
      </c>
      <c r="AC1599" s="13">
        <f t="shared" si="221"/>
        <v>42767</v>
      </c>
      <c r="AD1599" s="14">
        <f t="shared" si="222"/>
        <v>42785</v>
      </c>
      <c r="AE1599" s="1" t="str">
        <f t="shared" si="223"/>
        <v>Sunday</v>
      </c>
      <c r="AF1599" s="2">
        <v>0.67013888888888884</v>
      </c>
      <c r="AG1599" s="2">
        <f t="shared" si="224"/>
        <v>0.66666666666666663</v>
      </c>
      <c r="AH1599" t="s">
        <v>35</v>
      </c>
    </row>
    <row r="1600" spans="1:34" x14ac:dyDescent="0.2">
      <c r="A1600">
        <v>1514277</v>
      </c>
      <c r="B1600" t="s">
        <v>88</v>
      </c>
      <c r="E1600">
        <v>53172</v>
      </c>
      <c r="F1600" t="s">
        <v>23</v>
      </c>
      <c r="G1600" t="s">
        <v>89</v>
      </c>
      <c r="H1600">
        <v>231</v>
      </c>
      <c r="I1600" t="s">
        <v>54</v>
      </c>
      <c r="J1600">
        <f>VLOOKUP(I1600,[1]Key!$A$1:$C$72,2,FALSE)</f>
        <v>43.046570000000003</v>
      </c>
      <c r="K1600">
        <f>VLOOKUP(I1600,[1]Key!$A$1:$C$72,3,FALSE)</f>
        <v>-87.908720000000002</v>
      </c>
      <c r="L1600" t="s">
        <v>80</v>
      </c>
      <c r="M1600">
        <f>VLOOKUP(L1600,[1]Key!$A$1:$C$72,2,FALSE)</f>
        <v>43.052460000000004</v>
      </c>
      <c r="N1600">
        <f>VLOOKUP(L1600,[1]Key!$A$1:$C$72,3,FALSE)</f>
        <v>-87.891000000000005</v>
      </c>
      <c r="O1600">
        <v>13</v>
      </c>
      <c r="P1600">
        <v>3</v>
      </c>
      <c r="Q1600">
        <v>2</v>
      </c>
      <c r="R1600">
        <v>1.9</v>
      </c>
      <c r="S1600">
        <v>78</v>
      </c>
      <c r="T1600">
        <f t="shared" si="216"/>
        <v>-1</v>
      </c>
      <c r="U1600" s="1">
        <v>42785</v>
      </c>
      <c r="V1600" s="13">
        <f t="shared" si="217"/>
        <v>42767</v>
      </c>
      <c r="W1600" s="14">
        <f t="shared" si="218"/>
        <v>42785</v>
      </c>
      <c r="X1600" s="1" t="str">
        <f t="shared" si="219"/>
        <v>Sunday</v>
      </c>
      <c r="Y1600" s="2">
        <v>0.65597222222222229</v>
      </c>
      <c r="Z1600" s="2">
        <f t="shared" si="220"/>
        <v>0.66666666666666663</v>
      </c>
      <c r="AA1600">
        <f>1</f>
        <v>1</v>
      </c>
      <c r="AB1600" s="1">
        <v>42785</v>
      </c>
      <c r="AC1600" s="13">
        <f t="shared" si="221"/>
        <v>42767</v>
      </c>
      <c r="AD1600" s="14">
        <f t="shared" si="222"/>
        <v>42785</v>
      </c>
      <c r="AE1600" s="1" t="str">
        <f t="shared" si="223"/>
        <v>Sunday</v>
      </c>
      <c r="AF1600" s="2">
        <v>0.66520833333333329</v>
      </c>
      <c r="AG1600" s="2">
        <f t="shared" si="224"/>
        <v>0.66666666666666663</v>
      </c>
      <c r="AH1600" t="s">
        <v>27</v>
      </c>
    </row>
    <row r="1601" spans="1:34" x14ac:dyDescent="0.2">
      <c r="A1601">
        <v>1431323</v>
      </c>
      <c r="B1601" t="s">
        <v>88</v>
      </c>
      <c r="E1601">
        <v>53202</v>
      </c>
      <c r="F1601" t="s">
        <v>23</v>
      </c>
      <c r="G1601" t="s">
        <v>89</v>
      </c>
      <c r="H1601">
        <v>5481</v>
      </c>
      <c r="I1601" t="s">
        <v>61</v>
      </c>
      <c r="J1601">
        <f>VLOOKUP(I1601,[1]Key!$A$1:$C$72,2,FALSE)</f>
        <v>43.058619999999998</v>
      </c>
      <c r="K1601">
        <f>VLOOKUP(I1601,[1]Key!$A$1:$C$72,3,FALSE)</f>
        <v>-87.885319999999993</v>
      </c>
      <c r="L1601" t="s">
        <v>66</v>
      </c>
      <c r="M1601">
        <f>VLOOKUP(L1601,[1]Key!$A$1:$C$72,2,FALSE)</f>
        <v>43.060155999999999</v>
      </c>
      <c r="N1601">
        <f>VLOOKUP(L1601,[1]Key!$A$1:$C$72,3,FALSE)</f>
        <v>-87.881258000000003</v>
      </c>
      <c r="O1601">
        <v>71</v>
      </c>
      <c r="P1601">
        <v>9</v>
      </c>
      <c r="Q1601">
        <v>10.7</v>
      </c>
      <c r="R1601">
        <v>10.1</v>
      </c>
      <c r="S1601">
        <v>426</v>
      </c>
      <c r="T1601">
        <f t="shared" si="216"/>
        <v>-1</v>
      </c>
      <c r="U1601" s="1">
        <v>42785</v>
      </c>
      <c r="V1601" s="13">
        <f t="shared" si="217"/>
        <v>42767</v>
      </c>
      <c r="W1601" s="14">
        <f t="shared" si="218"/>
        <v>42785</v>
      </c>
      <c r="X1601" s="1" t="str">
        <f t="shared" si="219"/>
        <v>Sunday</v>
      </c>
      <c r="Y1601" s="2">
        <v>0.65903935185185192</v>
      </c>
      <c r="Z1601" s="2">
        <f t="shared" si="220"/>
        <v>0.66666666666666663</v>
      </c>
      <c r="AA1601">
        <f>1</f>
        <v>1</v>
      </c>
      <c r="AB1601" s="1">
        <v>42785</v>
      </c>
      <c r="AC1601" s="13">
        <f t="shared" si="221"/>
        <v>42767</v>
      </c>
      <c r="AD1601" s="14">
        <f t="shared" si="222"/>
        <v>42785</v>
      </c>
      <c r="AE1601" s="1" t="str">
        <f t="shared" si="223"/>
        <v>Sunday</v>
      </c>
      <c r="AF1601" s="2">
        <v>0.70836805555555549</v>
      </c>
      <c r="AG1601" s="2">
        <f t="shared" si="224"/>
        <v>0.70833333333333326</v>
      </c>
      <c r="AH1601" t="s">
        <v>27</v>
      </c>
    </row>
    <row r="1602" spans="1:34" x14ac:dyDescent="0.2">
      <c r="A1602">
        <v>1019333</v>
      </c>
      <c r="B1602" t="s">
        <v>88</v>
      </c>
      <c r="E1602">
        <v>53202</v>
      </c>
      <c r="F1602" t="s">
        <v>23</v>
      </c>
      <c r="G1602" t="s">
        <v>89</v>
      </c>
      <c r="H1602">
        <v>5454</v>
      </c>
      <c r="I1602" t="s">
        <v>80</v>
      </c>
      <c r="J1602">
        <f>VLOOKUP(I1602,[1]Key!$A$1:$C$72,2,FALSE)</f>
        <v>43.052460000000004</v>
      </c>
      <c r="K1602">
        <f>VLOOKUP(I1602,[1]Key!$A$1:$C$72,3,FALSE)</f>
        <v>-87.891000000000005</v>
      </c>
      <c r="L1602" t="s">
        <v>61</v>
      </c>
      <c r="M1602">
        <f>VLOOKUP(L1602,[1]Key!$A$1:$C$72,2,FALSE)</f>
        <v>43.058619999999998</v>
      </c>
      <c r="N1602">
        <f>VLOOKUP(L1602,[1]Key!$A$1:$C$72,3,FALSE)</f>
        <v>-87.885319999999993</v>
      </c>
      <c r="O1602">
        <v>3</v>
      </c>
      <c r="P1602">
        <v>0</v>
      </c>
      <c r="Q1602">
        <v>0.5</v>
      </c>
      <c r="R1602">
        <v>0.4</v>
      </c>
      <c r="S1602">
        <v>18</v>
      </c>
      <c r="T1602">
        <f t="shared" ref="T1602:T1665" si="225">-1</f>
        <v>-1</v>
      </c>
      <c r="U1602" s="1">
        <v>42785</v>
      </c>
      <c r="V1602" s="13">
        <f t="shared" ref="V1602:V1665" si="226">DATE(YEAR(U1602), MONTH(U1602), 1)</f>
        <v>42767</v>
      </c>
      <c r="W1602" s="14">
        <f t="shared" ref="W1602:W1665" si="227">U1602</f>
        <v>42785</v>
      </c>
      <c r="X1602" s="1" t="str">
        <f t="shared" ref="X1602:X1665" si="228">TEXT(W1602,"dddd")</f>
        <v>Sunday</v>
      </c>
      <c r="Y1602" s="2">
        <v>0.68207175925925922</v>
      </c>
      <c r="Z1602" s="2">
        <f t="shared" ref="Z1602:Z1665" si="229">MROUND(Y1602, "1:00")</f>
        <v>0.66666666666666663</v>
      </c>
      <c r="AA1602">
        <f>1</f>
        <v>1</v>
      </c>
      <c r="AB1602" s="1">
        <v>42785</v>
      </c>
      <c r="AC1602" s="13">
        <f t="shared" ref="AC1602:AC1665" si="230">DATE(YEAR(AB1602), MONTH(AB1602), 1)</f>
        <v>42767</v>
      </c>
      <c r="AD1602" s="14">
        <f t="shared" ref="AD1602:AD1665" si="231">AB1602</f>
        <v>42785</v>
      </c>
      <c r="AE1602" s="1" t="str">
        <f t="shared" ref="AE1602:AE1665" si="232">TEXT(AD1602,"dddd")</f>
        <v>Sunday</v>
      </c>
      <c r="AF1602" s="2">
        <v>0.68420138888888893</v>
      </c>
      <c r="AG1602" s="2">
        <f t="shared" ref="AG1602:AG1665" si="233">MROUND(AF1602, "1:00")</f>
        <v>0.66666666666666663</v>
      </c>
      <c r="AH1602" t="s">
        <v>27</v>
      </c>
    </row>
    <row r="1603" spans="1:34" x14ac:dyDescent="0.2">
      <c r="A1603">
        <v>1222400</v>
      </c>
      <c r="B1603" t="s">
        <v>88</v>
      </c>
      <c r="E1603">
        <v>53202</v>
      </c>
      <c r="F1603" t="s">
        <v>23</v>
      </c>
      <c r="G1603" t="s">
        <v>89</v>
      </c>
      <c r="H1603">
        <v>116</v>
      </c>
      <c r="I1603" t="s">
        <v>44</v>
      </c>
      <c r="J1603">
        <f>VLOOKUP(I1603,[1]Key!$A$1:$C$72,2,FALSE)</f>
        <v>43.045712999999999</v>
      </c>
      <c r="K1603">
        <f>VLOOKUP(I1603,[1]Key!$A$1:$C$72,3,FALSE)</f>
        <v>-87.899756999999994</v>
      </c>
      <c r="L1603" t="s">
        <v>65</v>
      </c>
      <c r="M1603">
        <f>VLOOKUP(L1603,[1]Key!$A$1:$C$72,2,FALSE)</f>
        <v>43.060786</v>
      </c>
      <c r="N1603">
        <f>VLOOKUP(L1603,[1]Key!$A$1:$C$72,3,FALSE)</f>
        <v>-87.883825999999999</v>
      </c>
      <c r="O1603">
        <v>12</v>
      </c>
      <c r="P1603">
        <v>3</v>
      </c>
      <c r="Q1603">
        <v>1.8</v>
      </c>
      <c r="R1603">
        <v>1.7</v>
      </c>
      <c r="S1603">
        <v>72</v>
      </c>
      <c r="T1603">
        <f t="shared" si="225"/>
        <v>-1</v>
      </c>
      <c r="U1603" s="1">
        <v>42785</v>
      </c>
      <c r="V1603" s="13">
        <f t="shared" si="226"/>
        <v>42767</v>
      </c>
      <c r="W1603" s="14">
        <f t="shared" si="227"/>
        <v>42785</v>
      </c>
      <c r="X1603" s="1" t="str">
        <f t="shared" si="228"/>
        <v>Sunday</v>
      </c>
      <c r="Y1603" s="2">
        <v>0.68606481481481485</v>
      </c>
      <c r="Z1603" s="2">
        <f t="shared" si="229"/>
        <v>0.66666666666666663</v>
      </c>
      <c r="AA1603">
        <f>1</f>
        <v>1</v>
      </c>
      <c r="AB1603" s="1">
        <v>42785</v>
      </c>
      <c r="AC1603" s="13">
        <f t="shared" si="230"/>
        <v>42767</v>
      </c>
      <c r="AD1603" s="14">
        <f t="shared" si="231"/>
        <v>42785</v>
      </c>
      <c r="AE1603" s="1" t="str">
        <f t="shared" si="232"/>
        <v>Sunday</v>
      </c>
      <c r="AF1603" s="2">
        <v>0.6943287037037037</v>
      </c>
      <c r="AG1603" s="2">
        <f t="shared" si="233"/>
        <v>0.70833333333333326</v>
      </c>
      <c r="AH1603" t="s">
        <v>27</v>
      </c>
    </row>
    <row r="1604" spans="1:34" x14ac:dyDescent="0.2">
      <c r="A1604">
        <v>1019217</v>
      </c>
      <c r="B1604" t="s">
        <v>88</v>
      </c>
      <c r="E1604">
        <v>53226</v>
      </c>
      <c r="F1604" t="s">
        <v>23</v>
      </c>
      <c r="G1604" t="s">
        <v>89</v>
      </c>
      <c r="H1604">
        <v>11137</v>
      </c>
      <c r="I1604" t="s">
        <v>26</v>
      </c>
      <c r="J1604">
        <f>VLOOKUP(I1604,[1]Key!$A$1:$C$72,2,FALSE)</f>
        <v>43.060079999999999</v>
      </c>
      <c r="K1604">
        <f>VLOOKUP(I1604,[1]Key!$A$1:$C$72,3,FALSE)</f>
        <v>-88.027349999999998</v>
      </c>
      <c r="L1604" t="s">
        <v>25</v>
      </c>
      <c r="M1604">
        <f>VLOOKUP(L1604,[1]Key!$A$1:$C$72,2,FALSE)</f>
        <v>43.06044</v>
      </c>
      <c r="N1604">
        <f>VLOOKUP(L1604,[1]Key!$A$1:$C$72,3,FALSE)</f>
        <v>-88.016239999999996</v>
      </c>
      <c r="O1604">
        <v>4</v>
      </c>
      <c r="P1604">
        <v>0</v>
      </c>
      <c r="Q1604">
        <v>0.6</v>
      </c>
      <c r="R1604">
        <v>0.6</v>
      </c>
      <c r="S1604">
        <v>24</v>
      </c>
      <c r="T1604">
        <f t="shared" si="225"/>
        <v>-1</v>
      </c>
      <c r="U1604" s="1">
        <v>42785</v>
      </c>
      <c r="V1604" s="13">
        <f t="shared" si="226"/>
        <v>42767</v>
      </c>
      <c r="W1604" s="14">
        <f t="shared" si="227"/>
        <v>42785</v>
      </c>
      <c r="X1604" s="1" t="str">
        <f t="shared" si="228"/>
        <v>Sunday</v>
      </c>
      <c r="Y1604" s="2">
        <v>0.82574074074074078</v>
      </c>
      <c r="Z1604" s="2">
        <f t="shared" si="229"/>
        <v>0.83333333333333326</v>
      </c>
      <c r="AA1604">
        <f>1</f>
        <v>1</v>
      </c>
      <c r="AB1604" s="1">
        <v>42785</v>
      </c>
      <c r="AC1604" s="13">
        <f t="shared" si="230"/>
        <v>42767</v>
      </c>
      <c r="AD1604" s="14">
        <f t="shared" si="231"/>
        <v>42785</v>
      </c>
      <c r="AE1604" s="1" t="str">
        <f t="shared" si="232"/>
        <v>Sunday</v>
      </c>
      <c r="AF1604" s="2">
        <v>0.82886574074074071</v>
      </c>
      <c r="AG1604" s="2">
        <f t="shared" si="233"/>
        <v>0.83333333333333326</v>
      </c>
      <c r="AH1604" t="s">
        <v>27</v>
      </c>
    </row>
    <row r="1605" spans="1:34" x14ac:dyDescent="0.2">
      <c r="A1605">
        <v>1515430</v>
      </c>
      <c r="B1605" t="s">
        <v>88</v>
      </c>
      <c r="E1605">
        <v>60185</v>
      </c>
      <c r="F1605" t="s">
        <v>23</v>
      </c>
      <c r="G1605" t="s">
        <v>89</v>
      </c>
      <c r="H1605">
        <v>11051</v>
      </c>
      <c r="I1605" t="s">
        <v>61</v>
      </c>
      <c r="J1605">
        <f>VLOOKUP(I1605,[1]Key!$A$1:$C$72,2,FALSE)</f>
        <v>43.058619999999998</v>
      </c>
      <c r="K1605">
        <f>VLOOKUP(I1605,[1]Key!$A$1:$C$72,3,FALSE)</f>
        <v>-87.885319999999993</v>
      </c>
      <c r="L1605" t="s">
        <v>72</v>
      </c>
      <c r="M1605">
        <f>VLOOKUP(L1605,[1]Key!$A$1:$C$72,2,FALSE)</f>
        <v>43.02948</v>
      </c>
      <c r="N1605">
        <f>VLOOKUP(L1605,[1]Key!$A$1:$C$72,3,FALSE)</f>
        <v>-87.912819999999996</v>
      </c>
      <c r="O1605">
        <v>31</v>
      </c>
      <c r="P1605">
        <v>3</v>
      </c>
      <c r="Q1605">
        <v>4.7</v>
      </c>
      <c r="R1605">
        <v>4.4000000000000004</v>
      </c>
      <c r="S1605">
        <v>186</v>
      </c>
      <c r="T1605">
        <f t="shared" si="225"/>
        <v>-1</v>
      </c>
      <c r="U1605" s="1">
        <v>42786</v>
      </c>
      <c r="V1605" s="13">
        <f t="shared" si="226"/>
        <v>42767</v>
      </c>
      <c r="W1605" s="14">
        <f t="shared" si="227"/>
        <v>42786</v>
      </c>
      <c r="X1605" s="1" t="str">
        <f t="shared" si="228"/>
        <v>Monday</v>
      </c>
      <c r="Y1605" s="2">
        <v>9.525462962962962E-2</v>
      </c>
      <c r="Z1605" s="2">
        <f t="shared" si="229"/>
        <v>8.3333333333333329E-2</v>
      </c>
      <c r="AA1605">
        <f>1</f>
        <v>1</v>
      </c>
      <c r="AB1605" s="1">
        <v>42786</v>
      </c>
      <c r="AC1605" s="13">
        <f t="shared" si="230"/>
        <v>42767</v>
      </c>
      <c r="AD1605" s="14">
        <f t="shared" si="231"/>
        <v>42786</v>
      </c>
      <c r="AE1605" s="1" t="str">
        <f t="shared" si="232"/>
        <v>Monday</v>
      </c>
      <c r="AF1605" s="2">
        <v>0.11681712962962963</v>
      </c>
      <c r="AG1605" s="2">
        <f t="shared" si="233"/>
        <v>0.125</v>
      </c>
      <c r="AH1605" t="s">
        <v>27</v>
      </c>
    </row>
    <row r="1606" spans="1:34" x14ac:dyDescent="0.2">
      <c r="A1606">
        <v>1516541</v>
      </c>
      <c r="B1606" t="s">
        <v>88</v>
      </c>
      <c r="E1606">
        <v>53204</v>
      </c>
      <c r="F1606" t="s">
        <v>23</v>
      </c>
      <c r="G1606" t="s">
        <v>89</v>
      </c>
      <c r="H1606">
        <v>5569</v>
      </c>
      <c r="I1606" t="s">
        <v>34</v>
      </c>
      <c r="J1606">
        <f>VLOOKUP(I1606,[1]Key!$A$1:$C$72,2,FALSE)</f>
        <v>43.036900000000003</v>
      </c>
      <c r="K1606">
        <f>VLOOKUP(I1606,[1]Key!$A$1:$C$72,3,FALSE)</f>
        <v>-87.89667</v>
      </c>
      <c r="L1606" t="s">
        <v>34</v>
      </c>
      <c r="M1606">
        <f>VLOOKUP(L1606,[1]Key!$A$1:$C$72,2,FALSE)</f>
        <v>43.036900000000003</v>
      </c>
      <c r="N1606">
        <f>VLOOKUP(L1606,[1]Key!$A$1:$C$72,3,FALSE)</f>
        <v>-87.89667</v>
      </c>
      <c r="O1606">
        <v>26</v>
      </c>
      <c r="P1606">
        <v>3</v>
      </c>
      <c r="Q1606">
        <v>3.9</v>
      </c>
      <c r="R1606">
        <v>3.7</v>
      </c>
      <c r="S1606">
        <v>156</v>
      </c>
      <c r="T1606">
        <f t="shared" si="225"/>
        <v>-1</v>
      </c>
      <c r="U1606" s="1">
        <v>42786</v>
      </c>
      <c r="V1606" s="13">
        <f t="shared" si="226"/>
        <v>42767</v>
      </c>
      <c r="W1606" s="14">
        <f t="shared" si="227"/>
        <v>42786</v>
      </c>
      <c r="X1606" s="1" t="str">
        <f t="shared" si="228"/>
        <v>Monday</v>
      </c>
      <c r="Y1606" s="2">
        <v>0.92927083333333327</v>
      </c>
      <c r="Z1606" s="2">
        <f t="shared" si="229"/>
        <v>0.91666666666666663</v>
      </c>
      <c r="AA1606">
        <f>1</f>
        <v>1</v>
      </c>
      <c r="AB1606" s="1">
        <v>42786</v>
      </c>
      <c r="AC1606" s="13">
        <f t="shared" si="230"/>
        <v>42767</v>
      </c>
      <c r="AD1606" s="14">
        <f t="shared" si="231"/>
        <v>42786</v>
      </c>
      <c r="AE1606" s="1" t="str">
        <f t="shared" si="232"/>
        <v>Monday</v>
      </c>
      <c r="AF1606" s="2">
        <v>0.9478240740740741</v>
      </c>
      <c r="AG1606" s="2">
        <f t="shared" si="233"/>
        <v>0.95833333333333326</v>
      </c>
      <c r="AH1606" t="s">
        <v>35</v>
      </c>
    </row>
    <row r="1607" spans="1:34" x14ac:dyDescent="0.2">
      <c r="A1607">
        <v>1516564</v>
      </c>
      <c r="B1607" t="s">
        <v>88</v>
      </c>
      <c r="E1607">
        <v>53233</v>
      </c>
      <c r="F1607" t="s">
        <v>23</v>
      </c>
      <c r="G1607" t="s">
        <v>89</v>
      </c>
      <c r="H1607">
        <v>5513</v>
      </c>
      <c r="I1607" t="s">
        <v>74</v>
      </c>
      <c r="J1607">
        <f>VLOOKUP(I1607,[1]Key!$A$1:$C$72,2,FALSE)</f>
        <v>43.040154000000001</v>
      </c>
      <c r="K1607">
        <f>VLOOKUP(I1607,[1]Key!$A$1:$C$72,3,FALSE)</f>
        <v>-87.932113000000001</v>
      </c>
      <c r="L1607" t="s">
        <v>80</v>
      </c>
      <c r="M1607">
        <f>VLOOKUP(L1607,[1]Key!$A$1:$C$72,2,FALSE)</f>
        <v>43.052460000000004</v>
      </c>
      <c r="N1607">
        <f>VLOOKUP(L1607,[1]Key!$A$1:$C$72,3,FALSE)</f>
        <v>-87.891000000000005</v>
      </c>
      <c r="O1607">
        <v>31</v>
      </c>
      <c r="P1607">
        <v>3</v>
      </c>
      <c r="Q1607">
        <v>4.7</v>
      </c>
      <c r="R1607">
        <v>4.4000000000000004</v>
      </c>
      <c r="S1607">
        <v>186</v>
      </c>
      <c r="T1607">
        <f t="shared" si="225"/>
        <v>-1</v>
      </c>
      <c r="U1607" s="1">
        <v>42787</v>
      </c>
      <c r="V1607" s="13">
        <f t="shared" si="226"/>
        <v>42767</v>
      </c>
      <c r="W1607" s="14">
        <f t="shared" si="227"/>
        <v>42787</v>
      </c>
      <c r="X1607" s="1" t="str">
        <f t="shared" si="228"/>
        <v>Tuesday</v>
      </c>
      <c r="Y1607" s="2">
        <v>7.3761574074074077E-2</v>
      </c>
      <c r="Z1607" s="2">
        <f t="shared" si="229"/>
        <v>8.3333333333333329E-2</v>
      </c>
      <c r="AA1607">
        <f>1</f>
        <v>1</v>
      </c>
      <c r="AB1607" s="1">
        <v>42787</v>
      </c>
      <c r="AC1607" s="13">
        <f t="shared" si="230"/>
        <v>42767</v>
      </c>
      <c r="AD1607" s="14">
        <f t="shared" si="231"/>
        <v>42787</v>
      </c>
      <c r="AE1607" s="1" t="str">
        <f t="shared" si="232"/>
        <v>Tuesday</v>
      </c>
      <c r="AF1607" s="2">
        <v>9.5509259259259252E-2</v>
      </c>
      <c r="AG1607" s="2">
        <f t="shared" si="233"/>
        <v>8.3333333333333329E-2</v>
      </c>
      <c r="AH1607" t="s">
        <v>27</v>
      </c>
    </row>
    <row r="1608" spans="1:34" x14ac:dyDescent="0.2">
      <c r="A1608">
        <v>1516588</v>
      </c>
      <c r="B1608" t="s">
        <v>88</v>
      </c>
      <c r="E1608">
        <v>53212</v>
      </c>
      <c r="F1608" t="s">
        <v>23</v>
      </c>
      <c r="G1608" t="s">
        <v>89</v>
      </c>
      <c r="H1608">
        <v>11153</v>
      </c>
      <c r="I1608" t="s">
        <v>71</v>
      </c>
      <c r="J1608">
        <f>VLOOKUP(I1608,[1]Key!$A$1:$C$72,2,FALSE)</f>
        <v>43.060296999999998</v>
      </c>
      <c r="K1608">
        <f>VLOOKUP(I1608,[1]Key!$A$1:$C$72,3,FALSE)</f>
        <v>-87.913150000000002</v>
      </c>
      <c r="L1608" t="s">
        <v>71</v>
      </c>
      <c r="M1608">
        <f>VLOOKUP(L1608,[1]Key!$A$1:$C$72,2,FALSE)</f>
        <v>43.060296999999998</v>
      </c>
      <c r="N1608">
        <f>VLOOKUP(L1608,[1]Key!$A$1:$C$72,3,FALSE)</f>
        <v>-87.913150000000002</v>
      </c>
      <c r="O1608">
        <v>12</v>
      </c>
      <c r="P1608">
        <v>3</v>
      </c>
      <c r="Q1608">
        <v>1.8</v>
      </c>
      <c r="R1608">
        <v>1.7</v>
      </c>
      <c r="S1608">
        <v>72</v>
      </c>
      <c r="T1608">
        <f t="shared" si="225"/>
        <v>-1</v>
      </c>
      <c r="U1608" s="1">
        <v>42787</v>
      </c>
      <c r="V1608" s="13">
        <f t="shared" si="226"/>
        <v>42767</v>
      </c>
      <c r="W1608" s="14">
        <f t="shared" si="227"/>
        <v>42787</v>
      </c>
      <c r="X1608" s="1" t="str">
        <f t="shared" si="228"/>
        <v>Tuesday</v>
      </c>
      <c r="Y1608" s="2">
        <v>0.35105324074074074</v>
      </c>
      <c r="Z1608" s="2">
        <f t="shared" si="229"/>
        <v>0.33333333333333331</v>
      </c>
      <c r="AA1608">
        <f>1</f>
        <v>1</v>
      </c>
      <c r="AB1608" s="1">
        <v>42787</v>
      </c>
      <c r="AC1608" s="13">
        <f t="shared" si="230"/>
        <v>42767</v>
      </c>
      <c r="AD1608" s="14">
        <f t="shared" si="231"/>
        <v>42787</v>
      </c>
      <c r="AE1608" s="1" t="str">
        <f t="shared" si="232"/>
        <v>Tuesday</v>
      </c>
      <c r="AF1608" s="2">
        <v>0.35912037037037042</v>
      </c>
      <c r="AG1608" s="2">
        <f t="shared" si="233"/>
        <v>0.375</v>
      </c>
      <c r="AH1608" t="s">
        <v>35</v>
      </c>
    </row>
    <row r="1609" spans="1:34" x14ac:dyDescent="0.2">
      <c r="A1609">
        <v>1516848</v>
      </c>
      <c r="B1609" t="s">
        <v>88</v>
      </c>
      <c r="E1609">
        <v>53202</v>
      </c>
      <c r="F1609" t="s">
        <v>23</v>
      </c>
      <c r="G1609" t="s">
        <v>89</v>
      </c>
      <c r="H1609">
        <v>263</v>
      </c>
      <c r="I1609" t="s">
        <v>70</v>
      </c>
      <c r="J1609">
        <f>VLOOKUP(I1609,[1]Key!$A$1:$C$72,2,FALSE)</f>
        <v>43.053040000000003</v>
      </c>
      <c r="K1609">
        <f>VLOOKUP(I1609,[1]Key!$A$1:$C$72,3,FALSE)</f>
        <v>-87.897660000000002</v>
      </c>
      <c r="L1609" t="s">
        <v>70</v>
      </c>
      <c r="M1609">
        <f>VLOOKUP(L1609,[1]Key!$A$1:$C$72,2,FALSE)</f>
        <v>43.053040000000003</v>
      </c>
      <c r="N1609">
        <f>VLOOKUP(L1609,[1]Key!$A$1:$C$72,3,FALSE)</f>
        <v>-87.897660000000002</v>
      </c>
      <c r="O1609">
        <v>59</v>
      </c>
      <c r="P1609">
        <v>6</v>
      </c>
      <c r="Q1609">
        <v>8.9</v>
      </c>
      <c r="R1609">
        <v>8.4</v>
      </c>
      <c r="S1609">
        <v>354</v>
      </c>
      <c r="T1609">
        <f t="shared" si="225"/>
        <v>-1</v>
      </c>
      <c r="U1609" s="1">
        <v>42787</v>
      </c>
      <c r="V1609" s="13">
        <f t="shared" si="226"/>
        <v>42767</v>
      </c>
      <c r="W1609" s="14">
        <f t="shared" si="227"/>
        <v>42787</v>
      </c>
      <c r="X1609" s="1" t="str">
        <f t="shared" si="228"/>
        <v>Tuesday</v>
      </c>
      <c r="Y1609" s="2">
        <v>0.57456018518518526</v>
      </c>
      <c r="Z1609" s="2">
        <f t="shared" si="229"/>
        <v>0.58333333333333326</v>
      </c>
      <c r="AA1609">
        <f>1</f>
        <v>1</v>
      </c>
      <c r="AB1609" s="1">
        <v>42787</v>
      </c>
      <c r="AC1609" s="13">
        <f t="shared" si="230"/>
        <v>42767</v>
      </c>
      <c r="AD1609" s="14">
        <f t="shared" si="231"/>
        <v>42787</v>
      </c>
      <c r="AE1609" s="1" t="str">
        <f t="shared" si="232"/>
        <v>Tuesday</v>
      </c>
      <c r="AF1609" s="2">
        <v>0.6153819444444445</v>
      </c>
      <c r="AG1609" s="2">
        <f t="shared" si="233"/>
        <v>0.625</v>
      </c>
      <c r="AH1609" t="s">
        <v>35</v>
      </c>
    </row>
    <row r="1610" spans="1:34" x14ac:dyDescent="0.2">
      <c r="A1610">
        <v>1516873</v>
      </c>
      <c r="B1610" t="s">
        <v>88</v>
      </c>
      <c r="E1610">
        <v>53202</v>
      </c>
      <c r="F1610" t="s">
        <v>23</v>
      </c>
      <c r="G1610" t="s">
        <v>89</v>
      </c>
      <c r="H1610">
        <v>11091</v>
      </c>
      <c r="I1610" t="s">
        <v>78</v>
      </c>
      <c r="J1610">
        <f>VLOOKUP(I1610,[1]Key!$A$1:$C$72,2,FALSE)</f>
        <v>43.060250000000003</v>
      </c>
      <c r="K1610">
        <f>VLOOKUP(I1610,[1]Key!$A$1:$C$72,3,FALSE)</f>
        <v>-87.892169999999993</v>
      </c>
      <c r="L1610" t="s">
        <v>70</v>
      </c>
      <c r="M1610">
        <f>VLOOKUP(L1610,[1]Key!$A$1:$C$72,2,FALSE)</f>
        <v>43.053040000000003</v>
      </c>
      <c r="N1610">
        <f>VLOOKUP(L1610,[1]Key!$A$1:$C$72,3,FALSE)</f>
        <v>-87.897660000000002</v>
      </c>
      <c r="O1610">
        <v>13</v>
      </c>
      <c r="P1610">
        <v>3</v>
      </c>
      <c r="Q1610">
        <v>2</v>
      </c>
      <c r="R1610">
        <v>1.9</v>
      </c>
      <c r="S1610">
        <v>78</v>
      </c>
      <c r="T1610">
        <f t="shared" si="225"/>
        <v>-1</v>
      </c>
      <c r="U1610" s="1">
        <v>42787</v>
      </c>
      <c r="V1610" s="13">
        <f t="shared" si="226"/>
        <v>42767</v>
      </c>
      <c r="W1610" s="14">
        <f t="shared" si="227"/>
        <v>42787</v>
      </c>
      <c r="X1610" s="1" t="str">
        <f t="shared" si="228"/>
        <v>Tuesday</v>
      </c>
      <c r="Y1610" s="2">
        <v>0.59317129629629628</v>
      </c>
      <c r="Z1610" s="2">
        <f t="shared" si="229"/>
        <v>0.58333333333333326</v>
      </c>
      <c r="AA1610">
        <f>1</f>
        <v>1</v>
      </c>
      <c r="AB1610" s="1">
        <v>42787</v>
      </c>
      <c r="AC1610" s="13">
        <f t="shared" si="230"/>
        <v>42767</v>
      </c>
      <c r="AD1610" s="14">
        <f t="shared" si="231"/>
        <v>42787</v>
      </c>
      <c r="AE1610" s="1" t="str">
        <f t="shared" si="232"/>
        <v>Tuesday</v>
      </c>
      <c r="AF1610" s="2">
        <v>0.60270833333333329</v>
      </c>
      <c r="AG1610" s="2">
        <f t="shared" si="233"/>
        <v>0.58333333333333326</v>
      </c>
      <c r="AH1610" t="s">
        <v>27</v>
      </c>
    </row>
    <row r="1611" spans="1:34" x14ac:dyDescent="0.2">
      <c r="A1611">
        <v>928575</v>
      </c>
      <c r="B1611" t="s">
        <v>88</v>
      </c>
      <c r="E1611">
        <v>53179</v>
      </c>
      <c r="F1611" t="s">
        <v>23</v>
      </c>
      <c r="G1611" t="s">
        <v>89</v>
      </c>
      <c r="H1611">
        <v>982</v>
      </c>
      <c r="I1611" t="s">
        <v>34</v>
      </c>
      <c r="J1611">
        <f>VLOOKUP(I1611,[1]Key!$A$1:$C$72,2,FALSE)</f>
        <v>43.036900000000003</v>
      </c>
      <c r="K1611">
        <f>VLOOKUP(I1611,[1]Key!$A$1:$C$72,3,FALSE)</f>
        <v>-87.89667</v>
      </c>
      <c r="L1611" t="s">
        <v>40</v>
      </c>
      <c r="M1611">
        <f>VLOOKUP(L1611,[1]Key!$A$1:$C$72,2,FALSE)</f>
        <v>43.031480000000002</v>
      </c>
      <c r="N1611">
        <f>VLOOKUP(L1611,[1]Key!$A$1:$C$72,3,FALSE)</f>
        <v>-87.908169999999998</v>
      </c>
      <c r="O1611">
        <v>17</v>
      </c>
      <c r="P1611">
        <v>3</v>
      </c>
      <c r="Q1611">
        <v>2.6</v>
      </c>
      <c r="R1611">
        <v>2.4</v>
      </c>
      <c r="S1611">
        <v>102</v>
      </c>
      <c r="T1611">
        <f t="shared" si="225"/>
        <v>-1</v>
      </c>
      <c r="U1611" s="1">
        <v>42787</v>
      </c>
      <c r="V1611" s="13">
        <f t="shared" si="226"/>
        <v>42767</v>
      </c>
      <c r="W1611" s="14">
        <f t="shared" si="227"/>
        <v>42787</v>
      </c>
      <c r="X1611" s="1" t="str">
        <f t="shared" si="228"/>
        <v>Tuesday</v>
      </c>
      <c r="Y1611" s="2">
        <v>0.61185185185185187</v>
      </c>
      <c r="Z1611" s="2">
        <f t="shared" si="229"/>
        <v>0.625</v>
      </c>
      <c r="AA1611">
        <f>1</f>
        <v>1</v>
      </c>
      <c r="AB1611" s="1">
        <v>42787</v>
      </c>
      <c r="AC1611" s="13">
        <f t="shared" si="230"/>
        <v>42767</v>
      </c>
      <c r="AD1611" s="14">
        <f t="shared" si="231"/>
        <v>42787</v>
      </c>
      <c r="AE1611" s="1" t="str">
        <f t="shared" si="232"/>
        <v>Tuesday</v>
      </c>
      <c r="AF1611" s="2">
        <v>0.62386574074074075</v>
      </c>
      <c r="AG1611" s="2">
        <f t="shared" si="233"/>
        <v>0.625</v>
      </c>
      <c r="AH1611" t="s">
        <v>27</v>
      </c>
    </row>
    <row r="1612" spans="1:34" x14ac:dyDescent="0.2">
      <c r="A1612">
        <v>1516933</v>
      </c>
      <c r="B1612" t="s">
        <v>88</v>
      </c>
      <c r="E1612">
        <v>53207</v>
      </c>
      <c r="F1612" t="s">
        <v>23</v>
      </c>
      <c r="G1612" t="s">
        <v>89</v>
      </c>
      <c r="H1612">
        <v>26</v>
      </c>
      <c r="I1612" t="s">
        <v>63</v>
      </c>
      <c r="J1612">
        <f>VLOOKUP(I1612,[1]Key!$A$1:$C$72,2,FALSE)</f>
        <v>43.078530000000001</v>
      </c>
      <c r="K1612">
        <f>VLOOKUP(I1612,[1]Key!$A$1:$C$72,3,FALSE)</f>
        <v>-87.882620000000003</v>
      </c>
      <c r="L1612" t="s">
        <v>62</v>
      </c>
      <c r="M1612">
        <f>VLOOKUP(L1612,[1]Key!$A$1:$C$72,2,FALSE)</f>
        <v>43.058010000000003</v>
      </c>
      <c r="N1612">
        <f>VLOOKUP(L1612,[1]Key!$A$1:$C$72,3,FALSE)</f>
        <v>-87.877300000000005</v>
      </c>
      <c r="O1612">
        <v>21</v>
      </c>
      <c r="P1612">
        <v>3</v>
      </c>
      <c r="Q1612">
        <v>3.2</v>
      </c>
      <c r="R1612">
        <v>3</v>
      </c>
      <c r="S1612">
        <v>126</v>
      </c>
      <c r="T1612">
        <f t="shared" si="225"/>
        <v>-1</v>
      </c>
      <c r="U1612" s="1">
        <v>42787</v>
      </c>
      <c r="V1612" s="13">
        <f t="shared" si="226"/>
        <v>42767</v>
      </c>
      <c r="W1612" s="14">
        <f t="shared" si="227"/>
        <v>42787</v>
      </c>
      <c r="X1612" s="1" t="str">
        <f t="shared" si="228"/>
        <v>Tuesday</v>
      </c>
      <c r="Y1612" s="2">
        <v>0.63047453703703704</v>
      </c>
      <c r="Z1612" s="2">
        <f t="shared" si="229"/>
        <v>0.625</v>
      </c>
      <c r="AA1612">
        <f>1</f>
        <v>1</v>
      </c>
      <c r="AB1612" s="1">
        <v>42787</v>
      </c>
      <c r="AC1612" s="13">
        <f t="shared" si="230"/>
        <v>42767</v>
      </c>
      <c r="AD1612" s="14">
        <f t="shared" si="231"/>
        <v>42787</v>
      </c>
      <c r="AE1612" s="1" t="str">
        <f t="shared" si="232"/>
        <v>Tuesday</v>
      </c>
      <c r="AF1612" s="2">
        <v>0.64460648148148147</v>
      </c>
      <c r="AG1612" s="2">
        <f t="shared" si="233"/>
        <v>0.625</v>
      </c>
      <c r="AH1612" t="s">
        <v>27</v>
      </c>
    </row>
    <row r="1613" spans="1:34" x14ac:dyDescent="0.2">
      <c r="A1613">
        <v>1516942</v>
      </c>
      <c r="B1613" t="s">
        <v>88</v>
      </c>
      <c r="E1613">
        <v>53211</v>
      </c>
      <c r="F1613" t="s">
        <v>23</v>
      </c>
      <c r="G1613" t="s">
        <v>89</v>
      </c>
      <c r="H1613">
        <v>167</v>
      </c>
      <c r="I1613" t="s">
        <v>93</v>
      </c>
      <c r="J1613">
        <f>VLOOKUP(I1613,[1]Key!$A$1:$C$72,2,FALSE)</f>
        <v>43.069021999999997</v>
      </c>
      <c r="K1613">
        <f>VLOOKUP(I1613,[1]Key!$A$1:$C$72,3,FALSE)</f>
        <v>-87.887940999999998</v>
      </c>
      <c r="L1613" t="s">
        <v>93</v>
      </c>
      <c r="M1613">
        <f>VLOOKUP(L1613,[1]Key!$A$1:$C$72,2,FALSE)</f>
        <v>43.069021999999997</v>
      </c>
      <c r="N1613">
        <f>VLOOKUP(L1613,[1]Key!$A$1:$C$72,3,FALSE)</f>
        <v>-87.887940999999998</v>
      </c>
      <c r="O1613">
        <v>80</v>
      </c>
      <c r="P1613">
        <v>9</v>
      </c>
      <c r="Q1613">
        <v>12</v>
      </c>
      <c r="R1613">
        <v>11.4</v>
      </c>
      <c r="S1613">
        <v>480</v>
      </c>
      <c r="T1613">
        <f t="shared" si="225"/>
        <v>-1</v>
      </c>
      <c r="U1613" s="1">
        <v>42787</v>
      </c>
      <c r="V1613" s="13">
        <f t="shared" si="226"/>
        <v>42767</v>
      </c>
      <c r="W1613" s="14">
        <f t="shared" si="227"/>
        <v>42787</v>
      </c>
      <c r="X1613" s="1" t="str">
        <f t="shared" si="228"/>
        <v>Tuesday</v>
      </c>
      <c r="Y1613" s="2">
        <v>0.6369907407407408</v>
      </c>
      <c r="Z1613" s="2">
        <f t="shared" si="229"/>
        <v>0.625</v>
      </c>
      <c r="AA1613">
        <f>1</f>
        <v>1</v>
      </c>
      <c r="AB1613" s="1">
        <v>42787</v>
      </c>
      <c r="AC1613" s="13">
        <f t="shared" si="230"/>
        <v>42767</v>
      </c>
      <c r="AD1613" s="14">
        <f t="shared" si="231"/>
        <v>42787</v>
      </c>
      <c r="AE1613" s="1" t="str">
        <f t="shared" si="232"/>
        <v>Tuesday</v>
      </c>
      <c r="AF1613" s="2">
        <v>0.69244212962962959</v>
      </c>
      <c r="AG1613" s="2">
        <f t="shared" si="233"/>
        <v>0.70833333333333326</v>
      </c>
      <c r="AH1613" t="s">
        <v>35</v>
      </c>
    </row>
    <row r="1614" spans="1:34" x14ac:dyDescent="0.2">
      <c r="A1614">
        <v>1516950</v>
      </c>
      <c r="B1614" t="s">
        <v>88</v>
      </c>
      <c r="E1614">
        <v>46112</v>
      </c>
      <c r="F1614" t="s">
        <v>23</v>
      </c>
      <c r="G1614" t="s">
        <v>89</v>
      </c>
      <c r="H1614">
        <v>989</v>
      </c>
      <c r="I1614" t="s">
        <v>74</v>
      </c>
      <c r="J1614">
        <f>VLOOKUP(I1614,[1]Key!$A$1:$C$72,2,FALSE)</f>
        <v>43.040154000000001</v>
      </c>
      <c r="K1614">
        <f>VLOOKUP(I1614,[1]Key!$A$1:$C$72,3,FALSE)</f>
        <v>-87.932113000000001</v>
      </c>
      <c r="L1614" t="s">
        <v>32</v>
      </c>
      <c r="M1614">
        <f>VLOOKUP(L1614,[1]Key!$A$1:$C$72,2,FALSE)</f>
        <v>43.038719999999998</v>
      </c>
      <c r="N1614">
        <f>VLOOKUP(L1614,[1]Key!$A$1:$C$72,3,FALSE)</f>
        <v>-87.905339999999995</v>
      </c>
      <c r="O1614">
        <v>29</v>
      </c>
      <c r="P1614">
        <v>3</v>
      </c>
      <c r="Q1614">
        <v>4.4000000000000004</v>
      </c>
      <c r="R1614">
        <v>4.0999999999999996</v>
      </c>
      <c r="S1614">
        <v>174</v>
      </c>
      <c r="T1614">
        <f t="shared" si="225"/>
        <v>-1</v>
      </c>
      <c r="U1614" s="1">
        <v>42787</v>
      </c>
      <c r="V1614" s="13">
        <f t="shared" si="226"/>
        <v>42767</v>
      </c>
      <c r="W1614" s="14">
        <f t="shared" si="227"/>
        <v>42787</v>
      </c>
      <c r="X1614" s="1" t="str">
        <f t="shared" si="228"/>
        <v>Tuesday</v>
      </c>
      <c r="Y1614" s="2">
        <v>0.64216435185185183</v>
      </c>
      <c r="Z1614" s="2">
        <f t="shared" si="229"/>
        <v>0.625</v>
      </c>
      <c r="AA1614">
        <f>1</f>
        <v>1</v>
      </c>
      <c r="AB1614" s="1">
        <v>42787</v>
      </c>
      <c r="AC1614" s="13">
        <f t="shared" si="230"/>
        <v>42767</v>
      </c>
      <c r="AD1614" s="14">
        <f t="shared" si="231"/>
        <v>42787</v>
      </c>
      <c r="AE1614" s="1" t="str">
        <f t="shared" si="232"/>
        <v>Tuesday</v>
      </c>
      <c r="AF1614" s="2">
        <v>0.66241898148148148</v>
      </c>
      <c r="AG1614" s="2">
        <f t="shared" si="233"/>
        <v>0.66666666666666663</v>
      </c>
      <c r="AH1614" t="s">
        <v>27</v>
      </c>
    </row>
    <row r="1615" spans="1:34" x14ac:dyDescent="0.2">
      <c r="A1615">
        <v>1516960</v>
      </c>
      <c r="B1615" t="s">
        <v>88</v>
      </c>
      <c r="E1615">
        <v>53130</v>
      </c>
      <c r="F1615" t="s">
        <v>23</v>
      </c>
      <c r="G1615" t="s">
        <v>89</v>
      </c>
      <c r="H1615">
        <v>5586</v>
      </c>
      <c r="I1615" t="s">
        <v>43</v>
      </c>
      <c r="J1615">
        <f>VLOOKUP(I1615,[1]Key!$A$1:$C$72,2,FALSE)</f>
        <v>43.03886</v>
      </c>
      <c r="K1615">
        <f>VLOOKUP(I1615,[1]Key!$A$1:$C$72,3,FALSE)</f>
        <v>-87.902720000000002</v>
      </c>
      <c r="L1615" t="s">
        <v>43</v>
      </c>
      <c r="M1615">
        <f>VLOOKUP(L1615,[1]Key!$A$1:$C$72,2,FALSE)</f>
        <v>43.03886</v>
      </c>
      <c r="N1615">
        <f>VLOOKUP(L1615,[1]Key!$A$1:$C$72,3,FALSE)</f>
        <v>-87.902720000000002</v>
      </c>
      <c r="O1615">
        <v>33</v>
      </c>
      <c r="P1615">
        <v>3</v>
      </c>
      <c r="Q1615">
        <v>5</v>
      </c>
      <c r="R1615">
        <v>4.7</v>
      </c>
      <c r="S1615">
        <v>198</v>
      </c>
      <c r="T1615">
        <f t="shared" si="225"/>
        <v>-1</v>
      </c>
      <c r="U1615" s="1">
        <v>42787</v>
      </c>
      <c r="V1615" s="13">
        <f t="shared" si="226"/>
        <v>42767</v>
      </c>
      <c r="W1615" s="14">
        <f t="shared" si="227"/>
        <v>42787</v>
      </c>
      <c r="X1615" s="1" t="str">
        <f t="shared" si="228"/>
        <v>Tuesday</v>
      </c>
      <c r="Y1615" s="2">
        <v>0.64783564814814809</v>
      </c>
      <c r="Z1615" s="2">
        <f t="shared" si="229"/>
        <v>0.66666666666666663</v>
      </c>
      <c r="AA1615">
        <f>1</f>
        <v>1</v>
      </c>
      <c r="AB1615" s="1">
        <v>42787</v>
      </c>
      <c r="AC1615" s="13">
        <f t="shared" si="230"/>
        <v>42767</v>
      </c>
      <c r="AD1615" s="14">
        <f t="shared" si="231"/>
        <v>42787</v>
      </c>
      <c r="AE1615" s="1" t="str">
        <f t="shared" si="232"/>
        <v>Tuesday</v>
      </c>
      <c r="AF1615" s="2">
        <v>0.67031249999999998</v>
      </c>
      <c r="AG1615" s="2">
        <f t="shared" si="233"/>
        <v>0.66666666666666663</v>
      </c>
      <c r="AH1615" t="s">
        <v>35</v>
      </c>
    </row>
    <row r="1616" spans="1:34" x14ac:dyDescent="0.2">
      <c r="A1616">
        <v>1516983</v>
      </c>
      <c r="B1616" t="s">
        <v>88</v>
      </c>
      <c r="E1616">
        <v>53143</v>
      </c>
      <c r="F1616" t="s">
        <v>23</v>
      </c>
      <c r="G1616" t="s">
        <v>89</v>
      </c>
      <c r="H1616">
        <v>338</v>
      </c>
      <c r="I1616" t="s">
        <v>93</v>
      </c>
      <c r="J1616">
        <f>VLOOKUP(I1616,[1]Key!$A$1:$C$72,2,FALSE)</f>
        <v>43.069021999999997</v>
      </c>
      <c r="K1616">
        <f>VLOOKUP(I1616,[1]Key!$A$1:$C$72,3,FALSE)</f>
        <v>-87.887940999999998</v>
      </c>
      <c r="L1616" t="s">
        <v>78</v>
      </c>
      <c r="M1616">
        <f>VLOOKUP(L1616,[1]Key!$A$1:$C$72,2,FALSE)</f>
        <v>43.060250000000003</v>
      </c>
      <c r="N1616">
        <f>VLOOKUP(L1616,[1]Key!$A$1:$C$72,3,FALSE)</f>
        <v>-87.892169999999993</v>
      </c>
      <c r="O1616">
        <v>20</v>
      </c>
      <c r="P1616">
        <v>3</v>
      </c>
      <c r="Q1616">
        <v>3</v>
      </c>
      <c r="R1616">
        <v>2.9</v>
      </c>
      <c r="S1616">
        <v>120</v>
      </c>
      <c r="T1616">
        <f t="shared" si="225"/>
        <v>-1</v>
      </c>
      <c r="U1616" s="1">
        <v>42787</v>
      </c>
      <c r="V1616" s="13">
        <f t="shared" si="226"/>
        <v>42767</v>
      </c>
      <c r="W1616" s="14">
        <f t="shared" si="227"/>
        <v>42787</v>
      </c>
      <c r="X1616" s="1" t="str">
        <f t="shared" si="228"/>
        <v>Tuesday</v>
      </c>
      <c r="Y1616" s="2">
        <v>0.66171296296296289</v>
      </c>
      <c r="Z1616" s="2">
        <f t="shared" si="229"/>
        <v>0.66666666666666663</v>
      </c>
      <c r="AA1616">
        <f>1</f>
        <v>1</v>
      </c>
      <c r="AB1616" s="1">
        <v>42787</v>
      </c>
      <c r="AC1616" s="13">
        <f t="shared" si="230"/>
        <v>42767</v>
      </c>
      <c r="AD1616" s="14">
        <f t="shared" si="231"/>
        <v>42787</v>
      </c>
      <c r="AE1616" s="1" t="str">
        <f t="shared" si="232"/>
        <v>Tuesday</v>
      </c>
      <c r="AF1616" s="2">
        <v>0.67561342592592588</v>
      </c>
      <c r="AG1616" s="2">
        <f t="shared" si="233"/>
        <v>0.66666666666666663</v>
      </c>
      <c r="AH1616" t="s">
        <v>27</v>
      </c>
    </row>
    <row r="1617" spans="1:34" x14ac:dyDescent="0.2">
      <c r="A1617">
        <v>1517064</v>
      </c>
      <c r="B1617" t="s">
        <v>88</v>
      </c>
      <c r="E1617">
        <v>53210</v>
      </c>
      <c r="F1617" t="s">
        <v>23</v>
      </c>
      <c r="G1617" t="s">
        <v>89</v>
      </c>
      <c r="H1617">
        <v>11070</v>
      </c>
      <c r="I1617" t="s">
        <v>55</v>
      </c>
      <c r="J1617">
        <f>VLOOKUP(I1617,[1]Key!$A$1:$C$72,2,FALSE)</f>
        <v>43.060839999999999</v>
      </c>
      <c r="K1617">
        <f>VLOOKUP(I1617,[1]Key!$A$1:$C$72,3,FALSE)</f>
        <v>-88.001940000000005</v>
      </c>
      <c r="L1617" t="s">
        <v>55</v>
      </c>
      <c r="M1617">
        <f>VLOOKUP(L1617,[1]Key!$A$1:$C$72,2,FALSE)</f>
        <v>43.060839999999999</v>
      </c>
      <c r="N1617">
        <f>VLOOKUP(L1617,[1]Key!$A$1:$C$72,3,FALSE)</f>
        <v>-88.001940000000005</v>
      </c>
      <c r="O1617">
        <v>62</v>
      </c>
      <c r="P1617">
        <v>6</v>
      </c>
      <c r="Q1617">
        <v>9.3000000000000007</v>
      </c>
      <c r="R1617">
        <v>8.8000000000000007</v>
      </c>
      <c r="S1617">
        <v>372</v>
      </c>
      <c r="T1617">
        <f t="shared" si="225"/>
        <v>-1</v>
      </c>
      <c r="U1617" s="1">
        <v>42787</v>
      </c>
      <c r="V1617" s="13">
        <f t="shared" si="226"/>
        <v>42767</v>
      </c>
      <c r="W1617" s="14">
        <f t="shared" si="227"/>
        <v>42787</v>
      </c>
      <c r="X1617" s="1" t="str">
        <f t="shared" si="228"/>
        <v>Tuesday</v>
      </c>
      <c r="Y1617" s="2">
        <v>0.71053240740740742</v>
      </c>
      <c r="Z1617" s="2">
        <f t="shared" si="229"/>
        <v>0.70833333333333326</v>
      </c>
      <c r="AA1617">
        <f>1</f>
        <v>1</v>
      </c>
      <c r="AB1617" s="1">
        <v>42787</v>
      </c>
      <c r="AC1617" s="13">
        <f t="shared" si="230"/>
        <v>42767</v>
      </c>
      <c r="AD1617" s="14">
        <f t="shared" si="231"/>
        <v>42787</v>
      </c>
      <c r="AE1617" s="1" t="str">
        <f t="shared" si="232"/>
        <v>Tuesday</v>
      </c>
      <c r="AF1617" s="2">
        <v>0.7537152777777778</v>
      </c>
      <c r="AG1617" s="2">
        <f t="shared" si="233"/>
        <v>0.75</v>
      </c>
      <c r="AH1617" t="s">
        <v>35</v>
      </c>
    </row>
    <row r="1618" spans="1:34" x14ac:dyDescent="0.2">
      <c r="A1618">
        <v>1517080</v>
      </c>
      <c r="B1618" t="s">
        <v>88</v>
      </c>
      <c r="E1618">
        <v>53151</v>
      </c>
      <c r="F1618" t="s">
        <v>23</v>
      </c>
      <c r="G1618" t="s">
        <v>89</v>
      </c>
      <c r="H1618">
        <v>11061</v>
      </c>
      <c r="I1618" t="s">
        <v>38</v>
      </c>
      <c r="J1618">
        <f>VLOOKUP(I1618,[1]Key!$A$1:$C$72,2,FALSE)</f>
        <v>43.004728999999998</v>
      </c>
      <c r="K1618">
        <f>VLOOKUP(I1618,[1]Key!$A$1:$C$72,3,FALSE)</f>
        <v>-87.905463999999995</v>
      </c>
      <c r="L1618" t="s">
        <v>38</v>
      </c>
      <c r="M1618">
        <f>VLOOKUP(L1618,[1]Key!$A$1:$C$72,2,FALSE)</f>
        <v>43.004728999999998</v>
      </c>
      <c r="N1618">
        <f>VLOOKUP(L1618,[1]Key!$A$1:$C$72,3,FALSE)</f>
        <v>-87.905463999999995</v>
      </c>
      <c r="O1618">
        <v>43</v>
      </c>
      <c r="P1618">
        <v>6</v>
      </c>
      <c r="Q1618">
        <v>6.5</v>
      </c>
      <c r="R1618">
        <v>6.1</v>
      </c>
      <c r="S1618">
        <v>258</v>
      </c>
      <c r="T1618">
        <f t="shared" si="225"/>
        <v>-1</v>
      </c>
      <c r="U1618" s="1">
        <v>42787</v>
      </c>
      <c r="V1618" s="13">
        <f t="shared" si="226"/>
        <v>42767</v>
      </c>
      <c r="W1618" s="14">
        <f t="shared" si="227"/>
        <v>42787</v>
      </c>
      <c r="X1618" s="1" t="str">
        <f t="shared" si="228"/>
        <v>Tuesday</v>
      </c>
      <c r="Y1618" s="2">
        <v>0.72212962962962957</v>
      </c>
      <c r="Z1618" s="2">
        <f t="shared" si="229"/>
        <v>0.70833333333333326</v>
      </c>
      <c r="AA1618">
        <f>1</f>
        <v>1</v>
      </c>
      <c r="AB1618" s="1">
        <v>42787</v>
      </c>
      <c r="AC1618" s="13">
        <f t="shared" si="230"/>
        <v>42767</v>
      </c>
      <c r="AD1618" s="14">
        <f t="shared" si="231"/>
        <v>42787</v>
      </c>
      <c r="AE1618" s="1" t="str">
        <f t="shared" si="232"/>
        <v>Tuesday</v>
      </c>
      <c r="AF1618" s="2">
        <v>0.75187500000000007</v>
      </c>
      <c r="AG1618" s="2">
        <f t="shared" si="233"/>
        <v>0.75</v>
      </c>
      <c r="AH1618" t="s">
        <v>35</v>
      </c>
    </row>
    <row r="1619" spans="1:34" x14ac:dyDescent="0.2">
      <c r="A1619">
        <v>1517085</v>
      </c>
      <c r="B1619" t="s">
        <v>88</v>
      </c>
      <c r="E1619">
        <v>53019</v>
      </c>
      <c r="F1619" t="s">
        <v>23</v>
      </c>
      <c r="G1619" t="s">
        <v>89</v>
      </c>
      <c r="H1619">
        <v>106</v>
      </c>
      <c r="I1619" t="s">
        <v>48</v>
      </c>
      <c r="J1619">
        <f>VLOOKUP(I1619,[1]Key!$A$1:$C$72,2,FALSE)</f>
        <v>43.05097</v>
      </c>
      <c r="K1619">
        <f>VLOOKUP(I1619,[1]Key!$A$1:$C$72,3,FALSE)</f>
        <v>-87.906440000000003</v>
      </c>
      <c r="L1619" t="s">
        <v>63</v>
      </c>
      <c r="M1619">
        <f>VLOOKUP(L1619,[1]Key!$A$1:$C$72,2,FALSE)</f>
        <v>43.078530000000001</v>
      </c>
      <c r="N1619">
        <f>VLOOKUP(L1619,[1]Key!$A$1:$C$72,3,FALSE)</f>
        <v>-87.882620000000003</v>
      </c>
      <c r="O1619">
        <v>27</v>
      </c>
      <c r="P1619">
        <v>3</v>
      </c>
      <c r="Q1619">
        <v>4.0999999999999996</v>
      </c>
      <c r="R1619">
        <v>3.8</v>
      </c>
      <c r="S1619">
        <v>162</v>
      </c>
      <c r="T1619">
        <f t="shared" si="225"/>
        <v>-1</v>
      </c>
      <c r="U1619" s="1">
        <v>42787</v>
      </c>
      <c r="V1619" s="13">
        <f t="shared" si="226"/>
        <v>42767</v>
      </c>
      <c r="W1619" s="14">
        <f t="shared" si="227"/>
        <v>42787</v>
      </c>
      <c r="X1619" s="1" t="str">
        <f t="shared" si="228"/>
        <v>Tuesday</v>
      </c>
      <c r="Y1619" s="2">
        <v>0.72744212962962962</v>
      </c>
      <c r="Z1619" s="2">
        <f t="shared" si="229"/>
        <v>0.70833333333333326</v>
      </c>
      <c r="AA1619">
        <f>1</f>
        <v>1</v>
      </c>
      <c r="AB1619" s="1">
        <v>42787</v>
      </c>
      <c r="AC1619" s="13">
        <f t="shared" si="230"/>
        <v>42767</v>
      </c>
      <c r="AD1619" s="14">
        <f t="shared" si="231"/>
        <v>42787</v>
      </c>
      <c r="AE1619" s="1" t="str">
        <f t="shared" si="232"/>
        <v>Tuesday</v>
      </c>
      <c r="AF1619" s="2">
        <v>0.74619212962962955</v>
      </c>
      <c r="AG1619" s="2">
        <f t="shared" si="233"/>
        <v>0.75</v>
      </c>
      <c r="AH1619" t="s">
        <v>27</v>
      </c>
    </row>
    <row r="1620" spans="1:34" x14ac:dyDescent="0.2">
      <c r="A1620">
        <v>1517107</v>
      </c>
      <c r="B1620" t="s">
        <v>88</v>
      </c>
      <c r="E1620">
        <v>53202</v>
      </c>
      <c r="F1620" t="s">
        <v>23</v>
      </c>
      <c r="G1620" t="s">
        <v>89</v>
      </c>
      <c r="H1620">
        <v>11106</v>
      </c>
      <c r="I1620" t="s">
        <v>74</v>
      </c>
      <c r="J1620">
        <f>VLOOKUP(I1620,[1]Key!$A$1:$C$72,2,FALSE)</f>
        <v>43.040154000000001</v>
      </c>
      <c r="K1620">
        <f>VLOOKUP(I1620,[1]Key!$A$1:$C$72,3,FALSE)</f>
        <v>-87.932113000000001</v>
      </c>
      <c r="L1620" t="s">
        <v>74</v>
      </c>
      <c r="M1620">
        <f>VLOOKUP(L1620,[1]Key!$A$1:$C$72,2,FALSE)</f>
        <v>43.040154000000001</v>
      </c>
      <c r="N1620">
        <f>VLOOKUP(L1620,[1]Key!$A$1:$C$72,3,FALSE)</f>
        <v>-87.932113000000001</v>
      </c>
      <c r="O1620">
        <v>60</v>
      </c>
      <c r="P1620">
        <v>6</v>
      </c>
      <c r="Q1620">
        <v>9</v>
      </c>
      <c r="R1620">
        <v>8.6</v>
      </c>
      <c r="S1620">
        <v>360</v>
      </c>
      <c r="T1620">
        <f t="shared" si="225"/>
        <v>-1</v>
      </c>
      <c r="U1620" s="1">
        <v>42787</v>
      </c>
      <c r="V1620" s="13">
        <f t="shared" si="226"/>
        <v>42767</v>
      </c>
      <c r="W1620" s="14">
        <f t="shared" si="227"/>
        <v>42787</v>
      </c>
      <c r="X1620" s="1" t="str">
        <f t="shared" si="228"/>
        <v>Tuesday</v>
      </c>
      <c r="Y1620" s="2">
        <v>0.74289351851851848</v>
      </c>
      <c r="Z1620" s="2">
        <f t="shared" si="229"/>
        <v>0.75</v>
      </c>
      <c r="AA1620">
        <f>1</f>
        <v>1</v>
      </c>
      <c r="AB1620" s="1">
        <v>42787</v>
      </c>
      <c r="AC1620" s="13">
        <f t="shared" si="230"/>
        <v>42767</v>
      </c>
      <c r="AD1620" s="14">
        <f t="shared" si="231"/>
        <v>42787</v>
      </c>
      <c r="AE1620" s="1" t="str">
        <f t="shared" si="232"/>
        <v>Tuesday</v>
      </c>
      <c r="AF1620" s="2">
        <v>0.78412037037037041</v>
      </c>
      <c r="AG1620" s="2">
        <f t="shared" si="233"/>
        <v>0.79166666666666663</v>
      </c>
      <c r="AH1620" t="s">
        <v>35</v>
      </c>
    </row>
    <row r="1621" spans="1:34" x14ac:dyDescent="0.2">
      <c r="A1621">
        <v>1177665</v>
      </c>
      <c r="B1621" t="s">
        <v>88</v>
      </c>
      <c r="E1621">
        <v>10509</v>
      </c>
      <c r="F1621" t="s">
        <v>23</v>
      </c>
      <c r="G1621" t="s">
        <v>89</v>
      </c>
      <c r="H1621">
        <v>3</v>
      </c>
      <c r="I1621" t="s">
        <v>61</v>
      </c>
      <c r="J1621">
        <f>VLOOKUP(I1621,[1]Key!$A$1:$C$72,2,FALSE)</f>
        <v>43.058619999999998</v>
      </c>
      <c r="K1621">
        <f>VLOOKUP(I1621,[1]Key!$A$1:$C$72,3,FALSE)</f>
        <v>-87.885319999999993</v>
      </c>
      <c r="L1621" t="s">
        <v>85</v>
      </c>
      <c r="M1621">
        <f>VLOOKUP(L1621,[1]Key!$A$1:$C$72,2,FALSE)</f>
        <v>43.041646999999998</v>
      </c>
      <c r="N1621">
        <f>VLOOKUP(L1621,[1]Key!$A$1:$C$72,3,FALSE)</f>
        <v>-87.927257999999995</v>
      </c>
      <c r="O1621">
        <v>23</v>
      </c>
      <c r="P1621">
        <v>3</v>
      </c>
      <c r="Q1621">
        <v>3.5</v>
      </c>
      <c r="R1621">
        <v>3.3</v>
      </c>
      <c r="S1621">
        <v>138</v>
      </c>
      <c r="T1621">
        <f t="shared" si="225"/>
        <v>-1</v>
      </c>
      <c r="U1621" s="1">
        <v>42793</v>
      </c>
      <c r="V1621" s="13">
        <f t="shared" si="226"/>
        <v>42767</v>
      </c>
      <c r="W1621" s="14">
        <f t="shared" si="227"/>
        <v>42793</v>
      </c>
      <c r="X1621" s="1" t="str">
        <f t="shared" si="228"/>
        <v>Monday</v>
      </c>
      <c r="Y1621" s="2">
        <v>0.54910879629629628</v>
      </c>
      <c r="Z1621" s="2">
        <f t="shared" si="229"/>
        <v>0.54166666666666663</v>
      </c>
      <c r="AA1621">
        <f>1</f>
        <v>1</v>
      </c>
      <c r="AB1621" s="1">
        <v>42793</v>
      </c>
      <c r="AC1621" s="13">
        <f t="shared" si="230"/>
        <v>42767</v>
      </c>
      <c r="AD1621" s="14">
        <f t="shared" si="231"/>
        <v>42793</v>
      </c>
      <c r="AE1621" s="1" t="str">
        <f t="shared" si="232"/>
        <v>Monday</v>
      </c>
      <c r="AF1621" s="2">
        <v>0.56497685185185187</v>
      </c>
      <c r="AG1621" s="2">
        <f t="shared" si="233"/>
        <v>0.58333333333333326</v>
      </c>
      <c r="AH1621" t="s">
        <v>27</v>
      </c>
    </row>
    <row r="1622" spans="1:34" x14ac:dyDescent="0.2">
      <c r="A1622">
        <v>1522964</v>
      </c>
      <c r="B1622" t="s">
        <v>88</v>
      </c>
      <c r="E1622">
        <v>53215</v>
      </c>
      <c r="F1622" t="s">
        <v>23</v>
      </c>
      <c r="G1622" t="s">
        <v>89</v>
      </c>
      <c r="H1622">
        <v>5431</v>
      </c>
      <c r="I1622" t="s">
        <v>38</v>
      </c>
      <c r="J1622">
        <f>VLOOKUP(I1622,[1]Key!$A$1:$C$72,2,FALSE)</f>
        <v>43.004728999999998</v>
      </c>
      <c r="K1622">
        <f>VLOOKUP(I1622,[1]Key!$A$1:$C$72,3,FALSE)</f>
        <v>-87.905463999999995</v>
      </c>
      <c r="L1622" t="s">
        <v>38</v>
      </c>
      <c r="M1622">
        <f>VLOOKUP(L1622,[1]Key!$A$1:$C$72,2,FALSE)</f>
        <v>43.004728999999998</v>
      </c>
      <c r="N1622">
        <f>VLOOKUP(L1622,[1]Key!$A$1:$C$72,3,FALSE)</f>
        <v>-87.905463999999995</v>
      </c>
      <c r="O1622">
        <v>88</v>
      </c>
      <c r="P1622">
        <v>9</v>
      </c>
      <c r="Q1622">
        <v>13.2</v>
      </c>
      <c r="R1622">
        <v>12.5</v>
      </c>
      <c r="S1622">
        <v>528</v>
      </c>
      <c r="T1622">
        <f t="shared" si="225"/>
        <v>-1</v>
      </c>
      <c r="U1622" s="1">
        <v>42793</v>
      </c>
      <c r="V1622" s="13">
        <f t="shared" si="226"/>
        <v>42767</v>
      </c>
      <c r="W1622" s="14">
        <f t="shared" si="227"/>
        <v>42793</v>
      </c>
      <c r="X1622" s="1" t="str">
        <f t="shared" si="228"/>
        <v>Monday</v>
      </c>
      <c r="Y1622" s="2">
        <v>0.90188657407407413</v>
      </c>
      <c r="Z1622" s="2">
        <f t="shared" si="229"/>
        <v>0.91666666666666663</v>
      </c>
      <c r="AA1622">
        <f>1</f>
        <v>1</v>
      </c>
      <c r="AB1622" s="1">
        <v>42793</v>
      </c>
      <c r="AC1622" s="13">
        <f t="shared" si="230"/>
        <v>42767</v>
      </c>
      <c r="AD1622" s="14">
        <f t="shared" si="231"/>
        <v>42793</v>
      </c>
      <c r="AE1622" s="1" t="str">
        <f t="shared" si="232"/>
        <v>Monday</v>
      </c>
      <c r="AF1622" s="2">
        <v>0.96299768518518514</v>
      </c>
      <c r="AG1622" s="2">
        <f t="shared" si="233"/>
        <v>0.95833333333333326</v>
      </c>
      <c r="AH1622" t="s">
        <v>35</v>
      </c>
    </row>
    <row r="1623" spans="1:34" x14ac:dyDescent="0.2">
      <c r="A1623">
        <v>1523017</v>
      </c>
      <c r="B1623" t="s">
        <v>88</v>
      </c>
      <c r="E1623">
        <v>53224</v>
      </c>
      <c r="F1623" t="s">
        <v>23</v>
      </c>
      <c r="G1623" t="s">
        <v>89</v>
      </c>
      <c r="H1623">
        <v>11000</v>
      </c>
      <c r="I1623" t="s">
        <v>34</v>
      </c>
      <c r="J1623">
        <f>VLOOKUP(I1623,[1]Key!$A$1:$C$72,2,FALSE)</f>
        <v>43.036900000000003</v>
      </c>
      <c r="K1623">
        <f>VLOOKUP(I1623,[1]Key!$A$1:$C$72,3,FALSE)</f>
        <v>-87.89667</v>
      </c>
      <c r="L1623" t="s">
        <v>34</v>
      </c>
      <c r="M1623">
        <f>VLOOKUP(L1623,[1]Key!$A$1:$C$72,2,FALSE)</f>
        <v>43.036900000000003</v>
      </c>
      <c r="N1623">
        <f>VLOOKUP(L1623,[1]Key!$A$1:$C$72,3,FALSE)</f>
        <v>-87.89667</v>
      </c>
      <c r="O1623">
        <v>30</v>
      </c>
      <c r="P1623">
        <v>3</v>
      </c>
      <c r="Q1623">
        <v>4.5</v>
      </c>
      <c r="R1623">
        <v>4.3</v>
      </c>
      <c r="S1623">
        <v>180</v>
      </c>
      <c r="T1623">
        <f t="shared" si="225"/>
        <v>-1</v>
      </c>
      <c r="U1623" s="1">
        <v>42794</v>
      </c>
      <c r="V1623" s="13">
        <f t="shared" si="226"/>
        <v>42767</v>
      </c>
      <c r="W1623" s="14">
        <f t="shared" si="227"/>
        <v>42794</v>
      </c>
      <c r="X1623" s="1" t="str">
        <f t="shared" si="228"/>
        <v>Tuesday</v>
      </c>
      <c r="Y1623" s="2">
        <v>0.3830324074074074</v>
      </c>
      <c r="Z1623" s="2">
        <f t="shared" si="229"/>
        <v>0.375</v>
      </c>
      <c r="AA1623">
        <f>1</f>
        <v>1</v>
      </c>
      <c r="AB1623" s="1">
        <v>42794</v>
      </c>
      <c r="AC1623" s="13">
        <f t="shared" si="230"/>
        <v>42767</v>
      </c>
      <c r="AD1623" s="14">
        <f t="shared" si="231"/>
        <v>42794</v>
      </c>
      <c r="AE1623" s="1" t="str">
        <f t="shared" si="232"/>
        <v>Tuesday</v>
      </c>
      <c r="AF1623" s="2">
        <v>0.40364583333333331</v>
      </c>
      <c r="AG1623" s="2">
        <f t="shared" si="233"/>
        <v>0.41666666666666663</v>
      </c>
      <c r="AH1623" t="s">
        <v>35</v>
      </c>
    </row>
    <row r="1624" spans="1:34" x14ac:dyDescent="0.2">
      <c r="A1624">
        <v>1521811</v>
      </c>
      <c r="B1624" t="s">
        <v>88</v>
      </c>
      <c r="E1624">
        <v>53202</v>
      </c>
      <c r="F1624" t="s">
        <v>23</v>
      </c>
      <c r="G1624" t="s">
        <v>89</v>
      </c>
      <c r="H1624">
        <v>19</v>
      </c>
      <c r="I1624" t="s">
        <v>40</v>
      </c>
      <c r="J1624">
        <f>VLOOKUP(I1624,[1]Key!$A$1:$C$72,2,FALSE)</f>
        <v>43.031480000000002</v>
      </c>
      <c r="K1624">
        <f>VLOOKUP(I1624,[1]Key!$A$1:$C$72,3,FALSE)</f>
        <v>-87.908169999999998</v>
      </c>
      <c r="L1624" t="s">
        <v>36</v>
      </c>
      <c r="M1624">
        <f>VLOOKUP(L1624,[1]Key!$A$1:$C$72,2,FALSE)</f>
        <v>43.038580000000003</v>
      </c>
      <c r="N1624">
        <f>VLOOKUP(L1624,[1]Key!$A$1:$C$72,3,FALSE)</f>
        <v>-87.90934</v>
      </c>
      <c r="O1624">
        <v>6</v>
      </c>
      <c r="P1624">
        <v>3</v>
      </c>
      <c r="Q1624">
        <v>0.9</v>
      </c>
      <c r="R1624">
        <v>0.9</v>
      </c>
      <c r="S1624">
        <v>36</v>
      </c>
      <c r="T1624">
        <f t="shared" si="225"/>
        <v>-1</v>
      </c>
      <c r="U1624" s="1">
        <v>42794</v>
      </c>
      <c r="V1624" s="13">
        <f t="shared" si="226"/>
        <v>42767</v>
      </c>
      <c r="W1624" s="14">
        <f t="shared" si="227"/>
        <v>42794</v>
      </c>
      <c r="X1624" s="1" t="str">
        <f t="shared" si="228"/>
        <v>Tuesday</v>
      </c>
      <c r="Y1624" s="2">
        <v>0.60170138888888891</v>
      </c>
      <c r="Z1624" s="2">
        <f t="shared" si="229"/>
        <v>0.58333333333333326</v>
      </c>
      <c r="AA1624">
        <f>1</f>
        <v>1</v>
      </c>
      <c r="AB1624" s="1">
        <v>42794</v>
      </c>
      <c r="AC1624" s="13">
        <f t="shared" si="230"/>
        <v>42767</v>
      </c>
      <c r="AD1624" s="14">
        <f t="shared" si="231"/>
        <v>42794</v>
      </c>
      <c r="AE1624" s="1" t="str">
        <f t="shared" si="232"/>
        <v>Tuesday</v>
      </c>
      <c r="AF1624" s="2">
        <v>0.60560185185185189</v>
      </c>
      <c r="AG1624" s="2">
        <f t="shared" si="233"/>
        <v>0.625</v>
      </c>
      <c r="AH1624" t="s">
        <v>27</v>
      </c>
    </row>
    <row r="1625" spans="1:34" x14ac:dyDescent="0.2">
      <c r="A1625">
        <v>1152143</v>
      </c>
      <c r="B1625" t="s">
        <v>88</v>
      </c>
      <c r="E1625">
        <v>60056</v>
      </c>
      <c r="F1625" t="s">
        <v>23</v>
      </c>
      <c r="G1625" t="s">
        <v>89</v>
      </c>
      <c r="H1625">
        <v>13</v>
      </c>
      <c r="I1625" t="s">
        <v>74</v>
      </c>
      <c r="J1625">
        <f>VLOOKUP(I1625,[1]Key!$A$1:$C$72,2,FALSE)</f>
        <v>43.040154000000001</v>
      </c>
      <c r="K1625">
        <f>VLOOKUP(I1625,[1]Key!$A$1:$C$72,3,FALSE)</f>
        <v>-87.932113000000001</v>
      </c>
      <c r="L1625" t="s">
        <v>61</v>
      </c>
      <c r="M1625">
        <f>VLOOKUP(L1625,[1]Key!$A$1:$C$72,2,FALSE)</f>
        <v>43.058619999999998</v>
      </c>
      <c r="N1625">
        <f>VLOOKUP(L1625,[1]Key!$A$1:$C$72,3,FALSE)</f>
        <v>-87.885319999999993</v>
      </c>
      <c r="O1625">
        <v>54</v>
      </c>
      <c r="P1625">
        <v>6</v>
      </c>
      <c r="Q1625">
        <v>8.1</v>
      </c>
      <c r="R1625">
        <v>7.7</v>
      </c>
      <c r="S1625">
        <v>324</v>
      </c>
      <c r="T1625">
        <f t="shared" si="225"/>
        <v>-1</v>
      </c>
      <c r="U1625" s="1">
        <v>42788</v>
      </c>
      <c r="V1625" s="13">
        <f t="shared" si="226"/>
        <v>42767</v>
      </c>
      <c r="W1625" s="14">
        <f t="shared" si="227"/>
        <v>42788</v>
      </c>
      <c r="X1625" s="1" t="str">
        <f t="shared" si="228"/>
        <v>Wednesday</v>
      </c>
      <c r="Y1625" s="2">
        <v>0.47942129629629626</v>
      </c>
      <c r="Z1625" s="2">
        <f t="shared" si="229"/>
        <v>0.5</v>
      </c>
      <c r="AA1625">
        <f>1</f>
        <v>1</v>
      </c>
      <c r="AB1625" s="1">
        <v>42788</v>
      </c>
      <c r="AC1625" s="13">
        <f t="shared" si="230"/>
        <v>42767</v>
      </c>
      <c r="AD1625" s="14">
        <f t="shared" si="231"/>
        <v>42788</v>
      </c>
      <c r="AE1625" s="1" t="str">
        <f t="shared" si="232"/>
        <v>Wednesday</v>
      </c>
      <c r="AF1625" s="2">
        <v>0.51726851851851852</v>
      </c>
      <c r="AG1625" s="2">
        <f t="shared" si="233"/>
        <v>0.5</v>
      </c>
      <c r="AH1625" t="s">
        <v>27</v>
      </c>
    </row>
    <row r="1626" spans="1:34" x14ac:dyDescent="0.2">
      <c r="A1626">
        <v>1517367</v>
      </c>
      <c r="B1626" t="s">
        <v>88</v>
      </c>
      <c r="E1626">
        <v>53222</v>
      </c>
      <c r="F1626" t="s">
        <v>23</v>
      </c>
      <c r="G1626" t="s">
        <v>89</v>
      </c>
      <c r="H1626">
        <v>231</v>
      </c>
      <c r="I1626" t="s">
        <v>36</v>
      </c>
      <c r="J1626">
        <f>VLOOKUP(I1626,[1]Key!$A$1:$C$72,2,FALSE)</f>
        <v>43.038580000000003</v>
      </c>
      <c r="K1626">
        <f>VLOOKUP(I1626,[1]Key!$A$1:$C$72,3,FALSE)</f>
        <v>-87.90934</v>
      </c>
      <c r="L1626" t="s">
        <v>72</v>
      </c>
      <c r="M1626">
        <f>VLOOKUP(L1626,[1]Key!$A$1:$C$72,2,FALSE)</f>
        <v>43.02948</v>
      </c>
      <c r="N1626">
        <f>VLOOKUP(L1626,[1]Key!$A$1:$C$72,3,FALSE)</f>
        <v>-87.912819999999996</v>
      </c>
      <c r="O1626">
        <v>7</v>
      </c>
      <c r="P1626">
        <v>3</v>
      </c>
      <c r="Q1626">
        <v>1.1000000000000001</v>
      </c>
      <c r="R1626">
        <v>1</v>
      </c>
      <c r="S1626">
        <v>42</v>
      </c>
      <c r="T1626">
        <f t="shared" si="225"/>
        <v>-1</v>
      </c>
      <c r="U1626" s="1">
        <v>42788</v>
      </c>
      <c r="V1626" s="13">
        <f t="shared" si="226"/>
        <v>42767</v>
      </c>
      <c r="W1626" s="14">
        <f t="shared" si="227"/>
        <v>42788</v>
      </c>
      <c r="X1626" s="1" t="str">
        <f t="shared" si="228"/>
        <v>Wednesday</v>
      </c>
      <c r="Y1626" s="2">
        <v>0.4801273148148148</v>
      </c>
      <c r="Z1626" s="2">
        <f t="shared" si="229"/>
        <v>0.5</v>
      </c>
      <c r="AA1626">
        <f>1</f>
        <v>1</v>
      </c>
      <c r="AB1626" s="1">
        <v>42788</v>
      </c>
      <c r="AC1626" s="13">
        <f t="shared" si="230"/>
        <v>42767</v>
      </c>
      <c r="AD1626" s="14">
        <f t="shared" si="231"/>
        <v>42788</v>
      </c>
      <c r="AE1626" s="1" t="str">
        <f t="shared" si="232"/>
        <v>Wednesday</v>
      </c>
      <c r="AF1626" s="2">
        <v>0.48488425925925926</v>
      </c>
      <c r="AG1626" s="2">
        <f t="shared" si="233"/>
        <v>0.5</v>
      </c>
      <c r="AH1626" t="s">
        <v>27</v>
      </c>
    </row>
    <row r="1627" spans="1:34" x14ac:dyDescent="0.2">
      <c r="A1627">
        <v>1319037</v>
      </c>
      <c r="B1627" t="s">
        <v>88</v>
      </c>
      <c r="E1627">
        <v>53202</v>
      </c>
      <c r="F1627" t="s">
        <v>23</v>
      </c>
      <c r="G1627" t="s">
        <v>89</v>
      </c>
      <c r="H1627">
        <v>11105</v>
      </c>
      <c r="I1627" t="s">
        <v>80</v>
      </c>
      <c r="J1627">
        <f>VLOOKUP(I1627,[1]Key!$A$1:$C$72,2,FALSE)</f>
        <v>43.052460000000004</v>
      </c>
      <c r="K1627">
        <f>VLOOKUP(I1627,[1]Key!$A$1:$C$72,3,FALSE)</f>
        <v>-87.891000000000005</v>
      </c>
      <c r="L1627" t="s">
        <v>80</v>
      </c>
      <c r="M1627">
        <f>VLOOKUP(L1627,[1]Key!$A$1:$C$72,2,FALSE)</f>
        <v>43.052460000000004</v>
      </c>
      <c r="N1627">
        <f>VLOOKUP(L1627,[1]Key!$A$1:$C$72,3,FALSE)</f>
        <v>-87.891000000000005</v>
      </c>
      <c r="O1627">
        <v>1</v>
      </c>
      <c r="P1627">
        <v>0</v>
      </c>
      <c r="Q1627">
        <v>0.2</v>
      </c>
      <c r="R1627">
        <v>0.1</v>
      </c>
      <c r="S1627">
        <v>6</v>
      </c>
      <c r="T1627">
        <f t="shared" si="225"/>
        <v>-1</v>
      </c>
      <c r="U1627" s="1">
        <v>42788</v>
      </c>
      <c r="V1627" s="13">
        <f t="shared" si="226"/>
        <v>42767</v>
      </c>
      <c r="W1627" s="14">
        <f t="shared" si="227"/>
        <v>42788</v>
      </c>
      <c r="X1627" s="1" t="str">
        <f t="shared" si="228"/>
        <v>Wednesday</v>
      </c>
      <c r="Y1627" s="2">
        <v>0.48932870370370374</v>
      </c>
      <c r="Z1627" s="2">
        <f t="shared" si="229"/>
        <v>0.5</v>
      </c>
      <c r="AA1627">
        <f>1</f>
        <v>1</v>
      </c>
      <c r="AB1627" s="1">
        <v>42788</v>
      </c>
      <c r="AC1627" s="13">
        <f t="shared" si="230"/>
        <v>42767</v>
      </c>
      <c r="AD1627" s="14">
        <f t="shared" si="231"/>
        <v>42788</v>
      </c>
      <c r="AE1627" s="1" t="str">
        <f t="shared" si="232"/>
        <v>Wednesday</v>
      </c>
      <c r="AF1627" s="2">
        <v>0.48958333333333331</v>
      </c>
      <c r="AG1627" s="2">
        <f t="shared" si="233"/>
        <v>0.5</v>
      </c>
      <c r="AH1627" t="s">
        <v>35</v>
      </c>
    </row>
    <row r="1628" spans="1:34" x14ac:dyDescent="0.2">
      <c r="A1628">
        <v>1517411</v>
      </c>
      <c r="B1628" t="s">
        <v>88</v>
      </c>
      <c r="E1628">
        <v>53224</v>
      </c>
      <c r="F1628" t="s">
        <v>23</v>
      </c>
      <c r="G1628" t="s">
        <v>89</v>
      </c>
      <c r="H1628">
        <v>103</v>
      </c>
      <c r="I1628" t="s">
        <v>65</v>
      </c>
      <c r="J1628">
        <f>VLOOKUP(I1628,[1]Key!$A$1:$C$72,2,FALSE)</f>
        <v>43.060786</v>
      </c>
      <c r="K1628">
        <f>VLOOKUP(I1628,[1]Key!$A$1:$C$72,3,FALSE)</f>
        <v>-87.883825999999999</v>
      </c>
      <c r="L1628" t="s">
        <v>62</v>
      </c>
      <c r="M1628">
        <f>VLOOKUP(L1628,[1]Key!$A$1:$C$72,2,FALSE)</f>
        <v>43.058010000000003</v>
      </c>
      <c r="N1628">
        <f>VLOOKUP(L1628,[1]Key!$A$1:$C$72,3,FALSE)</f>
        <v>-87.877300000000005</v>
      </c>
      <c r="O1628">
        <v>61</v>
      </c>
      <c r="P1628">
        <v>6</v>
      </c>
      <c r="Q1628">
        <v>9.1999999999999993</v>
      </c>
      <c r="R1628">
        <v>8.6999999999999993</v>
      </c>
      <c r="S1628">
        <v>366</v>
      </c>
      <c r="T1628">
        <f t="shared" si="225"/>
        <v>-1</v>
      </c>
      <c r="U1628" s="1">
        <v>42788</v>
      </c>
      <c r="V1628" s="13">
        <f t="shared" si="226"/>
        <v>42767</v>
      </c>
      <c r="W1628" s="14">
        <f t="shared" si="227"/>
        <v>42788</v>
      </c>
      <c r="X1628" s="1" t="str">
        <f t="shared" si="228"/>
        <v>Wednesday</v>
      </c>
      <c r="Y1628" s="2">
        <v>0.52332175925925928</v>
      </c>
      <c r="Z1628" s="2">
        <f t="shared" si="229"/>
        <v>0.54166666666666663</v>
      </c>
      <c r="AA1628">
        <f>1</f>
        <v>1</v>
      </c>
      <c r="AB1628" s="1">
        <v>42788</v>
      </c>
      <c r="AC1628" s="13">
        <f t="shared" si="230"/>
        <v>42767</v>
      </c>
      <c r="AD1628" s="14">
        <f t="shared" si="231"/>
        <v>42788</v>
      </c>
      <c r="AE1628" s="1" t="str">
        <f t="shared" si="232"/>
        <v>Wednesday</v>
      </c>
      <c r="AF1628" s="2">
        <v>0.56578703703703703</v>
      </c>
      <c r="AG1628" s="2">
        <f t="shared" si="233"/>
        <v>0.58333333333333326</v>
      </c>
      <c r="AH1628" t="s">
        <v>27</v>
      </c>
    </row>
    <row r="1629" spans="1:34" x14ac:dyDescent="0.2">
      <c r="A1629">
        <v>1517502</v>
      </c>
      <c r="B1629" t="s">
        <v>88</v>
      </c>
      <c r="E1629">
        <v>53211</v>
      </c>
      <c r="F1629" t="s">
        <v>23</v>
      </c>
      <c r="G1629" t="s">
        <v>89</v>
      </c>
      <c r="H1629">
        <v>23</v>
      </c>
      <c r="I1629" t="s">
        <v>76</v>
      </c>
      <c r="J1629">
        <f>VLOOKUP(I1629,[1]Key!$A$1:$C$72,2,FALSE)</f>
        <v>43.063749000000001</v>
      </c>
      <c r="K1629">
        <f>VLOOKUP(I1629,[1]Key!$A$1:$C$72,3,FALSE)</f>
        <v>-87.887962999999999</v>
      </c>
      <c r="L1629" t="s">
        <v>76</v>
      </c>
      <c r="M1629">
        <f>VLOOKUP(L1629,[1]Key!$A$1:$C$72,2,FALSE)</f>
        <v>43.063749000000001</v>
      </c>
      <c r="N1629">
        <f>VLOOKUP(L1629,[1]Key!$A$1:$C$72,3,FALSE)</f>
        <v>-87.887962999999999</v>
      </c>
      <c r="O1629">
        <v>1</v>
      </c>
      <c r="P1629">
        <v>0</v>
      </c>
      <c r="Q1629">
        <v>0.2</v>
      </c>
      <c r="R1629">
        <v>0.1</v>
      </c>
      <c r="S1629">
        <v>6</v>
      </c>
      <c r="T1629">
        <f t="shared" si="225"/>
        <v>-1</v>
      </c>
      <c r="U1629" s="1">
        <v>42788</v>
      </c>
      <c r="V1629" s="13">
        <f t="shared" si="226"/>
        <v>42767</v>
      </c>
      <c r="W1629" s="14">
        <f t="shared" si="227"/>
        <v>42788</v>
      </c>
      <c r="X1629" s="1" t="str">
        <f t="shared" si="228"/>
        <v>Wednesday</v>
      </c>
      <c r="Y1629" s="2">
        <v>0.57616898148148155</v>
      </c>
      <c r="Z1629" s="2">
        <f t="shared" si="229"/>
        <v>0.58333333333333326</v>
      </c>
      <c r="AA1629">
        <f>1</f>
        <v>1</v>
      </c>
      <c r="AB1629" s="1">
        <v>42788</v>
      </c>
      <c r="AC1629" s="13">
        <f t="shared" si="230"/>
        <v>42767</v>
      </c>
      <c r="AD1629" s="14">
        <f t="shared" si="231"/>
        <v>42788</v>
      </c>
      <c r="AE1629" s="1" t="str">
        <f t="shared" si="232"/>
        <v>Wednesday</v>
      </c>
      <c r="AF1629" s="2">
        <v>0.57663194444444443</v>
      </c>
      <c r="AG1629" s="2">
        <f t="shared" si="233"/>
        <v>0.58333333333333326</v>
      </c>
      <c r="AH1629" t="s">
        <v>35</v>
      </c>
    </row>
    <row r="1630" spans="1:34" x14ac:dyDescent="0.2">
      <c r="A1630">
        <v>1517532</v>
      </c>
      <c r="B1630" t="s">
        <v>88</v>
      </c>
      <c r="E1630">
        <v>53204</v>
      </c>
      <c r="F1630" t="s">
        <v>23</v>
      </c>
      <c r="G1630" t="s">
        <v>89</v>
      </c>
      <c r="H1630">
        <v>5428</v>
      </c>
      <c r="I1630" t="s">
        <v>74</v>
      </c>
      <c r="J1630">
        <f>VLOOKUP(I1630,[1]Key!$A$1:$C$72,2,FALSE)</f>
        <v>43.040154000000001</v>
      </c>
      <c r="K1630">
        <f>VLOOKUP(I1630,[1]Key!$A$1:$C$72,3,FALSE)</f>
        <v>-87.932113000000001</v>
      </c>
      <c r="L1630" t="s">
        <v>82</v>
      </c>
      <c r="M1630">
        <f>VLOOKUP(L1630,[1]Key!$A$1:$C$72,2,FALSE)</f>
        <v>43.026229999999998</v>
      </c>
      <c r="N1630">
        <f>VLOOKUP(L1630,[1]Key!$A$1:$C$72,3,FALSE)</f>
        <v>-87.912809999999993</v>
      </c>
      <c r="O1630">
        <v>21</v>
      </c>
      <c r="P1630">
        <v>3</v>
      </c>
      <c r="Q1630">
        <v>3.2</v>
      </c>
      <c r="R1630">
        <v>3</v>
      </c>
      <c r="S1630">
        <v>126</v>
      </c>
      <c r="T1630">
        <f t="shared" si="225"/>
        <v>-1</v>
      </c>
      <c r="U1630" s="1">
        <v>42788</v>
      </c>
      <c r="V1630" s="13">
        <f t="shared" si="226"/>
        <v>42767</v>
      </c>
      <c r="W1630" s="14">
        <f t="shared" si="227"/>
        <v>42788</v>
      </c>
      <c r="X1630" s="1" t="str">
        <f t="shared" si="228"/>
        <v>Wednesday</v>
      </c>
      <c r="Y1630" s="2">
        <v>0.59327546296296296</v>
      </c>
      <c r="Z1630" s="2">
        <f t="shared" si="229"/>
        <v>0.58333333333333326</v>
      </c>
      <c r="AA1630">
        <f>1</f>
        <v>1</v>
      </c>
      <c r="AB1630" s="1">
        <v>42788</v>
      </c>
      <c r="AC1630" s="13">
        <f t="shared" si="230"/>
        <v>42767</v>
      </c>
      <c r="AD1630" s="14">
        <f t="shared" si="231"/>
        <v>42788</v>
      </c>
      <c r="AE1630" s="1" t="str">
        <f t="shared" si="232"/>
        <v>Wednesday</v>
      </c>
      <c r="AF1630" s="2">
        <v>0.60817129629629629</v>
      </c>
      <c r="AG1630" s="2">
        <f t="shared" si="233"/>
        <v>0.625</v>
      </c>
      <c r="AH1630" t="s">
        <v>27</v>
      </c>
    </row>
    <row r="1631" spans="1:34" x14ac:dyDescent="0.2">
      <c r="A1631">
        <v>1517658</v>
      </c>
      <c r="B1631" t="s">
        <v>88</v>
      </c>
      <c r="E1631">
        <v>53089</v>
      </c>
      <c r="F1631" t="s">
        <v>23</v>
      </c>
      <c r="G1631" t="s">
        <v>89</v>
      </c>
      <c r="H1631">
        <v>11059</v>
      </c>
      <c r="I1631" t="s">
        <v>26</v>
      </c>
      <c r="J1631">
        <f>VLOOKUP(I1631,[1]Key!$A$1:$C$72,2,FALSE)</f>
        <v>43.060079999999999</v>
      </c>
      <c r="K1631">
        <f>VLOOKUP(I1631,[1]Key!$A$1:$C$72,3,FALSE)</f>
        <v>-88.027349999999998</v>
      </c>
      <c r="L1631" t="s">
        <v>26</v>
      </c>
      <c r="M1631">
        <f>VLOOKUP(L1631,[1]Key!$A$1:$C$72,2,FALSE)</f>
        <v>43.060079999999999</v>
      </c>
      <c r="N1631">
        <f>VLOOKUP(L1631,[1]Key!$A$1:$C$72,3,FALSE)</f>
        <v>-88.027349999999998</v>
      </c>
      <c r="O1631">
        <v>38</v>
      </c>
      <c r="P1631">
        <v>6</v>
      </c>
      <c r="Q1631">
        <v>5.7</v>
      </c>
      <c r="R1631">
        <v>5.4</v>
      </c>
      <c r="S1631">
        <v>228</v>
      </c>
      <c r="T1631">
        <f t="shared" si="225"/>
        <v>-1</v>
      </c>
      <c r="U1631" s="1">
        <v>42788</v>
      </c>
      <c r="V1631" s="13">
        <f t="shared" si="226"/>
        <v>42767</v>
      </c>
      <c r="W1631" s="14">
        <f t="shared" si="227"/>
        <v>42788</v>
      </c>
      <c r="X1631" s="1" t="str">
        <f t="shared" si="228"/>
        <v>Wednesday</v>
      </c>
      <c r="Y1631" s="2">
        <v>0.65877314814814814</v>
      </c>
      <c r="Z1631" s="2">
        <f t="shared" si="229"/>
        <v>0.66666666666666663</v>
      </c>
      <c r="AA1631">
        <f>1</f>
        <v>1</v>
      </c>
      <c r="AB1631" s="1">
        <v>42788</v>
      </c>
      <c r="AC1631" s="13">
        <f t="shared" si="230"/>
        <v>42767</v>
      </c>
      <c r="AD1631" s="14">
        <f t="shared" si="231"/>
        <v>42788</v>
      </c>
      <c r="AE1631" s="1" t="str">
        <f t="shared" si="232"/>
        <v>Wednesday</v>
      </c>
      <c r="AF1631" s="2">
        <v>0.68473379629629638</v>
      </c>
      <c r="AG1631" s="2">
        <f t="shared" si="233"/>
        <v>0.66666666666666663</v>
      </c>
      <c r="AH1631" t="s">
        <v>35</v>
      </c>
    </row>
    <row r="1632" spans="1:34" x14ac:dyDescent="0.2">
      <c r="A1632">
        <v>1415132</v>
      </c>
      <c r="B1632" t="s">
        <v>88</v>
      </c>
      <c r="E1632">
        <v>60646</v>
      </c>
      <c r="F1632" t="s">
        <v>23</v>
      </c>
      <c r="G1632" t="s">
        <v>89</v>
      </c>
      <c r="H1632">
        <v>157</v>
      </c>
      <c r="I1632" t="s">
        <v>39</v>
      </c>
      <c r="J1632">
        <f>VLOOKUP(I1632,[1]Key!$A$1:$C$72,2,FALSE)</f>
        <v>43.03913</v>
      </c>
      <c r="K1632">
        <f>VLOOKUP(I1632,[1]Key!$A$1:$C$72,3,FALSE)</f>
        <v>-87.916150000000002</v>
      </c>
      <c r="L1632" t="s">
        <v>74</v>
      </c>
      <c r="M1632">
        <f>VLOOKUP(L1632,[1]Key!$A$1:$C$72,2,FALSE)</f>
        <v>43.040154000000001</v>
      </c>
      <c r="N1632">
        <f>VLOOKUP(L1632,[1]Key!$A$1:$C$72,3,FALSE)</f>
        <v>-87.932113000000001</v>
      </c>
      <c r="O1632">
        <v>49</v>
      </c>
      <c r="P1632">
        <v>6</v>
      </c>
      <c r="Q1632">
        <v>7.4</v>
      </c>
      <c r="R1632">
        <v>7</v>
      </c>
      <c r="S1632">
        <v>294</v>
      </c>
      <c r="T1632">
        <f t="shared" si="225"/>
        <v>-1</v>
      </c>
      <c r="U1632" s="1">
        <v>42788</v>
      </c>
      <c r="V1632" s="13">
        <f t="shared" si="226"/>
        <v>42767</v>
      </c>
      <c r="W1632" s="14">
        <f t="shared" si="227"/>
        <v>42788</v>
      </c>
      <c r="X1632" s="1" t="str">
        <f t="shared" si="228"/>
        <v>Wednesday</v>
      </c>
      <c r="Y1632" s="2">
        <v>0.66607638888888887</v>
      </c>
      <c r="Z1632" s="2">
        <f t="shared" si="229"/>
        <v>0.66666666666666663</v>
      </c>
      <c r="AA1632">
        <f>1</f>
        <v>1</v>
      </c>
      <c r="AB1632" s="1">
        <v>42788</v>
      </c>
      <c r="AC1632" s="13">
        <f t="shared" si="230"/>
        <v>42767</v>
      </c>
      <c r="AD1632" s="14">
        <f t="shared" si="231"/>
        <v>42788</v>
      </c>
      <c r="AE1632" s="1" t="str">
        <f t="shared" si="232"/>
        <v>Wednesday</v>
      </c>
      <c r="AF1632" s="2">
        <v>0.70033564814814808</v>
      </c>
      <c r="AG1632" s="2">
        <f t="shared" si="233"/>
        <v>0.70833333333333326</v>
      </c>
      <c r="AH1632" t="s">
        <v>27</v>
      </c>
    </row>
    <row r="1633" spans="1:34" x14ac:dyDescent="0.2">
      <c r="A1633">
        <v>1517679</v>
      </c>
      <c r="B1633" t="s">
        <v>88</v>
      </c>
      <c r="E1633">
        <v>53217</v>
      </c>
      <c r="F1633" t="s">
        <v>23</v>
      </c>
      <c r="G1633" t="s">
        <v>89</v>
      </c>
      <c r="H1633">
        <v>11127</v>
      </c>
      <c r="I1633" t="s">
        <v>67</v>
      </c>
      <c r="J1633">
        <f>VLOOKUP(I1633,[1]Key!$A$1:$C$72,2,FALSE)</f>
        <v>43.074890000000003</v>
      </c>
      <c r="K1633">
        <f>VLOOKUP(I1633,[1]Key!$A$1:$C$72,3,FALSE)</f>
        <v>-87.882810000000006</v>
      </c>
      <c r="L1633" t="s">
        <v>67</v>
      </c>
      <c r="M1633">
        <f>VLOOKUP(L1633,[1]Key!$A$1:$C$72,2,FALSE)</f>
        <v>43.074890000000003</v>
      </c>
      <c r="N1633">
        <f>VLOOKUP(L1633,[1]Key!$A$1:$C$72,3,FALSE)</f>
        <v>-87.882810000000006</v>
      </c>
      <c r="O1633">
        <v>60</v>
      </c>
      <c r="P1633">
        <v>6</v>
      </c>
      <c r="Q1633">
        <v>9</v>
      </c>
      <c r="R1633">
        <v>8.6</v>
      </c>
      <c r="S1633">
        <v>360</v>
      </c>
      <c r="T1633">
        <f t="shared" si="225"/>
        <v>-1</v>
      </c>
      <c r="U1633" s="1">
        <v>42788</v>
      </c>
      <c r="V1633" s="13">
        <f t="shared" si="226"/>
        <v>42767</v>
      </c>
      <c r="W1633" s="14">
        <f t="shared" si="227"/>
        <v>42788</v>
      </c>
      <c r="X1633" s="1" t="str">
        <f t="shared" si="228"/>
        <v>Wednesday</v>
      </c>
      <c r="Y1633" s="2">
        <v>0.67053240740740738</v>
      </c>
      <c r="Z1633" s="2">
        <f t="shared" si="229"/>
        <v>0.66666666666666663</v>
      </c>
      <c r="AA1633">
        <f>1</f>
        <v>1</v>
      </c>
      <c r="AB1633" s="1">
        <v>42788</v>
      </c>
      <c r="AC1633" s="13">
        <f t="shared" si="230"/>
        <v>42767</v>
      </c>
      <c r="AD1633" s="14">
        <f t="shared" si="231"/>
        <v>42788</v>
      </c>
      <c r="AE1633" s="1" t="str">
        <f t="shared" si="232"/>
        <v>Wednesday</v>
      </c>
      <c r="AF1633" s="2">
        <v>0.71246527777777768</v>
      </c>
      <c r="AG1633" s="2">
        <f t="shared" si="233"/>
        <v>0.70833333333333326</v>
      </c>
      <c r="AH1633" t="s">
        <v>35</v>
      </c>
    </row>
    <row r="1634" spans="1:34" x14ac:dyDescent="0.2">
      <c r="A1634">
        <v>1517732</v>
      </c>
      <c r="B1634" t="s">
        <v>88</v>
      </c>
      <c r="E1634">
        <v>92262</v>
      </c>
      <c r="F1634" t="s">
        <v>23</v>
      </c>
      <c r="G1634" t="s">
        <v>89</v>
      </c>
      <c r="H1634">
        <v>5426</v>
      </c>
      <c r="I1634" t="s">
        <v>74</v>
      </c>
      <c r="J1634">
        <f>VLOOKUP(I1634,[1]Key!$A$1:$C$72,2,FALSE)</f>
        <v>43.040154000000001</v>
      </c>
      <c r="K1634">
        <f>VLOOKUP(I1634,[1]Key!$A$1:$C$72,3,FALSE)</f>
        <v>-87.932113000000001</v>
      </c>
      <c r="L1634" t="s">
        <v>80</v>
      </c>
      <c r="M1634">
        <f>VLOOKUP(L1634,[1]Key!$A$1:$C$72,2,FALSE)</f>
        <v>43.052460000000004</v>
      </c>
      <c r="N1634">
        <f>VLOOKUP(L1634,[1]Key!$A$1:$C$72,3,FALSE)</f>
        <v>-87.891000000000005</v>
      </c>
      <c r="O1634">
        <v>28</v>
      </c>
      <c r="P1634">
        <v>3</v>
      </c>
      <c r="Q1634">
        <v>4.2</v>
      </c>
      <c r="R1634">
        <v>4</v>
      </c>
      <c r="S1634">
        <v>168</v>
      </c>
      <c r="T1634">
        <f t="shared" si="225"/>
        <v>-1</v>
      </c>
      <c r="U1634" s="1">
        <v>42788</v>
      </c>
      <c r="V1634" s="13">
        <f t="shared" si="226"/>
        <v>42767</v>
      </c>
      <c r="W1634" s="14">
        <f t="shared" si="227"/>
        <v>42788</v>
      </c>
      <c r="X1634" s="1" t="str">
        <f t="shared" si="228"/>
        <v>Wednesday</v>
      </c>
      <c r="Y1634" s="2">
        <v>0.69238425925925917</v>
      </c>
      <c r="Z1634" s="2">
        <f t="shared" si="229"/>
        <v>0.70833333333333326</v>
      </c>
      <c r="AA1634">
        <f>1</f>
        <v>1</v>
      </c>
      <c r="AB1634" s="1">
        <v>42788</v>
      </c>
      <c r="AC1634" s="13">
        <f t="shared" si="230"/>
        <v>42767</v>
      </c>
      <c r="AD1634" s="14">
        <f t="shared" si="231"/>
        <v>42788</v>
      </c>
      <c r="AE1634" s="1" t="str">
        <f t="shared" si="232"/>
        <v>Wednesday</v>
      </c>
      <c r="AF1634" s="2">
        <v>0.71181712962962962</v>
      </c>
      <c r="AG1634" s="2">
        <f t="shared" si="233"/>
        <v>0.70833333333333326</v>
      </c>
      <c r="AH1634" t="s">
        <v>27</v>
      </c>
    </row>
    <row r="1635" spans="1:34" x14ac:dyDescent="0.2">
      <c r="A1635">
        <v>1517710</v>
      </c>
      <c r="B1635" t="s">
        <v>88</v>
      </c>
      <c r="E1635">
        <v>53005</v>
      </c>
      <c r="F1635" t="s">
        <v>23</v>
      </c>
      <c r="G1635" t="s">
        <v>89</v>
      </c>
      <c r="H1635">
        <v>5419</v>
      </c>
      <c r="I1635" t="s">
        <v>34</v>
      </c>
      <c r="J1635">
        <f>VLOOKUP(I1635,[1]Key!$A$1:$C$72,2,FALSE)</f>
        <v>43.036900000000003</v>
      </c>
      <c r="K1635">
        <f>VLOOKUP(I1635,[1]Key!$A$1:$C$72,3,FALSE)</f>
        <v>-87.89667</v>
      </c>
      <c r="L1635" t="s">
        <v>33</v>
      </c>
      <c r="M1635">
        <f>VLOOKUP(L1635,[1]Key!$A$1:$C$72,2,FALSE)</f>
        <v>43.034619999999997</v>
      </c>
      <c r="N1635">
        <f>VLOOKUP(L1635,[1]Key!$A$1:$C$72,3,FALSE)</f>
        <v>-87.917500000000004</v>
      </c>
      <c r="O1635">
        <v>31</v>
      </c>
      <c r="P1635">
        <v>3</v>
      </c>
      <c r="Q1635">
        <v>4.7</v>
      </c>
      <c r="R1635">
        <v>4.4000000000000004</v>
      </c>
      <c r="S1635">
        <v>186</v>
      </c>
      <c r="T1635">
        <f t="shared" si="225"/>
        <v>-1</v>
      </c>
      <c r="U1635" s="1">
        <v>42788</v>
      </c>
      <c r="V1635" s="13">
        <f t="shared" si="226"/>
        <v>42767</v>
      </c>
      <c r="W1635" s="14">
        <f t="shared" si="227"/>
        <v>42788</v>
      </c>
      <c r="X1635" s="1" t="str">
        <f t="shared" si="228"/>
        <v>Wednesday</v>
      </c>
      <c r="Y1635" s="2">
        <v>0.70468750000000002</v>
      </c>
      <c r="Z1635" s="2">
        <f t="shared" si="229"/>
        <v>0.70833333333333326</v>
      </c>
      <c r="AA1635">
        <f>1</f>
        <v>1</v>
      </c>
      <c r="AB1635" s="1">
        <v>42788</v>
      </c>
      <c r="AC1635" s="13">
        <f t="shared" si="230"/>
        <v>42767</v>
      </c>
      <c r="AD1635" s="14">
        <f t="shared" si="231"/>
        <v>42788</v>
      </c>
      <c r="AE1635" s="1" t="str">
        <f t="shared" si="232"/>
        <v>Wednesday</v>
      </c>
      <c r="AF1635" s="2">
        <v>0.7258796296296296</v>
      </c>
      <c r="AG1635" s="2">
        <f t="shared" si="233"/>
        <v>0.70833333333333326</v>
      </c>
      <c r="AH1635" t="s">
        <v>27</v>
      </c>
    </row>
    <row r="1636" spans="1:34" x14ac:dyDescent="0.2">
      <c r="A1636">
        <v>1394847</v>
      </c>
      <c r="B1636" t="s">
        <v>88</v>
      </c>
      <c r="E1636">
        <v>92037</v>
      </c>
      <c r="F1636" t="s">
        <v>23</v>
      </c>
      <c r="G1636" t="s">
        <v>89</v>
      </c>
      <c r="H1636">
        <v>157</v>
      </c>
      <c r="I1636" t="s">
        <v>74</v>
      </c>
      <c r="J1636">
        <f>VLOOKUP(I1636,[1]Key!$A$1:$C$72,2,FALSE)</f>
        <v>43.040154000000001</v>
      </c>
      <c r="K1636">
        <f>VLOOKUP(I1636,[1]Key!$A$1:$C$72,3,FALSE)</f>
        <v>-87.932113000000001</v>
      </c>
      <c r="L1636" t="s">
        <v>31</v>
      </c>
      <c r="M1636">
        <f>VLOOKUP(L1636,[1]Key!$A$1:$C$72,2,FALSE)</f>
        <v>43.03519</v>
      </c>
      <c r="N1636">
        <f>VLOOKUP(L1636,[1]Key!$A$1:$C$72,3,FALSE)</f>
        <v>-87.907390000000007</v>
      </c>
      <c r="O1636">
        <v>18</v>
      </c>
      <c r="P1636">
        <v>3</v>
      </c>
      <c r="Q1636">
        <v>2.7</v>
      </c>
      <c r="R1636">
        <v>2.6</v>
      </c>
      <c r="S1636">
        <v>108</v>
      </c>
      <c r="T1636">
        <f t="shared" si="225"/>
        <v>-1</v>
      </c>
      <c r="U1636" s="1">
        <v>42788</v>
      </c>
      <c r="V1636" s="13">
        <f t="shared" si="226"/>
        <v>42767</v>
      </c>
      <c r="W1636" s="14">
        <f t="shared" si="227"/>
        <v>42788</v>
      </c>
      <c r="X1636" s="1" t="str">
        <f t="shared" si="228"/>
        <v>Wednesday</v>
      </c>
      <c r="Y1636" s="2">
        <v>0.70600694444444445</v>
      </c>
      <c r="Z1636" s="2">
        <f t="shared" si="229"/>
        <v>0.70833333333333326</v>
      </c>
      <c r="AA1636">
        <f>1</f>
        <v>1</v>
      </c>
      <c r="AB1636" s="1">
        <v>42788</v>
      </c>
      <c r="AC1636" s="13">
        <f t="shared" si="230"/>
        <v>42767</v>
      </c>
      <c r="AD1636" s="14">
        <f t="shared" si="231"/>
        <v>42788</v>
      </c>
      <c r="AE1636" s="1" t="str">
        <f t="shared" si="232"/>
        <v>Wednesday</v>
      </c>
      <c r="AF1636" s="2">
        <v>0.7181481481481482</v>
      </c>
      <c r="AG1636" s="2">
        <f t="shared" si="233"/>
        <v>0.70833333333333326</v>
      </c>
      <c r="AH1636" t="s">
        <v>27</v>
      </c>
    </row>
    <row r="1637" spans="1:34" x14ac:dyDescent="0.2">
      <c r="A1637">
        <v>1517769</v>
      </c>
      <c r="B1637" t="s">
        <v>88</v>
      </c>
      <c r="E1637">
        <v>53226</v>
      </c>
      <c r="F1637" t="s">
        <v>23</v>
      </c>
      <c r="G1637" t="s">
        <v>89</v>
      </c>
      <c r="H1637">
        <v>77</v>
      </c>
      <c r="I1637" t="s">
        <v>61</v>
      </c>
      <c r="J1637">
        <f>VLOOKUP(I1637,[1]Key!$A$1:$C$72,2,FALSE)</f>
        <v>43.058619999999998</v>
      </c>
      <c r="K1637">
        <f>VLOOKUP(I1637,[1]Key!$A$1:$C$72,3,FALSE)</f>
        <v>-87.885319999999993</v>
      </c>
      <c r="L1637" t="s">
        <v>80</v>
      </c>
      <c r="M1637">
        <f>VLOOKUP(L1637,[1]Key!$A$1:$C$72,2,FALSE)</f>
        <v>43.052460000000004</v>
      </c>
      <c r="N1637">
        <f>VLOOKUP(L1637,[1]Key!$A$1:$C$72,3,FALSE)</f>
        <v>-87.891000000000005</v>
      </c>
      <c r="O1637">
        <v>8</v>
      </c>
      <c r="P1637">
        <v>3</v>
      </c>
      <c r="Q1637">
        <v>1.2</v>
      </c>
      <c r="R1637">
        <v>1.1000000000000001</v>
      </c>
      <c r="S1637">
        <v>48</v>
      </c>
      <c r="T1637">
        <f t="shared" si="225"/>
        <v>-1</v>
      </c>
      <c r="U1637" s="1">
        <v>42788</v>
      </c>
      <c r="V1637" s="13">
        <f t="shared" si="226"/>
        <v>42767</v>
      </c>
      <c r="W1637" s="14">
        <f t="shared" si="227"/>
        <v>42788</v>
      </c>
      <c r="X1637" s="1" t="str">
        <f t="shared" si="228"/>
        <v>Wednesday</v>
      </c>
      <c r="Y1637" s="2">
        <v>0.72082175925925929</v>
      </c>
      <c r="Z1637" s="2">
        <f t="shared" si="229"/>
        <v>0.70833333333333326</v>
      </c>
      <c r="AA1637">
        <f>1</f>
        <v>1</v>
      </c>
      <c r="AB1637" s="1">
        <v>42788</v>
      </c>
      <c r="AC1637" s="13">
        <f t="shared" si="230"/>
        <v>42767</v>
      </c>
      <c r="AD1637" s="14">
        <f t="shared" si="231"/>
        <v>42788</v>
      </c>
      <c r="AE1637" s="1" t="str">
        <f t="shared" si="232"/>
        <v>Wednesday</v>
      </c>
      <c r="AF1637" s="2">
        <v>0.72627314814814825</v>
      </c>
      <c r="AG1637" s="2">
        <f t="shared" si="233"/>
        <v>0.70833333333333326</v>
      </c>
      <c r="AH1637" t="s">
        <v>27</v>
      </c>
    </row>
    <row r="1638" spans="1:34" x14ac:dyDescent="0.2">
      <c r="A1638">
        <v>1509949</v>
      </c>
      <c r="B1638" t="s">
        <v>88</v>
      </c>
      <c r="E1638">
        <v>53202</v>
      </c>
      <c r="F1638" t="s">
        <v>23</v>
      </c>
      <c r="G1638" t="s">
        <v>89</v>
      </c>
      <c r="H1638">
        <v>127</v>
      </c>
      <c r="I1638" t="s">
        <v>80</v>
      </c>
      <c r="J1638">
        <f>VLOOKUP(I1638,[1]Key!$A$1:$C$72,2,FALSE)</f>
        <v>43.052460000000004</v>
      </c>
      <c r="K1638">
        <f>VLOOKUP(I1638,[1]Key!$A$1:$C$72,3,FALSE)</f>
        <v>-87.891000000000005</v>
      </c>
      <c r="L1638" t="s">
        <v>80</v>
      </c>
      <c r="M1638">
        <f>VLOOKUP(L1638,[1]Key!$A$1:$C$72,2,FALSE)</f>
        <v>43.052460000000004</v>
      </c>
      <c r="N1638">
        <f>VLOOKUP(L1638,[1]Key!$A$1:$C$72,3,FALSE)</f>
        <v>-87.891000000000005</v>
      </c>
      <c r="O1638">
        <v>32</v>
      </c>
      <c r="P1638">
        <v>3</v>
      </c>
      <c r="Q1638">
        <v>4.8</v>
      </c>
      <c r="R1638">
        <v>4.5999999999999996</v>
      </c>
      <c r="S1638">
        <v>192</v>
      </c>
      <c r="T1638">
        <f t="shared" si="225"/>
        <v>-1</v>
      </c>
      <c r="U1638" s="1">
        <v>42788</v>
      </c>
      <c r="V1638" s="13">
        <f t="shared" si="226"/>
        <v>42767</v>
      </c>
      <c r="W1638" s="14">
        <f t="shared" si="227"/>
        <v>42788</v>
      </c>
      <c r="X1638" s="1" t="str">
        <f t="shared" si="228"/>
        <v>Wednesday</v>
      </c>
      <c r="Y1638" s="2">
        <v>0.728449074074074</v>
      </c>
      <c r="Z1638" s="2">
        <f t="shared" si="229"/>
        <v>0.70833333333333326</v>
      </c>
      <c r="AA1638">
        <f>1</f>
        <v>1</v>
      </c>
      <c r="AB1638" s="1">
        <v>42788</v>
      </c>
      <c r="AC1638" s="13">
        <f t="shared" si="230"/>
        <v>42767</v>
      </c>
      <c r="AD1638" s="14">
        <f t="shared" si="231"/>
        <v>42788</v>
      </c>
      <c r="AE1638" s="1" t="str">
        <f t="shared" si="232"/>
        <v>Wednesday</v>
      </c>
      <c r="AF1638" s="2">
        <v>0.75055555555555553</v>
      </c>
      <c r="AG1638" s="2">
        <f t="shared" si="233"/>
        <v>0.75</v>
      </c>
      <c r="AH1638" t="s">
        <v>35</v>
      </c>
    </row>
    <row r="1639" spans="1:34" x14ac:dyDescent="0.2">
      <c r="A1639">
        <v>1517796</v>
      </c>
      <c r="B1639" t="s">
        <v>88</v>
      </c>
      <c r="E1639">
        <v>53202</v>
      </c>
      <c r="F1639" t="s">
        <v>23</v>
      </c>
      <c r="G1639" t="s">
        <v>89</v>
      </c>
      <c r="H1639">
        <v>8</v>
      </c>
      <c r="I1639" t="s">
        <v>37</v>
      </c>
      <c r="J1639">
        <f>VLOOKUP(I1639,[1]Key!$A$1:$C$72,2,FALSE)</f>
        <v>43.031320000000001</v>
      </c>
      <c r="K1639">
        <f>VLOOKUP(I1639,[1]Key!$A$1:$C$72,3,FALSE)</f>
        <v>-87.904259999999994</v>
      </c>
      <c r="L1639" t="s">
        <v>65</v>
      </c>
      <c r="M1639">
        <f>VLOOKUP(L1639,[1]Key!$A$1:$C$72,2,FALSE)</f>
        <v>43.060786</v>
      </c>
      <c r="N1639">
        <f>VLOOKUP(L1639,[1]Key!$A$1:$C$72,3,FALSE)</f>
        <v>-87.883825999999999</v>
      </c>
      <c r="O1639">
        <v>26</v>
      </c>
      <c r="P1639">
        <v>3</v>
      </c>
      <c r="Q1639">
        <v>3.9</v>
      </c>
      <c r="R1639">
        <v>3.7</v>
      </c>
      <c r="S1639">
        <v>156</v>
      </c>
      <c r="T1639">
        <f t="shared" si="225"/>
        <v>-1</v>
      </c>
      <c r="U1639" s="1">
        <v>42788</v>
      </c>
      <c r="V1639" s="13">
        <f t="shared" si="226"/>
        <v>42767</v>
      </c>
      <c r="W1639" s="14">
        <f t="shared" si="227"/>
        <v>42788</v>
      </c>
      <c r="X1639" s="1" t="str">
        <f t="shared" si="228"/>
        <v>Wednesday</v>
      </c>
      <c r="Y1639" s="2">
        <v>0.73971064814814813</v>
      </c>
      <c r="Z1639" s="2">
        <f t="shared" si="229"/>
        <v>0.75</v>
      </c>
      <c r="AA1639">
        <f>1</f>
        <v>1</v>
      </c>
      <c r="AB1639" s="1">
        <v>42788</v>
      </c>
      <c r="AC1639" s="13">
        <f t="shared" si="230"/>
        <v>42767</v>
      </c>
      <c r="AD1639" s="14">
        <f t="shared" si="231"/>
        <v>42788</v>
      </c>
      <c r="AE1639" s="1" t="str">
        <f t="shared" si="232"/>
        <v>Wednesday</v>
      </c>
      <c r="AF1639" s="2">
        <v>0.75773148148148151</v>
      </c>
      <c r="AG1639" s="2">
        <f t="shared" si="233"/>
        <v>0.75</v>
      </c>
      <c r="AH1639" t="s">
        <v>27</v>
      </c>
    </row>
    <row r="1640" spans="1:34" x14ac:dyDescent="0.2">
      <c r="A1640">
        <v>1517801</v>
      </c>
      <c r="B1640" t="s">
        <v>88</v>
      </c>
      <c r="E1640">
        <v>55331</v>
      </c>
      <c r="F1640" t="s">
        <v>23</v>
      </c>
      <c r="G1640" t="s">
        <v>89</v>
      </c>
      <c r="H1640">
        <v>21</v>
      </c>
      <c r="I1640" t="s">
        <v>41</v>
      </c>
      <c r="J1640">
        <f>VLOOKUP(I1640,[1]Key!$A$1:$C$72,2,FALSE)</f>
        <v>43.04824</v>
      </c>
      <c r="K1640">
        <f>VLOOKUP(I1640,[1]Key!$A$1:$C$72,3,FALSE)</f>
        <v>-87.904970000000006</v>
      </c>
      <c r="L1640" t="s">
        <v>74</v>
      </c>
      <c r="M1640">
        <f>VLOOKUP(L1640,[1]Key!$A$1:$C$72,2,FALSE)</f>
        <v>43.040154000000001</v>
      </c>
      <c r="N1640">
        <f>VLOOKUP(L1640,[1]Key!$A$1:$C$72,3,FALSE)</f>
        <v>-87.932113000000001</v>
      </c>
      <c r="O1640">
        <v>23</v>
      </c>
      <c r="P1640">
        <v>3</v>
      </c>
      <c r="Q1640">
        <v>3.5</v>
      </c>
      <c r="R1640">
        <v>3.3</v>
      </c>
      <c r="S1640">
        <v>138</v>
      </c>
      <c r="T1640">
        <f t="shared" si="225"/>
        <v>-1</v>
      </c>
      <c r="U1640" s="1">
        <v>42788</v>
      </c>
      <c r="V1640" s="13">
        <f t="shared" si="226"/>
        <v>42767</v>
      </c>
      <c r="W1640" s="14">
        <f t="shared" si="227"/>
        <v>42788</v>
      </c>
      <c r="X1640" s="1" t="str">
        <f t="shared" si="228"/>
        <v>Wednesday</v>
      </c>
      <c r="Y1640" s="2">
        <v>0.74392361111111116</v>
      </c>
      <c r="Z1640" s="2">
        <f t="shared" si="229"/>
        <v>0.75</v>
      </c>
      <c r="AA1640">
        <f>1</f>
        <v>1</v>
      </c>
      <c r="AB1640" s="1">
        <v>42788</v>
      </c>
      <c r="AC1640" s="13">
        <f t="shared" si="230"/>
        <v>42767</v>
      </c>
      <c r="AD1640" s="14">
        <f t="shared" si="231"/>
        <v>42788</v>
      </c>
      <c r="AE1640" s="1" t="str">
        <f t="shared" si="232"/>
        <v>Wednesday</v>
      </c>
      <c r="AF1640" s="2">
        <v>0.75998842592592597</v>
      </c>
      <c r="AG1640" s="2">
        <f t="shared" si="233"/>
        <v>0.75</v>
      </c>
      <c r="AH1640" t="s">
        <v>27</v>
      </c>
    </row>
    <row r="1641" spans="1:34" x14ac:dyDescent="0.2">
      <c r="A1641">
        <v>1517809</v>
      </c>
      <c r="B1641" t="s">
        <v>88</v>
      </c>
      <c r="E1641">
        <v>53146</v>
      </c>
      <c r="F1641" t="s">
        <v>23</v>
      </c>
      <c r="G1641" t="s">
        <v>89</v>
      </c>
      <c r="H1641">
        <v>357</v>
      </c>
      <c r="I1641" t="s">
        <v>63</v>
      </c>
      <c r="J1641">
        <f>VLOOKUP(I1641,[1]Key!$A$1:$C$72,2,FALSE)</f>
        <v>43.078530000000001</v>
      </c>
      <c r="K1641">
        <f>VLOOKUP(I1641,[1]Key!$A$1:$C$72,3,FALSE)</f>
        <v>-87.882620000000003</v>
      </c>
      <c r="L1641" t="s">
        <v>77</v>
      </c>
      <c r="M1641">
        <f>VLOOKUP(L1641,[1]Key!$A$1:$C$72,2,FALSE)</f>
        <v>43.074655999999997</v>
      </c>
      <c r="N1641">
        <f>VLOOKUP(L1641,[1]Key!$A$1:$C$72,3,FALSE)</f>
        <v>-87.889011999999994</v>
      </c>
      <c r="O1641">
        <v>6</v>
      </c>
      <c r="P1641">
        <v>3</v>
      </c>
      <c r="Q1641">
        <v>0.9</v>
      </c>
      <c r="R1641">
        <v>0.9</v>
      </c>
      <c r="S1641">
        <v>36</v>
      </c>
      <c r="T1641">
        <f t="shared" si="225"/>
        <v>-1</v>
      </c>
      <c r="U1641" s="1">
        <v>42788</v>
      </c>
      <c r="V1641" s="13">
        <f t="shared" si="226"/>
        <v>42767</v>
      </c>
      <c r="W1641" s="14">
        <f t="shared" si="227"/>
        <v>42788</v>
      </c>
      <c r="X1641" s="1" t="str">
        <f t="shared" si="228"/>
        <v>Wednesday</v>
      </c>
      <c r="Y1641" s="2">
        <v>0.74608796296296298</v>
      </c>
      <c r="Z1641" s="2">
        <f t="shared" si="229"/>
        <v>0.75</v>
      </c>
      <c r="AA1641">
        <f>1</f>
        <v>1</v>
      </c>
      <c r="AB1641" s="1">
        <v>42788</v>
      </c>
      <c r="AC1641" s="13">
        <f t="shared" si="230"/>
        <v>42767</v>
      </c>
      <c r="AD1641" s="14">
        <f t="shared" si="231"/>
        <v>42788</v>
      </c>
      <c r="AE1641" s="1" t="str">
        <f t="shared" si="232"/>
        <v>Wednesday</v>
      </c>
      <c r="AF1641" s="2">
        <v>0.75024305555555548</v>
      </c>
      <c r="AG1641" s="2">
        <f t="shared" si="233"/>
        <v>0.75</v>
      </c>
      <c r="AH1641" t="s">
        <v>27</v>
      </c>
    </row>
    <row r="1642" spans="1:34" x14ac:dyDescent="0.2">
      <c r="A1642">
        <v>1517806</v>
      </c>
      <c r="B1642" t="s">
        <v>88</v>
      </c>
      <c r="E1642">
        <v>53233</v>
      </c>
      <c r="F1642" t="s">
        <v>23</v>
      </c>
      <c r="G1642" t="s">
        <v>89</v>
      </c>
      <c r="H1642">
        <v>11057</v>
      </c>
      <c r="I1642" t="s">
        <v>66</v>
      </c>
      <c r="J1642">
        <f>VLOOKUP(I1642,[1]Key!$A$1:$C$72,2,FALSE)</f>
        <v>43.060155999999999</v>
      </c>
      <c r="K1642">
        <f>VLOOKUP(I1642,[1]Key!$A$1:$C$72,3,FALSE)</f>
        <v>-87.881258000000003</v>
      </c>
      <c r="L1642" t="s">
        <v>66</v>
      </c>
      <c r="M1642">
        <f>VLOOKUP(L1642,[1]Key!$A$1:$C$72,2,FALSE)</f>
        <v>43.060155999999999</v>
      </c>
      <c r="N1642">
        <f>VLOOKUP(L1642,[1]Key!$A$1:$C$72,3,FALSE)</f>
        <v>-87.881258000000003</v>
      </c>
      <c r="O1642">
        <v>36</v>
      </c>
      <c r="P1642">
        <v>6</v>
      </c>
      <c r="Q1642">
        <v>5.4</v>
      </c>
      <c r="R1642">
        <v>5.0999999999999996</v>
      </c>
      <c r="S1642">
        <v>216</v>
      </c>
      <c r="T1642">
        <f t="shared" si="225"/>
        <v>-1</v>
      </c>
      <c r="U1642" s="1">
        <v>42788</v>
      </c>
      <c r="V1642" s="13">
        <f t="shared" si="226"/>
        <v>42767</v>
      </c>
      <c r="W1642" s="14">
        <f t="shared" si="227"/>
        <v>42788</v>
      </c>
      <c r="X1642" s="1" t="str">
        <f t="shared" si="228"/>
        <v>Wednesday</v>
      </c>
      <c r="Y1642" s="2">
        <v>0.74706018518518524</v>
      </c>
      <c r="Z1642" s="2">
        <f t="shared" si="229"/>
        <v>0.75</v>
      </c>
      <c r="AA1642">
        <f>1</f>
        <v>1</v>
      </c>
      <c r="AB1642" s="1">
        <v>42788</v>
      </c>
      <c r="AC1642" s="13">
        <f t="shared" si="230"/>
        <v>42767</v>
      </c>
      <c r="AD1642" s="14">
        <f t="shared" si="231"/>
        <v>42788</v>
      </c>
      <c r="AE1642" s="1" t="str">
        <f t="shared" si="232"/>
        <v>Wednesday</v>
      </c>
      <c r="AF1642" s="2">
        <v>0.77204861111111101</v>
      </c>
      <c r="AG1642" s="2">
        <f t="shared" si="233"/>
        <v>0.79166666666666663</v>
      </c>
      <c r="AH1642" t="s">
        <v>35</v>
      </c>
    </row>
    <row r="1643" spans="1:34" x14ac:dyDescent="0.2">
      <c r="A1643">
        <v>1517861</v>
      </c>
      <c r="B1643" t="s">
        <v>88</v>
      </c>
      <c r="E1643">
        <v>53154</v>
      </c>
      <c r="F1643" t="s">
        <v>23</v>
      </c>
      <c r="G1643" t="s">
        <v>89</v>
      </c>
      <c r="H1643">
        <v>5567</v>
      </c>
      <c r="I1643" t="s">
        <v>34</v>
      </c>
      <c r="J1643">
        <f>VLOOKUP(I1643,[1]Key!$A$1:$C$72,2,FALSE)</f>
        <v>43.036900000000003</v>
      </c>
      <c r="K1643">
        <f>VLOOKUP(I1643,[1]Key!$A$1:$C$72,3,FALSE)</f>
        <v>-87.89667</v>
      </c>
      <c r="L1643" t="s">
        <v>34</v>
      </c>
      <c r="M1643">
        <f>VLOOKUP(L1643,[1]Key!$A$1:$C$72,2,FALSE)</f>
        <v>43.036900000000003</v>
      </c>
      <c r="N1643">
        <f>VLOOKUP(L1643,[1]Key!$A$1:$C$72,3,FALSE)</f>
        <v>-87.89667</v>
      </c>
      <c r="O1643">
        <v>26</v>
      </c>
      <c r="P1643">
        <v>3</v>
      </c>
      <c r="Q1643">
        <v>3.9</v>
      </c>
      <c r="R1643">
        <v>3.7</v>
      </c>
      <c r="S1643">
        <v>156</v>
      </c>
      <c r="T1643">
        <f t="shared" si="225"/>
        <v>-1</v>
      </c>
      <c r="U1643" s="1">
        <v>42788</v>
      </c>
      <c r="V1643" s="13">
        <f t="shared" si="226"/>
        <v>42767</v>
      </c>
      <c r="W1643" s="14">
        <f t="shared" si="227"/>
        <v>42788</v>
      </c>
      <c r="X1643" s="1" t="str">
        <f t="shared" si="228"/>
        <v>Wednesday</v>
      </c>
      <c r="Y1643" s="2">
        <v>0.77266203703703706</v>
      </c>
      <c r="Z1643" s="2">
        <f t="shared" si="229"/>
        <v>0.79166666666666663</v>
      </c>
      <c r="AA1643">
        <f>1</f>
        <v>1</v>
      </c>
      <c r="AB1643" s="1">
        <v>42788</v>
      </c>
      <c r="AC1643" s="13">
        <f t="shared" si="230"/>
        <v>42767</v>
      </c>
      <c r="AD1643" s="14">
        <f t="shared" si="231"/>
        <v>42788</v>
      </c>
      <c r="AE1643" s="1" t="str">
        <f t="shared" si="232"/>
        <v>Wednesday</v>
      </c>
      <c r="AF1643" s="2">
        <v>0.79035879629629635</v>
      </c>
      <c r="AG1643" s="2">
        <f t="shared" si="233"/>
        <v>0.79166666666666663</v>
      </c>
      <c r="AH1643" t="s">
        <v>35</v>
      </c>
    </row>
    <row r="1644" spans="1:34" x14ac:dyDescent="0.2">
      <c r="A1644">
        <v>1517941</v>
      </c>
      <c r="B1644" t="s">
        <v>88</v>
      </c>
      <c r="E1644">
        <v>53204</v>
      </c>
      <c r="F1644" t="s">
        <v>23</v>
      </c>
      <c r="G1644" t="s">
        <v>89</v>
      </c>
      <c r="H1644">
        <v>5473</v>
      </c>
      <c r="I1644" t="s">
        <v>72</v>
      </c>
      <c r="J1644">
        <f>VLOOKUP(I1644,[1]Key!$A$1:$C$72,2,FALSE)</f>
        <v>43.02948</v>
      </c>
      <c r="K1644">
        <f>VLOOKUP(I1644,[1]Key!$A$1:$C$72,3,FALSE)</f>
        <v>-87.912819999999996</v>
      </c>
      <c r="L1644" t="s">
        <v>72</v>
      </c>
      <c r="M1644">
        <f>VLOOKUP(L1644,[1]Key!$A$1:$C$72,2,FALSE)</f>
        <v>43.02948</v>
      </c>
      <c r="N1644">
        <f>VLOOKUP(L1644,[1]Key!$A$1:$C$72,3,FALSE)</f>
        <v>-87.912819999999996</v>
      </c>
      <c r="O1644">
        <v>40</v>
      </c>
      <c r="P1644">
        <v>6</v>
      </c>
      <c r="Q1644">
        <v>6</v>
      </c>
      <c r="R1644">
        <v>5.7</v>
      </c>
      <c r="S1644">
        <v>240</v>
      </c>
      <c r="T1644">
        <f t="shared" si="225"/>
        <v>-1</v>
      </c>
      <c r="U1644" s="1">
        <v>42788</v>
      </c>
      <c r="V1644" s="13">
        <f t="shared" si="226"/>
        <v>42767</v>
      </c>
      <c r="W1644" s="14">
        <f t="shared" si="227"/>
        <v>42788</v>
      </c>
      <c r="X1644" s="1" t="str">
        <f t="shared" si="228"/>
        <v>Wednesday</v>
      </c>
      <c r="Y1644" s="2">
        <v>0.83768518518518509</v>
      </c>
      <c r="Z1644" s="2">
        <f t="shared" si="229"/>
        <v>0.83333333333333326</v>
      </c>
      <c r="AA1644">
        <f>1</f>
        <v>1</v>
      </c>
      <c r="AB1644" s="1">
        <v>42788</v>
      </c>
      <c r="AC1644" s="13">
        <f t="shared" si="230"/>
        <v>42767</v>
      </c>
      <c r="AD1644" s="14">
        <f t="shared" si="231"/>
        <v>42788</v>
      </c>
      <c r="AE1644" s="1" t="str">
        <f t="shared" si="232"/>
        <v>Wednesday</v>
      </c>
      <c r="AF1644" s="2">
        <v>0.8656018518518519</v>
      </c>
      <c r="AG1644" s="2">
        <f t="shared" si="233"/>
        <v>0.875</v>
      </c>
      <c r="AH1644" t="s">
        <v>35</v>
      </c>
    </row>
    <row r="1645" spans="1:34" x14ac:dyDescent="0.2">
      <c r="A1645">
        <v>1517973</v>
      </c>
      <c r="B1645" t="s">
        <v>88</v>
      </c>
      <c r="E1645">
        <v>53215</v>
      </c>
      <c r="F1645" t="s">
        <v>23</v>
      </c>
      <c r="G1645" t="s">
        <v>89</v>
      </c>
      <c r="H1645">
        <v>5554</v>
      </c>
      <c r="I1645" t="s">
        <v>51</v>
      </c>
      <c r="J1645">
        <f>VLOOKUP(I1645,[1]Key!$A$1:$C$72,2,FALSE)</f>
        <v>43.05536</v>
      </c>
      <c r="K1645">
        <f>VLOOKUP(I1645,[1]Key!$A$1:$C$72,3,FALSE)</f>
        <v>-87.90504</v>
      </c>
      <c r="L1645" t="s">
        <v>51</v>
      </c>
      <c r="M1645">
        <f>VLOOKUP(L1645,[1]Key!$A$1:$C$72,2,FALSE)</f>
        <v>43.05536</v>
      </c>
      <c r="N1645">
        <f>VLOOKUP(L1645,[1]Key!$A$1:$C$72,3,FALSE)</f>
        <v>-87.90504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f t="shared" si="225"/>
        <v>-1</v>
      </c>
      <c r="U1645" s="1">
        <v>42788</v>
      </c>
      <c r="V1645" s="13">
        <f t="shared" si="226"/>
        <v>42767</v>
      </c>
      <c r="W1645" s="14">
        <f t="shared" si="227"/>
        <v>42788</v>
      </c>
      <c r="X1645" s="1" t="str">
        <f t="shared" si="228"/>
        <v>Wednesday</v>
      </c>
      <c r="Y1645" s="2">
        <v>0.93093750000000008</v>
      </c>
      <c r="Z1645" s="2">
        <f t="shared" si="229"/>
        <v>0.91666666666666663</v>
      </c>
      <c r="AA1645">
        <f>1</f>
        <v>1</v>
      </c>
      <c r="AB1645" s="1">
        <v>42788</v>
      </c>
      <c r="AC1645" s="13">
        <f t="shared" si="230"/>
        <v>42767</v>
      </c>
      <c r="AD1645" s="14">
        <f t="shared" si="231"/>
        <v>42788</v>
      </c>
      <c r="AE1645" s="1" t="str">
        <f t="shared" si="232"/>
        <v>Wednesday</v>
      </c>
      <c r="AF1645" s="2">
        <v>0.93123842592592598</v>
      </c>
      <c r="AG1645" s="2">
        <f t="shared" si="233"/>
        <v>0.91666666666666663</v>
      </c>
      <c r="AH1645" t="s">
        <v>35</v>
      </c>
    </row>
    <row r="1646" spans="1:34" x14ac:dyDescent="0.2">
      <c r="A1646">
        <v>1517997</v>
      </c>
      <c r="B1646" t="s">
        <v>88</v>
      </c>
      <c r="E1646">
        <v>53222</v>
      </c>
      <c r="F1646" t="s">
        <v>23</v>
      </c>
      <c r="G1646" t="s">
        <v>89</v>
      </c>
      <c r="H1646">
        <v>167</v>
      </c>
      <c r="I1646" t="s">
        <v>29</v>
      </c>
      <c r="J1646">
        <f>VLOOKUP(I1646,[1]Key!$A$1:$C$72,2,FALSE)</f>
        <v>43.042490000000001</v>
      </c>
      <c r="K1646">
        <f>VLOOKUP(I1646,[1]Key!$A$1:$C$72,3,FALSE)</f>
        <v>-87.909959999999998</v>
      </c>
      <c r="L1646" t="s">
        <v>36</v>
      </c>
      <c r="M1646">
        <f>VLOOKUP(L1646,[1]Key!$A$1:$C$72,2,FALSE)</f>
        <v>43.038580000000003</v>
      </c>
      <c r="N1646">
        <f>VLOOKUP(L1646,[1]Key!$A$1:$C$72,3,FALSE)</f>
        <v>-87.90934</v>
      </c>
      <c r="O1646">
        <v>526</v>
      </c>
      <c r="P1646">
        <v>54</v>
      </c>
      <c r="Q1646">
        <v>18</v>
      </c>
      <c r="R1646">
        <v>17.100000000000001</v>
      </c>
      <c r="S1646">
        <v>720</v>
      </c>
      <c r="T1646">
        <f t="shared" si="225"/>
        <v>-1</v>
      </c>
      <c r="U1646" s="1">
        <v>42789</v>
      </c>
      <c r="V1646" s="13">
        <f t="shared" si="226"/>
        <v>42767</v>
      </c>
      <c r="W1646" s="14">
        <f t="shared" si="227"/>
        <v>42789</v>
      </c>
      <c r="X1646" s="1" t="str">
        <f t="shared" si="228"/>
        <v>Thursday</v>
      </c>
      <c r="Y1646" s="2">
        <v>0.14081018518518518</v>
      </c>
      <c r="Z1646" s="2">
        <f t="shared" si="229"/>
        <v>0.125</v>
      </c>
      <c r="AA1646">
        <f>1</f>
        <v>1</v>
      </c>
      <c r="AB1646" s="1">
        <v>42789</v>
      </c>
      <c r="AC1646" s="13">
        <f t="shared" si="230"/>
        <v>42767</v>
      </c>
      <c r="AD1646" s="14">
        <f t="shared" si="231"/>
        <v>42789</v>
      </c>
      <c r="AE1646" s="1" t="str">
        <f t="shared" si="232"/>
        <v>Thursday</v>
      </c>
      <c r="AF1646" s="2">
        <v>0.50562499999999999</v>
      </c>
      <c r="AG1646" s="2">
        <f t="shared" si="233"/>
        <v>0.5</v>
      </c>
      <c r="AH1646" t="s">
        <v>27</v>
      </c>
    </row>
    <row r="1647" spans="1:34" x14ac:dyDescent="0.2">
      <c r="A1647">
        <v>1518126</v>
      </c>
      <c r="B1647" t="s">
        <v>88</v>
      </c>
      <c r="E1647">
        <v>60645</v>
      </c>
      <c r="F1647" t="s">
        <v>23</v>
      </c>
      <c r="G1647" t="s">
        <v>89</v>
      </c>
      <c r="H1647">
        <v>5522</v>
      </c>
      <c r="I1647" t="s">
        <v>87</v>
      </c>
      <c r="J1647">
        <f>VLOOKUP(I1647,[1]Key!$A$1:$C$72,2,FALSE)</f>
        <v>43.077359999999999</v>
      </c>
      <c r="K1647">
        <f>VLOOKUP(I1647,[1]Key!$A$1:$C$72,3,FALSE)</f>
        <v>-87.880769999999998</v>
      </c>
      <c r="L1647" t="s">
        <v>87</v>
      </c>
      <c r="M1647">
        <f>VLOOKUP(L1647,[1]Key!$A$1:$C$72,2,FALSE)</f>
        <v>43.077359999999999</v>
      </c>
      <c r="N1647">
        <f>VLOOKUP(L1647,[1]Key!$A$1:$C$72,3,FALSE)</f>
        <v>-87.880769999999998</v>
      </c>
      <c r="O1647">
        <v>28</v>
      </c>
      <c r="P1647">
        <v>3</v>
      </c>
      <c r="Q1647">
        <v>4.2</v>
      </c>
      <c r="R1647">
        <v>4</v>
      </c>
      <c r="S1647">
        <v>168</v>
      </c>
      <c r="T1647">
        <f t="shared" si="225"/>
        <v>-1</v>
      </c>
      <c r="U1647" s="1">
        <v>42789</v>
      </c>
      <c r="V1647" s="13">
        <f t="shared" si="226"/>
        <v>42767</v>
      </c>
      <c r="W1647" s="14">
        <f t="shared" si="227"/>
        <v>42789</v>
      </c>
      <c r="X1647" s="1" t="str">
        <f t="shared" si="228"/>
        <v>Thursday</v>
      </c>
      <c r="Y1647" s="2">
        <v>0.46278935185185183</v>
      </c>
      <c r="Z1647" s="2">
        <f t="shared" si="229"/>
        <v>0.45833333333333331</v>
      </c>
      <c r="AA1647">
        <f>1</f>
        <v>1</v>
      </c>
      <c r="AB1647" s="1">
        <v>42789</v>
      </c>
      <c r="AC1647" s="13">
        <f t="shared" si="230"/>
        <v>42767</v>
      </c>
      <c r="AD1647" s="14">
        <f t="shared" si="231"/>
        <v>42789</v>
      </c>
      <c r="AE1647" s="1" t="str">
        <f t="shared" si="232"/>
        <v>Thursday</v>
      </c>
      <c r="AF1647" s="2">
        <v>0.48230324074074077</v>
      </c>
      <c r="AG1647" s="2">
        <f t="shared" si="233"/>
        <v>0.5</v>
      </c>
      <c r="AH1647" t="s">
        <v>35</v>
      </c>
    </row>
    <row r="1648" spans="1:34" x14ac:dyDescent="0.2">
      <c r="A1648">
        <v>1198458</v>
      </c>
      <c r="B1648" t="s">
        <v>88</v>
      </c>
      <c r="E1648">
        <v>53207</v>
      </c>
      <c r="F1648" t="s">
        <v>23</v>
      </c>
      <c r="G1648" t="s">
        <v>89</v>
      </c>
      <c r="H1648">
        <v>5449</v>
      </c>
      <c r="I1648" t="s">
        <v>37</v>
      </c>
      <c r="J1648">
        <f>VLOOKUP(I1648,[1]Key!$A$1:$C$72,2,FALSE)</f>
        <v>43.031320000000001</v>
      </c>
      <c r="K1648">
        <f>VLOOKUP(I1648,[1]Key!$A$1:$C$72,3,FALSE)</f>
        <v>-87.904259999999994</v>
      </c>
      <c r="L1648" t="s">
        <v>37</v>
      </c>
      <c r="M1648">
        <f>VLOOKUP(L1648,[1]Key!$A$1:$C$72,2,FALSE)</f>
        <v>43.031320000000001</v>
      </c>
      <c r="N1648">
        <f>VLOOKUP(L1648,[1]Key!$A$1:$C$72,3,FALSE)</f>
        <v>-87.904259999999994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f t="shared" si="225"/>
        <v>-1</v>
      </c>
      <c r="U1648" s="1">
        <v>42789</v>
      </c>
      <c r="V1648" s="13">
        <f t="shared" si="226"/>
        <v>42767</v>
      </c>
      <c r="W1648" s="14">
        <f t="shared" si="227"/>
        <v>42789</v>
      </c>
      <c r="X1648" s="1" t="str">
        <f t="shared" si="228"/>
        <v>Thursday</v>
      </c>
      <c r="Y1648" s="2">
        <v>0.56857638888888895</v>
      </c>
      <c r="Z1648" s="2">
        <f t="shared" si="229"/>
        <v>0.58333333333333326</v>
      </c>
      <c r="AA1648">
        <f>1</f>
        <v>1</v>
      </c>
      <c r="AB1648" s="1">
        <v>42789</v>
      </c>
      <c r="AC1648" s="13">
        <f t="shared" si="230"/>
        <v>42767</v>
      </c>
      <c r="AD1648" s="14">
        <f t="shared" si="231"/>
        <v>42789</v>
      </c>
      <c r="AE1648" s="1" t="str">
        <f t="shared" si="232"/>
        <v>Thursday</v>
      </c>
      <c r="AF1648" s="2">
        <v>0.5687268518518519</v>
      </c>
      <c r="AG1648" s="2">
        <f t="shared" si="233"/>
        <v>0.58333333333333326</v>
      </c>
      <c r="AH1648" t="s">
        <v>35</v>
      </c>
    </row>
    <row r="1649" spans="1:34" x14ac:dyDescent="0.2">
      <c r="A1649">
        <v>1242204</v>
      </c>
      <c r="B1649" t="s">
        <v>88</v>
      </c>
      <c r="E1649">
        <v>53202</v>
      </c>
      <c r="F1649" t="s">
        <v>23</v>
      </c>
      <c r="G1649" t="s">
        <v>89</v>
      </c>
      <c r="H1649">
        <v>5503</v>
      </c>
      <c r="I1649" t="s">
        <v>69</v>
      </c>
      <c r="J1649">
        <f>VLOOKUP(I1649,[1]Key!$A$1:$C$72,2,FALSE)</f>
        <v>43.048200000000001</v>
      </c>
      <c r="K1649">
        <f>VLOOKUP(I1649,[1]Key!$A$1:$C$72,3,FALSE)</f>
        <v>-87.900859999999994</v>
      </c>
      <c r="L1649" t="s">
        <v>82</v>
      </c>
      <c r="M1649">
        <f>VLOOKUP(L1649,[1]Key!$A$1:$C$72,2,FALSE)</f>
        <v>43.026229999999998</v>
      </c>
      <c r="N1649">
        <f>VLOOKUP(L1649,[1]Key!$A$1:$C$72,3,FALSE)</f>
        <v>-87.912809999999993</v>
      </c>
      <c r="O1649">
        <v>12</v>
      </c>
      <c r="P1649">
        <v>3</v>
      </c>
      <c r="Q1649">
        <v>1.8</v>
      </c>
      <c r="R1649">
        <v>1.7</v>
      </c>
      <c r="S1649">
        <v>72</v>
      </c>
      <c r="T1649">
        <f t="shared" si="225"/>
        <v>-1</v>
      </c>
      <c r="U1649" s="1">
        <v>42789</v>
      </c>
      <c r="V1649" s="13">
        <f t="shared" si="226"/>
        <v>42767</v>
      </c>
      <c r="W1649" s="14">
        <f t="shared" si="227"/>
        <v>42789</v>
      </c>
      <c r="X1649" s="1" t="str">
        <f t="shared" si="228"/>
        <v>Thursday</v>
      </c>
      <c r="Y1649" s="2">
        <v>0.64034722222222229</v>
      </c>
      <c r="Z1649" s="2">
        <f t="shared" si="229"/>
        <v>0.625</v>
      </c>
      <c r="AA1649">
        <f>1</f>
        <v>1</v>
      </c>
      <c r="AB1649" s="1">
        <v>42789</v>
      </c>
      <c r="AC1649" s="13">
        <f t="shared" si="230"/>
        <v>42767</v>
      </c>
      <c r="AD1649" s="14">
        <f t="shared" si="231"/>
        <v>42789</v>
      </c>
      <c r="AE1649" s="1" t="str">
        <f t="shared" si="232"/>
        <v>Thursday</v>
      </c>
      <c r="AF1649" s="2">
        <v>0.64868055555555559</v>
      </c>
      <c r="AG1649" s="2">
        <f t="shared" si="233"/>
        <v>0.66666666666666663</v>
      </c>
      <c r="AH1649" t="s">
        <v>27</v>
      </c>
    </row>
    <row r="1650" spans="1:34" x14ac:dyDescent="0.2">
      <c r="A1650">
        <v>1519811</v>
      </c>
      <c r="B1650" t="s">
        <v>88</v>
      </c>
      <c r="E1650">
        <v>53024</v>
      </c>
      <c r="F1650" t="s">
        <v>23</v>
      </c>
      <c r="G1650" t="s">
        <v>89</v>
      </c>
      <c r="H1650">
        <v>336</v>
      </c>
      <c r="I1650" t="s">
        <v>37</v>
      </c>
      <c r="J1650">
        <f>VLOOKUP(I1650,[1]Key!$A$1:$C$72,2,FALSE)</f>
        <v>43.031320000000001</v>
      </c>
      <c r="K1650">
        <f>VLOOKUP(I1650,[1]Key!$A$1:$C$72,3,FALSE)</f>
        <v>-87.904259999999994</v>
      </c>
      <c r="L1650" t="s">
        <v>72</v>
      </c>
      <c r="M1650">
        <f>VLOOKUP(L1650,[1]Key!$A$1:$C$72,2,FALSE)</f>
        <v>43.02948</v>
      </c>
      <c r="N1650">
        <f>VLOOKUP(L1650,[1]Key!$A$1:$C$72,3,FALSE)</f>
        <v>-87.912819999999996</v>
      </c>
      <c r="O1650">
        <v>7</v>
      </c>
      <c r="P1650">
        <v>3</v>
      </c>
      <c r="Q1650">
        <v>1.1000000000000001</v>
      </c>
      <c r="R1650">
        <v>1</v>
      </c>
      <c r="S1650">
        <v>42</v>
      </c>
      <c r="T1650">
        <f t="shared" si="225"/>
        <v>-1</v>
      </c>
      <c r="U1650" s="1">
        <v>42790</v>
      </c>
      <c r="V1650" s="13">
        <f t="shared" si="226"/>
        <v>42767</v>
      </c>
      <c r="W1650" s="14">
        <f t="shared" si="227"/>
        <v>42790</v>
      </c>
      <c r="X1650" s="1" t="str">
        <f t="shared" si="228"/>
        <v>Friday</v>
      </c>
      <c r="Y1650" s="2">
        <v>0.96803240740740737</v>
      </c>
      <c r="Z1650" s="2">
        <f t="shared" si="229"/>
        <v>0.95833333333333326</v>
      </c>
      <c r="AA1650">
        <f>1</f>
        <v>1</v>
      </c>
      <c r="AB1650" s="1">
        <v>42790</v>
      </c>
      <c r="AC1650" s="13">
        <f t="shared" si="230"/>
        <v>42767</v>
      </c>
      <c r="AD1650" s="14">
        <f t="shared" si="231"/>
        <v>42790</v>
      </c>
      <c r="AE1650" s="1" t="str">
        <f t="shared" si="232"/>
        <v>Friday</v>
      </c>
      <c r="AF1650" s="2">
        <v>0.97226851851851848</v>
      </c>
      <c r="AG1650" s="2">
        <f t="shared" si="233"/>
        <v>0.95833333333333326</v>
      </c>
      <c r="AH1650" t="s">
        <v>27</v>
      </c>
    </row>
    <row r="1651" spans="1:34" x14ac:dyDescent="0.2">
      <c r="A1651">
        <v>1497295</v>
      </c>
      <c r="B1651" t="s">
        <v>88</v>
      </c>
      <c r="E1651">
        <v>19128</v>
      </c>
      <c r="F1651" t="s">
        <v>23</v>
      </c>
      <c r="G1651" t="s">
        <v>89</v>
      </c>
      <c r="H1651">
        <v>5520</v>
      </c>
      <c r="I1651" t="s">
        <v>36</v>
      </c>
      <c r="J1651">
        <f>VLOOKUP(I1651,[1]Key!$A$1:$C$72,2,FALSE)</f>
        <v>43.038580000000003</v>
      </c>
      <c r="K1651">
        <f>VLOOKUP(I1651,[1]Key!$A$1:$C$72,3,FALSE)</f>
        <v>-87.90934</v>
      </c>
      <c r="L1651" t="s">
        <v>37</v>
      </c>
      <c r="M1651">
        <f>VLOOKUP(L1651,[1]Key!$A$1:$C$72,2,FALSE)</f>
        <v>43.031320000000001</v>
      </c>
      <c r="N1651">
        <f>VLOOKUP(L1651,[1]Key!$A$1:$C$72,3,FALSE)</f>
        <v>-87.904259999999994</v>
      </c>
      <c r="O1651">
        <v>8</v>
      </c>
      <c r="P1651">
        <v>3</v>
      </c>
      <c r="Q1651">
        <v>1.2</v>
      </c>
      <c r="R1651">
        <v>1.1000000000000001</v>
      </c>
      <c r="S1651">
        <v>48</v>
      </c>
      <c r="T1651">
        <f t="shared" si="225"/>
        <v>-1</v>
      </c>
      <c r="U1651" s="1">
        <v>42791</v>
      </c>
      <c r="V1651" s="13">
        <f t="shared" si="226"/>
        <v>42767</v>
      </c>
      <c r="W1651" s="14">
        <f t="shared" si="227"/>
        <v>42791</v>
      </c>
      <c r="X1651" s="1" t="str">
        <f t="shared" si="228"/>
        <v>Saturday</v>
      </c>
      <c r="Y1651" s="2">
        <v>0.56782407407407409</v>
      </c>
      <c r="Z1651" s="2">
        <f t="shared" si="229"/>
        <v>0.58333333333333326</v>
      </c>
      <c r="AA1651">
        <f>1</f>
        <v>1</v>
      </c>
      <c r="AB1651" s="1">
        <v>42791</v>
      </c>
      <c r="AC1651" s="13">
        <f t="shared" si="230"/>
        <v>42767</v>
      </c>
      <c r="AD1651" s="14">
        <f t="shared" si="231"/>
        <v>42791</v>
      </c>
      <c r="AE1651" s="1" t="str">
        <f t="shared" si="232"/>
        <v>Saturday</v>
      </c>
      <c r="AF1651" s="2">
        <v>0.57305555555555554</v>
      </c>
      <c r="AG1651" s="2">
        <f t="shared" si="233"/>
        <v>0.58333333333333326</v>
      </c>
      <c r="AH1651" t="s">
        <v>27</v>
      </c>
    </row>
    <row r="1652" spans="1:34" x14ac:dyDescent="0.2">
      <c r="A1652">
        <v>1520935</v>
      </c>
      <c r="B1652" t="s">
        <v>88</v>
      </c>
      <c r="E1652">
        <v>53225</v>
      </c>
      <c r="F1652" t="s">
        <v>23</v>
      </c>
      <c r="G1652" t="s">
        <v>89</v>
      </c>
      <c r="H1652">
        <v>5576</v>
      </c>
      <c r="I1652" t="s">
        <v>94</v>
      </c>
      <c r="J1652">
        <f>VLOOKUP(I1652,[1]Key!$A$1:$C$72,2,FALSE)</f>
        <v>43.051119999999997</v>
      </c>
      <c r="K1652">
        <f>VLOOKUP(I1652,[1]Key!$A$1:$C$72,3,FALSE)</f>
        <v>-87.918819999999997</v>
      </c>
      <c r="L1652" t="s">
        <v>94</v>
      </c>
      <c r="M1652">
        <f>VLOOKUP(L1652,[1]Key!$A$1:$C$72,2,FALSE)</f>
        <v>43.051119999999997</v>
      </c>
      <c r="N1652">
        <f>VLOOKUP(L1652,[1]Key!$A$1:$C$72,3,FALSE)</f>
        <v>-87.918819999999997</v>
      </c>
      <c r="O1652">
        <v>20</v>
      </c>
      <c r="P1652">
        <v>3</v>
      </c>
      <c r="Q1652">
        <v>3</v>
      </c>
      <c r="R1652">
        <v>2.9</v>
      </c>
      <c r="S1652">
        <v>120</v>
      </c>
      <c r="T1652">
        <f t="shared" si="225"/>
        <v>-1</v>
      </c>
      <c r="U1652" s="1">
        <v>42791</v>
      </c>
      <c r="V1652" s="13">
        <f t="shared" si="226"/>
        <v>42767</v>
      </c>
      <c r="W1652" s="14">
        <f t="shared" si="227"/>
        <v>42791</v>
      </c>
      <c r="X1652" s="1" t="str">
        <f t="shared" si="228"/>
        <v>Saturday</v>
      </c>
      <c r="Y1652" s="2">
        <v>0.69216435185185177</v>
      </c>
      <c r="Z1652" s="2">
        <f t="shared" si="229"/>
        <v>0.70833333333333326</v>
      </c>
      <c r="AA1652">
        <f>1</f>
        <v>1</v>
      </c>
      <c r="AB1652" s="1">
        <v>42791</v>
      </c>
      <c r="AC1652" s="13">
        <f t="shared" si="230"/>
        <v>42767</v>
      </c>
      <c r="AD1652" s="14">
        <f t="shared" si="231"/>
        <v>42791</v>
      </c>
      <c r="AE1652" s="1" t="str">
        <f t="shared" si="232"/>
        <v>Saturday</v>
      </c>
      <c r="AF1652" s="2">
        <v>0.70567129629629621</v>
      </c>
      <c r="AG1652" s="2">
        <f t="shared" si="233"/>
        <v>0.70833333333333326</v>
      </c>
      <c r="AH1652" t="s">
        <v>35</v>
      </c>
    </row>
    <row r="1653" spans="1:34" x14ac:dyDescent="0.2">
      <c r="A1653">
        <v>1521850</v>
      </c>
      <c r="B1653" t="s">
        <v>88</v>
      </c>
      <c r="E1653">
        <v>53203</v>
      </c>
      <c r="F1653" t="s">
        <v>23</v>
      </c>
      <c r="G1653" t="s">
        <v>89</v>
      </c>
      <c r="H1653">
        <v>996</v>
      </c>
      <c r="I1653" t="s">
        <v>34</v>
      </c>
      <c r="J1653">
        <f>VLOOKUP(I1653,[1]Key!$A$1:$C$72,2,FALSE)</f>
        <v>43.036900000000003</v>
      </c>
      <c r="K1653">
        <f>VLOOKUP(I1653,[1]Key!$A$1:$C$72,3,FALSE)</f>
        <v>-87.89667</v>
      </c>
      <c r="L1653" t="s">
        <v>39</v>
      </c>
      <c r="M1653">
        <f>VLOOKUP(L1653,[1]Key!$A$1:$C$72,2,FALSE)</f>
        <v>43.03913</v>
      </c>
      <c r="N1653">
        <f>VLOOKUP(L1653,[1]Key!$A$1:$C$72,3,FALSE)</f>
        <v>-87.916150000000002</v>
      </c>
      <c r="O1653">
        <v>23</v>
      </c>
      <c r="P1653">
        <v>3</v>
      </c>
      <c r="Q1653">
        <v>3.5</v>
      </c>
      <c r="R1653">
        <v>3.3</v>
      </c>
      <c r="S1653">
        <v>138</v>
      </c>
      <c r="T1653">
        <f t="shared" si="225"/>
        <v>-1</v>
      </c>
      <c r="U1653" s="1">
        <v>42792</v>
      </c>
      <c r="V1653" s="13">
        <f t="shared" si="226"/>
        <v>42767</v>
      </c>
      <c r="W1653" s="14">
        <f t="shared" si="227"/>
        <v>42792</v>
      </c>
      <c r="X1653" s="1" t="str">
        <f t="shared" si="228"/>
        <v>Sunday</v>
      </c>
      <c r="Y1653" s="2">
        <v>0.61406250000000007</v>
      </c>
      <c r="Z1653" s="2">
        <f t="shared" si="229"/>
        <v>0.625</v>
      </c>
      <c r="AA1653">
        <f>1</f>
        <v>1</v>
      </c>
      <c r="AB1653" s="1">
        <v>42792</v>
      </c>
      <c r="AC1653" s="13">
        <f t="shared" si="230"/>
        <v>42767</v>
      </c>
      <c r="AD1653" s="14">
        <f t="shared" si="231"/>
        <v>42792</v>
      </c>
      <c r="AE1653" s="1" t="str">
        <f t="shared" si="232"/>
        <v>Sunday</v>
      </c>
      <c r="AF1653" s="2">
        <v>0.63018518518518518</v>
      </c>
      <c r="AG1653" s="2">
        <f t="shared" si="233"/>
        <v>0.625</v>
      </c>
      <c r="AH1653" t="s">
        <v>27</v>
      </c>
    </row>
    <row r="1654" spans="1:34" x14ac:dyDescent="0.2">
      <c r="A1654">
        <v>1507475</v>
      </c>
      <c r="B1654" t="s">
        <v>88</v>
      </c>
      <c r="E1654">
        <v>80537</v>
      </c>
      <c r="F1654" t="s">
        <v>23</v>
      </c>
      <c r="G1654" t="s">
        <v>89</v>
      </c>
      <c r="H1654">
        <v>361</v>
      </c>
      <c r="I1654" t="s">
        <v>44</v>
      </c>
      <c r="J1654">
        <f>VLOOKUP(I1654,[1]Key!$A$1:$C$72,2,FALSE)</f>
        <v>43.045712999999999</v>
      </c>
      <c r="K1654">
        <f>VLOOKUP(I1654,[1]Key!$A$1:$C$72,3,FALSE)</f>
        <v>-87.899756999999994</v>
      </c>
      <c r="L1654" t="s">
        <v>72</v>
      </c>
      <c r="M1654">
        <f>VLOOKUP(L1654,[1]Key!$A$1:$C$72,2,FALSE)</f>
        <v>43.02948</v>
      </c>
      <c r="N1654">
        <f>VLOOKUP(L1654,[1]Key!$A$1:$C$72,3,FALSE)</f>
        <v>-87.912819999999996</v>
      </c>
      <c r="O1654">
        <v>77</v>
      </c>
      <c r="P1654">
        <v>0</v>
      </c>
      <c r="Q1654">
        <v>11.6</v>
      </c>
      <c r="R1654">
        <v>11</v>
      </c>
      <c r="S1654">
        <v>462</v>
      </c>
      <c r="T1654">
        <f t="shared" si="225"/>
        <v>-1</v>
      </c>
      <c r="U1654" s="1">
        <v>42781</v>
      </c>
      <c r="V1654" s="13">
        <f t="shared" si="226"/>
        <v>42767</v>
      </c>
      <c r="W1654" s="14">
        <f t="shared" si="227"/>
        <v>42781</v>
      </c>
      <c r="X1654" s="1" t="str">
        <f t="shared" si="228"/>
        <v>Wednesday</v>
      </c>
      <c r="Y1654" s="2">
        <v>0.61172453703703711</v>
      </c>
      <c r="Z1654" s="2">
        <f t="shared" si="229"/>
        <v>0.625</v>
      </c>
      <c r="AA1654">
        <f>1</f>
        <v>1</v>
      </c>
      <c r="AB1654" s="1">
        <v>42781</v>
      </c>
      <c r="AC1654" s="13">
        <f t="shared" si="230"/>
        <v>42767</v>
      </c>
      <c r="AD1654" s="14">
        <f t="shared" si="231"/>
        <v>42781</v>
      </c>
      <c r="AE1654" s="1" t="str">
        <f t="shared" si="232"/>
        <v>Wednesday</v>
      </c>
      <c r="AF1654" s="2">
        <v>0.66472222222222221</v>
      </c>
      <c r="AG1654" s="2">
        <f t="shared" si="233"/>
        <v>0.66666666666666663</v>
      </c>
      <c r="AH1654" t="s">
        <v>27</v>
      </c>
    </row>
    <row r="1655" spans="1:34" x14ac:dyDescent="0.2">
      <c r="A1655">
        <v>1510317</v>
      </c>
      <c r="B1655" t="s">
        <v>88</v>
      </c>
      <c r="E1655">
        <v>53223</v>
      </c>
      <c r="F1655" t="s">
        <v>23</v>
      </c>
      <c r="G1655" t="s">
        <v>89</v>
      </c>
      <c r="H1655">
        <v>11105</v>
      </c>
      <c r="I1655" t="s">
        <v>34</v>
      </c>
      <c r="J1655">
        <f>VLOOKUP(I1655,[1]Key!$A$1:$C$72,2,FALSE)</f>
        <v>43.036900000000003</v>
      </c>
      <c r="K1655">
        <f>VLOOKUP(I1655,[1]Key!$A$1:$C$72,3,FALSE)</f>
        <v>-87.89667</v>
      </c>
      <c r="L1655" t="s">
        <v>34</v>
      </c>
      <c r="M1655">
        <f>VLOOKUP(L1655,[1]Key!$A$1:$C$72,2,FALSE)</f>
        <v>43.036900000000003</v>
      </c>
      <c r="N1655">
        <f>VLOOKUP(L1655,[1]Key!$A$1:$C$72,3,FALSE)</f>
        <v>-87.89667</v>
      </c>
      <c r="O1655">
        <v>18</v>
      </c>
      <c r="P1655">
        <v>0</v>
      </c>
      <c r="Q1655">
        <v>2.7</v>
      </c>
      <c r="R1655">
        <v>2.6</v>
      </c>
      <c r="S1655">
        <v>108</v>
      </c>
      <c r="T1655">
        <f t="shared" si="225"/>
        <v>-1</v>
      </c>
      <c r="U1655" s="1">
        <v>42785</v>
      </c>
      <c r="V1655" s="13">
        <f t="shared" si="226"/>
        <v>42767</v>
      </c>
      <c r="W1655" s="14">
        <f t="shared" si="227"/>
        <v>42785</v>
      </c>
      <c r="X1655" s="1" t="str">
        <f t="shared" si="228"/>
        <v>Sunday</v>
      </c>
      <c r="Y1655" s="2">
        <v>0.59907407407407409</v>
      </c>
      <c r="Z1655" s="2">
        <f t="shared" si="229"/>
        <v>0.58333333333333326</v>
      </c>
      <c r="AA1655">
        <f>1</f>
        <v>1</v>
      </c>
      <c r="AB1655" s="1">
        <v>42785</v>
      </c>
      <c r="AC1655" s="13">
        <f t="shared" si="230"/>
        <v>42767</v>
      </c>
      <c r="AD1655" s="14">
        <f t="shared" si="231"/>
        <v>42785</v>
      </c>
      <c r="AE1655" s="1" t="str">
        <f t="shared" si="232"/>
        <v>Sunday</v>
      </c>
      <c r="AF1655" s="2">
        <v>0.61131944444444442</v>
      </c>
      <c r="AG1655" s="2">
        <f t="shared" si="233"/>
        <v>0.625</v>
      </c>
      <c r="AH1655" t="s">
        <v>35</v>
      </c>
    </row>
    <row r="1656" spans="1:34" x14ac:dyDescent="0.2">
      <c r="A1656">
        <v>1137978</v>
      </c>
      <c r="B1656" t="s">
        <v>88</v>
      </c>
      <c r="E1656">
        <v>60654</v>
      </c>
      <c r="F1656" t="s">
        <v>23</v>
      </c>
      <c r="G1656" t="s">
        <v>89</v>
      </c>
      <c r="H1656">
        <v>274</v>
      </c>
      <c r="I1656" t="s">
        <v>33</v>
      </c>
      <c r="J1656">
        <f>VLOOKUP(I1656,[1]Key!$A$1:$C$72,2,FALSE)</f>
        <v>43.034619999999997</v>
      </c>
      <c r="K1656">
        <f>VLOOKUP(I1656,[1]Key!$A$1:$C$72,3,FALSE)</f>
        <v>-87.917500000000004</v>
      </c>
      <c r="L1656" t="s">
        <v>43</v>
      </c>
      <c r="M1656">
        <f>VLOOKUP(L1656,[1]Key!$A$1:$C$72,2,FALSE)</f>
        <v>43.03886</v>
      </c>
      <c r="N1656">
        <f>VLOOKUP(L1656,[1]Key!$A$1:$C$72,3,FALSE)</f>
        <v>-87.902720000000002</v>
      </c>
      <c r="O1656">
        <v>10</v>
      </c>
      <c r="P1656">
        <v>3</v>
      </c>
      <c r="Q1656">
        <v>1.5</v>
      </c>
      <c r="R1656">
        <v>1.4</v>
      </c>
      <c r="S1656">
        <v>60</v>
      </c>
      <c r="T1656">
        <f t="shared" si="225"/>
        <v>-1</v>
      </c>
      <c r="U1656" s="1">
        <v>42767</v>
      </c>
      <c r="V1656" s="13">
        <f t="shared" si="226"/>
        <v>42767</v>
      </c>
      <c r="W1656" s="14">
        <f t="shared" si="227"/>
        <v>42767</v>
      </c>
      <c r="X1656" s="1" t="str">
        <f t="shared" si="228"/>
        <v>Wednesday</v>
      </c>
      <c r="Y1656" s="2">
        <v>0.41240740740740739</v>
      </c>
      <c r="Z1656" s="2">
        <f t="shared" si="229"/>
        <v>0.41666666666666663</v>
      </c>
      <c r="AA1656">
        <f>1</f>
        <v>1</v>
      </c>
      <c r="AB1656" s="1">
        <v>42767</v>
      </c>
      <c r="AC1656" s="13">
        <f t="shared" si="230"/>
        <v>42767</v>
      </c>
      <c r="AD1656" s="14">
        <f t="shared" si="231"/>
        <v>42767</v>
      </c>
      <c r="AE1656" s="1" t="str">
        <f t="shared" si="232"/>
        <v>Wednesday</v>
      </c>
      <c r="AF1656" s="2">
        <v>0.41934027777777777</v>
      </c>
      <c r="AG1656" s="2">
        <f t="shared" si="233"/>
        <v>0.41666666666666663</v>
      </c>
      <c r="AH1656" t="s">
        <v>27</v>
      </c>
    </row>
    <row r="1657" spans="1:34" x14ac:dyDescent="0.2">
      <c r="A1657">
        <v>1434632</v>
      </c>
      <c r="B1657" t="s">
        <v>88</v>
      </c>
      <c r="E1657">
        <v>53233</v>
      </c>
      <c r="F1657" t="s">
        <v>23</v>
      </c>
      <c r="G1657" t="s">
        <v>89</v>
      </c>
      <c r="H1657">
        <v>11146</v>
      </c>
      <c r="I1657" t="s">
        <v>41</v>
      </c>
      <c r="J1657">
        <f>VLOOKUP(I1657,[1]Key!$A$1:$C$72,2,FALSE)</f>
        <v>43.04824</v>
      </c>
      <c r="K1657">
        <f>VLOOKUP(I1657,[1]Key!$A$1:$C$72,3,FALSE)</f>
        <v>-87.904970000000006</v>
      </c>
      <c r="L1657" t="s">
        <v>41</v>
      </c>
      <c r="M1657">
        <f>VLOOKUP(L1657,[1]Key!$A$1:$C$72,2,FALSE)</f>
        <v>43.04824</v>
      </c>
      <c r="N1657">
        <f>VLOOKUP(L1657,[1]Key!$A$1:$C$72,3,FALSE)</f>
        <v>-87.904970000000006</v>
      </c>
      <c r="O1657">
        <v>5</v>
      </c>
      <c r="P1657">
        <v>3</v>
      </c>
      <c r="Q1657">
        <v>0.8</v>
      </c>
      <c r="R1657">
        <v>0.7</v>
      </c>
      <c r="S1657">
        <v>30</v>
      </c>
      <c r="T1657">
        <f t="shared" si="225"/>
        <v>-1</v>
      </c>
      <c r="U1657" s="1">
        <v>42770</v>
      </c>
      <c r="V1657" s="13">
        <f t="shared" si="226"/>
        <v>42767</v>
      </c>
      <c r="W1657" s="14">
        <f t="shared" si="227"/>
        <v>42770</v>
      </c>
      <c r="X1657" s="1" t="str">
        <f t="shared" si="228"/>
        <v>Saturday</v>
      </c>
      <c r="Y1657" s="2">
        <v>0.60506944444444444</v>
      </c>
      <c r="Z1657" s="2">
        <f t="shared" si="229"/>
        <v>0.625</v>
      </c>
      <c r="AA1657">
        <f>1</f>
        <v>1</v>
      </c>
      <c r="AB1657" s="1">
        <v>42770</v>
      </c>
      <c r="AC1657" s="13">
        <f t="shared" si="230"/>
        <v>42767</v>
      </c>
      <c r="AD1657" s="14">
        <f t="shared" si="231"/>
        <v>42770</v>
      </c>
      <c r="AE1657" s="1" t="str">
        <f t="shared" si="232"/>
        <v>Saturday</v>
      </c>
      <c r="AF1657" s="2">
        <v>0.60835648148148147</v>
      </c>
      <c r="AG1657" s="2">
        <f t="shared" si="233"/>
        <v>0.625</v>
      </c>
      <c r="AH1657" t="s">
        <v>35</v>
      </c>
    </row>
    <row r="1658" spans="1:34" x14ac:dyDescent="0.2">
      <c r="A1658">
        <v>1500020</v>
      </c>
      <c r="B1658" t="s">
        <v>88</v>
      </c>
      <c r="E1658">
        <v>53224</v>
      </c>
      <c r="F1658" t="s">
        <v>23</v>
      </c>
      <c r="G1658" t="s">
        <v>89</v>
      </c>
      <c r="H1658">
        <v>11148</v>
      </c>
      <c r="I1658" t="s">
        <v>30</v>
      </c>
      <c r="J1658">
        <f>VLOOKUP(I1658,[1]Key!$A$1:$C$72,2,FALSE)</f>
        <v>43.05847</v>
      </c>
      <c r="K1658">
        <f>VLOOKUP(I1658,[1]Key!$A$1:$C$72,3,FALSE)</f>
        <v>-87.898079999999993</v>
      </c>
      <c r="L1658" t="s">
        <v>70</v>
      </c>
      <c r="M1658">
        <f>VLOOKUP(L1658,[1]Key!$A$1:$C$72,2,FALSE)</f>
        <v>43.053040000000003</v>
      </c>
      <c r="N1658">
        <f>VLOOKUP(L1658,[1]Key!$A$1:$C$72,3,FALSE)</f>
        <v>-87.897660000000002</v>
      </c>
      <c r="O1658">
        <v>5</v>
      </c>
      <c r="P1658">
        <v>3</v>
      </c>
      <c r="Q1658">
        <v>0.8</v>
      </c>
      <c r="R1658">
        <v>0.7</v>
      </c>
      <c r="S1658">
        <v>30</v>
      </c>
      <c r="T1658">
        <f t="shared" si="225"/>
        <v>-1</v>
      </c>
      <c r="U1658" s="1">
        <v>42770</v>
      </c>
      <c r="V1658" s="13">
        <f t="shared" si="226"/>
        <v>42767</v>
      </c>
      <c r="W1658" s="14">
        <f t="shared" si="227"/>
        <v>42770</v>
      </c>
      <c r="X1658" s="1" t="str">
        <f t="shared" si="228"/>
        <v>Saturday</v>
      </c>
      <c r="Y1658" s="2">
        <v>0.90480324074074081</v>
      </c>
      <c r="Z1658" s="2">
        <f t="shared" si="229"/>
        <v>0.91666666666666663</v>
      </c>
      <c r="AA1658">
        <f>1</f>
        <v>1</v>
      </c>
      <c r="AB1658" s="1">
        <v>42770</v>
      </c>
      <c r="AC1658" s="13">
        <f t="shared" si="230"/>
        <v>42767</v>
      </c>
      <c r="AD1658" s="14">
        <f t="shared" si="231"/>
        <v>42770</v>
      </c>
      <c r="AE1658" s="1" t="str">
        <f t="shared" si="232"/>
        <v>Saturday</v>
      </c>
      <c r="AF1658" s="2">
        <v>0.90796296296296297</v>
      </c>
      <c r="AG1658" s="2">
        <f t="shared" si="233"/>
        <v>0.91666666666666663</v>
      </c>
      <c r="AH1658" t="s">
        <v>27</v>
      </c>
    </row>
    <row r="1659" spans="1:34" x14ac:dyDescent="0.2">
      <c r="A1659">
        <v>1485421</v>
      </c>
      <c r="B1659" t="s">
        <v>88</v>
      </c>
      <c r="E1659">
        <v>53212</v>
      </c>
      <c r="F1659" t="s">
        <v>23</v>
      </c>
      <c r="G1659" t="s">
        <v>89</v>
      </c>
      <c r="H1659">
        <v>11162</v>
      </c>
      <c r="I1659" t="s">
        <v>48</v>
      </c>
      <c r="J1659">
        <f>VLOOKUP(I1659,[1]Key!$A$1:$C$72,2,FALSE)</f>
        <v>43.05097</v>
      </c>
      <c r="K1659">
        <f>VLOOKUP(I1659,[1]Key!$A$1:$C$72,3,FALSE)</f>
        <v>-87.906440000000003</v>
      </c>
      <c r="L1659" t="s">
        <v>70</v>
      </c>
      <c r="M1659">
        <f>VLOOKUP(L1659,[1]Key!$A$1:$C$72,2,FALSE)</f>
        <v>43.053040000000003</v>
      </c>
      <c r="N1659">
        <f>VLOOKUP(L1659,[1]Key!$A$1:$C$72,3,FALSE)</f>
        <v>-87.897660000000002</v>
      </c>
      <c r="O1659">
        <v>13</v>
      </c>
      <c r="P1659">
        <v>3</v>
      </c>
      <c r="Q1659">
        <v>2</v>
      </c>
      <c r="R1659">
        <v>1.9</v>
      </c>
      <c r="S1659">
        <v>78</v>
      </c>
      <c r="T1659">
        <f t="shared" si="225"/>
        <v>-1</v>
      </c>
      <c r="U1659" s="1">
        <v>42773</v>
      </c>
      <c r="V1659" s="13">
        <f t="shared" si="226"/>
        <v>42767</v>
      </c>
      <c r="W1659" s="14">
        <f t="shared" si="227"/>
        <v>42773</v>
      </c>
      <c r="X1659" s="1" t="str">
        <f t="shared" si="228"/>
        <v>Tuesday</v>
      </c>
      <c r="Y1659" s="2">
        <v>0.77730324074074064</v>
      </c>
      <c r="Z1659" s="2">
        <f t="shared" si="229"/>
        <v>0.79166666666666663</v>
      </c>
      <c r="AA1659">
        <f>1</f>
        <v>1</v>
      </c>
      <c r="AB1659" s="1">
        <v>42773</v>
      </c>
      <c r="AC1659" s="13">
        <f t="shared" si="230"/>
        <v>42767</v>
      </c>
      <c r="AD1659" s="14">
        <f t="shared" si="231"/>
        <v>42773</v>
      </c>
      <c r="AE1659" s="1" t="str">
        <f t="shared" si="232"/>
        <v>Tuesday</v>
      </c>
      <c r="AF1659" s="2">
        <v>0.78643518518518529</v>
      </c>
      <c r="AG1659" s="2">
        <f t="shared" si="233"/>
        <v>0.79166666666666663</v>
      </c>
      <c r="AH1659" t="s">
        <v>27</v>
      </c>
    </row>
    <row r="1660" spans="1:34" x14ac:dyDescent="0.2">
      <c r="A1660">
        <v>1501985</v>
      </c>
      <c r="B1660" t="s">
        <v>88</v>
      </c>
      <c r="F1660" t="s">
        <v>23</v>
      </c>
      <c r="G1660" t="s">
        <v>89</v>
      </c>
      <c r="H1660">
        <v>11157</v>
      </c>
      <c r="I1660" t="s">
        <v>81</v>
      </c>
      <c r="J1660">
        <f>VLOOKUP(I1660,[1]Key!$A$1:$C$72,2,FALSE)</f>
        <v>43.06033</v>
      </c>
      <c r="K1660">
        <f>VLOOKUP(I1660,[1]Key!$A$1:$C$72,3,FALSE)</f>
        <v>-87.89546</v>
      </c>
      <c r="L1660" t="s">
        <v>48</v>
      </c>
      <c r="M1660">
        <f>VLOOKUP(L1660,[1]Key!$A$1:$C$72,2,FALSE)</f>
        <v>43.05097</v>
      </c>
      <c r="N1660">
        <f>VLOOKUP(L1660,[1]Key!$A$1:$C$72,3,FALSE)</f>
        <v>-87.906440000000003</v>
      </c>
      <c r="O1660">
        <v>18</v>
      </c>
      <c r="P1660">
        <v>3</v>
      </c>
      <c r="Q1660">
        <v>2.7</v>
      </c>
      <c r="R1660">
        <v>2.6</v>
      </c>
      <c r="S1660">
        <v>108</v>
      </c>
      <c r="T1660">
        <f t="shared" si="225"/>
        <v>-1</v>
      </c>
      <c r="U1660" s="1">
        <v>42774</v>
      </c>
      <c r="V1660" s="13">
        <f t="shared" si="226"/>
        <v>42767</v>
      </c>
      <c r="W1660" s="14">
        <f t="shared" si="227"/>
        <v>42774</v>
      </c>
      <c r="X1660" s="1" t="str">
        <f t="shared" si="228"/>
        <v>Wednesday</v>
      </c>
      <c r="Y1660" s="2">
        <v>0.40271990740740743</v>
      </c>
      <c r="Z1660" s="2">
        <f t="shared" si="229"/>
        <v>0.41666666666666663</v>
      </c>
      <c r="AA1660">
        <f>1</f>
        <v>1</v>
      </c>
      <c r="AB1660" s="1">
        <v>42774</v>
      </c>
      <c r="AC1660" s="13">
        <f t="shared" si="230"/>
        <v>42767</v>
      </c>
      <c r="AD1660" s="14">
        <f t="shared" si="231"/>
        <v>42774</v>
      </c>
      <c r="AE1660" s="1" t="str">
        <f t="shared" si="232"/>
        <v>Wednesday</v>
      </c>
      <c r="AF1660" s="2">
        <v>0.41519675925925931</v>
      </c>
      <c r="AG1660" s="2">
        <f t="shared" si="233"/>
        <v>0.41666666666666663</v>
      </c>
      <c r="AH1660" t="s">
        <v>27</v>
      </c>
    </row>
    <row r="1661" spans="1:34" x14ac:dyDescent="0.2">
      <c r="A1661">
        <v>1306778</v>
      </c>
      <c r="B1661" t="s">
        <v>88</v>
      </c>
      <c r="E1661">
        <v>53204</v>
      </c>
      <c r="F1661" t="s">
        <v>23</v>
      </c>
      <c r="G1661" t="s">
        <v>89</v>
      </c>
      <c r="H1661">
        <v>5470</v>
      </c>
      <c r="I1661" t="s">
        <v>38</v>
      </c>
      <c r="J1661">
        <f>VLOOKUP(I1661,[1]Key!$A$1:$C$72,2,FALSE)</f>
        <v>43.004728999999998</v>
      </c>
      <c r="K1661">
        <f>VLOOKUP(I1661,[1]Key!$A$1:$C$72,3,FALSE)</f>
        <v>-87.905463999999995</v>
      </c>
      <c r="L1661" t="s">
        <v>40</v>
      </c>
      <c r="M1661">
        <f>VLOOKUP(L1661,[1]Key!$A$1:$C$72,2,FALSE)</f>
        <v>43.031480000000002</v>
      </c>
      <c r="N1661">
        <f>VLOOKUP(L1661,[1]Key!$A$1:$C$72,3,FALSE)</f>
        <v>-87.908169999999998</v>
      </c>
      <c r="O1661">
        <v>13</v>
      </c>
      <c r="P1661">
        <v>3</v>
      </c>
      <c r="Q1661">
        <v>2</v>
      </c>
      <c r="R1661">
        <v>1.9</v>
      </c>
      <c r="S1661">
        <v>78</v>
      </c>
      <c r="T1661">
        <f t="shared" si="225"/>
        <v>-1</v>
      </c>
      <c r="U1661" s="1">
        <v>42774</v>
      </c>
      <c r="V1661" s="13">
        <f t="shared" si="226"/>
        <v>42767</v>
      </c>
      <c r="W1661" s="14">
        <f t="shared" si="227"/>
        <v>42774</v>
      </c>
      <c r="X1661" s="1" t="str">
        <f t="shared" si="228"/>
        <v>Wednesday</v>
      </c>
      <c r="Y1661" s="2">
        <v>0.63616898148148149</v>
      </c>
      <c r="Z1661" s="2">
        <f t="shared" si="229"/>
        <v>0.625</v>
      </c>
      <c r="AA1661">
        <f>1</f>
        <v>1</v>
      </c>
      <c r="AB1661" s="1">
        <v>42774</v>
      </c>
      <c r="AC1661" s="13">
        <f t="shared" si="230"/>
        <v>42767</v>
      </c>
      <c r="AD1661" s="14">
        <f t="shared" si="231"/>
        <v>42774</v>
      </c>
      <c r="AE1661" s="1" t="str">
        <f t="shared" si="232"/>
        <v>Wednesday</v>
      </c>
      <c r="AF1661" s="2">
        <v>0.64575231481481488</v>
      </c>
      <c r="AG1661" s="2">
        <f t="shared" si="233"/>
        <v>0.625</v>
      </c>
      <c r="AH1661" t="s">
        <v>27</v>
      </c>
    </row>
    <row r="1662" spans="1:34" x14ac:dyDescent="0.2">
      <c r="A1662">
        <v>1137978</v>
      </c>
      <c r="B1662" t="s">
        <v>88</v>
      </c>
      <c r="E1662">
        <v>60654</v>
      </c>
      <c r="F1662" t="s">
        <v>23</v>
      </c>
      <c r="G1662" t="s">
        <v>89</v>
      </c>
      <c r="H1662">
        <v>81</v>
      </c>
      <c r="I1662" t="s">
        <v>33</v>
      </c>
      <c r="J1662">
        <f>VLOOKUP(I1662,[1]Key!$A$1:$C$72,2,FALSE)</f>
        <v>43.034619999999997</v>
      </c>
      <c r="K1662">
        <f>VLOOKUP(I1662,[1]Key!$A$1:$C$72,3,FALSE)</f>
        <v>-87.917500000000004</v>
      </c>
      <c r="L1662" t="s">
        <v>43</v>
      </c>
      <c r="M1662">
        <f>VLOOKUP(L1662,[1]Key!$A$1:$C$72,2,FALSE)</f>
        <v>43.03886</v>
      </c>
      <c r="N1662">
        <f>VLOOKUP(L1662,[1]Key!$A$1:$C$72,3,FALSE)</f>
        <v>-87.902720000000002</v>
      </c>
      <c r="O1662">
        <v>7</v>
      </c>
      <c r="P1662">
        <v>3</v>
      </c>
      <c r="Q1662">
        <v>1.1000000000000001</v>
      </c>
      <c r="R1662">
        <v>1</v>
      </c>
      <c r="S1662">
        <v>42</v>
      </c>
      <c r="T1662">
        <f t="shared" si="225"/>
        <v>-1</v>
      </c>
      <c r="U1662" s="1">
        <v>42775</v>
      </c>
      <c r="V1662" s="13">
        <f t="shared" si="226"/>
        <v>42767</v>
      </c>
      <c r="W1662" s="14">
        <f t="shared" si="227"/>
        <v>42775</v>
      </c>
      <c r="X1662" s="1" t="str">
        <f t="shared" si="228"/>
        <v>Thursday</v>
      </c>
      <c r="Y1662" s="2">
        <v>0.4161111111111111</v>
      </c>
      <c r="Z1662" s="2">
        <f t="shared" si="229"/>
        <v>0.41666666666666663</v>
      </c>
      <c r="AA1662">
        <f>1</f>
        <v>1</v>
      </c>
      <c r="AB1662" s="1">
        <v>42775</v>
      </c>
      <c r="AC1662" s="13">
        <f t="shared" si="230"/>
        <v>42767</v>
      </c>
      <c r="AD1662" s="14">
        <f t="shared" si="231"/>
        <v>42775</v>
      </c>
      <c r="AE1662" s="1" t="str">
        <f t="shared" si="232"/>
        <v>Thursday</v>
      </c>
      <c r="AF1662" s="2">
        <v>0.42146990740740736</v>
      </c>
      <c r="AG1662" s="2">
        <f t="shared" si="233"/>
        <v>0.41666666666666663</v>
      </c>
      <c r="AH1662" t="s">
        <v>27</v>
      </c>
    </row>
    <row r="1663" spans="1:34" x14ac:dyDescent="0.2">
      <c r="A1663">
        <v>1231117</v>
      </c>
      <c r="B1663" t="s">
        <v>88</v>
      </c>
      <c r="E1663">
        <v>53222</v>
      </c>
      <c r="F1663" t="s">
        <v>23</v>
      </c>
      <c r="G1663" t="s">
        <v>89</v>
      </c>
      <c r="H1663">
        <v>267</v>
      </c>
      <c r="I1663" t="s">
        <v>82</v>
      </c>
      <c r="J1663">
        <f>VLOOKUP(I1663,[1]Key!$A$1:$C$72,2,FALSE)</f>
        <v>43.026229999999998</v>
      </c>
      <c r="K1663">
        <f>VLOOKUP(I1663,[1]Key!$A$1:$C$72,3,FALSE)</f>
        <v>-87.912809999999993</v>
      </c>
      <c r="L1663" t="s">
        <v>33</v>
      </c>
      <c r="M1663">
        <f>VLOOKUP(L1663,[1]Key!$A$1:$C$72,2,FALSE)</f>
        <v>43.034619999999997</v>
      </c>
      <c r="N1663">
        <f>VLOOKUP(L1663,[1]Key!$A$1:$C$72,3,FALSE)</f>
        <v>-87.917500000000004</v>
      </c>
      <c r="O1663">
        <v>10</v>
      </c>
      <c r="P1663">
        <v>3</v>
      </c>
      <c r="Q1663">
        <v>1.5</v>
      </c>
      <c r="R1663">
        <v>1.4</v>
      </c>
      <c r="S1663">
        <v>60</v>
      </c>
      <c r="T1663">
        <f t="shared" si="225"/>
        <v>-1</v>
      </c>
      <c r="U1663" s="1">
        <v>42775</v>
      </c>
      <c r="V1663" s="13">
        <f t="shared" si="226"/>
        <v>42767</v>
      </c>
      <c r="W1663" s="14">
        <f t="shared" si="227"/>
        <v>42775</v>
      </c>
      <c r="X1663" s="1" t="str">
        <f t="shared" si="228"/>
        <v>Thursday</v>
      </c>
      <c r="Y1663" s="2">
        <v>0.83361111111111119</v>
      </c>
      <c r="Z1663" s="2">
        <f t="shared" si="229"/>
        <v>0.83333333333333326</v>
      </c>
      <c r="AA1663">
        <f>1</f>
        <v>1</v>
      </c>
      <c r="AB1663" s="1">
        <v>42775</v>
      </c>
      <c r="AC1663" s="13">
        <f t="shared" si="230"/>
        <v>42767</v>
      </c>
      <c r="AD1663" s="14">
        <f t="shared" si="231"/>
        <v>42775</v>
      </c>
      <c r="AE1663" s="1" t="str">
        <f t="shared" si="232"/>
        <v>Thursday</v>
      </c>
      <c r="AF1663" s="2">
        <v>0.84087962962962959</v>
      </c>
      <c r="AG1663" s="2">
        <f t="shared" si="233"/>
        <v>0.83333333333333326</v>
      </c>
      <c r="AH1663" t="s">
        <v>27</v>
      </c>
    </row>
    <row r="1664" spans="1:34" x14ac:dyDescent="0.2">
      <c r="A1664">
        <v>928575</v>
      </c>
      <c r="B1664" t="s">
        <v>88</v>
      </c>
      <c r="E1664">
        <v>53179</v>
      </c>
      <c r="F1664" t="s">
        <v>23</v>
      </c>
      <c r="G1664" t="s">
        <v>89</v>
      </c>
      <c r="H1664">
        <v>354</v>
      </c>
      <c r="I1664" t="s">
        <v>36</v>
      </c>
      <c r="J1664">
        <f>VLOOKUP(I1664,[1]Key!$A$1:$C$72,2,FALSE)</f>
        <v>43.038580000000003</v>
      </c>
      <c r="K1664">
        <f>VLOOKUP(I1664,[1]Key!$A$1:$C$72,3,FALSE)</f>
        <v>-87.90934</v>
      </c>
      <c r="L1664" t="s">
        <v>79</v>
      </c>
      <c r="M1664">
        <f>VLOOKUP(L1664,[1]Key!$A$1:$C$72,2,FALSE)</f>
        <v>43.038649999999997</v>
      </c>
      <c r="N1664">
        <f>VLOOKUP(L1664,[1]Key!$A$1:$C$72,3,FALSE)</f>
        <v>-87.921930000000003</v>
      </c>
      <c r="O1664">
        <v>8</v>
      </c>
      <c r="P1664">
        <v>3</v>
      </c>
      <c r="Q1664">
        <v>1.2</v>
      </c>
      <c r="R1664">
        <v>1.1000000000000001</v>
      </c>
      <c r="S1664">
        <v>48</v>
      </c>
      <c r="T1664">
        <f t="shared" si="225"/>
        <v>-1</v>
      </c>
      <c r="U1664" s="1">
        <v>42776</v>
      </c>
      <c r="V1664" s="13">
        <f t="shared" si="226"/>
        <v>42767</v>
      </c>
      <c r="W1664" s="14">
        <f t="shared" si="227"/>
        <v>42776</v>
      </c>
      <c r="X1664" s="1" t="str">
        <f t="shared" si="228"/>
        <v>Friday</v>
      </c>
      <c r="Y1664" s="2">
        <v>0.3869097222222222</v>
      </c>
      <c r="Z1664" s="2">
        <f t="shared" si="229"/>
        <v>0.375</v>
      </c>
      <c r="AA1664">
        <f>1</f>
        <v>1</v>
      </c>
      <c r="AB1664" s="1">
        <v>42776</v>
      </c>
      <c r="AC1664" s="13">
        <f t="shared" si="230"/>
        <v>42767</v>
      </c>
      <c r="AD1664" s="14">
        <f t="shared" si="231"/>
        <v>42776</v>
      </c>
      <c r="AE1664" s="1" t="str">
        <f t="shared" si="232"/>
        <v>Friday</v>
      </c>
      <c r="AF1664" s="2">
        <v>0.39265046296296297</v>
      </c>
      <c r="AG1664" s="2">
        <f t="shared" si="233"/>
        <v>0.375</v>
      </c>
      <c r="AH1664" t="s">
        <v>27</v>
      </c>
    </row>
    <row r="1665" spans="1:34" x14ac:dyDescent="0.2">
      <c r="A1665">
        <v>1503433</v>
      </c>
      <c r="B1665" t="s">
        <v>88</v>
      </c>
      <c r="E1665">
        <v>53202</v>
      </c>
      <c r="F1665" t="s">
        <v>23</v>
      </c>
      <c r="G1665" t="s">
        <v>89</v>
      </c>
      <c r="H1665">
        <v>5459</v>
      </c>
      <c r="I1665" t="s">
        <v>69</v>
      </c>
      <c r="J1665">
        <f>VLOOKUP(I1665,[1]Key!$A$1:$C$72,2,FALSE)</f>
        <v>43.048200000000001</v>
      </c>
      <c r="K1665">
        <f>VLOOKUP(I1665,[1]Key!$A$1:$C$72,3,FALSE)</f>
        <v>-87.900859999999994</v>
      </c>
      <c r="L1665" t="s">
        <v>69</v>
      </c>
      <c r="M1665">
        <f>VLOOKUP(L1665,[1]Key!$A$1:$C$72,2,FALSE)</f>
        <v>43.048200000000001</v>
      </c>
      <c r="N1665">
        <f>VLOOKUP(L1665,[1]Key!$A$1:$C$72,3,FALSE)</f>
        <v>-87.900859999999994</v>
      </c>
      <c r="O1665">
        <v>7</v>
      </c>
      <c r="P1665">
        <v>3</v>
      </c>
      <c r="Q1665">
        <v>1.1000000000000001</v>
      </c>
      <c r="R1665">
        <v>1</v>
      </c>
      <c r="S1665">
        <v>42</v>
      </c>
      <c r="T1665">
        <f t="shared" si="225"/>
        <v>-1</v>
      </c>
      <c r="U1665" s="1">
        <v>42776</v>
      </c>
      <c r="V1665" s="13">
        <f t="shared" si="226"/>
        <v>42767</v>
      </c>
      <c r="W1665" s="14">
        <f t="shared" si="227"/>
        <v>42776</v>
      </c>
      <c r="X1665" s="1" t="str">
        <f t="shared" si="228"/>
        <v>Friday</v>
      </c>
      <c r="Y1665" s="2">
        <v>0.86496527777777776</v>
      </c>
      <c r="Z1665" s="2">
        <f t="shared" si="229"/>
        <v>0.875</v>
      </c>
      <c r="AA1665">
        <f>1</f>
        <v>1</v>
      </c>
      <c r="AB1665" s="1">
        <v>42776</v>
      </c>
      <c r="AC1665" s="13">
        <f t="shared" si="230"/>
        <v>42767</v>
      </c>
      <c r="AD1665" s="14">
        <f t="shared" si="231"/>
        <v>42776</v>
      </c>
      <c r="AE1665" s="1" t="str">
        <f t="shared" si="232"/>
        <v>Friday</v>
      </c>
      <c r="AF1665" s="2">
        <v>0.86954861111111104</v>
      </c>
      <c r="AG1665" s="2">
        <f t="shared" si="233"/>
        <v>0.875</v>
      </c>
      <c r="AH1665" t="s">
        <v>35</v>
      </c>
    </row>
    <row r="1666" spans="1:34" x14ac:dyDescent="0.2">
      <c r="A1666">
        <v>1503497</v>
      </c>
      <c r="B1666" t="s">
        <v>88</v>
      </c>
      <c r="E1666">
        <v>53150</v>
      </c>
      <c r="F1666" t="s">
        <v>23</v>
      </c>
      <c r="G1666" t="s">
        <v>89</v>
      </c>
      <c r="H1666">
        <v>11055</v>
      </c>
      <c r="I1666" t="s">
        <v>80</v>
      </c>
      <c r="J1666">
        <f>VLOOKUP(I1666,[1]Key!$A$1:$C$72,2,FALSE)</f>
        <v>43.052460000000004</v>
      </c>
      <c r="K1666">
        <f>VLOOKUP(I1666,[1]Key!$A$1:$C$72,3,FALSE)</f>
        <v>-87.891000000000005</v>
      </c>
      <c r="L1666" t="s">
        <v>61</v>
      </c>
      <c r="M1666">
        <f>VLOOKUP(L1666,[1]Key!$A$1:$C$72,2,FALSE)</f>
        <v>43.058619999999998</v>
      </c>
      <c r="N1666">
        <f>VLOOKUP(L1666,[1]Key!$A$1:$C$72,3,FALSE)</f>
        <v>-87.885319999999993</v>
      </c>
      <c r="O1666">
        <v>4</v>
      </c>
      <c r="P1666">
        <v>0</v>
      </c>
      <c r="Q1666">
        <v>0.6</v>
      </c>
      <c r="R1666">
        <v>0.6</v>
      </c>
      <c r="S1666">
        <v>24</v>
      </c>
      <c r="T1666">
        <f t="shared" ref="T1666:T1729" si="234">-1</f>
        <v>-1</v>
      </c>
      <c r="U1666" s="1">
        <v>42776</v>
      </c>
      <c r="V1666" s="13">
        <f t="shared" ref="V1666:V1729" si="235">DATE(YEAR(U1666), MONTH(U1666), 1)</f>
        <v>42767</v>
      </c>
      <c r="W1666" s="14">
        <f t="shared" ref="W1666:W1729" si="236">U1666</f>
        <v>42776</v>
      </c>
      <c r="X1666" s="1" t="str">
        <f t="shared" ref="X1666:X1729" si="237">TEXT(W1666,"dddd")</f>
        <v>Friday</v>
      </c>
      <c r="Y1666" s="2">
        <v>0.9197685185185186</v>
      </c>
      <c r="Z1666" s="2">
        <f t="shared" ref="Z1666:Z1729" si="238">MROUND(Y1666, "1:00")</f>
        <v>0.91666666666666663</v>
      </c>
      <c r="AA1666">
        <f>1</f>
        <v>1</v>
      </c>
      <c r="AB1666" s="1">
        <v>42776</v>
      </c>
      <c r="AC1666" s="13">
        <f t="shared" ref="AC1666:AC1729" si="239">DATE(YEAR(AB1666), MONTH(AB1666), 1)</f>
        <v>42767</v>
      </c>
      <c r="AD1666" s="14">
        <f t="shared" ref="AD1666:AD1729" si="240">AB1666</f>
        <v>42776</v>
      </c>
      <c r="AE1666" s="1" t="str">
        <f t="shared" ref="AE1666:AE1729" si="241">TEXT(AD1666,"dddd")</f>
        <v>Friday</v>
      </c>
      <c r="AF1666" s="2">
        <v>0.92244212962962957</v>
      </c>
      <c r="AG1666" s="2">
        <f t="shared" ref="AG1666:AG1729" si="242">MROUND(AF1666, "1:00")</f>
        <v>0.91666666666666663</v>
      </c>
      <c r="AH1666" t="s">
        <v>27</v>
      </c>
    </row>
    <row r="1667" spans="1:34" x14ac:dyDescent="0.2">
      <c r="A1667">
        <v>1503572</v>
      </c>
      <c r="B1667" t="s">
        <v>88</v>
      </c>
      <c r="E1667">
        <v>60185</v>
      </c>
      <c r="F1667" t="s">
        <v>23</v>
      </c>
      <c r="G1667" t="s">
        <v>89</v>
      </c>
      <c r="H1667">
        <v>11098</v>
      </c>
      <c r="I1667" t="s">
        <v>52</v>
      </c>
      <c r="J1667">
        <f>VLOOKUP(I1667,[1]Key!$A$1:$C$72,2,FALSE)</f>
        <v>43.026470000000003</v>
      </c>
      <c r="K1667">
        <f>VLOOKUP(I1667,[1]Key!$A$1:$C$72,3,FALSE)</f>
        <v>-87.918040000000005</v>
      </c>
      <c r="L1667" t="s">
        <v>40</v>
      </c>
      <c r="M1667">
        <f>VLOOKUP(L1667,[1]Key!$A$1:$C$72,2,FALSE)</f>
        <v>43.031480000000002</v>
      </c>
      <c r="N1667">
        <f>VLOOKUP(L1667,[1]Key!$A$1:$C$72,3,FALSE)</f>
        <v>-87.908169999999998</v>
      </c>
      <c r="O1667">
        <v>27</v>
      </c>
      <c r="P1667">
        <v>3</v>
      </c>
      <c r="Q1667">
        <v>4.0999999999999996</v>
      </c>
      <c r="R1667">
        <v>3.8</v>
      </c>
      <c r="S1667">
        <v>162</v>
      </c>
      <c r="T1667">
        <f t="shared" si="234"/>
        <v>-1</v>
      </c>
      <c r="U1667" s="1">
        <v>42777</v>
      </c>
      <c r="V1667" s="13">
        <f t="shared" si="235"/>
        <v>42767</v>
      </c>
      <c r="W1667" s="14">
        <f t="shared" si="236"/>
        <v>42777</v>
      </c>
      <c r="X1667" s="1" t="str">
        <f t="shared" si="237"/>
        <v>Saturday</v>
      </c>
      <c r="Y1667" s="2">
        <v>3.3425925925925921E-2</v>
      </c>
      <c r="Z1667" s="2">
        <f t="shared" si="238"/>
        <v>4.1666666666666664E-2</v>
      </c>
      <c r="AA1667">
        <f>1</f>
        <v>1</v>
      </c>
      <c r="AB1667" s="1">
        <v>42777</v>
      </c>
      <c r="AC1667" s="13">
        <f t="shared" si="239"/>
        <v>42767</v>
      </c>
      <c r="AD1667" s="14">
        <f t="shared" si="240"/>
        <v>42777</v>
      </c>
      <c r="AE1667" s="1" t="str">
        <f t="shared" si="241"/>
        <v>Saturday</v>
      </c>
      <c r="AF1667" s="2">
        <v>5.2534722222222219E-2</v>
      </c>
      <c r="AG1667" s="2">
        <f t="shared" si="242"/>
        <v>4.1666666666666664E-2</v>
      </c>
      <c r="AH1667" t="s">
        <v>27</v>
      </c>
    </row>
    <row r="1668" spans="1:34" x14ac:dyDescent="0.2">
      <c r="A1668">
        <v>1503571</v>
      </c>
      <c r="B1668" t="s">
        <v>88</v>
      </c>
      <c r="E1668">
        <v>46625</v>
      </c>
      <c r="F1668" t="s">
        <v>23</v>
      </c>
      <c r="G1668" t="s">
        <v>89</v>
      </c>
      <c r="H1668">
        <v>5476</v>
      </c>
      <c r="I1668" t="s">
        <v>74</v>
      </c>
      <c r="J1668">
        <f>VLOOKUP(I1668,[1]Key!$A$1:$C$72,2,FALSE)</f>
        <v>43.040154000000001</v>
      </c>
      <c r="K1668">
        <f>VLOOKUP(I1668,[1]Key!$A$1:$C$72,3,FALSE)</f>
        <v>-87.932113000000001</v>
      </c>
      <c r="L1668" t="s">
        <v>41</v>
      </c>
      <c r="M1668">
        <f>VLOOKUP(L1668,[1]Key!$A$1:$C$72,2,FALSE)</f>
        <v>43.04824</v>
      </c>
      <c r="N1668">
        <f>VLOOKUP(L1668,[1]Key!$A$1:$C$72,3,FALSE)</f>
        <v>-87.904970000000006</v>
      </c>
      <c r="O1668">
        <v>45</v>
      </c>
      <c r="P1668">
        <v>6</v>
      </c>
      <c r="Q1668">
        <v>6.8</v>
      </c>
      <c r="R1668">
        <v>6.4</v>
      </c>
      <c r="S1668">
        <v>270</v>
      </c>
      <c r="T1668">
        <f t="shared" si="234"/>
        <v>-1</v>
      </c>
      <c r="U1668" s="1">
        <v>42777</v>
      </c>
      <c r="V1668" s="13">
        <f t="shared" si="235"/>
        <v>42767</v>
      </c>
      <c r="W1668" s="14">
        <f t="shared" si="236"/>
        <v>42777</v>
      </c>
      <c r="X1668" s="1" t="str">
        <f t="shared" si="237"/>
        <v>Saturday</v>
      </c>
      <c r="Y1668" s="2">
        <v>3.3969907407407407E-2</v>
      </c>
      <c r="Z1668" s="2">
        <f t="shared" si="238"/>
        <v>4.1666666666666664E-2</v>
      </c>
      <c r="AA1668">
        <f>1</f>
        <v>1</v>
      </c>
      <c r="AB1668" s="1">
        <v>42777</v>
      </c>
      <c r="AC1668" s="13">
        <f t="shared" si="239"/>
        <v>42767</v>
      </c>
      <c r="AD1668" s="14">
        <f t="shared" si="240"/>
        <v>42777</v>
      </c>
      <c r="AE1668" s="1" t="str">
        <f t="shared" si="241"/>
        <v>Saturday</v>
      </c>
      <c r="AF1668" s="2">
        <v>6.5219907407407407E-2</v>
      </c>
      <c r="AG1668" s="2">
        <f t="shared" si="242"/>
        <v>8.3333333333333329E-2</v>
      </c>
      <c r="AH1668" t="s">
        <v>27</v>
      </c>
    </row>
    <row r="1669" spans="1:34" x14ac:dyDescent="0.2">
      <c r="A1669">
        <v>1503580</v>
      </c>
      <c r="B1669" t="s">
        <v>88</v>
      </c>
      <c r="E1669">
        <v>60047</v>
      </c>
      <c r="F1669" t="s">
        <v>23</v>
      </c>
      <c r="G1669" t="s">
        <v>89</v>
      </c>
      <c r="H1669">
        <v>13</v>
      </c>
      <c r="I1669" t="s">
        <v>79</v>
      </c>
      <c r="J1669">
        <f>VLOOKUP(I1669,[1]Key!$A$1:$C$72,2,FALSE)</f>
        <v>43.038649999999997</v>
      </c>
      <c r="K1669">
        <f>VLOOKUP(I1669,[1]Key!$A$1:$C$72,3,FALSE)</f>
        <v>-87.921930000000003</v>
      </c>
      <c r="L1669" t="s">
        <v>74</v>
      </c>
      <c r="M1669">
        <f>VLOOKUP(L1669,[1]Key!$A$1:$C$72,2,FALSE)</f>
        <v>43.040154000000001</v>
      </c>
      <c r="N1669">
        <f>VLOOKUP(L1669,[1]Key!$A$1:$C$72,3,FALSE)</f>
        <v>-87.932113000000001</v>
      </c>
      <c r="O1669">
        <v>59</v>
      </c>
      <c r="P1669">
        <v>6</v>
      </c>
      <c r="Q1669">
        <v>8.9</v>
      </c>
      <c r="R1669">
        <v>8.4</v>
      </c>
      <c r="S1669">
        <v>354</v>
      </c>
      <c r="T1669">
        <f t="shared" si="234"/>
        <v>-1</v>
      </c>
      <c r="U1669" s="1">
        <v>42777</v>
      </c>
      <c r="V1669" s="13">
        <f t="shared" si="235"/>
        <v>42767</v>
      </c>
      <c r="W1669" s="14">
        <f t="shared" si="236"/>
        <v>42777</v>
      </c>
      <c r="X1669" s="1" t="str">
        <f t="shared" si="237"/>
        <v>Saturday</v>
      </c>
      <c r="Y1669" s="2">
        <v>9.3634259259259264E-2</v>
      </c>
      <c r="Z1669" s="2">
        <f t="shared" si="238"/>
        <v>8.3333333333333329E-2</v>
      </c>
      <c r="AA1669">
        <f>1</f>
        <v>1</v>
      </c>
      <c r="AB1669" s="1">
        <v>42777</v>
      </c>
      <c r="AC1669" s="13">
        <f t="shared" si="239"/>
        <v>42767</v>
      </c>
      <c r="AD1669" s="14">
        <f t="shared" si="240"/>
        <v>42777</v>
      </c>
      <c r="AE1669" s="1" t="str">
        <f t="shared" si="241"/>
        <v>Saturday</v>
      </c>
      <c r="AF1669" s="2">
        <v>0.13442129629629629</v>
      </c>
      <c r="AG1669" s="2">
        <f t="shared" si="242"/>
        <v>0.125</v>
      </c>
      <c r="AH1669" t="s">
        <v>27</v>
      </c>
    </row>
    <row r="1670" spans="1:34" x14ac:dyDescent="0.2">
      <c r="A1670">
        <v>1504835</v>
      </c>
      <c r="B1670" t="s">
        <v>88</v>
      </c>
      <c r="E1670">
        <v>53562</v>
      </c>
      <c r="F1670" t="s">
        <v>23</v>
      </c>
      <c r="G1670" t="s">
        <v>89</v>
      </c>
      <c r="H1670">
        <v>11108</v>
      </c>
      <c r="I1670" t="s">
        <v>34</v>
      </c>
      <c r="J1670">
        <f>VLOOKUP(I1670,[1]Key!$A$1:$C$72,2,FALSE)</f>
        <v>43.036900000000003</v>
      </c>
      <c r="K1670">
        <f>VLOOKUP(I1670,[1]Key!$A$1:$C$72,3,FALSE)</f>
        <v>-87.89667</v>
      </c>
      <c r="L1670" t="s">
        <v>39</v>
      </c>
      <c r="M1670">
        <f>VLOOKUP(L1670,[1]Key!$A$1:$C$72,2,FALSE)</f>
        <v>43.03913</v>
      </c>
      <c r="N1670">
        <f>VLOOKUP(L1670,[1]Key!$A$1:$C$72,3,FALSE)</f>
        <v>-87.916150000000002</v>
      </c>
      <c r="O1670">
        <v>18</v>
      </c>
      <c r="P1670">
        <v>3</v>
      </c>
      <c r="Q1670">
        <v>2.7</v>
      </c>
      <c r="R1670">
        <v>2.6</v>
      </c>
      <c r="S1670">
        <v>108</v>
      </c>
      <c r="T1670">
        <f t="shared" si="234"/>
        <v>-1</v>
      </c>
      <c r="U1670" s="1">
        <v>42777</v>
      </c>
      <c r="V1670" s="13">
        <f t="shared" si="235"/>
        <v>42767</v>
      </c>
      <c r="W1670" s="14">
        <f t="shared" si="236"/>
        <v>42777</v>
      </c>
      <c r="X1670" s="1" t="str">
        <f t="shared" si="237"/>
        <v>Saturday</v>
      </c>
      <c r="Y1670" s="2">
        <v>0.647974537037037</v>
      </c>
      <c r="Z1670" s="2">
        <f t="shared" si="238"/>
        <v>0.66666666666666663</v>
      </c>
      <c r="AA1670">
        <f>1</f>
        <v>1</v>
      </c>
      <c r="AB1670" s="1">
        <v>42777</v>
      </c>
      <c r="AC1670" s="13">
        <f t="shared" si="239"/>
        <v>42767</v>
      </c>
      <c r="AD1670" s="14">
        <f t="shared" si="240"/>
        <v>42777</v>
      </c>
      <c r="AE1670" s="1" t="str">
        <f t="shared" si="241"/>
        <v>Saturday</v>
      </c>
      <c r="AF1670" s="2">
        <v>0.66097222222222218</v>
      </c>
      <c r="AG1670" s="2">
        <f t="shared" si="242"/>
        <v>0.66666666666666663</v>
      </c>
      <c r="AH1670" t="s">
        <v>27</v>
      </c>
    </row>
    <row r="1671" spans="1:34" x14ac:dyDescent="0.2">
      <c r="A1671">
        <v>1505538</v>
      </c>
      <c r="B1671" t="s">
        <v>88</v>
      </c>
      <c r="E1671">
        <v>60172</v>
      </c>
      <c r="F1671" t="s">
        <v>23</v>
      </c>
      <c r="G1671" t="s">
        <v>89</v>
      </c>
      <c r="H1671">
        <v>11162</v>
      </c>
      <c r="I1671" t="s">
        <v>79</v>
      </c>
      <c r="J1671">
        <f>VLOOKUP(I1671,[1]Key!$A$1:$C$72,2,FALSE)</f>
        <v>43.038649999999997</v>
      </c>
      <c r="K1671">
        <f>VLOOKUP(I1671,[1]Key!$A$1:$C$72,3,FALSE)</f>
        <v>-87.921930000000003</v>
      </c>
      <c r="L1671" t="s">
        <v>79</v>
      </c>
      <c r="M1671">
        <f>VLOOKUP(L1671,[1]Key!$A$1:$C$72,2,FALSE)</f>
        <v>43.038649999999997</v>
      </c>
      <c r="N1671">
        <f>VLOOKUP(L1671,[1]Key!$A$1:$C$72,3,FALSE)</f>
        <v>-87.921930000000003</v>
      </c>
      <c r="O1671">
        <v>37</v>
      </c>
      <c r="P1671">
        <v>6</v>
      </c>
      <c r="Q1671">
        <v>5.6</v>
      </c>
      <c r="R1671">
        <v>5.3</v>
      </c>
      <c r="S1671">
        <v>222</v>
      </c>
      <c r="T1671">
        <f t="shared" si="234"/>
        <v>-1</v>
      </c>
      <c r="U1671" s="1">
        <v>42777</v>
      </c>
      <c r="V1671" s="13">
        <f t="shared" si="235"/>
        <v>42767</v>
      </c>
      <c r="W1671" s="14">
        <f t="shared" si="236"/>
        <v>42777</v>
      </c>
      <c r="X1671" s="1" t="str">
        <f t="shared" si="237"/>
        <v>Saturday</v>
      </c>
      <c r="Y1671" s="2">
        <v>0.99056712962962967</v>
      </c>
      <c r="Z1671" s="2">
        <f t="shared" si="238"/>
        <v>1</v>
      </c>
      <c r="AA1671">
        <f>1</f>
        <v>1</v>
      </c>
      <c r="AB1671" s="1">
        <v>42778</v>
      </c>
      <c r="AC1671" s="13">
        <f t="shared" si="239"/>
        <v>42767</v>
      </c>
      <c r="AD1671" s="14">
        <f t="shared" si="240"/>
        <v>42778</v>
      </c>
      <c r="AE1671" s="1" t="str">
        <f t="shared" si="241"/>
        <v>Sunday</v>
      </c>
      <c r="AF1671" s="2">
        <v>1.6458333333333332E-2</v>
      </c>
      <c r="AG1671" s="2">
        <f t="shared" si="242"/>
        <v>0</v>
      </c>
      <c r="AH1671" t="s">
        <v>35</v>
      </c>
    </row>
    <row r="1672" spans="1:34" x14ac:dyDescent="0.2">
      <c r="A1672">
        <v>1503640</v>
      </c>
      <c r="B1672" t="s">
        <v>88</v>
      </c>
      <c r="E1672">
        <v>70175</v>
      </c>
      <c r="F1672" t="s">
        <v>23</v>
      </c>
      <c r="G1672" t="s">
        <v>89</v>
      </c>
      <c r="H1672">
        <v>19</v>
      </c>
      <c r="I1672" t="s">
        <v>69</v>
      </c>
      <c r="J1672">
        <f>VLOOKUP(I1672,[1]Key!$A$1:$C$72,2,FALSE)</f>
        <v>43.048200000000001</v>
      </c>
      <c r="K1672">
        <f>VLOOKUP(I1672,[1]Key!$A$1:$C$72,3,FALSE)</f>
        <v>-87.900859999999994</v>
      </c>
      <c r="L1672" t="s">
        <v>40</v>
      </c>
      <c r="M1672">
        <f>VLOOKUP(L1672,[1]Key!$A$1:$C$72,2,FALSE)</f>
        <v>43.031480000000002</v>
      </c>
      <c r="N1672">
        <f>VLOOKUP(L1672,[1]Key!$A$1:$C$72,3,FALSE)</f>
        <v>-87.908169999999998</v>
      </c>
      <c r="O1672">
        <v>11</v>
      </c>
      <c r="P1672">
        <v>3</v>
      </c>
      <c r="Q1672">
        <v>1.7</v>
      </c>
      <c r="R1672">
        <v>1.6</v>
      </c>
      <c r="S1672">
        <v>66</v>
      </c>
      <c r="T1672">
        <f t="shared" si="234"/>
        <v>-1</v>
      </c>
      <c r="U1672" s="1">
        <v>42778</v>
      </c>
      <c r="V1672" s="13">
        <f t="shared" si="235"/>
        <v>42767</v>
      </c>
      <c r="W1672" s="14">
        <f t="shared" si="236"/>
        <v>42778</v>
      </c>
      <c r="X1672" s="1" t="str">
        <f t="shared" si="237"/>
        <v>Sunday</v>
      </c>
      <c r="Y1672" s="2">
        <v>0.3784953703703704</v>
      </c>
      <c r="Z1672" s="2">
        <f t="shared" si="238"/>
        <v>0.375</v>
      </c>
      <c r="AA1672">
        <f>1</f>
        <v>1</v>
      </c>
      <c r="AB1672" s="1">
        <v>42778</v>
      </c>
      <c r="AC1672" s="13">
        <f t="shared" si="239"/>
        <v>42767</v>
      </c>
      <c r="AD1672" s="14">
        <f t="shared" si="240"/>
        <v>42778</v>
      </c>
      <c r="AE1672" s="1" t="str">
        <f t="shared" si="241"/>
        <v>Sunday</v>
      </c>
      <c r="AF1672" s="2">
        <v>0.38613425925925932</v>
      </c>
      <c r="AG1672" s="2">
        <f t="shared" si="242"/>
        <v>0.375</v>
      </c>
      <c r="AH1672" t="s">
        <v>27</v>
      </c>
    </row>
    <row r="1673" spans="1:34" x14ac:dyDescent="0.2">
      <c r="A1673">
        <v>1505726</v>
      </c>
      <c r="B1673" t="s">
        <v>88</v>
      </c>
      <c r="E1673">
        <v>55345</v>
      </c>
      <c r="F1673" t="s">
        <v>23</v>
      </c>
      <c r="G1673" t="s">
        <v>89</v>
      </c>
      <c r="H1673">
        <v>11073</v>
      </c>
      <c r="I1673" t="s">
        <v>41</v>
      </c>
      <c r="J1673">
        <f>VLOOKUP(I1673,[1]Key!$A$1:$C$72,2,FALSE)</f>
        <v>43.04824</v>
      </c>
      <c r="K1673">
        <f>VLOOKUP(I1673,[1]Key!$A$1:$C$72,3,FALSE)</f>
        <v>-87.904970000000006</v>
      </c>
      <c r="L1673" t="s">
        <v>72</v>
      </c>
      <c r="M1673">
        <f>VLOOKUP(L1673,[1]Key!$A$1:$C$72,2,FALSE)</f>
        <v>43.02948</v>
      </c>
      <c r="N1673">
        <f>VLOOKUP(L1673,[1]Key!$A$1:$C$72,3,FALSE)</f>
        <v>-87.912819999999996</v>
      </c>
      <c r="O1673">
        <v>14</v>
      </c>
      <c r="P1673">
        <v>3</v>
      </c>
      <c r="Q1673">
        <v>2.1</v>
      </c>
      <c r="R1673">
        <v>2</v>
      </c>
      <c r="S1673">
        <v>84</v>
      </c>
      <c r="T1673">
        <f t="shared" si="234"/>
        <v>-1</v>
      </c>
      <c r="U1673" s="1">
        <v>42778</v>
      </c>
      <c r="V1673" s="13">
        <f t="shared" si="235"/>
        <v>42767</v>
      </c>
      <c r="W1673" s="14">
        <f t="shared" si="236"/>
        <v>42778</v>
      </c>
      <c r="X1673" s="1" t="str">
        <f t="shared" si="237"/>
        <v>Sunday</v>
      </c>
      <c r="Y1673" s="2">
        <v>0.41200231481481481</v>
      </c>
      <c r="Z1673" s="2">
        <f t="shared" si="238"/>
        <v>0.41666666666666663</v>
      </c>
      <c r="AA1673">
        <f>1</f>
        <v>1</v>
      </c>
      <c r="AB1673" s="1">
        <v>42778</v>
      </c>
      <c r="AC1673" s="13">
        <f t="shared" si="239"/>
        <v>42767</v>
      </c>
      <c r="AD1673" s="14">
        <f t="shared" si="240"/>
        <v>42778</v>
      </c>
      <c r="AE1673" s="1" t="str">
        <f t="shared" si="241"/>
        <v>Sunday</v>
      </c>
      <c r="AF1673" s="2">
        <v>0.42192129629629632</v>
      </c>
      <c r="AG1673" s="2">
        <f t="shared" si="242"/>
        <v>0.41666666666666663</v>
      </c>
      <c r="AH1673" t="s">
        <v>27</v>
      </c>
    </row>
    <row r="1674" spans="1:34" x14ac:dyDescent="0.2">
      <c r="A1674">
        <v>1283451</v>
      </c>
      <c r="B1674" t="s">
        <v>88</v>
      </c>
      <c r="E1674">
        <v>53204</v>
      </c>
      <c r="F1674" t="s">
        <v>23</v>
      </c>
      <c r="G1674" t="s">
        <v>89</v>
      </c>
      <c r="H1674">
        <v>78</v>
      </c>
      <c r="I1674" t="s">
        <v>82</v>
      </c>
      <c r="J1674">
        <f>VLOOKUP(I1674,[1]Key!$A$1:$C$72,2,FALSE)</f>
        <v>43.026229999999998</v>
      </c>
      <c r="K1674">
        <f>VLOOKUP(I1674,[1]Key!$A$1:$C$72,3,FALSE)</f>
        <v>-87.912809999999993</v>
      </c>
      <c r="L1674" t="s">
        <v>82</v>
      </c>
      <c r="M1674">
        <f>VLOOKUP(L1674,[1]Key!$A$1:$C$72,2,FALSE)</f>
        <v>43.026229999999998</v>
      </c>
      <c r="N1674">
        <f>VLOOKUP(L1674,[1]Key!$A$1:$C$72,3,FALSE)</f>
        <v>-87.912809999999993</v>
      </c>
      <c r="O1674">
        <v>39</v>
      </c>
      <c r="P1674">
        <v>6</v>
      </c>
      <c r="Q1674">
        <v>5.9</v>
      </c>
      <c r="R1674">
        <v>5.6</v>
      </c>
      <c r="S1674">
        <v>234</v>
      </c>
      <c r="T1674">
        <f t="shared" si="234"/>
        <v>-1</v>
      </c>
      <c r="U1674" s="1">
        <v>42778</v>
      </c>
      <c r="V1674" s="13">
        <f t="shared" si="235"/>
        <v>42767</v>
      </c>
      <c r="W1674" s="14">
        <f t="shared" si="236"/>
        <v>42778</v>
      </c>
      <c r="X1674" s="1" t="str">
        <f t="shared" si="237"/>
        <v>Sunday</v>
      </c>
      <c r="Y1674" s="2">
        <v>0.47623842592592597</v>
      </c>
      <c r="Z1674" s="2">
        <f t="shared" si="238"/>
        <v>0.45833333333333331</v>
      </c>
      <c r="AA1674">
        <f>1</f>
        <v>1</v>
      </c>
      <c r="AB1674" s="1">
        <v>42778</v>
      </c>
      <c r="AC1674" s="13">
        <f t="shared" si="239"/>
        <v>42767</v>
      </c>
      <c r="AD1674" s="14">
        <f t="shared" si="240"/>
        <v>42778</v>
      </c>
      <c r="AE1674" s="1" t="str">
        <f t="shared" si="241"/>
        <v>Sunday</v>
      </c>
      <c r="AF1674" s="2">
        <v>0.50344907407407413</v>
      </c>
      <c r="AG1674" s="2">
        <f t="shared" si="242"/>
        <v>0.5</v>
      </c>
      <c r="AH1674" t="s">
        <v>35</v>
      </c>
    </row>
    <row r="1675" spans="1:34" x14ac:dyDescent="0.2">
      <c r="A1675">
        <v>1409956</v>
      </c>
      <c r="B1675" t="s">
        <v>88</v>
      </c>
      <c r="E1675">
        <v>53088</v>
      </c>
      <c r="F1675" t="s">
        <v>23</v>
      </c>
      <c r="G1675" t="s">
        <v>89</v>
      </c>
      <c r="H1675">
        <v>5565</v>
      </c>
      <c r="I1675" t="s">
        <v>74</v>
      </c>
      <c r="J1675">
        <f>VLOOKUP(I1675,[1]Key!$A$1:$C$72,2,FALSE)</f>
        <v>43.040154000000001</v>
      </c>
      <c r="K1675">
        <f>VLOOKUP(I1675,[1]Key!$A$1:$C$72,3,FALSE)</f>
        <v>-87.932113000000001</v>
      </c>
      <c r="L1675" t="s">
        <v>73</v>
      </c>
      <c r="M1675">
        <f>VLOOKUP(L1675,[1]Key!$A$1:$C$72,2,FALSE)</f>
        <v>43.040349999999997</v>
      </c>
      <c r="N1675">
        <f>VLOOKUP(L1675,[1]Key!$A$1:$C$72,3,FALSE)</f>
        <v>-87.920760000000001</v>
      </c>
      <c r="O1675">
        <v>166</v>
      </c>
      <c r="P1675">
        <v>18</v>
      </c>
      <c r="Q1675">
        <v>18</v>
      </c>
      <c r="R1675">
        <v>17.100000000000001</v>
      </c>
      <c r="S1675">
        <v>720</v>
      </c>
      <c r="T1675">
        <f t="shared" si="234"/>
        <v>-1</v>
      </c>
      <c r="U1675" s="1">
        <v>42778</v>
      </c>
      <c r="V1675" s="13">
        <f t="shared" si="235"/>
        <v>42767</v>
      </c>
      <c r="W1675" s="14">
        <f t="shared" si="236"/>
        <v>42778</v>
      </c>
      <c r="X1675" s="1" t="str">
        <f t="shared" si="237"/>
        <v>Sunday</v>
      </c>
      <c r="Y1675" s="2">
        <v>0.57238425925925929</v>
      </c>
      <c r="Z1675" s="2">
        <f t="shared" si="238"/>
        <v>0.58333333333333326</v>
      </c>
      <c r="AA1675">
        <f>1</f>
        <v>1</v>
      </c>
      <c r="AB1675" s="1">
        <v>42778</v>
      </c>
      <c r="AC1675" s="13">
        <f t="shared" si="239"/>
        <v>42767</v>
      </c>
      <c r="AD1675" s="14">
        <f t="shared" si="240"/>
        <v>42778</v>
      </c>
      <c r="AE1675" s="1" t="str">
        <f t="shared" si="241"/>
        <v>Sunday</v>
      </c>
      <c r="AF1675" s="2">
        <v>0.68763888888888891</v>
      </c>
      <c r="AG1675" s="2">
        <f t="shared" si="242"/>
        <v>0.70833333333333326</v>
      </c>
      <c r="AH1675" t="s">
        <v>27</v>
      </c>
    </row>
    <row r="1676" spans="1:34" x14ac:dyDescent="0.2">
      <c r="A1676">
        <v>1506498</v>
      </c>
      <c r="B1676" t="s">
        <v>88</v>
      </c>
      <c r="E1676">
        <v>28027</v>
      </c>
      <c r="F1676" t="s">
        <v>23</v>
      </c>
      <c r="G1676" t="s">
        <v>89</v>
      </c>
      <c r="H1676">
        <v>17</v>
      </c>
      <c r="I1676" t="s">
        <v>30</v>
      </c>
      <c r="J1676">
        <f>VLOOKUP(I1676,[1]Key!$A$1:$C$72,2,FALSE)</f>
        <v>43.05847</v>
      </c>
      <c r="K1676">
        <f>VLOOKUP(I1676,[1]Key!$A$1:$C$72,3,FALSE)</f>
        <v>-87.898079999999993</v>
      </c>
      <c r="L1676" t="s">
        <v>51</v>
      </c>
      <c r="M1676">
        <f>VLOOKUP(L1676,[1]Key!$A$1:$C$72,2,FALSE)</f>
        <v>43.05536</v>
      </c>
      <c r="N1676">
        <f>VLOOKUP(L1676,[1]Key!$A$1:$C$72,3,FALSE)</f>
        <v>-87.90504</v>
      </c>
      <c r="O1676">
        <v>5</v>
      </c>
      <c r="P1676">
        <v>3</v>
      </c>
      <c r="Q1676">
        <v>0.8</v>
      </c>
      <c r="R1676">
        <v>0.7</v>
      </c>
      <c r="S1676">
        <v>30</v>
      </c>
      <c r="T1676">
        <f t="shared" si="234"/>
        <v>-1</v>
      </c>
      <c r="U1676" s="1">
        <v>42778</v>
      </c>
      <c r="V1676" s="13">
        <f t="shared" si="235"/>
        <v>42767</v>
      </c>
      <c r="W1676" s="14">
        <f t="shared" si="236"/>
        <v>42778</v>
      </c>
      <c r="X1676" s="1" t="str">
        <f t="shared" si="237"/>
        <v>Sunday</v>
      </c>
      <c r="Y1676" s="2">
        <v>0.63034722222222228</v>
      </c>
      <c r="Z1676" s="2">
        <f t="shared" si="238"/>
        <v>0.625</v>
      </c>
      <c r="AA1676">
        <f>1</f>
        <v>1</v>
      </c>
      <c r="AB1676" s="1">
        <v>42778</v>
      </c>
      <c r="AC1676" s="13">
        <f t="shared" si="239"/>
        <v>42767</v>
      </c>
      <c r="AD1676" s="14">
        <f t="shared" si="240"/>
        <v>42778</v>
      </c>
      <c r="AE1676" s="1" t="str">
        <f t="shared" si="241"/>
        <v>Sunday</v>
      </c>
      <c r="AF1676" s="2">
        <v>0.63390046296296299</v>
      </c>
      <c r="AG1676" s="2">
        <f t="shared" si="242"/>
        <v>0.625</v>
      </c>
      <c r="AH1676" t="s">
        <v>27</v>
      </c>
    </row>
    <row r="1677" spans="1:34" x14ac:dyDescent="0.2">
      <c r="A1677">
        <v>1506776</v>
      </c>
      <c r="B1677" t="s">
        <v>88</v>
      </c>
      <c r="E1677">
        <v>53202</v>
      </c>
      <c r="F1677" t="s">
        <v>23</v>
      </c>
      <c r="G1677" t="s">
        <v>89</v>
      </c>
      <c r="H1677">
        <v>5522</v>
      </c>
      <c r="I1677" t="s">
        <v>80</v>
      </c>
      <c r="J1677">
        <f>VLOOKUP(I1677,[1]Key!$A$1:$C$72,2,FALSE)</f>
        <v>43.052460000000004</v>
      </c>
      <c r="K1677">
        <f>VLOOKUP(I1677,[1]Key!$A$1:$C$72,3,FALSE)</f>
        <v>-87.891000000000005</v>
      </c>
      <c r="L1677" t="s">
        <v>80</v>
      </c>
      <c r="M1677">
        <f>VLOOKUP(L1677,[1]Key!$A$1:$C$72,2,FALSE)</f>
        <v>43.052460000000004</v>
      </c>
      <c r="N1677">
        <f>VLOOKUP(L1677,[1]Key!$A$1:$C$72,3,FALSE)</f>
        <v>-87.891000000000005</v>
      </c>
      <c r="O1677">
        <v>49</v>
      </c>
      <c r="P1677">
        <v>6</v>
      </c>
      <c r="Q1677">
        <v>7.4</v>
      </c>
      <c r="R1677">
        <v>7</v>
      </c>
      <c r="S1677">
        <v>294</v>
      </c>
      <c r="T1677">
        <f t="shared" si="234"/>
        <v>-1</v>
      </c>
      <c r="U1677" s="1">
        <v>42778</v>
      </c>
      <c r="V1677" s="13">
        <f t="shared" si="235"/>
        <v>42767</v>
      </c>
      <c r="W1677" s="14">
        <f t="shared" si="236"/>
        <v>42778</v>
      </c>
      <c r="X1677" s="1" t="str">
        <f t="shared" si="237"/>
        <v>Sunday</v>
      </c>
      <c r="Y1677" s="2">
        <v>0.70135416666666661</v>
      </c>
      <c r="Z1677" s="2">
        <f t="shared" si="238"/>
        <v>0.70833333333333326</v>
      </c>
      <c r="AA1677">
        <f>1</f>
        <v>1</v>
      </c>
      <c r="AB1677" s="1">
        <v>42778</v>
      </c>
      <c r="AC1677" s="13">
        <f t="shared" si="239"/>
        <v>42767</v>
      </c>
      <c r="AD1677" s="14">
        <f t="shared" si="240"/>
        <v>42778</v>
      </c>
      <c r="AE1677" s="1" t="str">
        <f t="shared" si="241"/>
        <v>Sunday</v>
      </c>
      <c r="AF1677" s="2">
        <v>0.73499999999999999</v>
      </c>
      <c r="AG1677" s="2">
        <f t="shared" si="242"/>
        <v>0.75</v>
      </c>
      <c r="AH1677" t="s">
        <v>35</v>
      </c>
    </row>
    <row r="1678" spans="1:34" x14ac:dyDescent="0.2">
      <c r="A1678">
        <v>1509253</v>
      </c>
      <c r="B1678" t="s">
        <v>88</v>
      </c>
      <c r="E1678">
        <v>44113</v>
      </c>
      <c r="F1678" t="s">
        <v>23</v>
      </c>
      <c r="G1678" t="s">
        <v>89</v>
      </c>
      <c r="H1678">
        <v>993</v>
      </c>
      <c r="I1678" t="s">
        <v>80</v>
      </c>
      <c r="J1678">
        <f>VLOOKUP(I1678,[1]Key!$A$1:$C$72,2,FALSE)</f>
        <v>43.052460000000004</v>
      </c>
      <c r="K1678">
        <f>VLOOKUP(I1678,[1]Key!$A$1:$C$72,3,FALSE)</f>
        <v>-87.891000000000005</v>
      </c>
      <c r="L1678" t="s">
        <v>74</v>
      </c>
      <c r="M1678">
        <f>VLOOKUP(L1678,[1]Key!$A$1:$C$72,2,FALSE)</f>
        <v>43.040154000000001</v>
      </c>
      <c r="N1678">
        <f>VLOOKUP(L1678,[1]Key!$A$1:$C$72,3,FALSE)</f>
        <v>-87.932113000000001</v>
      </c>
      <c r="O1678">
        <v>25</v>
      </c>
      <c r="P1678">
        <v>3</v>
      </c>
      <c r="Q1678">
        <v>3.8</v>
      </c>
      <c r="R1678">
        <v>3.6</v>
      </c>
      <c r="S1678">
        <v>150</v>
      </c>
      <c r="T1678">
        <f t="shared" si="234"/>
        <v>-1</v>
      </c>
      <c r="U1678" s="1">
        <v>42783</v>
      </c>
      <c r="V1678" s="13">
        <f t="shared" si="235"/>
        <v>42767</v>
      </c>
      <c r="W1678" s="14">
        <f t="shared" si="236"/>
        <v>42783</v>
      </c>
      <c r="X1678" s="1" t="str">
        <f t="shared" si="237"/>
        <v>Friday</v>
      </c>
      <c r="Y1678" s="2">
        <v>0.46846064814814814</v>
      </c>
      <c r="Z1678" s="2">
        <f t="shared" si="238"/>
        <v>0.45833333333333331</v>
      </c>
      <c r="AA1678">
        <f>1</f>
        <v>1</v>
      </c>
      <c r="AB1678" s="1">
        <v>42783</v>
      </c>
      <c r="AC1678" s="13">
        <f t="shared" si="239"/>
        <v>42767</v>
      </c>
      <c r="AD1678" s="14">
        <f t="shared" si="240"/>
        <v>42783</v>
      </c>
      <c r="AE1678" s="1" t="str">
        <f t="shared" si="241"/>
        <v>Friday</v>
      </c>
      <c r="AF1678" s="2">
        <v>0.48563657407407407</v>
      </c>
      <c r="AG1678" s="2">
        <f t="shared" si="242"/>
        <v>0.5</v>
      </c>
      <c r="AH1678" t="s">
        <v>27</v>
      </c>
    </row>
    <row r="1679" spans="1:34" x14ac:dyDescent="0.2">
      <c r="A1679">
        <v>1509385</v>
      </c>
      <c r="B1679" t="s">
        <v>88</v>
      </c>
      <c r="E1679">
        <v>60647</v>
      </c>
      <c r="F1679" t="s">
        <v>23</v>
      </c>
      <c r="G1679" t="s">
        <v>89</v>
      </c>
      <c r="H1679">
        <v>5473</v>
      </c>
      <c r="I1679" t="s">
        <v>34</v>
      </c>
      <c r="J1679">
        <f>VLOOKUP(I1679,[1]Key!$A$1:$C$72,2,FALSE)</f>
        <v>43.036900000000003</v>
      </c>
      <c r="K1679">
        <f>VLOOKUP(I1679,[1]Key!$A$1:$C$72,3,FALSE)</f>
        <v>-87.89667</v>
      </c>
      <c r="L1679" t="s">
        <v>80</v>
      </c>
      <c r="M1679">
        <f>VLOOKUP(L1679,[1]Key!$A$1:$C$72,2,FALSE)</f>
        <v>43.052460000000004</v>
      </c>
      <c r="N1679">
        <f>VLOOKUP(L1679,[1]Key!$A$1:$C$72,3,FALSE)</f>
        <v>-87.891000000000005</v>
      </c>
      <c r="O1679">
        <v>29</v>
      </c>
      <c r="P1679">
        <v>3</v>
      </c>
      <c r="Q1679">
        <v>4.4000000000000004</v>
      </c>
      <c r="R1679">
        <v>4.0999999999999996</v>
      </c>
      <c r="S1679">
        <v>174</v>
      </c>
      <c r="T1679">
        <f t="shared" si="234"/>
        <v>-1</v>
      </c>
      <c r="U1679" s="1">
        <v>42783</v>
      </c>
      <c r="V1679" s="13">
        <f t="shared" si="235"/>
        <v>42767</v>
      </c>
      <c r="W1679" s="14">
        <f t="shared" si="236"/>
        <v>42783</v>
      </c>
      <c r="X1679" s="1" t="str">
        <f t="shared" si="237"/>
        <v>Friday</v>
      </c>
      <c r="Y1679" s="2">
        <v>0.51596064814814813</v>
      </c>
      <c r="Z1679" s="2">
        <f t="shared" si="238"/>
        <v>0.5</v>
      </c>
      <c r="AA1679">
        <f>1</f>
        <v>1</v>
      </c>
      <c r="AB1679" s="1">
        <v>42783</v>
      </c>
      <c r="AC1679" s="13">
        <f t="shared" si="239"/>
        <v>42767</v>
      </c>
      <c r="AD1679" s="14">
        <f t="shared" si="240"/>
        <v>42783</v>
      </c>
      <c r="AE1679" s="1" t="str">
        <f t="shared" si="241"/>
        <v>Friday</v>
      </c>
      <c r="AF1679" s="2">
        <v>0.5355671296296296</v>
      </c>
      <c r="AG1679" s="2">
        <f t="shared" si="242"/>
        <v>0.54166666666666663</v>
      </c>
      <c r="AH1679" t="s">
        <v>27</v>
      </c>
    </row>
    <row r="1680" spans="1:34" x14ac:dyDescent="0.2">
      <c r="A1680">
        <v>1357800</v>
      </c>
      <c r="B1680" t="s">
        <v>88</v>
      </c>
      <c r="E1680">
        <v>60638</v>
      </c>
      <c r="F1680" t="s">
        <v>23</v>
      </c>
      <c r="G1680" t="s">
        <v>89</v>
      </c>
      <c r="H1680">
        <v>993</v>
      </c>
      <c r="I1680" t="s">
        <v>74</v>
      </c>
      <c r="J1680">
        <f>VLOOKUP(I1680,[1]Key!$A$1:$C$72,2,FALSE)</f>
        <v>43.040154000000001</v>
      </c>
      <c r="K1680">
        <f>VLOOKUP(I1680,[1]Key!$A$1:$C$72,3,FALSE)</f>
        <v>-87.932113000000001</v>
      </c>
      <c r="L1680" t="s">
        <v>36</v>
      </c>
      <c r="M1680">
        <f>VLOOKUP(L1680,[1]Key!$A$1:$C$72,2,FALSE)</f>
        <v>43.038580000000003</v>
      </c>
      <c r="N1680">
        <f>VLOOKUP(L1680,[1]Key!$A$1:$C$72,3,FALSE)</f>
        <v>-87.90934</v>
      </c>
      <c r="O1680">
        <v>11</v>
      </c>
      <c r="P1680">
        <v>3</v>
      </c>
      <c r="Q1680">
        <v>1.7</v>
      </c>
      <c r="R1680">
        <v>1.6</v>
      </c>
      <c r="S1680">
        <v>66</v>
      </c>
      <c r="T1680">
        <f t="shared" si="234"/>
        <v>-1</v>
      </c>
      <c r="U1680" s="1">
        <v>42783</v>
      </c>
      <c r="V1680" s="13">
        <f t="shared" si="235"/>
        <v>42767</v>
      </c>
      <c r="W1680" s="14">
        <f t="shared" si="236"/>
        <v>42783</v>
      </c>
      <c r="X1680" s="1" t="str">
        <f t="shared" si="237"/>
        <v>Friday</v>
      </c>
      <c r="Y1680" s="2">
        <v>0.52516203703703701</v>
      </c>
      <c r="Z1680" s="2">
        <f t="shared" si="238"/>
        <v>0.54166666666666663</v>
      </c>
      <c r="AA1680">
        <f>1</f>
        <v>1</v>
      </c>
      <c r="AB1680" s="1">
        <v>42783</v>
      </c>
      <c r="AC1680" s="13">
        <f t="shared" si="239"/>
        <v>42767</v>
      </c>
      <c r="AD1680" s="14">
        <f t="shared" si="240"/>
        <v>42783</v>
      </c>
      <c r="AE1680" s="1" t="str">
        <f t="shared" si="241"/>
        <v>Friday</v>
      </c>
      <c r="AF1680" s="2">
        <v>0.5328356481481481</v>
      </c>
      <c r="AG1680" s="2">
        <f t="shared" si="242"/>
        <v>0.54166666666666663</v>
      </c>
      <c r="AH1680" t="s">
        <v>27</v>
      </c>
    </row>
    <row r="1681" spans="1:34" x14ac:dyDescent="0.2">
      <c r="A1681">
        <v>1509614</v>
      </c>
      <c r="B1681" t="s">
        <v>88</v>
      </c>
      <c r="E1681">
        <v>53072</v>
      </c>
      <c r="F1681" t="s">
        <v>23</v>
      </c>
      <c r="G1681" t="s">
        <v>89</v>
      </c>
      <c r="H1681">
        <v>11165</v>
      </c>
      <c r="I1681" t="s">
        <v>25</v>
      </c>
      <c r="J1681">
        <f>VLOOKUP(I1681,[1]Key!$A$1:$C$72,2,FALSE)</f>
        <v>43.06044</v>
      </c>
      <c r="K1681">
        <f>VLOOKUP(I1681,[1]Key!$A$1:$C$72,3,FALSE)</f>
        <v>-88.016239999999996</v>
      </c>
      <c r="L1681" t="s">
        <v>25</v>
      </c>
      <c r="M1681">
        <f>VLOOKUP(L1681,[1]Key!$A$1:$C$72,2,FALSE)</f>
        <v>43.06044</v>
      </c>
      <c r="N1681">
        <f>VLOOKUP(L1681,[1]Key!$A$1:$C$72,3,FALSE)</f>
        <v>-88.016239999999996</v>
      </c>
      <c r="O1681">
        <v>19</v>
      </c>
      <c r="P1681">
        <v>3</v>
      </c>
      <c r="Q1681">
        <v>2.9</v>
      </c>
      <c r="R1681">
        <v>2.7</v>
      </c>
      <c r="S1681">
        <v>114</v>
      </c>
      <c r="T1681">
        <f t="shared" si="234"/>
        <v>-1</v>
      </c>
      <c r="U1681" s="1">
        <v>42783</v>
      </c>
      <c r="V1681" s="13">
        <f t="shared" si="235"/>
        <v>42767</v>
      </c>
      <c r="W1681" s="14">
        <f t="shared" si="236"/>
        <v>42783</v>
      </c>
      <c r="X1681" s="1" t="str">
        <f t="shared" si="237"/>
        <v>Friday</v>
      </c>
      <c r="Y1681" s="2">
        <v>0.5995138888888889</v>
      </c>
      <c r="Z1681" s="2">
        <f t="shared" si="238"/>
        <v>0.58333333333333326</v>
      </c>
      <c r="AA1681">
        <f>1</f>
        <v>1</v>
      </c>
      <c r="AB1681" s="1">
        <v>42783</v>
      </c>
      <c r="AC1681" s="13">
        <f t="shared" si="239"/>
        <v>42767</v>
      </c>
      <c r="AD1681" s="14">
        <f t="shared" si="240"/>
        <v>42783</v>
      </c>
      <c r="AE1681" s="1" t="str">
        <f t="shared" si="241"/>
        <v>Friday</v>
      </c>
      <c r="AF1681" s="2">
        <v>0.61268518518518522</v>
      </c>
      <c r="AG1681" s="2">
        <f t="shared" si="242"/>
        <v>0.625</v>
      </c>
      <c r="AH1681" t="s">
        <v>35</v>
      </c>
    </row>
    <row r="1682" spans="1:34" x14ac:dyDescent="0.2">
      <c r="A1682">
        <v>1509692</v>
      </c>
      <c r="B1682" t="s">
        <v>88</v>
      </c>
      <c r="E1682">
        <v>53558</v>
      </c>
      <c r="F1682" t="s">
        <v>23</v>
      </c>
      <c r="G1682" t="s">
        <v>89</v>
      </c>
      <c r="H1682">
        <v>11097</v>
      </c>
      <c r="I1682" t="s">
        <v>74</v>
      </c>
      <c r="J1682">
        <f>VLOOKUP(I1682,[1]Key!$A$1:$C$72,2,FALSE)</f>
        <v>43.040154000000001</v>
      </c>
      <c r="K1682">
        <f>VLOOKUP(I1682,[1]Key!$A$1:$C$72,3,FALSE)</f>
        <v>-87.932113000000001</v>
      </c>
      <c r="L1682" t="s">
        <v>34</v>
      </c>
      <c r="M1682">
        <f>VLOOKUP(L1682,[1]Key!$A$1:$C$72,2,FALSE)</f>
        <v>43.036900000000003</v>
      </c>
      <c r="N1682">
        <f>VLOOKUP(L1682,[1]Key!$A$1:$C$72,3,FALSE)</f>
        <v>-87.89667</v>
      </c>
      <c r="O1682">
        <v>28</v>
      </c>
      <c r="P1682">
        <v>3</v>
      </c>
      <c r="Q1682">
        <v>4.2</v>
      </c>
      <c r="R1682">
        <v>4</v>
      </c>
      <c r="S1682">
        <v>168</v>
      </c>
      <c r="T1682">
        <f t="shared" si="234"/>
        <v>-1</v>
      </c>
      <c r="U1682" s="1">
        <v>42783</v>
      </c>
      <c r="V1682" s="13">
        <f t="shared" si="235"/>
        <v>42767</v>
      </c>
      <c r="W1682" s="14">
        <f t="shared" si="236"/>
        <v>42783</v>
      </c>
      <c r="X1682" s="1" t="str">
        <f t="shared" si="237"/>
        <v>Friday</v>
      </c>
      <c r="Y1682" s="2">
        <v>0.62883101851851853</v>
      </c>
      <c r="Z1682" s="2">
        <f t="shared" si="238"/>
        <v>0.625</v>
      </c>
      <c r="AA1682">
        <f>1</f>
        <v>1</v>
      </c>
      <c r="AB1682" s="1">
        <v>42783</v>
      </c>
      <c r="AC1682" s="13">
        <f t="shared" si="239"/>
        <v>42767</v>
      </c>
      <c r="AD1682" s="14">
        <f t="shared" si="240"/>
        <v>42783</v>
      </c>
      <c r="AE1682" s="1" t="str">
        <f t="shared" si="241"/>
        <v>Friday</v>
      </c>
      <c r="AF1682" s="2">
        <v>0.64810185185185187</v>
      </c>
      <c r="AG1682" s="2">
        <f t="shared" si="242"/>
        <v>0.66666666666666663</v>
      </c>
      <c r="AH1682" t="s">
        <v>27</v>
      </c>
    </row>
    <row r="1683" spans="1:34" x14ac:dyDescent="0.2">
      <c r="A1683">
        <v>1509695</v>
      </c>
      <c r="B1683" t="s">
        <v>88</v>
      </c>
      <c r="E1683">
        <v>55122</v>
      </c>
      <c r="F1683" t="s">
        <v>23</v>
      </c>
      <c r="G1683" t="s">
        <v>89</v>
      </c>
      <c r="H1683">
        <v>11148</v>
      </c>
      <c r="I1683" t="s">
        <v>74</v>
      </c>
      <c r="J1683">
        <f>VLOOKUP(I1683,[1]Key!$A$1:$C$72,2,FALSE)</f>
        <v>43.040154000000001</v>
      </c>
      <c r="K1683">
        <f>VLOOKUP(I1683,[1]Key!$A$1:$C$72,3,FALSE)</f>
        <v>-87.932113000000001</v>
      </c>
      <c r="L1683" t="s">
        <v>34</v>
      </c>
      <c r="M1683">
        <f>VLOOKUP(L1683,[1]Key!$A$1:$C$72,2,FALSE)</f>
        <v>43.036900000000003</v>
      </c>
      <c r="N1683">
        <f>VLOOKUP(L1683,[1]Key!$A$1:$C$72,3,FALSE)</f>
        <v>-87.89667</v>
      </c>
      <c r="O1683">
        <v>27</v>
      </c>
      <c r="P1683">
        <v>3</v>
      </c>
      <c r="Q1683">
        <v>4.0999999999999996</v>
      </c>
      <c r="R1683">
        <v>3.8</v>
      </c>
      <c r="S1683">
        <v>162</v>
      </c>
      <c r="T1683">
        <f t="shared" si="234"/>
        <v>-1</v>
      </c>
      <c r="U1683" s="1">
        <v>42783</v>
      </c>
      <c r="V1683" s="13">
        <f t="shared" si="235"/>
        <v>42767</v>
      </c>
      <c r="W1683" s="14">
        <f t="shared" si="236"/>
        <v>42783</v>
      </c>
      <c r="X1683" s="1" t="str">
        <f t="shared" si="237"/>
        <v>Friday</v>
      </c>
      <c r="Y1683" s="2">
        <v>0.62930555555555556</v>
      </c>
      <c r="Z1683" s="2">
        <f t="shared" si="238"/>
        <v>0.625</v>
      </c>
      <c r="AA1683">
        <f>1</f>
        <v>1</v>
      </c>
      <c r="AB1683" s="1">
        <v>42783</v>
      </c>
      <c r="AC1683" s="13">
        <f t="shared" si="239"/>
        <v>42767</v>
      </c>
      <c r="AD1683" s="14">
        <f t="shared" si="240"/>
        <v>42783</v>
      </c>
      <c r="AE1683" s="1" t="str">
        <f t="shared" si="241"/>
        <v>Friday</v>
      </c>
      <c r="AF1683" s="2">
        <v>0.64807870370370368</v>
      </c>
      <c r="AG1683" s="2">
        <f t="shared" si="242"/>
        <v>0.66666666666666663</v>
      </c>
      <c r="AH1683" t="s">
        <v>27</v>
      </c>
    </row>
    <row r="1684" spans="1:34" x14ac:dyDescent="0.2">
      <c r="A1684">
        <v>1509699</v>
      </c>
      <c r="B1684" t="s">
        <v>88</v>
      </c>
      <c r="E1684">
        <v>53211</v>
      </c>
      <c r="F1684" t="s">
        <v>23</v>
      </c>
      <c r="G1684" t="s">
        <v>89</v>
      </c>
      <c r="H1684">
        <v>5515</v>
      </c>
      <c r="I1684" t="s">
        <v>62</v>
      </c>
      <c r="J1684">
        <f>VLOOKUP(I1684,[1]Key!$A$1:$C$72,2,FALSE)</f>
        <v>43.058010000000003</v>
      </c>
      <c r="K1684">
        <f>VLOOKUP(I1684,[1]Key!$A$1:$C$72,3,FALSE)</f>
        <v>-87.877300000000005</v>
      </c>
      <c r="L1684" t="s">
        <v>62</v>
      </c>
      <c r="M1684">
        <f>VLOOKUP(L1684,[1]Key!$A$1:$C$72,2,FALSE)</f>
        <v>43.058010000000003</v>
      </c>
      <c r="N1684">
        <f>VLOOKUP(L1684,[1]Key!$A$1:$C$72,3,FALSE)</f>
        <v>-87.877300000000005</v>
      </c>
      <c r="O1684">
        <v>55</v>
      </c>
      <c r="P1684">
        <v>6</v>
      </c>
      <c r="Q1684">
        <v>8.3000000000000007</v>
      </c>
      <c r="R1684">
        <v>7.8</v>
      </c>
      <c r="S1684">
        <v>330</v>
      </c>
      <c r="T1684">
        <f t="shared" si="234"/>
        <v>-1</v>
      </c>
      <c r="U1684" s="1">
        <v>42783</v>
      </c>
      <c r="V1684" s="13">
        <f t="shared" si="235"/>
        <v>42767</v>
      </c>
      <c r="W1684" s="14">
        <f t="shared" si="236"/>
        <v>42783</v>
      </c>
      <c r="X1684" s="1" t="str">
        <f t="shared" si="237"/>
        <v>Friday</v>
      </c>
      <c r="Y1684" s="2">
        <v>0.62989583333333332</v>
      </c>
      <c r="Z1684" s="2">
        <f t="shared" si="238"/>
        <v>0.625</v>
      </c>
      <c r="AA1684">
        <f>1</f>
        <v>1</v>
      </c>
      <c r="AB1684" s="1">
        <v>42783</v>
      </c>
      <c r="AC1684" s="13">
        <f t="shared" si="239"/>
        <v>42767</v>
      </c>
      <c r="AD1684" s="14">
        <f t="shared" si="240"/>
        <v>42783</v>
      </c>
      <c r="AE1684" s="1" t="str">
        <f t="shared" si="241"/>
        <v>Friday</v>
      </c>
      <c r="AF1684" s="2">
        <v>0.66831018518518526</v>
      </c>
      <c r="AG1684" s="2">
        <f t="shared" si="242"/>
        <v>0.66666666666666663</v>
      </c>
      <c r="AH1684" t="s">
        <v>35</v>
      </c>
    </row>
    <row r="1685" spans="1:34" x14ac:dyDescent="0.2">
      <c r="A1685">
        <v>1320108</v>
      </c>
      <c r="B1685" t="s">
        <v>88</v>
      </c>
      <c r="E1685">
        <v>53151</v>
      </c>
      <c r="F1685" t="s">
        <v>23</v>
      </c>
      <c r="G1685" t="s">
        <v>89</v>
      </c>
      <c r="H1685">
        <v>5571</v>
      </c>
      <c r="I1685" t="s">
        <v>40</v>
      </c>
      <c r="J1685">
        <f>VLOOKUP(I1685,[1]Key!$A$1:$C$72,2,FALSE)</f>
        <v>43.031480000000002</v>
      </c>
      <c r="K1685">
        <f>VLOOKUP(I1685,[1]Key!$A$1:$C$72,3,FALSE)</f>
        <v>-87.908169999999998</v>
      </c>
      <c r="L1685" t="s">
        <v>40</v>
      </c>
      <c r="M1685">
        <f>VLOOKUP(L1685,[1]Key!$A$1:$C$72,2,FALSE)</f>
        <v>43.031480000000002</v>
      </c>
      <c r="N1685">
        <f>VLOOKUP(L1685,[1]Key!$A$1:$C$72,3,FALSE)</f>
        <v>-87.908169999999998</v>
      </c>
      <c r="O1685">
        <v>55</v>
      </c>
      <c r="P1685">
        <v>6</v>
      </c>
      <c r="Q1685">
        <v>8.3000000000000007</v>
      </c>
      <c r="R1685">
        <v>7.8</v>
      </c>
      <c r="S1685">
        <v>330</v>
      </c>
      <c r="T1685">
        <f t="shared" si="234"/>
        <v>-1</v>
      </c>
      <c r="U1685" s="1">
        <v>42783</v>
      </c>
      <c r="V1685" s="13">
        <f t="shared" si="235"/>
        <v>42767</v>
      </c>
      <c r="W1685" s="14">
        <f t="shared" si="236"/>
        <v>42783</v>
      </c>
      <c r="X1685" s="1" t="str">
        <f t="shared" si="237"/>
        <v>Friday</v>
      </c>
      <c r="Y1685" s="2">
        <v>0.63924768518518515</v>
      </c>
      <c r="Z1685" s="2">
        <f t="shared" si="238"/>
        <v>0.625</v>
      </c>
      <c r="AA1685">
        <f>1</f>
        <v>1</v>
      </c>
      <c r="AB1685" s="1">
        <v>42783</v>
      </c>
      <c r="AC1685" s="13">
        <f t="shared" si="239"/>
        <v>42767</v>
      </c>
      <c r="AD1685" s="14">
        <f t="shared" si="240"/>
        <v>42783</v>
      </c>
      <c r="AE1685" s="1" t="str">
        <f t="shared" si="241"/>
        <v>Friday</v>
      </c>
      <c r="AF1685" s="2">
        <v>0.67722222222222228</v>
      </c>
      <c r="AG1685" s="2">
        <f t="shared" si="242"/>
        <v>0.66666666666666663</v>
      </c>
      <c r="AH1685" t="s">
        <v>35</v>
      </c>
    </row>
    <row r="1686" spans="1:34" x14ac:dyDescent="0.2">
      <c r="A1686">
        <v>1229165</v>
      </c>
      <c r="B1686" t="s">
        <v>88</v>
      </c>
      <c r="E1686">
        <v>60099</v>
      </c>
      <c r="F1686" t="s">
        <v>23</v>
      </c>
      <c r="G1686" t="s">
        <v>89</v>
      </c>
      <c r="H1686">
        <v>11168</v>
      </c>
      <c r="I1686" t="s">
        <v>80</v>
      </c>
      <c r="J1686">
        <f>VLOOKUP(I1686,[1]Key!$A$1:$C$72,2,FALSE)</f>
        <v>43.052460000000004</v>
      </c>
      <c r="K1686">
        <f>VLOOKUP(I1686,[1]Key!$A$1:$C$72,3,FALSE)</f>
        <v>-87.891000000000005</v>
      </c>
      <c r="L1686" t="s">
        <v>80</v>
      </c>
      <c r="M1686">
        <f>VLOOKUP(L1686,[1]Key!$A$1:$C$72,2,FALSE)</f>
        <v>43.052460000000004</v>
      </c>
      <c r="N1686">
        <f>VLOOKUP(L1686,[1]Key!$A$1:$C$72,3,FALSE)</f>
        <v>-87.891000000000005</v>
      </c>
      <c r="O1686">
        <v>76</v>
      </c>
      <c r="P1686">
        <v>9</v>
      </c>
      <c r="Q1686">
        <v>11.4</v>
      </c>
      <c r="R1686">
        <v>10.8</v>
      </c>
      <c r="S1686">
        <v>456</v>
      </c>
      <c r="T1686">
        <f t="shared" si="234"/>
        <v>-1</v>
      </c>
      <c r="U1686" s="1">
        <v>42783</v>
      </c>
      <c r="V1686" s="13">
        <f t="shared" si="235"/>
        <v>42767</v>
      </c>
      <c r="W1686" s="14">
        <f t="shared" si="236"/>
        <v>42783</v>
      </c>
      <c r="X1686" s="1" t="str">
        <f t="shared" si="237"/>
        <v>Friday</v>
      </c>
      <c r="Y1686" s="2">
        <v>0.671412037037037</v>
      </c>
      <c r="Z1686" s="2">
        <f t="shared" si="238"/>
        <v>0.66666666666666663</v>
      </c>
      <c r="AA1686">
        <f>1</f>
        <v>1</v>
      </c>
      <c r="AB1686" s="1">
        <v>42783</v>
      </c>
      <c r="AC1686" s="13">
        <f t="shared" si="239"/>
        <v>42767</v>
      </c>
      <c r="AD1686" s="14">
        <f t="shared" si="240"/>
        <v>42783</v>
      </c>
      <c r="AE1686" s="1" t="str">
        <f t="shared" si="241"/>
        <v>Friday</v>
      </c>
      <c r="AF1686" s="2">
        <v>0.72370370370370374</v>
      </c>
      <c r="AG1686" s="2">
        <f t="shared" si="242"/>
        <v>0.70833333333333326</v>
      </c>
      <c r="AH1686" t="s">
        <v>35</v>
      </c>
    </row>
    <row r="1687" spans="1:34" x14ac:dyDescent="0.2">
      <c r="A1687">
        <v>1406926</v>
      </c>
      <c r="B1687" t="s">
        <v>88</v>
      </c>
      <c r="E1687">
        <v>44118</v>
      </c>
      <c r="F1687" t="s">
        <v>23</v>
      </c>
      <c r="G1687" t="s">
        <v>89</v>
      </c>
      <c r="H1687">
        <v>13</v>
      </c>
      <c r="I1687" t="s">
        <v>36</v>
      </c>
      <c r="J1687">
        <f>VLOOKUP(I1687,[1]Key!$A$1:$C$72,2,FALSE)</f>
        <v>43.038580000000003</v>
      </c>
      <c r="K1687">
        <f>VLOOKUP(I1687,[1]Key!$A$1:$C$72,3,FALSE)</f>
        <v>-87.90934</v>
      </c>
      <c r="L1687" t="s">
        <v>74</v>
      </c>
      <c r="M1687">
        <f>VLOOKUP(L1687,[1]Key!$A$1:$C$72,2,FALSE)</f>
        <v>43.040154000000001</v>
      </c>
      <c r="N1687">
        <f>VLOOKUP(L1687,[1]Key!$A$1:$C$72,3,FALSE)</f>
        <v>-87.932113000000001</v>
      </c>
      <c r="O1687">
        <v>31</v>
      </c>
      <c r="P1687">
        <v>3</v>
      </c>
      <c r="Q1687">
        <v>4.7</v>
      </c>
      <c r="R1687">
        <v>4.4000000000000004</v>
      </c>
      <c r="S1687">
        <v>186</v>
      </c>
      <c r="T1687">
        <f t="shared" si="234"/>
        <v>-1</v>
      </c>
      <c r="U1687" s="1">
        <v>42783</v>
      </c>
      <c r="V1687" s="13">
        <f t="shared" si="235"/>
        <v>42767</v>
      </c>
      <c r="W1687" s="14">
        <f t="shared" si="236"/>
        <v>42783</v>
      </c>
      <c r="X1687" s="1" t="str">
        <f t="shared" si="237"/>
        <v>Friday</v>
      </c>
      <c r="Y1687" s="2">
        <v>0.68281249999999993</v>
      </c>
      <c r="Z1687" s="2">
        <f t="shared" si="238"/>
        <v>0.66666666666666663</v>
      </c>
      <c r="AA1687">
        <f>1</f>
        <v>1</v>
      </c>
      <c r="AB1687" s="1">
        <v>42783</v>
      </c>
      <c r="AC1687" s="13">
        <f t="shared" si="239"/>
        <v>42767</v>
      </c>
      <c r="AD1687" s="14">
        <f t="shared" si="240"/>
        <v>42783</v>
      </c>
      <c r="AE1687" s="1" t="str">
        <f t="shared" si="241"/>
        <v>Friday</v>
      </c>
      <c r="AF1687" s="2">
        <v>0.70472222222222225</v>
      </c>
      <c r="AG1687" s="2">
        <f t="shared" si="242"/>
        <v>0.70833333333333326</v>
      </c>
      <c r="AH1687" t="s">
        <v>27</v>
      </c>
    </row>
    <row r="1688" spans="1:34" x14ac:dyDescent="0.2">
      <c r="A1688">
        <v>1509710</v>
      </c>
      <c r="B1688" t="s">
        <v>88</v>
      </c>
      <c r="E1688">
        <v>53005</v>
      </c>
      <c r="F1688" t="s">
        <v>23</v>
      </c>
      <c r="G1688" t="s">
        <v>89</v>
      </c>
      <c r="H1688">
        <v>5472</v>
      </c>
      <c r="I1688" t="s">
        <v>52</v>
      </c>
      <c r="J1688">
        <f>VLOOKUP(I1688,[1]Key!$A$1:$C$72,2,FALSE)</f>
        <v>43.026470000000003</v>
      </c>
      <c r="K1688">
        <f>VLOOKUP(I1688,[1]Key!$A$1:$C$72,3,FALSE)</f>
        <v>-87.918040000000005</v>
      </c>
      <c r="L1688" t="s">
        <v>70</v>
      </c>
      <c r="M1688">
        <f>VLOOKUP(L1688,[1]Key!$A$1:$C$72,2,FALSE)</f>
        <v>43.053040000000003</v>
      </c>
      <c r="N1688">
        <f>VLOOKUP(L1688,[1]Key!$A$1:$C$72,3,FALSE)</f>
        <v>-87.897660000000002</v>
      </c>
      <c r="O1688">
        <v>28</v>
      </c>
      <c r="P1688">
        <v>3</v>
      </c>
      <c r="Q1688">
        <v>4.2</v>
      </c>
      <c r="R1688">
        <v>4</v>
      </c>
      <c r="S1688">
        <v>168</v>
      </c>
      <c r="T1688">
        <f t="shared" si="234"/>
        <v>-1</v>
      </c>
      <c r="U1688" s="1">
        <v>42783</v>
      </c>
      <c r="V1688" s="13">
        <f t="shared" si="235"/>
        <v>42767</v>
      </c>
      <c r="W1688" s="14">
        <f t="shared" si="236"/>
        <v>42783</v>
      </c>
      <c r="X1688" s="1" t="str">
        <f t="shared" si="237"/>
        <v>Friday</v>
      </c>
      <c r="Y1688" s="2">
        <v>0.68343750000000003</v>
      </c>
      <c r="Z1688" s="2">
        <f t="shared" si="238"/>
        <v>0.66666666666666663</v>
      </c>
      <c r="AA1688">
        <f>1</f>
        <v>1</v>
      </c>
      <c r="AB1688" s="1">
        <v>42783</v>
      </c>
      <c r="AC1688" s="13">
        <f t="shared" si="239"/>
        <v>42767</v>
      </c>
      <c r="AD1688" s="14">
        <f t="shared" si="240"/>
        <v>42783</v>
      </c>
      <c r="AE1688" s="1" t="str">
        <f t="shared" si="241"/>
        <v>Friday</v>
      </c>
      <c r="AF1688" s="2">
        <v>0.70318287037037042</v>
      </c>
      <c r="AG1688" s="2">
        <f t="shared" si="242"/>
        <v>0.70833333333333326</v>
      </c>
      <c r="AH1688" t="s">
        <v>27</v>
      </c>
    </row>
    <row r="1689" spans="1:34" x14ac:dyDescent="0.2">
      <c r="A1689">
        <v>1509898</v>
      </c>
      <c r="B1689" t="s">
        <v>88</v>
      </c>
      <c r="E1689">
        <v>55343</v>
      </c>
      <c r="F1689" t="s">
        <v>23</v>
      </c>
      <c r="G1689" t="s">
        <v>89</v>
      </c>
      <c r="H1689">
        <v>77</v>
      </c>
      <c r="I1689" t="s">
        <v>74</v>
      </c>
      <c r="J1689">
        <f>VLOOKUP(I1689,[1]Key!$A$1:$C$72,2,FALSE)</f>
        <v>43.040154000000001</v>
      </c>
      <c r="K1689">
        <f>VLOOKUP(I1689,[1]Key!$A$1:$C$72,3,FALSE)</f>
        <v>-87.932113000000001</v>
      </c>
      <c r="L1689" t="s">
        <v>74</v>
      </c>
      <c r="M1689">
        <f>VLOOKUP(L1689,[1]Key!$A$1:$C$72,2,FALSE)</f>
        <v>43.040154000000001</v>
      </c>
      <c r="N1689">
        <f>VLOOKUP(L1689,[1]Key!$A$1:$C$72,3,FALSE)</f>
        <v>-87.932113000000001</v>
      </c>
      <c r="O1689">
        <v>85</v>
      </c>
      <c r="P1689">
        <v>9</v>
      </c>
      <c r="Q1689">
        <v>12.8</v>
      </c>
      <c r="R1689">
        <v>12.1</v>
      </c>
      <c r="S1689">
        <v>510</v>
      </c>
      <c r="T1689">
        <f t="shared" si="234"/>
        <v>-1</v>
      </c>
      <c r="U1689" s="1">
        <v>42783</v>
      </c>
      <c r="V1689" s="13">
        <f t="shared" si="235"/>
        <v>42767</v>
      </c>
      <c r="W1689" s="14">
        <f t="shared" si="236"/>
        <v>42783</v>
      </c>
      <c r="X1689" s="1" t="str">
        <f t="shared" si="237"/>
        <v>Friday</v>
      </c>
      <c r="Y1689" s="2">
        <v>0.69981481481481478</v>
      </c>
      <c r="Z1689" s="2">
        <f t="shared" si="238"/>
        <v>0.70833333333333326</v>
      </c>
      <c r="AA1689">
        <f>1</f>
        <v>1</v>
      </c>
      <c r="AB1689" s="1">
        <v>42783</v>
      </c>
      <c r="AC1689" s="13">
        <f t="shared" si="239"/>
        <v>42767</v>
      </c>
      <c r="AD1689" s="14">
        <f t="shared" si="240"/>
        <v>42783</v>
      </c>
      <c r="AE1689" s="1" t="str">
        <f t="shared" si="241"/>
        <v>Friday</v>
      </c>
      <c r="AF1689" s="2">
        <v>0.75842592592592595</v>
      </c>
      <c r="AG1689" s="2">
        <f t="shared" si="242"/>
        <v>0.75</v>
      </c>
      <c r="AH1689" t="s">
        <v>35</v>
      </c>
    </row>
    <row r="1690" spans="1:34" x14ac:dyDescent="0.2">
      <c r="A1690">
        <v>1509904</v>
      </c>
      <c r="B1690" t="s">
        <v>88</v>
      </c>
      <c r="E1690">
        <v>54902</v>
      </c>
      <c r="F1690" t="s">
        <v>23</v>
      </c>
      <c r="G1690" t="s">
        <v>89</v>
      </c>
      <c r="H1690">
        <v>11104</v>
      </c>
      <c r="I1690" t="s">
        <v>74</v>
      </c>
      <c r="J1690">
        <f>VLOOKUP(I1690,[1]Key!$A$1:$C$72,2,FALSE)</f>
        <v>43.040154000000001</v>
      </c>
      <c r="K1690">
        <f>VLOOKUP(I1690,[1]Key!$A$1:$C$72,3,FALSE)</f>
        <v>-87.932113000000001</v>
      </c>
      <c r="L1690" t="s">
        <v>74</v>
      </c>
      <c r="M1690">
        <f>VLOOKUP(L1690,[1]Key!$A$1:$C$72,2,FALSE)</f>
        <v>43.040154000000001</v>
      </c>
      <c r="N1690">
        <f>VLOOKUP(L1690,[1]Key!$A$1:$C$72,3,FALSE)</f>
        <v>-87.932113000000001</v>
      </c>
      <c r="O1690">
        <v>84</v>
      </c>
      <c r="P1690">
        <v>9</v>
      </c>
      <c r="Q1690">
        <v>12.6</v>
      </c>
      <c r="R1690">
        <v>12</v>
      </c>
      <c r="S1690">
        <v>504</v>
      </c>
      <c r="T1690">
        <f t="shared" si="234"/>
        <v>-1</v>
      </c>
      <c r="U1690" s="1">
        <v>42783</v>
      </c>
      <c r="V1690" s="13">
        <f t="shared" si="235"/>
        <v>42767</v>
      </c>
      <c r="W1690" s="14">
        <f t="shared" si="236"/>
        <v>42783</v>
      </c>
      <c r="X1690" s="1" t="str">
        <f t="shared" si="237"/>
        <v>Friday</v>
      </c>
      <c r="Y1690" s="2">
        <v>0.70130787037037035</v>
      </c>
      <c r="Z1690" s="2">
        <f t="shared" si="238"/>
        <v>0.70833333333333326</v>
      </c>
      <c r="AA1690">
        <f>1</f>
        <v>1</v>
      </c>
      <c r="AB1690" s="1">
        <v>42783</v>
      </c>
      <c r="AC1690" s="13">
        <f t="shared" si="239"/>
        <v>42767</v>
      </c>
      <c r="AD1690" s="14">
        <f t="shared" si="240"/>
        <v>42783</v>
      </c>
      <c r="AE1690" s="1" t="str">
        <f t="shared" si="241"/>
        <v>Friday</v>
      </c>
      <c r="AF1690" s="2">
        <v>0.75936342592592598</v>
      </c>
      <c r="AG1690" s="2">
        <f t="shared" si="242"/>
        <v>0.75</v>
      </c>
      <c r="AH1690" t="s">
        <v>35</v>
      </c>
    </row>
    <row r="1691" spans="1:34" x14ac:dyDescent="0.2">
      <c r="A1691">
        <v>1509916</v>
      </c>
      <c r="B1691" t="s">
        <v>88</v>
      </c>
      <c r="E1691">
        <v>6107</v>
      </c>
      <c r="F1691" t="s">
        <v>23</v>
      </c>
      <c r="G1691" t="s">
        <v>89</v>
      </c>
      <c r="H1691">
        <v>11071</v>
      </c>
      <c r="I1691" t="s">
        <v>74</v>
      </c>
      <c r="J1691">
        <f>VLOOKUP(I1691,[1]Key!$A$1:$C$72,2,FALSE)</f>
        <v>43.040154000000001</v>
      </c>
      <c r="K1691">
        <f>VLOOKUP(I1691,[1]Key!$A$1:$C$72,3,FALSE)</f>
        <v>-87.932113000000001</v>
      </c>
      <c r="L1691" t="s">
        <v>74</v>
      </c>
      <c r="M1691">
        <f>VLOOKUP(L1691,[1]Key!$A$1:$C$72,2,FALSE)</f>
        <v>43.040154000000001</v>
      </c>
      <c r="N1691">
        <f>VLOOKUP(L1691,[1]Key!$A$1:$C$72,3,FALSE)</f>
        <v>-87.932113000000001</v>
      </c>
      <c r="O1691">
        <v>56</v>
      </c>
      <c r="P1691">
        <v>6</v>
      </c>
      <c r="Q1691">
        <v>8.4</v>
      </c>
      <c r="R1691">
        <v>8</v>
      </c>
      <c r="S1691">
        <v>336</v>
      </c>
      <c r="T1691">
        <f t="shared" si="234"/>
        <v>-1</v>
      </c>
      <c r="U1691" s="1">
        <v>42783</v>
      </c>
      <c r="V1691" s="13">
        <f t="shared" si="235"/>
        <v>42767</v>
      </c>
      <c r="W1691" s="14">
        <f t="shared" si="236"/>
        <v>42783</v>
      </c>
      <c r="X1691" s="1" t="str">
        <f t="shared" si="237"/>
        <v>Friday</v>
      </c>
      <c r="Y1691" s="2">
        <v>0.70789351851851856</v>
      </c>
      <c r="Z1691" s="2">
        <f t="shared" si="238"/>
        <v>0.70833333333333326</v>
      </c>
      <c r="AA1691">
        <f>1</f>
        <v>1</v>
      </c>
      <c r="AB1691" s="1">
        <v>42783</v>
      </c>
      <c r="AC1691" s="13">
        <f t="shared" si="239"/>
        <v>42767</v>
      </c>
      <c r="AD1691" s="14">
        <f t="shared" si="240"/>
        <v>42783</v>
      </c>
      <c r="AE1691" s="1" t="str">
        <f t="shared" si="241"/>
        <v>Friday</v>
      </c>
      <c r="AF1691" s="2">
        <v>0.74677083333333327</v>
      </c>
      <c r="AG1691" s="2">
        <f t="shared" si="242"/>
        <v>0.75</v>
      </c>
      <c r="AH1691" t="s">
        <v>35</v>
      </c>
    </row>
    <row r="1692" spans="1:34" x14ac:dyDescent="0.2">
      <c r="A1692">
        <v>1509951</v>
      </c>
      <c r="B1692" t="s">
        <v>88</v>
      </c>
      <c r="E1692">
        <v>53201</v>
      </c>
      <c r="F1692" t="s">
        <v>23</v>
      </c>
      <c r="G1692" t="s">
        <v>89</v>
      </c>
      <c r="H1692">
        <v>5525</v>
      </c>
      <c r="I1692" t="s">
        <v>43</v>
      </c>
      <c r="J1692">
        <f>VLOOKUP(I1692,[1]Key!$A$1:$C$72,2,FALSE)</f>
        <v>43.03886</v>
      </c>
      <c r="K1692">
        <f>VLOOKUP(I1692,[1]Key!$A$1:$C$72,3,FALSE)</f>
        <v>-87.902720000000002</v>
      </c>
      <c r="L1692" t="s">
        <v>43</v>
      </c>
      <c r="M1692">
        <f>VLOOKUP(L1692,[1]Key!$A$1:$C$72,2,FALSE)</f>
        <v>43.03886</v>
      </c>
      <c r="N1692">
        <f>VLOOKUP(L1692,[1]Key!$A$1:$C$72,3,FALSE)</f>
        <v>-87.902720000000002</v>
      </c>
      <c r="O1692">
        <v>26</v>
      </c>
      <c r="P1692">
        <v>3</v>
      </c>
      <c r="Q1692">
        <v>3.9</v>
      </c>
      <c r="R1692">
        <v>3.7</v>
      </c>
      <c r="S1692">
        <v>156</v>
      </c>
      <c r="T1692">
        <f t="shared" si="234"/>
        <v>-1</v>
      </c>
      <c r="U1692" s="1">
        <v>42783</v>
      </c>
      <c r="V1692" s="13">
        <f t="shared" si="235"/>
        <v>42767</v>
      </c>
      <c r="W1692" s="14">
        <f t="shared" si="236"/>
        <v>42783</v>
      </c>
      <c r="X1692" s="1" t="str">
        <f t="shared" si="237"/>
        <v>Friday</v>
      </c>
      <c r="Y1692" s="2">
        <v>0.72701388888888896</v>
      </c>
      <c r="Z1692" s="2">
        <f t="shared" si="238"/>
        <v>0.70833333333333326</v>
      </c>
      <c r="AA1692">
        <f>1</f>
        <v>1</v>
      </c>
      <c r="AB1692" s="1">
        <v>42783</v>
      </c>
      <c r="AC1692" s="13">
        <f t="shared" si="239"/>
        <v>42767</v>
      </c>
      <c r="AD1692" s="14">
        <f t="shared" si="240"/>
        <v>42783</v>
      </c>
      <c r="AE1692" s="1" t="str">
        <f t="shared" si="241"/>
        <v>Friday</v>
      </c>
      <c r="AF1692" s="2">
        <v>0.74493055555555554</v>
      </c>
      <c r="AG1692" s="2">
        <f t="shared" si="242"/>
        <v>0.75</v>
      </c>
      <c r="AH1692" t="s">
        <v>35</v>
      </c>
    </row>
    <row r="1693" spans="1:34" x14ac:dyDescent="0.2">
      <c r="A1693">
        <v>1510008</v>
      </c>
      <c r="B1693" t="s">
        <v>88</v>
      </c>
      <c r="E1693">
        <v>53212</v>
      </c>
      <c r="F1693" t="s">
        <v>23</v>
      </c>
      <c r="G1693" t="s">
        <v>89</v>
      </c>
      <c r="H1693">
        <v>957</v>
      </c>
      <c r="I1693" t="s">
        <v>61</v>
      </c>
      <c r="J1693">
        <f>VLOOKUP(I1693,[1]Key!$A$1:$C$72,2,FALSE)</f>
        <v>43.058619999999998</v>
      </c>
      <c r="K1693">
        <f>VLOOKUP(I1693,[1]Key!$A$1:$C$72,3,FALSE)</f>
        <v>-87.885319999999993</v>
      </c>
      <c r="L1693" t="s">
        <v>67</v>
      </c>
      <c r="M1693">
        <f>VLOOKUP(L1693,[1]Key!$A$1:$C$72,2,FALSE)</f>
        <v>43.074890000000003</v>
      </c>
      <c r="N1693">
        <f>VLOOKUP(L1693,[1]Key!$A$1:$C$72,3,FALSE)</f>
        <v>-87.882810000000006</v>
      </c>
      <c r="O1693">
        <v>11</v>
      </c>
      <c r="P1693">
        <v>3</v>
      </c>
      <c r="Q1693">
        <v>1.7</v>
      </c>
      <c r="R1693">
        <v>1.6</v>
      </c>
      <c r="S1693">
        <v>66</v>
      </c>
      <c r="T1693">
        <f t="shared" si="234"/>
        <v>-1</v>
      </c>
      <c r="U1693" s="1">
        <v>42783</v>
      </c>
      <c r="V1693" s="13">
        <f t="shared" si="235"/>
        <v>42767</v>
      </c>
      <c r="W1693" s="14">
        <f t="shared" si="236"/>
        <v>42783</v>
      </c>
      <c r="X1693" s="1" t="str">
        <f t="shared" si="237"/>
        <v>Friday</v>
      </c>
      <c r="Y1693" s="2">
        <v>0.78410879629629626</v>
      </c>
      <c r="Z1693" s="2">
        <f t="shared" si="238"/>
        <v>0.79166666666666663</v>
      </c>
      <c r="AA1693">
        <f>1</f>
        <v>1</v>
      </c>
      <c r="AB1693" s="1">
        <v>42783</v>
      </c>
      <c r="AC1693" s="13">
        <f t="shared" si="239"/>
        <v>42767</v>
      </c>
      <c r="AD1693" s="14">
        <f t="shared" si="240"/>
        <v>42783</v>
      </c>
      <c r="AE1693" s="1" t="str">
        <f t="shared" si="241"/>
        <v>Friday</v>
      </c>
      <c r="AF1693" s="2">
        <v>0.79231481481481481</v>
      </c>
      <c r="AG1693" s="2">
        <f t="shared" si="242"/>
        <v>0.79166666666666663</v>
      </c>
      <c r="AH1693" t="s">
        <v>27</v>
      </c>
    </row>
    <row r="1694" spans="1:34" x14ac:dyDescent="0.2">
      <c r="A1694">
        <v>1510230</v>
      </c>
      <c r="B1694" t="s">
        <v>88</v>
      </c>
      <c r="E1694">
        <v>46240</v>
      </c>
      <c r="F1694" t="s">
        <v>23</v>
      </c>
      <c r="G1694" t="s">
        <v>89</v>
      </c>
      <c r="H1694">
        <v>5506</v>
      </c>
      <c r="I1694" t="s">
        <v>40</v>
      </c>
      <c r="J1694">
        <f>VLOOKUP(I1694,[1]Key!$A$1:$C$72,2,FALSE)</f>
        <v>43.031480000000002</v>
      </c>
      <c r="K1694">
        <f>VLOOKUP(I1694,[1]Key!$A$1:$C$72,3,FALSE)</f>
        <v>-87.908169999999998</v>
      </c>
      <c r="L1694" t="s">
        <v>73</v>
      </c>
      <c r="M1694">
        <f>VLOOKUP(L1694,[1]Key!$A$1:$C$72,2,FALSE)</f>
        <v>43.040349999999997</v>
      </c>
      <c r="N1694">
        <f>VLOOKUP(L1694,[1]Key!$A$1:$C$72,3,FALSE)</f>
        <v>-87.920760000000001</v>
      </c>
      <c r="O1694">
        <v>97</v>
      </c>
      <c r="P1694">
        <v>12</v>
      </c>
      <c r="Q1694">
        <v>14.6</v>
      </c>
      <c r="R1694">
        <v>13.8</v>
      </c>
      <c r="S1694">
        <v>582</v>
      </c>
      <c r="T1694">
        <f t="shared" si="234"/>
        <v>-1</v>
      </c>
      <c r="U1694" s="1">
        <v>42784</v>
      </c>
      <c r="V1694" s="13">
        <f t="shared" si="235"/>
        <v>42767</v>
      </c>
      <c r="W1694" s="14">
        <f t="shared" si="236"/>
        <v>42784</v>
      </c>
      <c r="X1694" s="1" t="str">
        <f t="shared" si="237"/>
        <v>Saturday</v>
      </c>
      <c r="Y1694" s="2">
        <v>0.36859953703703702</v>
      </c>
      <c r="Z1694" s="2">
        <f t="shared" si="238"/>
        <v>0.375</v>
      </c>
      <c r="AA1694">
        <f>1</f>
        <v>1</v>
      </c>
      <c r="AB1694" s="1">
        <v>42784</v>
      </c>
      <c r="AC1694" s="13">
        <f t="shared" si="239"/>
        <v>42767</v>
      </c>
      <c r="AD1694" s="14">
        <f t="shared" si="240"/>
        <v>42784</v>
      </c>
      <c r="AE1694" s="1" t="str">
        <f t="shared" si="241"/>
        <v>Saturday</v>
      </c>
      <c r="AF1694" s="2">
        <v>0.43570601851851848</v>
      </c>
      <c r="AG1694" s="2">
        <f t="shared" si="242"/>
        <v>0.41666666666666663</v>
      </c>
      <c r="AH1694" t="s">
        <v>27</v>
      </c>
    </row>
    <row r="1695" spans="1:34" x14ac:dyDescent="0.2">
      <c r="A1695">
        <v>1510232</v>
      </c>
      <c r="B1695" t="s">
        <v>88</v>
      </c>
      <c r="E1695">
        <v>30005</v>
      </c>
      <c r="F1695" t="s">
        <v>23</v>
      </c>
      <c r="G1695" t="s">
        <v>89</v>
      </c>
      <c r="H1695">
        <v>11104</v>
      </c>
      <c r="I1695" t="s">
        <v>74</v>
      </c>
      <c r="J1695">
        <f>VLOOKUP(I1695,[1]Key!$A$1:$C$72,2,FALSE)</f>
        <v>43.040154000000001</v>
      </c>
      <c r="K1695">
        <f>VLOOKUP(I1695,[1]Key!$A$1:$C$72,3,FALSE)</f>
        <v>-87.932113000000001</v>
      </c>
      <c r="L1695" t="s">
        <v>72</v>
      </c>
      <c r="M1695">
        <f>VLOOKUP(L1695,[1]Key!$A$1:$C$72,2,FALSE)</f>
        <v>43.02948</v>
      </c>
      <c r="N1695">
        <f>VLOOKUP(L1695,[1]Key!$A$1:$C$72,3,FALSE)</f>
        <v>-87.912819999999996</v>
      </c>
      <c r="O1695">
        <v>23</v>
      </c>
      <c r="P1695">
        <v>3</v>
      </c>
      <c r="Q1695">
        <v>3.5</v>
      </c>
      <c r="R1695">
        <v>3.3</v>
      </c>
      <c r="S1695">
        <v>138</v>
      </c>
      <c r="T1695">
        <f t="shared" si="234"/>
        <v>-1</v>
      </c>
      <c r="U1695" s="1">
        <v>42784</v>
      </c>
      <c r="V1695" s="13">
        <f t="shared" si="235"/>
        <v>42767</v>
      </c>
      <c r="W1695" s="14">
        <f t="shared" si="236"/>
        <v>42784</v>
      </c>
      <c r="X1695" s="1" t="str">
        <f t="shared" si="237"/>
        <v>Saturday</v>
      </c>
      <c r="Y1695" s="2">
        <v>0.37104166666666666</v>
      </c>
      <c r="Z1695" s="2">
        <f t="shared" si="238"/>
        <v>0.375</v>
      </c>
      <c r="AA1695">
        <f>1</f>
        <v>1</v>
      </c>
      <c r="AB1695" s="1">
        <v>42784</v>
      </c>
      <c r="AC1695" s="13">
        <f t="shared" si="239"/>
        <v>42767</v>
      </c>
      <c r="AD1695" s="14">
        <f t="shared" si="240"/>
        <v>42784</v>
      </c>
      <c r="AE1695" s="1" t="str">
        <f t="shared" si="241"/>
        <v>Saturday</v>
      </c>
      <c r="AF1695" s="2">
        <v>0.38694444444444448</v>
      </c>
      <c r="AG1695" s="2">
        <f t="shared" si="242"/>
        <v>0.375</v>
      </c>
      <c r="AH1695" t="s">
        <v>27</v>
      </c>
    </row>
    <row r="1696" spans="1:34" x14ac:dyDescent="0.2">
      <c r="A1696">
        <v>1510280</v>
      </c>
      <c r="B1696" t="s">
        <v>88</v>
      </c>
      <c r="E1696">
        <v>53212</v>
      </c>
      <c r="F1696" t="s">
        <v>23</v>
      </c>
      <c r="G1696" t="s">
        <v>89</v>
      </c>
      <c r="H1696">
        <v>5434</v>
      </c>
      <c r="I1696" t="s">
        <v>93</v>
      </c>
      <c r="J1696">
        <f>VLOOKUP(I1696,[1]Key!$A$1:$C$72,2,FALSE)</f>
        <v>43.069021999999997</v>
      </c>
      <c r="K1696">
        <f>VLOOKUP(I1696,[1]Key!$A$1:$C$72,3,FALSE)</f>
        <v>-87.887940999999998</v>
      </c>
      <c r="L1696" t="s">
        <v>93</v>
      </c>
      <c r="M1696">
        <f>VLOOKUP(L1696,[1]Key!$A$1:$C$72,2,FALSE)</f>
        <v>43.069021999999997</v>
      </c>
      <c r="N1696">
        <f>VLOOKUP(L1696,[1]Key!$A$1:$C$72,3,FALSE)</f>
        <v>-87.887940999999998</v>
      </c>
      <c r="O1696">
        <v>1</v>
      </c>
      <c r="P1696">
        <v>0</v>
      </c>
      <c r="Q1696">
        <v>0.2</v>
      </c>
      <c r="R1696">
        <v>0.1</v>
      </c>
      <c r="S1696">
        <v>6</v>
      </c>
      <c r="T1696">
        <f t="shared" si="234"/>
        <v>-1</v>
      </c>
      <c r="U1696" s="1">
        <v>42784</v>
      </c>
      <c r="V1696" s="13">
        <f t="shared" si="235"/>
        <v>42767</v>
      </c>
      <c r="W1696" s="14">
        <f t="shared" si="236"/>
        <v>42784</v>
      </c>
      <c r="X1696" s="1" t="str">
        <f t="shared" si="237"/>
        <v>Saturday</v>
      </c>
      <c r="Y1696" s="2">
        <v>0.39557870370370374</v>
      </c>
      <c r="Z1696" s="2">
        <f t="shared" si="238"/>
        <v>0.375</v>
      </c>
      <c r="AA1696">
        <f>1</f>
        <v>1</v>
      </c>
      <c r="AB1696" s="1">
        <v>42784</v>
      </c>
      <c r="AC1696" s="13">
        <f t="shared" si="239"/>
        <v>42767</v>
      </c>
      <c r="AD1696" s="14">
        <f t="shared" si="240"/>
        <v>42784</v>
      </c>
      <c r="AE1696" s="1" t="str">
        <f t="shared" si="241"/>
        <v>Saturday</v>
      </c>
      <c r="AF1696" s="2">
        <v>0.39608796296296295</v>
      </c>
      <c r="AG1696" s="2">
        <f t="shared" si="242"/>
        <v>0.41666666666666663</v>
      </c>
      <c r="AH1696" t="s">
        <v>35</v>
      </c>
    </row>
    <row r="1697" spans="1:34" x14ac:dyDescent="0.2">
      <c r="A1697">
        <v>1510283</v>
      </c>
      <c r="B1697" t="s">
        <v>88</v>
      </c>
      <c r="E1697">
        <v>53961</v>
      </c>
      <c r="F1697" t="s">
        <v>23</v>
      </c>
      <c r="G1697" t="s">
        <v>89</v>
      </c>
      <c r="H1697">
        <v>11052</v>
      </c>
      <c r="I1697" t="s">
        <v>31</v>
      </c>
      <c r="J1697">
        <f>VLOOKUP(I1697,[1]Key!$A$1:$C$72,2,FALSE)</f>
        <v>43.03519</v>
      </c>
      <c r="K1697">
        <f>VLOOKUP(I1697,[1]Key!$A$1:$C$72,3,FALSE)</f>
        <v>-87.907390000000007</v>
      </c>
      <c r="L1697" t="s">
        <v>72</v>
      </c>
      <c r="M1697">
        <f>VLOOKUP(L1697,[1]Key!$A$1:$C$72,2,FALSE)</f>
        <v>43.02948</v>
      </c>
      <c r="N1697">
        <f>VLOOKUP(L1697,[1]Key!$A$1:$C$72,3,FALSE)</f>
        <v>-87.912819999999996</v>
      </c>
      <c r="O1697">
        <v>6</v>
      </c>
      <c r="P1697">
        <v>3</v>
      </c>
      <c r="Q1697">
        <v>0.9</v>
      </c>
      <c r="R1697">
        <v>0.9</v>
      </c>
      <c r="S1697">
        <v>36</v>
      </c>
      <c r="T1697">
        <f t="shared" si="234"/>
        <v>-1</v>
      </c>
      <c r="U1697" s="1">
        <v>42784</v>
      </c>
      <c r="V1697" s="13">
        <f t="shared" si="235"/>
        <v>42767</v>
      </c>
      <c r="W1697" s="14">
        <f t="shared" si="236"/>
        <v>42784</v>
      </c>
      <c r="X1697" s="1" t="str">
        <f t="shared" si="237"/>
        <v>Saturday</v>
      </c>
      <c r="Y1697" s="2">
        <v>0.39736111111111111</v>
      </c>
      <c r="Z1697" s="2">
        <f t="shared" si="238"/>
        <v>0.41666666666666663</v>
      </c>
      <c r="AA1697">
        <f>1</f>
        <v>1</v>
      </c>
      <c r="AB1697" s="1">
        <v>42784</v>
      </c>
      <c r="AC1697" s="13">
        <f t="shared" si="239"/>
        <v>42767</v>
      </c>
      <c r="AD1697" s="14">
        <f t="shared" si="240"/>
        <v>42784</v>
      </c>
      <c r="AE1697" s="1" t="str">
        <f t="shared" si="241"/>
        <v>Saturday</v>
      </c>
      <c r="AF1697" s="2">
        <v>0.4020023148148148</v>
      </c>
      <c r="AG1697" s="2">
        <f t="shared" si="242"/>
        <v>0.41666666666666663</v>
      </c>
      <c r="AH1697" t="s">
        <v>27</v>
      </c>
    </row>
    <row r="1698" spans="1:34" x14ac:dyDescent="0.2">
      <c r="A1698">
        <v>1510335</v>
      </c>
      <c r="B1698" t="s">
        <v>88</v>
      </c>
      <c r="E1698">
        <v>53036</v>
      </c>
      <c r="F1698" t="s">
        <v>23</v>
      </c>
      <c r="G1698" t="s">
        <v>89</v>
      </c>
      <c r="H1698">
        <v>11068</v>
      </c>
      <c r="I1698" t="s">
        <v>32</v>
      </c>
      <c r="J1698">
        <f>VLOOKUP(I1698,[1]Key!$A$1:$C$72,2,FALSE)</f>
        <v>43.038719999999998</v>
      </c>
      <c r="K1698">
        <f>VLOOKUP(I1698,[1]Key!$A$1:$C$72,3,FALSE)</f>
        <v>-87.905339999999995</v>
      </c>
      <c r="L1698" t="s">
        <v>31</v>
      </c>
      <c r="M1698">
        <f>VLOOKUP(L1698,[1]Key!$A$1:$C$72,2,FALSE)</f>
        <v>43.03519</v>
      </c>
      <c r="N1698">
        <f>VLOOKUP(L1698,[1]Key!$A$1:$C$72,3,FALSE)</f>
        <v>-87.907390000000007</v>
      </c>
      <c r="O1698">
        <v>29</v>
      </c>
      <c r="P1698">
        <v>3</v>
      </c>
      <c r="Q1698">
        <v>4.4000000000000004</v>
      </c>
      <c r="R1698">
        <v>4.0999999999999996</v>
      </c>
      <c r="S1698">
        <v>174</v>
      </c>
      <c r="T1698">
        <f t="shared" si="234"/>
        <v>-1</v>
      </c>
      <c r="U1698" s="1">
        <v>42784</v>
      </c>
      <c r="V1698" s="13">
        <f t="shared" si="235"/>
        <v>42767</v>
      </c>
      <c r="W1698" s="14">
        <f t="shared" si="236"/>
        <v>42784</v>
      </c>
      <c r="X1698" s="1" t="str">
        <f t="shared" si="237"/>
        <v>Saturday</v>
      </c>
      <c r="Y1698" s="2">
        <v>0.41828703703703707</v>
      </c>
      <c r="Z1698" s="2">
        <f t="shared" si="238"/>
        <v>0.41666666666666663</v>
      </c>
      <c r="AA1698">
        <f>1</f>
        <v>1</v>
      </c>
      <c r="AB1698" s="1">
        <v>42784</v>
      </c>
      <c r="AC1698" s="13">
        <f t="shared" si="239"/>
        <v>42767</v>
      </c>
      <c r="AD1698" s="14">
        <f t="shared" si="240"/>
        <v>42784</v>
      </c>
      <c r="AE1698" s="1" t="str">
        <f t="shared" si="241"/>
        <v>Saturday</v>
      </c>
      <c r="AF1698" s="2">
        <v>0.4382523148148148</v>
      </c>
      <c r="AG1698" s="2">
        <f t="shared" si="242"/>
        <v>0.45833333333333331</v>
      </c>
      <c r="AH1698" t="s">
        <v>27</v>
      </c>
    </row>
    <row r="1699" spans="1:34" x14ac:dyDescent="0.2">
      <c r="A1699">
        <v>1510232</v>
      </c>
      <c r="B1699" t="s">
        <v>88</v>
      </c>
      <c r="E1699">
        <v>30005</v>
      </c>
      <c r="F1699" t="s">
        <v>23</v>
      </c>
      <c r="G1699" t="s">
        <v>89</v>
      </c>
      <c r="H1699">
        <v>11</v>
      </c>
      <c r="I1699" t="s">
        <v>31</v>
      </c>
      <c r="J1699">
        <f>VLOOKUP(I1699,[1]Key!$A$1:$C$72,2,FALSE)</f>
        <v>43.03519</v>
      </c>
      <c r="K1699">
        <f>VLOOKUP(I1699,[1]Key!$A$1:$C$72,3,FALSE)</f>
        <v>-87.907390000000007</v>
      </c>
      <c r="L1699" t="s">
        <v>74</v>
      </c>
      <c r="M1699">
        <f>VLOOKUP(L1699,[1]Key!$A$1:$C$72,2,FALSE)</f>
        <v>43.040154000000001</v>
      </c>
      <c r="N1699">
        <f>VLOOKUP(L1699,[1]Key!$A$1:$C$72,3,FALSE)</f>
        <v>-87.932113000000001</v>
      </c>
      <c r="O1699">
        <v>24</v>
      </c>
      <c r="P1699">
        <v>3</v>
      </c>
      <c r="Q1699">
        <v>3.6</v>
      </c>
      <c r="R1699">
        <v>3.4</v>
      </c>
      <c r="S1699">
        <v>144</v>
      </c>
      <c r="T1699">
        <f t="shared" si="234"/>
        <v>-1</v>
      </c>
      <c r="U1699" s="1">
        <v>42784</v>
      </c>
      <c r="V1699" s="13">
        <f t="shared" si="235"/>
        <v>42767</v>
      </c>
      <c r="W1699" s="14">
        <f t="shared" si="236"/>
        <v>42784</v>
      </c>
      <c r="X1699" s="1" t="str">
        <f t="shared" si="237"/>
        <v>Saturday</v>
      </c>
      <c r="Y1699" s="2">
        <v>0.42320601851851852</v>
      </c>
      <c r="Z1699" s="2">
        <f t="shared" si="238"/>
        <v>0.41666666666666663</v>
      </c>
      <c r="AA1699">
        <f>1</f>
        <v>1</v>
      </c>
      <c r="AB1699" s="1">
        <v>42784</v>
      </c>
      <c r="AC1699" s="13">
        <f t="shared" si="239"/>
        <v>42767</v>
      </c>
      <c r="AD1699" s="14">
        <f t="shared" si="240"/>
        <v>42784</v>
      </c>
      <c r="AE1699" s="1" t="str">
        <f t="shared" si="241"/>
        <v>Saturday</v>
      </c>
      <c r="AF1699" s="2">
        <v>0.43980324074074079</v>
      </c>
      <c r="AG1699" s="2">
        <f t="shared" si="242"/>
        <v>0.45833333333333331</v>
      </c>
      <c r="AH1699" t="s">
        <v>27</v>
      </c>
    </row>
    <row r="1700" spans="1:34" x14ac:dyDescent="0.2">
      <c r="A1700">
        <v>1510280</v>
      </c>
      <c r="B1700" t="s">
        <v>88</v>
      </c>
      <c r="E1700">
        <v>53212</v>
      </c>
      <c r="F1700" t="s">
        <v>23</v>
      </c>
      <c r="G1700" t="s">
        <v>89</v>
      </c>
      <c r="H1700">
        <v>2</v>
      </c>
      <c r="I1700" t="s">
        <v>60</v>
      </c>
      <c r="J1700">
        <f>VLOOKUP(I1700,[1]Key!$A$1:$C$72,2,FALSE)</f>
        <v>43.066893999999998</v>
      </c>
      <c r="K1700">
        <f>VLOOKUP(I1700,[1]Key!$A$1:$C$72,3,FALSE)</f>
        <v>-87.877936000000005</v>
      </c>
      <c r="L1700" t="s">
        <v>81</v>
      </c>
      <c r="M1700">
        <f>VLOOKUP(L1700,[1]Key!$A$1:$C$72,2,FALSE)</f>
        <v>43.06033</v>
      </c>
      <c r="N1700">
        <f>VLOOKUP(L1700,[1]Key!$A$1:$C$72,3,FALSE)</f>
        <v>-87.89546</v>
      </c>
      <c r="O1700">
        <v>14</v>
      </c>
      <c r="P1700">
        <v>3</v>
      </c>
      <c r="Q1700">
        <v>2.1</v>
      </c>
      <c r="R1700">
        <v>2</v>
      </c>
      <c r="S1700">
        <v>84</v>
      </c>
      <c r="T1700">
        <f t="shared" si="234"/>
        <v>-1</v>
      </c>
      <c r="U1700" s="1">
        <v>42784</v>
      </c>
      <c r="V1700" s="13">
        <f t="shared" si="235"/>
        <v>42767</v>
      </c>
      <c r="W1700" s="14">
        <f t="shared" si="236"/>
        <v>42784</v>
      </c>
      <c r="X1700" s="1" t="str">
        <f t="shared" si="237"/>
        <v>Saturday</v>
      </c>
      <c r="Y1700" s="2">
        <v>0.45461805555555551</v>
      </c>
      <c r="Z1700" s="2">
        <f t="shared" si="238"/>
        <v>0.45833333333333331</v>
      </c>
      <c r="AA1700">
        <f>1</f>
        <v>1</v>
      </c>
      <c r="AB1700" s="1">
        <v>42784</v>
      </c>
      <c r="AC1700" s="13">
        <f t="shared" si="239"/>
        <v>42767</v>
      </c>
      <c r="AD1700" s="14">
        <f t="shared" si="240"/>
        <v>42784</v>
      </c>
      <c r="AE1700" s="1" t="str">
        <f t="shared" si="241"/>
        <v>Saturday</v>
      </c>
      <c r="AF1700" s="2">
        <v>0.46394675925925927</v>
      </c>
      <c r="AG1700" s="2">
        <f t="shared" si="242"/>
        <v>0.45833333333333331</v>
      </c>
      <c r="AH1700" t="s">
        <v>27</v>
      </c>
    </row>
    <row r="1701" spans="1:34" x14ac:dyDescent="0.2">
      <c r="A1701">
        <v>1510605</v>
      </c>
      <c r="B1701" t="s">
        <v>88</v>
      </c>
      <c r="E1701">
        <v>60194</v>
      </c>
      <c r="F1701" t="s">
        <v>23</v>
      </c>
      <c r="G1701" t="s">
        <v>89</v>
      </c>
      <c r="H1701">
        <v>5417</v>
      </c>
      <c r="I1701" t="s">
        <v>65</v>
      </c>
      <c r="J1701">
        <f>VLOOKUP(I1701,[1]Key!$A$1:$C$72,2,FALSE)</f>
        <v>43.060786</v>
      </c>
      <c r="K1701">
        <f>VLOOKUP(I1701,[1]Key!$A$1:$C$72,3,FALSE)</f>
        <v>-87.883825999999999</v>
      </c>
      <c r="L1701" t="s">
        <v>80</v>
      </c>
      <c r="M1701">
        <f>VLOOKUP(L1701,[1]Key!$A$1:$C$72,2,FALSE)</f>
        <v>43.052460000000004</v>
      </c>
      <c r="N1701">
        <f>VLOOKUP(L1701,[1]Key!$A$1:$C$72,3,FALSE)</f>
        <v>-87.891000000000005</v>
      </c>
      <c r="O1701">
        <v>44</v>
      </c>
      <c r="P1701">
        <v>6</v>
      </c>
      <c r="Q1701">
        <v>6.6</v>
      </c>
      <c r="R1701">
        <v>6.3</v>
      </c>
      <c r="S1701">
        <v>264</v>
      </c>
      <c r="T1701">
        <f t="shared" si="234"/>
        <v>-1</v>
      </c>
      <c r="U1701" s="1">
        <v>42784</v>
      </c>
      <c r="V1701" s="13">
        <f t="shared" si="235"/>
        <v>42767</v>
      </c>
      <c r="W1701" s="14">
        <f t="shared" si="236"/>
        <v>42784</v>
      </c>
      <c r="X1701" s="1" t="str">
        <f t="shared" si="237"/>
        <v>Saturday</v>
      </c>
      <c r="Y1701" s="2">
        <v>0.47570601851851851</v>
      </c>
      <c r="Z1701" s="2">
        <f t="shared" si="238"/>
        <v>0.45833333333333331</v>
      </c>
      <c r="AA1701">
        <f>1</f>
        <v>1</v>
      </c>
      <c r="AB1701" s="1">
        <v>42784</v>
      </c>
      <c r="AC1701" s="13">
        <f t="shared" si="239"/>
        <v>42767</v>
      </c>
      <c r="AD1701" s="14">
        <f t="shared" si="240"/>
        <v>42784</v>
      </c>
      <c r="AE1701" s="1" t="str">
        <f t="shared" si="241"/>
        <v>Saturday</v>
      </c>
      <c r="AF1701" s="2">
        <v>0.5065277777777778</v>
      </c>
      <c r="AG1701" s="2">
        <f t="shared" si="242"/>
        <v>0.5</v>
      </c>
      <c r="AH1701" t="s">
        <v>27</v>
      </c>
    </row>
    <row r="1702" spans="1:34" x14ac:dyDescent="0.2">
      <c r="A1702">
        <v>1510622</v>
      </c>
      <c r="B1702" t="s">
        <v>88</v>
      </c>
      <c r="E1702">
        <v>60516</v>
      </c>
      <c r="F1702" t="s">
        <v>23</v>
      </c>
      <c r="G1702" t="s">
        <v>89</v>
      </c>
      <c r="H1702">
        <v>5458</v>
      </c>
      <c r="I1702" t="s">
        <v>65</v>
      </c>
      <c r="J1702">
        <f>VLOOKUP(I1702,[1]Key!$A$1:$C$72,2,FALSE)</f>
        <v>43.060786</v>
      </c>
      <c r="K1702">
        <f>VLOOKUP(I1702,[1]Key!$A$1:$C$72,3,FALSE)</f>
        <v>-87.883825999999999</v>
      </c>
      <c r="L1702" t="s">
        <v>80</v>
      </c>
      <c r="M1702">
        <f>VLOOKUP(L1702,[1]Key!$A$1:$C$72,2,FALSE)</f>
        <v>43.052460000000004</v>
      </c>
      <c r="N1702">
        <f>VLOOKUP(L1702,[1]Key!$A$1:$C$72,3,FALSE)</f>
        <v>-87.891000000000005</v>
      </c>
      <c r="O1702">
        <v>39</v>
      </c>
      <c r="P1702">
        <v>6</v>
      </c>
      <c r="Q1702">
        <v>5.9</v>
      </c>
      <c r="R1702">
        <v>5.6</v>
      </c>
      <c r="S1702">
        <v>234</v>
      </c>
      <c r="T1702">
        <f t="shared" si="234"/>
        <v>-1</v>
      </c>
      <c r="U1702" s="1">
        <v>42784</v>
      </c>
      <c r="V1702" s="13">
        <f t="shared" si="235"/>
        <v>42767</v>
      </c>
      <c r="W1702" s="14">
        <f t="shared" si="236"/>
        <v>42784</v>
      </c>
      <c r="X1702" s="1" t="str">
        <f t="shared" si="237"/>
        <v>Saturday</v>
      </c>
      <c r="Y1702" s="2">
        <v>0.47813657407407412</v>
      </c>
      <c r="Z1702" s="2">
        <f t="shared" si="238"/>
        <v>0.45833333333333331</v>
      </c>
      <c r="AA1702">
        <f>1</f>
        <v>1</v>
      </c>
      <c r="AB1702" s="1">
        <v>42784</v>
      </c>
      <c r="AC1702" s="13">
        <f t="shared" si="239"/>
        <v>42767</v>
      </c>
      <c r="AD1702" s="14">
        <f t="shared" si="240"/>
        <v>42784</v>
      </c>
      <c r="AE1702" s="1" t="str">
        <f t="shared" si="241"/>
        <v>Saturday</v>
      </c>
      <c r="AF1702" s="2">
        <v>0.50550925925925927</v>
      </c>
      <c r="AG1702" s="2">
        <f t="shared" si="242"/>
        <v>0.5</v>
      </c>
      <c r="AH1702" t="s">
        <v>27</v>
      </c>
    </row>
    <row r="1703" spans="1:34" x14ac:dyDescent="0.2">
      <c r="A1703">
        <v>1510627</v>
      </c>
      <c r="B1703" t="s">
        <v>88</v>
      </c>
      <c r="E1703">
        <v>60516</v>
      </c>
      <c r="F1703" t="s">
        <v>23</v>
      </c>
      <c r="G1703" t="s">
        <v>89</v>
      </c>
      <c r="H1703">
        <v>11049</v>
      </c>
      <c r="I1703" t="s">
        <v>65</v>
      </c>
      <c r="J1703">
        <f>VLOOKUP(I1703,[1]Key!$A$1:$C$72,2,FALSE)</f>
        <v>43.060786</v>
      </c>
      <c r="K1703">
        <f>VLOOKUP(I1703,[1]Key!$A$1:$C$72,3,FALSE)</f>
        <v>-87.883825999999999</v>
      </c>
      <c r="L1703" t="s">
        <v>80</v>
      </c>
      <c r="M1703">
        <f>VLOOKUP(L1703,[1]Key!$A$1:$C$72,2,FALSE)</f>
        <v>43.052460000000004</v>
      </c>
      <c r="N1703">
        <f>VLOOKUP(L1703,[1]Key!$A$1:$C$72,3,FALSE)</f>
        <v>-87.891000000000005</v>
      </c>
      <c r="O1703">
        <v>39</v>
      </c>
      <c r="P1703">
        <v>6</v>
      </c>
      <c r="Q1703">
        <v>5.9</v>
      </c>
      <c r="R1703">
        <v>5.6</v>
      </c>
      <c r="S1703">
        <v>234</v>
      </c>
      <c r="T1703">
        <f t="shared" si="234"/>
        <v>-1</v>
      </c>
      <c r="U1703" s="1">
        <v>42784</v>
      </c>
      <c r="V1703" s="13">
        <f t="shared" si="235"/>
        <v>42767</v>
      </c>
      <c r="W1703" s="14">
        <f t="shared" si="236"/>
        <v>42784</v>
      </c>
      <c r="X1703" s="1" t="str">
        <f t="shared" si="237"/>
        <v>Saturday</v>
      </c>
      <c r="Y1703" s="2">
        <v>0.47873842592592591</v>
      </c>
      <c r="Z1703" s="2">
        <f t="shared" si="238"/>
        <v>0.45833333333333331</v>
      </c>
      <c r="AA1703">
        <f>1</f>
        <v>1</v>
      </c>
      <c r="AB1703" s="1">
        <v>42784</v>
      </c>
      <c r="AC1703" s="13">
        <f t="shared" si="239"/>
        <v>42767</v>
      </c>
      <c r="AD1703" s="14">
        <f t="shared" si="240"/>
        <v>42784</v>
      </c>
      <c r="AE1703" s="1" t="str">
        <f t="shared" si="241"/>
        <v>Saturday</v>
      </c>
      <c r="AF1703" s="2">
        <v>0.50575231481481475</v>
      </c>
      <c r="AG1703" s="2">
        <f t="shared" si="242"/>
        <v>0.5</v>
      </c>
      <c r="AH1703" t="s">
        <v>27</v>
      </c>
    </row>
    <row r="1704" spans="1:34" x14ac:dyDescent="0.2">
      <c r="A1704">
        <v>1510782</v>
      </c>
      <c r="B1704" t="s">
        <v>88</v>
      </c>
      <c r="E1704">
        <v>53213</v>
      </c>
      <c r="F1704" t="s">
        <v>23</v>
      </c>
      <c r="G1704" t="s">
        <v>89</v>
      </c>
      <c r="H1704">
        <v>11102</v>
      </c>
      <c r="I1704" t="s">
        <v>56</v>
      </c>
      <c r="J1704">
        <f>VLOOKUP(I1704,[1]Key!$A$1:$C$72,2,FALSE)</f>
        <v>43.059550000000002</v>
      </c>
      <c r="K1704">
        <f>VLOOKUP(I1704,[1]Key!$A$1:$C$72,3,FALSE)</f>
        <v>-88.008840000000006</v>
      </c>
      <c r="L1704" t="s">
        <v>55</v>
      </c>
      <c r="M1704">
        <f>VLOOKUP(L1704,[1]Key!$A$1:$C$72,2,FALSE)</f>
        <v>43.060839999999999</v>
      </c>
      <c r="N1704">
        <f>VLOOKUP(L1704,[1]Key!$A$1:$C$72,3,FALSE)</f>
        <v>-88.001940000000005</v>
      </c>
      <c r="O1704">
        <v>16</v>
      </c>
      <c r="P1704">
        <v>3</v>
      </c>
      <c r="Q1704">
        <v>2.4</v>
      </c>
      <c r="R1704">
        <v>2.2999999999999998</v>
      </c>
      <c r="S1704">
        <v>96</v>
      </c>
      <c r="T1704">
        <f t="shared" si="234"/>
        <v>-1</v>
      </c>
      <c r="U1704" s="1">
        <v>42784</v>
      </c>
      <c r="V1704" s="13">
        <f t="shared" si="235"/>
        <v>42767</v>
      </c>
      <c r="W1704" s="14">
        <f t="shared" si="236"/>
        <v>42784</v>
      </c>
      <c r="X1704" s="1" t="str">
        <f t="shared" si="237"/>
        <v>Saturday</v>
      </c>
      <c r="Y1704" s="2">
        <v>0.50005787037037031</v>
      </c>
      <c r="Z1704" s="2">
        <f t="shared" si="238"/>
        <v>0.5</v>
      </c>
      <c r="AA1704">
        <f>1</f>
        <v>1</v>
      </c>
      <c r="AB1704" s="1">
        <v>42784</v>
      </c>
      <c r="AC1704" s="13">
        <f t="shared" si="239"/>
        <v>42767</v>
      </c>
      <c r="AD1704" s="14">
        <f t="shared" si="240"/>
        <v>42784</v>
      </c>
      <c r="AE1704" s="1" t="str">
        <f t="shared" si="241"/>
        <v>Saturday</v>
      </c>
      <c r="AF1704" s="2">
        <v>0.51174768518518521</v>
      </c>
      <c r="AG1704" s="2">
        <f t="shared" si="242"/>
        <v>0.5</v>
      </c>
      <c r="AH1704" t="s">
        <v>27</v>
      </c>
    </row>
    <row r="1705" spans="1:34" x14ac:dyDescent="0.2">
      <c r="A1705">
        <v>1510830</v>
      </c>
      <c r="B1705" t="s">
        <v>88</v>
      </c>
      <c r="E1705">
        <v>54115</v>
      </c>
      <c r="F1705" t="s">
        <v>23</v>
      </c>
      <c r="G1705" t="s">
        <v>89</v>
      </c>
      <c r="H1705">
        <v>11081</v>
      </c>
      <c r="I1705" t="s">
        <v>74</v>
      </c>
      <c r="J1705">
        <f>VLOOKUP(I1705,[1]Key!$A$1:$C$72,2,FALSE)</f>
        <v>43.040154000000001</v>
      </c>
      <c r="K1705">
        <f>VLOOKUP(I1705,[1]Key!$A$1:$C$72,3,FALSE)</f>
        <v>-87.932113000000001</v>
      </c>
      <c r="L1705" t="s">
        <v>70</v>
      </c>
      <c r="M1705">
        <f>VLOOKUP(L1705,[1]Key!$A$1:$C$72,2,FALSE)</f>
        <v>43.053040000000003</v>
      </c>
      <c r="N1705">
        <f>VLOOKUP(L1705,[1]Key!$A$1:$C$72,3,FALSE)</f>
        <v>-87.897660000000002</v>
      </c>
      <c r="O1705">
        <v>33</v>
      </c>
      <c r="P1705">
        <v>3</v>
      </c>
      <c r="Q1705">
        <v>5</v>
      </c>
      <c r="R1705">
        <v>4.7</v>
      </c>
      <c r="S1705">
        <v>198</v>
      </c>
      <c r="T1705">
        <f t="shared" si="234"/>
        <v>-1</v>
      </c>
      <c r="U1705" s="1">
        <v>42784</v>
      </c>
      <c r="V1705" s="13">
        <f t="shared" si="235"/>
        <v>42767</v>
      </c>
      <c r="W1705" s="14">
        <f t="shared" si="236"/>
        <v>42784</v>
      </c>
      <c r="X1705" s="1" t="str">
        <f t="shared" si="237"/>
        <v>Saturday</v>
      </c>
      <c r="Y1705" s="2">
        <v>0.50761574074074078</v>
      </c>
      <c r="Z1705" s="2">
        <f t="shared" si="238"/>
        <v>0.5</v>
      </c>
      <c r="AA1705">
        <f>1</f>
        <v>1</v>
      </c>
      <c r="AB1705" s="1">
        <v>42784</v>
      </c>
      <c r="AC1705" s="13">
        <f t="shared" si="239"/>
        <v>42767</v>
      </c>
      <c r="AD1705" s="14">
        <f t="shared" si="240"/>
        <v>42784</v>
      </c>
      <c r="AE1705" s="1" t="str">
        <f t="shared" si="241"/>
        <v>Saturday</v>
      </c>
      <c r="AF1705" s="2">
        <v>0.53011574074074075</v>
      </c>
      <c r="AG1705" s="2">
        <f t="shared" si="242"/>
        <v>0.54166666666666663</v>
      </c>
      <c r="AH1705" t="s">
        <v>27</v>
      </c>
    </row>
    <row r="1706" spans="1:34" x14ac:dyDescent="0.2">
      <c r="A1706">
        <v>1509913</v>
      </c>
      <c r="B1706" t="s">
        <v>88</v>
      </c>
      <c r="E1706">
        <v>20111</v>
      </c>
      <c r="F1706" t="s">
        <v>23</v>
      </c>
      <c r="G1706" t="s">
        <v>89</v>
      </c>
      <c r="H1706">
        <v>11096</v>
      </c>
      <c r="I1706" t="s">
        <v>72</v>
      </c>
      <c r="J1706">
        <f>VLOOKUP(I1706,[1]Key!$A$1:$C$72,2,FALSE)</f>
        <v>43.02948</v>
      </c>
      <c r="K1706">
        <f>VLOOKUP(I1706,[1]Key!$A$1:$C$72,3,FALSE)</f>
        <v>-87.912819999999996</v>
      </c>
      <c r="L1706" t="s">
        <v>72</v>
      </c>
      <c r="M1706">
        <f>VLOOKUP(L1706,[1]Key!$A$1:$C$72,2,FALSE)</f>
        <v>43.02948</v>
      </c>
      <c r="N1706">
        <f>VLOOKUP(L1706,[1]Key!$A$1:$C$72,3,FALSE)</f>
        <v>-87.912819999999996</v>
      </c>
      <c r="O1706">
        <v>109</v>
      </c>
      <c r="P1706">
        <v>12</v>
      </c>
      <c r="Q1706">
        <v>16.399999999999999</v>
      </c>
      <c r="R1706">
        <v>15.5</v>
      </c>
      <c r="S1706">
        <v>654</v>
      </c>
      <c r="T1706">
        <f t="shared" si="234"/>
        <v>-1</v>
      </c>
      <c r="U1706" s="1">
        <v>42784</v>
      </c>
      <c r="V1706" s="13">
        <f t="shared" si="235"/>
        <v>42767</v>
      </c>
      <c r="W1706" s="14">
        <f t="shared" si="236"/>
        <v>42784</v>
      </c>
      <c r="X1706" s="1" t="str">
        <f t="shared" si="237"/>
        <v>Saturday</v>
      </c>
      <c r="Y1706" s="2">
        <v>0.5284375</v>
      </c>
      <c r="Z1706" s="2">
        <f t="shared" si="238"/>
        <v>0.54166666666666663</v>
      </c>
      <c r="AA1706">
        <f>1</f>
        <v>1</v>
      </c>
      <c r="AB1706" s="1">
        <v>42784</v>
      </c>
      <c r="AC1706" s="13">
        <f t="shared" si="239"/>
        <v>42767</v>
      </c>
      <c r="AD1706" s="14">
        <f t="shared" si="240"/>
        <v>42784</v>
      </c>
      <c r="AE1706" s="1" t="str">
        <f t="shared" si="241"/>
        <v>Saturday</v>
      </c>
      <c r="AF1706" s="2">
        <v>0.60363425925925929</v>
      </c>
      <c r="AG1706" s="2">
        <f t="shared" si="242"/>
        <v>0.58333333333333326</v>
      </c>
      <c r="AH1706" t="s">
        <v>35</v>
      </c>
    </row>
    <row r="1707" spans="1:34" x14ac:dyDescent="0.2">
      <c r="A1707">
        <v>1511001</v>
      </c>
      <c r="B1707" t="s">
        <v>88</v>
      </c>
      <c r="E1707">
        <v>53527</v>
      </c>
      <c r="F1707" t="s">
        <v>23</v>
      </c>
      <c r="G1707" t="s">
        <v>89</v>
      </c>
      <c r="H1707">
        <v>11154</v>
      </c>
      <c r="I1707" t="s">
        <v>61</v>
      </c>
      <c r="J1707">
        <f>VLOOKUP(I1707,[1]Key!$A$1:$C$72,2,FALSE)</f>
        <v>43.058619999999998</v>
      </c>
      <c r="K1707">
        <f>VLOOKUP(I1707,[1]Key!$A$1:$C$72,3,FALSE)</f>
        <v>-87.885319999999993</v>
      </c>
      <c r="L1707" t="s">
        <v>31</v>
      </c>
      <c r="M1707">
        <f>VLOOKUP(L1707,[1]Key!$A$1:$C$72,2,FALSE)</f>
        <v>43.03519</v>
      </c>
      <c r="N1707">
        <f>VLOOKUP(L1707,[1]Key!$A$1:$C$72,3,FALSE)</f>
        <v>-87.907390000000007</v>
      </c>
      <c r="O1707">
        <v>51</v>
      </c>
      <c r="P1707">
        <v>6</v>
      </c>
      <c r="Q1707">
        <v>7.7</v>
      </c>
      <c r="R1707">
        <v>7.3</v>
      </c>
      <c r="S1707">
        <v>306</v>
      </c>
      <c r="T1707">
        <f t="shared" si="234"/>
        <v>-1</v>
      </c>
      <c r="U1707" s="1">
        <v>42784</v>
      </c>
      <c r="V1707" s="13">
        <f t="shared" si="235"/>
        <v>42767</v>
      </c>
      <c r="W1707" s="14">
        <f t="shared" si="236"/>
        <v>42784</v>
      </c>
      <c r="X1707" s="1" t="str">
        <f t="shared" si="237"/>
        <v>Saturday</v>
      </c>
      <c r="Y1707" s="2">
        <v>0.53021990740740743</v>
      </c>
      <c r="Z1707" s="2">
        <f t="shared" si="238"/>
        <v>0.54166666666666663</v>
      </c>
      <c r="AA1707">
        <f>1</f>
        <v>1</v>
      </c>
      <c r="AB1707" s="1">
        <v>42784</v>
      </c>
      <c r="AC1707" s="13">
        <f t="shared" si="239"/>
        <v>42767</v>
      </c>
      <c r="AD1707" s="14">
        <f t="shared" si="240"/>
        <v>42784</v>
      </c>
      <c r="AE1707" s="1" t="str">
        <f t="shared" si="241"/>
        <v>Saturday</v>
      </c>
      <c r="AF1707" s="2">
        <v>0.56562499999999993</v>
      </c>
      <c r="AG1707" s="2">
        <f t="shared" si="242"/>
        <v>0.58333333333333326</v>
      </c>
      <c r="AH1707" t="s">
        <v>27</v>
      </c>
    </row>
    <row r="1708" spans="1:34" x14ac:dyDescent="0.2">
      <c r="A1708">
        <v>1511259</v>
      </c>
      <c r="B1708" t="s">
        <v>88</v>
      </c>
      <c r="E1708">
        <v>53206</v>
      </c>
      <c r="F1708" t="s">
        <v>23</v>
      </c>
      <c r="G1708" t="s">
        <v>89</v>
      </c>
      <c r="H1708">
        <v>11141</v>
      </c>
      <c r="I1708" t="s">
        <v>62</v>
      </c>
      <c r="J1708">
        <f>VLOOKUP(I1708,[1]Key!$A$1:$C$72,2,FALSE)</f>
        <v>43.058010000000003</v>
      </c>
      <c r="K1708">
        <f>VLOOKUP(I1708,[1]Key!$A$1:$C$72,3,FALSE)</f>
        <v>-87.877300000000005</v>
      </c>
      <c r="L1708" t="s">
        <v>62</v>
      </c>
      <c r="M1708">
        <f>VLOOKUP(L1708,[1]Key!$A$1:$C$72,2,FALSE)</f>
        <v>43.058010000000003</v>
      </c>
      <c r="N1708">
        <f>VLOOKUP(L1708,[1]Key!$A$1:$C$72,3,FALSE)</f>
        <v>-87.877300000000005</v>
      </c>
      <c r="O1708">
        <v>17</v>
      </c>
      <c r="P1708">
        <v>3</v>
      </c>
      <c r="Q1708">
        <v>2.6</v>
      </c>
      <c r="R1708">
        <v>2.4</v>
      </c>
      <c r="S1708">
        <v>102</v>
      </c>
      <c r="T1708">
        <f t="shared" si="234"/>
        <v>-1</v>
      </c>
      <c r="U1708" s="1">
        <v>42784</v>
      </c>
      <c r="V1708" s="13">
        <f t="shared" si="235"/>
        <v>42767</v>
      </c>
      <c r="W1708" s="14">
        <f t="shared" si="236"/>
        <v>42784</v>
      </c>
      <c r="X1708" s="1" t="str">
        <f t="shared" si="237"/>
        <v>Saturday</v>
      </c>
      <c r="Y1708" s="2">
        <v>0.56202546296296296</v>
      </c>
      <c r="Z1708" s="2">
        <f t="shared" si="238"/>
        <v>0.54166666666666663</v>
      </c>
      <c r="AA1708">
        <f>1</f>
        <v>1</v>
      </c>
      <c r="AB1708" s="1">
        <v>42784</v>
      </c>
      <c r="AC1708" s="13">
        <f t="shared" si="239"/>
        <v>42767</v>
      </c>
      <c r="AD1708" s="14">
        <f t="shared" si="240"/>
        <v>42784</v>
      </c>
      <c r="AE1708" s="1" t="str">
        <f t="shared" si="241"/>
        <v>Saturday</v>
      </c>
      <c r="AF1708" s="2">
        <v>0.57429398148148147</v>
      </c>
      <c r="AG1708" s="2">
        <f t="shared" si="242"/>
        <v>0.58333333333333326</v>
      </c>
      <c r="AH1708" t="s">
        <v>35</v>
      </c>
    </row>
    <row r="1709" spans="1:34" x14ac:dyDescent="0.2">
      <c r="A1709">
        <v>1511355</v>
      </c>
      <c r="B1709" t="s">
        <v>88</v>
      </c>
      <c r="E1709">
        <v>53207</v>
      </c>
      <c r="F1709" t="s">
        <v>23</v>
      </c>
      <c r="G1709" t="s">
        <v>89</v>
      </c>
      <c r="H1709">
        <v>5417</v>
      </c>
      <c r="I1709" t="s">
        <v>80</v>
      </c>
      <c r="J1709">
        <f>VLOOKUP(I1709,[1]Key!$A$1:$C$72,2,FALSE)</f>
        <v>43.052460000000004</v>
      </c>
      <c r="K1709">
        <f>VLOOKUP(I1709,[1]Key!$A$1:$C$72,3,FALSE)</f>
        <v>-87.891000000000005</v>
      </c>
      <c r="L1709" t="s">
        <v>80</v>
      </c>
      <c r="M1709">
        <f>VLOOKUP(L1709,[1]Key!$A$1:$C$72,2,FALSE)</f>
        <v>43.052460000000004</v>
      </c>
      <c r="N1709">
        <f>VLOOKUP(L1709,[1]Key!$A$1:$C$72,3,FALSE)</f>
        <v>-87.891000000000005</v>
      </c>
      <c r="O1709">
        <v>49</v>
      </c>
      <c r="P1709">
        <v>6</v>
      </c>
      <c r="Q1709">
        <v>7.4</v>
      </c>
      <c r="R1709">
        <v>7</v>
      </c>
      <c r="S1709">
        <v>294</v>
      </c>
      <c r="T1709">
        <f t="shared" si="234"/>
        <v>-1</v>
      </c>
      <c r="U1709" s="1">
        <v>42784</v>
      </c>
      <c r="V1709" s="13">
        <f t="shared" si="235"/>
        <v>42767</v>
      </c>
      <c r="W1709" s="14">
        <f t="shared" si="236"/>
        <v>42784</v>
      </c>
      <c r="X1709" s="1" t="str">
        <f t="shared" si="237"/>
        <v>Saturday</v>
      </c>
      <c r="Y1709" s="2">
        <v>0.57355324074074077</v>
      </c>
      <c r="Z1709" s="2">
        <f t="shared" si="238"/>
        <v>0.58333333333333326</v>
      </c>
      <c r="AA1709">
        <f>1</f>
        <v>1</v>
      </c>
      <c r="AB1709" s="1">
        <v>42784</v>
      </c>
      <c r="AC1709" s="13">
        <f t="shared" si="239"/>
        <v>42767</v>
      </c>
      <c r="AD1709" s="14">
        <f t="shared" si="240"/>
        <v>42784</v>
      </c>
      <c r="AE1709" s="1" t="str">
        <f t="shared" si="241"/>
        <v>Saturday</v>
      </c>
      <c r="AF1709" s="2">
        <v>0.60726851851851849</v>
      </c>
      <c r="AG1709" s="2">
        <f t="shared" si="242"/>
        <v>0.625</v>
      </c>
      <c r="AH1709" t="s">
        <v>35</v>
      </c>
    </row>
    <row r="1710" spans="1:34" x14ac:dyDescent="0.2">
      <c r="A1710">
        <v>1383463</v>
      </c>
      <c r="B1710" t="s">
        <v>88</v>
      </c>
      <c r="E1710">
        <v>53217</v>
      </c>
      <c r="F1710" t="s">
        <v>23</v>
      </c>
      <c r="G1710" t="s">
        <v>89</v>
      </c>
      <c r="H1710">
        <v>100</v>
      </c>
      <c r="I1710" t="s">
        <v>80</v>
      </c>
      <c r="J1710">
        <f>VLOOKUP(I1710,[1]Key!$A$1:$C$72,2,FALSE)</f>
        <v>43.052460000000004</v>
      </c>
      <c r="K1710">
        <f>VLOOKUP(I1710,[1]Key!$A$1:$C$72,3,FALSE)</f>
        <v>-87.891000000000005</v>
      </c>
      <c r="L1710" t="s">
        <v>29</v>
      </c>
      <c r="M1710">
        <f>VLOOKUP(L1710,[1]Key!$A$1:$C$72,2,FALSE)</f>
        <v>43.042490000000001</v>
      </c>
      <c r="N1710">
        <f>VLOOKUP(L1710,[1]Key!$A$1:$C$72,3,FALSE)</f>
        <v>-87.909959999999998</v>
      </c>
      <c r="O1710">
        <v>16</v>
      </c>
      <c r="P1710">
        <v>3</v>
      </c>
      <c r="Q1710">
        <v>2.4</v>
      </c>
      <c r="R1710">
        <v>2.2999999999999998</v>
      </c>
      <c r="S1710">
        <v>96</v>
      </c>
      <c r="T1710">
        <f t="shared" si="234"/>
        <v>-1</v>
      </c>
      <c r="U1710" s="1">
        <v>42784</v>
      </c>
      <c r="V1710" s="13">
        <f t="shared" si="235"/>
        <v>42767</v>
      </c>
      <c r="W1710" s="14">
        <f t="shared" si="236"/>
        <v>42784</v>
      </c>
      <c r="X1710" s="1" t="str">
        <f t="shared" si="237"/>
        <v>Saturday</v>
      </c>
      <c r="Y1710" s="2">
        <v>0.5740277777777778</v>
      </c>
      <c r="Z1710" s="2">
        <f t="shared" si="238"/>
        <v>0.58333333333333326</v>
      </c>
      <c r="AA1710">
        <f>1</f>
        <v>1</v>
      </c>
      <c r="AB1710" s="1">
        <v>42784</v>
      </c>
      <c r="AC1710" s="13">
        <f t="shared" si="239"/>
        <v>42767</v>
      </c>
      <c r="AD1710" s="14">
        <f t="shared" si="240"/>
        <v>42784</v>
      </c>
      <c r="AE1710" s="1" t="str">
        <f t="shared" si="241"/>
        <v>Saturday</v>
      </c>
      <c r="AF1710" s="2">
        <v>0.58473379629629629</v>
      </c>
      <c r="AG1710" s="2">
        <f t="shared" si="242"/>
        <v>0.58333333333333326</v>
      </c>
      <c r="AH1710" t="s">
        <v>27</v>
      </c>
    </row>
    <row r="1711" spans="1:34" x14ac:dyDescent="0.2">
      <c r="A1711">
        <v>1511385</v>
      </c>
      <c r="B1711" t="s">
        <v>88</v>
      </c>
      <c r="E1711">
        <v>54929</v>
      </c>
      <c r="F1711" t="s">
        <v>23</v>
      </c>
      <c r="G1711" t="s">
        <v>89</v>
      </c>
      <c r="H1711">
        <v>86</v>
      </c>
      <c r="I1711" t="s">
        <v>40</v>
      </c>
      <c r="J1711">
        <f>VLOOKUP(I1711,[1]Key!$A$1:$C$72,2,FALSE)</f>
        <v>43.031480000000002</v>
      </c>
      <c r="K1711">
        <f>VLOOKUP(I1711,[1]Key!$A$1:$C$72,3,FALSE)</f>
        <v>-87.908169999999998</v>
      </c>
      <c r="L1711" t="s">
        <v>48</v>
      </c>
      <c r="M1711">
        <f>VLOOKUP(L1711,[1]Key!$A$1:$C$72,2,FALSE)</f>
        <v>43.05097</v>
      </c>
      <c r="N1711">
        <f>VLOOKUP(L1711,[1]Key!$A$1:$C$72,3,FALSE)</f>
        <v>-87.906440000000003</v>
      </c>
      <c r="O1711">
        <v>58</v>
      </c>
      <c r="P1711">
        <v>6</v>
      </c>
      <c r="Q1711">
        <v>8.6999999999999993</v>
      </c>
      <c r="R1711">
        <v>8.3000000000000007</v>
      </c>
      <c r="S1711">
        <v>348</v>
      </c>
      <c r="T1711">
        <f t="shared" si="234"/>
        <v>-1</v>
      </c>
      <c r="U1711" s="1">
        <v>42784</v>
      </c>
      <c r="V1711" s="13">
        <f t="shared" si="235"/>
        <v>42767</v>
      </c>
      <c r="W1711" s="14">
        <f t="shared" si="236"/>
        <v>42784</v>
      </c>
      <c r="X1711" s="1" t="str">
        <f t="shared" si="237"/>
        <v>Saturday</v>
      </c>
      <c r="Y1711" s="2">
        <v>0.57685185185185184</v>
      </c>
      <c r="Z1711" s="2">
        <f t="shared" si="238"/>
        <v>0.58333333333333326</v>
      </c>
      <c r="AA1711">
        <f>1</f>
        <v>1</v>
      </c>
      <c r="AB1711" s="1">
        <v>42784</v>
      </c>
      <c r="AC1711" s="13">
        <f t="shared" si="239"/>
        <v>42767</v>
      </c>
      <c r="AD1711" s="14">
        <f t="shared" si="240"/>
        <v>42784</v>
      </c>
      <c r="AE1711" s="1" t="str">
        <f t="shared" si="241"/>
        <v>Saturday</v>
      </c>
      <c r="AF1711" s="2">
        <v>0.61670138888888892</v>
      </c>
      <c r="AG1711" s="2">
        <f t="shared" si="242"/>
        <v>0.625</v>
      </c>
      <c r="AH1711" t="s">
        <v>27</v>
      </c>
    </row>
    <row r="1712" spans="1:34" x14ac:dyDescent="0.2">
      <c r="A1712">
        <v>1511400</v>
      </c>
      <c r="B1712" t="s">
        <v>88</v>
      </c>
      <c r="E1712">
        <v>53208</v>
      </c>
      <c r="F1712" t="s">
        <v>23</v>
      </c>
      <c r="G1712" t="s">
        <v>89</v>
      </c>
      <c r="H1712">
        <v>5459</v>
      </c>
      <c r="I1712" t="s">
        <v>80</v>
      </c>
      <c r="J1712">
        <f>VLOOKUP(I1712,[1]Key!$A$1:$C$72,2,FALSE)</f>
        <v>43.052460000000004</v>
      </c>
      <c r="K1712">
        <f>VLOOKUP(I1712,[1]Key!$A$1:$C$72,3,FALSE)</f>
        <v>-87.891000000000005</v>
      </c>
      <c r="L1712" t="s">
        <v>80</v>
      </c>
      <c r="M1712">
        <f>VLOOKUP(L1712,[1]Key!$A$1:$C$72,2,FALSE)</f>
        <v>43.052460000000004</v>
      </c>
      <c r="N1712">
        <f>VLOOKUP(L1712,[1]Key!$A$1:$C$72,3,FALSE)</f>
        <v>-87.891000000000005</v>
      </c>
      <c r="O1712">
        <v>54</v>
      </c>
      <c r="P1712">
        <v>6</v>
      </c>
      <c r="Q1712">
        <v>8.1</v>
      </c>
      <c r="R1712">
        <v>7.7</v>
      </c>
      <c r="S1712">
        <v>324</v>
      </c>
      <c r="T1712">
        <f t="shared" si="234"/>
        <v>-1</v>
      </c>
      <c r="U1712" s="1">
        <v>42784</v>
      </c>
      <c r="V1712" s="13">
        <f t="shared" si="235"/>
        <v>42767</v>
      </c>
      <c r="W1712" s="14">
        <f t="shared" si="236"/>
        <v>42784</v>
      </c>
      <c r="X1712" s="1" t="str">
        <f t="shared" si="237"/>
        <v>Saturday</v>
      </c>
      <c r="Y1712" s="2">
        <v>0.57702546296296298</v>
      </c>
      <c r="Z1712" s="2">
        <f t="shared" si="238"/>
        <v>0.58333333333333326</v>
      </c>
      <c r="AA1712">
        <f>1</f>
        <v>1</v>
      </c>
      <c r="AB1712" s="1">
        <v>42784</v>
      </c>
      <c r="AC1712" s="13">
        <f t="shared" si="239"/>
        <v>42767</v>
      </c>
      <c r="AD1712" s="14">
        <f t="shared" si="240"/>
        <v>42784</v>
      </c>
      <c r="AE1712" s="1" t="str">
        <f t="shared" si="241"/>
        <v>Saturday</v>
      </c>
      <c r="AF1712" s="2">
        <v>0.61442129629629627</v>
      </c>
      <c r="AG1712" s="2">
        <f t="shared" si="242"/>
        <v>0.625</v>
      </c>
      <c r="AH1712" t="s">
        <v>35</v>
      </c>
    </row>
    <row r="1713" spans="1:34" x14ac:dyDescent="0.2">
      <c r="A1713">
        <v>1511417</v>
      </c>
      <c r="B1713" t="s">
        <v>88</v>
      </c>
      <c r="E1713">
        <v>53208</v>
      </c>
      <c r="F1713" t="s">
        <v>23</v>
      </c>
      <c r="G1713" t="s">
        <v>89</v>
      </c>
      <c r="H1713">
        <v>5428</v>
      </c>
      <c r="I1713" t="s">
        <v>80</v>
      </c>
      <c r="J1713">
        <f>VLOOKUP(I1713,[1]Key!$A$1:$C$72,2,FALSE)</f>
        <v>43.052460000000004</v>
      </c>
      <c r="K1713">
        <f>VLOOKUP(I1713,[1]Key!$A$1:$C$72,3,FALSE)</f>
        <v>-87.891000000000005</v>
      </c>
      <c r="L1713" t="s">
        <v>80</v>
      </c>
      <c r="M1713">
        <f>VLOOKUP(L1713,[1]Key!$A$1:$C$72,2,FALSE)</f>
        <v>43.052460000000004</v>
      </c>
      <c r="N1713">
        <f>VLOOKUP(L1713,[1]Key!$A$1:$C$72,3,FALSE)</f>
        <v>-87.891000000000005</v>
      </c>
      <c r="O1713">
        <v>52</v>
      </c>
      <c r="P1713">
        <v>6</v>
      </c>
      <c r="Q1713">
        <v>7.8</v>
      </c>
      <c r="R1713">
        <v>7.4</v>
      </c>
      <c r="S1713">
        <v>312</v>
      </c>
      <c r="T1713">
        <f t="shared" si="234"/>
        <v>-1</v>
      </c>
      <c r="U1713" s="1">
        <v>42784</v>
      </c>
      <c r="V1713" s="13">
        <f t="shared" si="235"/>
        <v>42767</v>
      </c>
      <c r="W1713" s="14">
        <f t="shared" si="236"/>
        <v>42784</v>
      </c>
      <c r="X1713" s="1" t="str">
        <f t="shared" si="237"/>
        <v>Saturday</v>
      </c>
      <c r="Y1713" s="2">
        <v>0.578125</v>
      </c>
      <c r="Z1713" s="2">
        <f t="shared" si="238"/>
        <v>0.58333333333333326</v>
      </c>
      <c r="AA1713">
        <f>1</f>
        <v>1</v>
      </c>
      <c r="AB1713" s="1">
        <v>42784</v>
      </c>
      <c r="AC1713" s="13">
        <f t="shared" si="239"/>
        <v>42767</v>
      </c>
      <c r="AD1713" s="14">
        <f t="shared" si="240"/>
        <v>42784</v>
      </c>
      <c r="AE1713" s="1" t="str">
        <f t="shared" si="241"/>
        <v>Saturday</v>
      </c>
      <c r="AF1713" s="2">
        <v>0.61440972222222223</v>
      </c>
      <c r="AG1713" s="2">
        <f t="shared" si="242"/>
        <v>0.625</v>
      </c>
      <c r="AH1713" t="s">
        <v>35</v>
      </c>
    </row>
    <row r="1714" spans="1:34" x14ac:dyDescent="0.2">
      <c r="A1714">
        <v>1511576</v>
      </c>
      <c r="B1714" t="s">
        <v>88</v>
      </c>
      <c r="E1714">
        <v>53202</v>
      </c>
      <c r="F1714" t="s">
        <v>23</v>
      </c>
      <c r="G1714" t="s">
        <v>89</v>
      </c>
      <c r="H1714">
        <v>109</v>
      </c>
      <c r="I1714" t="s">
        <v>34</v>
      </c>
      <c r="J1714">
        <f>VLOOKUP(I1714,[1]Key!$A$1:$C$72,2,FALSE)</f>
        <v>43.036900000000003</v>
      </c>
      <c r="K1714">
        <f>VLOOKUP(I1714,[1]Key!$A$1:$C$72,3,FALSE)</f>
        <v>-87.89667</v>
      </c>
      <c r="L1714" t="s">
        <v>34</v>
      </c>
      <c r="M1714">
        <f>VLOOKUP(L1714,[1]Key!$A$1:$C$72,2,FALSE)</f>
        <v>43.036900000000003</v>
      </c>
      <c r="N1714">
        <f>VLOOKUP(L1714,[1]Key!$A$1:$C$72,3,FALSE)</f>
        <v>-87.89667</v>
      </c>
      <c r="O1714">
        <v>68</v>
      </c>
      <c r="P1714">
        <v>9</v>
      </c>
      <c r="Q1714">
        <v>10.199999999999999</v>
      </c>
      <c r="R1714">
        <v>9.6999999999999993</v>
      </c>
      <c r="S1714">
        <v>408</v>
      </c>
      <c r="T1714">
        <f t="shared" si="234"/>
        <v>-1</v>
      </c>
      <c r="U1714" s="1">
        <v>42784</v>
      </c>
      <c r="V1714" s="13">
        <f t="shared" si="235"/>
        <v>42767</v>
      </c>
      <c r="W1714" s="14">
        <f t="shared" si="236"/>
        <v>42784</v>
      </c>
      <c r="X1714" s="1" t="str">
        <f t="shared" si="237"/>
        <v>Saturday</v>
      </c>
      <c r="Y1714" s="2">
        <v>0.59895833333333337</v>
      </c>
      <c r="Z1714" s="2">
        <f t="shared" si="238"/>
        <v>0.58333333333333326</v>
      </c>
      <c r="AA1714">
        <f>1</f>
        <v>1</v>
      </c>
      <c r="AB1714" s="1">
        <v>42784</v>
      </c>
      <c r="AC1714" s="13">
        <f t="shared" si="239"/>
        <v>42767</v>
      </c>
      <c r="AD1714" s="14">
        <f t="shared" si="240"/>
        <v>42784</v>
      </c>
      <c r="AE1714" s="1" t="str">
        <f t="shared" si="241"/>
        <v>Saturday</v>
      </c>
      <c r="AF1714" s="2">
        <v>0.64599537037037036</v>
      </c>
      <c r="AG1714" s="2">
        <f t="shared" si="242"/>
        <v>0.66666666666666663</v>
      </c>
      <c r="AH1714" t="s">
        <v>35</v>
      </c>
    </row>
    <row r="1715" spans="1:34" x14ac:dyDescent="0.2">
      <c r="A1715">
        <v>1511647</v>
      </c>
      <c r="B1715" t="s">
        <v>88</v>
      </c>
      <c r="E1715">
        <v>43205</v>
      </c>
      <c r="F1715" t="s">
        <v>23</v>
      </c>
      <c r="G1715" t="s">
        <v>89</v>
      </c>
      <c r="H1715">
        <v>28</v>
      </c>
      <c r="I1715" t="s">
        <v>72</v>
      </c>
      <c r="J1715">
        <f>VLOOKUP(I1715,[1]Key!$A$1:$C$72,2,FALSE)</f>
        <v>43.02948</v>
      </c>
      <c r="K1715">
        <f>VLOOKUP(I1715,[1]Key!$A$1:$C$72,3,FALSE)</f>
        <v>-87.912819999999996</v>
      </c>
      <c r="L1715" t="s">
        <v>72</v>
      </c>
      <c r="M1715">
        <f>VLOOKUP(L1715,[1]Key!$A$1:$C$72,2,FALSE)</f>
        <v>43.02948</v>
      </c>
      <c r="N1715">
        <f>VLOOKUP(L1715,[1]Key!$A$1:$C$72,3,FALSE)</f>
        <v>-87.912819999999996</v>
      </c>
      <c r="O1715">
        <v>26</v>
      </c>
      <c r="P1715">
        <v>3</v>
      </c>
      <c r="Q1715">
        <v>3.9</v>
      </c>
      <c r="R1715">
        <v>3.7</v>
      </c>
      <c r="S1715">
        <v>156</v>
      </c>
      <c r="T1715">
        <f t="shared" si="234"/>
        <v>-1</v>
      </c>
      <c r="U1715" s="1">
        <v>42784</v>
      </c>
      <c r="V1715" s="13">
        <f t="shared" si="235"/>
        <v>42767</v>
      </c>
      <c r="W1715" s="14">
        <f t="shared" si="236"/>
        <v>42784</v>
      </c>
      <c r="X1715" s="1" t="str">
        <f t="shared" si="237"/>
        <v>Saturday</v>
      </c>
      <c r="Y1715" s="2">
        <v>0.60521990740740739</v>
      </c>
      <c r="Z1715" s="2">
        <f t="shared" si="238"/>
        <v>0.625</v>
      </c>
      <c r="AA1715">
        <f>1</f>
        <v>1</v>
      </c>
      <c r="AB1715" s="1">
        <v>42784</v>
      </c>
      <c r="AC1715" s="13">
        <f t="shared" si="239"/>
        <v>42767</v>
      </c>
      <c r="AD1715" s="14">
        <f t="shared" si="240"/>
        <v>42784</v>
      </c>
      <c r="AE1715" s="1" t="str">
        <f t="shared" si="241"/>
        <v>Saturday</v>
      </c>
      <c r="AF1715" s="2">
        <v>0.62296296296296294</v>
      </c>
      <c r="AG1715" s="2">
        <f t="shared" si="242"/>
        <v>0.625</v>
      </c>
      <c r="AH1715" t="s">
        <v>35</v>
      </c>
    </row>
    <row r="1716" spans="1:34" x14ac:dyDescent="0.2">
      <c r="A1716">
        <v>1511649</v>
      </c>
      <c r="B1716" t="s">
        <v>88</v>
      </c>
      <c r="E1716">
        <v>53207</v>
      </c>
      <c r="F1716" t="s">
        <v>23</v>
      </c>
      <c r="G1716" t="s">
        <v>89</v>
      </c>
      <c r="H1716">
        <v>5496</v>
      </c>
      <c r="I1716" t="s">
        <v>81</v>
      </c>
      <c r="J1716">
        <f>VLOOKUP(I1716,[1]Key!$A$1:$C$72,2,FALSE)</f>
        <v>43.06033</v>
      </c>
      <c r="K1716">
        <f>VLOOKUP(I1716,[1]Key!$A$1:$C$72,3,FALSE)</f>
        <v>-87.89546</v>
      </c>
      <c r="L1716" t="s">
        <v>81</v>
      </c>
      <c r="M1716">
        <f>VLOOKUP(L1716,[1]Key!$A$1:$C$72,2,FALSE)</f>
        <v>43.06033</v>
      </c>
      <c r="N1716">
        <f>VLOOKUP(L1716,[1]Key!$A$1:$C$72,3,FALSE)</f>
        <v>-87.89546</v>
      </c>
      <c r="O1716">
        <v>49</v>
      </c>
      <c r="P1716">
        <v>6</v>
      </c>
      <c r="Q1716">
        <v>7.4</v>
      </c>
      <c r="R1716">
        <v>7</v>
      </c>
      <c r="S1716">
        <v>294</v>
      </c>
      <c r="T1716">
        <f t="shared" si="234"/>
        <v>-1</v>
      </c>
      <c r="U1716" s="1">
        <v>42784</v>
      </c>
      <c r="V1716" s="13">
        <f t="shared" si="235"/>
        <v>42767</v>
      </c>
      <c r="W1716" s="14">
        <f t="shared" si="236"/>
        <v>42784</v>
      </c>
      <c r="X1716" s="1" t="str">
        <f t="shared" si="237"/>
        <v>Saturday</v>
      </c>
      <c r="Y1716" s="2">
        <v>0.60542824074074075</v>
      </c>
      <c r="Z1716" s="2">
        <f t="shared" si="238"/>
        <v>0.625</v>
      </c>
      <c r="AA1716">
        <f>1</f>
        <v>1</v>
      </c>
      <c r="AB1716" s="1">
        <v>42784</v>
      </c>
      <c r="AC1716" s="13">
        <f t="shared" si="239"/>
        <v>42767</v>
      </c>
      <c r="AD1716" s="14">
        <f t="shared" si="240"/>
        <v>42784</v>
      </c>
      <c r="AE1716" s="1" t="str">
        <f t="shared" si="241"/>
        <v>Saturday</v>
      </c>
      <c r="AF1716" s="2">
        <v>0.63947916666666671</v>
      </c>
      <c r="AG1716" s="2">
        <f t="shared" si="242"/>
        <v>0.625</v>
      </c>
      <c r="AH1716" t="s">
        <v>35</v>
      </c>
    </row>
    <row r="1717" spans="1:34" x14ac:dyDescent="0.2">
      <c r="A1717">
        <v>1511686</v>
      </c>
      <c r="B1717" t="s">
        <v>88</v>
      </c>
      <c r="E1717">
        <v>53202</v>
      </c>
      <c r="F1717" t="s">
        <v>23</v>
      </c>
      <c r="G1717" t="s">
        <v>89</v>
      </c>
      <c r="H1717">
        <v>242</v>
      </c>
      <c r="I1717" t="s">
        <v>80</v>
      </c>
      <c r="J1717">
        <f>VLOOKUP(I1717,[1]Key!$A$1:$C$72,2,FALSE)</f>
        <v>43.052460000000004</v>
      </c>
      <c r="K1717">
        <f>VLOOKUP(I1717,[1]Key!$A$1:$C$72,3,FALSE)</f>
        <v>-87.891000000000005</v>
      </c>
      <c r="L1717" t="s">
        <v>80</v>
      </c>
      <c r="M1717">
        <f>VLOOKUP(L1717,[1]Key!$A$1:$C$72,2,FALSE)</f>
        <v>43.052460000000004</v>
      </c>
      <c r="N1717">
        <f>VLOOKUP(L1717,[1]Key!$A$1:$C$72,3,FALSE)</f>
        <v>-87.891000000000005</v>
      </c>
      <c r="O1717">
        <v>91</v>
      </c>
      <c r="P1717">
        <v>9</v>
      </c>
      <c r="Q1717">
        <v>13.7</v>
      </c>
      <c r="R1717">
        <v>13</v>
      </c>
      <c r="S1717">
        <v>546</v>
      </c>
      <c r="T1717">
        <f t="shared" si="234"/>
        <v>-1</v>
      </c>
      <c r="U1717" s="1">
        <v>42784</v>
      </c>
      <c r="V1717" s="13">
        <f t="shared" si="235"/>
        <v>42767</v>
      </c>
      <c r="W1717" s="14">
        <f t="shared" si="236"/>
        <v>42784</v>
      </c>
      <c r="X1717" s="1" t="str">
        <f t="shared" si="237"/>
        <v>Saturday</v>
      </c>
      <c r="Y1717" s="2">
        <v>0.60987268518518511</v>
      </c>
      <c r="Z1717" s="2">
        <f t="shared" si="238"/>
        <v>0.625</v>
      </c>
      <c r="AA1717">
        <f>1</f>
        <v>1</v>
      </c>
      <c r="AB1717" s="1">
        <v>42784</v>
      </c>
      <c r="AC1717" s="13">
        <f t="shared" si="239"/>
        <v>42767</v>
      </c>
      <c r="AD1717" s="14">
        <f t="shared" si="240"/>
        <v>42784</v>
      </c>
      <c r="AE1717" s="1" t="str">
        <f t="shared" si="241"/>
        <v>Saturday</v>
      </c>
      <c r="AF1717" s="2">
        <v>0.67303240740740744</v>
      </c>
      <c r="AG1717" s="2">
        <f t="shared" si="242"/>
        <v>0.66666666666666663</v>
      </c>
      <c r="AH1717" t="s">
        <v>35</v>
      </c>
    </row>
    <row r="1718" spans="1:34" x14ac:dyDescent="0.2">
      <c r="A1718">
        <v>1511720</v>
      </c>
      <c r="B1718" t="s">
        <v>88</v>
      </c>
      <c r="E1718">
        <v>53211</v>
      </c>
      <c r="F1718" t="s">
        <v>23</v>
      </c>
      <c r="G1718" t="s">
        <v>89</v>
      </c>
      <c r="H1718">
        <v>179</v>
      </c>
      <c r="I1718" t="s">
        <v>80</v>
      </c>
      <c r="J1718">
        <f>VLOOKUP(I1718,[1]Key!$A$1:$C$72,2,FALSE)</f>
        <v>43.052460000000004</v>
      </c>
      <c r="K1718">
        <f>VLOOKUP(I1718,[1]Key!$A$1:$C$72,3,FALSE)</f>
        <v>-87.891000000000005</v>
      </c>
      <c r="L1718" t="s">
        <v>80</v>
      </c>
      <c r="M1718">
        <f>VLOOKUP(L1718,[1]Key!$A$1:$C$72,2,FALSE)</f>
        <v>43.052460000000004</v>
      </c>
      <c r="N1718">
        <f>VLOOKUP(L1718,[1]Key!$A$1:$C$72,3,FALSE)</f>
        <v>-87.891000000000005</v>
      </c>
      <c r="O1718">
        <v>30</v>
      </c>
      <c r="P1718">
        <v>3</v>
      </c>
      <c r="Q1718">
        <v>4.5</v>
      </c>
      <c r="R1718">
        <v>4.3</v>
      </c>
      <c r="S1718">
        <v>180</v>
      </c>
      <c r="T1718">
        <f t="shared" si="234"/>
        <v>-1</v>
      </c>
      <c r="U1718" s="1">
        <v>42784</v>
      </c>
      <c r="V1718" s="13">
        <f t="shared" si="235"/>
        <v>42767</v>
      </c>
      <c r="W1718" s="14">
        <f t="shared" si="236"/>
        <v>42784</v>
      </c>
      <c r="X1718" s="1" t="str">
        <f t="shared" si="237"/>
        <v>Saturday</v>
      </c>
      <c r="Y1718" s="2">
        <v>0.61408564814814814</v>
      </c>
      <c r="Z1718" s="2">
        <f t="shared" si="238"/>
        <v>0.625</v>
      </c>
      <c r="AA1718">
        <f>1</f>
        <v>1</v>
      </c>
      <c r="AB1718" s="1">
        <v>42784</v>
      </c>
      <c r="AC1718" s="13">
        <f t="shared" si="239"/>
        <v>42767</v>
      </c>
      <c r="AD1718" s="14">
        <f t="shared" si="240"/>
        <v>42784</v>
      </c>
      <c r="AE1718" s="1" t="str">
        <f t="shared" si="241"/>
        <v>Saturday</v>
      </c>
      <c r="AF1718" s="2">
        <v>0.63510416666666669</v>
      </c>
      <c r="AG1718" s="2">
        <f t="shared" si="242"/>
        <v>0.625</v>
      </c>
      <c r="AH1718" t="s">
        <v>35</v>
      </c>
    </row>
    <row r="1719" spans="1:34" x14ac:dyDescent="0.2">
      <c r="A1719">
        <v>1511729</v>
      </c>
      <c r="B1719" t="s">
        <v>88</v>
      </c>
      <c r="F1719" t="s">
        <v>23</v>
      </c>
      <c r="G1719" t="s">
        <v>89</v>
      </c>
      <c r="H1719">
        <v>11147</v>
      </c>
      <c r="I1719" t="s">
        <v>31</v>
      </c>
      <c r="J1719">
        <f>VLOOKUP(I1719,[1]Key!$A$1:$C$72,2,FALSE)</f>
        <v>43.03519</v>
      </c>
      <c r="K1719">
        <f>VLOOKUP(I1719,[1]Key!$A$1:$C$72,3,FALSE)</f>
        <v>-87.907390000000007</v>
      </c>
      <c r="L1719" t="s">
        <v>61</v>
      </c>
      <c r="M1719">
        <f>VLOOKUP(L1719,[1]Key!$A$1:$C$72,2,FALSE)</f>
        <v>43.058619999999998</v>
      </c>
      <c r="N1719">
        <f>VLOOKUP(L1719,[1]Key!$A$1:$C$72,3,FALSE)</f>
        <v>-87.885319999999993</v>
      </c>
      <c r="O1719">
        <v>25</v>
      </c>
      <c r="P1719">
        <v>3</v>
      </c>
      <c r="Q1719">
        <v>3.8</v>
      </c>
      <c r="R1719">
        <v>3.6</v>
      </c>
      <c r="S1719">
        <v>150</v>
      </c>
      <c r="T1719">
        <f t="shared" si="234"/>
        <v>-1</v>
      </c>
      <c r="U1719" s="1">
        <v>42784</v>
      </c>
      <c r="V1719" s="13">
        <f t="shared" si="235"/>
        <v>42767</v>
      </c>
      <c r="W1719" s="14">
        <f t="shared" si="236"/>
        <v>42784</v>
      </c>
      <c r="X1719" s="1" t="str">
        <f t="shared" si="237"/>
        <v>Saturday</v>
      </c>
      <c r="Y1719" s="2">
        <v>0.61482638888888885</v>
      </c>
      <c r="Z1719" s="2">
        <f t="shared" si="238"/>
        <v>0.625</v>
      </c>
      <c r="AA1719">
        <f>1</f>
        <v>1</v>
      </c>
      <c r="AB1719" s="1">
        <v>42784</v>
      </c>
      <c r="AC1719" s="13">
        <f t="shared" si="239"/>
        <v>42767</v>
      </c>
      <c r="AD1719" s="14">
        <f t="shared" si="240"/>
        <v>42784</v>
      </c>
      <c r="AE1719" s="1" t="str">
        <f t="shared" si="241"/>
        <v>Saturday</v>
      </c>
      <c r="AF1719" s="2">
        <v>0.63203703703703706</v>
      </c>
      <c r="AG1719" s="2">
        <f t="shared" si="242"/>
        <v>0.625</v>
      </c>
      <c r="AH1719" t="s">
        <v>27</v>
      </c>
    </row>
    <row r="1720" spans="1:34" x14ac:dyDescent="0.2">
      <c r="A1720">
        <v>1511757</v>
      </c>
      <c r="B1720" t="s">
        <v>88</v>
      </c>
      <c r="E1720">
        <v>43110</v>
      </c>
      <c r="F1720" t="s">
        <v>23</v>
      </c>
      <c r="G1720" t="s">
        <v>89</v>
      </c>
      <c r="H1720">
        <v>5524</v>
      </c>
      <c r="I1720" t="s">
        <v>34</v>
      </c>
      <c r="J1720">
        <f>VLOOKUP(I1720,[1]Key!$A$1:$C$72,2,FALSE)</f>
        <v>43.036900000000003</v>
      </c>
      <c r="K1720">
        <f>VLOOKUP(I1720,[1]Key!$A$1:$C$72,3,FALSE)</f>
        <v>-87.89667</v>
      </c>
      <c r="L1720" t="s">
        <v>34</v>
      </c>
      <c r="M1720">
        <f>VLOOKUP(L1720,[1]Key!$A$1:$C$72,2,FALSE)</f>
        <v>43.036900000000003</v>
      </c>
      <c r="N1720">
        <f>VLOOKUP(L1720,[1]Key!$A$1:$C$72,3,FALSE)</f>
        <v>-87.89667</v>
      </c>
      <c r="O1720">
        <v>64</v>
      </c>
      <c r="P1720">
        <v>6</v>
      </c>
      <c r="Q1720">
        <v>9.6</v>
      </c>
      <c r="R1720">
        <v>9.1</v>
      </c>
      <c r="S1720">
        <v>384</v>
      </c>
      <c r="T1720">
        <f t="shared" si="234"/>
        <v>-1</v>
      </c>
      <c r="U1720" s="1">
        <v>42784</v>
      </c>
      <c r="V1720" s="13">
        <f t="shared" si="235"/>
        <v>42767</v>
      </c>
      <c r="W1720" s="14">
        <f t="shared" si="236"/>
        <v>42784</v>
      </c>
      <c r="X1720" s="1" t="str">
        <f t="shared" si="237"/>
        <v>Saturday</v>
      </c>
      <c r="Y1720" s="2">
        <v>0.61726851851851849</v>
      </c>
      <c r="Z1720" s="2">
        <f t="shared" si="238"/>
        <v>0.625</v>
      </c>
      <c r="AA1720">
        <f>1</f>
        <v>1</v>
      </c>
      <c r="AB1720" s="1">
        <v>42784</v>
      </c>
      <c r="AC1720" s="13">
        <f t="shared" si="239"/>
        <v>42767</v>
      </c>
      <c r="AD1720" s="14">
        <f t="shared" si="240"/>
        <v>42784</v>
      </c>
      <c r="AE1720" s="1" t="str">
        <f t="shared" si="241"/>
        <v>Saturday</v>
      </c>
      <c r="AF1720" s="2">
        <v>0.66125</v>
      </c>
      <c r="AG1720" s="2">
        <f t="shared" si="242"/>
        <v>0.66666666666666663</v>
      </c>
      <c r="AH1720" t="s">
        <v>35</v>
      </c>
    </row>
    <row r="1721" spans="1:34" x14ac:dyDescent="0.2">
      <c r="A1721">
        <v>1430487</v>
      </c>
      <c r="B1721" t="s">
        <v>88</v>
      </c>
      <c r="E1721">
        <v>53204</v>
      </c>
      <c r="F1721" t="s">
        <v>23</v>
      </c>
      <c r="G1721" t="s">
        <v>89</v>
      </c>
      <c r="H1721">
        <v>11108</v>
      </c>
      <c r="I1721" t="s">
        <v>82</v>
      </c>
      <c r="J1721">
        <f>VLOOKUP(I1721,[1]Key!$A$1:$C$72,2,FALSE)</f>
        <v>43.026229999999998</v>
      </c>
      <c r="K1721">
        <f>VLOOKUP(I1721,[1]Key!$A$1:$C$72,3,FALSE)</f>
        <v>-87.912809999999993</v>
      </c>
      <c r="L1721" t="s">
        <v>40</v>
      </c>
      <c r="M1721">
        <f>VLOOKUP(L1721,[1]Key!$A$1:$C$72,2,FALSE)</f>
        <v>43.031480000000002</v>
      </c>
      <c r="N1721">
        <f>VLOOKUP(L1721,[1]Key!$A$1:$C$72,3,FALSE)</f>
        <v>-87.908169999999998</v>
      </c>
      <c r="O1721">
        <v>50</v>
      </c>
      <c r="P1721">
        <v>6</v>
      </c>
      <c r="Q1721">
        <v>7.5</v>
      </c>
      <c r="R1721">
        <v>7.1</v>
      </c>
      <c r="S1721">
        <v>300</v>
      </c>
      <c r="T1721">
        <f t="shared" si="234"/>
        <v>-1</v>
      </c>
      <c r="U1721" s="1">
        <v>42784</v>
      </c>
      <c r="V1721" s="13">
        <f t="shared" si="235"/>
        <v>42767</v>
      </c>
      <c r="W1721" s="14">
        <f t="shared" si="236"/>
        <v>42784</v>
      </c>
      <c r="X1721" s="1" t="str">
        <f t="shared" si="237"/>
        <v>Saturday</v>
      </c>
      <c r="Y1721" s="2">
        <v>0.62510416666666668</v>
      </c>
      <c r="Z1721" s="2">
        <f t="shared" si="238"/>
        <v>0.625</v>
      </c>
      <c r="AA1721">
        <f>1</f>
        <v>1</v>
      </c>
      <c r="AB1721" s="1">
        <v>42784</v>
      </c>
      <c r="AC1721" s="13">
        <f t="shared" si="239"/>
        <v>42767</v>
      </c>
      <c r="AD1721" s="14">
        <f t="shared" si="240"/>
        <v>42784</v>
      </c>
      <c r="AE1721" s="1" t="str">
        <f t="shared" si="241"/>
        <v>Saturday</v>
      </c>
      <c r="AF1721" s="2">
        <v>0.6603472222222222</v>
      </c>
      <c r="AG1721" s="2">
        <f t="shared" si="242"/>
        <v>0.66666666666666663</v>
      </c>
      <c r="AH1721" t="s">
        <v>27</v>
      </c>
    </row>
    <row r="1722" spans="1:34" x14ac:dyDescent="0.2">
      <c r="A1722">
        <v>1511834</v>
      </c>
      <c r="B1722" t="s">
        <v>88</v>
      </c>
      <c r="E1722">
        <v>53213</v>
      </c>
      <c r="F1722" t="s">
        <v>23</v>
      </c>
      <c r="G1722" t="s">
        <v>89</v>
      </c>
      <c r="H1722">
        <v>28</v>
      </c>
      <c r="I1722" t="s">
        <v>55</v>
      </c>
      <c r="J1722">
        <f>VLOOKUP(I1722,[1]Key!$A$1:$C$72,2,FALSE)</f>
        <v>43.060839999999999</v>
      </c>
      <c r="K1722">
        <f>VLOOKUP(I1722,[1]Key!$A$1:$C$72,3,FALSE)</f>
        <v>-88.001940000000005</v>
      </c>
      <c r="L1722" t="s">
        <v>55</v>
      </c>
      <c r="M1722">
        <f>VLOOKUP(L1722,[1]Key!$A$1:$C$72,2,FALSE)</f>
        <v>43.060839999999999</v>
      </c>
      <c r="N1722">
        <f>VLOOKUP(L1722,[1]Key!$A$1:$C$72,3,FALSE)</f>
        <v>-88.001940000000005</v>
      </c>
      <c r="O1722">
        <v>23</v>
      </c>
      <c r="P1722">
        <v>3</v>
      </c>
      <c r="Q1722">
        <v>3.5</v>
      </c>
      <c r="R1722">
        <v>3.3</v>
      </c>
      <c r="S1722">
        <v>138</v>
      </c>
      <c r="T1722">
        <f t="shared" si="234"/>
        <v>-1</v>
      </c>
      <c r="U1722" s="1">
        <v>42784</v>
      </c>
      <c r="V1722" s="13">
        <f t="shared" si="235"/>
        <v>42767</v>
      </c>
      <c r="W1722" s="14">
        <f t="shared" si="236"/>
        <v>42784</v>
      </c>
      <c r="X1722" s="1" t="str">
        <f t="shared" si="237"/>
        <v>Saturday</v>
      </c>
      <c r="Y1722" s="2">
        <v>0.62739583333333326</v>
      </c>
      <c r="Z1722" s="2">
        <f t="shared" si="238"/>
        <v>0.625</v>
      </c>
      <c r="AA1722">
        <f>1</f>
        <v>1</v>
      </c>
      <c r="AB1722" s="1">
        <v>42784</v>
      </c>
      <c r="AC1722" s="13">
        <f t="shared" si="239"/>
        <v>42767</v>
      </c>
      <c r="AD1722" s="14">
        <f t="shared" si="240"/>
        <v>42784</v>
      </c>
      <c r="AE1722" s="1" t="str">
        <f t="shared" si="241"/>
        <v>Saturday</v>
      </c>
      <c r="AF1722" s="2">
        <v>0.64364583333333336</v>
      </c>
      <c r="AG1722" s="2">
        <f t="shared" si="242"/>
        <v>0.625</v>
      </c>
      <c r="AH1722" t="s">
        <v>35</v>
      </c>
    </row>
    <row r="1723" spans="1:34" x14ac:dyDescent="0.2">
      <c r="A1723">
        <v>1251116</v>
      </c>
      <c r="B1723" t="s">
        <v>88</v>
      </c>
      <c r="E1723">
        <v>53132</v>
      </c>
      <c r="F1723" t="s">
        <v>23</v>
      </c>
      <c r="G1723" t="s">
        <v>89</v>
      </c>
      <c r="H1723">
        <v>247</v>
      </c>
      <c r="I1723" t="s">
        <v>31</v>
      </c>
      <c r="J1723">
        <f>VLOOKUP(I1723,[1]Key!$A$1:$C$72,2,FALSE)</f>
        <v>43.03519</v>
      </c>
      <c r="K1723">
        <f>VLOOKUP(I1723,[1]Key!$A$1:$C$72,3,FALSE)</f>
        <v>-87.907390000000007</v>
      </c>
      <c r="L1723" t="s">
        <v>29</v>
      </c>
      <c r="M1723">
        <f>VLOOKUP(L1723,[1]Key!$A$1:$C$72,2,FALSE)</f>
        <v>43.042490000000001</v>
      </c>
      <c r="N1723">
        <f>VLOOKUP(L1723,[1]Key!$A$1:$C$72,3,FALSE)</f>
        <v>-87.909959999999998</v>
      </c>
      <c r="O1723">
        <v>9</v>
      </c>
      <c r="P1723">
        <v>3</v>
      </c>
      <c r="Q1723">
        <v>1.4</v>
      </c>
      <c r="R1723">
        <v>1.3</v>
      </c>
      <c r="S1723">
        <v>54</v>
      </c>
      <c r="T1723">
        <f t="shared" si="234"/>
        <v>-1</v>
      </c>
      <c r="U1723" s="1">
        <v>42784</v>
      </c>
      <c r="V1723" s="13">
        <f t="shared" si="235"/>
        <v>42767</v>
      </c>
      <c r="W1723" s="14">
        <f t="shared" si="236"/>
        <v>42784</v>
      </c>
      <c r="X1723" s="1" t="str">
        <f t="shared" si="237"/>
        <v>Saturday</v>
      </c>
      <c r="Y1723" s="2">
        <v>0.64918981481481486</v>
      </c>
      <c r="Z1723" s="2">
        <f t="shared" si="238"/>
        <v>0.66666666666666663</v>
      </c>
      <c r="AA1723">
        <f>1</f>
        <v>1</v>
      </c>
      <c r="AB1723" s="1">
        <v>42784</v>
      </c>
      <c r="AC1723" s="13">
        <f t="shared" si="239"/>
        <v>42767</v>
      </c>
      <c r="AD1723" s="14">
        <f t="shared" si="240"/>
        <v>42784</v>
      </c>
      <c r="AE1723" s="1" t="str">
        <f t="shared" si="241"/>
        <v>Saturday</v>
      </c>
      <c r="AF1723" s="2">
        <v>0.65519675925925924</v>
      </c>
      <c r="AG1723" s="2">
        <f t="shared" si="242"/>
        <v>0.66666666666666663</v>
      </c>
      <c r="AH1723" t="s">
        <v>27</v>
      </c>
    </row>
    <row r="1724" spans="1:34" x14ac:dyDescent="0.2">
      <c r="A1724">
        <v>1512190</v>
      </c>
      <c r="B1724" t="s">
        <v>88</v>
      </c>
      <c r="E1724">
        <v>55044</v>
      </c>
      <c r="F1724" t="s">
        <v>23</v>
      </c>
      <c r="G1724" t="s">
        <v>89</v>
      </c>
      <c r="H1724">
        <v>279</v>
      </c>
      <c r="I1724" t="s">
        <v>39</v>
      </c>
      <c r="J1724">
        <f>VLOOKUP(I1724,[1]Key!$A$1:$C$72,2,FALSE)</f>
        <v>43.03913</v>
      </c>
      <c r="K1724">
        <f>VLOOKUP(I1724,[1]Key!$A$1:$C$72,3,FALSE)</f>
        <v>-87.916150000000002</v>
      </c>
      <c r="L1724" t="s">
        <v>74</v>
      </c>
      <c r="M1724">
        <f>VLOOKUP(L1724,[1]Key!$A$1:$C$72,2,FALSE)</f>
        <v>43.040154000000001</v>
      </c>
      <c r="N1724">
        <f>VLOOKUP(L1724,[1]Key!$A$1:$C$72,3,FALSE)</f>
        <v>-87.932113000000001</v>
      </c>
      <c r="O1724">
        <v>5</v>
      </c>
      <c r="P1724">
        <v>3</v>
      </c>
      <c r="Q1724">
        <v>0.8</v>
      </c>
      <c r="R1724">
        <v>0.7</v>
      </c>
      <c r="S1724">
        <v>30</v>
      </c>
      <c r="T1724">
        <f t="shared" si="234"/>
        <v>-1</v>
      </c>
      <c r="U1724" s="1">
        <v>42784</v>
      </c>
      <c r="V1724" s="13">
        <f t="shared" si="235"/>
        <v>42767</v>
      </c>
      <c r="W1724" s="14">
        <f t="shared" si="236"/>
        <v>42784</v>
      </c>
      <c r="X1724" s="1" t="str">
        <f t="shared" si="237"/>
        <v>Saturday</v>
      </c>
      <c r="Y1724" s="2">
        <v>0.66673611111111108</v>
      </c>
      <c r="Z1724" s="2">
        <f t="shared" si="238"/>
        <v>0.66666666666666663</v>
      </c>
      <c r="AA1724">
        <f>1</f>
        <v>1</v>
      </c>
      <c r="AB1724" s="1">
        <v>42784</v>
      </c>
      <c r="AC1724" s="13">
        <f t="shared" si="239"/>
        <v>42767</v>
      </c>
      <c r="AD1724" s="14">
        <f t="shared" si="240"/>
        <v>42784</v>
      </c>
      <c r="AE1724" s="1" t="str">
        <f t="shared" si="241"/>
        <v>Saturday</v>
      </c>
      <c r="AF1724" s="2">
        <v>0.67067129629629629</v>
      </c>
      <c r="AG1724" s="2">
        <f t="shared" si="242"/>
        <v>0.66666666666666663</v>
      </c>
      <c r="AH1724" t="s">
        <v>27</v>
      </c>
    </row>
    <row r="1725" spans="1:34" x14ac:dyDescent="0.2">
      <c r="A1725">
        <v>1512220</v>
      </c>
      <c r="B1725" t="s">
        <v>88</v>
      </c>
      <c r="E1725">
        <v>53012</v>
      </c>
      <c r="F1725" t="s">
        <v>23</v>
      </c>
      <c r="G1725" t="s">
        <v>89</v>
      </c>
      <c r="H1725">
        <v>11150</v>
      </c>
      <c r="I1725" t="s">
        <v>69</v>
      </c>
      <c r="J1725">
        <f>VLOOKUP(I1725,[1]Key!$A$1:$C$72,2,FALSE)</f>
        <v>43.048200000000001</v>
      </c>
      <c r="K1725">
        <f>VLOOKUP(I1725,[1]Key!$A$1:$C$72,3,FALSE)</f>
        <v>-87.900859999999994</v>
      </c>
      <c r="L1725" t="s">
        <v>70</v>
      </c>
      <c r="M1725">
        <f>VLOOKUP(L1725,[1]Key!$A$1:$C$72,2,FALSE)</f>
        <v>43.053040000000003</v>
      </c>
      <c r="N1725">
        <f>VLOOKUP(L1725,[1]Key!$A$1:$C$72,3,FALSE)</f>
        <v>-87.897660000000002</v>
      </c>
      <c r="O1725">
        <v>5</v>
      </c>
      <c r="P1725">
        <v>3</v>
      </c>
      <c r="Q1725">
        <v>0.8</v>
      </c>
      <c r="R1725">
        <v>0.7</v>
      </c>
      <c r="S1725">
        <v>30</v>
      </c>
      <c r="T1725">
        <f t="shared" si="234"/>
        <v>-1</v>
      </c>
      <c r="U1725" s="1">
        <v>42784</v>
      </c>
      <c r="V1725" s="13">
        <f t="shared" si="235"/>
        <v>42767</v>
      </c>
      <c r="W1725" s="14">
        <f t="shared" si="236"/>
        <v>42784</v>
      </c>
      <c r="X1725" s="1" t="str">
        <f t="shared" si="237"/>
        <v>Saturday</v>
      </c>
      <c r="Y1725" s="2">
        <v>0.67045138888888889</v>
      </c>
      <c r="Z1725" s="2">
        <f t="shared" si="238"/>
        <v>0.66666666666666663</v>
      </c>
      <c r="AA1725">
        <f>1</f>
        <v>1</v>
      </c>
      <c r="AB1725" s="1">
        <v>42784</v>
      </c>
      <c r="AC1725" s="13">
        <f t="shared" si="239"/>
        <v>42767</v>
      </c>
      <c r="AD1725" s="14">
        <f t="shared" si="240"/>
        <v>42784</v>
      </c>
      <c r="AE1725" s="1" t="str">
        <f t="shared" si="241"/>
        <v>Saturday</v>
      </c>
      <c r="AF1725" s="2">
        <v>0.67422453703703711</v>
      </c>
      <c r="AG1725" s="2">
        <f t="shared" si="242"/>
        <v>0.66666666666666663</v>
      </c>
      <c r="AH1725" t="s">
        <v>27</v>
      </c>
    </row>
    <row r="1726" spans="1:34" x14ac:dyDescent="0.2">
      <c r="A1726">
        <v>1512233</v>
      </c>
      <c r="B1726" t="s">
        <v>88</v>
      </c>
      <c r="E1726">
        <v>53132</v>
      </c>
      <c r="F1726" t="s">
        <v>23</v>
      </c>
      <c r="G1726" t="s">
        <v>89</v>
      </c>
      <c r="H1726">
        <v>11058</v>
      </c>
      <c r="I1726" t="s">
        <v>38</v>
      </c>
      <c r="J1726">
        <f>VLOOKUP(I1726,[1]Key!$A$1:$C$72,2,FALSE)</f>
        <v>43.004728999999998</v>
      </c>
      <c r="K1726">
        <f>VLOOKUP(I1726,[1]Key!$A$1:$C$72,3,FALSE)</f>
        <v>-87.905463999999995</v>
      </c>
      <c r="L1726" t="s">
        <v>38</v>
      </c>
      <c r="M1726">
        <f>VLOOKUP(L1726,[1]Key!$A$1:$C$72,2,FALSE)</f>
        <v>43.004728999999998</v>
      </c>
      <c r="N1726">
        <f>VLOOKUP(L1726,[1]Key!$A$1:$C$72,3,FALSE)</f>
        <v>-87.905463999999995</v>
      </c>
      <c r="O1726">
        <v>46</v>
      </c>
      <c r="P1726">
        <v>6</v>
      </c>
      <c r="Q1726">
        <v>6.9</v>
      </c>
      <c r="R1726">
        <v>6.6</v>
      </c>
      <c r="S1726">
        <v>276</v>
      </c>
      <c r="T1726">
        <f t="shared" si="234"/>
        <v>-1</v>
      </c>
      <c r="U1726" s="1">
        <v>42784</v>
      </c>
      <c r="V1726" s="13">
        <f t="shared" si="235"/>
        <v>42767</v>
      </c>
      <c r="W1726" s="14">
        <f t="shared" si="236"/>
        <v>42784</v>
      </c>
      <c r="X1726" s="1" t="str">
        <f t="shared" si="237"/>
        <v>Saturday</v>
      </c>
      <c r="Y1726" s="2">
        <v>0.67173611111111109</v>
      </c>
      <c r="Z1726" s="2">
        <f t="shared" si="238"/>
        <v>0.66666666666666663</v>
      </c>
      <c r="AA1726">
        <f>1</f>
        <v>1</v>
      </c>
      <c r="AB1726" s="1">
        <v>42784</v>
      </c>
      <c r="AC1726" s="13">
        <f t="shared" si="239"/>
        <v>42767</v>
      </c>
      <c r="AD1726" s="14">
        <f t="shared" si="240"/>
        <v>42784</v>
      </c>
      <c r="AE1726" s="1" t="str">
        <f t="shared" si="241"/>
        <v>Saturday</v>
      </c>
      <c r="AF1726" s="2">
        <v>0.70348379629629632</v>
      </c>
      <c r="AG1726" s="2">
        <f t="shared" si="242"/>
        <v>0.70833333333333326</v>
      </c>
      <c r="AH1726" t="s">
        <v>35</v>
      </c>
    </row>
    <row r="1727" spans="1:34" x14ac:dyDescent="0.2">
      <c r="A1727">
        <v>1268923</v>
      </c>
      <c r="B1727" t="s">
        <v>88</v>
      </c>
      <c r="E1727">
        <v>53211</v>
      </c>
      <c r="F1727" t="s">
        <v>23</v>
      </c>
      <c r="G1727" t="s">
        <v>89</v>
      </c>
      <c r="H1727">
        <v>152</v>
      </c>
      <c r="I1727" t="s">
        <v>34</v>
      </c>
      <c r="J1727">
        <f>VLOOKUP(I1727,[1]Key!$A$1:$C$72,2,FALSE)</f>
        <v>43.036900000000003</v>
      </c>
      <c r="K1727">
        <f>VLOOKUP(I1727,[1]Key!$A$1:$C$72,3,FALSE)</f>
        <v>-87.89667</v>
      </c>
      <c r="L1727" t="s">
        <v>34</v>
      </c>
      <c r="M1727">
        <f>VLOOKUP(L1727,[1]Key!$A$1:$C$72,2,FALSE)</f>
        <v>43.036900000000003</v>
      </c>
      <c r="N1727">
        <f>VLOOKUP(L1727,[1]Key!$A$1:$C$72,3,FALSE)</f>
        <v>-87.89667</v>
      </c>
      <c r="O1727">
        <v>13</v>
      </c>
      <c r="P1727">
        <v>3</v>
      </c>
      <c r="Q1727">
        <v>2</v>
      </c>
      <c r="R1727">
        <v>1.9</v>
      </c>
      <c r="S1727">
        <v>78</v>
      </c>
      <c r="T1727">
        <f t="shared" si="234"/>
        <v>-1</v>
      </c>
      <c r="U1727" s="1">
        <v>42784</v>
      </c>
      <c r="V1727" s="13">
        <f t="shared" si="235"/>
        <v>42767</v>
      </c>
      <c r="W1727" s="14">
        <f t="shared" si="236"/>
        <v>42784</v>
      </c>
      <c r="X1727" s="1" t="str">
        <f t="shared" si="237"/>
        <v>Saturday</v>
      </c>
      <c r="Y1727" s="2">
        <v>0.67351851851851852</v>
      </c>
      <c r="Z1727" s="2">
        <f t="shared" si="238"/>
        <v>0.66666666666666663</v>
      </c>
      <c r="AA1727">
        <f>1</f>
        <v>1</v>
      </c>
      <c r="AB1727" s="1">
        <v>42784</v>
      </c>
      <c r="AC1727" s="13">
        <f t="shared" si="239"/>
        <v>42767</v>
      </c>
      <c r="AD1727" s="14">
        <f t="shared" si="240"/>
        <v>42784</v>
      </c>
      <c r="AE1727" s="1" t="str">
        <f t="shared" si="241"/>
        <v>Saturday</v>
      </c>
      <c r="AF1727" s="2">
        <v>0.68233796296296301</v>
      </c>
      <c r="AG1727" s="2">
        <f t="shared" si="242"/>
        <v>0.66666666666666663</v>
      </c>
      <c r="AH1727" t="s">
        <v>35</v>
      </c>
    </row>
    <row r="1728" spans="1:34" x14ac:dyDescent="0.2">
      <c r="A1728">
        <v>1512268</v>
      </c>
      <c r="B1728" t="s">
        <v>88</v>
      </c>
      <c r="E1728">
        <v>53233</v>
      </c>
      <c r="F1728" t="s">
        <v>23</v>
      </c>
      <c r="G1728" t="s">
        <v>89</v>
      </c>
      <c r="H1728">
        <v>5443</v>
      </c>
      <c r="I1728" t="s">
        <v>74</v>
      </c>
      <c r="J1728">
        <f>VLOOKUP(I1728,[1]Key!$A$1:$C$72,2,FALSE)</f>
        <v>43.040154000000001</v>
      </c>
      <c r="K1728">
        <f>VLOOKUP(I1728,[1]Key!$A$1:$C$72,3,FALSE)</f>
        <v>-87.932113000000001</v>
      </c>
      <c r="L1728" t="s">
        <v>79</v>
      </c>
      <c r="M1728">
        <f>VLOOKUP(L1728,[1]Key!$A$1:$C$72,2,FALSE)</f>
        <v>43.038649999999997</v>
      </c>
      <c r="N1728">
        <f>VLOOKUP(L1728,[1]Key!$A$1:$C$72,3,FALSE)</f>
        <v>-87.921930000000003</v>
      </c>
      <c r="O1728">
        <v>19</v>
      </c>
      <c r="P1728">
        <v>3</v>
      </c>
      <c r="Q1728">
        <v>2.9</v>
      </c>
      <c r="R1728">
        <v>2.7</v>
      </c>
      <c r="S1728">
        <v>114</v>
      </c>
      <c r="T1728">
        <f t="shared" si="234"/>
        <v>-1</v>
      </c>
      <c r="U1728" s="1">
        <v>42784</v>
      </c>
      <c r="V1728" s="13">
        <f t="shared" si="235"/>
        <v>42767</v>
      </c>
      <c r="W1728" s="14">
        <f t="shared" si="236"/>
        <v>42784</v>
      </c>
      <c r="X1728" s="1" t="str">
        <f t="shared" si="237"/>
        <v>Saturday</v>
      </c>
      <c r="Y1728" s="2">
        <v>0.67620370370370375</v>
      </c>
      <c r="Z1728" s="2">
        <f t="shared" si="238"/>
        <v>0.66666666666666663</v>
      </c>
      <c r="AA1728">
        <f>1</f>
        <v>1</v>
      </c>
      <c r="AB1728" s="1">
        <v>42784</v>
      </c>
      <c r="AC1728" s="13">
        <f t="shared" si="239"/>
        <v>42767</v>
      </c>
      <c r="AD1728" s="14">
        <f t="shared" si="240"/>
        <v>42784</v>
      </c>
      <c r="AE1728" s="1" t="str">
        <f t="shared" si="241"/>
        <v>Saturday</v>
      </c>
      <c r="AF1728" s="2">
        <v>0.68900462962962961</v>
      </c>
      <c r="AG1728" s="2">
        <f t="shared" si="242"/>
        <v>0.70833333333333326</v>
      </c>
      <c r="AH1728" t="s">
        <v>27</v>
      </c>
    </row>
    <row r="1729" spans="1:34" x14ac:dyDescent="0.2">
      <c r="A1729">
        <v>1512333</v>
      </c>
      <c r="B1729" t="s">
        <v>88</v>
      </c>
      <c r="E1729">
        <v>53110</v>
      </c>
      <c r="F1729" t="s">
        <v>23</v>
      </c>
      <c r="G1729" t="s">
        <v>89</v>
      </c>
      <c r="H1729">
        <v>11141</v>
      </c>
      <c r="I1729" t="s">
        <v>62</v>
      </c>
      <c r="J1729">
        <f>VLOOKUP(I1729,[1]Key!$A$1:$C$72,2,FALSE)</f>
        <v>43.058010000000003</v>
      </c>
      <c r="K1729">
        <f>VLOOKUP(I1729,[1]Key!$A$1:$C$72,3,FALSE)</f>
        <v>-87.877300000000005</v>
      </c>
      <c r="L1729" t="s">
        <v>62</v>
      </c>
      <c r="M1729">
        <f>VLOOKUP(L1729,[1]Key!$A$1:$C$72,2,FALSE)</f>
        <v>43.058010000000003</v>
      </c>
      <c r="N1729">
        <f>VLOOKUP(L1729,[1]Key!$A$1:$C$72,3,FALSE)</f>
        <v>-87.877300000000005</v>
      </c>
      <c r="O1729">
        <v>27</v>
      </c>
      <c r="P1729">
        <v>3</v>
      </c>
      <c r="Q1729">
        <v>4.0999999999999996</v>
      </c>
      <c r="R1729">
        <v>3.8</v>
      </c>
      <c r="S1729">
        <v>162</v>
      </c>
      <c r="T1729">
        <f t="shared" si="234"/>
        <v>-1</v>
      </c>
      <c r="U1729" s="1">
        <v>42784</v>
      </c>
      <c r="V1729" s="13">
        <f t="shared" si="235"/>
        <v>42767</v>
      </c>
      <c r="W1729" s="14">
        <f t="shared" si="236"/>
        <v>42784</v>
      </c>
      <c r="X1729" s="1" t="str">
        <f t="shared" si="237"/>
        <v>Saturday</v>
      </c>
      <c r="Y1729" s="2">
        <v>0.68568287037037035</v>
      </c>
      <c r="Z1729" s="2">
        <f t="shared" si="238"/>
        <v>0.66666666666666663</v>
      </c>
      <c r="AA1729">
        <f>1</f>
        <v>1</v>
      </c>
      <c r="AB1729" s="1">
        <v>42784</v>
      </c>
      <c r="AC1729" s="13">
        <f t="shared" si="239"/>
        <v>42767</v>
      </c>
      <c r="AD1729" s="14">
        <f t="shared" si="240"/>
        <v>42784</v>
      </c>
      <c r="AE1729" s="1" t="str">
        <f t="shared" si="241"/>
        <v>Saturday</v>
      </c>
      <c r="AF1729" s="2">
        <v>0.70480324074074074</v>
      </c>
      <c r="AG1729" s="2">
        <f t="shared" si="242"/>
        <v>0.70833333333333326</v>
      </c>
      <c r="AH1729" t="s">
        <v>35</v>
      </c>
    </row>
    <row r="1730" spans="1:34" x14ac:dyDescent="0.2">
      <c r="A1730">
        <v>1512362</v>
      </c>
      <c r="B1730" t="s">
        <v>88</v>
      </c>
      <c r="E1730">
        <v>53202</v>
      </c>
      <c r="F1730" t="s">
        <v>23</v>
      </c>
      <c r="G1730" t="s">
        <v>89</v>
      </c>
      <c r="H1730">
        <v>5468</v>
      </c>
      <c r="I1730" t="s">
        <v>44</v>
      </c>
      <c r="J1730">
        <f>VLOOKUP(I1730,[1]Key!$A$1:$C$72,2,FALSE)</f>
        <v>43.045712999999999</v>
      </c>
      <c r="K1730">
        <f>VLOOKUP(I1730,[1]Key!$A$1:$C$72,3,FALSE)</f>
        <v>-87.899756999999994</v>
      </c>
      <c r="L1730" t="s">
        <v>44</v>
      </c>
      <c r="M1730">
        <f>VLOOKUP(L1730,[1]Key!$A$1:$C$72,2,FALSE)</f>
        <v>43.045712999999999</v>
      </c>
      <c r="N1730">
        <f>VLOOKUP(L1730,[1]Key!$A$1:$C$72,3,FALSE)</f>
        <v>-87.899756999999994</v>
      </c>
      <c r="O1730">
        <v>61</v>
      </c>
      <c r="P1730">
        <v>6</v>
      </c>
      <c r="Q1730">
        <v>9.1999999999999993</v>
      </c>
      <c r="R1730">
        <v>8.6999999999999993</v>
      </c>
      <c r="S1730">
        <v>366</v>
      </c>
      <c r="T1730">
        <f t="shared" ref="T1730:T1793" si="243">-1</f>
        <v>-1</v>
      </c>
      <c r="U1730" s="1">
        <v>42784</v>
      </c>
      <c r="V1730" s="13">
        <f t="shared" ref="V1730:V1793" si="244">DATE(YEAR(U1730), MONTH(U1730), 1)</f>
        <v>42767</v>
      </c>
      <c r="W1730" s="14">
        <f t="shared" ref="W1730:W1793" si="245">U1730</f>
        <v>42784</v>
      </c>
      <c r="X1730" s="1" t="str">
        <f t="shared" ref="X1730:X1793" si="246">TEXT(W1730,"dddd")</f>
        <v>Saturday</v>
      </c>
      <c r="Y1730" s="2">
        <v>0.69164351851851846</v>
      </c>
      <c r="Z1730" s="2">
        <f t="shared" ref="Z1730:Z1793" si="247">MROUND(Y1730, "1:00")</f>
        <v>0.70833333333333326</v>
      </c>
      <c r="AA1730">
        <f>1</f>
        <v>1</v>
      </c>
      <c r="AB1730" s="1">
        <v>42784</v>
      </c>
      <c r="AC1730" s="13">
        <f t="shared" ref="AC1730:AC1793" si="248">DATE(YEAR(AB1730), MONTH(AB1730), 1)</f>
        <v>42767</v>
      </c>
      <c r="AD1730" s="14">
        <f t="shared" ref="AD1730:AD1793" si="249">AB1730</f>
        <v>42784</v>
      </c>
      <c r="AE1730" s="1" t="str">
        <f t="shared" ref="AE1730:AE1793" si="250">TEXT(AD1730,"dddd")</f>
        <v>Saturday</v>
      </c>
      <c r="AF1730" s="2">
        <v>0.73393518518518519</v>
      </c>
      <c r="AG1730" s="2">
        <f t="shared" ref="AG1730:AG1793" si="251">MROUND(AF1730, "1:00")</f>
        <v>0.75</v>
      </c>
      <c r="AH1730" t="s">
        <v>35</v>
      </c>
    </row>
    <row r="1731" spans="1:34" x14ac:dyDescent="0.2">
      <c r="A1731">
        <v>1512413</v>
      </c>
      <c r="B1731" t="s">
        <v>88</v>
      </c>
      <c r="F1731" t="s">
        <v>23</v>
      </c>
      <c r="G1731" t="s">
        <v>89</v>
      </c>
      <c r="H1731">
        <v>280</v>
      </c>
      <c r="I1731" t="s">
        <v>62</v>
      </c>
      <c r="J1731">
        <f>VLOOKUP(I1731,[1]Key!$A$1:$C$72,2,FALSE)</f>
        <v>43.058010000000003</v>
      </c>
      <c r="K1731">
        <f>VLOOKUP(I1731,[1]Key!$A$1:$C$72,3,FALSE)</f>
        <v>-87.877300000000005</v>
      </c>
      <c r="L1731" t="s">
        <v>62</v>
      </c>
      <c r="M1731">
        <f>VLOOKUP(L1731,[1]Key!$A$1:$C$72,2,FALSE)</f>
        <v>43.058010000000003</v>
      </c>
      <c r="N1731">
        <f>VLOOKUP(L1731,[1]Key!$A$1:$C$72,3,FALSE)</f>
        <v>-87.877300000000005</v>
      </c>
      <c r="O1731">
        <v>24</v>
      </c>
      <c r="P1731">
        <v>3</v>
      </c>
      <c r="Q1731">
        <v>3.6</v>
      </c>
      <c r="R1731">
        <v>3.4</v>
      </c>
      <c r="S1731">
        <v>144</v>
      </c>
      <c r="T1731">
        <f t="shared" si="243"/>
        <v>-1</v>
      </c>
      <c r="U1731" s="1">
        <v>42784</v>
      </c>
      <c r="V1731" s="13">
        <f t="shared" si="244"/>
        <v>42767</v>
      </c>
      <c r="W1731" s="14">
        <f t="shared" si="245"/>
        <v>42784</v>
      </c>
      <c r="X1731" s="1" t="str">
        <f t="shared" si="246"/>
        <v>Saturday</v>
      </c>
      <c r="Y1731" s="2">
        <v>0.70138888888888884</v>
      </c>
      <c r="Z1731" s="2">
        <f t="shared" si="247"/>
        <v>0.70833333333333326</v>
      </c>
      <c r="AA1731">
        <f>1</f>
        <v>1</v>
      </c>
      <c r="AB1731" s="1">
        <v>42784</v>
      </c>
      <c r="AC1731" s="13">
        <f t="shared" si="248"/>
        <v>42767</v>
      </c>
      <c r="AD1731" s="14">
        <f t="shared" si="249"/>
        <v>42784</v>
      </c>
      <c r="AE1731" s="1" t="str">
        <f t="shared" si="250"/>
        <v>Saturday</v>
      </c>
      <c r="AF1731" s="2">
        <v>0.71820601851851851</v>
      </c>
      <c r="AG1731" s="2">
        <f t="shared" si="251"/>
        <v>0.70833333333333326</v>
      </c>
      <c r="AH1731" t="s">
        <v>35</v>
      </c>
    </row>
    <row r="1732" spans="1:34" x14ac:dyDescent="0.2">
      <c r="A1732">
        <v>1512424</v>
      </c>
      <c r="B1732" t="s">
        <v>88</v>
      </c>
      <c r="E1732">
        <v>53211</v>
      </c>
      <c r="F1732" t="s">
        <v>23</v>
      </c>
      <c r="G1732" t="s">
        <v>89</v>
      </c>
      <c r="H1732">
        <v>5570</v>
      </c>
      <c r="I1732" t="s">
        <v>60</v>
      </c>
      <c r="J1732">
        <f>VLOOKUP(I1732,[1]Key!$A$1:$C$72,2,FALSE)</f>
        <v>43.066893999999998</v>
      </c>
      <c r="K1732">
        <f>VLOOKUP(I1732,[1]Key!$A$1:$C$72,3,FALSE)</f>
        <v>-87.877936000000005</v>
      </c>
      <c r="L1732" t="s">
        <v>78</v>
      </c>
      <c r="M1732">
        <f>VLOOKUP(L1732,[1]Key!$A$1:$C$72,2,FALSE)</f>
        <v>43.060250000000003</v>
      </c>
      <c r="N1732">
        <f>VLOOKUP(L1732,[1]Key!$A$1:$C$72,3,FALSE)</f>
        <v>-87.892169999999993</v>
      </c>
      <c r="O1732">
        <v>56</v>
      </c>
      <c r="P1732">
        <v>6</v>
      </c>
      <c r="Q1732">
        <v>8.4</v>
      </c>
      <c r="R1732">
        <v>8</v>
      </c>
      <c r="S1732">
        <v>336</v>
      </c>
      <c r="T1732">
        <f t="shared" si="243"/>
        <v>-1</v>
      </c>
      <c r="U1732" s="1">
        <v>42784</v>
      </c>
      <c r="V1732" s="13">
        <f t="shared" si="244"/>
        <v>42767</v>
      </c>
      <c r="W1732" s="14">
        <f t="shared" si="245"/>
        <v>42784</v>
      </c>
      <c r="X1732" s="1" t="str">
        <f t="shared" si="246"/>
        <v>Saturday</v>
      </c>
      <c r="Y1732" s="2">
        <v>0.7036458333333333</v>
      </c>
      <c r="Z1732" s="2">
        <f t="shared" si="247"/>
        <v>0.70833333333333326</v>
      </c>
      <c r="AA1732">
        <f>1</f>
        <v>1</v>
      </c>
      <c r="AB1732" s="1">
        <v>42784</v>
      </c>
      <c r="AC1732" s="13">
        <f t="shared" si="248"/>
        <v>42767</v>
      </c>
      <c r="AD1732" s="14">
        <f t="shared" si="249"/>
        <v>42784</v>
      </c>
      <c r="AE1732" s="1" t="str">
        <f t="shared" si="250"/>
        <v>Saturday</v>
      </c>
      <c r="AF1732" s="2">
        <v>0.74239583333333325</v>
      </c>
      <c r="AG1732" s="2">
        <f t="shared" si="251"/>
        <v>0.75</v>
      </c>
      <c r="AH1732" t="s">
        <v>27</v>
      </c>
    </row>
    <row r="1733" spans="1:34" x14ac:dyDescent="0.2">
      <c r="A1733">
        <v>1512546</v>
      </c>
      <c r="B1733" t="s">
        <v>88</v>
      </c>
      <c r="E1733">
        <v>53092</v>
      </c>
      <c r="F1733" t="s">
        <v>23</v>
      </c>
      <c r="G1733" t="s">
        <v>89</v>
      </c>
      <c r="H1733">
        <v>5455</v>
      </c>
      <c r="I1733" t="s">
        <v>43</v>
      </c>
      <c r="J1733">
        <f>VLOOKUP(I1733,[1]Key!$A$1:$C$72,2,FALSE)</f>
        <v>43.03886</v>
      </c>
      <c r="K1733">
        <f>VLOOKUP(I1733,[1]Key!$A$1:$C$72,3,FALSE)</f>
        <v>-87.902720000000002</v>
      </c>
      <c r="L1733" t="s">
        <v>29</v>
      </c>
      <c r="M1733">
        <f>VLOOKUP(L1733,[1]Key!$A$1:$C$72,2,FALSE)</f>
        <v>43.042490000000001</v>
      </c>
      <c r="N1733">
        <f>VLOOKUP(L1733,[1]Key!$A$1:$C$72,3,FALSE)</f>
        <v>-87.909959999999998</v>
      </c>
      <c r="O1733">
        <v>5</v>
      </c>
      <c r="P1733">
        <v>3</v>
      </c>
      <c r="Q1733">
        <v>0.8</v>
      </c>
      <c r="R1733">
        <v>0.7</v>
      </c>
      <c r="S1733">
        <v>30</v>
      </c>
      <c r="T1733">
        <f t="shared" si="243"/>
        <v>-1</v>
      </c>
      <c r="U1733" s="1">
        <v>42784</v>
      </c>
      <c r="V1733" s="13">
        <f t="shared" si="244"/>
        <v>42767</v>
      </c>
      <c r="W1733" s="14">
        <f t="shared" si="245"/>
        <v>42784</v>
      </c>
      <c r="X1733" s="1" t="str">
        <f t="shared" si="246"/>
        <v>Saturday</v>
      </c>
      <c r="Y1733" s="2">
        <v>0.73273148148148148</v>
      </c>
      <c r="Z1733" s="2">
        <f t="shared" si="247"/>
        <v>0.75</v>
      </c>
      <c r="AA1733">
        <f>1</f>
        <v>1</v>
      </c>
      <c r="AB1733" s="1">
        <v>42784</v>
      </c>
      <c r="AC1733" s="13">
        <f t="shared" si="248"/>
        <v>42767</v>
      </c>
      <c r="AD1733" s="14">
        <f t="shared" si="249"/>
        <v>42784</v>
      </c>
      <c r="AE1733" s="1" t="str">
        <f t="shared" si="250"/>
        <v>Saturday</v>
      </c>
      <c r="AF1733" s="2">
        <v>0.7361805555555555</v>
      </c>
      <c r="AG1733" s="2">
        <f t="shared" si="251"/>
        <v>0.75</v>
      </c>
      <c r="AH1733" t="s">
        <v>27</v>
      </c>
    </row>
    <row r="1734" spans="1:34" x14ac:dyDescent="0.2">
      <c r="A1734">
        <v>1512646</v>
      </c>
      <c r="B1734" t="s">
        <v>88</v>
      </c>
      <c r="E1734">
        <v>54469</v>
      </c>
      <c r="F1734" t="s">
        <v>23</v>
      </c>
      <c r="G1734" t="s">
        <v>89</v>
      </c>
      <c r="H1734">
        <v>11154</v>
      </c>
      <c r="I1734" t="s">
        <v>36</v>
      </c>
      <c r="J1734">
        <f>VLOOKUP(I1734,[1]Key!$A$1:$C$72,2,FALSE)</f>
        <v>43.038580000000003</v>
      </c>
      <c r="K1734">
        <f>VLOOKUP(I1734,[1]Key!$A$1:$C$72,3,FALSE)</f>
        <v>-87.90934</v>
      </c>
      <c r="L1734" t="s">
        <v>31</v>
      </c>
      <c r="M1734">
        <f>VLOOKUP(L1734,[1]Key!$A$1:$C$72,2,FALSE)</f>
        <v>43.03519</v>
      </c>
      <c r="N1734">
        <f>VLOOKUP(L1734,[1]Key!$A$1:$C$72,3,FALSE)</f>
        <v>-87.907390000000007</v>
      </c>
      <c r="O1734">
        <v>36</v>
      </c>
      <c r="P1734">
        <v>6</v>
      </c>
      <c r="Q1734">
        <v>5.4</v>
      </c>
      <c r="R1734">
        <v>5.0999999999999996</v>
      </c>
      <c r="S1734">
        <v>216</v>
      </c>
      <c r="T1734">
        <f t="shared" si="243"/>
        <v>-1</v>
      </c>
      <c r="U1734" s="1">
        <v>42784</v>
      </c>
      <c r="V1734" s="13">
        <f t="shared" si="244"/>
        <v>42767</v>
      </c>
      <c r="W1734" s="14">
        <f t="shared" si="245"/>
        <v>42784</v>
      </c>
      <c r="X1734" s="1" t="str">
        <f t="shared" si="246"/>
        <v>Saturday</v>
      </c>
      <c r="Y1734" s="2">
        <v>0.75950231481481489</v>
      </c>
      <c r="Z1734" s="2">
        <f t="shared" si="247"/>
        <v>0.75</v>
      </c>
      <c r="AA1734">
        <f>1</f>
        <v>1</v>
      </c>
      <c r="AB1734" s="1">
        <v>42784</v>
      </c>
      <c r="AC1734" s="13">
        <f t="shared" si="248"/>
        <v>42767</v>
      </c>
      <c r="AD1734" s="14">
        <f t="shared" si="249"/>
        <v>42784</v>
      </c>
      <c r="AE1734" s="1" t="str">
        <f t="shared" si="250"/>
        <v>Saturday</v>
      </c>
      <c r="AF1734" s="2">
        <v>0.78437499999999993</v>
      </c>
      <c r="AG1734" s="2">
        <f t="shared" si="251"/>
        <v>0.79166666666666663</v>
      </c>
      <c r="AH1734" t="s">
        <v>27</v>
      </c>
    </row>
    <row r="1735" spans="1:34" x14ac:dyDescent="0.2">
      <c r="A1735">
        <v>1512663</v>
      </c>
      <c r="B1735" t="s">
        <v>88</v>
      </c>
      <c r="E1735">
        <v>53221</v>
      </c>
      <c r="F1735" t="s">
        <v>23</v>
      </c>
      <c r="G1735" t="s">
        <v>89</v>
      </c>
      <c r="H1735">
        <v>11140</v>
      </c>
      <c r="I1735" t="s">
        <v>51</v>
      </c>
      <c r="J1735">
        <f>VLOOKUP(I1735,[1]Key!$A$1:$C$72,2,FALSE)</f>
        <v>43.05536</v>
      </c>
      <c r="K1735">
        <f>VLOOKUP(I1735,[1]Key!$A$1:$C$72,3,FALSE)</f>
        <v>-87.90504</v>
      </c>
      <c r="L1735" t="s">
        <v>51</v>
      </c>
      <c r="M1735">
        <f>VLOOKUP(L1735,[1]Key!$A$1:$C$72,2,FALSE)</f>
        <v>43.05536</v>
      </c>
      <c r="N1735">
        <f>VLOOKUP(L1735,[1]Key!$A$1:$C$72,3,FALSE)</f>
        <v>-87.90504</v>
      </c>
      <c r="O1735">
        <v>30</v>
      </c>
      <c r="P1735">
        <v>3</v>
      </c>
      <c r="Q1735">
        <v>4.5</v>
      </c>
      <c r="R1735">
        <v>4.3</v>
      </c>
      <c r="S1735">
        <v>180</v>
      </c>
      <c r="T1735">
        <f t="shared" si="243"/>
        <v>-1</v>
      </c>
      <c r="U1735" s="1">
        <v>42784</v>
      </c>
      <c r="V1735" s="13">
        <f t="shared" si="244"/>
        <v>42767</v>
      </c>
      <c r="W1735" s="14">
        <f t="shared" si="245"/>
        <v>42784</v>
      </c>
      <c r="X1735" s="1" t="str">
        <f t="shared" si="246"/>
        <v>Saturday</v>
      </c>
      <c r="Y1735" s="2">
        <v>0.76347222222222222</v>
      </c>
      <c r="Z1735" s="2">
        <f t="shared" si="247"/>
        <v>0.75</v>
      </c>
      <c r="AA1735">
        <f>1</f>
        <v>1</v>
      </c>
      <c r="AB1735" s="1">
        <v>42784</v>
      </c>
      <c r="AC1735" s="13">
        <f t="shared" si="248"/>
        <v>42767</v>
      </c>
      <c r="AD1735" s="14">
        <f t="shared" si="249"/>
        <v>42784</v>
      </c>
      <c r="AE1735" s="1" t="str">
        <f t="shared" si="250"/>
        <v>Saturday</v>
      </c>
      <c r="AF1735" s="2">
        <v>0.78407407407407403</v>
      </c>
      <c r="AG1735" s="2">
        <f t="shared" si="251"/>
        <v>0.79166666666666663</v>
      </c>
      <c r="AH1735" t="s">
        <v>35</v>
      </c>
    </row>
    <row r="1736" spans="1:34" x14ac:dyDescent="0.2">
      <c r="A1736">
        <v>1512732</v>
      </c>
      <c r="B1736" t="s">
        <v>88</v>
      </c>
      <c r="E1736">
        <v>60030</v>
      </c>
      <c r="F1736" t="s">
        <v>23</v>
      </c>
      <c r="G1736" t="s">
        <v>89</v>
      </c>
      <c r="H1736">
        <v>70</v>
      </c>
      <c r="I1736" t="s">
        <v>80</v>
      </c>
      <c r="J1736">
        <f>VLOOKUP(I1736,[1]Key!$A$1:$C$72,2,FALSE)</f>
        <v>43.052460000000004</v>
      </c>
      <c r="K1736">
        <f>VLOOKUP(I1736,[1]Key!$A$1:$C$72,3,FALSE)</f>
        <v>-87.891000000000005</v>
      </c>
      <c r="L1736" t="s">
        <v>29</v>
      </c>
      <c r="M1736">
        <f>VLOOKUP(L1736,[1]Key!$A$1:$C$72,2,FALSE)</f>
        <v>43.042490000000001</v>
      </c>
      <c r="N1736">
        <f>VLOOKUP(L1736,[1]Key!$A$1:$C$72,3,FALSE)</f>
        <v>-87.909959999999998</v>
      </c>
      <c r="O1736">
        <v>30</v>
      </c>
      <c r="P1736">
        <v>3</v>
      </c>
      <c r="Q1736">
        <v>4.5</v>
      </c>
      <c r="R1736">
        <v>4.3</v>
      </c>
      <c r="S1736">
        <v>180</v>
      </c>
      <c r="T1736">
        <f t="shared" si="243"/>
        <v>-1</v>
      </c>
      <c r="U1736" s="1">
        <v>42784</v>
      </c>
      <c r="V1736" s="13">
        <f t="shared" si="244"/>
        <v>42767</v>
      </c>
      <c r="W1736" s="14">
        <f t="shared" si="245"/>
        <v>42784</v>
      </c>
      <c r="X1736" s="1" t="str">
        <f t="shared" si="246"/>
        <v>Saturday</v>
      </c>
      <c r="Y1736" s="2">
        <v>0.78743055555555552</v>
      </c>
      <c r="Z1736" s="2">
        <f t="shared" si="247"/>
        <v>0.79166666666666663</v>
      </c>
      <c r="AA1736">
        <f>1</f>
        <v>1</v>
      </c>
      <c r="AB1736" s="1">
        <v>42784</v>
      </c>
      <c r="AC1736" s="13">
        <f t="shared" si="248"/>
        <v>42767</v>
      </c>
      <c r="AD1736" s="14">
        <f t="shared" si="249"/>
        <v>42784</v>
      </c>
      <c r="AE1736" s="1" t="str">
        <f t="shared" si="250"/>
        <v>Saturday</v>
      </c>
      <c r="AF1736" s="2">
        <v>0.80776620370370367</v>
      </c>
      <c r="AG1736" s="2">
        <f t="shared" si="251"/>
        <v>0.79166666666666663</v>
      </c>
      <c r="AH1736" t="s">
        <v>27</v>
      </c>
    </row>
    <row r="1737" spans="1:34" x14ac:dyDescent="0.2">
      <c r="A1737">
        <v>1512774</v>
      </c>
      <c r="B1737" t="s">
        <v>88</v>
      </c>
      <c r="E1737">
        <v>53027</v>
      </c>
      <c r="F1737" t="s">
        <v>23</v>
      </c>
      <c r="G1737" t="s">
        <v>89</v>
      </c>
      <c r="H1737">
        <v>5522</v>
      </c>
      <c r="I1737" t="s">
        <v>32</v>
      </c>
      <c r="J1737">
        <f>VLOOKUP(I1737,[1]Key!$A$1:$C$72,2,FALSE)</f>
        <v>43.038719999999998</v>
      </c>
      <c r="K1737">
        <f>VLOOKUP(I1737,[1]Key!$A$1:$C$72,3,FALSE)</f>
        <v>-87.905339999999995</v>
      </c>
      <c r="L1737" t="s">
        <v>40</v>
      </c>
      <c r="M1737">
        <f>VLOOKUP(L1737,[1]Key!$A$1:$C$72,2,FALSE)</f>
        <v>43.031480000000002</v>
      </c>
      <c r="N1737">
        <f>VLOOKUP(L1737,[1]Key!$A$1:$C$72,3,FALSE)</f>
        <v>-87.908169999999998</v>
      </c>
      <c r="O1737">
        <v>93</v>
      </c>
      <c r="P1737">
        <v>9</v>
      </c>
      <c r="Q1737">
        <v>14</v>
      </c>
      <c r="R1737">
        <v>13.3</v>
      </c>
      <c r="S1737">
        <v>558</v>
      </c>
      <c r="T1737">
        <f t="shared" si="243"/>
        <v>-1</v>
      </c>
      <c r="U1737" s="1">
        <v>42784</v>
      </c>
      <c r="V1737" s="13">
        <f t="shared" si="244"/>
        <v>42767</v>
      </c>
      <c r="W1737" s="14">
        <f t="shared" si="245"/>
        <v>42784</v>
      </c>
      <c r="X1737" s="1" t="str">
        <f t="shared" si="246"/>
        <v>Saturday</v>
      </c>
      <c r="Y1737" s="2">
        <v>0.80803240740740734</v>
      </c>
      <c r="Z1737" s="2">
        <f t="shared" si="247"/>
        <v>0.79166666666666663</v>
      </c>
      <c r="AA1737">
        <f>1</f>
        <v>1</v>
      </c>
      <c r="AB1737" s="1">
        <v>42784</v>
      </c>
      <c r="AC1737" s="13">
        <f t="shared" si="248"/>
        <v>42767</v>
      </c>
      <c r="AD1737" s="14">
        <f t="shared" si="249"/>
        <v>42784</v>
      </c>
      <c r="AE1737" s="1" t="str">
        <f t="shared" si="250"/>
        <v>Saturday</v>
      </c>
      <c r="AF1737" s="2">
        <v>0.87280092592592595</v>
      </c>
      <c r="AG1737" s="2">
        <f t="shared" si="251"/>
        <v>0.875</v>
      </c>
      <c r="AH1737" t="s">
        <v>27</v>
      </c>
    </row>
    <row r="1738" spans="1:34" x14ac:dyDescent="0.2">
      <c r="A1738">
        <v>1512814</v>
      </c>
      <c r="B1738" t="s">
        <v>88</v>
      </c>
      <c r="E1738">
        <v>53215</v>
      </c>
      <c r="F1738" t="s">
        <v>23</v>
      </c>
      <c r="G1738" t="s">
        <v>89</v>
      </c>
      <c r="H1738">
        <v>112</v>
      </c>
      <c r="I1738" t="s">
        <v>31</v>
      </c>
      <c r="J1738">
        <f>VLOOKUP(I1738,[1]Key!$A$1:$C$72,2,FALSE)</f>
        <v>43.03519</v>
      </c>
      <c r="K1738">
        <f>VLOOKUP(I1738,[1]Key!$A$1:$C$72,3,FALSE)</f>
        <v>-87.907390000000007</v>
      </c>
      <c r="L1738" t="s">
        <v>31</v>
      </c>
      <c r="M1738">
        <f>VLOOKUP(L1738,[1]Key!$A$1:$C$72,2,FALSE)</f>
        <v>43.03519</v>
      </c>
      <c r="N1738">
        <f>VLOOKUP(L1738,[1]Key!$A$1:$C$72,3,FALSE)</f>
        <v>-87.907390000000007</v>
      </c>
      <c r="O1738">
        <v>49</v>
      </c>
      <c r="P1738">
        <v>6</v>
      </c>
      <c r="Q1738">
        <v>7.4</v>
      </c>
      <c r="R1738">
        <v>7</v>
      </c>
      <c r="S1738">
        <v>294</v>
      </c>
      <c r="T1738">
        <f t="shared" si="243"/>
        <v>-1</v>
      </c>
      <c r="U1738" s="1">
        <v>42784</v>
      </c>
      <c r="V1738" s="13">
        <f t="shared" si="244"/>
        <v>42767</v>
      </c>
      <c r="W1738" s="14">
        <f t="shared" si="245"/>
        <v>42784</v>
      </c>
      <c r="X1738" s="1" t="str">
        <f t="shared" si="246"/>
        <v>Saturday</v>
      </c>
      <c r="Y1738" s="2">
        <v>0.83368055555555554</v>
      </c>
      <c r="Z1738" s="2">
        <f t="shared" si="247"/>
        <v>0.83333333333333326</v>
      </c>
      <c r="AA1738">
        <f>1</f>
        <v>1</v>
      </c>
      <c r="AB1738" s="1">
        <v>42784</v>
      </c>
      <c r="AC1738" s="13">
        <f t="shared" si="248"/>
        <v>42767</v>
      </c>
      <c r="AD1738" s="14">
        <f t="shared" si="249"/>
        <v>42784</v>
      </c>
      <c r="AE1738" s="1" t="str">
        <f t="shared" si="250"/>
        <v>Saturday</v>
      </c>
      <c r="AF1738" s="2">
        <v>0.86766203703703704</v>
      </c>
      <c r="AG1738" s="2">
        <f t="shared" si="251"/>
        <v>0.875</v>
      </c>
      <c r="AH1738" t="s">
        <v>35</v>
      </c>
    </row>
    <row r="1739" spans="1:34" x14ac:dyDescent="0.2">
      <c r="A1739">
        <v>1471654</v>
      </c>
      <c r="B1739" t="s">
        <v>88</v>
      </c>
      <c r="E1739">
        <v>53212</v>
      </c>
      <c r="F1739" t="s">
        <v>23</v>
      </c>
      <c r="G1739" t="s">
        <v>89</v>
      </c>
      <c r="H1739">
        <v>5459</v>
      </c>
      <c r="I1739" t="s">
        <v>65</v>
      </c>
      <c r="J1739">
        <f>VLOOKUP(I1739,[1]Key!$A$1:$C$72,2,FALSE)</f>
        <v>43.060786</v>
      </c>
      <c r="K1739">
        <f>VLOOKUP(I1739,[1]Key!$A$1:$C$72,3,FALSE)</f>
        <v>-87.883825999999999</v>
      </c>
      <c r="L1739" t="s">
        <v>50</v>
      </c>
      <c r="M1739">
        <f>VLOOKUP(L1739,[1]Key!$A$1:$C$72,2,FALSE)</f>
        <v>43.052549999999997</v>
      </c>
      <c r="N1739">
        <f>VLOOKUP(L1739,[1]Key!$A$1:$C$72,3,FALSE)</f>
        <v>-87.909329999999997</v>
      </c>
      <c r="O1739">
        <v>11</v>
      </c>
      <c r="P1739">
        <v>3</v>
      </c>
      <c r="Q1739">
        <v>1.7</v>
      </c>
      <c r="R1739">
        <v>1.6</v>
      </c>
      <c r="S1739">
        <v>66</v>
      </c>
      <c r="T1739">
        <f t="shared" si="243"/>
        <v>-1</v>
      </c>
      <c r="U1739" s="1">
        <v>42784</v>
      </c>
      <c r="V1739" s="13">
        <f t="shared" si="244"/>
        <v>42767</v>
      </c>
      <c r="W1739" s="14">
        <f t="shared" si="245"/>
        <v>42784</v>
      </c>
      <c r="X1739" s="1" t="str">
        <f t="shared" si="246"/>
        <v>Saturday</v>
      </c>
      <c r="Y1739" s="2">
        <v>0.84807870370370375</v>
      </c>
      <c r="Z1739" s="2">
        <f t="shared" si="247"/>
        <v>0.83333333333333326</v>
      </c>
      <c r="AA1739">
        <f>1</f>
        <v>1</v>
      </c>
      <c r="AB1739" s="1">
        <v>42784</v>
      </c>
      <c r="AC1739" s="13">
        <f t="shared" si="248"/>
        <v>42767</v>
      </c>
      <c r="AD1739" s="14">
        <f t="shared" si="249"/>
        <v>42784</v>
      </c>
      <c r="AE1739" s="1" t="str">
        <f t="shared" si="250"/>
        <v>Saturday</v>
      </c>
      <c r="AF1739" s="2">
        <v>0.85606481481481478</v>
      </c>
      <c r="AG1739" s="2">
        <f t="shared" si="251"/>
        <v>0.875</v>
      </c>
      <c r="AH1739" t="s">
        <v>27</v>
      </c>
    </row>
    <row r="1740" spans="1:34" x14ac:dyDescent="0.2">
      <c r="A1740">
        <v>1512914</v>
      </c>
      <c r="B1740" t="s">
        <v>88</v>
      </c>
      <c r="E1740">
        <v>54421</v>
      </c>
      <c r="F1740" t="s">
        <v>23</v>
      </c>
      <c r="G1740" t="s">
        <v>89</v>
      </c>
      <c r="H1740">
        <v>189</v>
      </c>
      <c r="I1740" t="s">
        <v>70</v>
      </c>
      <c r="J1740">
        <f>VLOOKUP(I1740,[1]Key!$A$1:$C$72,2,FALSE)</f>
        <v>43.053040000000003</v>
      </c>
      <c r="K1740">
        <f>VLOOKUP(I1740,[1]Key!$A$1:$C$72,3,FALSE)</f>
        <v>-87.897660000000002</v>
      </c>
      <c r="L1740" t="s">
        <v>48</v>
      </c>
      <c r="M1740">
        <f>VLOOKUP(L1740,[1]Key!$A$1:$C$72,2,FALSE)</f>
        <v>43.05097</v>
      </c>
      <c r="N1740">
        <f>VLOOKUP(L1740,[1]Key!$A$1:$C$72,3,FALSE)</f>
        <v>-87.906440000000003</v>
      </c>
      <c r="O1740">
        <v>9</v>
      </c>
      <c r="P1740">
        <v>3</v>
      </c>
      <c r="Q1740">
        <v>1.4</v>
      </c>
      <c r="R1740">
        <v>1.3</v>
      </c>
      <c r="S1740">
        <v>54</v>
      </c>
      <c r="T1740">
        <f t="shared" si="243"/>
        <v>-1</v>
      </c>
      <c r="U1740" s="1">
        <v>42784</v>
      </c>
      <c r="V1740" s="13">
        <f t="shared" si="244"/>
        <v>42767</v>
      </c>
      <c r="W1740" s="14">
        <f t="shared" si="245"/>
        <v>42784</v>
      </c>
      <c r="X1740" s="1" t="str">
        <f t="shared" si="246"/>
        <v>Saturday</v>
      </c>
      <c r="Y1740" s="2">
        <v>0.91021990740740744</v>
      </c>
      <c r="Z1740" s="2">
        <f t="shared" si="247"/>
        <v>0.91666666666666663</v>
      </c>
      <c r="AA1740">
        <f>1</f>
        <v>1</v>
      </c>
      <c r="AB1740" s="1">
        <v>42784</v>
      </c>
      <c r="AC1740" s="13">
        <f t="shared" si="248"/>
        <v>42767</v>
      </c>
      <c r="AD1740" s="14">
        <f t="shared" si="249"/>
        <v>42784</v>
      </c>
      <c r="AE1740" s="1" t="str">
        <f t="shared" si="250"/>
        <v>Saturday</v>
      </c>
      <c r="AF1740" s="2">
        <v>0.91612268518518514</v>
      </c>
      <c r="AG1740" s="2">
        <f t="shared" si="251"/>
        <v>0.91666666666666663</v>
      </c>
      <c r="AH1740" t="s">
        <v>27</v>
      </c>
    </row>
    <row r="1741" spans="1:34" x14ac:dyDescent="0.2">
      <c r="A1741">
        <v>1512926</v>
      </c>
      <c r="B1741" t="s">
        <v>88</v>
      </c>
      <c r="E1741">
        <v>53225</v>
      </c>
      <c r="F1741" t="s">
        <v>23</v>
      </c>
      <c r="G1741" t="s">
        <v>89</v>
      </c>
      <c r="H1741">
        <v>19</v>
      </c>
      <c r="I1741" t="s">
        <v>82</v>
      </c>
      <c r="J1741">
        <f>VLOOKUP(I1741,[1]Key!$A$1:$C$72,2,FALSE)</f>
        <v>43.026229999999998</v>
      </c>
      <c r="K1741">
        <f>VLOOKUP(I1741,[1]Key!$A$1:$C$72,3,FALSE)</f>
        <v>-87.912809999999993</v>
      </c>
      <c r="L1741" t="s">
        <v>52</v>
      </c>
      <c r="M1741">
        <f>VLOOKUP(L1741,[1]Key!$A$1:$C$72,2,FALSE)</f>
        <v>43.026470000000003</v>
      </c>
      <c r="N1741">
        <f>VLOOKUP(L1741,[1]Key!$A$1:$C$72,3,FALSE)</f>
        <v>-87.918040000000005</v>
      </c>
      <c r="O1741">
        <v>17</v>
      </c>
      <c r="P1741">
        <v>3</v>
      </c>
      <c r="Q1741">
        <v>2.6</v>
      </c>
      <c r="R1741">
        <v>2.4</v>
      </c>
      <c r="S1741">
        <v>102</v>
      </c>
      <c r="T1741">
        <f t="shared" si="243"/>
        <v>-1</v>
      </c>
      <c r="U1741" s="1">
        <v>42784</v>
      </c>
      <c r="V1741" s="13">
        <f t="shared" si="244"/>
        <v>42767</v>
      </c>
      <c r="W1741" s="14">
        <f t="shared" si="245"/>
        <v>42784</v>
      </c>
      <c r="X1741" s="1" t="str">
        <f t="shared" si="246"/>
        <v>Saturday</v>
      </c>
      <c r="Y1741" s="2">
        <v>0.92021990740740733</v>
      </c>
      <c r="Z1741" s="2">
        <f t="shared" si="247"/>
        <v>0.91666666666666663</v>
      </c>
      <c r="AA1741">
        <f>1</f>
        <v>1</v>
      </c>
      <c r="AB1741" s="1">
        <v>42784</v>
      </c>
      <c r="AC1741" s="13">
        <f t="shared" si="248"/>
        <v>42767</v>
      </c>
      <c r="AD1741" s="14">
        <f t="shared" si="249"/>
        <v>42784</v>
      </c>
      <c r="AE1741" s="1" t="str">
        <f t="shared" si="250"/>
        <v>Saturday</v>
      </c>
      <c r="AF1741" s="2">
        <v>0.93194444444444446</v>
      </c>
      <c r="AG1741" s="2">
        <f t="shared" si="251"/>
        <v>0.91666666666666663</v>
      </c>
      <c r="AH1741" t="s">
        <v>27</v>
      </c>
    </row>
    <row r="1742" spans="1:34" x14ac:dyDescent="0.2">
      <c r="A1742">
        <v>1512929</v>
      </c>
      <c r="B1742" t="s">
        <v>88</v>
      </c>
      <c r="E1742">
        <v>53219</v>
      </c>
      <c r="F1742" t="s">
        <v>23</v>
      </c>
      <c r="G1742" t="s">
        <v>89</v>
      </c>
      <c r="H1742">
        <v>11114</v>
      </c>
      <c r="I1742" t="s">
        <v>82</v>
      </c>
      <c r="J1742">
        <f>VLOOKUP(I1742,[1]Key!$A$1:$C$72,2,FALSE)</f>
        <v>43.026229999999998</v>
      </c>
      <c r="K1742">
        <f>VLOOKUP(I1742,[1]Key!$A$1:$C$72,3,FALSE)</f>
        <v>-87.912809999999993</v>
      </c>
      <c r="L1742" t="s">
        <v>52</v>
      </c>
      <c r="M1742">
        <f>VLOOKUP(L1742,[1]Key!$A$1:$C$72,2,FALSE)</f>
        <v>43.026470000000003</v>
      </c>
      <c r="N1742">
        <f>VLOOKUP(L1742,[1]Key!$A$1:$C$72,3,FALSE)</f>
        <v>-87.918040000000005</v>
      </c>
      <c r="O1742">
        <v>16</v>
      </c>
      <c r="P1742">
        <v>3</v>
      </c>
      <c r="Q1742">
        <v>2.4</v>
      </c>
      <c r="R1742">
        <v>2.2999999999999998</v>
      </c>
      <c r="S1742">
        <v>96</v>
      </c>
      <c r="T1742">
        <f t="shared" si="243"/>
        <v>-1</v>
      </c>
      <c r="U1742" s="1">
        <v>42784</v>
      </c>
      <c r="V1742" s="13">
        <f t="shared" si="244"/>
        <v>42767</v>
      </c>
      <c r="W1742" s="14">
        <f t="shared" si="245"/>
        <v>42784</v>
      </c>
      <c r="X1742" s="1" t="str">
        <f t="shared" si="246"/>
        <v>Saturday</v>
      </c>
      <c r="Y1742" s="2">
        <v>0.92062499999999992</v>
      </c>
      <c r="Z1742" s="2">
        <f t="shared" si="247"/>
        <v>0.91666666666666663</v>
      </c>
      <c r="AA1742">
        <f>1</f>
        <v>1</v>
      </c>
      <c r="AB1742" s="1">
        <v>42784</v>
      </c>
      <c r="AC1742" s="13">
        <f t="shared" si="248"/>
        <v>42767</v>
      </c>
      <c r="AD1742" s="14">
        <f t="shared" si="249"/>
        <v>42784</v>
      </c>
      <c r="AE1742" s="1" t="str">
        <f t="shared" si="250"/>
        <v>Saturday</v>
      </c>
      <c r="AF1742" s="2">
        <v>0.93141203703703701</v>
      </c>
      <c r="AG1742" s="2">
        <f t="shared" si="251"/>
        <v>0.91666666666666663</v>
      </c>
      <c r="AH1742" t="s">
        <v>27</v>
      </c>
    </row>
    <row r="1743" spans="1:34" x14ac:dyDescent="0.2">
      <c r="A1743">
        <v>1512931</v>
      </c>
      <c r="B1743" t="s">
        <v>88</v>
      </c>
      <c r="E1743">
        <v>53045</v>
      </c>
      <c r="F1743" t="s">
        <v>23</v>
      </c>
      <c r="G1743" t="s">
        <v>89</v>
      </c>
      <c r="H1743">
        <v>5572</v>
      </c>
      <c r="I1743" t="s">
        <v>82</v>
      </c>
      <c r="J1743">
        <f>VLOOKUP(I1743,[1]Key!$A$1:$C$72,2,FALSE)</f>
        <v>43.026229999999998</v>
      </c>
      <c r="K1743">
        <f>VLOOKUP(I1743,[1]Key!$A$1:$C$72,3,FALSE)</f>
        <v>-87.912809999999993</v>
      </c>
      <c r="L1743" t="s">
        <v>52</v>
      </c>
      <c r="M1743">
        <f>VLOOKUP(L1743,[1]Key!$A$1:$C$72,2,FALSE)</f>
        <v>43.026470000000003</v>
      </c>
      <c r="N1743">
        <f>VLOOKUP(L1743,[1]Key!$A$1:$C$72,3,FALSE)</f>
        <v>-87.918040000000005</v>
      </c>
      <c r="O1743">
        <v>13</v>
      </c>
      <c r="P1743">
        <v>3</v>
      </c>
      <c r="Q1743">
        <v>2</v>
      </c>
      <c r="R1743">
        <v>1.9</v>
      </c>
      <c r="S1743">
        <v>78</v>
      </c>
      <c r="T1743">
        <f t="shared" si="243"/>
        <v>-1</v>
      </c>
      <c r="U1743" s="1">
        <v>42784</v>
      </c>
      <c r="V1743" s="13">
        <f t="shared" si="244"/>
        <v>42767</v>
      </c>
      <c r="W1743" s="14">
        <f t="shared" si="245"/>
        <v>42784</v>
      </c>
      <c r="X1743" s="1" t="str">
        <f t="shared" si="246"/>
        <v>Saturday</v>
      </c>
      <c r="Y1743" s="2">
        <v>0.92112268518518514</v>
      </c>
      <c r="Z1743" s="2">
        <f t="shared" si="247"/>
        <v>0.91666666666666663</v>
      </c>
      <c r="AA1743">
        <f>1</f>
        <v>1</v>
      </c>
      <c r="AB1743" s="1">
        <v>42784</v>
      </c>
      <c r="AC1743" s="13">
        <f t="shared" si="248"/>
        <v>42767</v>
      </c>
      <c r="AD1743" s="14">
        <f t="shared" si="249"/>
        <v>42784</v>
      </c>
      <c r="AE1743" s="1" t="str">
        <f t="shared" si="250"/>
        <v>Saturday</v>
      </c>
      <c r="AF1743" s="2">
        <v>0.93054398148148154</v>
      </c>
      <c r="AG1743" s="2">
        <f t="shared" si="251"/>
        <v>0.91666666666666663</v>
      </c>
      <c r="AH1743" t="s">
        <v>27</v>
      </c>
    </row>
    <row r="1744" spans="1:34" x14ac:dyDescent="0.2">
      <c r="A1744">
        <v>1512943</v>
      </c>
      <c r="B1744" t="s">
        <v>88</v>
      </c>
      <c r="E1744">
        <v>54914</v>
      </c>
      <c r="F1744" t="s">
        <v>23</v>
      </c>
      <c r="G1744" t="s">
        <v>89</v>
      </c>
      <c r="H1744">
        <v>5512</v>
      </c>
      <c r="I1744" t="s">
        <v>60</v>
      </c>
      <c r="J1744">
        <f>VLOOKUP(I1744,[1]Key!$A$1:$C$72,2,FALSE)</f>
        <v>43.066893999999998</v>
      </c>
      <c r="K1744">
        <f>VLOOKUP(I1744,[1]Key!$A$1:$C$72,3,FALSE)</f>
        <v>-87.877936000000005</v>
      </c>
      <c r="L1744" t="s">
        <v>60</v>
      </c>
      <c r="M1744">
        <f>VLOOKUP(L1744,[1]Key!$A$1:$C$72,2,FALSE)</f>
        <v>43.066893999999998</v>
      </c>
      <c r="N1744">
        <f>VLOOKUP(L1744,[1]Key!$A$1:$C$72,3,FALSE)</f>
        <v>-87.877936000000005</v>
      </c>
      <c r="O1744">
        <v>129</v>
      </c>
      <c r="P1744">
        <v>15</v>
      </c>
      <c r="Q1744">
        <v>18</v>
      </c>
      <c r="R1744">
        <v>17.100000000000001</v>
      </c>
      <c r="S1744">
        <v>720</v>
      </c>
      <c r="T1744">
        <f t="shared" si="243"/>
        <v>-1</v>
      </c>
      <c r="U1744" s="1">
        <v>42784</v>
      </c>
      <c r="V1744" s="13">
        <f t="shared" si="244"/>
        <v>42767</v>
      </c>
      <c r="W1744" s="14">
        <f t="shared" si="245"/>
        <v>42784</v>
      </c>
      <c r="X1744" s="1" t="str">
        <f t="shared" si="246"/>
        <v>Saturday</v>
      </c>
      <c r="Y1744" s="2">
        <v>0.94361111111111118</v>
      </c>
      <c r="Z1744" s="2">
        <f t="shared" si="247"/>
        <v>0.95833333333333326</v>
      </c>
      <c r="AA1744">
        <f>1</f>
        <v>1</v>
      </c>
      <c r="AB1744" s="1">
        <v>42785</v>
      </c>
      <c r="AC1744" s="13">
        <f t="shared" si="248"/>
        <v>42767</v>
      </c>
      <c r="AD1744" s="14">
        <f t="shared" si="249"/>
        <v>42785</v>
      </c>
      <c r="AE1744" s="1" t="str">
        <f t="shared" si="250"/>
        <v>Sunday</v>
      </c>
      <c r="AF1744" s="2">
        <v>3.3009259259259259E-2</v>
      </c>
      <c r="AG1744" s="2">
        <f t="shared" si="251"/>
        <v>4.1666666666666664E-2</v>
      </c>
      <c r="AH1744" t="s">
        <v>35</v>
      </c>
    </row>
    <row r="1745" spans="1:34" x14ac:dyDescent="0.2">
      <c r="A1745">
        <v>1512951</v>
      </c>
      <c r="B1745" t="s">
        <v>88</v>
      </c>
      <c r="F1745" t="s">
        <v>23</v>
      </c>
      <c r="G1745" t="s">
        <v>89</v>
      </c>
      <c r="H1745">
        <v>11123</v>
      </c>
      <c r="I1745" t="s">
        <v>67</v>
      </c>
      <c r="J1745">
        <f>VLOOKUP(I1745,[1]Key!$A$1:$C$72,2,FALSE)</f>
        <v>43.074890000000003</v>
      </c>
      <c r="K1745">
        <f>VLOOKUP(I1745,[1]Key!$A$1:$C$72,3,FALSE)</f>
        <v>-87.882810000000006</v>
      </c>
      <c r="L1745" t="s">
        <v>93</v>
      </c>
      <c r="M1745">
        <f>VLOOKUP(L1745,[1]Key!$A$1:$C$72,2,FALSE)</f>
        <v>43.069021999999997</v>
      </c>
      <c r="N1745">
        <f>VLOOKUP(L1745,[1]Key!$A$1:$C$72,3,FALSE)</f>
        <v>-87.887940999999998</v>
      </c>
      <c r="O1745">
        <v>114</v>
      </c>
      <c r="P1745">
        <v>12</v>
      </c>
      <c r="Q1745">
        <v>17.100000000000001</v>
      </c>
      <c r="R1745">
        <v>16.2</v>
      </c>
      <c r="S1745">
        <v>684</v>
      </c>
      <c r="T1745">
        <f t="shared" si="243"/>
        <v>-1</v>
      </c>
      <c r="U1745" s="1">
        <v>42784</v>
      </c>
      <c r="V1745" s="13">
        <f t="shared" si="244"/>
        <v>42767</v>
      </c>
      <c r="W1745" s="14">
        <f t="shared" si="245"/>
        <v>42784</v>
      </c>
      <c r="X1745" s="1" t="str">
        <f t="shared" si="246"/>
        <v>Saturday</v>
      </c>
      <c r="Y1745" s="2">
        <v>0.95270833333333327</v>
      </c>
      <c r="Z1745" s="2">
        <f t="shared" si="247"/>
        <v>0.95833333333333326</v>
      </c>
      <c r="AA1745">
        <f>1</f>
        <v>1</v>
      </c>
      <c r="AB1745" s="1">
        <v>42785</v>
      </c>
      <c r="AC1745" s="13">
        <f t="shared" si="248"/>
        <v>42767</v>
      </c>
      <c r="AD1745" s="14">
        <f t="shared" si="249"/>
        <v>42785</v>
      </c>
      <c r="AE1745" s="1" t="str">
        <f t="shared" si="250"/>
        <v>Sunday</v>
      </c>
      <c r="AF1745" s="2">
        <v>3.155092592592592E-2</v>
      </c>
      <c r="AG1745" s="2">
        <f t="shared" si="251"/>
        <v>4.1666666666666664E-2</v>
      </c>
      <c r="AH1745" t="s">
        <v>27</v>
      </c>
    </row>
    <row r="1746" spans="1:34" x14ac:dyDescent="0.2">
      <c r="A1746">
        <v>1393565</v>
      </c>
      <c r="B1746" t="s">
        <v>88</v>
      </c>
      <c r="E1746">
        <v>53150</v>
      </c>
      <c r="F1746" t="s">
        <v>23</v>
      </c>
      <c r="G1746" t="s">
        <v>89</v>
      </c>
      <c r="H1746">
        <v>5479</v>
      </c>
      <c r="I1746" t="s">
        <v>34</v>
      </c>
      <c r="J1746">
        <f>VLOOKUP(I1746,[1]Key!$A$1:$C$72,2,FALSE)</f>
        <v>43.036900000000003</v>
      </c>
      <c r="K1746">
        <f>VLOOKUP(I1746,[1]Key!$A$1:$C$72,3,FALSE)</f>
        <v>-87.89667</v>
      </c>
      <c r="L1746" t="s">
        <v>34</v>
      </c>
      <c r="M1746">
        <f>VLOOKUP(L1746,[1]Key!$A$1:$C$72,2,FALSE)</f>
        <v>43.036900000000003</v>
      </c>
      <c r="N1746">
        <f>VLOOKUP(L1746,[1]Key!$A$1:$C$72,3,FALSE)</f>
        <v>-87.89667</v>
      </c>
      <c r="O1746">
        <v>76</v>
      </c>
      <c r="P1746">
        <v>9</v>
      </c>
      <c r="Q1746">
        <v>11.4</v>
      </c>
      <c r="R1746">
        <v>10.8</v>
      </c>
      <c r="S1746">
        <v>456</v>
      </c>
      <c r="T1746">
        <f t="shared" si="243"/>
        <v>-1</v>
      </c>
      <c r="U1746" s="1">
        <v>42785</v>
      </c>
      <c r="V1746" s="13">
        <f t="shared" si="244"/>
        <v>42767</v>
      </c>
      <c r="W1746" s="14">
        <f t="shared" si="245"/>
        <v>42785</v>
      </c>
      <c r="X1746" s="1" t="str">
        <f t="shared" si="246"/>
        <v>Sunday</v>
      </c>
      <c r="Y1746" s="2">
        <v>0.41266203703703702</v>
      </c>
      <c r="Z1746" s="2">
        <f t="shared" si="247"/>
        <v>0.41666666666666663</v>
      </c>
      <c r="AA1746">
        <f>1</f>
        <v>1</v>
      </c>
      <c r="AB1746" s="1">
        <v>42785</v>
      </c>
      <c r="AC1746" s="13">
        <f t="shared" si="248"/>
        <v>42767</v>
      </c>
      <c r="AD1746" s="14">
        <f t="shared" si="249"/>
        <v>42785</v>
      </c>
      <c r="AE1746" s="1" t="str">
        <f t="shared" si="250"/>
        <v>Sunday</v>
      </c>
      <c r="AF1746" s="2">
        <v>0.46593749999999995</v>
      </c>
      <c r="AG1746" s="2">
        <f t="shared" si="251"/>
        <v>0.45833333333333331</v>
      </c>
      <c r="AH1746" t="s">
        <v>35</v>
      </c>
    </row>
    <row r="1747" spans="1:34" x14ac:dyDescent="0.2">
      <c r="A1747">
        <v>1513204</v>
      </c>
      <c r="B1747" t="s">
        <v>88</v>
      </c>
      <c r="E1747">
        <v>60450</v>
      </c>
      <c r="F1747" t="s">
        <v>23</v>
      </c>
      <c r="G1747" t="s">
        <v>89</v>
      </c>
      <c r="H1747">
        <v>11112</v>
      </c>
      <c r="I1747" t="s">
        <v>69</v>
      </c>
      <c r="J1747">
        <f>VLOOKUP(I1747,[1]Key!$A$1:$C$72,2,FALSE)</f>
        <v>43.048200000000001</v>
      </c>
      <c r="K1747">
        <f>VLOOKUP(I1747,[1]Key!$A$1:$C$72,3,FALSE)</f>
        <v>-87.900859999999994</v>
      </c>
      <c r="L1747" t="s">
        <v>69</v>
      </c>
      <c r="M1747">
        <f>VLOOKUP(L1747,[1]Key!$A$1:$C$72,2,FALSE)</f>
        <v>43.048200000000001</v>
      </c>
      <c r="N1747">
        <f>VLOOKUP(L1747,[1]Key!$A$1:$C$72,3,FALSE)</f>
        <v>-87.900859999999994</v>
      </c>
      <c r="O1747">
        <v>94</v>
      </c>
      <c r="P1747">
        <v>9</v>
      </c>
      <c r="Q1747">
        <v>14.1</v>
      </c>
      <c r="R1747">
        <v>13.4</v>
      </c>
      <c r="S1747">
        <v>564</v>
      </c>
      <c r="T1747">
        <f t="shared" si="243"/>
        <v>-1</v>
      </c>
      <c r="U1747" s="1">
        <v>42785</v>
      </c>
      <c r="V1747" s="13">
        <f t="shared" si="244"/>
        <v>42767</v>
      </c>
      <c r="W1747" s="14">
        <f t="shared" si="245"/>
        <v>42785</v>
      </c>
      <c r="X1747" s="1" t="str">
        <f t="shared" si="246"/>
        <v>Sunday</v>
      </c>
      <c r="Y1747" s="2">
        <v>0.43175925925925923</v>
      </c>
      <c r="Z1747" s="2">
        <f t="shared" si="247"/>
        <v>0.41666666666666663</v>
      </c>
      <c r="AA1747">
        <f>1</f>
        <v>1</v>
      </c>
      <c r="AB1747" s="1">
        <v>42785</v>
      </c>
      <c r="AC1747" s="13">
        <f t="shared" si="248"/>
        <v>42767</v>
      </c>
      <c r="AD1747" s="14">
        <f t="shared" si="249"/>
        <v>42785</v>
      </c>
      <c r="AE1747" s="1" t="str">
        <f t="shared" si="250"/>
        <v>Sunday</v>
      </c>
      <c r="AF1747" s="2">
        <v>0.49707175925925928</v>
      </c>
      <c r="AG1747" s="2">
        <f t="shared" si="251"/>
        <v>0.5</v>
      </c>
      <c r="AH1747" t="s">
        <v>35</v>
      </c>
    </row>
    <row r="1748" spans="1:34" x14ac:dyDescent="0.2">
      <c r="A1748">
        <v>1513296</v>
      </c>
      <c r="B1748" t="s">
        <v>88</v>
      </c>
      <c r="E1748">
        <v>53212</v>
      </c>
      <c r="F1748" t="s">
        <v>23</v>
      </c>
      <c r="G1748" t="s">
        <v>89</v>
      </c>
      <c r="H1748">
        <v>44</v>
      </c>
      <c r="I1748" t="s">
        <v>62</v>
      </c>
      <c r="J1748">
        <f>VLOOKUP(I1748,[1]Key!$A$1:$C$72,2,FALSE)</f>
        <v>43.058010000000003</v>
      </c>
      <c r="K1748">
        <f>VLOOKUP(I1748,[1]Key!$A$1:$C$72,3,FALSE)</f>
        <v>-87.877300000000005</v>
      </c>
      <c r="L1748" t="s">
        <v>62</v>
      </c>
      <c r="M1748">
        <f>VLOOKUP(L1748,[1]Key!$A$1:$C$72,2,FALSE)</f>
        <v>43.058010000000003</v>
      </c>
      <c r="N1748">
        <f>VLOOKUP(L1748,[1]Key!$A$1:$C$72,3,FALSE)</f>
        <v>-87.877300000000005</v>
      </c>
      <c r="O1748">
        <v>45</v>
      </c>
      <c r="P1748">
        <v>6</v>
      </c>
      <c r="Q1748">
        <v>6.8</v>
      </c>
      <c r="R1748">
        <v>6.4</v>
      </c>
      <c r="S1748">
        <v>270</v>
      </c>
      <c r="T1748">
        <f t="shared" si="243"/>
        <v>-1</v>
      </c>
      <c r="U1748" s="1">
        <v>42785</v>
      </c>
      <c r="V1748" s="13">
        <f t="shared" si="244"/>
        <v>42767</v>
      </c>
      <c r="W1748" s="14">
        <f t="shared" si="245"/>
        <v>42785</v>
      </c>
      <c r="X1748" s="1" t="str">
        <f t="shared" si="246"/>
        <v>Sunday</v>
      </c>
      <c r="Y1748" s="2">
        <v>0.4534259259259259</v>
      </c>
      <c r="Z1748" s="2">
        <f t="shared" si="247"/>
        <v>0.45833333333333331</v>
      </c>
      <c r="AA1748">
        <f>1</f>
        <v>1</v>
      </c>
      <c r="AB1748" s="1">
        <v>42785</v>
      </c>
      <c r="AC1748" s="13">
        <f t="shared" si="248"/>
        <v>42767</v>
      </c>
      <c r="AD1748" s="14">
        <f t="shared" si="249"/>
        <v>42785</v>
      </c>
      <c r="AE1748" s="1" t="str">
        <f t="shared" si="250"/>
        <v>Sunday</v>
      </c>
      <c r="AF1748" s="2">
        <v>0.48436342592592596</v>
      </c>
      <c r="AG1748" s="2">
        <f t="shared" si="251"/>
        <v>0.5</v>
      </c>
      <c r="AH1748" t="s">
        <v>35</v>
      </c>
    </row>
    <row r="1749" spans="1:34" x14ac:dyDescent="0.2">
      <c r="A1749">
        <v>1513346</v>
      </c>
      <c r="B1749" t="s">
        <v>88</v>
      </c>
      <c r="F1749" t="s">
        <v>23</v>
      </c>
      <c r="G1749" t="s">
        <v>89</v>
      </c>
      <c r="H1749">
        <v>112</v>
      </c>
      <c r="I1749" t="s">
        <v>41</v>
      </c>
      <c r="J1749">
        <f>VLOOKUP(I1749,[1]Key!$A$1:$C$72,2,FALSE)</f>
        <v>43.04824</v>
      </c>
      <c r="K1749">
        <f>VLOOKUP(I1749,[1]Key!$A$1:$C$72,3,FALSE)</f>
        <v>-87.904970000000006</v>
      </c>
      <c r="L1749" t="s">
        <v>41</v>
      </c>
      <c r="M1749">
        <f>VLOOKUP(L1749,[1]Key!$A$1:$C$72,2,FALSE)</f>
        <v>43.04824</v>
      </c>
      <c r="N1749">
        <f>VLOOKUP(L1749,[1]Key!$A$1:$C$72,3,FALSE)</f>
        <v>-87.904970000000006</v>
      </c>
      <c r="O1749">
        <v>21</v>
      </c>
      <c r="P1749">
        <v>3</v>
      </c>
      <c r="Q1749">
        <v>3.2</v>
      </c>
      <c r="R1749">
        <v>3</v>
      </c>
      <c r="S1749">
        <v>126</v>
      </c>
      <c r="T1749">
        <f t="shared" si="243"/>
        <v>-1</v>
      </c>
      <c r="U1749" s="1">
        <v>42785</v>
      </c>
      <c r="V1749" s="13">
        <f t="shared" si="244"/>
        <v>42767</v>
      </c>
      <c r="W1749" s="14">
        <f t="shared" si="245"/>
        <v>42785</v>
      </c>
      <c r="X1749" s="1" t="str">
        <f t="shared" si="246"/>
        <v>Sunday</v>
      </c>
      <c r="Y1749" s="2">
        <v>0.46224537037037039</v>
      </c>
      <c r="Z1749" s="2">
        <f t="shared" si="247"/>
        <v>0.45833333333333331</v>
      </c>
      <c r="AA1749">
        <f>1</f>
        <v>1</v>
      </c>
      <c r="AB1749" s="1">
        <v>42785</v>
      </c>
      <c r="AC1749" s="13">
        <f t="shared" si="248"/>
        <v>42767</v>
      </c>
      <c r="AD1749" s="14">
        <f t="shared" si="249"/>
        <v>42785</v>
      </c>
      <c r="AE1749" s="1" t="str">
        <f t="shared" si="250"/>
        <v>Sunday</v>
      </c>
      <c r="AF1749" s="2">
        <v>0.47666666666666663</v>
      </c>
      <c r="AG1749" s="2">
        <f t="shared" si="251"/>
        <v>0.45833333333333331</v>
      </c>
      <c r="AH1749" t="s">
        <v>35</v>
      </c>
    </row>
    <row r="1750" spans="1:34" x14ac:dyDescent="0.2">
      <c r="A1750">
        <v>1513360</v>
      </c>
      <c r="B1750" t="s">
        <v>88</v>
      </c>
      <c r="E1750">
        <v>53233</v>
      </c>
      <c r="F1750" t="s">
        <v>23</v>
      </c>
      <c r="G1750" t="s">
        <v>89</v>
      </c>
      <c r="H1750">
        <v>11148</v>
      </c>
      <c r="I1750" t="s">
        <v>74</v>
      </c>
      <c r="J1750">
        <f>VLOOKUP(I1750,[1]Key!$A$1:$C$72,2,FALSE)</f>
        <v>43.040154000000001</v>
      </c>
      <c r="K1750">
        <f>VLOOKUP(I1750,[1]Key!$A$1:$C$72,3,FALSE)</f>
        <v>-87.932113000000001</v>
      </c>
      <c r="L1750" t="s">
        <v>74</v>
      </c>
      <c r="M1750">
        <f>VLOOKUP(L1750,[1]Key!$A$1:$C$72,2,FALSE)</f>
        <v>43.040154000000001</v>
      </c>
      <c r="N1750">
        <f>VLOOKUP(L1750,[1]Key!$A$1:$C$72,3,FALSE)</f>
        <v>-87.932113000000001</v>
      </c>
      <c r="O1750">
        <v>120</v>
      </c>
      <c r="P1750">
        <v>12</v>
      </c>
      <c r="Q1750">
        <v>18</v>
      </c>
      <c r="R1750">
        <v>17.100000000000001</v>
      </c>
      <c r="S1750">
        <v>720</v>
      </c>
      <c r="T1750">
        <f t="shared" si="243"/>
        <v>-1</v>
      </c>
      <c r="U1750" s="1">
        <v>42785</v>
      </c>
      <c r="V1750" s="13">
        <f t="shared" si="244"/>
        <v>42767</v>
      </c>
      <c r="W1750" s="14">
        <f t="shared" si="245"/>
        <v>42785</v>
      </c>
      <c r="X1750" s="1" t="str">
        <f t="shared" si="246"/>
        <v>Sunday</v>
      </c>
      <c r="Y1750" s="2">
        <v>0.46487268518518521</v>
      </c>
      <c r="Z1750" s="2">
        <f t="shared" si="247"/>
        <v>0.45833333333333331</v>
      </c>
      <c r="AA1750">
        <f>1</f>
        <v>1</v>
      </c>
      <c r="AB1750" s="1">
        <v>42785</v>
      </c>
      <c r="AC1750" s="13">
        <f t="shared" si="248"/>
        <v>42767</v>
      </c>
      <c r="AD1750" s="14">
        <f t="shared" si="249"/>
        <v>42785</v>
      </c>
      <c r="AE1750" s="1" t="str">
        <f t="shared" si="250"/>
        <v>Sunday</v>
      </c>
      <c r="AF1750" s="2">
        <v>0.54827546296296303</v>
      </c>
      <c r="AG1750" s="2">
        <f t="shared" si="251"/>
        <v>0.54166666666666663</v>
      </c>
      <c r="AH1750" t="s">
        <v>35</v>
      </c>
    </row>
    <row r="1751" spans="1:34" x14ac:dyDescent="0.2">
      <c r="A1751">
        <v>1513438</v>
      </c>
      <c r="B1751" t="s">
        <v>88</v>
      </c>
      <c r="E1751">
        <v>60076</v>
      </c>
      <c r="F1751" t="s">
        <v>23</v>
      </c>
      <c r="G1751" t="s">
        <v>89</v>
      </c>
      <c r="H1751">
        <v>5472</v>
      </c>
      <c r="I1751" t="s">
        <v>74</v>
      </c>
      <c r="J1751">
        <f>VLOOKUP(I1751,[1]Key!$A$1:$C$72,2,FALSE)</f>
        <v>43.040154000000001</v>
      </c>
      <c r="K1751">
        <f>VLOOKUP(I1751,[1]Key!$A$1:$C$72,3,FALSE)</f>
        <v>-87.932113000000001</v>
      </c>
      <c r="L1751" t="s">
        <v>74</v>
      </c>
      <c r="M1751">
        <f>VLOOKUP(L1751,[1]Key!$A$1:$C$72,2,FALSE)</f>
        <v>43.040154000000001</v>
      </c>
      <c r="N1751">
        <f>VLOOKUP(L1751,[1]Key!$A$1:$C$72,3,FALSE)</f>
        <v>-87.932113000000001</v>
      </c>
      <c r="O1751">
        <v>77</v>
      </c>
      <c r="P1751">
        <v>9</v>
      </c>
      <c r="Q1751">
        <v>11.6</v>
      </c>
      <c r="R1751">
        <v>11</v>
      </c>
      <c r="S1751">
        <v>462</v>
      </c>
      <c r="T1751">
        <f t="shared" si="243"/>
        <v>-1</v>
      </c>
      <c r="U1751" s="1">
        <v>42785</v>
      </c>
      <c r="V1751" s="13">
        <f t="shared" si="244"/>
        <v>42767</v>
      </c>
      <c r="W1751" s="14">
        <f t="shared" si="245"/>
        <v>42785</v>
      </c>
      <c r="X1751" s="1" t="str">
        <f t="shared" si="246"/>
        <v>Sunday</v>
      </c>
      <c r="Y1751" s="2">
        <v>0.48018518518518521</v>
      </c>
      <c r="Z1751" s="2">
        <f t="shared" si="247"/>
        <v>0.5</v>
      </c>
      <c r="AA1751">
        <f>1</f>
        <v>1</v>
      </c>
      <c r="AB1751" s="1">
        <v>42785</v>
      </c>
      <c r="AC1751" s="13">
        <f t="shared" si="248"/>
        <v>42767</v>
      </c>
      <c r="AD1751" s="14">
        <f t="shared" si="249"/>
        <v>42785</v>
      </c>
      <c r="AE1751" s="1" t="str">
        <f t="shared" si="250"/>
        <v>Sunday</v>
      </c>
      <c r="AF1751" s="2">
        <v>0.53348379629629628</v>
      </c>
      <c r="AG1751" s="2">
        <f t="shared" si="251"/>
        <v>0.54166666666666663</v>
      </c>
      <c r="AH1751" t="s">
        <v>35</v>
      </c>
    </row>
    <row r="1752" spans="1:34" x14ac:dyDescent="0.2">
      <c r="A1752">
        <v>1513484</v>
      </c>
      <c r="B1752" t="s">
        <v>88</v>
      </c>
      <c r="E1752">
        <v>53202</v>
      </c>
      <c r="F1752" t="s">
        <v>23</v>
      </c>
      <c r="G1752" t="s">
        <v>89</v>
      </c>
      <c r="H1752">
        <v>5529</v>
      </c>
      <c r="I1752" t="s">
        <v>43</v>
      </c>
      <c r="J1752">
        <f>VLOOKUP(I1752,[1]Key!$A$1:$C$72,2,FALSE)</f>
        <v>43.03886</v>
      </c>
      <c r="K1752">
        <f>VLOOKUP(I1752,[1]Key!$A$1:$C$72,3,FALSE)</f>
        <v>-87.902720000000002</v>
      </c>
      <c r="L1752" t="s">
        <v>43</v>
      </c>
      <c r="M1752">
        <f>VLOOKUP(L1752,[1]Key!$A$1:$C$72,2,FALSE)</f>
        <v>43.03886</v>
      </c>
      <c r="N1752">
        <f>VLOOKUP(L1752,[1]Key!$A$1:$C$72,3,FALSE)</f>
        <v>-87.902720000000002</v>
      </c>
      <c r="O1752">
        <v>39</v>
      </c>
      <c r="P1752">
        <v>6</v>
      </c>
      <c r="Q1752">
        <v>5.9</v>
      </c>
      <c r="R1752">
        <v>5.6</v>
      </c>
      <c r="S1752">
        <v>234</v>
      </c>
      <c r="T1752">
        <f t="shared" si="243"/>
        <v>-1</v>
      </c>
      <c r="U1752" s="1">
        <v>42785</v>
      </c>
      <c r="V1752" s="13">
        <f t="shared" si="244"/>
        <v>42767</v>
      </c>
      <c r="W1752" s="14">
        <f t="shared" si="245"/>
        <v>42785</v>
      </c>
      <c r="X1752" s="1" t="str">
        <f t="shared" si="246"/>
        <v>Sunday</v>
      </c>
      <c r="Y1752" s="2">
        <v>0.48688657407407404</v>
      </c>
      <c r="Z1752" s="2">
        <f t="shared" si="247"/>
        <v>0.5</v>
      </c>
      <c r="AA1752">
        <f>1</f>
        <v>1</v>
      </c>
      <c r="AB1752" s="1">
        <v>42785</v>
      </c>
      <c r="AC1752" s="13">
        <f t="shared" si="248"/>
        <v>42767</v>
      </c>
      <c r="AD1752" s="14">
        <f t="shared" si="249"/>
        <v>42785</v>
      </c>
      <c r="AE1752" s="1" t="str">
        <f t="shared" si="250"/>
        <v>Sunday</v>
      </c>
      <c r="AF1752" s="2">
        <v>0.51439814814814822</v>
      </c>
      <c r="AG1752" s="2">
        <f t="shared" si="251"/>
        <v>0.5</v>
      </c>
      <c r="AH1752" t="s">
        <v>35</v>
      </c>
    </row>
    <row r="1753" spans="1:34" x14ac:dyDescent="0.2">
      <c r="A1753">
        <v>1513527</v>
      </c>
      <c r="B1753" t="s">
        <v>88</v>
      </c>
      <c r="E1753">
        <v>53055</v>
      </c>
      <c r="F1753" t="s">
        <v>23</v>
      </c>
      <c r="G1753" t="s">
        <v>89</v>
      </c>
      <c r="H1753">
        <v>11075</v>
      </c>
      <c r="I1753" t="s">
        <v>31</v>
      </c>
      <c r="J1753">
        <f>VLOOKUP(I1753,[1]Key!$A$1:$C$72,2,FALSE)</f>
        <v>43.03519</v>
      </c>
      <c r="K1753">
        <f>VLOOKUP(I1753,[1]Key!$A$1:$C$72,3,FALSE)</f>
        <v>-87.907390000000007</v>
      </c>
      <c r="L1753" t="s">
        <v>62</v>
      </c>
      <c r="M1753">
        <f>VLOOKUP(L1753,[1]Key!$A$1:$C$72,2,FALSE)</f>
        <v>43.058010000000003</v>
      </c>
      <c r="N1753">
        <f>VLOOKUP(L1753,[1]Key!$A$1:$C$72,3,FALSE)</f>
        <v>-87.877300000000005</v>
      </c>
      <c r="O1753">
        <v>42</v>
      </c>
      <c r="P1753">
        <v>6</v>
      </c>
      <c r="Q1753">
        <v>6.3</v>
      </c>
      <c r="R1753">
        <v>6</v>
      </c>
      <c r="S1753">
        <v>252</v>
      </c>
      <c r="T1753">
        <f t="shared" si="243"/>
        <v>-1</v>
      </c>
      <c r="U1753" s="1">
        <v>42785</v>
      </c>
      <c r="V1753" s="13">
        <f t="shared" si="244"/>
        <v>42767</v>
      </c>
      <c r="W1753" s="14">
        <f t="shared" si="245"/>
        <v>42785</v>
      </c>
      <c r="X1753" s="1" t="str">
        <f t="shared" si="246"/>
        <v>Sunday</v>
      </c>
      <c r="Y1753" s="2">
        <v>0.49581018518518521</v>
      </c>
      <c r="Z1753" s="2">
        <f t="shared" si="247"/>
        <v>0.5</v>
      </c>
      <c r="AA1753">
        <f>1</f>
        <v>1</v>
      </c>
      <c r="AB1753" s="1">
        <v>42785</v>
      </c>
      <c r="AC1753" s="13">
        <f t="shared" si="248"/>
        <v>42767</v>
      </c>
      <c r="AD1753" s="14">
        <f t="shared" si="249"/>
        <v>42785</v>
      </c>
      <c r="AE1753" s="1" t="str">
        <f t="shared" si="250"/>
        <v>Sunday</v>
      </c>
      <c r="AF1753" s="2">
        <v>0.52474537037037039</v>
      </c>
      <c r="AG1753" s="2">
        <f t="shared" si="251"/>
        <v>0.54166666666666663</v>
      </c>
      <c r="AH1753" t="s">
        <v>27</v>
      </c>
    </row>
    <row r="1754" spans="1:34" x14ac:dyDescent="0.2">
      <c r="A1754">
        <v>1513560</v>
      </c>
      <c r="B1754" t="s">
        <v>88</v>
      </c>
      <c r="E1754">
        <v>53132</v>
      </c>
      <c r="F1754" t="s">
        <v>23</v>
      </c>
      <c r="G1754" t="s">
        <v>89</v>
      </c>
      <c r="H1754">
        <v>5517</v>
      </c>
      <c r="I1754" t="s">
        <v>105</v>
      </c>
      <c r="J1754">
        <f>VLOOKUP(I1754,[1]Key!$A$1:$C$72,2,FALSE)</f>
        <v>43.020020000000002</v>
      </c>
      <c r="K1754">
        <f>VLOOKUP(I1754,[1]Key!$A$1:$C$72,3,FALSE)</f>
        <v>-87.912540000000007</v>
      </c>
      <c r="L1754" t="s">
        <v>105</v>
      </c>
      <c r="M1754">
        <f>VLOOKUP(L1754,[1]Key!$A$1:$C$72,2,FALSE)</f>
        <v>43.020020000000002</v>
      </c>
      <c r="N1754">
        <f>VLOOKUP(L1754,[1]Key!$A$1:$C$72,3,FALSE)</f>
        <v>-87.912540000000007</v>
      </c>
      <c r="O1754">
        <v>29</v>
      </c>
      <c r="P1754">
        <v>3</v>
      </c>
      <c r="Q1754">
        <v>4.4000000000000004</v>
      </c>
      <c r="R1754">
        <v>4.0999999999999996</v>
      </c>
      <c r="S1754">
        <v>174</v>
      </c>
      <c r="T1754">
        <f t="shared" si="243"/>
        <v>-1</v>
      </c>
      <c r="U1754" s="1">
        <v>42785</v>
      </c>
      <c r="V1754" s="13">
        <f t="shared" si="244"/>
        <v>42767</v>
      </c>
      <c r="W1754" s="14">
        <f t="shared" si="245"/>
        <v>42785</v>
      </c>
      <c r="X1754" s="1" t="str">
        <f t="shared" si="246"/>
        <v>Sunday</v>
      </c>
      <c r="Y1754" s="2">
        <v>0.50077546296296294</v>
      </c>
      <c r="Z1754" s="2">
        <f t="shared" si="247"/>
        <v>0.5</v>
      </c>
      <c r="AA1754">
        <f>1</f>
        <v>1</v>
      </c>
      <c r="AB1754" s="1">
        <v>42785</v>
      </c>
      <c r="AC1754" s="13">
        <f t="shared" si="248"/>
        <v>42767</v>
      </c>
      <c r="AD1754" s="14">
        <f t="shared" si="249"/>
        <v>42785</v>
      </c>
      <c r="AE1754" s="1" t="str">
        <f t="shared" si="250"/>
        <v>Sunday</v>
      </c>
      <c r="AF1754" s="2">
        <v>0.52087962962962964</v>
      </c>
      <c r="AG1754" s="2">
        <f t="shared" si="251"/>
        <v>0.54166666666666663</v>
      </c>
      <c r="AH1754" t="s">
        <v>35</v>
      </c>
    </row>
    <row r="1755" spans="1:34" x14ac:dyDescent="0.2">
      <c r="A1755">
        <v>1513575</v>
      </c>
      <c r="B1755" t="s">
        <v>88</v>
      </c>
      <c r="E1755">
        <v>48083</v>
      </c>
      <c r="F1755" t="s">
        <v>23</v>
      </c>
      <c r="G1755" t="s">
        <v>89</v>
      </c>
      <c r="H1755">
        <v>5479</v>
      </c>
      <c r="I1755" t="s">
        <v>34</v>
      </c>
      <c r="J1755">
        <f>VLOOKUP(I1755,[1]Key!$A$1:$C$72,2,FALSE)</f>
        <v>43.036900000000003</v>
      </c>
      <c r="K1755">
        <f>VLOOKUP(I1755,[1]Key!$A$1:$C$72,3,FALSE)</f>
        <v>-87.89667</v>
      </c>
      <c r="L1755" t="s">
        <v>34</v>
      </c>
      <c r="M1755">
        <f>VLOOKUP(L1755,[1]Key!$A$1:$C$72,2,FALSE)</f>
        <v>43.036900000000003</v>
      </c>
      <c r="N1755">
        <f>VLOOKUP(L1755,[1]Key!$A$1:$C$72,3,FALSE)</f>
        <v>-87.89667</v>
      </c>
      <c r="O1755">
        <v>51</v>
      </c>
      <c r="P1755">
        <v>6</v>
      </c>
      <c r="Q1755">
        <v>7.7</v>
      </c>
      <c r="R1755">
        <v>7.3</v>
      </c>
      <c r="S1755">
        <v>306</v>
      </c>
      <c r="T1755">
        <f t="shared" si="243"/>
        <v>-1</v>
      </c>
      <c r="U1755" s="1">
        <v>42785</v>
      </c>
      <c r="V1755" s="13">
        <f t="shared" si="244"/>
        <v>42767</v>
      </c>
      <c r="W1755" s="14">
        <f t="shared" si="245"/>
        <v>42785</v>
      </c>
      <c r="X1755" s="1" t="str">
        <f t="shared" si="246"/>
        <v>Sunday</v>
      </c>
      <c r="Y1755" s="2">
        <v>0.50259259259259259</v>
      </c>
      <c r="Z1755" s="2">
        <f t="shared" si="247"/>
        <v>0.5</v>
      </c>
      <c r="AA1755">
        <f>1</f>
        <v>1</v>
      </c>
      <c r="AB1755" s="1">
        <v>42785</v>
      </c>
      <c r="AC1755" s="13">
        <f t="shared" si="248"/>
        <v>42767</v>
      </c>
      <c r="AD1755" s="14">
        <f t="shared" si="249"/>
        <v>42785</v>
      </c>
      <c r="AE1755" s="1" t="str">
        <f t="shared" si="250"/>
        <v>Sunday</v>
      </c>
      <c r="AF1755" s="2">
        <v>0.53763888888888889</v>
      </c>
      <c r="AG1755" s="2">
        <f t="shared" si="251"/>
        <v>0.54166666666666663</v>
      </c>
      <c r="AH1755" t="s">
        <v>35</v>
      </c>
    </row>
    <row r="1756" spans="1:34" x14ac:dyDescent="0.2">
      <c r="A1756">
        <v>1323473</v>
      </c>
      <c r="B1756" t="s">
        <v>88</v>
      </c>
      <c r="E1756">
        <v>53202</v>
      </c>
      <c r="F1756" t="s">
        <v>23</v>
      </c>
      <c r="G1756" t="s">
        <v>89</v>
      </c>
      <c r="H1756">
        <v>96</v>
      </c>
      <c r="I1756" t="s">
        <v>70</v>
      </c>
      <c r="J1756">
        <f>VLOOKUP(I1756,[1]Key!$A$1:$C$72,2,FALSE)</f>
        <v>43.053040000000003</v>
      </c>
      <c r="K1756">
        <f>VLOOKUP(I1756,[1]Key!$A$1:$C$72,3,FALSE)</f>
        <v>-87.897660000000002</v>
      </c>
      <c r="L1756" t="s">
        <v>60</v>
      </c>
      <c r="M1756">
        <f>VLOOKUP(L1756,[1]Key!$A$1:$C$72,2,FALSE)</f>
        <v>43.066893999999998</v>
      </c>
      <c r="N1756">
        <f>VLOOKUP(L1756,[1]Key!$A$1:$C$72,3,FALSE)</f>
        <v>-87.877936000000005</v>
      </c>
      <c r="O1756">
        <v>17</v>
      </c>
      <c r="P1756">
        <v>3</v>
      </c>
      <c r="Q1756">
        <v>2.6</v>
      </c>
      <c r="R1756">
        <v>2.4</v>
      </c>
      <c r="S1756">
        <v>102</v>
      </c>
      <c r="T1756">
        <f t="shared" si="243"/>
        <v>-1</v>
      </c>
      <c r="U1756" s="1">
        <v>42785</v>
      </c>
      <c r="V1756" s="13">
        <f t="shared" si="244"/>
        <v>42767</v>
      </c>
      <c r="W1756" s="14">
        <f t="shared" si="245"/>
        <v>42785</v>
      </c>
      <c r="X1756" s="1" t="str">
        <f t="shared" si="246"/>
        <v>Sunday</v>
      </c>
      <c r="Y1756" s="2">
        <v>0.50394675925925925</v>
      </c>
      <c r="Z1756" s="2">
        <f t="shared" si="247"/>
        <v>0.5</v>
      </c>
      <c r="AA1756">
        <f>1</f>
        <v>1</v>
      </c>
      <c r="AB1756" s="1">
        <v>42785</v>
      </c>
      <c r="AC1756" s="13">
        <f t="shared" si="248"/>
        <v>42767</v>
      </c>
      <c r="AD1756" s="14">
        <f t="shared" si="249"/>
        <v>42785</v>
      </c>
      <c r="AE1756" s="1" t="str">
        <f t="shared" si="250"/>
        <v>Sunday</v>
      </c>
      <c r="AF1756" s="2">
        <v>0.51596064814814813</v>
      </c>
      <c r="AG1756" s="2">
        <f t="shared" si="251"/>
        <v>0.5</v>
      </c>
      <c r="AH1756" t="s">
        <v>27</v>
      </c>
    </row>
    <row r="1757" spans="1:34" x14ac:dyDescent="0.2">
      <c r="A1757">
        <v>1412824</v>
      </c>
      <c r="B1757" t="s">
        <v>88</v>
      </c>
      <c r="E1757">
        <v>53233</v>
      </c>
      <c r="F1757" t="s">
        <v>23</v>
      </c>
      <c r="G1757" t="s">
        <v>89</v>
      </c>
      <c r="H1757">
        <v>279</v>
      </c>
      <c r="I1757" t="s">
        <v>74</v>
      </c>
      <c r="J1757">
        <f>VLOOKUP(I1757,[1]Key!$A$1:$C$72,2,FALSE)</f>
        <v>43.040154000000001</v>
      </c>
      <c r="K1757">
        <f>VLOOKUP(I1757,[1]Key!$A$1:$C$72,3,FALSE)</f>
        <v>-87.932113000000001</v>
      </c>
      <c r="L1757" t="s">
        <v>31</v>
      </c>
      <c r="M1757">
        <f>VLOOKUP(L1757,[1]Key!$A$1:$C$72,2,FALSE)</f>
        <v>43.03519</v>
      </c>
      <c r="N1757">
        <f>VLOOKUP(L1757,[1]Key!$A$1:$C$72,3,FALSE)</f>
        <v>-87.907390000000007</v>
      </c>
      <c r="O1757">
        <v>16</v>
      </c>
      <c r="P1757">
        <v>3</v>
      </c>
      <c r="Q1757">
        <v>2.4</v>
      </c>
      <c r="R1757">
        <v>2.2999999999999998</v>
      </c>
      <c r="S1757">
        <v>96</v>
      </c>
      <c r="T1757">
        <f t="shared" si="243"/>
        <v>-1</v>
      </c>
      <c r="U1757" s="1">
        <v>42785</v>
      </c>
      <c r="V1757" s="13">
        <f t="shared" si="244"/>
        <v>42767</v>
      </c>
      <c r="W1757" s="14">
        <f t="shared" si="245"/>
        <v>42785</v>
      </c>
      <c r="X1757" s="1" t="str">
        <f t="shared" si="246"/>
        <v>Sunday</v>
      </c>
      <c r="Y1757" s="2">
        <v>0.52193287037037039</v>
      </c>
      <c r="Z1757" s="2">
        <f t="shared" si="247"/>
        <v>0.54166666666666663</v>
      </c>
      <c r="AA1757">
        <f>1</f>
        <v>1</v>
      </c>
      <c r="AB1757" s="1">
        <v>42785</v>
      </c>
      <c r="AC1757" s="13">
        <f t="shared" si="248"/>
        <v>42767</v>
      </c>
      <c r="AD1757" s="14">
        <f t="shared" si="249"/>
        <v>42785</v>
      </c>
      <c r="AE1757" s="1" t="str">
        <f t="shared" si="250"/>
        <v>Sunday</v>
      </c>
      <c r="AF1757" s="2">
        <v>0.53287037037037044</v>
      </c>
      <c r="AG1757" s="2">
        <f t="shared" si="251"/>
        <v>0.54166666666666663</v>
      </c>
      <c r="AH1757" t="s">
        <v>27</v>
      </c>
    </row>
    <row r="1758" spans="1:34" x14ac:dyDescent="0.2">
      <c r="A1758">
        <v>1391986</v>
      </c>
      <c r="B1758" t="s">
        <v>88</v>
      </c>
      <c r="E1758">
        <v>15101</v>
      </c>
      <c r="F1758" t="s">
        <v>23</v>
      </c>
      <c r="G1758" t="s">
        <v>89</v>
      </c>
      <c r="H1758">
        <v>11085</v>
      </c>
      <c r="I1758" t="s">
        <v>74</v>
      </c>
      <c r="J1758">
        <f>VLOOKUP(I1758,[1]Key!$A$1:$C$72,2,FALSE)</f>
        <v>43.040154000000001</v>
      </c>
      <c r="K1758">
        <f>VLOOKUP(I1758,[1]Key!$A$1:$C$72,3,FALSE)</f>
        <v>-87.932113000000001</v>
      </c>
      <c r="L1758" t="s">
        <v>31</v>
      </c>
      <c r="M1758">
        <f>VLOOKUP(L1758,[1]Key!$A$1:$C$72,2,FALSE)</f>
        <v>43.03519</v>
      </c>
      <c r="N1758">
        <f>VLOOKUP(L1758,[1]Key!$A$1:$C$72,3,FALSE)</f>
        <v>-87.907390000000007</v>
      </c>
      <c r="O1758">
        <v>15</v>
      </c>
      <c r="P1758">
        <v>3</v>
      </c>
      <c r="Q1758">
        <v>2.2999999999999998</v>
      </c>
      <c r="R1758">
        <v>2.1</v>
      </c>
      <c r="S1758">
        <v>90</v>
      </c>
      <c r="T1758">
        <f t="shared" si="243"/>
        <v>-1</v>
      </c>
      <c r="U1758" s="1">
        <v>42785</v>
      </c>
      <c r="V1758" s="13">
        <f t="shared" si="244"/>
        <v>42767</v>
      </c>
      <c r="W1758" s="14">
        <f t="shared" si="245"/>
        <v>42785</v>
      </c>
      <c r="X1758" s="1" t="str">
        <f t="shared" si="246"/>
        <v>Sunday</v>
      </c>
      <c r="Y1758" s="2">
        <v>0.52247685185185189</v>
      </c>
      <c r="Z1758" s="2">
        <f t="shared" si="247"/>
        <v>0.54166666666666663</v>
      </c>
      <c r="AA1758">
        <f>1</f>
        <v>1</v>
      </c>
      <c r="AB1758" s="1">
        <v>42785</v>
      </c>
      <c r="AC1758" s="13">
        <f t="shared" si="248"/>
        <v>42767</v>
      </c>
      <c r="AD1758" s="14">
        <f t="shared" si="249"/>
        <v>42785</v>
      </c>
      <c r="AE1758" s="1" t="str">
        <f t="shared" si="250"/>
        <v>Sunday</v>
      </c>
      <c r="AF1758" s="2">
        <v>0.53288194444444448</v>
      </c>
      <c r="AG1758" s="2">
        <f t="shared" si="251"/>
        <v>0.54166666666666663</v>
      </c>
      <c r="AH1758" t="s">
        <v>27</v>
      </c>
    </row>
    <row r="1759" spans="1:34" x14ac:dyDescent="0.2">
      <c r="A1759">
        <v>1513787</v>
      </c>
      <c r="B1759" t="s">
        <v>88</v>
      </c>
      <c r="E1759">
        <v>11111</v>
      </c>
      <c r="F1759" t="s">
        <v>23</v>
      </c>
      <c r="G1759" t="s">
        <v>89</v>
      </c>
      <c r="H1759">
        <v>11105</v>
      </c>
      <c r="I1759" t="s">
        <v>80</v>
      </c>
      <c r="J1759">
        <f>VLOOKUP(I1759,[1]Key!$A$1:$C$72,2,FALSE)</f>
        <v>43.052460000000004</v>
      </c>
      <c r="K1759">
        <f>VLOOKUP(I1759,[1]Key!$A$1:$C$72,3,FALSE)</f>
        <v>-87.891000000000005</v>
      </c>
      <c r="L1759" t="s">
        <v>34</v>
      </c>
      <c r="M1759">
        <f>VLOOKUP(L1759,[1]Key!$A$1:$C$72,2,FALSE)</f>
        <v>43.036900000000003</v>
      </c>
      <c r="N1759">
        <f>VLOOKUP(L1759,[1]Key!$A$1:$C$72,3,FALSE)</f>
        <v>-87.89667</v>
      </c>
      <c r="O1759">
        <v>64</v>
      </c>
      <c r="P1759">
        <v>6</v>
      </c>
      <c r="Q1759">
        <v>9.6</v>
      </c>
      <c r="R1759">
        <v>9.1</v>
      </c>
      <c r="S1759">
        <v>384</v>
      </c>
      <c r="T1759">
        <f t="shared" si="243"/>
        <v>-1</v>
      </c>
      <c r="U1759" s="1">
        <v>42785</v>
      </c>
      <c r="V1759" s="13">
        <f t="shared" si="244"/>
        <v>42767</v>
      </c>
      <c r="W1759" s="14">
        <f t="shared" si="245"/>
        <v>42785</v>
      </c>
      <c r="X1759" s="1" t="str">
        <f t="shared" si="246"/>
        <v>Sunday</v>
      </c>
      <c r="Y1759" s="2">
        <v>0.53862268518518519</v>
      </c>
      <c r="Z1759" s="2">
        <f t="shared" si="247"/>
        <v>0.54166666666666663</v>
      </c>
      <c r="AA1759">
        <f>1</f>
        <v>1</v>
      </c>
      <c r="AB1759" s="1">
        <v>42785</v>
      </c>
      <c r="AC1759" s="13">
        <f t="shared" si="248"/>
        <v>42767</v>
      </c>
      <c r="AD1759" s="14">
        <f t="shared" si="249"/>
        <v>42785</v>
      </c>
      <c r="AE1759" s="1" t="str">
        <f t="shared" si="250"/>
        <v>Sunday</v>
      </c>
      <c r="AF1759" s="2">
        <v>0.58329861111111114</v>
      </c>
      <c r="AG1759" s="2">
        <f t="shared" si="251"/>
        <v>0.58333333333333326</v>
      </c>
      <c r="AH1759" t="s">
        <v>27</v>
      </c>
    </row>
    <row r="1760" spans="1:34" x14ac:dyDescent="0.2">
      <c r="A1760">
        <v>1513808</v>
      </c>
      <c r="B1760" t="s">
        <v>88</v>
      </c>
      <c r="E1760">
        <v>53012</v>
      </c>
      <c r="F1760" t="s">
        <v>23</v>
      </c>
      <c r="G1760" t="s">
        <v>89</v>
      </c>
      <c r="H1760">
        <v>280</v>
      </c>
      <c r="I1760" t="s">
        <v>62</v>
      </c>
      <c r="J1760">
        <f>VLOOKUP(I1760,[1]Key!$A$1:$C$72,2,FALSE)</f>
        <v>43.058010000000003</v>
      </c>
      <c r="K1760">
        <f>VLOOKUP(I1760,[1]Key!$A$1:$C$72,3,FALSE)</f>
        <v>-87.877300000000005</v>
      </c>
      <c r="L1760" t="s">
        <v>62</v>
      </c>
      <c r="M1760">
        <f>VLOOKUP(L1760,[1]Key!$A$1:$C$72,2,FALSE)</f>
        <v>43.058010000000003</v>
      </c>
      <c r="N1760">
        <f>VLOOKUP(L1760,[1]Key!$A$1:$C$72,3,FALSE)</f>
        <v>-87.877300000000005</v>
      </c>
      <c r="O1760">
        <v>64</v>
      </c>
      <c r="P1760">
        <v>6</v>
      </c>
      <c r="Q1760">
        <v>9.6</v>
      </c>
      <c r="R1760">
        <v>9.1</v>
      </c>
      <c r="S1760">
        <v>384</v>
      </c>
      <c r="T1760">
        <f t="shared" si="243"/>
        <v>-1</v>
      </c>
      <c r="U1760" s="1">
        <v>42785</v>
      </c>
      <c r="V1760" s="13">
        <f t="shared" si="244"/>
        <v>42767</v>
      </c>
      <c r="W1760" s="14">
        <f t="shared" si="245"/>
        <v>42785</v>
      </c>
      <c r="X1760" s="1" t="str">
        <f t="shared" si="246"/>
        <v>Sunday</v>
      </c>
      <c r="Y1760" s="2">
        <v>0.54208333333333336</v>
      </c>
      <c r="Z1760" s="2">
        <f t="shared" si="247"/>
        <v>0.54166666666666663</v>
      </c>
      <c r="AA1760">
        <f>1</f>
        <v>1</v>
      </c>
      <c r="AB1760" s="1">
        <v>42785</v>
      </c>
      <c r="AC1760" s="13">
        <f t="shared" si="248"/>
        <v>42767</v>
      </c>
      <c r="AD1760" s="14">
        <f t="shared" si="249"/>
        <v>42785</v>
      </c>
      <c r="AE1760" s="1" t="str">
        <f t="shared" si="250"/>
        <v>Sunday</v>
      </c>
      <c r="AF1760" s="2">
        <v>0.58672453703703698</v>
      </c>
      <c r="AG1760" s="2">
        <f t="shared" si="251"/>
        <v>0.58333333333333326</v>
      </c>
      <c r="AH1760" t="s">
        <v>35</v>
      </c>
    </row>
    <row r="1761" spans="1:34" x14ac:dyDescent="0.2">
      <c r="A1761">
        <v>1513810</v>
      </c>
      <c r="B1761" t="s">
        <v>88</v>
      </c>
      <c r="E1761">
        <v>89117</v>
      </c>
      <c r="F1761" t="s">
        <v>23</v>
      </c>
      <c r="G1761" t="s">
        <v>89</v>
      </c>
      <c r="H1761">
        <v>5585</v>
      </c>
      <c r="I1761" t="s">
        <v>44</v>
      </c>
      <c r="J1761">
        <f>VLOOKUP(I1761,[1]Key!$A$1:$C$72,2,FALSE)</f>
        <v>43.045712999999999</v>
      </c>
      <c r="K1761">
        <f>VLOOKUP(I1761,[1]Key!$A$1:$C$72,3,FALSE)</f>
        <v>-87.899756999999994</v>
      </c>
      <c r="L1761" t="s">
        <v>44</v>
      </c>
      <c r="M1761">
        <f>VLOOKUP(L1761,[1]Key!$A$1:$C$72,2,FALSE)</f>
        <v>43.045712999999999</v>
      </c>
      <c r="N1761">
        <f>VLOOKUP(L1761,[1]Key!$A$1:$C$72,3,FALSE)</f>
        <v>-87.899756999999994</v>
      </c>
      <c r="O1761">
        <v>88</v>
      </c>
      <c r="P1761">
        <v>9</v>
      </c>
      <c r="Q1761">
        <v>13.2</v>
      </c>
      <c r="R1761">
        <v>12.5</v>
      </c>
      <c r="S1761">
        <v>528</v>
      </c>
      <c r="T1761">
        <f t="shared" si="243"/>
        <v>-1</v>
      </c>
      <c r="U1761" s="1">
        <v>42785</v>
      </c>
      <c r="V1761" s="13">
        <f t="shared" si="244"/>
        <v>42767</v>
      </c>
      <c r="W1761" s="14">
        <f t="shared" si="245"/>
        <v>42785</v>
      </c>
      <c r="X1761" s="1" t="str">
        <f t="shared" si="246"/>
        <v>Sunday</v>
      </c>
      <c r="Y1761" s="2">
        <v>0.54217592592592589</v>
      </c>
      <c r="Z1761" s="2">
        <f t="shared" si="247"/>
        <v>0.54166666666666663</v>
      </c>
      <c r="AA1761">
        <f>1</f>
        <v>1</v>
      </c>
      <c r="AB1761" s="1">
        <v>42785</v>
      </c>
      <c r="AC1761" s="13">
        <f t="shared" si="248"/>
        <v>42767</v>
      </c>
      <c r="AD1761" s="14">
        <f t="shared" si="249"/>
        <v>42785</v>
      </c>
      <c r="AE1761" s="1" t="str">
        <f t="shared" si="250"/>
        <v>Sunday</v>
      </c>
      <c r="AF1761" s="2">
        <v>0.60281249999999997</v>
      </c>
      <c r="AG1761" s="2">
        <f t="shared" si="251"/>
        <v>0.58333333333333326</v>
      </c>
      <c r="AH1761" t="s">
        <v>35</v>
      </c>
    </row>
    <row r="1762" spans="1:34" x14ac:dyDescent="0.2">
      <c r="A1762">
        <v>1513842</v>
      </c>
      <c r="B1762" t="s">
        <v>88</v>
      </c>
      <c r="E1762">
        <v>55106</v>
      </c>
      <c r="F1762" t="s">
        <v>23</v>
      </c>
      <c r="G1762" t="s">
        <v>89</v>
      </c>
      <c r="H1762">
        <v>5451</v>
      </c>
      <c r="I1762" t="s">
        <v>70</v>
      </c>
      <c r="J1762">
        <f>VLOOKUP(I1762,[1]Key!$A$1:$C$72,2,FALSE)</f>
        <v>43.053040000000003</v>
      </c>
      <c r="K1762">
        <f>VLOOKUP(I1762,[1]Key!$A$1:$C$72,3,FALSE)</f>
        <v>-87.897660000000002</v>
      </c>
      <c r="L1762" t="s">
        <v>70</v>
      </c>
      <c r="M1762">
        <f>VLOOKUP(L1762,[1]Key!$A$1:$C$72,2,FALSE)</f>
        <v>43.053040000000003</v>
      </c>
      <c r="N1762">
        <f>VLOOKUP(L1762,[1]Key!$A$1:$C$72,3,FALSE)</f>
        <v>-87.897660000000002</v>
      </c>
      <c r="O1762">
        <v>15</v>
      </c>
      <c r="P1762">
        <v>3</v>
      </c>
      <c r="Q1762">
        <v>2.2999999999999998</v>
      </c>
      <c r="R1762">
        <v>2.1</v>
      </c>
      <c r="S1762">
        <v>90</v>
      </c>
      <c r="T1762">
        <f t="shared" si="243"/>
        <v>-1</v>
      </c>
      <c r="U1762" s="1">
        <v>42785</v>
      </c>
      <c r="V1762" s="13">
        <f t="shared" si="244"/>
        <v>42767</v>
      </c>
      <c r="W1762" s="14">
        <f t="shared" si="245"/>
        <v>42785</v>
      </c>
      <c r="X1762" s="1" t="str">
        <f t="shared" si="246"/>
        <v>Sunday</v>
      </c>
      <c r="Y1762" s="2">
        <v>0.54591435185185189</v>
      </c>
      <c r="Z1762" s="2">
        <f t="shared" si="247"/>
        <v>0.54166666666666663</v>
      </c>
      <c r="AA1762">
        <f>1</f>
        <v>1</v>
      </c>
      <c r="AB1762" s="1">
        <v>42785</v>
      </c>
      <c r="AC1762" s="13">
        <f t="shared" si="248"/>
        <v>42767</v>
      </c>
      <c r="AD1762" s="14">
        <f t="shared" si="249"/>
        <v>42785</v>
      </c>
      <c r="AE1762" s="1" t="str">
        <f t="shared" si="250"/>
        <v>Sunday</v>
      </c>
      <c r="AF1762" s="2">
        <v>0.55679398148148151</v>
      </c>
      <c r="AG1762" s="2">
        <f t="shared" si="251"/>
        <v>0.54166666666666663</v>
      </c>
      <c r="AH1762" t="s">
        <v>35</v>
      </c>
    </row>
    <row r="1763" spans="1:34" x14ac:dyDescent="0.2">
      <c r="A1763">
        <v>1513878</v>
      </c>
      <c r="B1763" t="s">
        <v>88</v>
      </c>
      <c r="E1763">
        <v>53222</v>
      </c>
      <c r="F1763" t="s">
        <v>23</v>
      </c>
      <c r="G1763" t="s">
        <v>89</v>
      </c>
      <c r="H1763">
        <v>82</v>
      </c>
      <c r="I1763" t="s">
        <v>57</v>
      </c>
      <c r="J1763">
        <f>VLOOKUP(I1763,[1]Key!$A$1:$C$72,2,FALSE)</f>
        <v>43.048609999999996</v>
      </c>
      <c r="K1763">
        <f>VLOOKUP(I1763,[1]Key!$A$1:$C$72,3,FALSE)</f>
        <v>-88.008480000000006</v>
      </c>
      <c r="L1763" t="s">
        <v>26</v>
      </c>
      <c r="M1763">
        <f>VLOOKUP(L1763,[1]Key!$A$1:$C$72,2,FALSE)</f>
        <v>43.060079999999999</v>
      </c>
      <c r="N1763">
        <f>VLOOKUP(L1763,[1]Key!$A$1:$C$72,3,FALSE)</f>
        <v>-88.027349999999998</v>
      </c>
      <c r="O1763">
        <v>13</v>
      </c>
      <c r="P1763">
        <v>3</v>
      </c>
      <c r="Q1763">
        <v>2</v>
      </c>
      <c r="R1763">
        <v>1.9</v>
      </c>
      <c r="S1763">
        <v>78</v>
      </c>
      <c r="T1763">
        <f t="shared" si="243"/>
        <v>-1</v>
      </c>
      <c r="U1763" s="1">
        <v>42785</v>
      </c>
      <c r="V1763" s="13">
        <f t="shared" si="244"/>
        <v>42767</v>
      </c>
      <c r="W1763" s="14">
        <f t="shared" si="245"/>
        <v>42785</v>
      </c>
      <c r="X1763" s="1" t="str">
        <f t="shared" si="246"/>
        <v>Sunday</v>
      </c>
      <c r="Y1763" s="2">
        <v>0.55166666666666664</v>
      </c>
      <c r="Z1763" s="2">
        <f t="shared" si="247"/>
        <v>0.54166666666666663</v>
      </c>
      <c r="AA1763">
        <f>1</f>
        <v>1</v>
      </c>
      <c r="AB1763" s="1">
        <v>42785</v>
      </c>
      <c r="AC1763" s="13">
        <f t="shared" si="248"/>
        <v>42767</v>
      </c>
      <c r="AD1763" s="14">
        <f t="shared" si="249"/>
        <v>42785</v>
      </c>
      <c r="AE1763" s="1" t="str">
        <f t="shared" si="250"/>
        <v>Sunday</v>
      </c>
      <c r="AF1763" s="2">
        <v>0.5607523148148148</v>
      </c>
      <c r="AG1763" s="2">
        <f t="shared" si="251"/>
        <v>0.54166666666666663</v>
      </c>
      <c r="AH1763" t="s">
        <v>27</v>
      </c>
    </row>
    <row r="1764" spans="1:34" x14ac:dyDescent="0.2">
      <c r="A1764">
        <v>1513897</v>
      </c>
      <c r="B1764" t="s">
        <v>88</v>
      </c>
      <c r="E1764">
        <v>53045</v>
      </c>
      <c r="F1764" t="s">
        <v>23</v>
      </c>
      <c r="G1764" t="s">
        <v>89</v>
      </c>
      <c r="H1764">
        <v>5547</v>
      </c>
      <c r="I1764" t="s">
        <v>57</v>
      </c>
      <c r="J1764">
        <f>VLOOKUP(I1764,[1]Key!$A$1:$C$72,2,FALSE)</f>
        <v>43.048609999999996</v>
      </c>
      <c r="K1764">
        <f>VLOOKUP(I1764,[1]Key!$A$1:$C$72,3,FALSE)</f>
        <v>-88.008480000000006</v>
      </c>
      <c r="L1764" t="s">
        <v>57</v>
      </c>
      <c r="M1764">
        <f>VLOOKUP(L1764,[1]Key!$A$1:$C$72,2,FALSE)</f>
        <v>43.048609999999996</v>
      </c>
      <c r="N1764">
        <f>VLOOKUP(L1764,[1]Key!$A$1:$C$72,3,FALSE)</f>
        <v>-88.008480000000006</v>
      </c>
      <c r="O1764">
        <v>77</v>
      </c>
      <c r="P1764">
        <v>9</v>
      </c>
      <c r="Q1764">
        <v>11.6</v>
      </c>
      <c r="R1764">
        <v>11</v>
      </c>
      <c r="S1764">
        <v>462</v>
      </c>
      <c r="T1764">
        <f t="shared" si="243"/>
        <v>-1</v>
      </c>
      <c r="U1764" s="1">
        <v>42785</v>
      </c>
      <c r="V1764" s="13">
        <f t="shared" si="244"/>
        <v>42767</v>
      </c>
      <c r="W1764" s="14">
        <f t="shared" si="245"/>
        <v>42785</v>
      </c>
      <c r="X1764" s="1" t="str">
        <f t="shared" si="246"/>
        <v>Sunday</v>
      </c>
      <c r="Y1764" s="2">
        <v>0.55317129629629636</v>
      </c>
      <c r="Z1764" s="2">
        <f t="shared" si="247"/>
        <v>0.54166666666666663</v>
      </c>
      <c r="AA1764">
        <f>1</f>
        <v>1</v>
      </c>
      <c r="AB1764" s="1">
        <v>42785</v>
      </c>
      <c r="AC1764" s="13">
        <f t="shared" si="248"/>
        <v>42767</v>
      </c>
      <c r="AD1764" s="14">
        <f t="shared" si="249"/>
        <v>42785</v>
      </c>
      <c r="AE1764" s="1" t="str">
        <f t="shared" si="250"/>
        <v>Sunday</v>
      </c>
      <c r="AF1764" s="2">
        <v>0.60642361111111109</v>
      </c>
      <c r="AG1764" s="2">
        <f t="shared" si="251"/>
        <v>0.625</v>
      </c>
      <c r="AH1764" t="s">
        <v>35</v>
      </c>
    </row>
    <row r="1765" spans="1:34" x14ac:dyDescent="0.2">
      <c r="A1765">
        <v>1513955</v>
      </c>
      <c r="B1765" t="s">
        <v>88</v>
      </c>
      <c r="E1765">
        <v>53233</v>
      </c>
      <c r="F1765" t="s">
        <v>23</v>
      </c>
      <c r="G1765" t="s">
        <v>89</v>
      </c>
      <c r="H1765">
        <v>5458</v>
      </c>
      <c r="I1765" t="s">
        <v>37</v>
      </c>
      <c r="J1765">
        <f>VLOOKUP(I1765,[1]Key!$A$1:$C$72,2,FALSE)</f>
        <v>43.031320000000001</v>
      </c>
      <c r="K1765">
        <f>VLOOKUP(I1765,[1]Key!$A$1:$C$72,3,FALSE)</f>
        <v>-87.904259999999994</v>
      </c>
      <c r="L1765" t="s">
        <v>31</v>
      </c>
      <c r="M1765">
        <f>VLOOKUP(L1765,[1]Key!$A$1:$C$72,2,FALSE)</f>
        <v>43.03519</v>
      </c>
      <c r="N1765">
        <f>VLOOKUP(L1765,[1]Key!$A$1:$C$72,3,FALSE)</f>
        <v>-87.907390000000007</v>
      </c>
      <c r="O1765">
        <v>83</v>
      </c>
      <c r="P1765">
        <v>9</v>
      </c>
      <c r="Q1765">
        <v>12.5</v>
      </c>
      <c r="R1765">
        <v>11.8</v>
      </c>
      <c r="S1765">
        <v>498</v>
      </c>
      <c r="T1765">
        <f t="shared" si="243"/>
        <v>-1</v>
      </c>
      <c r="U1765" s="1">
        <v>42785</v>
      </c>
      <c r="V1765" s="13">
        <f t="shared" si="244"/>
        <v>42767</v>
      </c>
      <c r="W1765" s="14">
        <f t="shared" si="245"/>
        <v>42785</v>
      </c>
      <c r="X1765" s="1" t="str">
        <f t="shared" si="246"/>
        <v>Sunday</v>
      </c>
      <c r="Y1765" s="2">
        <v>0.56171296296296302</v>
      </c>
      <c r="Z1765" s="2">
        <f t="shared" si="247"/>
        <v>0.54166666666666663</v>
      </c>
      <c r="AA1765">
        <f>1</f>
        <v>1</v>
      </c>
      <c r="AB1765" s="1">
        <v>42785</v>
      </c>
      <c r="AC1765" s="13">
        <f t="shared" si="248"/>
        <v>42767</v>
      </c>
      <c r="AD1765" s="14">
        <f t="shared" si="249"/>
        <v>42785</v>
      </c>
      <c r="AE1765" s="1" t="str">
        <f t="shared" si="250"/>
        <v>Sunday</v>
      </c>
      <c r="AF1765" s="2">
        <v>0.61896990740740743</v>
      </c>
      <c r="AG1765" s="2">
        <f t="shared" si="251"/>
        <v>0.625</v>
      </c>
      <c r="AH1765" t="s">
        <v>27</v>
      </c>
    </row>
    <row r="1766" spans="1:34" x14ac:dyDescent="0.2">
      <c r="A1766">
        <v>1514034</v>
      </c>
      <c r="B1766" t="s">
        <v>88</v>
      </c>
      <c r="E1766">
        <v>6786</v>
      </c>
      <c r="F1766" t="s">
        <v>23</v>
      </c>
      <c r="G1766" t="s">
        <v>89</v>
      </c>
      <c r="H1766">
        <v>5443</v>
      </c>
      <c r="I1766" t="s">
        <v>36</v>
      </c>
      <c r="J1766">
        <f>VLOOKUP(I1766,[1]Key!$A$1:$C$72,2,FALSE)</f>
        <v>43.038580000000003</v>
      </c>
      <c r="K1766">
        <f>VLOOKUP(I1766,[1]Key!$A$1:$C$72,3,FALSE)</f>
        <v>-87.90934</v>
      </c>
      <c r="L1766" t="s">
        <v>36</v>
      </c>
      <c r="M1766">
        <f>VLOOKUP(L1766,[1]Key!$A$1:$C$72,2,FALSE)</f>
        <v>43.038580000000003</v>
      </c>
      <c r="N1766">
        <f>VLOOKUP(L1766,[1]Key!$A$1:$C$72,3,FALSE)</f>
        <v>-87.90934</v>
      </c>
      <c r="O1766">
        <v>69</v>
      </c>
      <c r="P1766">
        <v>9</v>
      </c>
      <c r="Q1766">
        <v>10.4</v>
      </c>
      <c r="R1766">
        <v>9.8000000000000007</v>
      </c>
      <c r="S1766">
        <v>414</v>
      </c>
      <c r="T1766">
        <f t="shared" si="243"/>
        <v>-1</v>
      </c>
      <c r="U1766" s="1">
        <v>42785</v>
      </c>
      <c r="V1766" s="13">
        <f t="shared" si="244"/>
        <v>42767</v>
      </c>
      <c r="W1766" s="14">
        <f t="shared" si="245"/>
        <v>42785</v>
      </c>
      <c r="X1766" s="1" t="str">
        <f t="shared" si="246"/>
        <v>Sunday</v>
      </c>
      <c r="Y1766" s="2">
        <v>0.57437499999999997</v>
      </c>
      <c r="Z1766" s="2">
        <f t="shared" si="247"/>
        <v>0.58333333333333326</v>
      </c>
      <c r="AA1766">
        <f>1</f>
        <v>1</v>
      </c>
      <c r="AB1766" s="1">
        <v>42785</v>
      </c>
      <c r="AC1766" s="13">
        <f t="shared" si="248"/>
        <v>42767</v>
      </c>
      <c r="AD1766" s="14">
        <f t="shared" si="249"/>
        <v>42785</v>
      </c>
      <c r="AE1766" s="1" t="str">
        <f t="shared" si="250"/>
        <v>Sunday</v>
      </c>
      <c r="AF1766" s="2">
        <v>0.62262731481481481</v>
      </c>
      <c r="AG1766" s="2">
        <f t="shared" si="251"/>
        <v>0.625</v>
      </c>
      <c r="AH1766" t="s">
        <v>35</v>
      </c>
    </row>
    <row r="1767" spans="1:34" x14ac:dyDescent="0.2">
      <c r="A1767">
        <v>1514136</v>
      </c>
      <c r="B1767" t="s">
        <v>88</v>
      </c>
      <c r="E1767">
        <v>61801</v>
      </c>
      <c r="F1767" t="s">
        <v>23</v>
      </c>
      <c r="G1767" t="s">
        <v>89</v>
      </c>
      <c r="H1767">
        <v>5512</v>
      </c>
      <c r="I1767" t="s">
        <v>60</v>
      </c>
      <c r="J1767">
        <f>VLOOKUP(I1767,[1]Key!$A$1:$C$72,2,FALSE)</f>
        <v>43.066893999999998</v>
      </c>
      <c r="K1767">
        <f>VLOOKUP(I1767,[1]Key!$A$1:$C$72,3,FALSE)</f>
        <v>-87.877936000000005</v>
      </c>
      <c r="L1767" t="s">
        <v>60</v>
      </c>
      <c r="M1767">
        <f>VLOOKUP(L1767,[1]Key!$A$1:$C$72,2,FALSE)</f>
        <v>43.066893999999998</v>
      </c>
      <c r="N1767">
        <f>VLOOKUP(L1767,[1]Key!$A$1:$C$72,3,FALSE)</f>
        <v>-87.877936000000005</v>
      </c>
      <c r="O1767">
        <v>93</v>
      </c>
      <c r="P1767">
        <v>9</v>
      </c>
      <c r="Q1767">
        <v>14</v>
      </c>
      <c r="R1767">
        <v>13.3</v>
      </c>
      <c r="S1767">
        <v>558</v>
      </c>
      <c r="T1767">
        <f t="shared" si="243"/>
        <v>-1</v>
      </c>
      <c r="U1767" s="1">
        <v>42785</v>
      </c>
      <c r="V1767" s="13">
        <f t="shared" si="244"/>
        <v>42767</v>
      </c>
      <c r="W1767" s="14">
        <f t="shared" si="245"/>
        <v>42785</v>
      </c>
      <c r="X1767" s="1" t="str">
        <f t="shared" si="246"/>
        <v>Sunday</v>
      </c>
      <c r="Y1767" s="2">
        <v>0.58795138888888887</v>
      </c>
      <c r="Z1767" s="2">
        <f t="shared" si="247"/>
        <v>0.58333333333333326</v>
      </c>
      <c r="AA1767">
        <f>1</f>
        <v>1</v>
      </c>
      <c r="AB1767" s="1">
        <v>42785</v>
      </c>
      <c r="AC1767" s="13">
        <f t="shared" si="248"/>
        <v>42767</v>
      </c>
      <c r="AD1767" s="14">
        <f t="shared" si="249"/>
        <v>42785</v>
      </c>
      <c r="AE1767" s="1" t="str">
        <f t="shared" si="250"/>
        <v>Sunday</v>
      </c>
      <c r="AF1767" s="2">
        <v>0.6526157407407408</v>
      </c>
      <c r="AG1767" s="2">
        <f t="shared" si="251"/>
        <v>0.66666666666666663</v>
      </c>
      <c r="AH1767" t="s">
        <v>35</v>
      </c>
    </row>
    <row r="1768" spans="1:34" x14ac:dyDescent="0.2">
      <c r="A1768">
        <v>1514205</v>
      </c>
      <c r="B1768" t="s">
        <v>88</v>
      </c>
      <c r="E1768">
        <v>60014</v>
      </c>
      <c r="F1768" t="s">
        <v>23</v>
      </c>
      <c r="G1768" t="s">
        <v>89</v>
      </c>
      <c r="H1768">
        <v>88</v>
      </c>
      <c r="I1768" t="s">
        <v>62</v>
      </c>
      <c r="J1768">
        <f>VLOOKUP(I1768,[1]Key!$A$1:$C$72,2,FALSE)</f>
        <v>43.058010000000003</v>
      </c>
      <c r="K1768">
        <f>VLOOKUP(I1768,[1]Key!$A$1:$C$72,3,FALSE)</f>
        <v>-87.877300000000005</v>
      </c>
      <c r="L1768" t="s">
        <v>62</v>
      </c>
      <c r="M1768">
        <f>VLOOKUP(L1768,[1]Key!$A$1:$C$72,2,FALSE)</f>
        <v>43.058010000000003</v>
      </c>
      <c r="N1768">
        <f>VLOOKUP(L1768,[1]Key!$A$1:$C$72,3,FALSE)</f>
        <v>-87.877300000000005</v>
      </c>
      <c r="O1768">
        <v>53</v>
      </c>
      <c r="P1768">
        <v>6</v>
      </c>
      <c r="Q1768">
        <v>8</v>
      </c>
      <c r="R1768">
        <v>7.6</v>
      </c>
      <c r="S1768">
        <v>318</v>
      </c>
      <c r="T1768">
        <f t="shared" si="243"/>
        <v>-1</v>
      </c>
      <c r="U1768" s="1">
        <v>42785</v>
      </c>
      <c r="V1768" s="13">
        <f t="shared" si="244"/>
        <v>42767</v>
      </c>
      <c r="W1768" s="14">
        <f t="shared" si="245"/>
        <v>42785</v>
      </c>
      <c r="X1768" s="1" t="str">
        <f t="shared" si="246"/>
        <v>Sunday</v>
      </c>
      <c r="Y1768" s="2">
        <v>0.59557870370370369</v>
      </c>
      <c r="Z1768" s="2">
        <f t="shared" si="247"/>
        <v>0.58333333333333326</v>
      </c>
      <c r="AA1768">
        <f>1</f>
        <v>1</v>
      </c>
      <c r="AB1768" s="1">
        <v>42785</v>
      </c>
      <c r="AC1768" s="13">
        <f t="shared" si="248"/>
        <v>42767</v>
      </c>
      <c r="AD1768" s="14">
        <f t="shared" si="249"/>
        <v>42785</v>
      </c>
      <c r="AE1768" s="1" t="str">
        <f t="shared" si="250"/>
        <v>Sunday</v>
      </c>
      <c r="AF1768" s="2">
        <v>0.6325925925925926</v>
      </c>
      <c r="AG1768" s="2">
        <f t="shared" si="251"/>
        <v>0.625</v>
      </c>
      <c r="AH1768" t="s">
        <v>35</v>
      </c>
    </row>
    <row r="1769" spans="1:34" x14ac:dyDescent="0.2">
      <c r="A1769">
        <v>1514288</v>
      </c>
      <c r="B1769" t="s">
        <v>88</v>
      </c>
      <c r="E1769">
        <v>53150</v>
      </c>
      <c r="F1769" t="s">
        <v>23</v>
      </c>
      <c r="G1769" t="s">
        <v>89</v>
      </c>
      <c r="H1769">
        <v>957</v>
      </c>
      <c r="I1769" t="s">
        <v>34</v>
      </c>
      <c r="J1769">
        <f>VLOOKUP(I1769,[1]Key!$A$1:$C$72,2,FALSE)</f>
        <v>43.036900000000003</v>
      </c>
      <c r="K1769">
        <f>VLOOKUP(I1769,[1]Key!$A$1:$C$72,3,FALSE)</f>
        <v>-87.89667</v>
      </c>
      <c r="L1769" t="s">
        <v>34</v>
      </c>
      <c r="M1769">
        <f>VLOOKUP(L1769,[1]Key!$A$1:$C$72,2,FALSE)</f>
        <v>43.036900000000003</v>
      </c>
      <c r="N1769">
        <f>VLOOKUP(L1769,[1]Key!$A$1:$C$72,3,FALSE)</f>
        <v>-87.89667</v>
      </c>
      <c r="O1769">
        <v>15</v>
      </c>
      <c r="P1769">
        <v>3</v>
      </c>
      <c r="Q1769">
        <v>2.2999999999999998</v>
      </c>
      <c r="R1769">
        <v>2.1</v>
      </c>
      <c r="S1769">
        <v>90</v>
      </c>
      <c r="T1769">
        <f t="shared" si="243"/>
        <v>-1</v>
      </c>
      <c r="U1769" s="1">
        <v>42785</v>
      </c>
      <c r="V1769" s="13">
        <f t="shared" si="244"/>
        <v>42767</v>
      </c>
      <c r="W1769" s="14">
        <f t="shared" si="245"/>
        <v>42785</v>
      </c>
      <c r="X1769" s="1" t="str">
        <f t="shared" si="246"/>
        <v>Sunday</v>
      </c>
      <c r="Y1769" s="2">
        <v>0.60571759259259261</v>
      </c>
      <c r="Z1769" s="2">
        <f t="shared" si="247"/>
        <v>0.625</v>
      </c>
      <c r="AA1769">
        <f>1</f>
        <v>1</v>
      </c>
      <c r="AB1769" s="1">
        <v>42785</v>
      </c>
      <c r="AC1769" s="13">
        <f t="shared" si="248"/>
        <v>42767</v>
      </c>
      <c r="AD1769" s="14">
        <f t="shared" si="249"/>
        <v>42785</v>
      </c>
      <c r="AE1769" s="1" t="str">
        <f t="shared" si="250"/>
        <v>Sunday</v>
      </c>
      <c r="AF1769" s="2">
        <v>0.6162037037037037</v>
      </c>
      <c r="AG1769" s="2">
        <f t="shared" si="251"/>
        <v>0.625</v>
      </c>
      <c r="AH1769" t="s">
        <v>35</v>
      </c>
    </row>
    <row r="1770" spans="1:34" x14ac:dyDescent="0.2">
      <c r="A1770">
        <v>1514315</v>
      </c>
      <c r="B1770" t="s">
        <v>88</v>
      </c>
      <c r="E1770">
        <v>53202</v>
      </c>
      <c r="F1770" t="s">
        <v>23</v>
      </c>
      <c r="G1770" t="s">
        <v>89</v>
      </c>
      <c r="H1770">
        <v>5555</v>
      </c>
      <c r="I1770" t="s">
        <v>50</v>
      </c>
      <c r="J1770">
        <f>VLOOKUP(I1770,[1]Key!$A$1:$C$72,2,FALSE)</f>
        <v>43.052549999999997</v>
      </c>
      <c r="K1770">
        <f>VLOOKUP(I1770,[1]Key!$A$1:$C$72,3,FALSE)</f>
        <v>-87.909329999999997</v>
      </c>
      <c r="L1770" t="s">
        <v>72</v>
      </c>
      <c r="M1770">
        <f>VLOOKUP(L1770,[1]Key!$A$1:$C$72,2,FALSE)</f>
        <v>43.02948</v>
      </c>
      <c r="N1770">
        <f>VLOOKUP(L1770,[1]Key!$A$1:$C$72,3,FALSE)</f>
        <v>-87.912819999999996</v>
      </c>
      <c r="O1770">
        <v>22</v>
      </c>
      <c r="P1770">
        <v>3</v>
      </c>
      <c r="Q1770">
        <v>3.3</v>
      </c>
      <c r="R1770">
        <v>3.1</v>
      </c>
      <c r="S1770">
        <v>132</v>
      </c>
      <c r="T1770">
        <f t="shared" si="243"/>
        <v>-1</v>
      </c>
      <c r="U1770" s="1">
        <v>42785</v>
      </c>
      <c r="V1770" s="13">
        <f t="shared" si="244"/>
        <v>42767</v>
      </c>
      <c r="W1770" s="14">
        <f t="shared" si="245"/>
        <v>42785</v>
      </c>
      <c r="X1770" s="1" t="str">
        <f t="shared" si="246"/>
        <v>Sunday</v>
      </c>
      <c r="Y1770" s="2">
        <v>0.60929398148148151</v>
      </c>
      <c r="Z1770" s="2">
        <f t="shared" si="247"/>
        <v>0.625</v>
      </c>
      <c r="AA1770">
        <f>1</f>
        <v>1</v>
      </c>
      <c r="AB1770" s="1">
        <v>42785</v>
      </c>
      <c r="AC1770" s="13">
        <f t="shared" si="248"/>
        <v>42767</v>
      </c>
      <c r="AD1770" s="14">
        <f t="shared" si="249"/>
        <v>42785</v>
      </c>
      <c r="AE1770" s="1" t="str">
        <f t="shared" si="250"/>
        <v>Sunday</v>
      </c>
      <c r="AF1770" s="2">
        <v>0.62473379629629633</v>
      </c>
      <c r="AG1770" s="2">
        <f t="shared" si="251"/>
        <v>0.625</v>
      </c>
      <c r="AH1770" t="s">
        <v>27</v>
      </c>
    </row>
    <row r="1771" spans="1:34" x14ac:dyDescent="0.2">
      <c r="A1771">
        <v>1514336</v>
      </c>
      <c r="B1771" t="s">
        <v>88</v>
      </c>
      <c r="E1771">
        <v>53074</v>
      </c>
      <c r="F1771" t="s">
        <v>23</v>
      </c>
      <c r="G1771" t="s">
        <v>89</v>
      </c>
      <c r="H1771">
        <v>959</v>
      </c>
      <c r="I1771" t="s">
        <v>67</v>
      </c>
      <c r="J1771">
        <f>VLOOKUP(I1771,[1]Key!$A$1:$C$72,2,FALSE)</f>
        <v>43.074890000000003</v>
      </c>
      <c r="K1771">
        <f>VLOOKUP(I1771,[1]Key!$A$1:$C$72,3,FALSE)</f>
        <v>-87.882810000000006</v>
      </c>
      <c r="L1771" t="s">
        <v>67</v>
      </c>
      <c r="M1771">
        <f>VLOOKUP(L1771,[1]Key!$A$1:$C$72,2,FALSE)</f>
        <v>43.074890000000003</v>
      </c>
      <c r="N1771">
        <f>VLOOKUP(L1771,[1]Key!$A$1:$C$72,3,FALSE)</f>
        <v>-87.882810000000006</v>
      </c>
      <c r="O1771">
        <v>34</v>
      </c>
      <c r="P1771">
        <v>3</v>
      </c>
      <c r="Q1771">
        <v>5.0999999999999996</v>
      </c>
      <c r="R1771">
        <v>4.8</v>
      </c>
      <c r="S1771">
        <v>204</v>
      </c>
      <c r="T1771">
        <f t="shared" si="243"/>
        <v>-1</v>
      </c>
      <c r="U1771" s="1">
        <v>42785</v>
      </c>
      <c r="V1771" s="13">
        <f t="shared" si="244"/>
        <v>42767</v>
      </c>
      <c r="W1771" s="14">
        <f t="shared" si="245"/>
        <v>42785</v>
      </c>
      <c r="X1771" s="1" t="str">
        <f t="shared" si="246"/>
        <v>Sunday</v>
      </c>
      <c r="Y1771" s="2">
        <v>0.61226851851851849</v>
      </c>
      <c r="Z1771" s="2">
        <f t="shared" si="247"/>
        <v>0.625</v>
      </c>
      <c r="AA1771">
        <f>1</f>
        <v>1</v>
      </c>
      <c r="AB1771" s="1">
        <v>42785</v>
      </c>
      <c r="AC1771" s="13">
        <f t="shared" si="248"/>
        <v>42767</v>
      </c>
      <c r="AD1771" s="14">
        <f t="shared" si="249"/>
        <v>42785</v>
      </c>
      <c r="AE1771" s="1" t="str">
        <f t="shared" si="250"/>
        <v>Sunday</v>
      </c>
      <c r="AF1771" s="2">
        <v>0.63579861111111113</v>
      </c>
      <c r="AG1771" s="2">
        <f t="shared" si="251"/>
        <v>0.625</v>
      </c>
      <c r="AH1771" t="s">
        <v>35</v>
      </c>
    </row>
    <row r="1772" spans="1:34" x14ac:dyDescent="0.2">
      <c r="A1772">
        <v>1514373</v>
      </c>
      <c r="B1772" t="s">
        <v>88</v>
      </c>
      <c r="E1772">
        <v>53208</v>
      </c>
      <c r="F1772" t="s">
        <v>23</v>
      </c>
      <c r="G1772" t="s">
        <v>89</v>
      </c>
      <c r="H1772">
        <v>5454</v>
      </c>
      <c r="I1772" t="s">
        <v>34</v>
      </c>
      <c r="J1772">
        <f>VLOOKUP(I1772,[1]Key!$A$1:$C$72,2,FALSE)</f>
        <v>43.036900000000003</v>
      </c>
      <c r="K1772">
        <f>VLOOKUP(I1772,[1]Key!$A$1:$C$72,3,FALSE)</f>
        <v>-87.89667</v>
      </c>
      <c r="L1772" t="s">
        <v>80</v>
      </c>
      <c r="M1772">
        <f>VLOOKUP(L1772,[1]Key!$A$1:$C$72,2,FALSE)</f>
        <v>43.052460000000004</v>
      </c>
      <c r="N1772">
        <f>VLOOKUP(L1772,[1]Key!$A$1:$C$72,3,FALSE)</f>
        <v>-87.891000000000005</v>
      </c>
      <c r="O1772">
        <v>38</v>
      </c>
      <c r="P1772">
        <v>6</v>
      </c>
      <c r="Q1772">
        <v>5.7</v>
      </c>
      <c r="R1772">
        <v>5.4</v>
      </c>
      <c r="S1772">
        <v>228</v>
      </c>
      <c r="T1772">
        <f t="shared" si="243"/>
        <v>-1</v>
      </c>
      <c r="U1772" s="1">
        <v>42785</v>
      </c>
      <c r="V1772" s="13">
        <f t="shared" si="244"/>
        <v>42767</v>
      </c>
      <c r="W1772" s="14">
        <f t="shared" si="245"/>
        <v>42785</v>
      </c>
      <c r="X1772" s="1" t="str">
        <f t="shared" si="246"/>
        <v>Sunday</v>
      </c>
      <c r="Y1772" s="2">
        <v>0.61693287037037037</v>
      </c>
      <c r="Z1772" s="2">
        <f t="shared" si="247"/>
        <v>0.625</v>
      </c>
      <c r="AA1772">
        <f>1</f>
        <v>1</v>
      </c>
      <c r="AB1772" s="1">
        <v>42785</v>
      </c>
      <c r="AC1772" s="13">
        <f t="shared" si="248"/>
        <v>42767</v>
      </c>
      <c r="AD1772" s="14">
        <f t="shared" si="249"/>
        <v>42785</v>
      </c>
      <c r="AE1772" s="1" t="str">
        <f t="shared" si="250"/>
        <v>Sunday</v>
      </c>
      <c r="AF1772" s="2">
        <v>0.64366898148148144</v>
      </c>
      <c r="AG1772" s="2">
        <f t="shared" si="251"/>
        <v>0.625</v>
      </c>
      <c r="AH1772" t="s">
        <v>27</v>
      </c>
    </row>
    <row r="1773" spans="1:34" x14ac:dyDescent="0.2">
      <c r="A1773">
        <v>1514391</v>
      </c>
      <c r="B1773" t="s">
        <v>88</v>
      </c>
      <c r="E1773">
        <v>53208</v>
      </c>
      <c r="F1773" t="s">
        <v>23</v>
      </c>
      <c r="G1773" t="s">
        <v>89</v>
      </c>
      <c r="H1773">
        <v>186</v>
      </c>
      <c r="I1773" t="s">
        <v>34</v>
      </c>
      <c r="J1773">
        <f>VLOOKUP(I1773,[1]Key!$A$1:$C$72,2,FALSE)</f>
        <v>43.036900000000003</v>
      </c>
      <c r="K1773">
        <f>VLOOKUP(I1773,[1]Key!$A$1:$C$72,3,FALSE)</f>
        <v>-87.89667</v>
      </c>
      <c r="L1773" t="s">
        <v>80</v>
      </c>
      <c r="M1773">
        <f>VLOOKUP(L1773,[1]Key!$A$1:$C$72,2,FALSE)</f>
        <v>43.052460000000004</v>
      </c>
      <c r="N1773">
        <f>VLOOKUP(L1773,[1]Key!$A$1:$C$72,3,FALSE)</f>
        <v>-87.891000000000005</v>
      </c>
      <c r="O1773">
        <v>37</v>
      </c>
      <c r="P1773">
        <v>6</v>
      </c>
      <c r="Q1773">
        <v>5.6</v>
      </c>
      <c r="R1773">
        <v>5.3</v>
      </c>
      <c r="S1773">
        <v>222</v>
      </c>
      <c r="T1773">
        <f t="shared" si="243"/>
        <v>-1</v>
      </c>
      <c r="U1773" s="1">
        <v>42785</v>
      </c>
      <c r="V1773" s="13">
        <f t="shared" si="244"/>
        <v>42767</v>
      </c>
      <c r="W1773" s="14">
        <f t="shared" si="245"/>
        <v>42785</v>
      </c>
      <c r="X1773" s="1" t="str">
        <f t="shared" si="246"/>
        <v>Sunday</v>
      </c>
      <c r="Y1773" s="2">
        <v>0.61861111111111111</v>
      </c>
      <c r="Z1773" s="2">
        <f t="shared" si="247"/>
        <v>0.625</v>
      </c>
      <c r="AA1773">
        <f>1</f>
        <v>1</v>
      </c>
      <c r="AB1773" s="1">
        <v>42785</v>
      </c>
      <c r="AC1773" s="13">
        <f t="shared" si="248"/>
        <v>42767</v>
      </c>
      <c r="AD1773" s="14">
        <f t="shared" si="249"/>
        <v>42785</v>
      </c>
      <c r="AE1773" s="1" t="str">
        <f t="shared" si="250"/>
        <v>Sunday</v>
      </c>
      <c r="AF1773" s="2">
        <v>0.64399305555555553</v>
      </c>
      <c r="AG1773" s="2">
        <f t="shared" si="251"/>
        <v>0.625</v>
      </c>
      <c r="AH1773" t="s">
        <v>27</v>
      </c>
    </row>
    <row r="1774" spans="1:34" x14ac:dyDescent="0.2">
      <c r="A1774">
        <v>1514447</v>
      </c>
      <c r="B1774" t="s">
        <v>88</v>
      </c>
      <c r="E1774">
        <v>7928</v>
      </c>
      <c r="F1774" t="s">
        <v>23</v>
      </c>
      <c r="G1774" t="s">
        <v>89</v>
      </c>
      <c r="H1774">
        <v>5520</v>
      </c>
      <c r="I1774" t="s">
        <v>74</v>
      </c>
      <c r="J1774">
        <f>VLOOKUP(I1774,[1]Key!$A$1:$C$72,2,FALSE)</f>
        <v>43.040154000000001</v>
      </c>
      <c r="K1774">
        <f>VLOOKUP(I1774,[1]Key!$A$1:$C$72,3,FALSE)</f>
        <v>-87.932113000000001</v>
      </c>
      <c r="L1774" t="s">
        <v>34</v>
      </c>
      <c r="M1774">
        <f>VLOOKUP(L1774,[1]Key!$A$1:$C$72,2,FALSE)</f>
        <v>43.036900000000003</v>
      </c>
      <c r="N1774">
        <f>VLOOKUP(L1774,[1]Key!$A$1:$C$72,3,FALSE)</f>
        <v>-87.89667</v>
      </c>
      <c r="O1774">
        <v>69</v>
      </c>
      <c r="P1774">
        <v>9</v>
      </c>
      <c r="Q1774">
        <v>10.4</v>
      </c>
      <c r="R1774">
        <v>9.8000000000000007</v>
      </c>
      <c r="S1774">
        <v>414</v>
      </c>
      <c r="T1774">
        <f t="shared" si="243"/>
        <v>-1</v>
      </c>
      <c r="U1774" s="1">
        <v>42785</v>
      </c>
      <c r="V1774" s="13">
        <f t="shared" si="244"/>
        <v>42767</v>
      </c>
      <c r="W1774" s="14">
        <f t="shared" si="245"/>
        <v>42785</v>
      </c>
      <c r="X1774" s="1" t="str">
        <f t="shared" si="246"/>
        <v>Sunday</v>
      </c>
      <c r="Y1774" s="2">
        <v>0.62534722222222217</v>
      </c>
      <c r="Z1774" s="2">
        <f t="shared" si="247"/>
        <v>0.625</v>
      </c>
      <c r="AA1774">
        <f>1</f>
        <v>1</v>
      </c>
      <c r="AB1774" s="1">
        <v>42785</v>
      </c>
      <c r="AC1774" s="13">
        <f t="shared" si="248"/>
        <v>42767</v>
      </c>
      <c r="AD1774" s="14">
        <f t="shared" si="249"/>
        <v>42785</v>
      </c>
      <c r="AE1774" s="1" t="str">
        <f t="shared" si="250"/>
        <v>Sunday</v>
      </c>
      <c r="AF1774" s="2">
        <v>0.67318287037037028</v>
      </c>
      <c r="AG1774" s="2">
        <f t="shared" si="251"/>
        <v>0.66666666666666663</v>
      </c>
      <c r="AH1774" t="s">
        <v>27</v>
      </c>
    </row>
    <row r="1775" spans="1:34" x14ac:dyDescent="0.2">
      <c r="A1775">
        <v>1514612</v>
      </c>
      <c r="B1775" t="s">
        <v>88</v>
      </c>
      <c r="F1775" t="s">
        <v>23</v>
      </c>
      <c r="G1775" t="s">
        <v>89</v>
      </c>
      <c r="H1775">
        <v>11</v>
      </c>
      <c r="I1775" t="s">
        <v>47</v>
      </c>
      <c r="J1775">
        <f>VLOOKUP(I1775,[1]Key!$A$1:$C$72,2,FALSE)</f>
        <v>43.049230000000001</v>
      </c>
      <c r="K1775">
        <f>VLOOKUP(I1775,[1]Key!$A$1:$C$72,3,FALSE)</f>
        <v>-87.911940000000001</v>
      </c>
      <c r="L1775" t="s">
        <v>31</v>
      </c>
      <c r="M1775">
        <f>VLOOKUP(L1775,[1]Key!$A$1:$C$72,2,FALSE)</f>
        <v>43.03519</v>
      </c>
      <c r="N1775">
        <f>VLOOKUP(L1775,[1]Key!$A$1:$C$72,3,FALSE)</f>
        <v>-87.907390000000007</v>
      </c>
      <c r="O1775">
        <v>66</v>
      </c>
      <c r="P1775">
        <v>9</v>
      </c>
      <c r="Q1775">
        <v>9.9</v>
      </c>
      <c r="R1775">
        <v>9.4</v>
      </c>
      <c r="S1775">
        <v>396</v>
      </c>
      <c r="T1775">
        <f t="shared" si="243"/>
        <v>-1</v>
      </c>
      <c r="U1775" s="1">
        <v>42785</v>
      </c>
      <c r="V1775" s="13">
        <f t="shared" si="244"/>
        <v>42767</v>
      </c>
      <c r="W1775" s="14">
        <f t="shared" si="245"/>
        <v>42785</v>
      </c>
      <c r="X1775" s="1" t="str">
        <f t="shared" si="246"/>
        <v>Sunday</v>
      </c>
      <c r="Y1775" s="2">
        <v>0.65200231481481474</v>
      </c>
      <c r="Z1775" s="2">
        <f t="shared" si="247"/>
        <v>0.66666666666666663</v>
      </c>
      <c r="AA1775">
        <f>1</f>
        <v>1</v>
      </c>
      <c r="AB1775" s="1">
        <v>42785</v>
      </c>
      <c r="AC1775" s="13">
        <f t="shared" si="248"/>
        <v>42767</v>
      </c>
      <c r="AD1775" s="14">
        <f t="shared" si="249"/>
        <v>42785</v>
      </c>
      <c r="AE1775" s="1" t="str">
        <f t="shared" si="250"/>
        <v>Sunday</v>
      </c>
      <c r="AF1775" s="2">
        <v>0.69760416666666669</v>
      </c>
      <c r="AG1775" s="2">
        <f t="shared" si="251"/>
        <v>0.70833333333333326</v>
      </c>
      <c r="AH1775" t="s">
        <v>27</v>
      </c>
    </row>
    <row r="1776" spans="1:34" x14ac:dyDescent="0.2">
      <c r="A1776">
        <v>1514631</v>
      </c>
      <c r="B1776" t="s">
        <v>88</v>
      </c>
      <c r="E1776">
        <v>85048</v>
      </c>
      <c r="F1776" t="s">
        <v>23</v>
      </c>
      <c r="G1776" t="s">
        <v>89</v>
      </c>
      <c r="H1776">
        <v>11062</v>
      </c>
      <c r="I1776" t="s">
        <v>74</v>
      </c>
      <c r="J1776">
        <f>VLOOKUP(I1776,[1]Key!$A$1:$C$72,2,FALSE)</f>
        <v>43.040154000000001</v>
      </c>
      <c r="K1776">
        <f>VLOOKUP(I1776,[1]Key!$A$1:$C$72,3,FALSE)</f>
        <v>-87.932113000000001</v>
      </c>
      <c r="L1776" t="s">
        <v>36</v>
      </c>
      <c r="M1776">
        <f>VLOOKUP(L1776,[1]Key!$A$1:$C$72,2,FALSE)</f>
        <v>43.038580000000003</v>
      </c>
      <c r="N1776">
        <f>VLOOKUP(L1776,[1]Key!$A$1:$C$72,3,FALSE)</f>
        <v>-87.90934</v>
      </c>
      <c r="O1776">
        <v>14</v>
      </c>
      <c r="P1776">
        <v>3</v>
      </c>
      <c r="Q1776">
        <v>2.1</v>
      </c>
      <c r="R1776">
        <v>2</v>
      </c>
      <c r="S1776">
        <v>84</v>
      </c>
      <c r="T1776">
        <f t="shared" si="243"/>
        <v>-1</v>
      </c>
      <c r="U1776" s="1">
        <v>42785</v>
      </c>
      <c r="V1776" s="13">
        <f t="shared" si="244"/>
        <v>42767</v>
      </c>
      <c r="W1776" s="14">
        <f t="shared" si="245"/>
        <v>42785</v>
      </c>
      <c r="X1776" s="1" t="str">
        <f t="shared" si="246"/>
        <v>Sunday</v>
      </c>
      <c r="Y1776" s="2">
        <v>0.65517361111111116</v>
      </c>
      <c r="Z1776" s="2">
        <f t="shared" si="247"/>
        <v>0.66666666666666663</v>
      </c>
      <c r="AA1776">
        <f>1</f>
        <v>1</v>
      </c>
      <c r="AB1776" s="1">
        <v>42785</v>
      </c>
      <c r="AC1776" s="13">
        <f t="shared" si="248"/>
        <v>42767</v>
      </c>
      <c r="AD1776" s="14">
        <f t="shared" si="249"/>
        <v>42785</v>
      </c>
      <c r="AE1776" s="1" t="str">
        <f t="shared" si="250"/>
        <v>Sunday</v>
      </c>
      <c r="AF1776" s="2">
        <v>0.66505787037037034</v>
      </c>
      <c r="AG1776" s="2">
        <f t="shared" si="251"/>
        <v>0.66666666666666663</v>
      </c>
      <c r="AH1776" t="s">
        <v>27</v>
      </c>
    </row>
    <row r="1777" spans="1:34" x14ac:dyDescent="0.2">
      <c r="A1777">
        <v>1514298</v>
      </c>
      <c r="B1777" t="s">
        <v>88</v>
      </c>
      <c r="E1777">
        <v>53110</v>
      </c>
      <c r="F1777" t="s">
        <v>23</v>
      </c>
      <c r="G1777" t="s">
        <v>89</v>
      </c>
      <c r="H1777">
        <v>317</v>
      </c>
      <c r="I1777" t="s">
        <v>54</v>
      </c>
      <c r="J1777">
        <f>VLOOKUP(I1777,[1]Key!$A$1:$C$72,2,FALSE)</f>
        <v>43.046570000000003</v>
      </c>
      <c r="K1777">
        <f>VLOOKUP(I1777,[1]Key!$A$1:$C$72,3,FALSE)</f>
        <v>-87.908720000000002</v>
      </c>
      <c r="L1777" t="s">
        <v>80</v>
      </c>
      <c r="M1777">
        <f>VLOOKUP(L1777,[1]Key!$A$1:$C$72,2,FALSE)</f>
        <v>43.052460000000004</v>
      </c>
      <c r="N1777">
        <f>VLOOKUP(L1777,[1]Key!$A$1:$C$72,3,FALSE)</f>
        <v>-87.891000000000005</v>
      </c>
      <c r="O1777">
        <v>11</v>
      </c>
      <c r="P1777">
        <v>3</v>
      </c>
      <c r="Q1777">
        <v>1.7</v>
      </c>
      <c r="R1777">
        <v>1.6</v>
      </c>
      <c r="S1777">
        <v>66</v>
      </c>
      <c r="T1777">
        <f t="shared" si="243"/>
        <v>-1</v>
      </c>
      <c r="U1777" s="1">
        <v>42785</v>
      </c>
      <c r="V1777" s="13">
        <f t="shared" si="244"/>
        <v>42767</v>
      </c>
      <c r="W1777" s="14">
        <f t="shared" si="245"/>
        <v>42785</v>
      </c>
      <c r="X1777" s="1" t="str">
        <f t="shared" si="246"/>
        <v>Sunday</v>
      </c>
      <c r="Y1777" s="2">
        <v>0.65736111111111117</v>
      </c>
      <c r="Z1777" s="2">
        <f t="shared" si="247"/>
        <v>0.66666666666666663</v>
      </c>
      <c r="AA1777">
        <f>1</f>
        <v>1</v>
      </c>
      <c r="AB1777" s="1">
        <v>42785</v>
      </c>
      <c r="AC1777" s="13">
        <f t="shared" si="248"/>
        <v>42767</v>
      </c>
      <c r="AD1777" s="14">
        <f t="shared" si="249"/>
        <v>42785</v>
      </c>
      <c r="AE1777" s="1" t="str">
        <f t="shared" si="250"/>
        <v>Sunday</v>
      </c>
      <c r="AF1777" s="2">
        <v>0.66521990740740744</v>
      </c>
      <c r="AG1777" s="2">
        <f t="shared" si="251"/>
        <v>0.66666666666666663</v>
      </c>
      <c r="AH1777" t="s">
        <v>27</v>
      </c>
    </row>
    <row r="1778" spans="1:34" x14ac:dyDescent="0.2">
      <c r="A1778">
        <v>1294304</v>
      </c>
      <c r="B1778" t="s">
        <v>88</v>
      </c>
      <c r="E1778">
        <v>53202</v>
      </c>
      <c r="F1778" t="s">
        <v>23</v>
      </c>
      <c r="G1778" t="s">
        <v>89</v>
      </c>
      <c r="H1778">
        <v>11094</v>
      </c>
      <c r="I1778" t="s">
        <v>69</v>
      </c>
      <c r="J1778">
        <f>VLOOKUP(I1778,[1]Key!$A$1:$C$72,2,FALSE)</f>
        <v>43.048200000000001</v>
      </c>
      <c r="K1778">
        <f>VLOOKUP(I1778,[1]Key!$A$1:$C$72,3,FALSE)</f>
        <v>-87.900859999999994</v>
      </c>
      <c r="L1778" t="s">
        <v>31</v>
      </c>
      <c r="M1778">
        <f>VLOOKUP(L1778,[1]Key!$A$1:$C$72,2,FALSE)</f>
        <v>43.03519</v>
      </c>
      <c r="N1778">
        <f>VLOOKUP(L1778,[1]Key!$A$1:$C$72,3,FALSE)</f>
        <v>-87.907390000000007</v>
      </c>
      <c r="O1778">
        <v>42</v>
      </c>
      <c r="P1778">
        <v>6</v>
      </c>
      <c r="Q1778">
        <v>6.3</v>
      </c>
      <c r="R1778">
        <v>6</v>
      </c>
      <c r="S1778">
        <v>252</v>
      </c>
      <c r="T1778">
        <f t="shared" si="243"/>
        <v>-1</v>
      </c>
      <c r="U1778" s="1">
        <v>42785</v>
      </c>
      <c r="V1778" s="13">
        <f t="shared" si="244"/>
        <v>42767</v>
      </c>
      <c r="W1778" s="14">
        <f t="shared" si="245"/>
        <v>42785</v>
      </c>
      <c r="X1778" s="1" t="str">
        <f t="shared" si="246"/>
        <v>Sunday</v>
      </c>
      <c r="Y1778" s="2">
        <v>0.69326388888888879</v>
      </c>
      <c r="Z1778" s="2">
        <f t="shared" si="247"/>
        <v>0.70833333333333326</v>
      </c>
      <c r="AA1778">
        <f>1</f>
        <v>1</v>
      </c>
      <c r="AB1778" s="1">
        <v>42785</v>
      </c>
      <c r="AC1778" s="13">
        <f t="shared" si="248"/>
        <v>42767</v>
      </c>
      <c r="AD1778" s="14">
        <f t="shared" si="249"/>
        <v>42785</v>
      </c>
      <c r="AE1778" s="1" t="str">
        <f t="shared" si="250"/>
        <v>Sunday</v>
      </c>
      <c r="AF1778" s="2">
        <v>0.72271990740740744</v>
      </c>
      <c r="AG1778" s="2">
        <f t="shared" si="251"/>
        <v>0.70833333333333326</v>
      </c>
      <c r="AH1778" t="s">
        <v>27</v>
      </c>
    </row>
    <row r="1779" spans="1:34" x14ac:dyDescent="0.2">
      <c r="A1779">
        <v>1514909</v>
      </c>
      <c r="B1779" t="s">
        <v>88</v>
      </c>
      <c r="E1779">
        <v>53188</v>
      </c>
      <c r="F1779" t="s">
        <v>23</v>
      </c>
      <c r="G1779" t="s">
        <v>89</v>
      </c>
      <c r="H1779">
        <v>11106</v>
      </c>
      <c r="I1779" t="s">
        <v>66</v>
      </c>
      <c r="J1779">
        <f>VLOOKUP(I1779,[1]Key!$A$1:$C$72,2,FALSE)</f>
        <v>43.060155999999999</v>
      </c>
      <c r="K1779">
        <f>VLOOKUP(I1779,[1]Key!$A$1:$C$72,3,FALSE)</f>
        <v>-87.881258000000003</v>
      </c>
      <c r="L1779" t="s">
        <v>76</v>
      </c>
      <c r="M1779">
        <f>VLOOKUP(L1779,[1]Key!$A$1:$C$72,2,FALSE)</f>
        <v>43.063749000000001</v>
      </c>
      <c r="N1779">
        <f>VLOOKUP(L1779,[1]Key!$A$1:$C$72,3,FALSE)</f>
        <v>-87.887962999999999</v>
      </c>
      <c r="O1779">
        <v>35</v>
      </c>
      <c r="P1779">
        <v>6</v>
      </c>
      <c r="Q1779">
        <v>5.3</v>
      </c>
      <c r="R1779">
        <v>5</v>
      </c>
      <c r="S1779">
        <v>210</v>
      </c>
      <c r="T1779">
        <f t="shared" si="243"/>
        <v>-1</v>
      </c>
      <c r="U1779" s="1">
        <v>42785</v>
      </c>
      <c r="V1779" s="13">
        <f t="shared" si="244"/>
        <v>42767</v>
      </c>
      <c r="W1779" s="14">
        <f t="shared" si="245"/>
        <v>42785</v>
      </c>
      <c r="X1779" s="1" t="str">
        <f t="shared" si="246"/>
        <v>Sunday</v>
      </c>
      <c r="Y1779" s="2">
        <v>0.69527777777777777</v>
      </c>
      <c r="Z1779" s="2">
        <f t="shared" si="247"/>
        <v>0.70833333333333326</v>
      </c>
      <c r="AA1779">
        <f>1</f>
        <v>1</v>
      </c>
      <c r="AB1779" s="1">
        <v>42785</v>
      </c>
      <c r="AC1779" s="13">
        <f t="shared" si="248"/>
        <v>42767</v>
      </c>
      <c r="AD1779" s="14">
        <f t="shared" si="249"/>
        <v>42785</v>
      </c>
      <c r="AE1779" s="1" t="str">
        <f t="shared" si="250"/>
        <v>Sunday</v>
      </c>
      <c r="AF1779" s="2">
        <v>0.71986111111111117</v>
      </c>
      <c r="AG1779" s="2">
        <f t="shared" si="251"/>
        <v>0.70833333333333326</v>
      </c>
      <c r="AH1779" t="s">
        <v>27</v>
      </c>
    </row>
    <row r="1780" spans="1:34" x14ac:dyDescent="0.2">
      <c r="A1780">
        <v>1514955</v>
      </c>
      <c r="B1780" t="s">
        <v>88</v>
      </c>
      <c r="E1780">
        <v>53202</v>
      </c>
      <c r="F1780" t="s">
        <v>23</v>
      </c>
      <c r="G1780" t="s">
        <v>89</v>
      </c>
      <c r="H1780">
        <v>11134</v>
      </c>
      <c r="I1780" t="s">
        <v>34</v>
      </c>
      <c r="J1780">
        <f>VLOOKUP(I1780,[1]Key!$A$1:$C$72,2,FALSE)</f>
        <v>43.036900000000003</v>
      </c>
      <c r="K1780">
        <f>VLOOKUP(I1780,[1]Key!$A$1:$C$72,3,FALSE)</f>
        <v>-87.89667</v>
      </c>
      <c r="L1780" t="s">
        <v>34</v>
      </c>
      <c r="M1780">
        <f>VLOOKUP(L1780,[1]Key!$A$1:$C$72,2,FALSE)</f>
        <v>43.036900000000003</v>
      </c>
      <c r="N1780">
        <f>VLOOKUP(L1780,[1]Key!$A$1:$C$72,3,FALSE)</f>
        <v>-87.89667</v>
      </c>
      <c r="O1780">
        <v>23</v>
      </c>
      <c r="P1780">
        <v>3</v>
      </c>
      <c r="Q1780">
        <v>3.5</v>
      </c>
      <c r="R1780">
        <v>3.3</v>
      </c>
      <c r="S1780">
        <v>138</v>
      </c>
      <c r="T1780">
        <f t="shared" si="243"/>
        <v>-1</v>
      </c>
      <c r="U1780" s="1">
        <v>42785</v>
      </c>
      <c r="V1780" s="13">
        <f t="shared" si="244"/>
        <v>42767</v>
      </c>
      <c r="W1780" s="14">
        <f t="shared" si="245"/>
        <v>42785</v>
      </c>
      <c r="X1780" s="1" t="str">
        <f t="shared" si="246"/>
        <v>Sunday</v>
      </c>
      <c r="Y1780" s="2">
        <v>0.70018518518518524</v>
      </c>
      <c r="Z1780" s="2">
        <f t="shared" si="247"/>
        <v>0.70833333333333326</v>
      </c>
      <c r="AA1780">
        <f>1</f>
        <v>1</v>
      </c>
      <c r="AB1780" s="1">
        <v>42785</v>
      </c>
      <c r="AC1780" s="13">
        <f t="shared" si="248"/>
        <v>42767</v>
      </c>
      <c r="AD1780" s="14">
        <f t="shared" si="249"/>
        <v>42785</v>
      </c>
      <c r="AE1780" s="1" t="str">
        <f t="shared" si="250"/>
        <v>Sunday</v>
      </c>
      <c r="AF1780" s="2">
        <v>0.71635416666666663</v>
      </c>
      <c r="AG1780" s="2">
        <f t="shared" si="251"/>
        <v>0.70833333333333326</v>
      </c>
      <c r="AH1780" t="s">
        <v>35</v>
      </c>
    </row>
    <row r="1781" spans="1:34" x14ac:dyDescent="0.2">
      <c r="A1781">
        <v>1514801</v>
      </c>
      <c r="B1781" t="s">
        <v>88</v>
      </c>
      <c r="E1781">
        <v>53207</v>
      </c>
      <c r="F1781" t="s">
        <v>23</v>
      </c>
      <c r="G1781" t="s">
        <v>89</v>
      </c>
      <c r="H1781">
        <v>5555</v>
      </c>
      <c r="I1781" t="s">
        <v>39</v>
      </c>
      <c r="J1781">
        <f>VLOOKUP(I1781,[1]Key!$A$1:$C$72,2,FALSE)</f>
        <v>43.03913</v>
      </c>
      <c r="K1781">
        <f>VLOOKUP(I1781,[1]Key!$A$1:$C$72,3,FALSE)</f>
        <v>-87.916150000000002</v>
      </c>
      <c r="L1781" t="s">
        <v>79</v>
      </c>
      <c r="M1781">
        <f>VLOOKUP(L1781,[1]Key!$A$1:$C$72,2,FALSE)</f>
        <v>43.038649999999997</v>
      </c>
      <c r="N1781">
        <f>VLOOKUP(L1781,[1]Key!$A$1:$C$72,3,FALSE)</f>
        <v>-87.921930000000003</v>
      </c>
      <c r="O1781">
        <v>8</v>
      </c>
      <c r="P1781">
        <v>3</v>
      </c>
      <c r="Q1781">
        <v>1.2</v>
      </c>
      <c r="R1781">
        <v>1.1000000000000001</v>
      </c>
      <c r="S1781">
        <v>48</v>
      </c>
      <c r="T1781">
        <f t="shared" si="243"/>
        <v>-1</v>
      </c>
      <c r="U1781" s="1">
        <v>42785</v>
      </c>
      <c r="V1781" s="13">
        <f t="shared" si="244"/>
        <v>42767</v>
      </c>
      <c r="W1781" s="14">
        <f t="shared" si="245"/>
        <v>42785</v>
      </c>
      <c r="X1781" s="1" t="str">
        <f t="shared" si="246"/>
        <v>Sunday</v>
      </c>
      <c r="Y1781" s="2">
        <v>0.71331018518518519</v>
      </c>
      <c r="Z1781" s="2">
        <f t="shared" si="247"/>
        <v>0.70833333333333326</v>
      </c>
      <c r="AA1781">
        <f>1</f>
        <v>1</v>
      </c>
      <c r="AB1781" s="1">
        <v>42785</v>
      </c>
      <c r="AC1781" s="13">
        <f t="shared" si="248"/>
        <v>42767</v>
      </c>
      <c r="AD1781" s="14">
        <f t="shared" si="249"/>
        <v>42785</v>
      </c>
      <c r="AE1781" s="1" t="str">
        <f t="shared" si="250"/>
        <v>Sunday</v>
      </c>
      <c r="AF1781" s="2">
        <v>0.71893518518518518</v>
      </c>
      <c r="AG1781" s="2">
        <f t="shared" si="251"/>
        <v>0.70833333333333326</v>
      </c>
      <c r="AH1781" t="s">
        <v>27</v>
      </c>
    </row>
    <row r="1782" spans="1:34" x14ac:dyDescent="0.2">
      <c r="A1782">
        <v>1515029</v>
      </c>
      <c r="B1782" t="s">
        <v>88</v>
      </c>
      <c r="E1782">
        <v>94703</v>
      </c>
      <c r="F1782" t="s">
        <v>23</v>
      </c>
      <c r="G1782" t="s">
        <v>89</v>
      </c>
      <c r="H1782">
        <v>243</v>
      </c>
      <c r="I1782" t="s">
        <v>30</v>
      </c>
      <c r="J1782">
        <f>VLOOKUP(I1782,[1]Key!$A$1:$C$72,2,FALSE)</f>
        <v>43.05847</v>
      </c>
      <c r="K1782">
        <f>VLOOKUP(I1782,[1]Key!$A$1:$C$72,3,FALSE)</f>
        <v>-87.898079999999993</v>
      </c>
      <c r="L1782" t="s">
        <v>36</v>
      </c>
      <c r="M1782">
        <f>VLOOKUP(L1782,[1]Key!$A$1:$C$72,2,FALSE)</f>
        <v>43.038580000000003</v>
      </c>
      <c r="N1782">
        <f>VLOOKUP(L1782,[1]Key!$A$1:$C$72,3,FALSE)</f>
        <v>-87.90934</v>
      </c>
      <c r="O1782">
        <v>20</v>
      </c>
      <c r="P1782">
        <v>3</v>
      </c>
      <c r="Q1782">
        <v>3</v>
      </c>
      <c r="R1782">
        <v>2.9</v>
      </c>
      <c r="S1782">
        <v>120</v>
      </c>
      <c r="T1782">
        <f t="shared" si="243"/>
        <v>-1</v>
      </c>
      <c r="U1782" s="1">
        <v>42785</v>
      </c>
      <c r="V1782" s="13">
        <f t="shared" si="244"/>
        <v>42767</v>
      </c>
      <c r="W1782" s="14">
        <f t="shared" si="245"/>
        <v>42785</v>
      </c>
      <c r="X1782" s="1" t="str">
        <f t="shared" si="246"/>
        <v>Sunday</v>
      </c>
      <c r="Y1782" s="2">
        <v>0.71332175925925922</v>
      </c>
      <c r="Z1782" s="2">
        <f t="shared" si="247"/>
        <v>0.70833333333333326</v>
      </c>
      <c r="AA1782">
        <f>1</f>
        <v>1</v>
      </c>
      <c r="AB1782" s="1">
        <v>42785</v>
      </c>
      <c r="AC1782" s="13">
        <f t="shared" si="248"/>
        <v>42767</v>
      </c>
      <c r="AD1782" s="14">
        <f t="shared" si="249"/>
        <v>42785</v>
      </c>
      <c r="AE1782" s="1" t="str">
        <f t="shared" si="250"/>
        <v>Sunday</v>
      </c>
      <c r="AF1782" s="2">
        <v>0.72728009259259263</v>
      </c>
      <c r="AG1782" s="2">
        <f t="shared" si="251"/>
        <v>0.70833333333333326</v>
      </c>
      <c r="AH1782" t="s">
        <v>27</v>
      </c>
    </row>
    <row r="1783" spans="1:34" x14ac:dyDescent="0.2">
      <c r="A1783">
        <v>1515114</v>
      </c>
      <c r="B1783" t="s">
        <v>88</v>
      </c>
      <c r="E1783">
        <v>53204</v>
      </c>
      <c r="F1783" t="s">
        <v>23</v>
      </c>
      <c r="G1783" t="s">
        <v>89</v>
      </c>
      <c r="H1783">
        <v>5548</v>
      </c>
      <c r="I1783" t="s">
        <v>72</v>
      </c>
      <c r="J1783">
        <f>VLOOKUP(I1783,[1]Key!$A$1:$C$72,2,FALSE)</f>
        <v>43.02948</v>
      </c>
      <c r="K1783">
        <f>VLOOKUP(I1783,[1]Key!$A$1:$C$72,3,FALSE)</f>
        <v>-87.912819999999996</v>
      </c>
      <c r="L1783" t="s">
        <v>34</v>
      </c>
      <c r="M1783">
        <f>VLOOKUP(L1783,[1]Key!$A$1:$C$72,2,FALSE)</f>
        <v>43.036900000000003</v>
      </c>
      <c r="N1783">
        <f>VLOOKUP(L1783,[1]Key!$A$1:$C$72,3,FALSE)</f>
        <v>-87.89667</v>
      </c>
      <c r="O1783">
        <v>22</v>
      </c>
      <c r="P1783">
        <v>3</v>
      </c>
      <c r="Q1783">
        <v>3.3</v>
      </c>
      <c r="R1783">
        <v>3.1</v>
      </c>
      <c r="S1783">
        <v>132</v>
      </c>
      <c r="T1783">
        <f t="shared" si="243"/>
        <v>-1</v>
      </c>
      <c r="U1783" s="1">
        <v>42785</v>
      </c>
      <c r="V1783" s="13">
        <f t="shared" si="244"/>
        <v>42767</v>
      </c>
      <c r="W1783" s="14">
        <f t="shared" si="245"/>
        <v>42785</v>
      </c>
      <c r="X1783" s="1" t="str">
        <f t="shared" si="246"/>
        <v>Sunday</v>
      </c>
      <c r="Y1783" s="2">
        <v>0.73364583333333344</v>
      </c>
      <c r="Z1783" s="2">
        <f t="shared" si="247"/>
        <v>0.75</v>
      </c>
      <c r="AA1783">
        <f>1</f>
        <v>1</v>
      </c>
      <c r="AB1783" s="1">
        <v>42785</v>
      </c>
      <c r="AC1783" s="13">
        <f t="shared" si="248"/>
        <v>42767</v>
      </c>
      <c r="AD1783" s="14">
        <f t="shared" si="249"/>
        <v>42785</v>
      </c>
      <c r="AE1783" s="1" t="str">
        <f t="shared" si="250"/>
        <v>Sunday</v>
      </c>
      <c r="AF1783" s="2">
        <v>0.74884259259259256</v>
      </c>
      <c r="AG1783" s="2">
        <f t="shared" si="251"/>
        <v>0.75</v>
      </c>
      <c r="AH1783" t="s">
        <v>27</v>
      </c>
    </row>
    <row r="1784" spans="1:34" x14ac:dyDescent="0.2">
      <c r="A1784">
        <v>1507161</v>
      </c>
      <c r="B1784" t="s">
        <v>88</v>
      </c>
      <c r="E1784">
        <v>90020</v>
      </c>
      <c r="F1784" t="s">
        <v>23</v>
      </c>
      <c r="G1784" t="s">
        <v>89</v>
      </c>
      <c r="H1784">
        <v>11078</v>
      </c>
      <c r="I1784" t="s">
        <v>80</v>
      </c>
      <c r="J1784">
        <f>VLOOKUP(I1784,[1]Key!$A$1:$C$72,2,FALSE)</f>
        <v>43.052460000000004</v>
      </c>
      <c r="K1784">
        <f>VLOOKUP(I1784,[1]Key!$A$1:$C$72,3,FALSE)</f>
        <v>-87.891000000000005</v>
      </c>
      <c r="L1784" t="s">
        <v>31</v>
      </c>
      <c r="M1784">
        <f>VLOOKUP(L1784,[1]Key!$A$1:$C$72,2,FALSE)</f>
        <v>43.03519</v>
      </c>
      <c r="N1784">
        <f>VLOOKUP(L1784,[1]Key!$A$1:$C$72,3,FALSE)</f>
        <v>-87.907390000000007</v>
      </c>
      <c r="O1784">
        <v>29</v>
      </c>
      <c r="P1784">
        <v>3</v>
      </c>
      <c r="Q1784">
        <v>4.4000000000000004</v>
      </c>
      <c r="R1784">
        <v>4.0999999999999996</v>
      </c>
      <c r="S1784">
        <v>174</v>
      </c>
      <c r="T1784">
        <f t="shared" si="243"/>
        <v>-1</v>
      </c>
      <c r="U1784" s="1">
        <v>42779</v>
      </c>
      <c r="V1784" s="13">
        <f t="shared" si="244"/>
        <v>42767</v>
      </c>
      <c r="W1784" s="14">
        <f t="shared" si="245"/>
        <v>42779</v>
      </c>
      <c r="X1784" s="1" t="str">
        <f t="shared" si="246"/>
        <v>Monday</v>
      </c>
      <c r="Y1784" s="2">
        <v>0.51444444444444448</v>
      </c>
      <c r="Z1784" s="2">
        <f t="shared" si="247"/>
        <v>0.5</v>
      </c>
      <c r="AA1784">
        <f>1</f>
        <v>1</v>
      </c>
      <c r="AB1784" s="1">
        <v>42779</v>
      </c>
      <c r="AC1784" s="13">
        <f t="shared" si="248"/>
        <v>42767</v>
      </c>
      <c r="AD1784" s="14">
        <f t="shared" si="249"/>
        <v>42779</v>
      </c>
      <c r="AE1784" s="1" t="str">
        <f t="shared" si="250"/>
        <v>Monday</v>
      </c>
      <c r="AF1784" s="2">
        <v>0.53430555555555559</v>
      </c>
      <c r="AG1784" s="2">
        <f t="shared" si="251"/>
        <v>0.54166666666666663</v>
      </c>
      <c r="AH1784" t="s">
        <v>27</v>
      </c>
    </row>
    <row r="1785" spans="1:34" x14ac:dyDescent="0.2">
      <c r="A1785">
        <v>1507310</v>
      </c>
      <c r="B1785" t="s">
        <v>88</v>
      </c>
      <c r="E1785">
        <v>53215</v>
      </c>
      <c r="F1785" t="s">
        <v>23</v>
      </c>
      <c r="G1785" t="s">
        <v>89</v>
      </c>
      <c r="H1785">
        <v>997</v>
      </c>
      <c r="I1785" t="s">
        <v>73</v>
      </c>
      <c r="J1785">
        <f>VLOOKUP(I1785,[1]Key!$A$1:$C$72,2,FALSE)</f>
        <v>43.040349999999997</v>
      </c>
      <c r="K1785">
        <f>VLOOKUP(I1785,[1]Key!$A$1:$C$72,3,FALSE)</f>
        <v>-87.920760000000001</v>
      </c>
      <c r="L1785" t="s">
        <v>52</v>
      </c>
      <c r="M1785">
        <f>VLOOKUP(L1785,[1]Key!$A$1:$C$72,2,FALSE)</f>
        <v>43.026470000000003</v>
      </c>
      <c r="N1785">
        <f>VLOOKUP(L1785,[1]Key!$A$1:$C$72,3,FALSE)</f>
        <v>-87.918040000000005</v>
      </c>
      <c r="O1785">
        <v>23</v>
      </c>
      <c r="P1785">
        <v>3</v>
      </c>
      <c r="Q1785">
        <v>3.5</v>
      </c>
      <c r="R1785">
        <v>3.3</v>
      </c>
      <c r="S1785">
        <v>138</v>
      </c>
      <c r="T1785">
        <f t="shared" si="243"/>
        <v>-1</v>
      </c>
      <c r="U1785" s="1">
        <v>42779</v>
      </c>
      <c r="V1785" s="13">
        <f t="shared" si="244"/>
        <v>42767</v>
      </c>
      <c r="W1785" s="14">
        <f t="shared" si="245"/>
        <v>42779</v>
      </c>
      <c r="X1785" s="1" t="str">
        <f t="shared" si="246"/>
        <v>Monday</v>
      </c>
      <c r="Y1785" s="2">
        <v>0.56282407407407409</v>
      </c>
      <c r="Z1785" s="2">
        <f t="shared" si="247"/>
        <v>0.58333333333333326</v>
      </c>
      <c r="AA1785">
        <f>1</f>
        <v>1</v>
      </c>
      <c r="AB1785" s="1">
        <v>42779</v>
      </c>
      <c r="AC1785" s="13">
        <f t="shared" si="248"/>
        <v>42767</v>
      </c>
      <c r="AD1785" s="14">
        <f t="shared" si="249"/>
        <v>42779</v>
      </c>
      <c r="AE1785" s="1" t="str">
        <f t="shared" si="250"/>
        <v>Monday</v>
      </c>
      <c r="AF1785" s="2">
        <v>0.57865740740740745</v>
      </c>
      <c r="AG1785" s="2">
        <f t="shared" si="251"/>
        <v>0.58333333333333326</v>
      </c>
      <c r="AH1785" t="s">
        <v>27</v>
      </c>
    </row>
    <row r="1786" spans="1:34" x14ac:dyDescent="0.2">
      <c r="A1786">
        <v>1466909</v>
      </c>
      <c r="B1786" t="s">
        <v>88</v>
      </c>
      <c r="E1786">
        <v>53212</v>
      </c>
      <c r="F1786" t="s">
        <v>23</v>
      </c>
      <c r="G1786" t="s">
        <v>89</v>
      </c>
      <c r="H1786">
        <v>255</v>
      </c>
      <c r="I1786" t="s">
        <v>30</v>
      </c>
      <c r="J1786">
        <f>VLOOKUP(I1786,[1]Key!$A$1:$C$72,2,FALSE)</f>
        <v>43.05847</v>
      </c>
      <c r="K1786">
        <f>VLOOKUP(I1786,[1]Key!$A$1:$C$72,3,FALSE)</f>
        <v>-87.898079999999993</v>
      </c>
      <c r="L1786" t="s">
        <v>40</v>
      </c>
      <c r="M1786">
        <f>VLOOKUP(L1786,[1]Key!$A$1:$C$72,2,FALSE)</f>
        <v>43.031480000000002</v>
      </c>
      <c r="N1786">
        <f>VLOOKUP(L1786,[1]Key!$A$1:$C$72,3,FALSE)</f>
        <v>-87.908169999999998</v>
      </c>
      <c r="O1786">
        <v>19</v>
      </c>
      <c r="P1786">
        <v>3</v>
      </c>
      <c r="Q1786">
        <v>2.9</v>
      </c>
      <c r="R1786">
        <v>2.7</v>
      </c>
      <c r="S1786">
        <v>114</v>
      </c>
      <c r="T1786">
        <f t="shared" si="243"/>
        <v>-1</v>
      </c>
      <c r="U1786" s="1">
        <v>42779</v>
      </c>
      <c r="V1786" s="13">
        <f t="shared" si="244"/>
        <v>42767</v>
      </c>
      <c r="W1786" s="14">
        <f t="shared" si="245"/>
        <v>42779</v>
      </c>
      <c r="X1786" s="1" t="str">
        <f t="shared" si="246"/>
        <v>Monday</v>
      </c>
      <c r="Y1786" s="2">
        <v>0.67586805555555562</v>
      </c>
      <c r="Z1786" s="2">
        <f t="shared" si="247"/>
        <v>0.66666666666666663</v>
      </c>
      <c r="AA1786">
        <f>1</f>
        <v>1</v>
      </c>
      <c r="AB1786" s="1">
        <v>42779</v>
      </c>
      <c r="AC1786" s="13">
        <f t="shared" si="248"/>
        <v>42767</v>
      </c>
      <c r="AD1786" s="14">
        <f t="shared" si="249"/>
        <v>42779</v>
      </c>
      <c r="AE1786" s="1" t="str">
        <f t="shared" si="250"/>
        <v>Monday</v>
      </c>
      <c r="AF1786" s="2">
        <v>0.68921296296296297</v>
      </c>
      <c r="AG1786" s="2">
        <f t="shared" si="251"/>
        <v>0.70833333333333326</v>
      </c>
      <c r="AH1786" t="s">
        <v>27</v>
      </c>
    </row>
    <row r="1787" spans="1:34" x14ac:dyDescent="0.2">
      <c r="A1787">
        <v>1507475</v>
      </c>
      <c r="B1787" t="s">
        <v>88</v>
      </c>
      <c r="E1787">
        <v>80537</v>
      </c>
      <c r="F1787" t="s">
        <v>23</v>
      </c>
      <c r="G1787" t="s">
        <v>89</v>
      </c>
      <c r="H1787">
        <v>274</v>
      </c>
      <c r="I1787" t="s">
        <v>36</v>
      </c>
      <c r="J1787">
        <f>VLOOKUP(I1787,[1]Key!$A$1:$C$72,2,FALSE)</f>
        <v>43.038580000000003</v>
      </c>
      <c r="K1787">
        <f>VLOOKUP(I1787,[1]Key!$A$1:$C$72,3,FALSE)</f>
        <v>-87.90934</v>
      </c>
      <c r="L1787" t="s">
        <v>54</v>
      </c>
      <c r="M1787">
        <f>VLOOKUP(L1787,[1]Key!$A$1:$C$72,2,FALSE)</f>
        <v>43.046570000000003</v>
      </c>
      <c r="N1787">
        <f>VLOOKUP(L1787,[1]Key!$A$1:$C$72,3,FALSE)</f>
        <v>-87.908720000000002</v>
      </c>
      <c r="O1787">
        <v>20</v>
      </c>
      <c r="P1787">
        <v>3</v>
      </c>
      <c r="Q1787">
        <v>3</v>
      </c>
      <c r="R1787">
        <v>2.9</v>
      </c>
      <c r="S1787">
        <v>120</v>
      </c>
      <c r="T1787">
        <f t="shared" si="243"/>
        <v>-1</v>
      </c>
      <c r="U1787" s="1">
        <v>42779</v>
      </c>
      <c r="V1787" s="13">
        <f t="shared" si="244"/>
        <v>42767</v>
      </c>
      <c r="W1787" s="14">
        <f t="shared" si="245"/>
        <v>42779</v>
      </c>
      <c r="X1787" s="1" t="str">
        <f t="shared" si="246"/>
        <v>Monday</v>
      </c>
      <c r="Y1787" s="2">
        <v>0.73549768518518521</v>
      </c>
      <c r="Z1787" s="2">
        <f t="shared" si="247"/>
        <v>0.75</v>
      </c>
      <c r="AA1787">
        <f>1</f>
        <v>1</v>
      </c>
      <c r="AB1787" s="1">
        <v>42779</v>
      </c>
      <c r="AC1787" s="13">
        <f t="shared" si="248"/>
        <v>42767</v>
      </c>
      <c r="AD1787" s="14">
        <f t="shared" si="249"/>
        <v>42779</v>
      </c>
      <c r="AE1787" s="1" t="str">
        <f t="shared" si="250"/>
        <v>Monday</v>
      </c>
      <c r="AF1787" s="2">
        <v>0.74959490740740742</v>
      </c>
      <c r="AG1787" s="2">
        <f t="shared" si="251"/>
        <v>0.75</v>
      </c>
      <c r="AH1787" t="s">
        <v>27</v>
      </c>
    </row>
    <row r="1788" spans="1:34" x14ac:dyDescent="0.2">
      <c r="A1788">
        <v>1430217</v>
      </c>
      <c r="B1788" t="s">
        <v>88</v>
      </c>
      <c r="E1788">
        <v>53122</v>
      </c>
      <c r="F1788" t="s">
        <v>23</v>
      </c>
      <c r="G1788" t="s">
        <v>89</v>
      </c>
      <c r="H1788">
        <v>11105</v>
      </c>
      <c r="I1788" t="s">
        <v>78</v>
      </c>
      <c r="J1788">
        <f>VLOOKUP(I1788,[1]Key!$A$1:$C$72,2,FALSE)</f>
        <v>43.060250000000003</v>
      </c>
      <c r="K1788">
        <f>VLOOKUP(I1788,[1]Key!$A$1:$C$72,3,FALSE)</f>
        <v>-87.892169999999993</v>
      </c>
      <c r="L1788" t="s">
        <v>93</v>
      </c>
      <c r="M1788">
        <f>VLOOKUP(L1788,[1]Key!$A$1:$C$72,2,FALSE)</f>
        <v>43.069021999999997</v>
      </c>
      <c r="N1788">
        <f>VLOOKUP(L1788,[1]Key!$A$1:$C$72,3,FALSE)</f>
        <v>-87.887940999999998</v>
      </c>
      <c r="O1788">
        <v>5</v>
      </c>
      <c r="P1788">
        <v>3</v>
      </c>
      <c r="Q1788">
        <v>0.8</v>
      </c>
      <c r="R1788">
        <v>0.7</v>
      </c>
      <c r="S1788">
        <v>30</v>
      </c>
      <c r="T1788">
        <f t="shared" si="243"/>
        <v>-1</v>
      </c>
      <c r="U1788" s="1">
        <v>42780</v>
      </c>
      <c r="V1788" s="13">
        <f t="shared" si="244"/>
        <v>42767</v>
      </c>
      <c r="W1788" s="14">
        <f t="shared" si="245"/>
        <v>42780</v>
      </c>
      <c r="X1788" s="1" t="str">
        <f t="shared" si="246"/>
        <v>Tuesday</v>
      </c>
      <c r="Y1788" s="2">
        <v>0.67092592592592604</v>
      </c>
      <c r="Z1788" s="2">
        <f t="shared" si="247"/>
        <v>0.66666666666666663</v>
      </c>
      <c r="AA1788">
        <f>1</f>
        <v>1</v>
      </c>
      <c r="AB1788" s="1">
        <v>42780</v>
      </c>
      <c r="AC1788" s="13">
        <f t="shared" si="248"/>
        <v>42767</v>
      </c>
      <c r="AD1788" s="14">
        <f t="shared" si="249"/>
        <v>42780</v>
      </c>
      <c r="AE1788" s="1" t="str">
        <f t="shared" si="250"/>
        <v>Tuesday</v>
      </c>
      <c r="AF1788" s="2">
        <v>0.67483796296296295</v>
      </c>
      <c r="AG1788" s="2">
        <f t="shared" si="251"/>
        <v>0.66666666666666663</v>
      </c>
      <c r="AH1788" t="s">
        <v>27</v>
      </c>
    </row>
    <row r="1789" spans="1:34" x14ac:dyDescent="0.2">
      <c r="A1789">
        <v>1437428</v>
      </c>
      <c r="B1789" t="s">
        <v>88</v>
      </c>
      <c r="E1789">
        <v>63005</v>
      </c>
      <c r="F1789" t="s">
        <v>23</v>
      </c>
      <c r="G1789" t="s">
        <v>89</v>
      </c>
      <c r="H1789">
        <v>11074</v>
      </c>
      <c r="I1789" t="s">
        <v>70</v>
      </c>
      <c r="J1789">
        <f>VLOOKUP(I1789,[1]Key!$A$1:$C$72,2,FALSE)</f>
        <v>43.053040000000003</v>
      </c>
      <c r="K1789">
        <f>VLOOKUP(I1789,[1]Key!$A$1:$C$72,3,FALSE)</f>
        <v>-87.897660000000002</v>
      </c>
      <c r="L1789" t="s">
        <v>74</v>
      </c>
      <c r="M1789">
        <f>VLOOKUP(L1789,[1]Key!$A$1:$C$72,2,FALSE)</f>
        <v>43.040154000000001</v>
      </c>
      <c r="N1789">
        <f>VLOOKUP(L1789,[1]Key!$A$1:$C$72,3,FALSE)</f>
        <v>-87.932113000000001</v>
      </c>
      <c r="O1789">
        <v>24</v>
      </c>
      <c r="P1789">
        <v>3</v>
      </c>
      <c r="Q1789">
        <v>3.6</v>
      </c>
      <c r="R1789">
        <v>3.4</v>
      </c>
      <c r="S1789">
        <v>144</v>
      </c>
      <c r="T1789">
        <f t="shared" si="243"/>
        <v>-1</v>
      </c>
      <c r="U1789" s="1">
        <v>42780</v>
      </c>
      <c r="V1789" s="13">
        <f t="shared" si="244"/>
        <v>42767</v>
      </c>
      <c r="W1789" s="14">
        <f t="shared" si="245"/>
        <v>42780</v>
      </c>
      <c r="X1789" s="1" t="str">
        <f t="shared" si="246"/>
        <v>Tuesday</v>
      </c>
      <c r="Y1789" s="2">
        <v>0.84121527777777771</v>
      </c>
      <c r="Z1789" s="2">
        <f t="shared" si="247"/>
        <v>0.83333333333333326</v>
      </c>
      <c r="AA1789">
        <f>1</f>
        <v>1</v>
      </c>
      <c r="AB1789" s="1">
        <v>42780</v>
      </c>
      <c r="AC1789" s="13">
        <f t="shared" si="248"/>
        <v>42767</v>
      </c>
      <c r="AD1789" s="14">
        <f t="shared" si="249"/>
        <v>42780</v>
      </c>
      <c r="AE1789" s="1" t="str">
        <f t="shared" si="250"/>
        <v>Tuesday</v>
      </c>
      <c r="AF1789" s="2">
        <v>0.85783564814814817</v>
      </c>
      <c r="AG1789" s="2">
        <f t="shared" si="251"/>
        <v>0.875</v>
      </c>
      <c r="AH1789" t="s">
        <v>27</v>
      </c>
    </row>
    <row r="1790" spans="1:34" x14ac:dyDescent="0.2">
      <c r="A1790">
        <v>1422188</v>
      </c>
      <c r="B1790" t="s">
        <v>88</v>
      </c>
      <c r="E1790">
        <v>7424</v>
      </c>
      <c r="F1790" t="s">
        <v>23</v>
      </c>
      <c r="G1790" t="s">
        <v>89</v>
      </c>
      <c r="H1790">
        <v>983</v>
      </c>
      <c r="I1790" t="s">
        <v>29</v>
      </c>
      <c r="J1790">
        <f>VLOOKUP(I1790,[1]Key!$A$1:$C$72,2,FALSE)</f>
        <v>43.042490000000001</v>
      </c>
      <c r="K1790">
        <f>VLOOKUP(I1790,[1]Key!$A$1:$C$72,3,FALSE)</f>
        <v>-87.909959999999998</v>
      </c>
      <c r="L1790" t="s">
        <v>40</v>
      </c>
      <c r="M1790">
        <f>VLOOKUP(L1790,[1]Key!$A$1:$C$72,2,FALSE)</f>
        <v>43.031480000000002</v>
      </c>
      <c r="N1790">
        <f>VLOOKUP(L1790,[1]Key!$A$1:$C$72,3,FALSE)</f>
        <v>-87.908169999999998</v>
      </c>
      <c r="O1790">
        <v>8</v>
      </c>
      <c r="P1790">
        <v>3</v>
      </c>
      <c r="Q1790">
        <v>1.2</v>
      </c>
      <c r="R1790">
        <v>1.1000000000000001</v>
      </c>
      <c r="S1790">
        <v>48</v>
      </c>
      <c r="T1790">
        <f t="shared" si="243"/>
        <v>-1</v>
      </c>
      <c r="U1790" s="1">
        <v>42781</v>
      </c>
      <c r="V1790" s="13">
        <f t="shared" si="244"/>
        <v>42767</v>
      </c>
      <c r="W1790" s="14">
        <f t="shared" si="245"/>
        <v>42781</v>
      </c>
      <c r="X1790" s="1" t="str">
        <f t="shared" si="246"/>
        <v>Wednesday</v>
      </c>
      <c r="Y1790" s="2">
        <v>0.62268518518518523</v>
      </c>
      <c r="Z1790" s="2">
        <f t="shared" si="247"/>
        <v>0.625</v>
      </c>
      <c r="AA1790">
        <f>1</f>
        <v>1</v>
      </c>
      <c r="AB1790" s="1">
        <v>42781</v>
      </c>
      <c r="AC1790" s="13">
        <f t="shared" si="248"/>
        <v>42767</v>
      </c>
      <c r="AD1790" s="14">
        <f t="shared" si="249"/>
        <v>42781</v>
      </c>
      <c r="AE1790" s="1" t="str">
        <f t="shared" si="250"/>
        <v>Wednesday</v>
      </c>
      <c r="AF1790" s="2">
        <v>0.62813657407407408</v>
      </c>
      <c r="AG1790" s="2">
        <f t="shared" si="251"/>
        <v>0.625</v>
      </c>
      <c r="AH1790" t="s">
        <v>27</v>
      </c>
    </row>
    <row r="1791" spans="1:34" x14ac:dyDescent="0.2">
      <c r="A1791">
        <v>1505538</v>
      </c>
      <c r="B1791" t="s">
        <v>88</v>
      </c>
      <c r="E1791">
        <v>60172</v>
      </c>
      <c r="F1791" t="s">
        <v>23</v>
      </c>
      <c r="G1791" t="s">
        <v>89</v>
      </c>
      <c r="H1791">
        <v>5506</v>
      </c>
      <c r="I1791" t="s">
        <v>74</v>
      </c>
      <c r="J1791">
        <f>VLOOKUP(I1791,[1]Key!$A$1:$C$72,2,FALSE)</f>
        <v>43.040154000000001</v>
      </c>
      <c r="K1791">
        <f>VLOOKUP(I1791,[1]Key!$A$1:$C$72,3,FALSE)</f>
        <v>-87.932113000000001</v>
      </c>
      <c r="L1791" t="s">
        <v>36</v>
      </c>
      <c r="M1791">
        <f>VLOOKUP(L1791,[1]Key!$A$1:$C$72,2,FALSE)</f>
        <v>43.038580000000003</v>
      </c>
      <c r="N1791">
        <f>VLOOKUP(L1791,[1]Key!$A$1:$C$72,3,FALSE)</f>
        <v>-87.90934</v>
      </c>
      <c r="O1791">
        <v>60</v>
      </c>
      <c r="P1791">
        <v>6</v>
      </c>
      <c r="Q1791">
        <v>9</v>
      </c>
      <c r="R1791">
        <v>8.6</v>
      </c>
      <c r="S1791">
        <v>360</v>
      </c>
      <c r="T1791">
        <f t="shared" si="243"/>
        <v>-1</v>
      </c>
      <c r="U1791" s="1">
        <v>42782</v>
      </c>
      <c r="V1791" s="13">
        <f t="shared" si="244"/>
        <v>42767</v>
      </c>
      <c r="W1791" s="14">
        <f t="shared" si="245"/>
        <v>42782</v>
      </c>
      <c r="X1791" s="1" t="str">
        <f t="shared" si="246"/>
        <v>Thursday</v>
      </c>
      <c r="Y1791" s="2">
        <v>4.2314814814814812E-2</v>
      </c>
      <c r="Z1791" s="2">
        <f t="shared" si="247"/>
        <v>4.1666666666666664E-2</v>
      </c>
      <c r="AA1791">
        <f>1</f>
        <v>1</v>
      </c>
      <c r="AB1791" s="1">
        <v>42782</v>
      </c>
      <c r="AC1791" s="13">
        <f t="shared" si="248"/>
        <v>42767</v>
      </c>
      <c r="AD1791" s="14">
        <f t="shared" si="249"/>
        <v>42782</v>
      </c>
      <c r="AE1791" s="1" t="str">
        <f t="shared" si="250"/>
        <v>Thursday</v>
      </c>
      <c r="AF1791" s="2">
        <v>8.396990740740741E-2</v>
      </c>
      <c r="AG1791" s="2">
        <f t="shared" si="251"/>
        <v>8.3333333333333329E-2</v>
      </c>
      <c r="AH1791" t="s">
        <v>27</v>
      </c>
    </row>
    <row r="1792" spans="1:34" x14ac:dyDescent="0.2">
      <c r="A1792">
        <v>1391484</v>
      </c>
      <c r="B1792" t="s">
        <v>88</v>
      </c>
      <c r="E1792">
        <v>53224</v>
      </c>
      <c r="F1792" t="s">
        <v>23</v>
      </c>
      <c r="G1792" t="s">
        <v>89</v>
      </c>
      <c r="H1792">
        <v>35</v>
      </c>
      <c r="I1792" t="s">
        <v>75</v>
      </c>
      <c r="J1792">
        <f>VLOOKUP(I1792,[1]Key!$A$1:$C$72,2,FALSE)</f>
        <v>43.056539999999998</v>
      </c>
      <c r="K1792">
        <f>VLOOKUP(I1792,[1]Key!$A$1:$C$72,3,FALSE)</f>
        <v>-87.914370000000005</v>
      </c>
      <c r="L1792" t="s">
        <v>39</v>
      </c>
      <c r="M1792">
        <f>VLOOKUP(L1792,[1]Key!$A$1:$C$72,2,FALSE)</f>
        <v>43.03913</v>
      </c>
      <c r="N1792">
        <f>VLOOKUP(L1792,[1]Key!$A$1:$C$72,3,FALSE)</f>
        <v>-87.916150000000002</v>
      </c>
      <c r="O1792">
        <v>20</v>
      </c>
      <c r="P1792">
        <v>3</v>
      </c>
      <c r="Q1792">
        <v>3</v>
      </c>
      <c r="R1792">
        <v>2.9</v>
      </c>
      <c r="S1792">
        <v>120</v>
      </c>
      <c r="T1792">
        <f t="shared" si="243"/>
        <v>-1</v>
      </c>
      <c r="U1792" s="1">
        <v>42782</v>
      </c>
      <c r="V1792" s="13">
        <f t="shared" si="244"/>
        <v>42767</v>
      </c>
      <c r="W1792" s="14">
        <f t="shared" si="245"/>
        <v>42782</v>
      </c>
      <c r="X1792" s="1" t="str">
        <f t="shared" si="246"/>
        <v>Thursday</v>
      </c>
      <c r="Y1792" s="2">
        <v>0.49936342592592592</v>
      </c>
      <c r="Z1792" s="2">
        <f t="shared" si="247"/>
        <v>0.5</v>
      </c>
      <c r="AA1792">
        <f>1</f>
        <v>1</v>
      </c>
      <c r="AB1792" s="1">
        <v>42782</v>
      </c>
      <c r="AC1792" s="13">
        <f t="shared" si="248"/>
        <v>42767</v>
      </c>
      <c r="AD1792" s="14">
        <f t="shared" si="249"/>
        <v>42782</v>
      </c>
      <c r="AE1792" s="1" t="str">
        <f t="shared" si="250"/>
        <v>Thursday</v>
      </c>
      <c r="AF1792" s="2">
        <v>0.51328703703703704</v>
      </c>
      <c r="AG1792" s="2">
        <f t="shared" si="251"/>
        <v>0.5</v>
      </c>
      <c r="AH1792" t="s">
        <v>27</v>
      </c>
    </row>
    <row r="1793" spans="1:34" x14ac:dyDescent="0.2">
      <c r="A1793">
        <v>1373735</v>
      </c>
      <c r="B1793" t="s">
        <v>88</v>
      </c>
      <c r="E1793">
        <v>53202</v>
      </c>
      <c r="F1793" t="s">
        <v>23</v>
      </c>
      <c r="G1793" t="s">
        <v>89</v>
      </c>
      <c r="H1793">
        <v>11057</v>
      </c>
      <c r="I1793" t="s">
        <v>80</v>
      </c>
      <c r="J1793">
        <f>VLOOKUP(I1793,[1]Key!$A$1:$C$72,2,FALSE)</f>
        <v>43.052460000000004</v>
      </c>
      <c r="K1793">
        <f>VLOOKUP(I1793,[1]Key!$A$1:$C$72,3,FALSE)</f>
        <v>-87.891000000000005</v>
      </c>
      <c r="L1793" t="s">
        <v>48</v>
      </c>
      <c r="M1793">
        <f>VLOOKUP(L1793,[1]Key!$A$1:$C$72,2,FALSE)</f>
        <v>43.05097</v>
      </c>
      <c r="N1793">
        <f>VLOOKUP(L1793,[1]Key!$A$1:$C$72,3,FALSE)</f>
        <v>-87.906440000000003</v>
      </c>
      <c r="O1793">
        <v>6</v>
      </c>
      <c r="P1793">
        <v>3</v>
      </c>
      <c r="Q1793">
        <v>0.9</v>
      </c>
      <c r="R1793">
        <v>0.9</v>
      </c>
      <c r="S1793">
        <v>36</v>
      </c>
      <c r="T1793">
        <f t="shared" si="243"/>
        <v>-1</v>
      </c>
      <c r="U1793" s="1">
        <v>42783</v>
      </c>
      <c r="V1793" s="13">
        <f t="shared" si="244"/>
        <v>42767</v>
      </c>
      <c r="W1793" s="14">
        <f t="shared" si="245"/>
        <v>42783</v>
      </c>
      <c r="X1793" s="1" t="str">
        <f t="shared" si="246"/>
        <v>Friday</v>
      </c>
      <c r="Y1793" s="2">
        <v>0.25750000000000001</v>
      </c>
      <c r="Z1793" s="2">
        <f t="shared" si="247"/>
        <v>0.25</v>
      </c>
      <c r="AA1793">
        <f>1</f>
        <v>1</v>
      </c>
      <c r="AB1793" s="1">
        <v>42783</v>
      </c>
      <c r="AC1793" s="13">
        <f t="shared" si="248"/>
        <v>42767</v>
      </c>
      <c r="AD1793" s="14">
        <f t="shared" si="249"/>
        <v>42783</v>
      </c>
      <c r="AE1793" s="1" t="str">
        <f t="shared" si="250"/>
        <v>Friday</v>
      </c>
      <c r="AF1793" s="2">
        <v>0.26175925925925925</v>
      </c>
      <c r="AG1793" s="2">
        <f t="shared" si="251"/>
        <v>0.25</v>
      </c>
      <c r="AH1793" t="s">
        <v>27</v>
      </c>
    </row>
    <row r="1794" spans="1:34" x14ac:dyDescent="0.2">
      <c r="A1794">
        <v>1258145</v>
      </c>
      <c r="B1794" t="s">
        <v>88</v>
      </c>
      <c r="E1794">
        <v>53211</v>
      </c>
      <c r="F1794" t="s">
        <v>23</v>
      </c>
      <c r="G1794" t="s">
        <v>89</v>
      </c>
      <c r="H1794">
        <v>5515</v>
      </c>
      <c r="I1794" t="s">
        <v>31</v>
      </c>
      <c r="J1794">
        <f>VLOOKUP(I1794,[1]Key!$A$1:$C$72,2,FALSE)</f>
        <v>43.03519</v>
      </c>
      <c r="K1794">
        <f>VLOOKUP(I1794,[1]Key!$A$1:$C$72,3,FALSE)</f>
        <v>-87.907390000000007</v>
      </c>
      <c r="L1794" t="s">
        <v>62</v>
      </c>
      <c r="M1794">
        <f>VLOOKUP(L1794,[1]Key!$A$1:$C$72,2,FALSE)</f>
        <v>43.058010000000003</v>
      </c>
      <c r="N1794">
        <f>VLOOKUP(L1794,[1]Key!$A$1:$C$72,3,FALSE)</f>
        <v>-87.877300000000005</v>
      </c>
      <c r="O1794">
        <v>42</v>
      </c>
      <c r="P1794">
        <v>6</v>
      </c>
      <c r="Q1794">
        <v>6.3</v>
      </c>
      <c r="R1794">
        <v>6</v>
      </c>
      <c r="S1794">
        <v>252</v>
      </c>
      <c r="T1794">
        <f t="shared" ref="T1794:T1857" si="252">-1</f>
        <v>-1</v>
      </c>
      <c r="U1794" s="1">
        <v>42783</v>
      </c>
      <c r="V1794" s="13">
        <f t="shared" ref="V1794:V1857" si="253">DATE(YEAR(U1794), MONTH(U1794), 1)</f>
        <v>42767</v>
      </c>
      <c r="W1794" s="14">
        <f t="shared" ref="W1794:W1857" si="254">U1794</f>
        <v>42783</v>
      </c>
      <c r="X1794" s="1" t="str">
        <f t="shared" ref="X1794:X1857" si="255">TEXT(W1794,"dddd")</f>
        <v>Friday</v>
      </c>
      <c r="Y1794" s="2">
        <v>0.4125462962962963</v>
      </c>
      <c r="Z1794" s="2">
        <f t="shared" ref="Z1794:Z1857" si="256">MROUND(Y1794, "1:00")</f>
        <v>0.41666666666666663</v>
      </c>
      <c r="AA1794">
        <f>1</f>
        <v>1</v>
      </c>
      <c r="AB1794" s="1">
        <v>42783</v>
      </c>
      <c r="AC1794" s="13">
        <f t="shared" ref="AC1794:AC1857" si="257">DATE(YEAR(AB1794), MONTH(AB1794), 1)</f>
        <v>42767</v>
      </c>
      <c r="AD1794" s="14">
        <f t="shared" ref="AD1794:AD1857" si="258">AB1794</f>
        <v>42783</v>
      </c>
      <c r="AE1794" s="1" t="str">
        <f t="shared" ref="AE1794:AE1857" si="259">TEXT(AD1794,"dddd")</f>
        <v>Friday</v>
      </c>
      <c r="AF1794" s="2">
        <v>0.44187500000000002</v>
      </c>
      <c r="AG1794" s="2">
        <f t="shared" ref="AG1794:AG1857" si="260">MROUND(AF1794, "1:00")</f>
        <v>0.45833333333333331</v>
      </c>
      <c r="AH1794" t="s">
        <v>27</v>
      </c>
    </row>
    <row r="1795" spans="1:34" x14ac:dyDescent="0.2">
      <c r="A1795">
        <v>1515644</v>
      </c>
      <c r="B1795" t="s">
        <v>88</v>
      </c>
      <c r="E1795">
        <v>53150</v>
      </c>
      <c r="F1795" t="s">
        <v>23</v>
      </c>
      <c r="G1795" t="s">
        <v>89</v>
      </c>
      <c r="H1795">
        <v>45</v>
      </c>
      <c r="I1795" t="s">
        <v>62</v>
      </c>
      <c r="J1795">
        <f>VLOOKUP(I1795,[1]Key!$A$1:$C$72,2,FALSE)</f>
        <v>43.058010000000003</v>
      </c>
      <c r="K1795">
        <f>VLOOKUP(I1795,[1]Key!$A$1:$C$72,3,FALSE)</f>
        <v>-87.877300000000005</v>
      </c>
      <c r="L1795" t="s">
        <v>62</v>
      </c>
      <c r="M1795">
        <f>VLOOKUP(L1795,[1]Key!$A$1:$C$72,2,FALSE)</f>
        <v>43.058010000000003</v>
      </c>
      <c r="N1795">
        <f>VLOOKUP(L1795,[1]Key!$A$1:$C$72,3,FALSE)</f>
        <v>-87.877300000000005</v>
      </c>
      <c r="O1795">
        <v>32</v>
      </c>
      <c r="P1795">
        <v>3</v>
      </c>
      <c r="Q1795">
        <v>4.8</v>
      </c>
      <c r="R1795">
        <v>4.5999999999999996</v>
      </c>
      <c r="S1795">
        <v>192</v>
      </c>
      <c r="T1795">
        <f t="shared" si="252"/>
        <v>-1</v>
      </c>
      <c r="U1795" s="1">
        <v>42786</v>
      </c>
      <c r="V1795" s="13">
        <f t="shared" si="253"/>
        <v>42767</v>
      </c>
      <c r="W1795" s="14">
        <f t="shared" si="254"/>
        <v>42786</v>
      </c>
      <c r="X1795" s="1" t="str">
        <f t="shared" si="255"/>
        <v>Monday</v>
      </c>
      <c r="Y1795" s="2">
        <v>0.44836805555555559</v>
      </c>
      <c r="Z1795" s="2">
        <f t="shared" si="256"/>
        <v>0.45833333333333331</v>
      </c>
      <c r="AA1795">
        <f>1</f>
        <v>1</v>
      </c>
      <c r="AB1795" s="1">
        <v>42786</v>
      </c>
      <c r="AC1795" s="13">
        <f t="shared" si="257"/>
        <v>42767</v>
      </c>
      <c r="AD1795" s="14">
        <f t="shared" si="258"/>
        <v>42786</v>
      </c>
      <c r="AE1795" s="1" t="str">
        <f t="shared" si="259"/>
        <v>Monday</v>
      </c>
      <c r="AF1795" s="2">
        <v>0.47030092592592593</v>
      </c>
      <c r="AG1795" s="2">
        <f t="shared" si="260"/>
        <v>0.45833333333333331</v>
      </c>
      <c r="AH1795" t="s">
        <v>35</v>
      </c>
    </row>
    <row r="1796" spans="1:34" x14ac:dyDescent="0.2">
      <c r="A1796">
        <v>1515806</v>
      </c>
      <c r="B1796" t="s">
        <v>88</v>
      </c>
      <c r="E1796">
        <v>54013</v>
      </c>
      <c r="F1796" t="s">
        <v>23</v>
      </c>
      <c r="G1796" t="s">
        <v>89</v>
      </c>
      <c r="H1796">
        <v>11062</v>
      </c>
      <c r="I1796" t="s">
        <v>36</v>
      </c>
      <c r="J1796">
        <f>VLOOKUP(I1796,[1]Key!$A$1:$C$72,2,FALSE)</f>
        <v>43.038580000000003</v>
      </c>
      <c r="K1796">
        <f>VLOOKUP(I1796,[1]Key!$A$1:$C$72,3,FALSE)</f>
        <v>-87.90934</v>
      </c>
      <c r="L1796" t="s">
        <v>32</v>
      </c>
      <c r="M1796">
        <f>VLOOKUP(L1796,[1]Key!$A$1:$C$72,2,FALSE)</f>
        <v>43.038719999999998</v>
      </c>
      <c r="N1796">
        <f>VLOOKUP(L1796,[1]Key!$A$1:$C$72,3,FALSE)</f>
        <v>-87.905339999999995</v>
      </c>
      <c r="O1796">
        <v>54</v>
      </c>
      <c r="P1796">
        <v>6</v>
      </c>
      <c r="Q1796">
        <v>8.1</v>
      </c>
      <c r="R1796">
        <v>7.7</v>
      </c>
      <c r="S1796">
        <v>324</v>
      </c>
      <c r="T1796">
        <f t="shared" si="252"/>
        <v>-1</v>
      </c>
      <c r="U1796" s="1">
        <v>42786</v>
      </c>
      <c r="V1796" s="13">
        <f t="shared" si="253"/>
        <v>42767</v>
      </c>
      <c r="W1796" s="14">
        <f t="shared" si="254"/>
        <v>42786</v>
      </c>
      <c r="X1796" s="1" t="str">
        <f t="shared" si="255"/>
        <v>Monday</v>
      </c>
      <c r="Y1796" s="2">
        <v>0.51946759259259256</v>
      </c>
      <c r="Z1796" s="2">
        <f t="shared" si="256"/>
        <v>0.5</v>
      </c>
      <c r="AA1796">
        <f>1</f>
        <v>1</v>
      </c>
      <c r="AB1796" s="1">
        <v>42786</v>
      </c>
      <c r="AC1796" s="13">
        <f t="shared" si="257"/>
        <v>42767</v>
      </c>
      <c r="AD1796" s="14">
        <f t="shared" si="258"/>
        <v>42786</v>
      </c>
      <c r="AE1796" s="1" t="str">
        <f t="shared" si="259"/>
        <v>Monday</v>
      </c>
      <c r="AF1796" s="2">
        <v>0.55722222222222217</v>
      </c>
      <c r="AG1796" s="2">
        <f t="shared" si="260"/>
        <v>0.54166666666666663</v>
      </c>
      <c r="AH1796" t="s">
        <v>27</v>
      </c>
    </row>
    <row r="1797" spans="1:34" x14ac:dyDescent="0.2">
      <c r="A1797">
        <v>1515959</v>
      </c>
      <c r="B1797" t="s">
        <v>88</v>
      </c>
      <c r="E1797">
        <v>53216</v>
      </c>
      <c r="F1797" t="s">
        <v>23</v>
      </c>
      <c r="G1797" t="s">
        <v>89</v>
      </c>
      <c r="H1797">
        <v>46</v>
      </c>
      <c r="I1797" t="s">
        <v>61</v>
      </c>
      <c r="J1797">
        <f>VLOOKUP(I1797,[1]Key!$A$1:$C$72,2,FALSE)</f>
        <v>43.058619999999998</v>
      </c>
      <c r="K1797">
        <f>VLOOKUP(I1797,[1]Key!$A$1:$C$72,3,FALSE)</f>
        <v>-87.885319999999993</v>
      </c>
      <c r="L1797" t="s">
        <v>61</v>
      </c>
      <c r="M1797">
        <f>VLOOKUP(L1797,[1]Key!$A$1:$C$72,2,FALSE)</f>
        <v>43.058619999999998</v>
      </c>
      <c r="N1797">
        <f>VLOOKUP(L1797,[1]Key!$A$1:$C$72,3,FALSE)</f>
        <v>-87.885319999999993</v>
      </c>
      <c r="O1797">
        <v>166</v>
      </c>
      <c r="P1797">
        <v>3</v>
      </c>
      <c r="Q1797">
        <v>18</v>
      </c>
      <c r="R1797">
        <v>17.100000000000001</v>
      </c>
      <c r="S1797">
        <v>720</v>
      </c>
      <c r="T1797">
        <f t="shared" si="252"/>
        <v>-1</v>
      </c>
      <c r="U1797" s="1">
        <v>42786</v>
      </c>
      <c r="V1797" s="13">
        <f t="shared" si="253"/>
        <v>42767</v>
      </c>
      <c r="W1797" s="14">
        <f t="shared" si="254"/>
        <v>42786</v>
      </c>
      <c r="X1797" s="1" t="str">
        <f t="shared" si="255"/>
        <v>Monday</v>
      </c>
      <c r="Y1797" s="2">
        <v>0.55625000000000002</v>
      </c>
      <c r="Z1797" s="2">
        <f t="shared" si="256"/>
        <v>0.54166666666666663</v>
      </c>
      <c r="AA1797">
        <f>1</f>
        <v>1</v>
      </c>
      <c r="AB1797" s="1">
        <v>42786</v>
      </c>
      <c r="AC1797" s="13">
        <f t="shared" si="257"/>
        <v>42767</v>
      </c>
      <c r="AD1797" s="14">
        <f t="shared" si="258"/>
        <v>42786</v>
      </c>
      <c r="AE1797" s="1" t="str">
        <f t="shared" si="259"/>
        <v>Monday</v>
      </c>
      <c r="AF1797" s="2">
        <v>0.67214120370370367</v>
      </c>
      <c r="AG1797" s="2">
        <f t="shared" si="260"/>
        <v>0.66666666666666663</v>
      </c>
      <c r="AH1797" t="s">
        <v>35</v>
      </c>
    </row>
    <row r="1798" spans="1:34" x14ac:dyDescent="0.2">
      <c r="A1798">
        <v>1516516</v>
      </c>
      <c r="B1798" t="s">
        <v>88</v>
      </c>
      <c r="E1798">
        <v>53221</v>
      </c>
      <c r="F1798" t="s">
        <v>23</v>
      </c>
      <c r="G1798" t="s">
        <v>89</v>
      </c>
      <c r="H1798">
        <v>5470</v>
      </c>
      <c r="I1798" t="s">
        <v>40</v>
      </c>
      <c r="J1798">
        <f>VLOOKUP(I1798,[1]Key!$A$1:$C$72,2,FALSE)</f>
        <v>43.031480000000002</v>
      </c>
      <c r="K1798">
        <f>VLOOKUP(I1798,[1]Key!$A$1:$C$72,3,FALSE)</f>
        <v>-87.908169999999998</v>
      </c>
      <c r="L1798" t="s">
        <v>29</v>
      </c>
      <c r="M1798">
        <f>VLOOKUP(L1798,[1]Key!$A$1:$C$72,2,FALSE)</f>
        <v>43.042490000000001</v>
      </c>
      <c r="N1798">
        <f>VLOOKUP(L1798,[1]Key!$A$1:$C$72,3,FALSE)</f>
        <v>-87.909959999999998</v>
      </c>
      <c r="O1798">
        <v>25</v>
      </c>
      <c r="P1798">
        <v>3</v>
      </c>
      <c r="Q1798">
        <v>3.8</v>
      </c>
      <c r="R1798">
        <v>3.6</v>
      </c>
      <c r="S1798">
        <v>150</v>
      </c>
      <c r="T1798">
        <f t="shared" si="252"/>
        <v>-1</v>
      </c>
      <c r="U1798" s="1">
        <v>42786</v>
      </c>
      <c r="V1798" s="13">
        <f t="shared" si="253"/>
        <v>42767</v>
      </c>
      <c r="W1798" s="14">
        <f t="shared" si="254"/>
        <v>42786</v>
      </c>
      <c r="X1798" s="1" t="str">
        <f t="shared" si="255"/>
        <v>Monday</v>
      </c>
      <c r="Y1798" s="2">
        <v>0.84243055555555557</v>
      </c>
      <c r="Z1798" s="2">
        <f t="shared" si="256"/>
        <v>0.83333333333333326</v>
      </c>
      <c r="AA1798">
        <f>1</f>
        <v>1</v>
      </c>
      <c r="AB1798" s="1">
        <v>42786</v>
      </c>
      <c r="AC1798" s="13">
        <f t="shared" si="257"/>
        <v>42767</v>
      </c>
      <c r="AD1798" s="14">
        <f t="shared" si="258"/>
        <v>42786</v>
      </c>
      <c r="AE1798" s="1" t="str">
        <f t="shared" si="259"/>
        <v>Monday</v>
      </c>
      <c r="AF1798" s="2">
        <v>0.85987268518518523</v>
      </c>
      <c r="AG1798" s="2">
        <f t="shared" si="260"/>
        <v>0.875</v>
      </c>
      <c r="AH1798" t="s">
        <v>27</v>
      </c>
    </row>
    <row r="1799" spans="1:34" x14ac:dyDescent="0.2">
      <c r="A1799">
        <v>1516556</v>
      </c>
      <c r="B1799" t="s">
        <v>88</v>
      </c>
      <c r="E1799">
        <v>49546</v>
      </c>
      <c r="F1799" t="s">
        <v>23</v>
      </c>
      <c r="G1799" t="s">
        <v>89</v>
      </c>
      <c r="H1799">
        <v>217</v>
      </c>
      <c r="I1799" t="s">
        <v>36</v>
      </c>
      <c r="J1799">
        <f>VLOOKUP(I1799,[1]Key!$A$1:$C$72,2,FALSE)</f>
        <v>43.038580000000003</v>
      </c>
      <c r="K1799">
        <f>VLOOKUP(I1799,[1]Key!$A$1:$C$72,3,FALSE)</f>
        <v>-87.90934</v>
      </c>
      <c r="L1799" t="s">
        <v>74</v>
      </c>
      <c r="M1799">
        <f>VLOOKUP(L1799,[1]Key!$A$1:$C$72,2,FALSE)</f>
        <v>43.040154000000001</v>
      </c>
      <c r="N1799">
        <f>VLOOKUP(L1799,[1]Key!$A$1:$C$72,3,FALSE)</f>
        <v>-87.932113000000001</v>
      </c>
      <c r="O1799">
        <v>12</v>
      </c>
      <c r="P1799">
        <v>3</v>
      </c>
      <c r="Q1799">
        <v>1.8</v>
      </c>
      <c r="R1799">
        <v>1.7</v>
      </c>
      <c r="S1799">
        <v>72</v>
      </c>
      <c r="T1799">
        <f t="shared" si="252"/>
        <v>-1</v>
      </c>
      <c r="U1799" s="1">
        <v>42786</v>
      </c>
      <c r="V1799" s="13">
        <f t="shared" si="253"/>
        <v>42767</v>
      </c>
      <c r="W1799" s="14">
        <f t="shared" si="254"/>
        <v>42786</v>
      </c>
      <c r="X1799" s="1" t="str">
        <f t="shared" si="255"/>
        <v>Monday</v>
      </c>
      <c r="Y1799" s="2">
        <v>0.97858796296296291</v>
      </c>
      <c r="Z1799" s="2">
        <f t="shared" si="256"/>
        <v>0.95833333333333326</v>
      </c>
      <c r="AA1799">
        <f>1</f>
        <v>1</v>
      </c>
      <c r="AB1799" s="1">
        <v>42786</v>
      </c>
      <c r="AC1799" s="13">
        <f t="shared" si="257"/>
        <v>42767</v>
      </c>
      <c r="AD1799" s="14">
        <f t="shared" si="258"/>
        <v>42786</v>
      </c>
      <c r="AE1799" s="1" t="str">
        <f t="shared" si="259"/>
        <v>Monday</v>
      </c>
      <c r="AF1799" s="2">
        <v>0.98689814814814814</v>
      </c>
      <c r="AG1799" s="2">
        <f t="shared" si="260"/>
        <v>1</v>
      </c>
      <c r="AH1799" t="s">
        <v>27</v>
      </c>
    </row>
    <row r="1800" spans="1:34" x14ac:dyDescent="0.2">
      <c r="A1800">
        <v>1516556</v>
      </c>
      <c r="B1800" t="s">
        <v>88</v>
      </c>
      <c r="E1800">
        <v>49546</v>
      </c>
      <c r="F1800" t="s">
        <v>23</v>
      </c>
      <c r="G1800" t="s">
        <v>89</v>
      </c>
      <c r="H1800">
        <v>234</v>
      </c>
      <c r="I1800" t="s">
        <v>74</v>
      </c>
      <c r="J1800">
        <f>VLOOKUP(I1800,[1]Key!$A$1:$C$72,2,FALSE)</f>
        <v>43.040154000000001</v>
      </c>
      <c r="K1800">
        <f>VLOOKUP(I1800,[1]Key!$A$1:$C$72,3,FALSE)</f>
        <v>-87.932113000000001</v>
      </c>
      <c r="L1800" t="s">
        <v>68</v>
      </c>
      <c r="M1800">
        <f>VLOOKUP(L1800,[1]Key!$A$1:$C$72,2,FALSE)</f>
        <v>43.04804</v>
      </c>
      <c r="N1800">
        <f>VLOOKUP(L1800,[1]Key!$A$1:$C$72,3,FALSE)</f>
        <v>-87.896720000000002</v>
      </c>
      <c r="O1800">
        <v>37</v>
      </c>
      <c r="P1800">
        <v>6</v>
      </c>
      <c r="Q1800">
        <v>5.6</v>
      </c>
      <c r="R1800">
        <v>5.3</v>
      </c>
      <c r="S1800">
        <v>222</v>
      </c>
      <c r="T1800">
        <f t="shared" si="252"/>
        <v>-1</v>
      </c>
      <c r="U1800" s="1">
        <v>42787</v>
      </c>
      <c r="V1800" s="13">
        <f t="shared" si="253"/>
        <v>42767</v>
      </c>
      <c r="W1800" s="14">
        <f t="shared" si="254"/>
        <v>42787</v>
      </c>
      <c r="X1800" s="1" t="str">
        <f t="shared" si="255"/>
        <v>Tuesday</v>
      </c>
      <c r="Y1800" s="2">
        <v>7.2071759259259252E-2</v>
      </c>
      <c r="Z1800" s="2">
        <f t="shared" si="256"/>
        <v>8.3333333333333329E-2</v>
      </c>
      <c r="AA1800">
        <f>1</f>
        <v>1</v>
      </c>
      <c r="AB1800" s="1">
        <v>42787</v>
      </c>
      <c r="AC1800" s="13">
        <f t="shared" si="257"/>
        <v>42767</v>
      </c>
      <c r="AD1800" s="14">
        <f t="shared" si="258"/>
        <v>42787</v>
      </c>
      <c r="AE1800" s="1" t="str">
        <f t="shared" si="259"/>
        <v>Tuesday</v>
      </c>
      <c r="AF1800" s="2">
        <v>9.7407407407407401E-2</v>
      </c>
      <c r="AG1800" s="2">
        <f t="shared" si="260"/>
        <v>8.3333333333333329E-2</v>
      </c>
      <c r="AH1800" t="s">
        <v>27</v>
      </c>
    </row>
    <row r="1801" spans="1:34" x14ac:dyDescent="0.2">
      <c r="A1801">
        <v>1516747</v>
      </c>
      <c r="B1801" t="s">
        <v>88</v>
      </c>
      <c r="E1801">
        <v>11051</v>
      </c>
      <c r="F1801" t="s">
        <v>23</v>
      </c>
      <c r="G1801" t="s">
        <v>89</v>
      </c>
      <c r="H1801">
        <v>5511</v>
      </c>
      <c r="I1801" t="s">
        <v>44</v>
      </c>
      <c r="J1801">
        <f>VLOOKUP(I1801,[1]Key!$A$1:$C$72,2,FALSE)</f>
        <v>43.045712999999999</v>
      </c>
      <c r="K1801">
        <f>VLOOKUP(I1801,[1]Key!$A$1:$C$72,3,FALSE)</f>
        <v>-87.899756999999994</v>
      </c>
      <c r="L1801" t="s">
        <v>105</v>
      </c>
      <c r="M1801">
        <f>VLOOKUP(L1801,[1]Key!$A$1:$C$72,2,FALSE)</f>
        <v>43.020020000000002</v>
      </c>
      <c r="N1801">
        <f>VLOOKUP(L1801,[1]Key!$A$1:$C$72,3,FALSE)</f>
        <v>-87.912540000000007</v>
      </c>
      <c r="O1801">
        <v>33</v>
      </c>
      <c r="P1801">
        <v>3</v>
      </c>
      <c r="Q1801">
        <v>5</v>
      </c>
      <c r="R1801">
        <v>4.7</v>
      </c>
      <c r="S1801">
        <v>198</v>
      </c>
      <c r="T1801">
        <f t="shared" si="252"/>
        <v>-1</v>
      </c>
      <c r="U1801" s="1">
        <v>42787</v>
      </c>
      <c r="V1801" s="13">
        <f t="shared" si="253"/>
        <v>42767</v>
      </c>
      <c r="W1801" s="14">
        <f t="shared" si="254"/>
        <v>42787</v>
      </c>
      <c r="X1801" s="1" t="str">
        <f t="shared" si="255"/>
        <v>Tuesday</v>
      </c>
      <c r="Y1801" s="2">
        <v>0.50439814814814821</v>
      </c>
      <c r="Z1801" s="2">
        <f t="shared" si="256"/>
        <v>0.5</v>
      </c>
      <c r="AA1801">
        <f>1</f>
        <v>1</v>
      </c>
      <c r="AB1801" s="1">
        <v>42787</v>
      </c>
      <c r="AC1801" s="13">
        <f t="shared" si="257"/>
        <v>42767</v>
      </c>
      <c r="AD1801" s="14">
        <f t="shared" si="258"/>
        <v>42787</v>
      </c>
      <c r="AE1801" s="1" t="str">
        <f t="shared" si="259"/>
        <v>Tuesday</v>
      </c>
      <c r="AF1801" s="2">
        <v>0.5276157407407408</v>
      </c>
      <c r="AG1801" s="2">
        <f t="shared" si="260"/>
        <v>0.54166666666666663</v>
      </c>
      <c r="AH1801" t="s">
        <v>27</v>
      </c>
    </row>
    <row r="1802" spans="1:34" x14ac:dyDescent="0.2">
      <c r="A1802">
        <v>1516755</v>
      </c>
      <c r="B1802" t="s">
        <v>88</v>
      </c>
      <c r="E1802">
        <v>53204</v>
      </c>
      <c r="F1802" t="s">
        <v>23</v>
      </c>
      <c r="G1802" t="s">
        <v>89</v>
      </c>
      <c r="H1802">
        <v>11082</v>
      </c>
      <c r="I1802" t="s">
        <v>73</v>
      </c>
      <c r="J1802">
        <f>VLOOKUP(I1802,[1]Key!$A$1:$C$72,2,FALSE)</f>
        <v>43.040349999999997</v>
      </c>
      <c r="K1802">
        <f>VLOOKUP(I1802,[1]Key!$A$1:$C$72,3,FALSE)</f>
        <v>-87.920760000000001</v>
      </c>
      <c r="L1802" t="s">
        <v>72</v>
      </c>
      <c r="M1802">
        <f>VLOOKUP(L1802,[1]Key!$A$1:$C$72,2,FALSE)</f>
        <v>43.02948</v>
      </c>
      <c r="N1802">
        <f>VLOOKUP(L1802,[1]Key!$A$1:$C$72,3,FALSE)</f>
        <v>-87.912819999999996</v>
      </c>
      <c r="O1802">
        <v>14</v>
      </c>
      <c r="P1802">
        <v>3</v>
      </c>
      <c r="Q1802">
        <v>2.1</v>
      </c>
      <c r="R1802">
        <v>2</v>
      </c>
      <c r="S1802">
        <v>84</v>
      </c>
      <c r="T1802">
        <f t="shared" si="252"/>
        <v>-1</v>
      </c>
      <c r="U1802" s="1">
        <v>42787</v>
      </c>
      <c r="V1802" s="13">
        <f t="shared" si="253"/>
        <v>42767</v>
      </c>
      <c r="W1802" s="14">
        <f t="shared" si="254"/>
        <v>42787</v>
      </c>
      <c r="X1802" s="1" t="str">
        <f t="shared" si="255"/>
        <v>Tuesday</v>
      </c>
      <c r="Y1802" s="2">
        <v>0.50695601851851857</v>
      </c>
      <c r="Z1802" s="2">
        <f t="shared" si="256"/>
        <v>0.5</v>
      </c>
      <c r="AA1802">
        <f>1</f>
        <v>1</v>
      </c>
      <c r="AB1802" s="1">
        <v>42787</v>
      </c>
      <c r="AC1802" s="13">
        <f t="shared" si="257"/>
        <v>42767</v>
      </c>
      <c r="AD1802" s="14">
        <f t="shared" si="258"/>
        <v>42787</v>
      </c>
      <c r="AE1802" s="1" t="str">
        <f t="shared" si="259"/>
        <v>Tuesday</v>
      </c>
      <c r="AF1802" s="2">
        <v>0.51686342592592593</v>
      </c>
      <c r="AG1802" s="2">
        <f t="shared" si="260"/>
        <v>0.5</v>
      </c>
      <c r="AH1802" t="s">
        <v>27</v>
      </c>
    </row>
    <row r="1803" spans="1:34" x14ac:dyDescent="0.2">
      <c r="A1803">
        <v>1516778</v>
      </c>
      <c r="B1803" t="s">
        <v>88</v>
      </c>
      <c r="E1803">
        <v>53146</v>
      </c>
      <c r="F1803" t="s">
        <v>23</v>
      </c>
      <c r="G1803" t="s">
        <v>89</v>
      </c>
      <c r="H1803">
        <v>354</v>
      </c>
      <c r="I1803" t="s">
        <v>76</v>
      </c>
      <c r="J1803">
        <f>VLOOKUP(I1803,[1]Key!$A$1:$C$72,2,FALSE)</f>
        <v>43.063749000000001</v>
      </c>
      <c r="K1803">
        <f>VLOOKUP(I1803,[1]Key!$A$1:$C$72,3,FALSE)</f>
        <v>-87.887962999999999</v>
      </c>
      <c r="L1803" t="s">
        <v>76</v>
      </c>
      <c r="M1803">
        <f>VLOOKUP(L1803,[1]Key!$A$1:$C$72,2,FALSE)</f>
        <v>43.063749000000001</v>
      </c>
      <c r="N1803">
        <f>VLOOKUP(L1803,[1]Key!$A$1:$C$72,3,FALSE)</f>
        <v>-87.887962999999999</v>
      </c>
      <c r="O1803">
        <v>22</v>
      </c>
      <c r="P1803">
        <v>3</v>
      </c>
      <c r="Q1803">
        <v>3.3</v>
      </c>
      <c r="R1803">
        <v>3.1</v>
      </c>
      <c r="S1803">
        <v>132</v>
      </c>
      <c r="T1803">
        <f t="shared" si="252"/>
        <v>-1</v>
      </c>
      <c r="U1803" s="1">
        <v>42787</v>
      </c>
      <c r="V1803" s="13">
        <f t="shared" si="253"/>
        <v>42767</v>
      </c>
      <c r="W1803" s="14">
        <f t="shared" si="254"/>
        <v>42787</v>
      </c>
      <c r="X1803" s="1" t="str">
        <f t="shared" si="255"/>
        <v>Tuesday</v>
      </c>
      <c r="Y1803" s="2">
        <v>0.52153935185185185</v>
      </c>
      <c r="Z1803" s="2">
        <f t="shared" si="256"/>
        <v>0.54166666666666663</v>
      </c>
      <c r="AA1803">
        <f>1</f>
        <v>1</v>
      </c>
      <c r="AB1803" s="1">
        <v>42787</v>
      </c>
      <c r="AC1803" s="13">
        <f t="shared" si="257"/>
        <v>42767</v>
      </c>
      <c r="AD1803" s="14">
        <f t="shared" si="258"/>
        <v>42787</v>
      </c>
      <c r="AE1803" s="1" t="str">
        <f t="shared" si="259"/>
        <v>Tuesday</v>
      </c>
      <c r="AF1803" s="2">
        <v>0.53738425925925926</v>
      </c>
      <c r="AG1803" s="2">
        <f t="shared" si="260"/>
        <v>0.54166666666666663</v>
      </c>
      <c r="AH1803" t="s">
        <v>35</v>
      </c>
    </row>
    <row r="1804" spans="1:34" x14ac:dyDescent="0.2">
      <c r="A1804">
        <v>1516786</v>
      </c>
      <c r="B1804" t="s">
        <v>88</v>
      </c>
      <c r="E1804">
        <v>53051</v>
      </c>
      <c r="F1804" t="s">
        <v>23</v>
      </c>
      <c r="G1804" t="s">
        <v>89</v>
      </c>
      <c r="H1804">
        <v>993</v>
      </c>
      <c r="I1804" t="s">
        <v>74</v>
      </c>
      <c r="J1804">
        <f>VLOOKUP(I1804,[1]Key!$A$1:$C$72,2,FALSE)</f>
        <v>43.040154000000001</v>
      </c>
      <c r="K1804">
        <f>VLOOKUP(I1804,[1]Key!$A$1:$C$72,3,FALSE)</f>
        <v>-87.932113000000001</v>
      </c>
      <c r="L1804" t="s">
        <v>79</v>
      </c>
      <c r="M1804">
        <f>VLOOKUP(L1804,[1]Key!$A$1:$C$72,2,FALSE)</f>
        <v>43.038649999999997</v>
      </c>
      <c r="N1804">
        <f>VLOOKUP(L1804,[1]Key!$A$1:$C$72,3,FALSE)</f>
        <v>-87.921930000000003</v>
      </c>
      <c r="O1804">
        <v>96</v>
      </c>
      <c r="P1804">
        <v>12</v>
      </c>
      <c r="Q1804">
        <v>14.4</v>
      </c>
      <c r="R1804">
        <v>13.7</v>
      </c>
      <c r="S1804">
        <v>576</v>
      </c>
      <c r="T1804">
        <f t="shared" si="252"/>
        <v>-1</v>
      </c>
      <c r="U1804" s="1">
        <v>42787</v>
      </c>
      <c r="V1804" s="13">
        <f t="shared" si="253"/>
        <v>42767</v>
      </c>
      <c r="W1804" s="14">
        <f t="shared" si="254"/>
        <v>42787</v>
      </c>
      <c r="X1804" s="1" t="str">
        <f t="shared" si="255"/>
        <v>Tuesday</v>
      </c>
      <c r="Y1804" s="2">
        <v>0.52978009259259262</v>
      </c>
      <c r="Z1804" s="2">
        <f t="shared" si="256"/>
        <v>0.54166666666666663</v>
      </c>
      <c r="AA1804">
        <f>1</f>
        <v>1</v>
      </c>
      <c r="AB1804" s="1">
        <v>42787</v>
      </c>
      <c r="AC1804" s="13">
        <f t="shared" si="257"/>
        <v>42767</v>
      </c>
      <c r="AD1804" s="14">
        <f t="shared" si="258"/>
        <v>42787</v>
      </c>
      <c r="AE1804" s="1" t="str">
        <f t="shared" si="259"/>
        <v>Tuesday</v>
      </c>
      <c r="AF1804" s="2">
        <v>0.59586805555555555</v>
      </c>
      <c r="AG1804" s="2">
        <f t="shared" si="260"/>
        <v>0.58333333333333326</v>
      </c>
      <c r="AH1804" t="s">
        <v>27</v>
      </c>
    </row>
    <row r="1805" spans="1:34" x14ac:dyDescent="0.2">
      <c r="A1805">
        <v>1516789</v>
      </c>
      <c r="B1805" t="s">
        <v>88</v>
      </c>
      <c r="E1805">
        <v>53142</v>
      </c>
      <c r="F1805" t="s">
        <v>23</v>
      </c>
      <c r="G1805" t="s">
        <v>89</v>
      </c>
      <c r="H1805">
        <v>185</v>
      </c>
      <c r="I1805" t="s">
        <v>63</v>
      </c>
      <c r="J1805">
        <f>VLOOKUP(I1805,[1]Key!$A$1:$C$72,2,FALSE)</f>
        <v>43.078530000000001</v>
      </c>
      <c r="K1805">
        <f>VLOOKUP(I1805,[1]Key!$A$1:$C$72,3,FALSE)</f>
        <v>-87.882620000000003</v>
      </c>
      <c r="L1805" t="s">
        <v>63</v>
      </c>
      <c r="M1805">
        <f>VLOOKUP(L1805,[1]Key!$A$1:$C$72,2,FALSE)</f>
        <v>43.078530000000001</v>
      </c>
      <c r="N1805">
        <f>VLOOKUP(L1805,[1]Key!$A$1:$C$72,3,FALSE)</f>
        <v>-87.882620000000003</v>
      </c>
      <c r="O1805">
        <v>52</v>
      </c>
      <c r="P1805">
        <v>6</v>
      </c>
      <c r="Q1805">
        <v>7.8</v>
      </c>
      <c r="R1805">
        <v>7.4</v>
      </c>
      <c r="S1805">
        <v>312</v>
      </c>
      <c r="T1805">
        <f t="shared" si="252"/>
        <v>-1</v>
      </c>
      <c r="U1805" s="1">
        <v>42787</v>
      </c>
      <c r="V1805" s="13">
        <f t="shared" si="253"/>
        <v>42767</v>
      </c>
      <c r="W1805" s="14">
        <f t="shared" si="254"/>
        <v>42787</v>
      </c>
      <c r="X1805" s="1" t="str">
        <f t="shared" si="255"/>
        <v>Tuesday</v>
      </c>
      <c r="Y1805" s="2">
        <v>0.53489583333333335</v>
      </c>
      <c r="Z1805" s="2">
        <f t="shared" si="256"/>
        <v>0.54166666666666663</v>
      </c>
      <c r="AA1805">
        <f>1</f>
        <v>1</v>
      </c>
      <c r="AB1805" s="1">
        <v>42787</v>
      </c>
      <c r="AC1805" s="13">
        <f t="shared" si="257"/>
        <v>42767</v>
      </c>
      <c r="AD1805" s="14">
        <f t="shared" si="258"/>
        <v>42787</v>
      </c>
      <c r="AE1805" s="1" t="str">
        <f t="shared" si="259"/>
        <v>Tuesday</v>
      </c>
      <c r="AF1805" s="2">
        <v>0.57141203703703702</v>
      </c>
      <c r="AG1805" s="2">
        <f t="shared" si="260"/>
        <v>0.58333333333333326</v>
      </c>
      <c r="AH1805" t="s">
        <v>35</v>
      </c>
    </row>
    <row r="1806" spans="1:34" x14ac:dyDescent="0.2">
      <c r="A1806">
        <v>1516818</v>
      </c>
      <c r="B1806" t="s">
        <v>88</v>
      </c>
      <c r="E1806">
        <v>60534</v>
      </c>
      <c r="F1806" t="s">
        <v>23</v>
      </c>
      <c r="G1806" t="s">
        <v>89</v>
      </c>
      <c r="H1806">
        <v>250</v>
      </c>
      <c r="I1806" t="s">
        <v>79</v>
      </c>
      <c r="J1806">
        <f>VLOOKUP(I1806,[1]Key!$A$1:$C$72,2,FALSE)</f>
        <v>43.038649999999997</v>
      </c>
      <c r="K1806">
        <f>VLOOKUP(I1806,[1]Key!$A$1:$C$72,3,FALSE)</f>
        <v>-87.921930000000003</v>
      </c>
      <c r="L1806" t="s">
        <v>31</v>
      </c>
      <c r="M1806">
        <f>VLOOKUP(L1806,[1]Key!$A$1:$C$72,2,FALSE)</f>
        <v>43.03519</v>
      </c>
      <c r="N1806">
        <f>VLOOKUP(L1806,[1]Key!$A$1:$C$72,3,FALSE)</f>
        <v>-87.907390000000007</v>
      </c>
      <c r="O1806">
        <v>14</v>
      </c>
      <c r="P1806">
        <v>3</v>
      </c>
      <c r="Q1806">
        <v>2.1</v>
      </c>
      <c r="R1806">
        <v>2</v>
      </c>
      <c r="S1806">
        <v>84</v>
      </c>
      <c r="T1806">
        <f t="shared" si="252"/>
        <v>-1</v>
      </c>
      <c r="U1806" s="1">
        <v>42787</v>
      </c>
      <c r="V1806" s="13">
        <f t="shared" si="253"/>
        <v>42767</v>
      </c>
      <c r="W1806" s="14">
        <f t="shared" si="254"/>
        <v>42787</v>
      </c>
      <c r="X1806" s="1" t="str">
        <f t="shared" si="255"/>
        <v>Tuesday</v>
      </c>
      <c r="Y1806" s="2">
        <v>0.55614583333333334</v>
      </c>
      <c r="Z1806" s="2">
        <f t="shared" si="256"/>
        <v>0.54166666666666663</v>
      </c>
      <c r="AA1806">
        <f>1</f>
        <v>1</v>
      </c>
      <c r="AB1806" s="1">
        <v>42787</v>
      </c>
      <c r="AC1806" s="13">
        <f t="shared" si="257"/>
        <v>42767</v>
      </c>
      <c r="AD1806" s="14">
        <f t="shared" si="258"/>
        <v>42787</v>
      </c>
      <c r="AE1806" s="1" t="str">
        <f t="shared" si="259"/>
        <v>Tuesday</v>
      </c>
      <c r="AF1806" s="2">
        <v>0.56563657407407408</v>
      </c>
      <c r="AG1806" s="2">
        <f t="shared" si="260"/>
        <v>0.58333333333333326</v>
      </c>
      <c r="AH1806" t="s">
        <v>27</v>
      </c>
    </row>
    <row r="1807" spans="1:34" x14ac:dyDescent="0.2">
      <c r="A1807">
        <v>1516879</v>
      </c>
      <c r="B1807" t="s">
        <v>88</v>
      </c>
      <c r="E1807">
        <v>99999</v>
      </c>
      <c r="F1807" t="s">
        <v>23</v>
      </c>
      <c r="G1807" t="s">
        <v>89</v>
      </c>
      <c r="H1807">
        <v>81</v>
      </c>
      <c r="I1807" t="s">
        <v>31</v>
      </c>
      <c r="J1807">
        <f>VLOOKUP(I1807,[1]Key!$A$1:$C$72,2,FALSE)</f>
        <v>43.03519</v>
      </c>
      <c r="K1807">
        <f>VLOOKUP(I1807,[1]Key!$A$1:$C$72,3,FALSE)</f>
        <v>-87.907390000000007</v>
      </c>
      <c r="L1807" t="s">
        <v>31</v>
      </c>
      <c r="M1807">
        <f>VLOOKUP(L1807,[1]Key!$A$1:$C$72,2,FALSE)</f>
        <v>43.03519</v>
      </c>
      <c r="N1807">
        <f>VLOOKUP(L1807,[1]Key!$A$1:$C$72,3,FALSE)</f>
        <v>-87.907390000000007</v>
      </c>
      <c r="O1807">
        <v>28</v>
      </c>
      <c r="P1807">
        <v>3</v>
      </c>
      <c r="Q1807">
        <v>4.2</v>
      </c>
      <c r="R1807">
        <v>4</v>
      </c>
      <c r="S1807">
        <v>168</v>
      </c>
      <c r="T1807">
        <f t="shared" si="252"/>
        <v>-1</v>
      </c>
      <c r="U1807" s="1">
        <v>42787</v>
      </c>
      <c r="V1807" s="13">
        <f t="shared" si="253"/>
        <v>42767</v>
      </c>
      <c r="W1807" s="14">
        <f t="shared" si="254"/>
        <v>42787</v>
      </c>
      <c r="X1807" s="1" t="str">
        <f t="shared" si="255"/>
        <v>Tuesday</v>
      </c>
      <c r="Y1807" s="2">
        <v>0.5959606481481482</v>
      </c>
      <c r="Z1807" s="2">
        <f t="shared" si="256"/>
        <v>0.58333333333333326</v>
      </c>
      <c r="AA1807">
        <f>1</f>
        <v>1</v>
      </c>
      <c r="AB1807" s="1">
        <v>42787</v>
      </c>
      <c r="AC1807" s="13">
        <f t="shared" si="257"/>
        <v>42767</v>
      </c>
      <c r="AD1807" s="14">
        <f t="shared" si="258"/>
        <v>42787</v>
      </c>
      <c r="AE1807" s="1" t="str">
        <f t="shared" si="259"/>
        <v>Tuesday</v>
      </c>
      <c r="AF1807" s="2">
        <v>0.61584490740740738</v>
      </c>
      <c r="AG1807" s="2">
        <f t="shared" si="260"/>
        <v>0.625</v>
      </c>
      <c r="AH1807" t="s">
        <v>35</v>
      </c>
    </row>
    <row r="1808" spans="1:34" x14ac:dyDescent="0.2">
      <c r="A1808">
        <v>1516879</v>
      </c>
      <c r="B1808" t="s">
        <v>88</v>
      </c>
      <c r="E1808">
        <v>99999</v>
      </c>
      <c r="F1808" t="s">
        <v>23</v>
      </c>
      <c r="G1808" t="s">
        <v>89</v>
      </c>
      <c r="H1808">
        <v>5524</v>
      </c>
      <c r="I1808" t="s">
        <v>31</v>
      </c>
      <c r="J1808">
        <f>VLOOKUP(I1808,[1]Key!$A$1:$C$72,2,FALSE)</f>
        <v>43.03519</v>
      </c>
      <c r="K1808">
        <f>VLOOKUP(I1808,[1]Key!$A$1:$C$72,3,FALSE)</f>
        <v>-87.907390000000007</v>
      </c>
      <c r="L1808" t="s">
        <v>31</v>
      </c>
      <c r="M1808">
        <f>VLOOKUP(L1808,[1]Key!$A$1:$C$72,2,FALSE)</f>
        <v>43.03519</v>
      </c>
      <c r="N1808">
        <f>VLOOKUP(L1808,[1]Key!$A$1:$C$72,3,FALSE)</f>
        <v>-87.907390000000007</v>
      </c>
      <c r="O1808">
        <v>28</v>
      </c>
      <c r="P1808">
        <v>3</v>
      </c>
      <c r="Q1808">
        <v>4.2</v>
      </c>
      <c r="R1808">
        <v>4</v>
      </c>
      <c r="S1808">
        <v>168</v>
      </c>
      <c r="T1808">
        <f t="shared" si="252"/>
        <v>-1</v>
      </c>
      <c r="U1808" s="1">
        <v>42787</v>
      </c>
      <c r="V1808" s="13">
        <f t="shared" si="253"/>
        <v>42767</v>
      </c>
      <c r="W1808" s="14">
        <f t="shared" si="254"/>
        <v>42787</v>
      </c>
      <c r="X1808" s="1" t="str">
        <f t="shared" si="255"/>
        <v>Tuesday</v>
      </c>
      <c r="Y1808" s="2">
        <v>0.59703703703703703</v>
      </c>
      <c r="Z1808" s="2">
        <f t="shared" si="256"/>
        <v>0.58333333333333326</v>
      </c>
      <c r="AA1808">
        <f>1</f>
        <v>1</v>
      </c>
      <c r="AB1808" s="1">
        <v>42787</v>
      </c>
      <c r="AC1808" s="13">
        <f t="shared" si="257"/>
        <v>42767</v>
      </c>
      <c r="AD1808" s="14">
        <f t="shared" si="258"/>
        <v>42787</v>
      </c>
      <c r="AE1808" s="1" t="str">
        <f t="shared" si="259"/>
        <v>Tuesday</v>
      </c>
      <c r="AF1808" s="2">
        <v>0.61606481481481479</v>
      </c>
      <c r="AG1808" s="2">
        <f t="shared" si="260"/>
        <v>0.625</v>
      </c>
      <c r="AH1808" t="s">
        <v>35</v>
      </c>
    </row>
    <row r="1809" spans="1:34" x14ac:dyDescent="0.2">
      <c r="A1809">
        <v>1516909</v>
      </c>
      <c r="B1809" t="s">
        <v>88</v>
      </c>
      <c r="E1809">
        <v>53597</v>
      </c>
      <c r="F1809" t="s">
        <v>23</v>
      </c>
      <c r="G1809" t="s">
        <v>89</v>
      </c>
      <c r="H1809">
        <v>216</v>
      </c>
      <c r="I1809" t="s">
        <v>43</v>
      </c>
      <c r="J1809">
        <f>VLOOKUP(I1809,[1]Key!$A$1:$C$72,2,FALSE)</f>
        <v>43.03886</v>
      </c>
      <c r="K1809">
        <f>VLOOKUP(I1809,[1]Key!$A$1:$C$72,3,FALSE)</f>
        <v>-87.902720000000002</v>
      </c>
      <c r="L1809" t="s">
        <v>80</v>
      </c>
      <c r="M1809">
        <f>VLOOKUP(L1809,[1]Key!$A$1:$C$72,2,FALSE)</f>
        <v>43.052460000000004</v>
      </c>
      <c r="N1809">
        <f>VLOOKUP(L1809,[1]Key!$A$1:$C$72,3,FALSE)</f>
        <v>-87.891000000000005</v>
      </c>
      <c r="O1809">
        <v>13</v>
      </c>
      <c r="P1809">
        <v>3</v>
      </c>
      <c r="Q1809">
        <v>2</v>
      </c>
      <c r="R1809">
        <v>1.9</v>
      </c>
      <c r="S1809">
        <v>78</v>
      </c>
      <c r="T1809">
        <f t="shared" si="252"/>
        <v>-1</v>
      </c>
      <c r="U1809" s="1">
        <v>42787</v>
      </c>
      <c r="V1809" s="13">
        <f t="shared" si="253"/>
        <v>42767</v>
      </c>
      <c r="W1809" s="14">
        <f t="shared" si="254"/>
        <v>42787</v>
      </c>
      <c r="X1809" s="1" t="str">
        <f t="shared" si="255"/>
        <v>Tuesday</v>
      </c>
      <c r="Y1809" s="2">
        <v>0.61064814814814816</v>
      </c>
      <c r="Z1809" s="2">
        <f t="shared" si="256"/>
        <v>0.625</v>
      </c>
      <c r="AA1809">
        <f>1</f>
        <v>1</v>
      </c>
      <c r="AB1809" s="1">
        <v>42787</v>
      </c>
      <c r="AC1809" s="13">
        <f t="shared" si="257"/>
        <v>42767</v>
      </c>
      <c r="AD1809" s="14">
        <f t="shared" si="258"/>
        <v>42787</v>
      </c>
      <c r="AE1809" s="1" t="str">
        <f t="shared" si="259"/>
        <v>Tuesday</v>
      </c>
      <c r="AF1809" s="2">
        <v>0.61973379629629632</v>
      </c>
      <c r="AG1809" s="2">
        <f t="shared" si="260"/>
        <v>0.625</v>
      </c>
      <c r="AH1809" t="s">
        <v>27</v>
      </c>
    </row>
    <row r="1810" spans="1:34" x14ac:dyDescent="0.2">
      <c r="A1810">
        <v>1306778</v>
      </c>
      <c r="B1810" t="s">
        <v>88</v>
      </c>
      <c r="E1810">
        <v>53204</v>
      </c>
      <c r="F1810" t="s">
        <v>23</v>
      </c>
      <c r="G1810" t="s">
        <v>89</v>
      </c>
      <c r="H1810">
        <v>104</v>
      </c>
      <c r="I1810" t="s">
        <v>38</v>
      </c>
      <c r="J1810">
        <f>VLOOKUP(I1810,[1]Key!$A$1:$C$72,2,FALSE)</f>
        <v>43.004728999999998</v>
      </c>
      <c r="K1810">
        <f>VLOOKUP(I1810,[1]Key!$A$1:$C$72,3,FALSE)</f>
        <v>-87.905463999999995</v>
      </c>
      <c r="L1810" t="s">
        <v>82</v>
      </c>
      <c r="M1810">
        <f>VLOOKUP(L1810,[1]Key!$A$1:$C$72,2,FALSE)</f>
        <v>43.026229999999998</v>
      </c>
      <c r="N1810">
        <f>VLOOKUP(L1810,[1]Key!$A$1:$C$72,3,FALSE)</f>
        <v>-87.912809999999993</v>
      </c>
      <c r="O1810">
        <v>13</v>
      </c>
      <c r="P1810">
        <v>3</v>
      </c>
      <c r="Q1810">
        <v>2</v>
      </c>
      <c r="R1810">
        <v>1.9</v>
      </c>
      <c r="S1810">
        <v>78</v>
      </c>
      <c r="T1810">
        <f t="shared" si="252"/>
        <v>-1</v>
      </c>
      <c r="U1810" s="1">
        <v>42787</v>
      </c>
      <c r="V1810" s="13">
        <f t="shared" si="253"/>
        <v>42767</v>
      </c>
      <c r="W1810" s="14">
        <f t="shared" si="254"/>
        <v>42787</v>
      </c>
      <c r="X1810" s="1" t="str">
        <f t="shared" si="255"/>
        <v>Tuesday</v>
      </c>
      <c r="Y1810" s="2">
        <v>0.63032407407407409</v>
      </c>
      <c r="Z1810" s="2">
        <f t="shared" si="256"/>
        <v>0.625</v>
      </c>
      <c r="AA1810">
        <f>1</f>
        <v>1</v>
      </c>
      <c r="AB1810" s="1">
        <v>42787</v>
      </c>
      <c r="AC1810" s="13">
        <f t="shared" si="257"/>
        <v>42767</v>
      </c>
      <c r="AD1810" s="14">
        <f t="shared" si="258"/>
        <v>42787</v>
      </c>
      <c r="AE1810" s="1" t="str">
        <f t="shared" si="259"/>
        <v>Tuesday</v>
      </c>
      <c r="AF1810" s="2">
        <v>0.63914351851851847</v>
      </c>
      <c r="AG1810" s="2">
        <f t="shared" si="260"/>
        <v>0.625</v>
      </c>
      <c r="AH1810" t="s">
        <v>27</v>
      </c>
    </row>
    <row r="1811" spans="1:34" x14ac:dyDescent="0.2">
      <c r="A1811">
        <v>1448092</v>
      </c>
      <c r="B1811" t="s">
        <v>88</v>
      </c>
      <c r="E1811">
        <v>60068</v>
      </c>
      <c r="F1811" t="s">
        <v>23</v>
      </c>
      <c r="G1811" t="s">
        <v>89</v>
      </c>
      <c r="H1811">
        <v>5429</v>
      </c>
      <c r="I1811" t="s">
        <v>74</v>
      </c>
      <c r="J1811">
        <f>VLOOKUP(I1811,[1]Key!$A$1:$C$72,2,FALSE)</f>
        <v>43.040154000000001</v>
      </c>
      <c r="K1811">
        <f>VLOOKUP(I1811,[1]Key!$A$1:$C$72,3,FALSE)</f>
        <v>-87.932113000000001</v>
      </c>
      <c r="L1811" t="s">
        <v>34</v>
      </c>
      <c r="M1811">
        <f>VLOOKUP(L1811,[1]Key!$A$1:$C$72,2,FALSE)</f>
        <v>43.036900000000003</v>
      </c>
      <c r="N1811">
        <f>VLOOKUP(L1811,[1]Key!$A$1:$C$72,3,FALSE)</f>
        <v>-87.89667</v>
      </c>
      <c r="O1811">
        <v>44</v>
      </c>
      <c r="P1811">
        <v>6</v>
      </c>
      <c r="Q1811">
        <v>6.6</v>
      </c>
      <c r="R1811">
        <v>6.3</v>
      </c>
      <c r="S1811">
        <v>264</v>
      </c>
      <c r="T1811">
        <f t="shared" si="252"/>
        <v>-1</v>
      </c>
      <c r="U1811" s="1">
        <v>42787</v>
      </c>
      <c r="V1811" s="13">
        <f t="shared" si="253"/>
        <v>42767</v>
      </c>
      <c r="W1811" s="14">
        <f t="shared" si="254"/>
        <v>42787</v>
      </c>
      <c r="X1811" s="1" t="str">
        <f t="shared" si="255"/>
        <v>Tuesday</v>
      </c>
      <c r="Y1811" s="2">
        <v>0.65650462962962963</v>
      </c>
      <c r="Z1811" s="2">
        <f t="shared" si="256"/>
        <v>0.66666666666666663</v>
      </c>
      <c r="AA1811">
        <f>1</f>
        <v>1</v>
      </c>
      <c r="AB1811" s="1">
        <v>42787</v>
      </c>
      <c r="AC1811" s="13">
        <f t="shared" si="257"/>
        <v>42767</v>
      </c>
      <c r="AD1811" s="14">
        <f t="shared" si="258"/>
        <v>42787</v>
      </c>
      <c r="AE1811" s="1" t="str">
        <f t="shared" si="259"/>
        <v>Tuesday</v>
      </c>
      <c r="AF1811" s="2">
        <v>0.6871990740740741</v>
      </c>
      <c r="AG1811" s="2">
        <f t="shared" si="260"/>
        <v>0.66666666666666663</v>
      </c>
      <c r="AH1811" t="s">
        <v>27</v>
      </c>
    </row>
    <row r="1812" spans="1:34" x14ac:dyDescent="0.2">
      <c r="A1812">
        <v>1517006</v>
      </c>
      <c r="B1812" t="s">
        <v>88</v>
      </c>
      <c r="E1812">
        <v>53213</v>
      </c>
      <c r="F1812" t="s">
        <v>23</v>
      </c>
      <c r="G1812" t="s">
        <v>89</v>
      </c>
      <c r="H1812">
        <v>11083</v>
      </c>
      <c r="I1812" t="s">
        <v>55</v>
      </c>
      <c r="J1812">
        <f>VLOOKUP(I1812,[1]Key!$A$1:$C$72,2,FALSE)</f>
        <v>43.060839999999999</v>
      </c>
      <c r="K1812">
        <f>VLOOKUP(I1812,[1]Key!$A$1:$C$72,3,FALSE)</f>
        <v>-88.001940000000005</v>
      </c>
      <c r="L1812" t="s">
        <v>57</v>
      </c>
      <c r="M1812">
        <f>VLOOKUP(L1812,[1]Key!$A$1:$C$72,2,FALSE)</f>
        <v>43.048609999999996</v>
      </c>
      <c r="N1812">
        <f>VLOOKUP(L1812,[1]Key!$A$1:$C$72,3,FALSE)</f>
        <v>-88.008480000000006</v>
      </c>
      <c r="O1812">
        <v>68</v>
      </c>
      <c r="P1812">
        <v>9</v>
      </c>
      <c r="Q1812">
        <v>10.199999999999999</v>
      </c>
      <c r="R1812">
        <v>9.6999999999999993</v>
      </c>
      <c r="S1812">
        <v>408</v>
      </c>
      <c r="T1812">
        <f t="shared" si="252"/>
        <v>-1</v>
      </c>
      <c r="U1812" s="1">
        <v>42787</v>
      </c>
      <c r="V1812" s="13">
        <f t="shared" si="253"/>
        <v>42767</v>
      </c>
      <c r="W1812" s="14">
        <f t="shared" si="254"/>
        <v>42787</v>
      </c>
      <c r="X1812" s="1" t="str">
        <f t="shared" si="255"/>
        <v>Tuesday</v>
      </c>
      <c r="Y1812" s="2">
        <v>0.67363425925925924</v>
      </c>
      <c r="Z1812" s="2">
        <f t="shared" si="256"/>
        <v>0.66666666666666663</v>
      </c>
      <c r="AA1812">
        <f>1</f>
        <v>1</v>
      </c>
      <c r="AB1812" s="1">
        <v>42787</v>
      </c>
      <c r="AC1812" s="13">
        <f t="shared" si="257"/>
        <v>42767</v>
      </c>
      <c r="AD1812" s="14">
        <f t="shared" si="258"/>
        <v>42787</v>
      </c>
      <c r="AE1812" s="1" t="str">
        <f t="shared" si="259"/>
        <v>Tuesday</v>
      </c>
      <c r="AF1812" s="2">
        <v>0.72109953703703711</v>
      </c>
      <c r="AG1812" s="2">
        <f t="shared" si="260"/>
        <v>0.70833333333333326</v>
      </c>
      <c r="AH1812" t="s">
        <v>27</v>
      </c>
    </row>
    <row r="1813" spans="1:34" x14ac:dyDescent="0.2">
      <c r="A1813">
        <v>1233907</v>
      </c>
      <c r="B1813" t="s">
        <v>88</v>
      </c>
      <c r="E1813">
        <v>80123</v>
      </c>
      <c r="F1813" t="s">
        <v>23</v>
      </c>
      <c r="G1813" t="s">
        <v>89</v>
      </c>
      <c r="H1813">
        <v>243</v>
      </c>
      <c r="I1813" t="s">
        <v>34</v>
      </c>
      <c r="J1813">
        <f>VLOOKUP(I1813,[1]Key!$A$1:$C$72,2,FALSE)</f>
        <v>43.036900000000003</v>
      </c>
      <c r="K1813">
        <f>VLOOKUP(I1813,[1]Key!$A$1:$C$72,3,FALSE)</f>
        <v>-87.89667</v>
      </c>
      <c r="L1813" t="s">
        <v>85</v>
      </c>
      <c r="M1813">
        <f>VLOOKUP(L1813,[1]Key!$A$1:$C$72,2,FALSE)</f>
        <v>43.041646999999998</v>
      </c>
      <c r="N1813">
        <f>VLOOKUP(L1813,[1]Key!$A$1:$C$72,3,FALSE)</f>
        <v>-87.927257999999995</v>
      </c>
      <c r="O1813">
        <v>25</v>
      </c>
      <c r="P1813">
        <v>3</v>
      </c>
      <c r="Q1813">
        <v>3.8</v>
      </c>
      <c r="R1813">
        <v>3.6</v>
      </c>
      <c r="S1813">
        <v>150</v>
      </c>
      <c r="T1813">
        <f t="shared" si="252"/>
        <v>-1</v>
      </c>
      <c r="U1813" s="1">
        <v>42787</v>
      </c>
      <c r="V1813" s="13">
        <f t="shared" si="253"/>
        <v>42767</v>
      </c>
      <c r="W1813" s="14">
        <f t="shared" si="254"/>
        <v>42787</v>
      </c>
      <c r="X1813" s="1" t="str">
        <f t="shared" si="255"/>
        <v>Tuesday</v>
      </c>
      <c r="Y1813" s="2">
        <v>0.69027777777777777</v>
      </c>
      <c r="Z1813" s="2">
        <f t="shared" si="256"/>
        <v>0.70833333333333326</v>
      </c>
      <c r="AA1813">
        <f>1</f>
        <v>1</v>
      </c>
      <c r="AB1813" s="1">
        <v>42787</v>
      </c>
      <c r="AC1813" s="13">
        <f t="shared" si="257"/>
        <v>42767</v>
      </c>
      <c r="AD1813" s="14">
        <f t="shared" si="258"/>
        <v>42787</v>
      </c>
      <c r="AE1813" s="1" t="str">
        <f t="shared" si="259"/>
        <v>Tuesday</v>
      </c>
      <c r="AF1813" s="2">
        <v>0.70814814814814808</v>
      </c>
      <c r="AG1813" s="2">
        <f t="shared" si="260"/>
        <v>0.70833333333333326</v>
      </c>
      <c r="AH1813" t="s">
        <v>27</v>
      </c>
    </row>
    <row r="1814" spans="1:34" x14ac:dyDescent="0.2">
      <c r="A1814">
        <v>1198368</v>
      </c>
      <c r="B1814" t="s">
        <v>88</v>
      </c>
      <c r="E1814">
        <v>53215</v>
      </c>
      <c r="F1814" t="s">
        <v>23</v>
      </c>
      <c r="G1814" t="s">
        <v>89</v>
      </c>
      <c r="H1814">
        <v>77</v>
      </c>
      <c r="I1814" t="s">
        <v>69</v>
      </c>
      <c r="J1814">
        <f>VLOOKUP(I1814,[1]Key!$A$1:$C$72,2,FALSE)</f>
        <v>43.048200000000001</v>
      </c>
      <c r="K1814">
        <f>VLOOKUP(I1814,[1]Key!$A$1:$C$72,3,FALSE)</f>
        <v>-87.900859999999994</v>
      </c>
      <c r="L1814" t="s">
        <v>61</v>
      </c>
      <c r="M1814">
        <f>VLOOKUP(L1814,[1]Key!$A$1:$C$72,2,FALSE)</f>
        <v>43.058619999999998</v>
      </c>
      <c r="N1814">
        <f>VLOOKUP(L1814,[1]Key!$A$1:$C$72,3,FALSE)</f>
        <v>-87.885319999999993</v>
      </c>
      <c r="O1814">
        <v>14</v>
      </c>
      <c r="P1814">
        <v>3</v>
      </c>
      <c r="Q1814">
        <v>2.1</v>
      </c>
      <c r="R1814">
        <v>2</v>
      </c>
      <c r="S1814">
        <v>84</v>
      </c>
      <c r="T1814">
        <f t="shared" si="252"/>
        <v>-1</v>
      </c>
      <c r="U1814" s="1">
        <v>42787</v>
      </c>
      <c r="V1814" s="13">
        <f t="shared" si="253"/>
        <v>42767</v>
      </c>
      <c r="W1814" s="14">
        <f t="shared" si="254"/>
        <v>42787</v>
      </c>
      <c r="X1814" s="1" t="str">
        <f t="shared" si="255"/>
        <v>Tuesday</v>
      </c>
      <c r="Y1814" s="2">
        <v>0.70603009259259253</v>
      </c>
      <c r="Z1814" s="2">
        <f t="shared" si="256"/>
        <v>0.70833333333333326</v>
      </c>
      <c r="AA1814">
        <f>1</f>
        <v>1</v>
      </c>
      <c r="AB1814" s="1">
        <v>42787</v>
      </c>
      <c r="AC1814" s="13">
        <f t="shared" si="257"/>
        <v>42767</v>
      </c>
      <c r="AD1814" s="14">
        <f t="shared" si="258"/>
        <v>42787</v>
      </c>
      <c r="AE1814" s="1" t="str">
        <f t="shared" si="259"/>
        <v>Tuesday</v>
      </c>
      <c r="AF1814" s="2">
        <v>0.71570601851851856</v>
      </c>
      <c r="AG1814" s="2">
        <f t="shared" si="260"/>
        <v>0.70833333333333326</v>
      </c>
      <c r="AH1814" t="s">
        <v>27</v>
      </c>
    </row>
    <row r="1815" spans="1:34" x14ac:dyDescent="0.2">
      <c r="A1815">
        <v>1517246</v>
      </c>
      <c r="B1815" t="s">
        <v>88</v>
      </c>
      <c r="E1815">
        <v>6606</v>
      </c>
      <c r="F1815" t="s">
        <v>23</v>
      </c>
      <c r="G1815" t="s">
        <v>89</v>
      </c>
      <c r="H1815">
        <v>11126</v>
      </c>
      <c r="I1815" t="s">
        <v>32</v>
      </c>
      <c r="J1815">
        <f>VLOOKUP(I1815,[1]Key!$A$1:$C$72,2,FALSE)</f>
        <v>43.038719999999998</v>
      </c>
      <c r="K1815">
        <f>VLOOKUP(I1815,[1]Key!$A$1:$C$72,3,FALSE)</f>
        <v>-87.905339999999995</v>
      </c>
      <c r="L1815" t="s">
        <v>32</v>
      </c>
      <c r="M1815">
        <f>VLOOKUP(L1815,[1]Key!$A$1:$C$72,2,FALSE)</f>
        <v>43.038719999999998</v>
      </c>
      <c r="N1815">
        <f>VLOOKUP(L1815,[1]Key!$A$1:$C$72,3,FALSE)</f>
        <v>-87.905339999999995</v>
      </c>
      <c r="O1815">
        <v>47</v>
      </c>
      <c r="P1815">
        <v>6</v>
      </c>
      <c r="Q1815">
        <v>7.1</v>
      </c>
      <c r="R1815">
        <v>6.7</v>
      </c>
      <c r="S1815">
        <v>282</v>
      </c>
      <c r="T1815">
        <f t="shared" si="252"/>
        <v>-1</v>
      </c>
      <c r="U1815" s="1">
        <v>42788</v>
      </c>
      <c r="V1815" s="13">
        <f t="shared" si="253"/>
        <v>42767</v>
      </c>
      <c r="W1815" s="14">
        <f t="shared" si="254"/>
        <v>42788</v>
      </c>
      <c r="X1815" s="1" t="str">
        <f t="shared" si="255"/>
        <v>Wednesday</v>
      </c>
      <c r="Y1815" s="2">
        <v>2.5173611111111108E-2</v>
      </c>
      <c r="Z1815" s="2">
        <f t="shared" si="256"/>
        <v>4.1666666666666664E-2</v>
      </c>
      <c r="AA1815">
        <f>1</f>
        <v>1</v>
      </c>
      <c r="AB1815" s="1">
        <v>42788</v>
      </c>
      <c r="AC1815" s="13">
        <f t="shared" si="257"/>
        <v>42767</v>
      </c>
      <c r="AD1815" s="14">
        <f t="shared" si="258"/>
        <v>42788</v>
      </c>
      <c r="AE1815" s="1" t="str">
        <f t="shared" si="259"/>
        <v>Wednesday</v>
      </c>
      <c r="AF1815" s="2">
        <v>5.7824074074074076E-2</v>
      </c>
      <c r="AG1815" s="2">
        <f t="shared" si="260"/>
        <v>4.1666666666666664E-2</v>
      </c>
      <c r="AH1815" t="s">
        <v>35</v>
      </c>
    </row>
    <row r="1816" spans="1:34" x14ac:dyDescent="0.2">
      <c r="A1816">
        <v>1517269</v>
      </c>
      <c r="B1816" t="s">
        <v>88</v>
      </c>
      <c r="F1816" t="s">
        <v>23</v>
      </c>
      <c r="G1816" t="s">
        <v>89</v>
      </c>
      <c r="H1816">
        <v>5486</v>
      </c>
      <c r="I1816" t="s">
        <v>79</v>
      </c>
      <c r="J1816">
        <f>VLOOKUP(I1816,[1]Key!$A$1:$C$72,2,FALSE)</f>
        <v>43.038649999999997</v>
      </c>
      <c r="K1816">
        <f>VLOOKUP(I1816,[1]Key!$A$1:$C$72,3,FALSE)</f>
        <v>-87.921930000000003</v>
      </c>
      <c r="L1816" t="s">
        <v>72</v>
      </c>
      <c r="M1816">
        <f>VLOOKUP(L1816,[1]Key!$A$1:$C$72,2,FALSE)</f>
        <v>43.02948</v>
      </c>
      <c r="N1816">
        <f>VLOOKUP(L1816,[1]Key!$A$1:$C$72,3,FALSE)</f>
        <v>-87.912819999999996</v>
      </c>
      <c r="O1816">
        <v>20</v>
      </c>
      <c r="P1816">
        <v>3</v>
      </c>
      <c r="Q1816">
        <v>3</v>
      </c>
      <c r="R1816">
        <v>2.9</v>
      </c>
      <c r="S1816">
        <v>120</v>
      </c>
      <c r="T1816">
        <f t="shared" si="252"/>
        <v>-1</v>
      </c>
      <c r="U1816" s="1">
        <v>42788</v>
      </c>
      <c r="V1816" s="13">
        <f t="shared" si="253"/>
        <v>42767</v>
      </c>
      <c r="W1816" s="14">
        <f t="shared" si="254"/>
        <v>42788</v>
      </c>
      <c r="X1816" s="1" t="str">
        <f t="shared" si="255"/>
        <v>Wednesday</v>
      </c>
      <c r="Y1816" s="2">
        <v>0.29802083333333335</v>
      </c>
      <c r="Z1816" s="2">
        <f t="shared" si="256"/>
        <v>0.29166666666666663</v>
      </c>
      <c r="AA1816">
        <f>1</f>
        <v>1</v>
      </c>
      <c r="AB1816" s="1">
        <v>42788</v>
      </c>
      <c r="AC1816" s="13">
        <f t="shared" si="257"/>
        <v>42767</v>
      </c>
      <c r="AD1816" s="14">
        <f t="shared" si="258"/>
        <v>42788</v>
      </c>
      <c r="AE1816" s="1" t="str">
        <f t="shared" si="259"/>
        <v>Wednesday</v>
      </c>
      <c r="AF1816" s="2">
        <v>0.31214120370370374</v>
      </c>
      <c r="AG1816" s="2">
        <f t="shared" si="260"/>
        <v>0.29166666666666663</v>
      </c>
      <c r="AH1816" t="s">
        <v>27</v>
      </c>
    </row>
    <row r="1817" spans="1:34" x14ac:dyDescent="0.2">
      <c r="A1817">
        <v>1517341</v>
      </c>
      <c r="B1817" t="s">
        <v>88</v>
      </c>
      <c r="E1817">
        <v>53076</v>
      </c>
      <c r="F1817" t="s">
        <v>23</v>
      </c>
      <c r="G1817" t="s">
        <v>89</v>
      </c>
      <c r="H1817">
        <v>5451</v>
      </c>
      <c r="I1817" t="s">
        <v>43</v>
      </c>
      <c r="J1817">
        <f>VLOOKUP(I1817,[1]Key!$A$1:$C$72,2,FALSE)</f>
        <v>43.03886</v>
      </c>
      <c r="K1817">
        <f>VLOOKUP(I1817,[1]Key!$A$1:$C$72,3,FALSE)</f>
        <v>-87.902720000000002</v>
      </c>
      <c r="L1817" t="s">
        <v>43</v>
      </c>
      <c r="M1817">
        <f>VLOOKUP(L1817,[1]Key!$A$1:$C$72,2,FALSE)</f>
        <v>43.03886</v>
      </c>
      <c r="N1817">
        <f>VLOOKUP(L1817,[1]Key!$A$1:$C$72,3,FALSE)</f>
        <v>-87.902720000000002</v>
      </c>
      <c r="O1817">
        <v>36</v>
      </c>
      <c r="P1817">
        <v>6</v>
      </c>
      <c r="Q1817">
        <v>5.4</v>
      </c>
      <c r="R1817">
        <v>5.0999999999999996</v>
      </c>
      <c r="S1817">
        <v>216</v>
      </c>
      <c r="T1817">
        <f t="shared" si="252"/>
        <v>-1</v>
      </c>
      <c r="U1817" s="1">
        <v>42788</v>
      </c>
      <c r="V1817" s="13">
        <f t="shared" si="253"/>
        <v>42767</v>
      </c>
      <c r="W1817" s="14">
        <f t="shared" si="254"/>
        <v>42788</v>
      </c>
      <c r="X1817" s="1" t="str">
        <f t="shared" si="255"/>
        <v>Wednesday</v>
      </c>
      <c r="Y1817" s="2">
        <v>0.45012731481481483</v>
      </c>
      <c r="Z1817" s="2">
        <f t="shared" si="256"/>
        <v>0.45833333333333331</v>
      </c>
      <c r="AA1817">
        <f>1</f>
        <v>1</v>
      </c>
      <c r="AB1817" s="1">
        <v>42788</v>
      </c>
      <c r="AC1817" s="13">
        <f t="shared" si="257"/>
        <v>42767</v>
      </c>
      <c r="AD1817" s="14">
        <f t="shared" si="258"/>
        <v>42788</v>
      </c>
      <c r="AE1817" s="1" t="str">
        <f t="shared" si="259"/>
        <v>Wednesday</v>
      </c>
      <c r="AF1817" s="2">
        <v>0.47542824074074069</v>
      </c>
      <c r="AG1817" s="2">
        <f t="shared" si="260"/>
        <v>0.45833333333333331</v>
      </c>
      <c r="AH1817" t="s">
        <v>35</v>
      </c>
    </row>
    <row r="1818" spans="1:34" x14ac:dyDescent="0.2">
      <c r="A1818">
        <v>1517342</v>
      </c>
      <c r="B1818" t="s">
        <v>88</v>
      </c>
      <c r="E1818">
        <v>53207</v>
      </c>
      <c r="F1818" t="s">
        <v>23</v>
      </c>
      <c r="G1818" t="s">
        <v>89</v>
      </c>
      <c r="H1818">
        <v>42</v>
      </c>
      <c r="I1818" t="s">
        <v>43</v>
      </c>
      <c r="J1818">
        <f>VLOOKUP(I1818,[1]Key!$A$1:$C$72,2,FALSE)</f>
        <v>43.03886</v>
      </c>
      <c r="K1818">
        <f>VLOOKUP(I1818,[1]Key!$A$1:$C$72,3,FALSE)</f>
        <v>-87.902720000000002</v>
      </c>
      <c r="L1818" t="s">
        <v>43</v>
      </c>
      <c r="M1818">
        <f>VLOOKUP(L1818,[1]Key!$A$1:$C$72,2,FALSE)</f>
        <v>43.03886</v>
      </c>
      <c r="N1818">
        <f>VLOOKUP(L1818,[1]Key!$A$1:$C$72,3,FALSE)</f>
        <v>-87.902720000000002</v>
      </c>
      <c r="O1818">
        <v>36</v>
      </c>
      <c r="P1818">
        <v>6</v>
      </c>
      <c r="Q1818">
        <v>5.4</v>
      </c>
      <c r="R1818">
        <v>5.0999999999999996</v>
      </c>
      <c r="S1818">
        <v>216</v>
      </c>
      <c r="T1818">
        <f t="shared" si="252"/>
        <v>-1</v>
      </c>
      <c r="U1818" s="1">
        <v>42788</v>
      </c>
      <c r="V1818" s="13">
        <f t="shared" si="253"/>
        <v>42767</v>
      </c>
      <c r="W1818" s="14">
        <f t="shared" si="254"/>
        <v>42788</v>
      </c>
      <c r="X1818" s="1" t="str">
        <f t="shared" si="255"/>
        <v>Wednesday</v>
      </c>
      <c r="Y1818" s="2">
        <v>0.45045138888888886</v>
      </c>
      <c r="Z1818" s="2">
        <f t="shared" si="256"/>
        <v>0.45833333333333331</v>
      </c>
      <c r="AA1818">
        <f>1</f>
        <v>1</v>
      </c>
      <c r="AB1818" s="1">
        <v>42788</v>
      </c>
      <c r="AC1818" s="13">
        <f t="shared" si="257"/>
        <v>42767</v>
      </c>
      <c r="AD1818" s="14">
        <f t="shared" si="258"/>
        <v>42788</v>
      </c>
      <c r="AE1818" s="1" t="str">
        <f t="shared" si="259"/>
        <v>Wednesday</v>
      </c>
      <c r="AF1818" s="2">
        <v>0.47545138888888888</v>
      </c>
      <c r="AG1818" s="2">
        <f t="shared" si="260"/>
        <v>0.45833333333333331</v>
      </c>
      <c r="AH1818" t="s">
        <v>35</v>
      </c>
    </row>
    <row r="1819" spans="1:34" x14ac:dyDescent="0.2">
      <c r="A1819">
        <v>1508437</v>
      </c>
      <c r="B1819" t="s">
        <v>88</v>
      </c>
      <c r="E1819">
        <v>60106</v>
      </c>
      <c r="F1819" t="s">
        <v>23</v>
      </c>
      <c r="G1819" t="s">
        <v>89</v>
      </c>
      <c r="H1819">
        <v>5539</v>
      </c>
      <c r="I1819" t="s">
        <v>74</v>
      </c>
      <c r="J1819">
        <f>VLOOKUP(I1819,[1]Key!$A$1:$C$72,2,FALSE)</f>
        <v>43.040154000000001</v>
      </c>
      <c r="K1819">
        <f>VLOOKUP(I1819,[1]Key!$A$1:$C$72,3,FALSE)</f>
        <v>-87.932113000000001</v>
      </c>
      <c r="L1819" t="s">
        <v>61</v>
      </c>
      <c r="M1819">
        <f>VLOOKUP(L1819,[1]Key!$A$1:$C$72,2,FALSE)</f>
        <v>43.058619999999998</v>
      </c>
      <c r="N1819">
        <f>VLOOKUP(L1819,[1]Key!$A$1:$C$72,3,FALSE)</f>
        <v>-87.885319999999993</v>
      </c>
      <c r="O1819">
        <v>53</v>
      </c>
      <c r="P1819">
        <v>6</v>
      </c>
      <c r="Q1819">
        <v>8</v>
      </c>
      <c r="R1819">
        <v>7.6</v>
      </c>
      <c r="S1819">
        <v>318</v>
      </c>
      <c r="T1819">
        <f t="shared" si="252"/>
        <v>-1</v>
      </c>
      <c r="U1819" s="1">
        <v>42788</v>
      </c>
      <c r="V1819" s="13">
        <f t="shared" si="253"/>
        <v>42767</v>
      </c>
      <c r="W1819" s="14">
        <f t="shared" si="254"/>
        <v>42788</v>
      </c>
      <c r="X1819" s="1" t="str">
        <f t="shared" si="255"/>
        <v>Wednesday</v>
      </c>
      <c r="Y1819" s="2">
        <v>0.47996527777777781</v>
      </c>
      <c r="Z1819" s="2">
        <f t="shared" si="256"/>
        <v>0.5</v>
      </c>
      <c r="AA1819">
        <f>1</f>
        <v>1</v>
      </c>
      <c r="AB1819" s="1">
        <v>42788</v>
      </c>
      <c r="AC1819" s="13">
        <f t="shared" si="257"/>
        <v>42767</v>
      </c>
      <c r="AD1819" s="14">
        <f t="shared" si="258"/>
        <v>42788</v>
      </c>
      <c r="AE1819" s="1" t="str">
        <f t="shared" si="259"/>
        <v>Wednesday</v>
      </c>
      <c r="AF1819" s="2">
        <v>0.51719907407407406</v>
      </c>
      <c r="AG1819" s="2">
        <f t="shared" si="260"/>
        <v>0.5</v>
      </c>
      <c r="AH1819" t="s">
        <v>27</v>
      </c>
    </row>
    <row r="1820" spans="1:34" x14ac:dyDescent="0.2">
      <c r="A1820">
        <v>1350154</v>
      </c>
      <c r="B1820" t="s">
        <v>88</v>
      </c>
      <c r="E1820">
        <v>53217</v>
      </c>
      <c r="F1820" t="s">
        <v>23</v>
      </c>
      <c r="G1820" t="s">
        <v>89</v>
      </c>
      <c r="H1820">
        <v>5428</v>
      </c>
      <c r="I1820" t="s">
        <v>74</v>
      </c>
      <c r="J1820">
        <f>VLOOKUP(I1820,[1]Key!$A$1:$C$72,2,FALSE)</f>
        <v>43.040154000000001</v>
      </c>
      <c r="K1820">
        <f>VLOOKUP(I1820,[1]Key!$A$1:$C$72,3,FALSE)</f>
        <v>-87.932113000000001</v>
      </c>
      <c r="L1820" t="s">
        <v>74</v>
      </c>
      <c r="M1820">
        <f>VLOOKUP(L1820,[1]Key!$A$1:$C$72,2,FALSE)</f>
        <v>43.040154000000001</v>
      </c>
      <c r="N1820">
        <f>VLOOKUP(L1820,[1]Key!$A$1:$C$72,3,FALSE)</f>
        <v>-87.932113000000001</v>
      </c>
      <c r="O1820">
        <v>64</v>
      </c>
      <c r="P1820">
        <v>6</v>
      </c>
      <c r="Q1820">
        <v>9.6</v>
      </c>
      <c r="R1820">
        <v>9.1</v>
      </c>
      <c r="S1820">
        <v>384</v>
      </c>
      <c r="T1820">
        <f t="shared" si="252"/>
        <v>-1</v>
      </c>
      <c r="U1820" s="1">
        <v>42788</v>
      </c>
      <c r="V1820" s="13">
        <f t="shared" si="253"/>
        <v>42767</v>
      </c>
      <c r="W1820" s="14">
        <f t="shared" si="254"/>
        <v>42788</v>
      </c>
      <c r="X1820" s="1" t="str">
        <f t="shared" si="255"/>
        <v>Wednesday</v>
      </c>
      <c r="Y1820" s="2">
        <v>0.50399305555555551</v>
      </c>
      <c r="Z1820" s="2">
        <f t="shared" si="256"/>
        <v>0.5</v>
      </c>
      <c r="AA1820">
        <f>1</f>
        <v>1</v>
      </c>
      <c r="AB1820" s="1">
        <v>42788</v>
      </c>
      <c r="AC1820" s="13">
        <f t="shared" si="257"/>
        <v>42767</v>
      </c>
      <c r="AD1820" s="14">
        <f t="shared" si="258"/>
        <v>42788</v>
      </c>
      <c r="AE1820" s="1" t="str">
        <f t="shared" si="259"/>
        <v>Wednesday</v>
      </c>
      <c r="AF1820" s="2">
        <v>0.54814814814814816</v>
      </c>
      <c r="AG1820" s="2">
        <f t="shared" si="260"/>
        <v>0.54166666666666663</v>
      </c>
      <c r="AH1820" t="s">
        <v>35</v>
      </c>
    </row>
    <row r="1821" spans="1:34" x14ac:dyDescent="0.2">
      <c r="A1821">
        <v>1517402</v>
      </c>
      <c r="B1821" t="s">
        <v>88</v>
      </c>
      <c r="E1821">
        <v>53221</v>
      </c>
      <c r="F1821" t="s">
        <v>23</v>
      </c>
      <c r="G1821" t="s">
        <v>89</v>
      </c>
      <c r="H1821">
        <v>5570</v>
      </c>
      <c r="I1821" t="s">
        <v>61</v>
      </c>
      <c r="J1821">
        <f>VLOOKUP(I1821,[1]Key!$A$1:$C$72,2,FALSE)</f>
        <v>43.058619999999998</v>
      </c>
      <c r="K1821">
        <f>VLOOKUP(I1821,[1]Key!$A$1:$C$72,3,FALSE)</f>
        <v>-87.885319999999993</v>
      </c>
      <c r="L1821" t="s">
        <v>31</v>
      </c>
      <c r="M1821">
        <f>VLOOKUP(L1821,[1]Key!$A$1:$C$72,2,FALSE)</f>
        <v>43.03519</v>
      </c>
      <c r="N1821">
        <f>VLOOKUP(L1821,[1]Key!$A$1:$C$72,3,FALSE)</f>
        <v>-87.907390000000007</v>
      </c>
      <c r="O1821">
        <v>28</v>
      </c>
      <c r="P1821">
        <v>3</v>
      </c>
      <c r="Q1821">
        <v>4.2</v>
      </c>
      <c r="R1821">
        <v>4</v>
      </c>
      <c r="S1821">
        <v>168</v>
      </c>
      <c r="T1821">
        <f t="shared" si="252"/>
        <v>-1</v>
      </c>
      <c r="U1821" s="1">
        <v>42788</v>
      </c>
      <c r="V1821" s="13">
        <f t="shared" si="253"/>
        <v>42767</v>
      </c>
      <c r="W1821" s="14">
        <f t="shared" si="254"/>
        <v>42788</v>
      </c>
      <c r="X1821" s="1" t="str">
        <f t="shared" si="255"/>
        <v>Wednesday</v>
      </c>
      <c r="Y1821" s="2">
        <v>0.51181712962962966</v>
      </c>
      <c r="Z1821" s="2">
        <f t="shared" si="256"/>
        <v>0.5</v>
      </c>
      <c r="AA1821">
        <f>1</f>
        <v>1</v>
      </c>
      <c r="AB1821" s="1">
        <v>42788</v>
      </c>
      <c r="AC1821" s="13">
        <f t="shared" si="257"/>
        <v>42767</v>
      </c>
      <c r="AD1821" s="14">
        <f t="shared" si="258"/>
        <v>42788</v>
      </c>
      <c r="AE1821" s="1" t="str">
        <f t="shared" si="259"/>
        <v>Wednesday</v>
      </c>
      <c r="AF1821" s="2">
        <v>0.53192129629629636</v>
      </c>
      <c r="AG1821" s="2">
        <f t="shared" si="260"/>
        <v>0.54166666666666663</v>
      </c>
      <c r="AH1821" t="s">
        <v>27</v>
      </c>
    </row>
    <row r="1822" spans="1:34" x14ac:dyDescent="0.2">
      <c r="A1822">
        <v>1517402</v>
      </c>
      <c r="B1822" t="s">
        <v>88</v>
      </c>
      <c r="E1822">
        <v>53221</v>
      </c>
      <c r="F1822" t="s">
        <v>23</v>
      </c>
      <c r="G1822" t="s">
        <v>89</v>
      </c>
      <c r="H1822">
        <v>5434</v>
      </c>
      <c r="I1822" t="s">
        <v>61</v>
      </c>
      <c r="J1822">
        <f>VLOOKUP(I1822,[1]Key!$A$1:$C$72,2,FALSE)</f>
        <v>43.058619999999998</v>
      </c>
      <c r="K1822">
        <f>VLOOKUP(I1822,[1]Key!$A$1:$C$72,3,FALSE)</f>
        <v>-87.885319999999993</v>
      </c>
      <c r="L1822" t="s">
        <v>31</v>
      </c>
      <c r="M1822">
        <f>VLOOKUP(L1822,[1]Key!$A$1:$C$72,2,FALSE)</f>
        <v>43.03519</v>
      </c>
      <c r="N1822">
        <f>VLOOKUP(L1822,[1]Key!$A$1:$C$72,3,FALSE)</f>
        <v>-87.907390000000007</v>
      </c>
      <c r="O1822">
        <v>29</v>
      </c>
      <c r="P1822">
        <v>3</v>
      </c>
      <c r="Q1822">
        <v>4.4000000000000004</v>
      </c>
      <c r="R1822">
        <v>4.0999999999999996</v>
      </c>
      <c r="S1822">
        <v>174</v>
      </c>
      <c r="T1822">
        <f t="shared" si="252"/>
        <v>-1</v>
      </c>
      <c r="U1822" s="1">
        <v>42788</v>
      </c>
      <c r="V1822" s="13">
        <f t="shared" si="253"/>
        <v>42767</v>
      </c>
      <c r="W1822" s="14">
        <f t="shared" si="254"/>
        <v>42788</v>
      </c>
      <c r="X1822" s="1" t="str">
        <f t="shared" si="255"/>
        <v>Wednesday</v>
      </c>
      <c r="Y1822" s="2">
        <v>0.51228009259259266</v>
      </c>
      <c r="Z1822" s="2">
        <f t="shared" si="256"/>
        <v>0.5</v>
      </c>
      <c r="AA1822">
        <f>1</f>
        <v>1</v>
      </c>
      <c r="AB1822" s="1">
        <v>42788</v>
      </c>
      <c r="AC1822" s="13">
        <f t="shared" si="257"/>
        <v>42767</v>
      </c>
      <c r="AD1822" s="14">
        <f t="shared" si="258"/>
        <v>42788</v>
      </c>
      <c r="AE1822" s="1" t="str">
        <f t="shared" si="259"/>
        <v>Wednesday</v>
      </c>
      <c r="AF1822" s="2">
        <v>0.53197916666666667</v>
      </c>
      <c r="AG1822" s="2">
        <f t="shared" si="260"/>
        <v>0.54166666666666663</v>
      </c>
      <c r="AH1822" t="s">
        <v>27</v>
      </c>
    </row>
    <row r="1823" spans="1:34" x14ac:dyDescent="0.2">
      <c r="A1823">
        <v>1517414</v>
      </c>
      <c r="B1823" t="s">
        <v>88</v>
      </c>
      <c r="E1823">
        <v>60514</v>
      </c>
      <c r="F1823" t="s">
        <v>23</v>
      </c>
      <c r="G1823" t="s">
        <v>89</v>
      </c>
      <c r="H1823">
        <v>11106</v>
      </c>
      <c r="I1823" t="s">
        <v>74</v>
      </c>
      <c r="J1823">
        <f>VLOOKUP(I1823,[1]Key!$A$1:$C$72,2,FALSE)</f>
        <v>43.040154000000001</v>
      </c>
      <c r="K1823">
        <f>VLOOKUP(I1823,[1]Key!$A$1:$C$72,3,FALSE)</f>
        <v>-87.932113000000001</v>
      </c>
      <c r="L1823" t="s">
        <v>85</v>
      </c>
      <c r="M1823">
        <f>VLOOKUP(L1823,[1]Key!$A$1:$C$72,2,FALSE)</f>
        <v>43.041646999999998</v>
      </c>
      <c r="N1823">
        <f>VLOOKUP(L1823,[1]Key!$A$1:$C$72,3,FALSE)</f>
        <v>-87.927257999999995</v>
      </c>
      <c r="O1823">
        <v>49</v>
      </c>
      <c r="P1823">
        <v>6</v>
      </c>
      <c r="Q1823">
        <v>7.4</v>
      </c>
      <c r="R1823">
        <v>7</v>
      </c>
      <c r="S1823">
        <v>294</v>
      </c>
      <c r="T1823">
        <f t="shared" si="252"/>
        <v>-1</v>
      </c>
      <c r="U1823" s="1">
        <v>42788</v>
      </c>
      <c r="V1823" s="13">
        <f t="shared" si="253"/>
        <v>42767</v>
      </c>
      <c r="W1823" s="14">
        <f t="shared" si="254"/>
        <v>42788</v>
      </c>
      <c r="X1823" s="1" t="str">
        <f t="shared" si="255"/>
        <v>Wednesday</v>
      </c>
      <c r="Y1823" s="2">
        <v>0.52640046296296295</v>
      </c>
      <c r="Z1823" s="2">
        <f t="shared" si="256"/>
        <v>0.54166666666666663</v>
      </c>
      <c r="AA1823">
        <f>1</f>
        <v>1</v>
      </c>
      <c r="AB1823" s="1">
        <v>42788</v>
      </c>
      <c r="AC1823" s="13">
        <f t="shared" si="257"/>
        <v>42767</v>
      </c>
      <c r="AD1823" s="14">
        <f t="shared" si="258"/>
        <v>42788</v>
      </c>
      <c r="AE1823" s="1" t="str">
        <f t="shared" si="259"/>
        <v>Wednesday</v>
      </c>
      <c r="AF1823" s="2">
        <v>0.56101851851851847</v>
      </c>
      <c r="AG1823" s="2">
        <f t="shared" si="260"/>
        <v>0.54166666666666663</v>
      </c>
      <c r="AH1823" t="s">
        <v>27</v>
      </c>
    </row>
    <row r="1824" spans="1:34" x14ac:dyDescent="0.2">
      <c r="A1824">
        <v>1516721</v>
      </c>
      <c r="B1824" t="s">
        <v>88</v>
      </c>
      <c r="E1824">
        <v>53211</v>
      </c>
      <c r="F1824" t="s">
        <v>23</v>
      </c>
      <c r="G1824" t="s">
        <v>89</v>
      </c>
      <c r="H1824">
        <v>5448</v>
      </c>
      <c r="I1824" t="s">
        <v>87</v>
      </c>
      <c r="J1824">
        <f>VLOOKUP(I1824,[1]Key!$A$1:$C$72,2,FALSE)</f>
        <v>43.077359999999999</v>
      </c>
      <c r="K1824">
        <f>VLOOKUP(I1824,[1]Key!$A$1:$C$72,3,FALSE)</f>
        <v>-87.880769999999998</v>
      </c>
      <c r="L1824" t="s">
        <v>66</v>
      </c>
      <c r="M1824">
        <f>VLOOKUP(L1824,[1]Key!$A$1:$C$72,2,FALSE)</f>
        <v>43.060155999999999</v>
      </c>
      <c r="N1824">
        <f>VLOOKUP(L1824,[1]Key!$A$1:$C$72,3,FALSE)</f>
        <v>-87.881258000000003</v>
      </c>
      <c r="O1824">
        <v>28</v>
      </c>
      <c r="P1824">
        <v>3</v>
      </c>
      <c r="Q1824">
        <v>4.2</v>
      </c>
      <c r="R1824">
        <v>4</v>
      </c>
      <c r="S1824">
        <v>168</v>
      </c>
      <c r="T1824">
        <f t="shared" si="252"/>
        <v>-1</v>
      </c>
      <c r="U1824" s="1">
        <v>42788</v>
      </c>
      <c r="V1824" s="13">
        <f t="shared" si="253"/>
        <v>42767</v>
      </c>
      <c r="W1824" s="14">
        <f t="shared" si="254"/>
        <v>42788</v>
      </c>
      <c r="X1824" s="1" t="str">
        <f t="shared" si="255"/>
        <v>Wednesday</v>
      </c>
      <c r="Y1824" s="2">
        <v>0.56616898148148154</v>
      </c>
      <c r="Z1824" s="2">
        <f t="shared" si="256"/>
        <v>0.58333333333333326</v>
      </c>
      <c r="AA1824">
        <f>1</f>
        <v>1</v>
      </c>
      <c r="AB1824" s="1">
        <v>42788</v>
      </c>
      <c r="AC1824" s="13">
        <f t="shared" si="257"/>
        <v>42767</v>
      </c>
      <c r="AD1824" s="14">
        <f t="shared" si="258"/>
        <v>42788</v>
      </c>
      <c r="AE1824" s="1" t="str">
        <f t="shared" si="259"/>
        <v>Wednesday</v>
      </c>
      <c r="AF1824" s="2">
        <v>0.5856365740740741</v>
      </c>
      <c r="AG1824" s="2">
        <f t="shared" si="260"/>
        <v>0.58333333333333326</v>
      </c>
      <c r="AH1824" t="s">
        <v>27</v>
      </c>
    </row>
    <row r="1825" spans="1:34" x14ac:dyDescent="0.2">
      <c r="A1825">
        <v>1517508</v>
      </c>
      <c r="B1825" t="s">
        <v>88</v>
      </c>
      <c r="E1825">
        <v>66047</v>
      </c>
      <c r="F1825" t="s">
        <v>23</v>
      </c>
      <c r="G1825" t="s">
        <v>89</v>
      </c>
      <c r="H1825">
        <v>168</v>
      </c>
      <c r="I1825" t="s">
        <v>62</v>
      </c>
      <c r="J1825">
        <f>VLOOKUP(I1825,[1]Key!$A$1:$C$72,2,FALSE)</f>
        <v>43.058010000000003</v>
      </c>
      <c r="K1825">
        <f>VLOOKUP(I1825,[1]Key!$A$1:$C$72,3,FALSE)</f>
        <v>-87.877300000000005</v>
      </c>
      <c r="L1825" t="s">
        <v>62</v>
      </c>
      <c r="M1825">
        <f>VLOOKUP(L1825,[1]Key!$A$1:$C$72,2,FALSE)</f>
        <v>43.058010000000003</v>
      </c>
      <c r="N1825">
        <f>VLOOKUP(L1825,[1]Key!$A$1:$C$72,3,FALSE)</f>
        <v>-87.877300000000005</v>
      </c>
      <c r="O1825">
        <v>25</v>
      </c>
      <c r="P1825">
        <v>3</v>
      </c>
      <c r="Q1825">
        <v>3.8</v>
      </c>
      <c r="R1825">
        <v>3.6</v>
      </c>
      <c r="S1825">
        <v>150</v>
      </c>
      <c r="T1825">
        <f t="shared" si="252"/>
        <v>-1</v>
      </c>
      <c r="U1825" s="1">
        <v>42788</v>
      </c>
      <c r="V1825" s="13">
        <f t="shared" si="253"/>
        <v>42767</v>
      </c>
      <c r="W1825" s="14">
        <f t="shared" si="254"/>
        <v>42788</v>
      </c>
      <c r="X1825" s="1" t="str">
        <f t="shared" si="255"/>
        <v>Wednesday</v>
      </c>
      <c r="Y1825" s="2">
        <v>0.57898148148148143</v>
      </c>
      <c r="Z1825" s="2">
        <f t="shared" si="256"/>
        <v>0.58333333333333326</v>
      </c>
      <c r="AA1825">
        <f>1</f>
        <v>1</v>
      </c>
      <c r="AB1825" s="1">
        <v>42788</v>
      </c>
      <c r="AC1825" s="13">
        <f t="shared" si="257"/>
        <v>42767</v>
      </c>
      <c r="AD1825" s="14">
        <f t="shared" si="258"/>
        <v>42788</v>
      </c>
      <c r="AE1825" s="1" t="str">
        <f t="shared" si="259"/>
        <v>Wednesday</v>
      </c>
      <c r="AF1825" s="2">
        <v>0.59594907407407405</v>
      </c>
      <c r="AG1825" s="2">
        <f t="shared" si="260"/>
        <v>0.58333333333333326</v>
      </c>
      <c r="AH1825" t="s">
        <v>35</v>
      </c>
    </row>
    <row r="1826" spans="1:34" x14ac:dyDescent="0.2">
      <c r="A1826">
        <v>1517556</v>
      </c>
      <c r="B1826" t="s">
        <v>88</v>
      </c>
      <c r="E1826">
        <v>54747</v>
      </c>
      <c r="F1826" t="s">
        <v>23</v>
      </c>
      <c r="G1826" t="s">
        <v>89</v>
      </c>
      <c r="H1826">
        <v>223</v>
      </c>
      <c r="I1826" t="s">
        <v>78</v>
      </c>
      <c r="J1826">
        <f>VLOOKUP(I1826,[1]Key!$A$1:$C$72,2,FALSE)</f>
        <v>43.060250000000003</v>
      </c>
      <c r="K1826">
        <f>VLOOKUP(I1826,[1]Key!$A$1:$C$72,3,FALSE)</f>
        <v>-87.892169999999993</v>
      </c>
      <c r="L1826" t="s">
        <v>78</v>
      </c>
      <c r="M1826">
        <f>VLOOKUP(L1826,[1]Key!$A$1:$C$72,2,FALSE)</f>
        <v>43.060250000000003</v>
      </c>
      <c r="N1826">
        <f>VLOOKUP(L1826,[1]Key!$A$1:$C$72,3,FALSE)</f>
        <v>-87.892169999999993</v>
      </c>
      <c r="O1826">
        <v>150</v>
      </c>
      <c r="P1826">
        <v>15</v>
      </c>
      <c r="Q1826">
        <v>18</v>
      </c>
      <c r="R1826">
        <v>17.100000000000001</v>
      </c>
      <c r="S1826">
        <v>720</v>
      </c>
      <c r="T1826">
        <f t="shared" si="252"/>
        <v>-1</v>
      </c>
      <c r="U1826" s="1">
        <v>42788</v>
      </c>
      <c r="V1826" s="13">
        <f t="shared" si="253"/>
        <v>42767</v>
      </c>
      <c r="W1826" s="14">
        <f t="shared" si="254"/>
        <v>42788</v>
      </c>
      <c r="X1826" s="1" t="str">
        <f t="shared" si="255"/>
        <v>Wednesday</v>
      </c>
      <c r="Y1826" s="2">
        <v>0.60317129629629629</v>
      </c>
      <c r="Z1826" s="2">
        <f t="shared" si="256"/>
        <v>0.58333333333333326</v>
      </c>
      <c r="AA1826">
        <f>1</f>
        <v>1</v>
      </c>
      <c r="AB1826" s="1">
        <v>42788</v>
      </c>
      <c r="AC1826" s="13">
        <f t="shared" si="257"/>
        <v>42767</v>
      </c>
      <c r="AD1826" s="14">
        <f t="shared" si="258"/>
        <v>42788</v>
      </c>
      <c r="AE1826" s="1" t="str">
        <f t="shared" si="259"/>
        <v>Wednesday</v>
      </c>
      <c r="AF1826" s="2">
        <v>0.70700231481481479</v>
      </c>
      <c r="AG1826" s="2">
        <f t="shared" si="260"/>
        <v>0.70833333333333326</v>
      </c>
      <c r="AH1826" t="s">
        <v>35</v>
      </c>
    </row>
    <row r="1827" spans="1:34" x14ac:dyDescent="0.2">
      <c r="A1827">
        <v>1373735</v>
      </c>
      <c r="B1827" t="s">
        <v>88</v>
      </c>
      <c r="E1827">
        <v>53202</v>
      </c>
      <c r="F1827" t="s">
        <v>23</v>
      </c>
      <c r="G1827" t="s">
        <v>89</v>
      </c>
      <c r="H1827">
        <v>17</v>
      </c>
      <c r="I1827" t="s">
        <v>80</v>
      </c>
      <c r="J1827">
        <f>VLOOKUP(I1827,[1]Key!$A$1:$C$72,2,FALSE)</f>
        <v>43.052460000000004</v>
      </c>
      <c r="K1827">
        <f>VLOOKUP(I1827,[1]Key!$A$1:$C$72,3,FALSE)</f>
        <v>-87.891000000000005</v>
      </c>
      <c r="L1827" t="s">
        <v>70</v>
      </c>
      <c r="M1827">
        <f>VLOOKUP(L1827,[1]Key!$A$1:$C$72,2,FALSE)</f>
        <v>43.053040000000003</v>
      </c>
      <c r="N1827">
        <f>VLOOKUP(L1827,[1]Key!$A$1:$C$72,3,FALSE)</f>
        <v>-87.897660000000002</v>
      </c>
      <c r="O1827">
        <v>3</v>
      </c>
      <c r="P1827">
        <v>0</v>
      </c>
      <c r="Q1827">
        <v>0.5</v>
      </c>
      <c r="R1827">
        <v>0.4</v>
      </c>
      <c r="S1827">
        <v>18</v>
      </c>
      <c r="T1827">
        <f t="shared" si="252"/>
        <v>-1</v>
      </c>
      <c r="U1827" s="1">
        <v>42788</v>
      </c>
      <c r="V1827" s="13">
        <f t="shared" si="253"/>
        <v>42767</v>
      </c>
      <c r="W1827" s="14">
        <f t="shared" si="254"/>
        <v>42788</v>
      </c>
      <c r="X1827" s="1" t="str">
        <f t="shared" si="255"/>
        <v>Wednesday</v>
      </c>
      <c r="Y1827" s="2">
        <v>0.60469907407407408</v>
      </c>
      <c r="Z1827" s="2">
        <f t="shared" si="256"/>
        <v>0.625</v>
      </c>
      <c r="AA1827">
        <f>1</f>
        <v>1</v>
      </c>
      <c r="AB1827" s="1">
        <v>42788</v>
      </c>
      <c r="AC1827" s="13">
        <f t="shared" si="257"/>
        <v>42767</v>
      </c>
      <c r="AD1827" s="14">
        <f t="shared" si="258"/>
        <v>42788</v>
      </c>
      <c r="AE1827" s="1" t="str">
        <f t="shared" si="259"/>
        <v>Wednesday</v>
      </c>
      <c r="AF1827" s="2">
        <v>0.60625000000000007</v>
      </c>
      <c r="AG1827" s="2">
        <f t="shared" si="260"/>
        <v>0.625</v>
      </c>
      <c r="AH1827" t="s">
        <v>27</v>
      </c>
    </row>
    <row r="1828" spans="1:34" x14ac:dyDescent="0.2">
      <c r="A1828">
        <v>1511843</v>
      </c>
      <c r="B1828" t="s">
        <v>88</v>
      </c>
      <c r="E1828">
        <v>53226</v>
      </c>
      <c r="F1828" t="s">
        <v>23</v>
      </c>
      <c r="G1828" t="s">
        <v>89</v>
      </c>
      <c r="H1828">
        <v>265</v>
      </c>
      <c r="I1828" t="s">
        <v>58</v>
      </c>
      <c r="J1828">
        <f>VLOOKUP(I1828,[1]Key!$A$1:$C$72,2,FALSE)</f>
        <v>43.052630000000001</v>
      </c>
      <c r="K1828">
        <f>VLOOKUP(I1828,[1]Key!$A$1:$C$72,3,FALSE)</f>
        <v>-88.016319999999993</v>
      </c>
      <c r="L1828" t="s">
        <v>25</v>
      </c>
      <c r="M1828">
        <f>VLOOKUP(L1828,[1]Key!$A$1:$C$72,2,FALSE)</f>
        <v>43.06044</v>
      </c>
      <c r="N1828">
        <f>VLOOKUP(L1828,[1]Key!$A$1:$C$72,3,FALSE)</f>
        <v>-88.016239999999996</v>
      </c>
      <c r="O1828">
        <v>83</v>
      </c>
      <c r="P1828">
        <v>9</v>
      </c>
      <c r="Q1828">
        <v>12.5</v>
      </c>
      <c r="R1828">
        <v>11.8</v>
      </c>
      <c r="S1828">
        <v>498</v>
      </c>
      <c r="T1828">
        <f t="shared" si="252"/>
        <v>-1</v>
      </c>
      <c r="U1828" s="1">
        <v>42788</v>
      </c>
      <c r="V1828" s="13">
        <f t="shared" si="253"/>
        <v>42767</v>
      </c>
      <c r="W1828" s="14">
        <f t="shared" si="254"/>
        <v>42788</v>
      </c>
      <c r="X1828" s="1" t="str">
        <f t="shared" si="255"/>
        <v>Wednesday</v>
      </c>
      <c r="Y1828" s="2">
        <v>0.61187500000000006</v>
      </c>
      <c r="Z1828" s="2">
        <f t="shared" si="256"/>
        <v>0.625</v>
      </c>
      <c r="AA1828">
        <f>1</f>
        <v>1</v>
      </c>
      <c r="AB1828" s="1">
        <v>42788</v>
      </c>
      <c r="AC1828" s="13">
        <f t="shared" si="257"/>
        <v>42767</v>
      </c>
      <c r="AD1828" s="14">
        <f t="shared" si="258"/>
        <v>42788</v>
      </c>
      <c r="AE1828" s="1" t="str">
        <f t="shared" si="259"/>
        <v>Wednesday</v>
      </c>
      <c r="AF1828" s="2">
        <v>0.66983796296296294</v>
      </c>
      <c r="AG1828" s="2">
        <f t="shared" si="260"/>
        <v>0.66666666666666663</v>
      </c>
      <c r="AH1828" t="s">
        <v>27</v>
      </c>
    </row>
    <row r="1829" spans="1:34" x14ac:dyDescent="0.2">
      <c r="A1829">
        <v>1517579</v>
      </c>
      <c r="B1829" t="s">
        <v>88</v>
      </c>
      <c r="E1829">
        <v>53095</v>
      </c>
      <c r="F1829" t="s">
        <v>23</v>
      </c>
      <c r="G1829" t="s">
        <v>89</v>
      </c>
      <c r="H1829">
        <v>5476</v>
      </c>
      <c r="I1829" t="s">
        <v>63</v>
      </c>
      <c r="J1829">
        <f>VLOOKUP(I1829,[1]Key!$A$1:$C$72,2,FALSE)</f>
        <v>43.078530000000001</v>
      </c>
      <c r="K1829">
        <f>VLOOKUP(I1829,[1]Key!$A$1:$C$72,3,FALSE)</f>
        <v>-87.882620000000003</v>
      </c>
      <c r="L1829" t="s">
        <v>63</v>
      </c>
      <c r="M1829">
        <f>VLOOKUP(L1829,[1]Key!$A$1:$C$72,2,FALSE)</f>
        <v>43.078530000000001</v>
      </c>
      <c r="N1829">
        <f>VLOOKUP(L1829,[1]Key!$A$1:$C$72,3,FALSE)</f>
        <v>-87.882620000000003</v>
      </c>
      <c r="O1829">
        <v>37</v>
      </c>
      <c r="P1829">
        <v>6</v>
      </c>
      <c r="Q1829">
        <v>5.6</v>
      </c>
      <c r="R1829">
        <v>5.3</v>
      </c>
      <c r="S1829">
        <v>222</v>
      </c>
      <c r="T1829">
        <f t="shared" si="252"/>
        <v>-1</v>
      </c>
      <c r="U1829" s="1">
        <v>42788</v>
      </c>
      <c r="V1829" s="13">
        <f t="shared" si="253"/>
        <v>42767</v>
      </c>
      <c r="W1829" s="14">
        <f t="shared" si="254"/>
        <v>42788</v>
      </c>
      <c r="X1829" s="1" t="str">
        <f t="shared" si="255"/>
        <v>Wednesday</v>
      </c>
      <c r="Y1829" s="2">
        <v>0.61525462962962962</v>
      </c>
      <c r="Z1829" s="2">
        <f t="shared" si="256"/>
        <v>0.625</v>
      </c>
      <c r="AA1829">
        <f>1</f>
        <v>1</v>
      </c>
      <c r="AB1829" s="1">
        <v>42788</v>
      </c>
      <c r="AC1829" s="13">
        <f t="shared" si="257"/>
        <v>42767</v>
      </c>
      <c r="AD1829" s="14">
        <f t="shared" si="258"/>
        <v>42788</v>
      </c>
      <c r="AE1829" s="1" t="str">
        <f t="shared" si="259"/>
        <v>Wednesday</v>
      </c>
      <c r="AF1829" s="2">
        <v>0.64091435185185186</v>
      </c>
      <c r="AG1829" s="2">
        <f t="shared" si="260"/>
        <v>0.625</v>
      </c>
      <c r="AH1829" t="s">
        <v>35</v>
      </c>
    </row>
    <row r="1830" spans="1:34" x14ac:dyDescent="0.2">
      <c r="A1830">
        <v>1517613</v>
      </c>
      <c r="B1830" t="s">
        <v>88</v>
      </c>
      <c r="E1830">
        <v>33186</v>
      </c>
      <c r="F1830" t="s">
        <v>23</v>
      </c>
      <c r="G1830" t="s">
        <v>89</v>
      </c>
      <c r="H1830">
        <v>11066</v>
      </c>
      <c r="I1830" t="s">
        <v>74</v>
      </c>
      <c r="J1830">
        <f>VLOOKUP(I1830,[1]Key!$A$1:$C$72,2,FALSE)</f>
        <v>43.040154000000001</v>
      </c>
      <c r="K1830">
        <f>VLOOKUP(I1830,[1]Key!$A$1:$C$72,3,FALSE)</f>
        <v>-87.932113000000001</v>
      </c>
      <c r="L1830" t="s">
        <v>74</v>
      </c>
      <c r="M1830">
        <f>VLOOKUP(L1830,[1]Key!$A$1:$C$72,2,FALSE)</f>
        <v>43.040154000000001</v>
      </c>
      <c r="N1830">
        <f>VLOOKUP(L1830,[1]Key!$A$1:$C$72,3,FALSE)</f>
        <v>-87.932113000000001</v>
      </c>
      <c r="O1830">
        <v>135</v>
      </c>
      <c r="P1830">
        <v>15</v>
      </c>
      <c r="Q1830">
        <v>18</v>
      </c>
      <c r="R1830">
        <v>17.100000000000001</v>
      </c>
      <c r="S1830">
        <v>720</v>
      </c>
      <c r="T1830">
        <f t="shared" si="252"/>
        <v>-1</v>
      </c>
      <c r="U1830" s="1">
        <v>42788</v>
      </c>
      <c r="V1830" s="13">
        <f t="shared" si="253"/>
        <v>42767</v>
      </c>
      <c r="W1830" s="14">
        <f t="shared" si="254"/>
        <v>42788</v>
      </c>
      <c r="X1830" s="1" t="str">
        <f t="shared" si="255"/>
        <v>Wednesday</v>
      </c>
      <c r="Y1830" s="2">
        <v>0.62910879629629635</v>
      </c>
      <c r="Z1830" s="2">
        <f t="shared" si="256"/>
        <v>0.625</v>
      </c>
      <c r="AA1830">
        <f>1</f>
        <v>1</v>
      </c>
      <c r="AB1830" s="1">
        <v>42788</v>
      </c>
      <c r="AC1830" s="13">
        <f t="shared" si="257"/>
        <v>42767</v>
      </c>
      <c r="AD1830" s="14">
        <f t="shared" si="258"/>
        <v>42788</v>
      </c>
      <c r="AE1830" s="1" t="str">
        <f t="shared" si="259"/>
        <v>Wednesday</v>
      </c>
      <c r="AF1830" s="2">
        <v>0.72239583333333324</v>
      </c>
      <c r="AG1830" s="2">
        <f t="shared" si="260"/>
        <v>0.70833333333333326</v>
      </c>
      <c r="AH1830" t="s">
        <v>35</v>
      </c>
    </row>
    <row r="1831" spans="1:34" x14ac:dyDescent="0.2">
      <c r="A1831">
        <v>1517634</v>
      </c>
      <c r="B1831" t="s">
        <v>88</v>
      </c>
      <c r="F1831" t="s">
        <v>23</v>
      </c>
      <c r="G1831" t="s">
        <v>89</v>
      </c>
      <c r="H1831">
        <v>5554</v>
      </c>
      <c r="I1831" t="s">
        <v>51</v>
      </c>
      <c r="J1831">
        <f>VLOOKUP(I1831,[1]Key!$A$1:$C$72,2,FALSE)</f>
        <v>43.05536</v>
      </c>
      <c r="K1831">
        <f>VLOOKUP(I1831,[1]Key!$A$1:$C$72,3,FALSE)</f>
        <v>-87.90504</v>
      </c>
      <c r="L1831" t="s">
        <v>51</v>
      </c>
      <c r="M1831">
        <f>VLOOKUP(L1831,[1]Key!$A$1:$C$72,2,FALSE)</f>
        <v>43.05536</v>
      </c>
      <c r="N1831">
        <f>VLOOKUP(L1831,[1]Key!$A$1:$C$72,3,FALSE)</f>
        <v>-87.90504</v>
      </c>
      <c r="O1831">
        <v>6</v>
      </c>
      <c r="P1831">
        <v>3</v>
      </c>
      <c r="Q1831">
        <v>0.9</v>
      </c>
      <c r="R1831">
        <v>0.9</v>
      </c>
      <c r="S1831">
        <v>36</v>
      </c>
      <c r="T1831">
        <f t="shared" si="252"/>
        <v>-1</v>
      </c>
      <c r="U1831" s="1">
        <v>42788</v>
      </c>
      <c r="V1831" s="13">
        <f t="shared" si="253"/>
        <v>42767</v>
      </c>
      <c r="W1831" s="14">
        <f t="shared" si="254"/>
        <v>42788</v>
      </c>
      <c r="X1831" s="1" t="str">
        <f t="shared" si="255"/>
        <v>Wednesday</v>
      </c>
      <c r="Y1831" s="2">
        <v>0.64189814814814816</v>
      </c>
      <c r="Z1831" s="2">
        <f t="shared" si="256"/>
        <v>0.625</v>
      </c>
      <c r="AA1831">
        <f>1</f>
        <v>1</v>
      </c>
      <c r="AB1831" s="1">
        <v>42788</v>
      </c>
      <c r="AC1831" s="13">
        <f t="shared" si="257"/>
        <v>42767</v>
      </c>
      <c r="AD1831" s="14">
        <f t="shared" si="258"/>
        <v>42788</v>
      </c>
      <c r="AE1831" s="1" t="str">
        <f t="shared" si="259"/>
        <v>Wednesday</v>
      </c>
      <c r="AF1831" s="2">
        <v>0.64598379629629632</v>
      </c>
      <c r="AG1831" s="2">
        <f t="shared" si="260"/>
        <v>0.66666666666666663</v>
      </c>
      <c r="AH1831" t="s">
        <v>35</v>
      </c>
    </row>
    <row r="1832" spans="1:34" x14ac:dyDescent="0.2">
      <c r="A1832">
        <v>1497890</v>
      </c>
      <c r="B1832" t="s">
        <v>88</v>
      </c>
      <c r="E1832">
        <v>53005</v>
      </c>
      <c r="F1832" t="s">
        <v>23</v>
      </c>
      <c r="G1832" t="s">
        <v>89</v>
      </c>
      <c r="H1832">
        <v>44</v>
      </c>
      <c r="I1832" t="s">
        <v>63</v>
      </c>
      <c r="J1832">
        <f>VLOOKUP(I1832,[1]Key!$A$1:$C$72,2,FALSE)</f>
        <v>43.078530000000001</v>
      </c>
      <c r="K1832">
        <f>VLOOKUP(I1832,[1]Key!$A$1:$C$72,3,FALSE)</f>
        <v>-87.882620000000003</v>
      </c>
      <c r="L1832" t="s">
        <v>78</v>
      </c>
      <c r="M1832">
        <f>VLOOKUP(L1832,[1]Key!$A$1:$C$72,2,FALSE)</f>
        <v>43.060250000000003</v>
      </c>
      <c r="N1832">
        <f>VLOOKUP(L1832,[1]Key!$A$1:$C$72,3,FALSE)</f>
        <v>-87.892169999999993</v>
      </c>
      <c r="O1832">
        <v>19</v>
      </c>
      <c r="P1832">
        <v>3</v>
      </c>
      <c r="Q1832">
        <v>2.9</v>
      </c>
      <c r="R1832">
        <v>2.7</v>
      </c>
      <c r="S1832">
        <v>114</v>
      </c>
      <c r="T1832">
        <f t="shared" si="252"/>
        <v>-1</v>
      </c>
      <c r="U1832" s="1">
        <v>42788</v>
      </c>
      <c r="V1832" s="13">
        <f t="shared" si="253"/>
        <v>42767</v>
      </c>
      <c r="W1832" s="14">
        <f t="shared" si="254"/>
        <v>42788</v>
      </c>
      <c r="X1832" s="1" t="str">
        <f t="shared" si="255"/>
        <v>Wednesday</v>
      </c>
      <c r="Y1832" s="2">
        <v>0.65298611111111116</v>
      </c>
      <c r="Z1832" s="2">
        <f t="shared" si="256"/>
        <v>0.66666666666666663</v>
      </c>
      <c r="AA1832">
        <f>1</f>
        <v>1</v>
      </c>
      <c r="AB1832" s="1">
        <v>42788</v>
      </c>
      <c r="AC1832" s="13">
        <f t="shared" si="257"/>
        <v>42767</v>
      </c>
      <c r="AD1832" s="14">
        <f t="shared" si="258"/>
        <v>42788</v>
      </c>
      <c r="AE1832" s="1" t="str">
        <f t="shared" si="259"/>
        <v>Wednesday</v>
      </c>
      <c r="AF1832" s="2">
        <v>0.66648148148148145</v>
      </c>
      <c r="AG1832" s="2">
        <f t="shared" si="260"/>
        <v>0.66666666666666663</v>
      </c>
      <c r="AH1832" t="s">
        <v>27</v>
      </c>
    </row>
    <row r="1833" spans="1:34" x14ac:dyDescent="0.2">
      <c r="A1833">
        <v>1517653</v>
      </c>
      <c r="B1833" t="s">
        <v>88</v>
      </c>
      <c r="E1833">
        <v>53233</v>
      </c>
      <c r="F1833" t="s">
        <v>23</v>
      </c>
      <c r="G1833" t="s">
        <v>89</v>
      </c>
      <c r="H1833">
        <v>5530</v>
      </c>
      <c r="I1833" t="s">
        <v>85</v>
      </c>
      <c r="J1833">
        <f>VLOOKUP(I1833,[1]Key!$A$1:$C$72,2,FALSE)</f>
        <v>43.041646999999998</v>
      </c>
      <c r="K1833">
        <f>VLOOKUP(I1833,[1]Key!$A$1:$C$72,3,FALSE)</f>
        <v>-87.927257999999995</v>
      </c>
      <c r="L1833" t="s">
        <v>85</v>
      </c>
      <c r="M1833">
        <f>VLOOKUP(L1833,[1]Key!$A$1:$C$72,2,FALSE)</f>
        <v>43.041646999999998</v>
      </c>
      <c r="N1833">
        <f>VLOOKUP(L1833,[1]Key!$A$1:$C$72,3,FALSE)</f>
        <v>-87.927257999999995</v>
      </c>
      <c r="O1833">
        <v>72</v>
      </c>
      <c r="P1833">
        <v>9</v>
      </c>
      <c r="Q1833">
        <v>10.8</v>
      </c>
      <c r="R1833">
        <v>10.3</v>
      </c>
      <c r="S1833">
        <v>432</v>
      </c>
      <c r="T1833">
        <f t="shared" si="252"/>
        <v>-1</v>
      </c>
      <c r="U1833" s="1">
        <v>42788</v>
      </c>
      <c r="V1833" s="13">
        <f t="shared" si="253"/>
        <v>42767</v>
      </c>
      <c r="W1833" s="14">
        <f t="shared" si="254"/>
        <v>42788</v>
      </c>
      <c r="X1833" s="1" t="str">
        <f t="shared" si="255"/>
        <v>Wednesday</v>
      </c>
      <c r="Y1833" s="2">
        <v>0.65606481481481482</v>
      </c>
      <c r="Z1833" s="2">
        <f t="shared" si="256"/>
        <v>0.66666666666666663</v>
      </c>
      <c r="AA1833">
        <f>1</f>
        <v>1</v>
      </c>
      <c r="AB1833" s="1">
        <v>42788</v>
      </c>
      <c r="AC1833" s="13">
        <f t="shared" si="257"/>
        <v>42767</v>
      </c>
      <c r="AD1833" s="14">
        <f t="shared" si="258"/>
        <v>42788</v>
      </c>
      <c r="AE1833" s="1" t="str">
        <f t="shared" si="259"/>
        <v>Wednesday</v>
      </c>
      <c r="AF1833" s="2">
        <v>0.70601851851851849</v>
      </c>
      <c r="AG1833" s="2">
        <f t="shared" si="260"/>
        <v>0.70833333333333326</v>
      </c>
      <c r="AH1833" t="s">
        <v>35</v>
      </c>
    </row>
    <row r="1834" spans="1:34" x14ac:dyDescent="0.2">
      <c r="A1834">
        <v>1517654</v>
      </c>
      <c r="B1834" t="s">
        <v>88</v>
      </c>
      <c r="E1834">
        <v>53202</v>
      </c>
      <c r="F1834" t="s">
        <v>23</v>
      </c>
      <c r="G1834" t="s">
        <v>89</v>
      </c>
      <c r="H1834">
        <v>46</v>
      </c>
      <c r="I1834" t="s">
        <v>44</v>
      </c>
      <c r="J1834">
        <f>VLOOKUP(I1834,[1]Key!$A$1:$C$72,2,FALSE)</f>
        <v>43.045712999999999</v>
      </c>
      <c r="K1834">
        <f>VLOOKUP(I1834,[1]Key!$A$1:$C$72,3,FALSE)</f>
        <v>-87.899756999999994</v>
      </c>
      <c r="L1834" t="s">
        <v>44</v>
      </c>
      <c r="M1834">
        <f>VLOOKUP(L1834,[1]Key!$A$1:$C$72,2,FALSE)</f>
        <v>43.045712999999999</v>
      </c>
      <c r="N1834">
        <f>VLOOKUP(L1834,[1]Key!$A$1:$C$72,3,FALSE)</f>
        <v>-87.899756999999994</v>
      </c>
      <c r="O1834">
        <v>31</v>
      </c>
      <c r="P1834">
        <v>3</v>
      </c>
      <c r="Q1834">
        <v>4.7</v>
      </c>
      <c r="R1834">
        <v>4.4000000000000004</v>
      </c>
      <c r="S1834">
        <v>186</v>
      </c>
      <c r="T1834">
        <f t="shared" si="252"/>
        <v>-1</v>
      </c>
      <c r="U1834" s="1">
        <v>42788</v>
      </c>
      <c r="V1834" s="13">
        <f t="shared" si="253"/>
        <v>42767</v>
      </c>
      <c r="W1834" s="14">
        <f t="shared" si="254"/>
        <v>42788</v>
      </c>
      <c r="X1834" s="1" t="str">
        <f t="shared" si="255"/>
        <v>Wednesday</v>
      </c>
      <c r="Y1834" s="2">
        <v>0.65613425925925928</v>
      </c>
      <c r="Z1834" s="2">
        <f t="shared" si="256"/>
        <v>0.66666666666666663</v>
      </c>
      <c r="AA1834">
        <f>1</f>
        <v>1</v>
      </c>
      <c r="AB1834" s="1">
        <v>42788</v>
      </c>
      <c r="AC1834" s="13">
        <f t="shared" si="257"/>
        <v>42767</v>
      </c>
      <c r="AD1834" s="14">
        <f t="shared" si="258"/>
        <v>42788</v>
      </c>
      <c r="AE1834" s="1" t="str">
        <f t="shared" si="259"/>
        <v>Wednesday</v>
      </c>
      <c r="AF1834" s="2">
        <v>0.67739583333333331</v>
      </c>
      <c r="AG1834" s="2">
        <f t="shared" si="260"/>
        <v>0.66666666666666663</v>
      </c>
      <c r="AH1834" t="s">
        <v>35</v>
      </c>
    </row>
    <row r="1835" spans="1:34" x14ac:dyDescent="0.2">
      <c r="A1835">
        <v>1517669</v>
      </c>
      <c r="B1835" t="s">
        <v>88</v>
      </c>
      <c r="E1835">
        <v>60565</v>
      </c>
      <c r="F1835" t="s">
        <v>23</v>
      </c>
      <c r="G1835" t="s">
        <v>89</v>
      </c>
      <c r="H1835">
        <v>11150</v>
      </c>
      <c r="I1835" t="s">
        <v>39</v>
      </c>
      <c r="J1835">
        <f>VLOOKUP(I1835,[1]Key!$A$1:$C$72,2,FALSE)</f>
        <v>43.03913</v>
      </c>
      <c r="K1835">
        <f>VLOOKUP(I1835,[1]Key!$A$1:$C$72,3,FALSE)</f>
        <v>-87.916150000000002</v>
      </c>
      <c r="L1835" t="s">
        <v>74</v>
      </c>
      <c r="M1835">
        <f>VLOOKUP(L1835,[1]Key!$A$1:$C$72,2,FALSE)</f>
        <v>43.040154000000001</v>
      </c>
      <c r="N1835">
        <f>VLOOKUP(L1835,[1]Key!$A$1:$C$72,3,FALSE)</f>
        <v>-87.932113000000001</v>
      </c>
      <c r="O1835">
        <v>49</v>
      </c>
      <c r="P1835">
        <v>6</v>
      </c>
      <c r="Q1835">
        <v>7.4</v>
      </c>
      <c r="R1835">
        <v>7</v>
      </c>
      <c r="S1835">
        <v>294</v>
      </c>
      <c r="T1835">
        <f t="shared" si="252"/>
        <v>-1</v>
      </c>
      <c r="U1835" s="1">
        <v>42788</v>
      </c>
      <c r="V1835" s="13">
        <f t="shared" si="253"/>
        <v>42767</v>
      </c>
      <c r="W1835" s="14">
        <f t="shared" si="254"/>
        <v>42788</v>
      </c>
      <c r="X1835" s="1" t="str">
        <f t="shared" si="255"/>
        <v>Wednesday</v>
      </c>
      <c r="Y1835" s="2">
        <v>0.66651620370370368</v>
      </c>
      <c r="Z1835" s="2">
        <f t="shared" si="256"/>
        <v>0.66666666666666663</v>
      </c>
      <c r="AA1835">
        <f>1</f>
        <v>1</v>
      </c>
      <c r="AB1835" s="1">
        <v>42788</v>
      </c>
      <c r="AC1835" s="13">
        <f t="shared" si="257"/>
        <v>42767</v>
      </c>
      <c r="AD1835" s="14">
        <f t="shared" si="258"/>
        <v>42788</v>
      </c>
      <c r="AE1835" s="1" t="str">
        <f t="shared" si="259"/>
        <v>Wednesday</v>
      </c>
      <c r="AF1835" s="2">
        <v>0.70032407407407404</v>
      </c>
      <c r="AG1835" s="2">
        <f t="shared" si="260"/>
        <v>0.70833333333333326</v>
      </c>
      <c r="AH1835" t="s">
        <v>27</v>
      </c>
    </row>
    <row r="1836" spans="1:34" x14ac:dyDescent="0.2">
      <c r="A1836">
        <v>1517671</v>
      </c>
      <c r="B1836" t="s">
        <v>88</v>
      </c>
      <c r="F1836" t="s">
        <v>23</v>
      </c>
      <c r="G1836" t="s">
        <v>89</v>
      </c>
      <c r="H1836">
        <v>5470</v>
      </c>
      <c r="I1836" t="s">
        <v>73</v>
      </c>
      <c r="J1836">
        <f>VLOOKUP(I1836,[1]Key!$A$1:$C$72,2,FALSE)</f>
        <v>43.040349999999997</v>
      </c>
      <c r="K1836">
        <f>VLOOKUP(I1836,[1]Key!$A$1:$C$72,3,FALSE)</f>
        <v>-87.920760000000001</v>
      </c>
      <c r="L1836" t="s">
        <v>65</v>
      </c>
      <c r="M1836">
        <f>VLOOKUP(L1836,[1]Key!$A$1:$C$72,2,FALSE)</f>
        <v>43.060786</v>
      </c>
      <c r="N1836">
        <f>VLOOKUP(L1836,[1]Key!$A$1:$C$72,3,FALSE)</f>
        <v>-87.883825999999999</v>
      </c>
      <c r="O1836">
        <v>45</v>
      </c>
      <c r="P1836">
        <v>6</v>
      </c>
      <c r="Q1836">
        <v>6.8</v>
      </c>
      <c r="R1836">
        <v>6.4</v>
      </c>
      <c r="S1836">
        <v>270</v>
      </c>
      <c r="T1836">
        <f t="shared" si="252"/>
        <v>-1</v>
      </c>
      <c r="U1836" s="1">
        <v>42788</v>
      </c>
      <c r="V1836" s="13">
        <f t="shared" si="253"/>
        <v>42767</v>
      </c>
      <c r="W1836" s="14">
        <f t="shared" si="254"/>
        <v>42788</v>
      </c>
      <c r="X1836" s="1" t="str">
        <f t="shared" si="255"/>
        <v>Wednesday</v>
      </c>
      <c r="Y1836" s="2">
        <v>0.66699074074074083</v>
      </c>
      <c r="Z1836" s="2">
        <f t="shared" si="256"/>
        <v>0.66666666666666663</v>
      </c>
      <c r="AA1836">
        <f>1</f>
        <v>1</v>
      </c>
      <c r="AB1836" s="1">
        <v>42788</v>
      </c>
      <c r="AC1836" s="13">
        <f t="shared" si="257"/>
        <v>42767</v>
      </c>
      <c r="AD1836" s="14">
        <f t="shared" si="258"/>
        <v>42788</v>
      </c>
      <c r="AE1836" s="1" t="str">
        <f t="shared" si="259"/>
        <v>Wednesday</v>
      </c>
      <c r="AF1836" s="2">
        <v>0.69819444444444445</v>
      </c>
      <c r="AG1836" s="2">
        <f t="shared" si="260"/>
        <v>0.70833333333333326</v>
      </c>
      <c r="AH1836" t="s">
        <v>27</v>
      </c>
    </row>
    <row r="1837" spans="1:34" x14ac:dyDescent="0.2">
      <c r="A1837">
        <v>1517710</v>
      </c>
      <c r="B1837" t="s">
        <v>88</v>
      </c>
      <c r="E1837">
        <v>53005</v>
      </c>
      <c r="F1837" t="s">
        <v>23</v>
      </c>
      <c r="G1837" t="s">
        <v>89</v>
      </c>
      <c r="H1837">
        <v>11159</v>
      </c>
      <c r="I1837" t="s">
        <v>34</v>
      </c>
      <c r="J1837">
        <f>VLOOKUP(I1837,[1]Key!$A$1:$C$72,2,FALSE)</f>
        <v>43.036900000000003</v>
      </c>
      <c r="K1837">
        <f>VLOOKUP(I1837,[1]Key!$A$1:$C$72,3,FALSE)</f>
        <v>-87.89667</v>
      </c>
      <c r="L1837" t="s">
        <v>33</v>
      </c>
      <c r="M1837">
        <f>VLOOKUP(L1837,[1]Key!$A$1:$C$72,2,FALSE)</f>
        <v>43.034619999999997</v>
      </c>
      <c r="N1837">
        <f>VLOOKUP(L1837,[1]Key!$A$1:$C$72,3,FALSE)</f>
        <v>-87.917500000000004</v>
      </c>
      <c r="O1837">
        <v>31</v>
      </c>
      <c r="P1837">
        <v>3</v>
      </c>
      <c r="Q1837">
        <v>4.7</v>
      </c>
      <c r="R1837">
        <v>4.4000000000000004</v>
      </c>
      <c r="S1837">
        <v>186</v>
      </c>
      <c r="T1837">
        <f t="shared" si="252"/>
        <v>-1</v>
      </c>
      <c r="U1837" s="1">
        <v>42788</v>
      </c>
      <c r="V1837" s="13">
        <f t="shared" si="253"/>
        <v>42767</v>
      </c>
      <c r="W1837" s="14">
        <f t="shared" si="254"/>
        <v>42788</v>
      </c>
      <c r="X1837" s="1" t="str">
        <f t="shared" si="255"/>
        <v>Wednesday</v>
      </c>
      <c r="Y1837" s="2">
        <v>0.70420138888888895</v>
      </c>
      <c r="Z1837" s="2">
        <f t="shared" si="256"/>
        <v>0.70833333333333326</v>
      </c>
      <c r="AA1837">
        <f>1</f>
        <v>1</v>
      </c>
      <c r="AB1837" s="1">
        <v>42788</v>
      </c>
      <c r="AC1837" s="13">
        <f t="shared" si="257"/>
        <v>42767</v>
      </c>
      <c r="AD1837" s="14">
        <f t="shared" si="258"/>
        <v>42788</v>
      </c>
      <c r="AE1837" s="1" t="str">
        <f t="shared" si="259"/>
        <v>Wednesday</v>
      </c>
      <c r="AF1837" s="2">
        <v>0.72589120370370364</v>
      </c>
      <c r="AG1837" s="2">
        <f t="shared" si="260"/>
        <v>0.70833333333333326</v>
      </c>
      <c r="AH1837" t="s">
        <v>27</v>
      </c>
    </row>
    <row r="1838" spans="1:34" x14ac:dyDescent="0.2">
      <c r="A1838">
        <v>1517763</v>
      </c>
      <c r="B1838" t="s">
        <v>88</v>
      </c>
      <c r="E1838">
        <v>53222</v>
      </c>
      <c r="F1838" t="s">
        <v>23</v>
      </c>
      <c r="G1838" t="s">
        <v>89</v>
      </c>
      <c r="H1838">
        <v>5490</v>
      </c>
      <c r="I1838" t="s">
        <v>57</v>
      </c>
      <c r="J1838">
        <f>VLOOKUP(I1838,[1]Key!$A$1:$C$72,2,FALSE)</f>
        <v>43.048609999999996</v>
      </c>
      <c r="K1838">
        <f>VLOOKUP(I1838,[1]Key!$A$1:$C$72,3,FALSE)</f>
        <v>-88.008480000000006</v>
      </c>
      <c r="L1838" t="s">
        <v>57</v>
      </c>
      <c r="M1838">
        <f>VLOOKUP(L1838,[1]Key!$A$1:$C$72,2,FALSE)</f>
        <v>43.048609999999996</v>
      </c>
      <c r="N1838">
        <f>VLOOKUP(L1838,[1]Key!$A$1:$C$72,3,FALSE)</f>
        <v>-88.008480000000006</v>
      </c>
      <c r="O1838">
        <v>24</v>
      </c>
      <c r="P1838">
        <v>3</v>
      </c>
      <c r="Q1838">
        <v>3.6</v>
      </c>
      <c r="R1838">
        <v>3.4</v>
      </c>
      <c r="S1838">
        <v>144</v>
      </c>
      <c r="T1838">
        <f t="shared" si="252"/>
        <v>-1</v>
      </c>
      <c r="U1838" s="1">
        <v>42788</v>
      </c>
      <c r="V1838" s="13">
        <f t="shared" si="253"/>
        <v>42767</v>
      </c>
      <c r="W1838" s="14">
        <f t="shared" si="254"/>
        <v>42788</v>
      </c>
      <c r="X1838" s="1" t="str">
        <f t="shared" si="255"/>
        <v>Wednesday</v>
      </c>
      <c r="Y1838" s="2">
        <v>0.71674768518518517</v>
      </c>
      <c r="Z1838" s="2">
        <f t="shared" si="256"/>
        <v>0.70833333333333326</v>
      </c>
      <c r="AA1838">
        <f>1</f>
        <v>1</v>
      </c>
      <c r="AB1838" s="1">
        <v>42788</v>
      </c>
      <c r="AC1838" s="13">
        <f t="shared" si="257"/>
        <v>42767</v>
      </c>
      <c r="AD1838" s="14">
        <f t="shared" si="258"/>
        <v>42788</v>
      </c>
      <c r="AE1838" s="1" t="str">
        <f t="shared" si="259"/>
        <v>Wednesday</v>
      </c>
      <c r="AF1838" s="2">
        <v>0.73340277777777774</v>
      </c>
      <c r="AG1838" s="2">
        <f t="shared" si="260"/>
        <v>0.75</v>
      </c>
      <c r="AH1838" t="s">
        <v>35</v>
      </c>
    </row>
    <row r="1839" spans="1:34" x14ac:dyDescent="0.2">
      <c r="A1839">
        <v>1517770</v>
      </c>
      <c r="B1839" t="s">
        <v>88</v>
      </c>
      <c r="E1839">
        <v>60558</v>
      </c>
      <c r="F1839" t="s">
        <v>23</v>
      </c>
      <c r="G1839" t="s">
        <v>89</v>
      </c>
      <c r="H1839">
        <v>5488</v>
      </c>
      <c r="I1839" t="s">
        <v>84</v>
      </c>
      <c r="J1839">
        <f>VLOOKUP(I1839,[1]Key!$A$1:$C$72,2,FALSE)</f>
        <v>43.024340000000002</v>
      </c>
      <c r="K1839">
        <f>VLOOKUP(I1839,[1]Key!$A$1:$C$72,3,FALSE)</f>
        <v>-87.916753</v>
      </c>
      <c r="L1839" t="s">
        <v>74</v>
      </c>
      <c r="M1839">
        <f>VLOOKUP(L1839,[1]Key!$A$1:$C$72,2,FALSE)</f>
        <v>43.040154000000001</v>
      </c>
      <c r="N1839">
        <f>VLOOKUP(L1839,[1]Key!$A$1:$C$72,3,FALSE)</f>
        <v>-87.932113000000001</v>
      </c>
      <c r="O1839">
        <v>18</v>
      </c>
      <c r="P1839">
        <v>3</v>
      </c>
      <c r="Q1839">
        <v>2.7</v>
      </c>
      <c r="R1839">
        <v>2.6</v>
      </c>
      <c r="S1839">
        <v>108</v>
      </c>
      <c r="T1839">
        <f t="shared" si="252"/>
        <v>-1</v>
      </c>
      <c r="U1839" s="1">
        <v>42788</v>
      </c>
      <c r="V1839" s="13">
        <f t="shared" si="253"/>
        <v>42767</v>
      </c>
      <c r="W1839" s="14">
        <f t="shared" si="254"/>
        <v>42788</v>
      </c>
      <c r="X1839" s="1" t="str">
        <f t="shared" si="255"/>
        <v>Wednesday</v>
      </c>
      <c r="Y1839" s="2">
        <v>0.72151620370370362</v>
      </c>
      <c r="Z1839" s="2">
        <f t="shared" si="256"/>
        <v>0.70833333333333326</v>
      </c>
      <c r="AA1839">
        <f>1</f>
        <v>1</v>
      </c>
      <c r="AB1839" s="1">
        <v>42788</v>
      </c>
      <c r="AC1839" s="13">
        <f t="shared" si="257"/>
        <v>42767</v>
      </c>
      <c r="AD1839" s="14">
        <f t="shared" si="258"/>
        <v>42788</v>
      </c>
      <c r="AE1839" s="1" t="str">
        <f t="shared" si="259"/>
        <v>Wednesday</v>
      </c>
      <c r="AF1839" s="2">
        <v>0.7333912037037037</v>
      </c>
      <c r="AG1839" s="2">
        <f t="shared" si="260"/>
        <v>0.75</v>
      </c>
      <c r="AH1839" t="s">
        <v>27</v>
      </c>
    </row>
    <row r="1840" spans="1:34" x14ac:dyDescent="0.2">
      <c r="A1840">
        <v>1517771</v>
      </c>
      <c r="B1840" t="s">
        <v>88</v>
      </c>
      <c r="E1840">
        <v>53045</v>
      </c>
      <c r="F1840" t="s">
        <v>23</v>
      </c>
      <c r="G1840" t="s">
        <v>89</v>
      </c>
      <c r="H1840">
        <v>332</v>
      </c>
      <c r="I1840" t="s">
        <v>58</v>
      </c>
      <c r="J1840">
        <f>VLOOKUP(I1840,[1]Key!$A$1:$C$72,2,FALSE)</f>
        <v>43.052630000000001</v>
      </c>
      <c r="K1840">
        <f>VLOOKUP(I1840,[1]Key!$A$1:$C$72,3,FALSE)</f>
        <v>-88.016319999999993</v>
      </c>
      <c r="L1840" t="s">
        <v>58</v>
      </c>
      <c r="M1840">
        <f>VLOOKUP(L1840,[1]Key!$A$1:$C$72,2,FALSE)</f>
        <v>43.052630000000001</v>
      </c>
      <c r="N1840">
        <f>VLOOKUP(L1840,[1]Key!$A$1:$C$72,3,FALSE)</f>
        <v>-88.016319999999993</v>
      </c>
      <c r="O1840">
        <v>39</v>
      </c>
      <c r="P1840">
        <v>6</v>
      </c>
      <c r="Q1840">
        <v>5.9</v>
      </c>
      <c r="R1840">
        <v>5.6</v>
      </c>
      <c r="S1840">
        <v>234</v>
      </c>
      <c r="T1840">
        <f t="shared" si="252"/>
        <v>-1</v>
      </c>
      <c r="U1840" s="1">
        <v>42788</v>
      </c>
      <c r="V1840" s="13">
        <f t="shared" si="253"/>
        <v>42767</v>
      </c>
      <c r="W1840" s="14">
        <f t="shared" si="254"/>
        <v>42788</v>
      </c>
      <c r="X1840" s="1" t="str">
        <f t="shared" si="255"/>
        <v>Wednesday</v>
      </c>
      <c r="Y1840" s="2">
        <v>0.72250000000000003</v>
      </c>
      <c r="Z1840" s="2">
        <f t="shared" si="256"/>
        <v>0.70833333333333326</v>
      </c>
      <c r="AA1840">
        <f>1</f>
        <v>1</v>
      </c>
      <c r="AB1840" s="1">
        <v>42788</v>
      </c>
      <c r="AC1840" s="13">
        <f t="shared" si="257"/>
        <v>42767</v>
      </c>
      <c r="AD1840" s="14">
        <f t="shared" si="258"/>
        <v>42788</v>
      </c>
      <c r="AE1840" s="1" t="str">
        <f t="shared" si="259"/>
        <v>Wednesday</v>
      </c>
      <c r="AF1840" s="2">
        <v>0.74989583333333332</v>
      </c>
      <c r="AG1840" s="2">
        <f t="shared" si="260"/>
        <v>0.75</v>
      </c>
      <c r="AH1840" t="s">
        <v>35</v>
      </c>
    </row>
    <row r="1841" spans="1:34" x14ac:dyDescent="0.2">
      <c r="A1841">
        <v>1517767</v>
      </c>
      <c r="B1841" t="s">
        <v>88</v>
      </c>
      <c r="E1841">
        <v>64109</v>
      </c>
      <c r="F1841" t="s">
        <v>23</v>
      </c>
      <c r="G1841" t="s">
        <v>89</v>
      </c>
      <c r="H1841">
        <v>188</v>
      </c>
      <c r="I1841" t="s">
        <v>84</v>
      </c>
      <c r="J1841">
        <f>VLOOKUP(I1841,[1]Key!$A$1:$C$72,2,FALSE)</f>
        <v>43.024340000000002</v>
      </c>
      <c r="K1841">
        <f>VLOOKUP(I1841,[1]Key!$A$1:$C$72,3,FALSE)</f>
        <v>-87.916753</v>
      </c>
      <c r="L1841" t="s">
        <v>74</v>
      </c>
      <c r="M1841">
        <f>VLOOKUP(L1841,[1]Key!$A$1:$C$72,2,FALSE)</f>
        <v>43.040154000000001</v>
      </c>
      <c r="N1841">
        <f>VLOOKUP(L1841,[1]Key!$A$1:$C$72,3,FALSE)</f>
        <v>-87.932113000000001</v>
      </c>
      <c r="O1841">
        <v>13</v>
      </c>
      <c r="P1841">
        <v>3</v>
      </c>
      <c r="Q1841">
        <v>2</v>
      </c>
      <c r="R1841">
        <v>1.9</v>
      </c>
      <c r="S1841">
        <v>78</v>
      </c>
      <c r="T1841">
        <f t="shared" si="252"/>
        <v>-1</v>
      </c>
      <c r="U1841" s="1">
        <v>42788</v>
      </c>
      <c r="V1841" s="13">
        <f t="shared" si="253"/>
        <v>42767</v>
      </c>
      <c r="W1841" s="14">
        <f t="shared" si="254"/>
        <v>42788</v>
      </c>
      <c r="X1841" s="1" t="str">
        <f t="shared" si="255"/>
        <v>Wednesday</v>
      </c>
      <c r="Y1841" s="2">
        <v>0.72387731481481488</v>
      </c>
      <c r="Z1841" s="2">
        <f t="shared" si="256"/>
        <v>0.70833333333333326</v>
      </c>
      <c r="AA1841">
        <f>1</f>
        <v>1</v>
      </c>
      <c r="AB1841" s="1">
        <v>42788</v>
      </c>
      <c r="AC1841" s="13">
        <f t="shared" si="257"/>
        <v>42767</v>
      </c>
      <c r="AD1841" s="14">
        <f t="shared" si="258"/>
        <v>42788</v>
      </c>
      <c r="AE1841" s="1" t="str">
        <f t="shared" si="259"/>
        <v>Wednesday</v>
      </c>
      <c r="AF1841" s="2">
        <v>0.7333101851851852</v>
      </c>
      <c r="AG1841" s="2">
        <f t="shared" si="260"/>
        <v>0.75</v>
      </c>
      <c r="AH1841" t="s">
        <v>27</v>
      </c>
    </row>
    <row r="1842" spans="1:34" x14ac:dyDescent="0.2">
      <c r="A1842">
        <v>1517966</v>
      </c>
      <c r="B1842" t="s">
        <v>88</v>
      </c>
      <c r="E1842">
        <v>53051</v>
      </c>
      <c r="F1842" t="s">
        <v>23</v>
      </c>
      <c r="G1842" t="s">
        <v>89</v>
      </c>
      <c r="H1842">
        <v>23</v>
      </c>
      <c r="I1842" t="s">
        <v>76</v>
      </c>
      <c r="J1842">
        <f>VLOOKUP(I1842,[1]Key!$A$1:$C$72,2,FALSE)</f>
        <v>43.063749000000001</v>
      </c>
      <c r="K1842">
        <f>VLOOKUP(I1842,[1]Key!$A$1:$C$72,3,FALSE)</f>
        <v>-87.887962999999999</v>
      </c>
      <c r="L1842" t="s">
        <v>70</v>
      </c>
      <c r="M1842">
        <f>VLOOKUP(L1842,[1]Key!$A$1:$C$72,2,FALSE)</f>
        <v>43.053040000000003</v>
      </c>
      <c r="N1842">
        <f>VLOOKUP(L1842,[1]Key!$A$1:$C$72,3,FALSE)</f>
        <v>-87.897660000000002</v>
      </c>
      <c r="O1842">
        <v>11</v>
      </c>
      <c r="P1842">
        <v>3</v>
      </c>
      <c r="Q1842">
        <v>1.7</v>
      </c>
      <c r="R1842">
        <v>1.6</v>
      </c>
      <c r="S1842">
        <v>66</v>
      </c>
      <c r="T1842">
        <f t="shared" si="252"/>
        <v>-1</v>
      </c>
      <c r="U1842" s="1">
        <v>42788</v>
      </c>
      <c r="V1842" s="13">
        <f t="shared" si="253"/>
        <v>42767</v>
      </c>
      <c r="W1842" s="14">
        <f t="shared" si="254"/>
        <v>42788</v>
      </c>
      <c r="X1842" s="1" t="str">
        <f t="shared" si="255"/>
        <v>Wednesday</v>
      </c>
      <c r="Y1842" s="2">
        <v>0.90874999999999995</v>
      </c>
      <c r="Z1842" s="2">
        <f t="shared" si="256"/>
        <v>0.91666666666666663</v>
      </c>
      <c r="AA1842">
        <f>1</f>
        <v>1</v>
      </c>
      <c r="AB1842" s="1">
        <v>42788</v>
      </c>
      <c r="AC1842" s="13">
        <f t="shared" si="257"/>
        <v>42767</v>
      </c>
      <c r="AD1842" s="14">
        <f t="shared" si="258"/>
        <v>42788</v>
      </c>
      <c r="AE1842" s="1" t="str">
        <f t="shared" si="259"/>
        <v>Wednesday</v>
      </c>
      <c r="AF1842" s="2">
        <v>0.91609953703703706</v>
      </c>
      <c r="AG1842" s="2">
        <f t="shared" si="260"/>
        <v>0.91666666666666663</v>
      </c>
      <c r="AH1842" t="s">
        <v>27</v>
      </c>
    </row>
    <row r="1843" spans="1:34" x14ac:dyDescent="0.2">
      <c r="A1843">
        <v>1517979</v>
      </c>
      <c r="B1843" t="s">
        <v>88</v>
      </c>
      <c r="E1843">
        <v>53213</v>
      </c>
      <c r="F1843" t="s">
        <v>23</v>
      </c>
      <c r="G1843" t="s">
        <v>89</v>
      </c>
      <c r="H1843">
        <v>11070</v>
      </c>
      <c r="I1843" t="s">
        <v>55</v>
      </c>
      <c r="J1843">
        <f>VLOOKUP(I1843,[1]Key!$A$1:$C$72,2,FALSE)</f>
        <v>43.060839999999999</v>
      </c>
      <c r="K1843">
        <f>VLOOKUP(I1843,[1]Key!$A$1:$C$72,3,FALSE)</f>
        <v>-88.001940000000005</v>
      </c>
      <c r="L1843" t="s">
        <v>25</v>
      </c>
      <c r="M1843">
        <f>VLOOKUP(L1843,[1]Key!$A$1:$C$72,2,FALSE)</f>
        <v>43.06044</v>
      </c>
      <c r="N1843">
        <f>VLOOKUP(L1843,[1]Key!$A$1:$C$72,3,FALSE)</f>
        <v>-88.016239999999996</v>
      </c>
      <c r="O1843">
        <v>16</v>
      </c>
      <c r="P1843">
        <v>3</v>
      </c>
      <c r="Q1843">
        <v>2.4</v>
      </c>
      <c r="R1843">
        <v>2.2999999999999998</v>
      </c>
      <c r="S1843">
        <v>96</v>
      </c>
      <c r="T1843">
        <f t="shared" si="252"/>
        <v>-1</v>
      </c>
      <c r="U1843" s="1">
        <v>42788</v>
      </c>
      <c r="V1843" s="13">
        <f t="shared" si="253"/>
        <v>42767</v>
      </c>
      <c r="W1843" s="14">
        <f t="shared" si="254"/>
        <v>42788</v>
      </c>
      <c r="X1843" s="1" t="str">
        <f t="shared" si="255"/>
        <v>Wednesday</v>
      </c>
      <c r="Y1843" s="2">
        <v>0.93726851851851845</v>
      </c>
      <c r="Z1843" s="2">
        <f t="shared" si="256"/>
        <v>0.91666666666666663</v>
      </c>
      <c r="AA1843">
        <f>1</f>
        <v>1</v>
      </c>
      <c r="AB1843" s="1">
        <v>42788</v>
      </c>
      <c r="AC1843" s="13">
        <f t="shared" si="257"/>
        <v>42767</v>
      </c>
      <c r="AD1843" s="14">
        <f t="shared" si="258"/>
        <v>42788</v>
      </c>
      <c r="AE1843" s="1" t="str">
        <f t="shared" si="259"/>
        <v>Wednesday</v>
      </c>
      <c r="AF1843" s="2">
        <v>0.94806712962962969</v>
      </c>
      <c r="AG1843" s="2">
        <f t="shared" si="260"/>
        <v>0.95833333333333326</v>
      </c>
      <c r="AH1843" t="s">
        <v>27</v>
      </c>
    </row>
    <row r="1844" spans="1:34" x14ac:dyDescent="0.2">
      <c r="A1844">
        <v>1517990</v>
      </c>
      <c r="B1844" t="s">
        <v>88</v>
      </c>
      <c r="E1844">
        <v>60706</v>
      </c>
      <c r="F1844" t="s">
        <v>23</v>
      </c>
      <c r="G1844" t="s">
        <v>89</v>
      </c>
      <c r="H1844">
        <v>5492</v>
      </c>
      <c r="I1844" t="s">
        <v>63</v>
      </c>
      <c r="J1844">
        <f>VLOOKUP(I1844,[1]Key!$A$1:$C$72,2,FALSE)</f>
        <v>43.078530000000001</v>
      </c>
      <c r="K1844">
        <f>VLOOKUP(I1844,[1]Key!$A$1:$C$72,3,FALSE)</f>
        <v>-87.882620000000003</v>
      </c>
      <c r="L1844" t="s">
        <v>87</v>
      </c>
      <c r="M1844">
        <f>VLOOKUP(L1844,[1]Key!$A$1:$C$72,2,FALSE)</f>
        <v>43.077359999999999</v>
      </c>
      <c r="N1844">
        <f>VLOOKUP(L1844,[1]Key!$A$1:$C$72,3,FALSE)</f>
        <v>-87.880769999999998</v>
      </c>
      <c r="O1844">
        <v>131</v>
      </c>
      <c r="P1844">
        <v>15</v>
      </c>
      <c r="Q1844">
        <v>18</v>
      </c>
      <c r="R1844">
        <v>17.100000000000001</v>
      </c>
      <c r="S1844">
        <v>720</v>
      </c>
      <c r="T1844">
        <f t="shared" si="252"/>
        <v>-1</v>
      </c>
      <c r="U1844" s="1">
        <v>42789</v>
      </c>
      <c r="V1844" s="13">
        <f t="shared" si="253"/>
        <v>42767</v>
      </c>
      <c r="W1844" s="14">
        <f t="shared" si="254"/>
        <v>42789</v>
      </c>
      <c r="X1844" s="1" t="str">
        <f t="shared" si="255"/>
        <v>Thursday</v>
      </c>
      <c r="Y1844" s="2">
        <v>2.1851851851851848E-2</v>
      </c>
      <c r="Z1844" s="2">
        <f t="shared" si="256"/>
        <v>4.1666666666666664E-2</v>
      </c>
      <c r="AA1844">
        <f>1</f>
        <v>1</v>
      </c>
      <c r="AB1844" s="1">
        <v>42789</v>
      </c>
      <c r="AC1844" s="13">
        <f t="shared" si="257"/>
        <v>42767</v>
      </c>
      <c r="AD1844" s="14">
        <f t="shared" si="258"/>
        <v>42789</v>
      </c>
      <c r="AE1844" s="1" t="str">
        <f t="shared" si="259"/>
        <v>Thursday</v>
      </c>
      <c r="AF1844" s="2">
        <v>0.11290509259259258</v>
      </c>
      <c r="AG1844" s="2">
        <f t="shared" si="260"/>
        <v>0.125</v>
      </c>
      <c r="AH1844" t="s">
        <v>27</v>
      </c>
    </row>
    <row r="1845" spans="1:34" x14ac:dyDescent="0.2">
      <c r="A1845">
        <v>1517991</v>
      </c>
      <c r="B1845" t="s">
        <v>88</v>
      </c>
      <c r="E1845">
        <v>60123</v>
      </c>
      <c r="F1845" t="s">
        <v>23</v>
      </c>
      <c r="G1845" t="s">
        <v>89</v>
      </c>
      <c r="H1845">
        <v>11053</v>
      </c>
      <c r="I1845" t="s">
        <v>67</v>
      </c>
      <c r="J1845">
        <f>VLOOKUP(I1845,[1]Key!$A$1:$C$72,2,FALSE)</f>
        <v>43.074890000000003</v>
      </c>
      <c r="K1845">
        <f>VLOOKUP(I1845,[1]Key!$A$1:$C$72,3,FALSE)</f>
        <v>-87.882810000000006</v>
      </c>
      <c r="L1845" t="s">
        <v>87</v>
      </c>
      <c r="M1845">
        <f>VLOOKUP(L1845,[1]Key!$A$1:$C$72,2,FALSE)</f>
        <v>43.077359999999999</v>
      </c>
      <c r="N1845">
        <f>VLOOKUP(L1845,[1]Key!$A$1:$C$72,3,FALSE)</f>
        <v>-87.880769999999998</v>
      </c>
      <c r="O1845">
        <v>126</v>
      </c>
      <c r="P1845">
        <v>15</v>
      </c>
      <c r="Q1845">
        <v>18</v>
      </c>
      <c r="R1845">
        <v>17.100000000000001</v>
      </c>
      <c r="S1845">
        <v>720</v>
      </c>
      <c r="T1845">
        <f t="shared" si="252"/>
        <v>-1</v>
      </c>
      <c r="U1845" s="1">
        <v>42789</v>
      </c>
      <c r="V1845" s="13">
        <f t="shared" si="253"/>
        <v>42767</v>
      </c>
      <c r="W1845" s="14">
        <f t="shared" si="254"/>
        <v>42789</v>
      </c>
      <c r="X1845" s="1" t="str">
        <f t="shared" si="255"/>
        <v>Thursday</v>
      </c>
      <c r="Y1845" s="2">
        <v>2.5300925925925925E-2</v>
      </c>
      <c r="Z1845" s="2">
        <f t="shared" si="256"/>
        <v>4.1666666666666664E-2</v>
      </c>
      <c r="AA1845">
        <f>1</f>
        <v>1</v>
      </c>
      <c r="AB1845" s="1">
        <v>42789</v>
      </c>
      <c r="AC1845" s="13">
        <f t="shared" si="257"/>
        <v>42767</v>
      </c>
      <c r="AD1845" s="14">
        <f t="shared" si="258"/>
        <v>42789</v>
      </c>
      <c r="AE1845" s="1" t="str">
        <f t="shared" si="259"/>
        <v>Thursday</v>
      </c>
      <c r="AF1845" s="2">
        <v>0.11280092592592593</v>
      </c>
      <c r="AG1845" s="2">
        <f t="shared" si="260"/>
        <v>0.125</v>
      </c>
      <c r="AH1845" t="s">
        <v>27</v>
      </c>
    </row>
    <row r="1846" spans="1:34" x14ac:dyDescent="0.2">
      <c r="A1846">
        <v>1512292</v>
      </c>
      <c r="B1846" t="s">
        <v>88</v>
      </c>
      <c r="E1846">
        <v>53202</v>
      </c>
      <c r="F1846" t="s">
        <v>23</v>
      </c>
      <c r="G1846" t="s">
        <v>89</v>
      </c>
      <c r="H1846">
        <v>103</v>
      </c>
      <c r="I1846" t="s">
        <v>34</v>
      </c>
      <c r="J1846">
        <f>VLOOKUP(I1846,[1]Key!$A$1:$C$72,2,FALSE)</f>
        <v>43.036900000000003</v>
      </c>
      <c r="K1846">
        <f>VLOOKUP(I1846,[1]Key!$A$1:$C$72,3,FALSE)</f>
        <v>-87.89667</v>
      </c>
      <c r="L1846" t="s">
        <v>34</v>
      </c>
      <c r="M1846">
        <f>VLOOKUP(L1846,[1]Key!$A$1:$C$72,2,FALSE)</f>
        <v>43.036900000000003</v>
      </c>
      <c r="N1846">
        <f>VLOOKUP(L1846,[1]Key!$A$1:$C$72,3,FALSE)</f>
        <v>-87.89667</v>
      </c>
      <c r="O1846">
        <v>34</v>
      </c>
      <c r="P1846">
        <v>3</v>
      </c>
      <c r="Q1846">
        <v>5.0999999999999996</v>
      </c>
      <c r="R1846">
        <v>4.8</v>
      </c>
      <c r="S1846">
        <v>204</v>
      </c>
      <c r="T1846">
        <f t="shared" si="252"/>
        <v>-1</v>
      </c>
      <c r="U1846" s="1">
        <v>42789</v>
      </c>
      <c r="V1846" s="13">
        <f t="shared" si="253"/>
        <v>42767</v>
      </c>
      <c r="W1846" s="14">
        <f t="shared" si="254"/>
        <v>42789</v>
      </c>
      <c r="X1846" s="1" t="str">
        <f t="shared" si="255"/>
        <v>Thursday</v>
      </c>
      <c r="Y1846" s="2">
        <v>0.26600694444444445</v>
      </c>
      <c r="Z1846" s="2">
        <f t="shared" si="256"/>
        <v>0.25</v>
      </c>
      <c r="AA1846">
        <f>1</f>
        <v>1</v>
      </c>
      <c r="AB1846" s="1">
        <v>42789</v>
      </c>
      <c r="AC1846" s="13">
        <f t="shared" si="257"/>
        <v>42767</v>
      </c>
      <c r="AD1846" s="14">
        <f t="shared" si="258"/>
        <v>42789</v>
      </c>
      <c r="AE1846" s="1" t="str">
        <f t="shared" si="259"/>
        <v>Thursday</v>
      </c>
      <c r="AF1846" s="2">
        <v>0.28995370370370371</v>
      </c>
      <c r="AG1846" s="2">
        <f t="shared" si="260"/>
        <v>0.29166666666666663</v>
      </c>
      <c r="AH1846" t="s">
        <v>35</v>
      </c>
    </row>
    <row r="1847" spans="1:34" x14ac:dyDescent="0.2">
      <c r="A1847">
        <v>1435313</v>
      </c>
      <c r="B1847" t="s">
        <v>88</v>
      </c>
      <c r="E1847">
        <v>53215</v>
      </c>
      <c r="F1847" t="s">
        <v>23</v>
      </c>
      <c r="G1847" t="s">
        <v>89</v>
      </c>
      <c r="H1847">
        <v>5</v>
      </c>
      <c r="I1847" t="s">
        <v>82</v>
      </c>
      <c r="J1847">
        <f>VLOOKUP(I1847,[1]Key!$A$1:$C$72,2,FALSE)</f>
        <v>43.026229999999998</v>
      </c>
      <c r="K1847">
        <f>VLOOKUP(I1847,[1]Key!$A$1:$C$72,3,FALSE)</f>
        <v>-87.912809999999993</v>
      </c>
      <c r="L1847" t="s">
        <v>31</v>
      </c>
      <c r="M1847">
        <f>VLOOKUP(L1847,[1]Key!$A$1:$C$72,2,FALSE)</f>
        <v>43.03519</v>
      </c>
      <c r="N1847">
        <f>VLOOKUP(L1847,[1]Key!$A$1:$C$72,3,FALSE)</f>
        <v>-87.907390000000007</v>
      </c>
      <c r="O1847">
        <v>7</v>
      </c>
      <c r="P1847">
        <v>3</v>
      </c>
      <c r="Q1847">
        <v>1.1000000000000001</v>
      </c>
      <c r="R1847">
        <v>1</v>
      </c>
      <c r="S1847">
        <v>42</v>
      </c>
      <c r="T1847">
        <f t="shared" si="252"/>
        <v>-1</v>
      </c>
      <c r="U1847" s="1">
        <v>42789</v>
      </c>
      <c r="V1847" s="13">
        <f t="shared" si="253"/>
        <v>42767</v>
      </c>
      <c r="W1847" s="14">
        <f t="shared" si="254"/>
        <v>42789</v>
      </c>
      <c r="X1847" s="1" t="str">
        <f t="shared" si="255"/>
        <v>Thursday</v>
      </c>
      <c r="Y1847" s="2">
        <v>0.38351851851851854</v>
      </c>
      <c r="Z1847" s="2">
        <f t="shared" si="256"/>
        <v>0.375</v>
      </c>
      <c r="AA1847">
        <f>1</f>
        <v>1</v>
      </c>
      <c r="AB1847" s="1">
        <v>42789</v>
      </c>
      <c r="AC1847" s="13">
        <f t="shared" si="257"/>
        <v>42767</v>
      </c>
      <c r="AD1847" s="14">
        <f t="shared" si="258"/>
        <v>42789</v>
      </c>
      <c r="AE1847" s="1" t="str">
        <f t="shared" si="259"/>
        <v>Thursday</v>
      </c>
      <c r="AF1847" s="2">
        <v>0.38861111111111107</v>
      </c>
      <c r="AG1847" s="2">
        <f t="shared" si="260"/>
        <v>0.375</v>
      </c>
      <c r="AH1847" t="s">
        <v>27</v>
      </c>
    </row>
    <row r="1848" spans="1:34" x14ac:dyDescent="0.2">
      <c r="A1848">
        <v>1198458</v>
      </c>
      <c r="B1848" t="s">
        <v>88</v>
      </c>
      <c r="E1848">
        <v>53207</v>
      </c>
      <c r="F1848" t="s">
        <v>23</v>
      </c>
      <c r="G1848" t="s">
        <v>89</v>
      </c>
      <c r="H1848">
        <v>5460</v>
      </c>
      <c r="I1848" t="s">
        <v>50</v>
      </c>
      <c r="J1848">
        <f>VLOOKUP(I1848,[1]Key!$A$1:$C$72,2,FALSE)</f>
        <v>43.052549999999997</v>
      </c>
      <c r="K1848">
        <f>VLOOKUP(I1848,[1]Key!$A$1:$C$72,3,FALSE)</f>
        <v>-87.909329999999997</v>
      </c>
      <c r="L1848" t="s">
        <v>50</v>
      </c>
      <c r="M1848">
        <f>VLOOKUP(L1848,[1]Key!$A$1:$C$72,2,FALSE)</f>
        <v>43.052549999999997</v>
      </c>
      <c r="N1848">
        <f>VLOOKUP(L1848,[1]Key!$A$1:$C$72,3,FALSE)</f>
        <v>-87.909329999999997</v>
      </c>
      <c r="O1848">
        <v>1</v>
      </c>
      <c r="P1848">
        <v>0</v>
      </c>
      <c r="Q1848">
        <v>0.2</v>
      </c>
      <c r="R1848">
        <v>0.1</v>
      </c>
      <c r="S1848">
        <v>6</v>
      </c>
      <c r="T1848">
        <f t="shared" si="252"/>
        <v>-1</v>
      </c>
      <c r="U1848" s="1">
        <v>42789</v>
      </c>
      <c r="V1848" s="13">
        <f t="shared" si="253"/>
        <v>42767</v>
      </c>
      <c r="W1848" s="14">
        <f t="shared" si="254"/>
        <v>42789</v>
      </c>
      <c r="X1848" s="1" t="str">
        <f t="shared" si="255"/>
        <v>Thursday</v>
      </c>
      <c r="Y1848" s="2">
        <v>0.58224537037037039</v>
      </c>
      <c r="Z1848" s="2">
        <f t="shared" si="256"/>
        <v>0.58333333333333326</v>
      </c>
      <c r="AA1848">
        <f>1</f>
        <v>1</v>
      </c>
      <c r="AB1848" s="1">
        <v>42789</v>
      </c>
      <c r="AC1848" s="13">
        <f t="shared" si="257"/>
        <v>42767</v>
      </c>
      <c r="AD1848" s="14">
        <f t="shared" si="258"/>
        <v>42789</v>
      </c>
      <c r="AE1848" s="1" t="str">
        <f t="shared" si="259"/>
        <v>Thursday</v>
      </c>
      <c r="AF1848" s="2">
        <v>0.58265046296296297</v>
      </c>
      <c r="AG1848" s="2">
        <f t="shared" si="260"/>
        <v>0.58333333333333326</v>
      </c>
      <c r="AH1848" t="s">
        <v>35</v>
      </c>
    </row>
    <row r="1849" spans="1:34" x14ac:dyDescent="0.2">
      <c r="A1849">
        <v>1198458</v>
      </c>
      <c r="B1849" t="s">
        <v>88</v>
      </c>
      <c r="E1849">
        <v>53207</v>
      </c>
      <c r="F1849" t="s">
        <v>23</v>
      </c>
      <c r="G1849" t="s">
        <v>89</v>
      </c>
      <c r="H1849">
        <v>5460</v>
      </c>
      <c r="I1849" t="s">
        <v>50</v>
      </c>
      <c r="J1849">
        <f>VLOOKUP(I1849,[1]Key!$A$1:$C$72,2,FALSE)</f>
        <v>43.052549999999997</v>
      </c>
      <c r="K1849">
        <f>VLOOKUP(I1849,[1]Key!$A$1:$C$72,3,FALSE)</f>
        <v>-87.909329999999997</v>
      </c>
      <c r="L1849" t="s">
        <v>50</v>
      </c>
      <c r="M1849">
        <f>VLOOKUP(L1849,[1]Key!$A$1:$C$72,2,FALSE)</f>
        <v>43.052549999999997</v>
      </c>
      <c r="N1849">
        <f>VLOOKUP(L1849,[1]Key!$A$1:$C$72,3,FALSE)</f>
        <v>-87.909329999999997</v>
      </c>
      <c r="O1849">
        <v>1</v>
      </c>
      <c r="P1849">
        <v>0</v>
      </c>
      <c r="Q1849">
        <v>0.2</v>
      </c>
      <c r="R1849">
        <v>0.1</v>
      </c>
      <c r="S1849">
        <v>6</v>
      </c>
      <c r="T1849">
        <f t="shared" si="252"/>
        <v>-1</v>
      </c>
      <c r="U1849" s="1">
        <v>42789</v>
      </c>
      <c r="V1849" s="13">
        <f t="shared" si="253"/>
        <v>42767</v>
      </c>
      <c r="W1849" s="14">
        <f t="shared" si="254"/>
        <v>42789</v>
      </c>
      <c r="X1849" s="1" t="str">
        <f t="shared" si="255"/>
        <v>Thursday</v>
      </c>
      <c r="Y1849" s="2">
        <v>0.58804398148148151</v>
      </c>
      <c r="Z1849" s="2">
        <f t="shared" si="256"/>
        <v>0.58333333333333326</v>
      </c>
      <c r="AA1849">
        <f>1</f>
        <v>1</v>
      </c>
      <c r="AB1849" s="1">
        <v>42789</v>
      </c>
      <c r="AC1849" s="13">
        <f t="shared" si="257"/>
        <v>42767</v>
      </c>
      <c r="AD1849" s="14">
        <f t="shared" si="258"/>
        <v>42789</v>
      </c>
      <c r="AE1849" s="1" t="str">
        <f t="shared" si="259"/>
        <v>Thursday</v>
      </c>
      <c r="AF1849" s="2">
        <v>0.5884490740740741</v>
      </c>
      <c r="AG1849" s="2">
        <f t="shared" si="260"/>
        <v>0.58333333333333326</v>
      </c>
      <c r="AH1849" t="s">
        <v>35</v>
      </c>
    </row>
    <row r="1850" spans="1:34" x14ac:dyDescent="0.2">
      <c r="A1850">
        <v>1519300</v>
      </c>
      <c r="B1850" t="s">
        <v>88</v>
      </c>
      <c r="E1850">
        <v>53221</v>
      </c>
      <c r="F1850" t="s">
        <v>23</v>
      </c>
      <c r="G1850" t="s">
        <v>89</v>
      </c>
      <c r="H1850">
        <v>179</v>
      </c>
      <c r="I1850" t="s">
        <v>62</v>
      </c>
      <c r="J1850">
        <f>VLOOKUP(I1850,[1]Key!$A$1:$C$72,2,FALSE)</f>
        <v>43.058010000000003</v>
      </c>
      <c r="K1850">
        <f>VLOOKUP(I1850,[1]Key!$A$1:$C$72,3,FALSE)</f>
        <v>-87.877300000000005</v>
      </c>
      <c r="L1850" t="s">
        <v>62</v>
      </c>
      <c r="M1850">
        <f>VLOOKUP(L1850,[1]Key!$A$1:$C$72,2,FALSE)</f>
        <v>43.058010000000003</v>
      </c>
      <c r="N1850">
        <f>VLOOKUP(L1850,[1]Key!$A$1:$C$72,3,FALSE)</f>
        <v>-87.877300000000005</v>
      </c>
      <c r="O1850">
        <v>56</v>
      </c>
      <c r="P1850">
        <v>6</v>
      </c>
      <c r="Q1850">
        <v>8.4</v>
      </c>
      <c r="R1850">
        <v>8</v>
      </c>
      <c r="S1850">
        <v>336</v>
      </c>
      <c r="T1850">
        <f t="shared" si="252"/>
        <v>-1</v>
      </c>
      <c r="U1850" s="1">
        <v>42790</v>
      </c>
      <c r="V1850" s="13">
        <f t="shared" si="253"/>
        <v>42767</v>
      </c>
      <c r="W1850" s="14">
        <f t="shared" si="254"/>
        <v>42790</v>
      </c>
      <c r="X1850" s="1" t="str">
        <f t="shared" si="255"/>
        <v>Friday</v>
      </c>
      <c r="Y1850" s="2">
        <v>0.63511574074074073</v>
      </c>
      <c r="Z1850" s="2">
        <f t="shared" si="256"/>
        <v>0.625</v>
      </c>
      <c r="AA1850">
        <f>1</f>
        <v>1</v>
      </c>
      <c r="AB1850" s="1">
        <v>42790</v>
      </c>
      <c r="AC1850" s="13">
        <f t="shared" si="257"/>
        <v>42767</v>
      </c>
      <c r="AD1850" s="14">
        <f t="shared" si="258"/>
        <v>42790</v>
      </c>
      <c r="AE1850" s="1" t="str">
        <f t="shared" si="259"/>
        <v>Friday</v>
      </c>
      <c r="AF1850" s="2">
        <v>0.673761574074074</v>
      </c>
      <c r="AG1850" s="2">
        <f t="shared" si="260"/>
        <v>0.66666666666666663</v>
      </c>
      <c r="AH1850" t="s">
        <v>35</v>
      </c>
    </row>
    <row r="1851" spans="1:34" x14ac:dyDescent="0.2">
      <c r="A1851">
        <v>1519601</v>
      </c>
      <c r="B1851" t="s">
        <v>88</v>
      </c>
      <c r="E1851">
        <v>53105</v>
      </c>
      <c r="F1851" t="s">
        <v>23</v>
      </c>
      <c r="G1851" t="s">
        <v>89</v>
      </c>
      <c r="H1851">
        <v>91</v>
      </c>
      <c r="I1851" t="s">
        <v>76</v>
      </c>
      <c r="J1851">
        <f>VLOOKUP(I1851,[1]Key!$A$1:$C$72,2,FALSE)</f>
        <v>43.063749000000001</v>
      </c>
      <c r="K1851">
        <f>VLOOKUP(I1851,[1]Key!$A$1:$C$72,3,FALSE)</f>
        <v>-87.887962999999999</v>
      </c>
      <c r="L1851" t="s">
        <v>62</v>
      </c>
      <c r="M1851">
        <f>VLOOKUP(L1851,[1]Key!$A$1:$C$72,2,FALSE)</f>
        <v>43.058010000000003</v>
      </c>
      <c r="N1851">
        <f>VLOOKUP(L1851,[1]Key!$A$1:$C$72,3,FALSE)</f>
        <v>-87.877300000000005</v>
      </c>
      <c r="O1851">
        <v>39</v>
      </c>
      <c r="P1851">
        <v>6</v>
      </c>
      <c r="Q1851">
        <v>5.9</v>
      </c>
      <c r="R1851">
        <v>5.6</v>
      </c>
      <c r="S1851">
        <v>234</v>
      </c>
      <c r="T1851">
        <f t="shared" si="252"/>
        <v>-1</v>
      </c>
      <c r="U1851" s="1">
        <v>42790</v>
      </c>
      <c r="V1851" s="13">
        <f t="shared" si="253"/>
        <v>42767</v>
      </c>
      <c r="W1851" s="14">
        <f t="shared" si="254"/>
        <v>42790</v>
      </c>
      <c r="X1851" s="1" t="str">
        <f t="shared" si="255"/>
        <v>Friday</v>
      </c>
      <c r="Y1851" s="2">
        <v>0.75893518518518521</v>
      </c>
      <c r="Z1851" s="2">
        <f t="shared" si="256"/>
        <v>0.75</v>
      </c>
      <c r="AA1851">
        <f>1</f>
        <v>1</v>
      </c>
      <c r="AB1851" s="1">
        <v>42790</v>
      </c>
      <c r="AC1851" s="13">
        <f t="shared" si="257"/>
        <v>42767</v>
      </c>
      <c r="AD1851" s="14">
        <f t="shared" si="258"/>
        <v>42790</v>
      </c>
      <c r="AE1851" s="1" t="str">
        <f t="shared" si="259"/>
        <v>Friday</v>
      </c>
      <c r="AF1851" s="2">
        <v>0.78607638888888898</v>
      </c>
      <c r="AG1851" s="2">
        <f t="shared" si="260"/>
        <v>0.79166666666666663</v>
      </c>
      <c r="AH1851" t="s">
        <v>27</v>
      </c>
    </row>
    <row r="1852" spans="1:34" x14ac:dyDescent="0.2">
      <c r="A1852">
        <v>1516831</v>
      </c>
      <c r="B1852" t="s">
        <v>88</v>
      </c>
      <c r="E1852">
        <v>53212</v>
      </c>
      <c r="F1852" t="s">
        <v>23</v>
      </c>
      <c r="G1852" t="s">
        <v>89</v>
      </c>
      <c r="H1852">
        <v>27</v>
      </c>
      <c r="I1852" t="s">
        <v>75</v>
      </c>
      <c r="J1852">
        <f>VLOOKUP(I1852,[1]Key!$A$1:$C$72,2,FALSE)</f>
        <v>43.056539999999998</v>
      </c>
      <c r="K1852">
        <f>VLOOKUP(I1852,[1]Key!$A$1:$C$72,3,FALSE)</f>
        <v>-87.914370000000005</v>
      </c>
      <c r="L1852" t="s">
        <v>75</v>
      </c>
      <c r="M1852">
        <f>VLOOKUP(L1852,[1]Key!$A$1:$C$72,2,FALSE)</f>
        <v>43.056539999999998</v>
      </c>
      <c r="N1852">
        <f>VLOOKUP(L1852,[1]Key!$A$1:$C$72,3,FALSE)</f>
        <v>-87.914370000000005</v>
      </c>
      <c r="O1852">
        <v>1</v>
      </c>
      <c r="P1852">
        <v>0</v>
      </c>
      <c r="Q1852">
        <v>0.2</v>
      </c>
      <c r="R1852">
        <v>0.1</v>
      </c>
      <c r="S1852">
        <v>6</v>
      </c>
      <c r="T1852">
        <f t="shared" si="252"/>
        <v>-1</v>
      </c>
      <c r="U1852" s="1">
        <v>42791</v>
      </c>
      <c r="V1852" s="13">
        <f t="shared" si="253"/>
        <v>42767</v>
      </c>
      <c r="W1852" s="14">
        <f t="shared" si="254"/>
        <v>42791</v>
      </c>
      <c r="X1852" s="1" t="str">
        <f t="shared" si="255"/>
        <v>Saturday</v>
      </c>
      <c r="Y1852" s="2">
        <v>0.56156249999999996</v>
      </c>
      <c r="Z1852" s="2">
        <f t="shared" si="256"/>
        <v>0.54166666666666663</v>
      </c>
      <c r="AA1852">
        <f>1</f>
        <v>1</v>
      </c>
      <c r="AB1852" s="1">
        <v>42791</v>
      </c>
      <c r="AC1852" s="13">
        <f t="shared" si="257"/>
        <v>42767</v>
      </c>
      <c r="AD1852" s="14">
        <f t="shared" si="258"/>
        <v>42791</v>
      </c>
      <c r="AE1852" s="1" t="str">
        <f t="shared" si="259"/>
        <v>Saturday</v>
      </c>
      <c r="AF1852" s="2">
        <v>0.56206018518518519</v>
      </c>
      <c r="AG1852" s="2">
        <f t="shared" si="260"/>
        <v>0.54166666666666663</v>
      </c>
      <c r="AH1852" t="s">
        <v>35</v>
      </c>
    </row>
    <row r="1853" spans="1:34" x14ac:dyDescent="0.2">
      <c r="A1853">
        <v>1521479</v>
      </c>
      <c r="B1853" t="s">
        <v>88</v>
      </c>
      <c r="E1853">
        <v>54901</v>
      </c>
      <c r="F1853" t="s">
        <v>23</v>
      </c>
      <c r="G1853" t="s">
        <v>89</v>
      </c>
      <c r="H1853">
        <v>5520</v>
      </c>
      <c r="I1853" t="s">
        <v>37</v>
      </c>
      <c r="J1853">
        <f>VLOOKUP(I1853,[1]Key!$A$1:$C$72,2,FALSE)</f>
        <v>43.031320000000001</v>
      </c>
      <c r="K1853">
        <f>VLOOKUP(I1853,[1]Key!$A$1:$C$72,3,FALSE)</f>
        <v>-87.904259999999994</v>
      </c>
      <c r="L1853" t="s">
        <v>32</v>
      </c>
      <c r="M1853">
        <f>VLOOKUP(L1853,[1]Key!$A$1:$C$72,2,FALSE)</f>
        <v>43.038719999999998</v>
      </c>
      <c r="N1853">
        <f>VLOOKUP(L1853,[1]Key!$A$1:$C$72,3,FALSE)</f>
        <v>-87.905339999999995</v>
      </c>
      <c r="O1853">
        <v>27</v>
      </c>
      <c r="P1853">
        <v>3</v>
      </c>
      <c r="Q1853">
        <v>4.0999999999999996</v>
      </c>
      <c r="R1853">
        <v>3.8</v>
      </c>
      <c r="S1853">
        <v>162</v>
      </c>
      <c r="T1853">
        <f t="shared" si="252"/>
        <v>-1</v>
      </c>
      <c r="U1853" s="1">
        <v>42792</v>
      </c>
      <c r="V1853" s="13">
        <f t="shared" si="253"/>
        <v>42767</v>
      </c>
      <c r="W1853" s="14">
        <f t="shared" si="254"/>
        <v>42792</v>
      </c>
      <c r="X1853" s="1" t="str">
        <f t="shared" si="255"/>
        <v>Sunday</v>
      </c>
      <c r="Y1853" s="2">
        <v>0.4977314814814815</v>
      </c>
      <c r="Z1853" s="2">
        <f t="shared" si="256"/>
        <v>0.5</v>
      </c>
      <c r="AA1853">
        <f>1</f>
        <v>1</v>
      </c>
      <c r="AB1853" s="1">
        <v>42792</v>
      </c>
      <c r="AC1853" s="13">
        <f t="shared" si="257"/>
        <v>42767</v>
      </c>
      <c r="AD1853" s="14">
        <f t="shared" si="258"/>
        <v>42792</v>
      </c>
      <c r="AE1853" s="1" t="str">
        <f t="shared" si="259"/>
        <v>Sunday</v>
      </c>
      <c r="AF1853" s="2">
        <v>0.51603009259259258</v>
      </c>
      <c r="AG1853" s="2">
        <f t="shared" si="260"/>
        <v>0.5</v>
      </c>
      <c r="AH1853" t="s">
        <v>27</v>
      </c>
    </row>
    <row r="1854" spans="1:34" x14ac:dyDescent="0.2">
      <c r="A1854">
        <v>1521790</v>
      </c>
      <c r="B1854" t="s">
        <v>88</v>
      </c>
      <c r="E1854">
        <v>54455</v>
      </c>
      <c r="F1854" t="s">
        <v>23</v>
      </c>
      <c r="G1854" t="s">
        <v>89</v>
      </c>
      <c r="H1854">
        <v>5462</v>
      </c>
      <c r="I1854" t="s">
        <v>62</v>
      </c>
      <c r="J1854">
        <f>VLOOKUP(I1854,[1]Key!$A$1:$C$72,2,FALSE)</f>
        <v>43.058010000000003</v>
      </c>
      <c r="K1854">
        <f>VLOOKUP(I1854,[1]Key!$A$1:$C$72,3,FALSE)</f>
        <v>-87.877300000000005</v>
      </c>
      <c r="L1854" t="s">
        <v>62</v>
      </c>
      <c r="M1854">
        <f>VLOOKUP(L1854,[1]Key!$A$1:$C$72,2,FALSE)</f>
        <v>43.058010000000003</v>
      </c>
      <c r="N1854">
        <f>VLOOKUP(L1854,[1]Key!$A$1:$C$72,3,FALSE)</f>
        <v>-87.877300000000005</v>
      </c>
      <c r="O1854">
        <v>25</v>
      </c>
      <c r="P1854">
        <v>3</v>
      </c>
      <c r="Q1854">
        <v>3.8</v>
      </c>
      <c r="R1854">
        <v>3.6</v>
      </c>
      <c r="S1854">
        <v>150</v>
      </c>
      <c r="T1854">
        <f t="shared" si="252"/>
        <v>-1</v>
      </c>
      <c r="U1854" s="1">
        <v>42792</v>
      </c>
      <c r="V1854" s="13">
        <f t="shared" si="253"/>
        <v>42767</v>
      </c>
      <c r="W1854" s="14">
        <f t="shared" si="254"/>
        <v>42792</v>
      </c>
      <c r="X1854" s="1" t="str">
        <f t="shared" si="255"/>
        <v>Sunday</v>
      </c>
      <c r="Y1854" s="2">
        <v>0.595636574074074</v>
      </c>
      <c r="Z1854" s="2">
        <f t="shared" si="256"/>
        <v>0.58333333333333326</v>
      </c>
      <c r="AA1854">
        <f>1</f>
        <v>1</v>
      </c>
      <c r="AB1854" s="1">
        <v>42792</v>
      </c>
      <c r="AC1854" s="13">
        <f t="shared" si="257"/>
        <v>42767</v>
      </c>
      <c r="AD1854" s="14">
        <f t="shared" si="258"/>
        <v>42792</v>
      </c>
      <c r="AE1854" s="1" t="str">
        <f t="shared" si="259"/>
        <v>Sunday</v>
      </c>
      <c r="AF1854" s="2">
        <v>0.61276620370370372</v>
      </c>
      <c r="AG1854" s="2">
        <f t="shared" si="260"/>
        <v>0.625</v>
      </c>
      <c r="AH1854" t="s">
        <v>35</v>
      </c>
    </row>
    <row r="1855" spans="1:34" x14ac:dyDescent="0.2">
      <c r="A1855">
        <v>1521811</v>
      </c>
      <c r="B1855" t="s">
        <v>88</v>
      </c>
      <c r="E1855">
        <v>53202</v>
      </c>
      <c r="F1855" t="s">
        <v>23</v>
      </c>
      <c r="G1855" t="s">
        <v>89</v>
      </c>
      <c r="H1855">
        <v>5</v>
      </c>
      <c r="I1855" t="s">
        <v>31</v>
      </c>
      <c r="J1855">
        <f>VLOOKUP(I1855,[1]Key!$A$1:$C$72,2,FALSE)</f>
        <v>43.03519</v>
      </c>
      <c r="K1855">
        <f>VLOOKUP(I1855,[1]Key!$A$1:$C$72,3,FALSE)</f>
        <v>-87.907390000000007</v>
      </c>
      <c r="L1855" t="s">
        <v>40</v>
      </c>
      <c r="M1855">
        <f>VLOOKUP(L1855,[1]Key!$A$1:$C$72,2,FALSE)</f>
        <v>43.031480000000002</v>
      </c>
      <c r="N1855">
        <f>VLOOKUP(L1855,[1]Key!$A$1:$C$72,3,FALSE)</f>
        <v>-87.908169999999998</v>
      </c>
      <c r="O1855">
        <v>3</v>
      </c>
      <c r="P1855">
        <v>0</v>
      </c>
      <c r="Q1855">
        <v>0.5</v>
      </c>
      <c r="R1855">
        <v>0.4</v>
      </c>
      <c r="S1855">
        <v>18</v>
      </c>
      <c r="T1855">
        <f t="shared" si="252"/>
        <v>-1</v>
      </c>
      <c r="U1855" s="1">
        <v>42792</v>
      </c>
      <c r="V1855" s="13">
        <f t="shared" si="253"/>
        <v>42767</v>
      </c>
      <c r="W1855" s="14">
        <f t="shared" si="254"/>
        <v>42792</v>
      </c>
      <c r="X1855" s="1" t="str">
        <f t="shared" si="255"/>
        <v>Sunday</v>
      </c>
      <c r="Y1855" s="2">
        <v>0.6211458333333334</v>
      </c>
      <c r="Z1855" s="2">
        <f t="shared" si="256"/>
        <v>0.625</v>
      </c>
      <c r="AA1855">
        <f>1</f>
        <v>1</v>
      </c>
      <c r="AB1855" s="1">
        <v>42792</v>
      </c>
      <c r="AC1855" s="13">
        <f t="shared" si="257"/>
        <v>42767</v>
      </c>
      <c r="AD1855" s="14">
        <f t="shared" si="258"/>
        <v>42792</v>
      </c>
      <c r="AE1855" s="1" t="str">
        <f t="shared" si="259"/>
        <v>Sunday</v>
      </c>
      <c r="AF1855" s="2">
        <v>0.62359953703703697</v>
      </c>
      <c r="AG1855" s="2">
        <f t="shared" si="260"/>
        <v>0.625</v>
      </c>
      <c r="AH1855" t="s">
        <v>27</v>
      </c>
    </row>
    <row r="1856" spans="1:34" x14ac:dyDescent="0.2">
      <c r="A1856">
        <v>1522260</v>
      </c>
      <c r="B1856" t="s">
        <v>88</v>
      </c>
      <c r="E1856">
        <v>53215</v>
      </c>
      <c r="F1856" t="s">
        <v>23</v>
      </c>
      <c r="G1856" t="s">
        <v>89</v>
      </c>
      <c r="H1856">
        <v>5419</v>
      </c>
      <c r="I1856" t="s">
        <v>43</v>
      </c>
      <c r="J1856">
        <f>VLOOKUP(I1856,[1]Key!$A$1:$C$72,2,FALSE)</f>
        <v>43.03886</v>
      </c>
      <c r="K1856">
        <f>VLOOKUP(I1856,[1]Key!$A$1:$C$72,3,FALSE)</f>
        <v>-87.902720000000002</v>
      </c>
      <c r="L1856" t="s">
        <v>43</v>
      </c>
      <c r="M1856">
        <f>VLOOKUP(L1856,[1]Key!$A$1:$C$72,2,FALSE)</f>
        <v>43.03886</v>
      </c>
      <c r="N1856">
        <f>VLOOKUP(L1856,[1]Key!$A$1:$C$72,3,FALSE)</f>
        <v>-87.902720000000002</v>
      </c>
      <c r="O1856">
        <v>66</v>
      </c>
      <c r="P1856">
        <v>9</v>
      </c>
      <c r="Q1856">
        <v>9.9</v>
      </c>
      <c r="R1856">
        <v>9.4</v>
      </c>
      <c r="S1856">
        <v>396</v>
      </c>
      <c r="T1856">
        <f t="shared" si="252"/>
        <v>-1</v>
      </c>
      <c r="U1856" s="1">
        <v>42792</v>
      </c>
      <c r="V1856" s="13">
        <f t="shared" si="253"/>
        <v>42767</v>
      </c>
      <c r="W1856" s="14">
        <f t="shared" si="254"/>
        <v>42792</v>
      </c>
      <c r="X1856" s="1" t="str">
        <f t="shared" si="255"/>
        <v>Sunday</v>
      </c>
      <c r="Y1856" s="2">
        <v>0.78512731481481479</v>
      </c>
      <c r="Z1856" s="2">
        <f t="shared" si="256"/>
        <v>0.79166666666666663</v>
      </c>
      <c r="AA1856">
        <f>1</f>
        <v>1</v>
      </c>
      <c r="AB1856" s="1">
        <v>42792</v>
      </c>
      <c r="AC1856" s="13">
        <f t="shared" si="257"/>
        <v>42767</v>
      </c>
      <c r="AD1856" s="14">
        <f t="shared" si="258"/>
        <v>42792</v>
      </c>
      <c r="AE1856" s="1" t="str">
        <f t="shared" si="259"/>
        <v>Sunday</v>
      </c>
      <c r="AF1856" s="2">
        <v>0.83090277777777777</v>
      </c>
      <c r="AG1856" s="2">
        <f t="shared" si="260"/>
        <v>0.83333333333333326</v>
      </c>
      <c r="AH1856" t="s">
        <v>35</v>
      </c>
    </row>
    <row r="1857" spans="1:34" x14ac:dyDescent="0.2">
      <c r="A1857">
        <v>1508583</v>
      </c>
      <c r="B1857" t="s">
        <v>88</v>
      </c>
      <c r="E1857">
        <v>53205</v>
      </c>
      <c r="F1857" t="s">
        <v>23</v>
      </c>
      <c r="G1857" t="s">
        <v>89</v>
      </c>
      <c r="H1857">
        <v>5</v>
      </c>
      <c r="I1857" t="s">
        <v>73</v>
      </c>
      <c r="J1857">
        <f>VLOOKUP(I1857,[1]Key!$A$1:$C$72,2,FALSE)</f>
        <v>43.040349999999997</v>
      </c>
      <c r="K1857">
        <f>VLOOKUP(I1857,[1]Key!$A$1:$C$72,3,FALSE)</f>
        <v>-87.920760000000001</v>
      </c>
      <c r="L1857" t="s">
        <v>64</v>
      </c>
      <c r="M1857">
        <f>VLOOKUP(L1857,[1]Key!$A$1:$C$72,2,FALSE)</f>
        <v>43.049909999999997</v>
      </c>
      <c r="N1857">
        <f>VLOOKUP(L1857,[1]Key!$A$1:$C$72,3,FALSE)</f>
        <v>-87.914237</v>
      </c>
      <c r="O1857">
        <v>4052</v>
      </c>
      <c r="P1857">
        <v>0</v>
      </c>
      <c r="Q1857">
        <v>18</v>
      </c>
      <c r="R1857">
        <v>17.100000000000001</v>
      </c>
      <c r="S1857">
        <v>720</v>
      </c>
      <c r="T1857">
        <f t="shared" si="252"/>
        <v>-1</v>
      </c>
      <c r="U1857" s="1">
        <v>42785</v>
      </c>
      <c r="V1857" s="13">
        <f t="shared" si="253"/>
        <v>42767</v>
      </c>
      <c r="W1857" s="14">
        <f t="shared" si="254"/>
        <v>42785</v>
      </c>
      <c r="X1857" s="1" t="str">
        <f t="shared" si="255"/>
        <v>Sunday</v>
      </c>
      <c r="Y1857" s="2">
        <v>0.83893518518518517</v>
      </c>
      <c r="Z1857" s="2">
        <f t="shared" si="256"/>
        <v>0.83333333333333326</v>
      </c>
      <c r="AA1857">
        <f>1</f>
        <v>1</v>
      </c>
      <c r="AB1857" s="1">
        <v>42788</v>
      </c>
      <c r="AC1857" s="13">
        <f t="shared" si="257"/>
        <v>42767</v>
      </c>
      <c r="AD1857" s="14">
        <f t="shared" si="258"/>
        <v>42788</v>
      </c>
      <c r="AE1857" s="1" t="str">
        <f t="shared" si="259"/>
        <v>Wednesday</v>
      </c>
      <c r="AF1857" s="2">
        <v>0.65287037037037032</v>
      </c>
      <c r="AG1857" s="2">
        <f t="shared" si="260"/>
        <v>0.66666666666666663</v>
      </c>
      <c r="AH1857" t="s">
        <v>27</v>
      </c>
    </row>
    <row r="1858" spans="1:34" x14ac:dyDescent="0.2">
      <c r="A1858">
        <v>1514475</v>
      </c>
      <c r="B1858" t="s">
        <v>88</v>
      </c>
      <c r="E1858">
        <v>53151</v>
      </c>
      <c r="F1858" t="s">
        <v>23</v>
      </c>
      <c r="G1858" t="s">
        <v>89</v>
      </c>
      <c r="H1858">
        <v>5569</v>
      </c>
      <c r="I1858" t="s">
        <v>34</v>
      </c>
      <c r="J1858">
        <f>VLOOKUP(I1858,[1]Key!$A$1:$C$72,2,FALSE)</f>
        <v>43.036900000000003</v>
      </c>
      <c r="K1858">
        <f>VLOOKUP(I1858,[1]Key!$A$1:$C$72,3,FALSE)</f>
        <v>-87.89667</v>
      </c>
      <c r="L1858" t="s">
        <v>34</v>
      </c>
      <c r="M1858">
        <f>VLOOKUP(L1858,[1]Key!$A$1:$C$72,2,FALSE)</f>
        <v>43.036900000000003</v>
      </c>
      <c r="N1858">
        <f>VLOOKUP(L1858,[1]Key!$A$1:$C$72,3,FALSE)</f>
        <v>-87.89667</v>
      </c>
      <c r="O1858">
        <v>57</v>
      </c>
      <c r="P1858">
        <v>0</v>
      </c>
      <c r="Q1858">
        <v>8.6</v>
      </c>
      <c r="R1858">
        <v>8.1</v>
      </c>
      <c r="S1858">
        <v>342</v>
      </c>
      <c r="T1858">
        <f t="shared" ref="T1858:T1921" si="261">-1</f>
        <v>-1</v>
      </c>
      <c r="U1858" s="1">
        <v>42785</v>
      </c>
      <c r="V1858" s="13">
        <f t="shared" ref="V1858:V1921" si="262">DATE(YEAR(U1858), MONTH(U1858), 1)</f>
        <v>42767</v>
      </c>
      <c r="W1858" s="14">
        <f t="shared" ref="W1858:W1921" si="263">U1858</f>
        <v>42785</v>
      </c>
      <c r="X1858" s="1" t="str">
        <f t="shared" ref="X1858:X1921" si="264">TEXT(W1858,"dddd")</f>
        <v>Sunday</v>
      </c>
      <c r="Y1858" s="2">
        <v>0.63046296296296289</v>
      </c>
      <c r="Z1858" s="2">
        <f t="shared" ref="Z1858:Z1921" si="265">MROUND(Y1858, "1:00")</f>
        <v>0.625</v>
      </c>
      <c r="AA1858">
        <f>1</f>
        <v>1</v>
      </c>
      <c r="AB1858" s="1">
        <v>42785</v>
      </c>
      <c r="AC1858" s="13">
        <f t="shared" ref="AC1858:AC1921" si="266">DATE(YEAR(AB1858), MONTH(AB1858), 1)</f>
        <v>42767</v>
      </c>
      <c r="AD1858" s="14">
        <f t="shared" ref="AD1858:AD1921" si="267">AB1858</f>
        <v>42785</v>
      </c>
      <c r="AE1858" s="1" t="str">
        <f t="shared" ref="AE1858:AE1921" si="268">TEXT(AD1858,"dddd")</f>
        <v>Sunday</v>
      </c>
      <c r="AF1858" s="2">
        <v>0.66993055555555558</v>
      </c>
      <c r="AG1858" s="2">
        <f t="shared" ref="AG1858:AG1921" si="269">MROUND(AF1858, "1:00")</f>
        <v>0.66666666666666663</v>
      </c>
      <c r="AH1858" t="s">
        <v>35</v>
      </c>
    </row>
    <row r="1859" spans="1:34" x14ac:dyDescent="0.2">
      <c r="A1859">
        <v>533073</v>
      </c>
      <c r="B1859" t="s">
        <v>20</v>
      </c>
      <c r="C1859" t="s">
        <v>21</v>
      </c>
      <c r="D1859" t="s">
        <v>22</v>
      </c>
      <c r="E1859">
        <v>53213</v>
      </c>
      <c r="F1859" t="s">
        <v>23</v>
      </c>
      <c r="G1859" t="s">
        <v>24</v>
      </c>
      <c r="H1859">
        <v>5425</v>
      </c>
      <c r="I1859" t="s">
        <v>25</v>
      </c>
      <c r="J1859">
        <f>VLOOKUP(I1859,[1]Key!$A$1:$C$72,2,FALSE)</f>
        <v>43.06044</v>
      </c>
      <c r="K1859">
        <f>VLOOKUP(I1859,[1]Key!$A$1:$C$72,3,FALSE)</f>
        <v>-88.016239999999996</v>
      </c>
      <c r="L1859" t="s">
        <v>26</v>
      </c>
      <c r="M1859">
        <f>VLOOKUP(L1859,[1]Key!$A$1:$C$72,2,FALSE)</f>
        <v>43.060079999999999</v>
      </c>
      <c r="N1859">
        <f>VLOOKUP(L1859,[1]Key!$A$1:$C$72,3,FALSE)</f>
        <v>-88.027349999999998</v>
      </c>
      <c r="O1859">
        <v>5</v>
      </c>
      <c r="P1859">
        <v>0</v>
      </c>
      <c r="Q1859">
        <v>0.8</v>
      </c>
      <c r="R1859">
        <v>0.7</v>
      </c>
      <c r="S1859">
        <v>30</v>
      </c>
      <c r="T1859">
        <f t="shared" si="261"/>
        <v>-1</v>
      </c>
      <c r="U1859" s="1">
        <v>42787</v>
      </c>
      <c r="V1859" s="13">
        <f t="shared" si="262"/>
        <v>42767</v>
      </c>
      <c r="W1859" s="14">
        <f t="shared" si="263"/>
        <v>42787</v>
      </c>
      <c r="X1859" s="1" t="str">
        <f t="shared" si="264"/>
        <v>Tuesday</v>
      </c>
      <c r="Y1859" s="2">
        <v>0.36910879629629628</v>
      </c>
      <c r="Z1859" s="2">
        <f t="shared" si="265"/>
        <v>0.375</v>
      </c>
      <c r="AA1859">
        <f>1</f>
        <v>1</v>
      </c>
      <c r="AB1859" s="1">
        <v>42787</v>
      </c>
      <c r="AC1859" s="13">
        <f t="shared" si="266"/>
        <v>42767</v>
      </c>
      <c r="AD1859" s="14">
        <f t="shared" si="267"/>
        <v>42787</v>
      </c>
      <c r="AE1859" s="1" t="str">
        <f t="shared" si="268"/>
        <v>Tuesday</v>
      </c>
      <c r="AF1859" s="2">
        <v>0.37274305555555554</v>
      </c>
      <c r="AG1859" s="2">
        <f t="shared" si="269"/>
        <v>0.375</v>
      </c>
      <c r="AH1859" t="s">
        <v>27</v>
      </c>
    </row>
    <row r="1860" spans="1:34" x14ac:dyDescent="0.2">
      <c r="A1860">
        <v>536063</v>
      </c>
      <c r="B1860" t="s">
        <v>20</v>
      </c>
      <c r="C1860" t="s">
        <v>28</v>
      </c>
      <c r="D1860" t="s">
        <v>22</v>
      </c>
      <c r="E1860">
        <v>53212</v>
      </c>
      <c r="F1860" t="s">
        <v>23</v>
      </c>
      <c r="G1860" t="s">
        <v>24</v>
      </c>
      <c r="H1860">
        <v>11087</v>
      </c>
      <c r="I1860" t="s">
        <v>29</v>
      </c>
      <c r="J1860">
        <f>VLOOKUP(I1860,[1]Key!$A$1:$C$72,2,FALSE)</f>
        <v>43.042490000000001</v>
      </c>
      <c r="K1860">
        <f>VLOOKUP(I1860,[1]Key!$A$1:$C$72,3,FALSE)</f>
        <v>-87.909959999999998</v>
      </c>
      <c r="L1860" t="s">
        <v>30</v>
      </c>
      <c r="M1860">
        <f>VLOOKUP(L1860,[1]Key!$A$1:$C$72,2,FALSE)</f>
        <v>43.05847</v>
      </c>
      <c r="N1860">
        <f>VLOOKUP(L1860,[1]Key!$A$1:$C$72,3,FALSE)</f>
        <v>-87.898079999999993</v>
      </c>
      <c r="O1860">
        <v>10</v>
      </c>
      <c r="P1860">
        <v>0</v>
      </c>
      <c r="Q1860">
        <v>1.5</v>
      </c>
      <c r="R1860">
        <v>1.4</v>
      </c>
      <c r="S1860">
        <v>60</v>
      </c>
      <c r="T1860">
        <f t="shared" si="261"/>
        <v>-1</v>
      </c>
      <c r="U1860" s="1">
        <v>42780</v>
      </c>
      <c r="V1860" s="13">
        <f t="shared" si="262"/>
        <v>42767</v>
      </c>
      <c r="W1860" s="14">
        <f t="shared" si="263"/>
        <v>42780</v>
      </c>
      <c r="X1860" s="1" t="str">
        <f t="shared" si="264"/>
        <v>Tuesday</v>
      </c>
      <c r="Y1860" s="2">
        <v>0.73730324074074083</v>
      </c>
      <c r="Z1860" s="2">
        <f t="shared" si="265"/>
        <v>0.75</v>
      </c>
      <c r="AA1860">
        <f>1</f>
        <v>1</v>
      </c>
      <c r="AB1860" s="1">
        <v>42780</v>
      </c>
      <c r="AC1860" s="13">
        <f t="shared" si="266"/>
        <v>42767</v>
      </c>
      <c r="AD1860" s="14">
        <f t="shared" si="267"/>
        <v>42780</v>
      </c>
      <c r="AE1860" s="1" t="str">
        <f t="shared" si="268"/>
        <v>Tuesday</v>
      </c>
      <c r="AF1860" s="2">
        <v>0.74435185185185182</v>
      </c>
      <c r="AG1860" s="2">
        <f t="shared" si="269"/>
        <v>0.75</v>
      </c>
      <c r="AH1860" t="s">
        <v>27</v>
      </c>
    </row>
    <row r="1861" spans="1:34" x14ac:dyDescent="0.2">
      <c r="A1861">
        <v>536063</v>
      </c>
      <c r="B1861" t="s">
        <v>20</v>
      </c>
      <c r="C1861" t="s">
        <v>28</v>
      </c>
      <c r="D1861" t="s">
        <v>22</v>
      </c>
      <c r="E1861">
        <v>53212</v>
      </c>
      <c r="F1861" t="s">
        <v>23</v>
      </c>
      <c r="G1861" t="s">
        <v>24</v>
      </c>
      <c r="H1861">
        <v>11100</v>
      </c>
      <c r="I1861" t="s">
        <v>30</v>
      </c>
      <c r="J1861">
        <f>VLOOKUP(I1861,[1]Key!$A$1:$C$72,2,FALSE)</f>
        <v>43.05847</v>
      </c>
      <c r="K1861">
        <f>VLOOKUP(I1861,[1]Key!$A$1:$C$72,3,FALSE)</f>
        <v>-87.898079999999993</v>
      </c>
      <c r="L1861" t="s">
        <v>29</v>
      </c>
      <c r="M1861">
        <f>VLOOKUP(L1861,[1]Key!$A$1:$C$72,2,FALSE)</f>
        <v>43.042490000000001</v>
      </c>
      <c r="N1861">
        <f>VLOOKUP(L1861,[1]Key!$A$1:$C$72,3,FALSE)</f>
        <v>-87.909959999999998</v>
      </c>
      <c r="O1861">
        <v>10</v>
      </c>
      <c r="P1861">
        <v>0</v>
      </c>
      <c r="Q1861">
        <v>1.5</v>
      </c>
      <c r="R1861">
        <v>1.4</v>
      </c>
      <c r="S1861">
        <v>60</v>
      </c>
      <c r="T1861">
        <f t="shared" si="261"/>
        <v>-1</v>
      </c>
      <c r="U1861" s="1">
        <v>42782</v>
      </c>
      <c r="V1861" s="13">
        <f t="shared" si="262"/>
        <v>42767</v>
      </c>
      <c r="W1861" s="14">
        <f t="shared" si="263"/>
        <v>42782</v>
      </c>
      <c r="X1861" s="1" t="str">
        <f t="shared" si="264"/>
        <v>Thursday</v>
      </c>
      <c r="Y1861" s="2">
        <v>0.30541666666666667</v>
      </c>
      <c r="Z1861" s="2">
        <f t="shared" si="265"/>
        <v>0.29166666666666663</v>
      </c>
      <c r="AA1861">
        <f>1</f>
        <v>1</v>
      </c>
      <c r="AB1861" s="1">
        <v>42782</v>
      </c>
      <c r="AC1861" s="13">
        <f t="shared" si="266"/>
        <v>42767</v>
      </c>
      <c r="AD1861" s="14">
        <f t="shared" si="267"/>
        <v>42782</v>
      </c>
      <c r="AE1861" s="1" t="str">
        <f t="shared" si="268"/>
        <v>Thursday</v>
      </c>
      <c r="AF1861" s="2">
        <v>0.31211805555555555</v>
      </c>
      <c r="AG1861" s="2">
        <f t="shared" si="269"/>
        <v>0.29166666666666663</v>
      </c>
      <c r="AH1861" t="s">
        <v>27</v>
      </c>
    </row>
    <row r="1862" spans="1:34" x14ac:dyDescent="0.2">
      <c r="A1862">
        <v>545427</v>
      </c>
      <c r="B1862" t="s">
        <v>20</v>
      </c>
      <c r="C1862" t="s">
        <v>28</v>
      </c>
      <c r="D1862" t="s">
        <v>22</v>
      </c>
      <c r="E1862">
        <v>53211</v>
      </c>
      <c r="F1862" t="s">
        <v>23</v>
      </c>
      <c r="G1862" t="s">
        <v>24</v>
      </c>
      <c r="H1862">
        <v>5446</v>
      </c>
      <c r="I1862" t="s">
        <v>31</v>
      </c>
      <c r="J1862">
        <f>VLOOKUP(I1862,[1]Key!$A$1:$C$72,2,FALSE)</f>
        <v>43.03519</v>
      </c>
      <c r="K1862">
        <f>VLOOKUP(I1862,[1]Key!$A$1:$C$72,3,FALSE)</f>
        <v>-87.907390000000007</v>
      </c>
      <c r="L1862" t="s">
        <v>32</v>
      </c>
      <c r="M1862">
        <f>VLOOKUP(L1862,[1]Key!$A$1:$C$72,2,FALSE)</f>
        <v>43.038719999999998</v>
      </c>
      <c r="N1862">
        <f>VLOOKUP(L1862,[1]Key!$A$1:$C$72,3,FALSE)</f>
        <v>-87.905339999999995</v>
      </c>
      <c r="O1862">
        <v>6</v>
      </c>
      <c r="P1862">
        <v>0</v>
      </c>
      <c r="Q1862">
        <v>0.9</v>
      </c>
      <c r="R1862">
        <v>0.9</v>
      </c>
      <c r="S1862">
        <v>36</v>
      </c>
      <c r="T1862">
        <f t="shared" si="261"/>
        <v>-1</v>
      </c>
      <c r="U1862" s="1">
        <v>42775</v>
      </c>
      <c r="V1862" s="13">
        <f t="shared" si="262"/>
        <v>42767</v>
      </c>
      <c r="W1862" s="14">
        <f t="shared" si="263"/>
        <v>42775</v>
      </c>
      <c r="X1862" s="1" t="str">
        <f t="shared" si="264"/>
        <v>Thursday</v>
      </c>
      <c r="Y1862" s="2">
        <v>0.65612268518518524</v>
      </c>
      <c r="Z1862" s="2">
        <f t="shared" si="265"/>
        <v>0.66666666666666663</v>
      </c>
      <c r="AA1862">
        <f>1</f>
        <v>1</v>
      </c>
      <c r="AB1862" s="1">
        <v>42775</v>
      </c>
      <c r="AC1862" s="13">
        <f t="shared" si="266"/>
        <v>42767</v>
      </c>
      <c r="AD1862" s="14">
        <f t="shared" si="267"/>
        <v>42775</v>
      </c>
      <c r="AE1862" s="1" t="str">
        <f t="shared" si="268"/>
        <v>Thursday</v>
      </c>
      <c r="AF1862" s="2">
        <v>0.65981481481481474</v>
      </c>
      <c r="AG1862" s="2">
        <f t="shared" si="269"/>
        <v>0.66666666666666663</v>
      </c>
      <c r="AH1862" t="s">
        <v>27</v>
      </c>
    </row>
    <row r="1863" spans="1:34" x14ac:dyDescent="0.2">
      <c r="A1863">
        <v>545427</v>
      </c>
      <c r="B1863" t="s">
        <v>20</v>
      </c>
      <c r="C1863" t="s">
        <v>28</v>
      </c>
      <c r="D1863" t="s">
        <v>22</v>
      </c>
      <c r="E1863">
        <v>53211</v>
      </c>
      <c r="F1863" t="s">
        <v>23</v>
      </c>
      <c r="G1863" t="s">
        <v>24</v>
      </c>
      <c r="H1863">
        <v>5513</v>
      </c>
      <c r="I1863" t="s">
        <v>31</v>
      </c>
      <c r="J1863">
        <f>VLOOKUP(I1863,[1]Key!$A$1:$C$72,2,FALSE)</f>
        <v>43.03519</v>
      </c>
      <c r="K1863">
        <f>VLOOKUP(I1863,[1]Key!$A$1:$C$72,3,FALSE)</f>
        <v>-87.907390000000007</v>
      </c>
      <c r="L1863" t="s">
        <v>32</v>
      </c>
      <c r="M1863">
        <f>VLOOKUP(L1863,[1]Key!$A$1:$C$72,2,FALSE)</f>
        <v>43.038719999999998</v>
      </c>
      <c r="N1863">
        <f>VLOOKUP(L1863,[1]Key!$A$1:$C$72,3,FALSE)</f>
        <v>-87.905339999999995</v>
      </c>
      <c r="O1863">
        <v>3</v>
      </c>
      <c r="P1863">
        <v>0</v>
      </c>
      <c r="Q1863">
        <v>0.5</v>
      </c>
      <c r="R1863">
        <v>0.4</v>
      </c>
      <c r="S1863">
        <v>18</v>
      </c>
      <c r="T1863">
        <f t="shared" si="261"/>
        <v>-1</v>
      </c>
      <c r="U1863" s="1">
        <v>42783</v>
      </c>
      <c r="V1863" s="13">
        <f t="shared" si="262"/>
        <v>42767</v>
      </c>
      <c r="W1863" s="14">
        <f t="shared" si="263"/>
        <v>42783</v>
      </c>
      <c r="X1863" s="1" t="str">
        <f t="shared" si="264"/>
        <v>Friday</v>
      </c>
      <c r="Y1863" s="2">
        <v>0.72319444444444436</v>
      </c>
      <c r="Z1863" s="2">
        <f t="shared" si="265"/>
        <v>0.70833333333333326</v>
      </c>
      <c r="AA1863">
        <f>1</f>
        <v>1</v>
      </c>
      <c r="AB1863" s="1">
        <v>42783</v>
      </c>
      <c r="AC1863" s="13">
        <f t="shared" si="266"/>
        <v>42767</v>
      </c>
      <c r="AD1863" s="14">
        <f t="shared" si="267"/>
        <v>42783</v>
      </c>
      <c r="AE1863" s="1" t="str">
        <f t="shared" si="268"/>
        <v>Friday</v>
      </c>
      <c r="AF1863" s="2">
        <v>0.72550925925925924</v>
      </c>
      <c r="AG1863" s="2">
        <f t="shared" si="269"/>
        <v>0.70833333333333326</v>
      </c>
      <c r="AH1863" t="s">
        <v>27</v>
      </c>
    </row>
    <row r="1864" spans="1:34" x14ac:dyDescent="0.2">
      <c r="A1864">
        <v>550946</v>
      </c>
      <c r="B1864" t="s">
        <v>20</v>
      </c>
      <c r="C1864" t="s">
        <v>28</v>
      </c>
      <c r="D1864" t="s">
        <v>22</v>
      </c>
      <c r="E1864">
        <v>53202</v>
      </c>
      <c r="F1864" t="s">
        <v>23</v>
      </c>
      <c r="G1864" t="s">
        <v>24</v>
      </c>
      <c r="H1864">
        <v>5562</v>
      </c>
      <c r="I1864" t="s">
        <v>31</v>
      </c>
      <c r="J1864">
        <f>VLOOKUP(I1864,[1]Key!$A$1:$C$72,2,FALSE)</f>
        <v>43.03519</v>
      </c>
      <c r="K1864">
        <f>VLOOKUP(I1864,[1]Key!$A$1:$C$72,3,FALSE)</f>
        <v>-87.907390000000007</v>
      </c>
      <c r="L1864" t="s">
        <v>33</v>
      </c>
      <c r="M1864">
        <f>VLOOKUP(L1864,[1]Key!$A$1:$C$72,2,FALSE)</f>
        <v>43.034619999999997</v>
      </c>
      <c r="N1864">
        <f>VLOOKUP(L1864,[1]Key!$A$1:$C$72,3,FALSE)</f>
        <v>-87.917500000000004</v>
      </c>
      <c r="O1864">
        <v>10</v>
      </c>
      <c r="P1864">
        <v>0</v>
      </c>
      <c r="Q1864">
        <v>1.5</v>
      </c>
      <c r="R1864">
        <v>1.4</v>
      </c>
      <c r="S1864">
        <v>60</v>
      </c>
      <c r="T1864">
        <f t="shared" si="261"/>
        <v>-1</v>
      </c>
      <c r="U1864" s="1">
        <v>42793</v>
      </c>
      <c r="V1864" s="13">
        <f t="shared" si="262"/>
        <v>42767</v>
      </c>
      <c r="W1864" s="14">
        <f t="shared" si="263"/>
        <v>42793</v>
      </c>
      <c r="X1864" s="1" t="str">
        <f t="shared" si="264"/>
        <v>Monday</v>
      </c>
      <c r="Y1864" s="2">
        <v>0.54479166666666667</v>
      </c>
      <c r="Z1864" s="2">
        <f t="shared" si="265"/>
        <v>0.54166666666666663</v>
      </c>
      <c r="AA1864">
        <f>1</f>
        <v>1</v>
      </c>
      <c r="AB1864" s="1">
        <v>42793</v>
      </c>
      <c r="AC1864" s="13">
        <f t="shared" si="266"/>
        <v>42767</v>
      </c>
      <c r="AD1864" s="14">
        <f t="shared" si="267"/>
        <v>42793</v>
      </c>
      <c r="AE1864" s="1" t="str">
        <f t="shared" si="268"/>
        <v>Monday</v>
      </c>
      <c r="AF1864" s="2">
        <v>0.55172453703703705</v>
      </c>
      <c r="AG1864" s="2">
        <f t="shared" si="269"/>
        <v>0.54166666666666663</v>
      </c>
      <c r="AH1864" t="s">
        <v>27</v>
      </c>
    </row>
    <row r="1865" spans="1:34" x14ac:dyDescent="0.2">
      <c r="A1865">
        <v>550946</v>
      </c>
      <c r="B1865" t="s">
        <v>20</v>
      </c>
      <c r="C1865" t="s">
        <v>28</v>
      </c>
      <c r="D1865" t="s">
        <v>22</v>
      </c>
      <c r="E1865">
        <v>53202</v>
      </c>
      <c r="F1865" t="s">
        <v>23</v>
      </c>
      <c r="G1865" t="s">
        <v>24</v>
      </c>
      <c r="H1865">
        <v>11</v>
      </c>
      <c r="I1865" t="s">
        <v>31</v>
      </c>
      <c r="J1865">
        <f>VLOOKUP(I1865,[1]Key!$A$1:$C$72,2,FALSE)</f>
        <v>43.03519</v>
      </c>
      <c r="K1865">
        <f>VLOOKUP(I1865,[1]Key!$A$1:$C$72,3,FALSE)</f>
        <v>-87.907390000000007</v>
      </c>
      <c r="L1865" t="s">
        <v>34</v>
      </c>
      <c r="M1865">
        <f>VLOOKUP(L1865,[1]Key!$A$1:$C$72,2,FALSE)</f>
        <v>43.036900000000003</v>
      </c>
      <c r="N1865">
        <f>VLOOKUP(L1865,[1]Key!$A$1:$C$72,3,FALSE)</f>
        <v>-87.89667</v>
      </c>
      <c r="O1865">
        <v>24</v>
      </c>
      <c r="P1865">
        <v>0</v>
      </c>
      <c r="Q1865">
        <v>3.6</v>
      </c>
      <c r="R1865">
        <v>3.4</v>
      </c>
      <c r="S1865">
        <v>144</v>
      </c>
      <c r="T1865">
        <f t="shared" si="261"/>
        <v>-1</v>
      </c>
      <c r="U1865" s="1">
        <v>42787</v>
      </c>
      <c r="V1865" s="13">
        <f t="shared" si="262"/>
        <v>42767</v>
      </c>
      <c r="W1865" s="14">
        <f t="shared" si="263"/>
        <v>42787</v>
      </c>
      <c r="X1865" s="1" t="str">
        <f t="shared" si="264"/>
        <v>Tuesday</v>
      </c>
      <c r="Y1865" s="2">
        <v>0.26855324074074077</v>
      </c>
      <c r="Z1865" s="2">
        <f t="shared" si="265"/>
        <v>0.25</v>
      </c>
      <c r="AA1865">
        <f>1</f>
        <v>1</v>
      </c>
      <c r="AB1865" s="1">
        <v>42787</v>
      </c>
      <c r="AC1865" s="13">
        <f t="shared" si="266"/>
        <v>42767</v>
      </c>
      <c r="AD1865" s="14">
        <f t="shared" si="267"/>
        <v>42787</v>
      </c>
      <c r="AE1865" s="1" t="str">
        <f t="shared" si="268"/>
        <v>Tuesday</v>
      </c>
      <c r="AF1865" s="2">
        <v>0.28484953703703703</v>
      </c>
      <c r="AG1865" s="2">
        <f t="shared" si="269"/>
        <v>0.29166666666666663</v>
      </c>
      <c r="AH1865" t="s">
        <v>27</v>
      </c>
    </row>
    <row r="1866" spans="1:34" x14ac:dyDescent="0.2">
      <c r="A1866">
        <v>550946</v>
      </c>
      <c r="B1866" t="s">
        <v>20</v>
      </c>
      <c r="C1866" t="s">
        <v>28</v>
      </c>
      <c r="D1866" t="s">
        <v>22</v>
      </c>
      <c r="E1866">
        <v>53202</v>
      </c>
      <c r="F1866" t="s">
        <v>23</v>
      </c>
      <c r="G1866" t="s">
        <v>24</v>
      </c>
      <c r="H1866">
        <v>247</v>
      </c>
      <c r="I1866" t="s">
        <v>31</v>
      </c>
      <c r="J1866">
        <f>VLOOKUP(I1866,[1]Key!$A$1:$C$72,2,FALSE)</f>
        <v>43.03519</v>
      </c>
      <c r="K1866">
        <f>VLOOKUP(I1866,[1]Key!$A$1:$C$72,3,FALSE)</f>
        <v>-87.907390000000007</v>
      </c>
      <c r="L1866" t="s">
        <v>34</v>
      </c>
      <c r="M1866">
        <f>VLOOKUP(L1866,[1]Key!$A$1:$C$72,2,FALSE)</f>
        <v>43.036900000000003</v>
      </c>
      <c r="N1866">
        <f>VLOOKUP(L1866,[1]Key!$A$1:$C$72,3,FALSE)</f>
        <v>-87.89667</v>
      </c>
      <c r="O1866">
        <v>26</v>
      </c>
      <c r="P1866">
        <v>0</v>
      </c>
      <c r="Q1866">
        <v>3.9</v>
      </c>
      <c r="R1866">
        <v>3.7</v>
      </c>
      <c r="S1866">
        <v>156</v>
      </c>
      <c r="T1866">
        <f t="shared" si="261"/>
        <v>-1</v>
      </c>
      <c r="U1866" s="1">
        <v>42784</v>
      </c>
      <c r="V1866" s="13">
        <f t="shared" si="262"/>
        <v>42767</v>
      </c>
      <c r="W1866" s="14">
        <f t="shared" si="263"/>
        <v>42784</v>
      </c>
      <c r="X1866" s="1" t="str">
        <f t="shared" si="264"/>
        <v>Saturday</v>
      </c>
      <c r="Y1866" s="2">
        <v>0.5116666666666666</v>
      </c>
      <c r="Z1866" s="2">
        <f t="shared" si="265"/>
        <v>0.5</v>
      </c>
      <c r="AA1866">
        <f>1</f>
        <v>1</v>
      </c>
      <c r="AB1866" s="1">
        <v>42784</v>
      </c>
      <c r="AC1866" s="13">
        <f t="shared" si="266"/>
        <v>42767</v>
      </c>
      <c r="AD1866" s="14">
        <f t="shared" si="267"/>
        <v>42784</v>
      </c>
      <c r="AE1866" s="1" t="str">
        <f t="shared" si="268"/>
        <v>Saturday</v>
      </c>
      <c r="AF1866" s="2">
        <v>0.52971064814814817</v>
      </c>
      <c r="AG1866" s="2">
        <f t="shared" si="269"/>
        <v>0.54166666666666663</v>
      </c>
      <c r="AH1866" t="s">
        <v>27</v>
      </c>
    </row>
    <row r="1867" spans="1:34" x14ac:dyDescent="0.2">
      <c r="A1867">
        <v>550946</v>
      </c>
      <c r="B1867" t="s">
        <v>20</v>
      </c>
      <c r="C1867" t="s">
        <v>28</v>
      </c>
      <c r="D1867" t="s">
        <v>22</v>
      </c>
      <c r="E1867">
        <v>53202</v>
      </c>
      <c r="F1867" t="s">
        <v>23</v>
      </c>
      <c r="G1867" t="s">
        <v>24</v>
      </c>
      <c r="H1867">
        <v>81</v>
      </c>
      <c r="I1867" t="s">
        <v>31</v>
      </c>
      <c r="J1867">
        <f>VLOOKUP(I1867,[1]Key!$A$1:$C$72,2,FALSE)</f>
        <v>43.03519</v>
      </c>
      <c r="K1867">
        <f>VLOOKUP(I1867,[1]Key!$A$1:$C$72,3,FALSE)</f>
        <v>-87.907390000000007</v>
      </c>
      <c r="L1867" t="s">
        <v>33</v>
      </c>
      <c r="M1867">
        <f>VLOOKUP(L1867,[1]Key!$A$1:$C$72,2,FALSE)</f>
        <v>43.034619999999997</v>
      </c>
      <c r="N1867">
        <f>VLOOKUP(L1867,[1]Key!$A$1:$C$72,3,FALSE)</f>
        <v>-87.917500000000004</v>
      </c>
      <c r="O1867">
        <v>12</v>
      </c>
      <c r="P1867">
        <v>0</v>
      </c>
      <c r="Q1867">
        <v>1.8</v>
      </c>
      <c r="R1867">
        <v>1.7</v>
      </c>
      <c r="S1867">
        <v>72</v>
      </c>
      <c r="T1867">
        <f t="shared" si="261"/>
        <v>-1</v>
      </c>
      <c r="U1867" s="1">
        <v>42782</v>
      </c>
      <c r="V1867" s="13">
        <f t="shared" si="262"/>
        <v>42767</v>
      </c>
      <c r="W1867" s="14">
        <f t="shared" si="263"/>
        <v>42782</v>
      </c>
      <c r="X1867" s="1" t="str">
        <f t="shared" si="264"/>
        <v>Thursday</v>
      </c>
      <c r="Y1867" s="2">
        <v>0.34958333333333336</v>
      </c>
      <c r="Z1867" s="2">
        <f t="shared" si="265"/>
        <v>0.33333333333333331</v>
      </c>
      <c r="AA1867">
        <f>1</f>
        <v>1</v>
      </c>
      <c r="AB1867" s="1">
        <v>42782</v>
      </c>
      <c r="AC1867" s="13">
        <f t="shared" si="266"/>
        <v>42767</v>
      </c>
      <c r="AD1867" s="14">
        <f t="shared" si="267"/>
        <v>42782</v>
      </c>
      <c r="AE1867" s="1" t="str">
        <f t="shared" si="268"/>
        <v>Thursday</v>
      </c>
      <c r="AF1867" s="2">
        <v>0.35780092592592588</v>
      </c>
      <c r="AG1867" s="2">
        <f t="shared" si="269"/>
        <v>0.375</v>
      </c>
      <c r="AH1867" t="s">
        <v>27</v>
      </c>
    </row>
    <row r="1868" spans="1:34" x14ac:dyDescent="0.2">
      <c r="A1868">
        <v>550946</v>
      </c>
      <c r="B1868" t="s">
        <v>20</v>
      </c>
      <c r="C1868" t="s">
        <v>28</v>
      </c>
      <c r="D1868" t="s">
        <v>22</v>
      </c>
      <c r="E1868">
        <v>53202</v>
      </c>
      <c r="F1868" t="s">
        <v>23</v>
      </c>
      <c r="G1868" t="s">
        <v>24</v>
      </c>
      <c r="H1868">
        <v>247</v>
      </c>
      <c r="I1868" t="s">
        <v>33</v>
      </c>
      <c r="J1868">
        <f>VLOOKUP(I1868,[1]Key!$A$1:$C$72,2,FALSE)</f>
        <v>43.034619999999997</v>
      </c>
      <c r="K1868">
        <f>VLOOKUP(I1868,[1]Key!$A$1:$C$72,3,FALSE)</f>
        <v>-87.917500000000004</v>
      </c>
      <c r="L1868" t="s">
        <v>33</v>
      </c>
      <c r="M1868">
        <f>VLOOKUP(L1868,[1]Key!$A$1:$C$72,2,FALSE)</f>
        <v>43.034619999999997</v>
      </c>
      <c r="N1868">
        <f>VLOOKUP(L1868,[1]Key!$A$1:$C$72,3,FALSE)</f>
        <v>-87.917500000000004</v>
      </c>
      <c r="O1868">
        <v>43</v>
      </c>
      <c r="P1868">
        <v>0</v>
      </c>
      <c r="Q1868">
        <v>6.5</v>
      </c>
      <c r="R1868">
        <v>6.1</v>
      </c>
      <c r="S1868">
        <v>258</v>
      </c>
      <c r="T1868">
        <f t="shared" si="261"/>
        <v>-1</v>
      </c>
      <c r="U1868" s="1">
        <v>42781</v>
      </c>
      <c r="V1868" s="13">
        <f t="shared" si="262"/>
        <v>42767</v>
      </c>
      <c r="W1868" s="14">
        <f t="shared" si="263"/>
        <v>42781</v>
      </c>
      <c r="X1868" s="1" t="str">
        <f t="shared" si="264"/>
        <v>Wednesday</v>
      </c>
      <c r="Y1868" s="2">
        <v>0.51729166666666659</v>
      </c>
      <c r="Z1868" s="2">
        <f t="shared" si="265"/>
        <v>0.5</v>
      </c>
      <c r="AA1868">
        <f>1</f>
        <v>1</v>
      </c>
      <c r="AB1868" s="1">
        <v>42781</v>
      </c>
      <c r="AC1868" s="13">
        <f t="shared" si="266"/>
        <v>42767</v>
      </c>
      <c r="AD1868" s="14">
        <f t="shared" si="267"/>
        <v>42781</v>
      </c>
      <c r="AE1868" s="1" t="str">
        <f t="shared" si="268"/>
        <v>Wednesday</v>
      </c>
      <c r="AF1868" s="2">
        <v>0.54685185185185181</v>
      </c>
      <c r="AG1868" s="2">
        <f t="shared" si="269"/>
        <v>0.54166666666666663</v>
      </c>
      <c r="AH1868" t="s">
        <v>35</v>
      </c>
    </row>
    <row r="1869" spans="1:34" x14ac:dyDescent="0.2">
      <c r="A1869">
        <v>550946</v>
      </c>
      <c r="B1869" t="s">
        <v>20</v>
      </c>
      <c r="C1869" t="s">
        <v>28</v>
      </c>
      <c r="D1869" t="s">
        <v>22</v>
      </c>
      <c r="E1869">
        <v>53202</v>
      </c>
      <c r="F1869" t="s">
        <v>23</v>
      </c>
      <c r="G1869" t="s">
        <v>24</v>
      </c>
      <c r="H1869">
        <v>247</v>
      </c>
      <c r="I1869" t="s">
        <v>33</v>
      </c>
      <c r="J1869">
        <f>VLOOKUP(I1869,[1]Key!$A$1:$C$72,2,FALSE)</f>
        <v>43.034619999999997</v>
      </c>
      <c r="K1869">
        <f>VLOOKUP(I1869,[1]Key!$A$1:$C$72,3,FALSE)</f>
        <v>-87.917500000000004</v>
      </c>
      <c r="L1869" t="s">
        <v>33</v>
      </c>
      <c r="M1869">
        <f>VLOOKUP(L1869,[1]Key!$A$1:$C$72,2,FALSE)</f>
        <v>43.034619999999997</v>
      </c>
      <c r="N1869">
        <f>VLOOKUP(L1869,[1]Key!$A$1:$C$72,3,FALSE)</f>
        <v>-87.917500000000004</v>
      </c>
      <c r="O1869">
        <v>42</v>
      </c>
      <c r="P1869">
        <v>0</v>
      </c>
      <c r="Q1869">
        <v>6.3</v>
      </c>
      <c r="R1869">
        <v>6</v>
      </c>
      <c r="S1869">
        <v>252</v>
      </c>
      <c r="T1869">
        <f t="shared" si="261"/>
        <v>-1</v>
      </c>
      <c r="U1869" s="1">
        <v>42782</v>
      </c>
      <c r="V1869" s="13">
        <f t="shared" si="262"/>
        <v>42767</v>
      </c>
      <c r="W1869" s="14">
        <f t="shared" si="263"/>
        <v>42782</v>
      </c>
      <c r="X1869" s="1" t="str">
        <f t="shared" si="264"/>
        <v>Thursday</v>
      </c>
      <c r="Y1869" s="2">
        <v>0.50510416666666669</v>
      </c>
      <c r="Z1869" s="2">
        <f t="shared" si="265"/>
        <v>0.5</v>
      </c>
      <c r="AA1869">
        <f>1</f>
        <v>1</v>
      </c>
      <c r="AB1869" s="1">
        <v>42782</v>
      </c>
      <c r="AC1869" s="13">
        <f t="shared" si="266"/>
        <v>42767</v>
      </c>
      <c r="AD1869" s="14">
        <f t="shared" si="267"/>
        <v>42782</v>
      </c>
      <c r="AE1869" s="1" t="str">
        <f t="shared" si="268"/>
        <v>Thursday</v>
      </c>
      <c r="AF1869" s="2">
        <v>0.53407407407407403</v>
      </c>
      <c r="AG1869" s="2">
        <f t="shared" si="269"/>
        <v>0.54166666666666663</v>
      </c>
      <c r="AH1869" t="s">
        <v>35</v>
      </c>
    </row>
    <row r="1870" spans="1:34" x14ac:dyDescent="0.2">
      <c r="A1870">
        <v>550946</v>
      </c>
      <c r="B1870" t="s">
        <v>20</v>
      </c>
      <c r="C1870" t="s">
        <v>28</v>
      </c>
      <c r="D1870" t="s">
        <v>22</v>
      </c>
      <c r="E1870">
        <v>53202</v>
      </c>
      <c r="F1870" t="s">
        <v>23</v>
      </c>
      <c r="G1870" t="s">
        <v>24</v>
      </c>
      <c r="H1870">
        <v>247</v>
      </c>
      <c r="I1870" t="s">
        <v>33</v>
      </c>
      <c r="J1870">
        <f>VLOOKUP(I1870,[1]Key!$A$1:$C$72,2,FALSE)</f>
        <v>43.034619999999997</v>
      </c>
      <c r="K1870">
        <f>VLOOKUP(I1870,[1]Key!$A$1:$C$72,3,FALSE)</f>
        <v>-87.917500000000004</v>
      </c>
      <c r="L1870" t="s">
        <v>31</v>
      </c>
      <c r="M1870">
        <f>VLOOKUP(L1870,[1]Key!$A$1:$C$72,2,FALSE)</f>
        <v>43.03519</v>
      </c>
      <c r="N1870">
        <f>VLOOKUP(L1870,[1]Key!$A$1:$C$72,3,FALSE)</f>
        <v>-87.907390000000007</v>
      </c>
      <c r="O1870">
        <v>3</v>
      </c>
      <c r="P1870">
        <v>0</v>
      </c>
      <c r="Q1870">
        <v>0.5</v>
      </c>
      <c r="R1870">
        <v>0.4</v>
      </c>
      <c r="S1870">
        <v>18</v>
      </c>
      <c r="T1870">
        <f t="shared" si="261"/>
        <v>-1</v>
      </c>
      <c r="U1870" s="1">
        <v>42782</v>
      </c>
      <c r="V1870" s="13">
        <f t="shared" si="262"/>
        <v>42767</v>
      </c>
      <c r="W1870" s="14">
        <f t="shared" si="263"/>
        <v>42782</v>
      </c>
      <c r="X1870" s="1" t="str">
        <f t="shared" si="264"/>
        <v>Thursday</v>
      </c>
      <c r="Y1870" s="2">
        <v>0.75071759259259263</v>
      </c>
      <c r="Z1870" s="2">
        <f t="shared" si="265"/>
        <v>0.75</v>
      </c>
      <c r="AA1870">
        <f>1</f>
        <v>1</v>
      </c>
      <c r="AB1870" s="1">
        <v>42782</v>
      </c>
      <c r="AC1870" s="13">
        <f t="shared" si="266"/>
        <v>42767</v>
      </c>
      <c r="AD1870" s="14">
        <f t="shared" si="267"/>
        <v>42782</v>
      </c>
      <c r="AE1870" s="1" t="str">
        <f t="shared" si="268"/>
        <v>Thursday</v>
      </c>
      <c r="AF1870" s="2">
        <v>0.75343749999999998</v>
      </c>
      <c r="AG1870" s="2">
        <f t="shared" si="269"/>
        <v>0.75</v>
      </c>
      <c r="AH1870" t="s">
        <v>27</v>
      </c>
    </row>
    <row r="1871" spans="1:34" x14ac:dyDescent="0.2">
      <c r="A1871">
        <v>550946</v>
      </c>
      <c r="B1871" t="s">
        <v>20</v>
      </c>
      <c r="C1871" t="s">
        <v>28</v>
      </c>
      <c r="D1871" t="s">
        <v>22</v>
      </c>
      <c r="E1871">
        <v>53202</v>
      </c>
      <c r="F1871" t="s">
        <v>23</v>
      </c>
      <c r="G1871" t="s">
        <v>24</v>
      </c>
      <c r="H1871">
        <v>247</v>
      </c>
      <c r="I1871" t="s">
        <v>33</v>
      </c>
      <c r="J1871">
        <f>VLOOKUP(I1871,[1]Key!$A$1:$C$72,2,FALSE)</f>
        <v>43.034619999999997</v>
      </c>
      <c r="K1871">
        <f>VLOOKUP(I1871,[1]Key!$A$1:$C$72,3,FALSE)</f>
        <v>-87.917500000000004</v>
      </c>
      <c r="L1871" t="s">
        <v>33</v>
      </c>
      <c r="M1871">
        <f>VLOOKUP(L1871,[1]Key!$A$1:$C$72,2,FALSE)</f>
        <v>43.034619999999997</v>
      </c>
      <c r="N1871">
        <f>VLOOKUP(L1871,[1]Key!$A$1:$C$72,3,FALSE)</f>
        <v>-87.917500000000004</v>
      </c>
      <c r="O1871">
        <v>41</v>
      </c>
      <c r="P1871">
        <v>0</v>
      </c>
      <c r="Q1871">
        <v>6.2</v>
      </c>
      <c r="R1871">
        <v>5.8</v>
      </c>
      <c r="S1871">
        <v>246</v>
      </c>
      <c r="T1871">
        <f t="shared" si="261"/>
        <v>-1</v>
      </c>
      <c r="U1871" s="1">
        <v>42774</v>
      </c>
      <c r="V1871" s="13">
        <f t="shared" si="262"/>
        <v>42767</v>
      </c>
      <c r="W1871" s="14">
        <f t="shared" si="263"/>
        <v>42774</v>
      </c>
      <c r="X1871" s="1" t="str">
        <f t="shared" si="264"/>
        <v>Wednesday</v>
      </c>
      <c r="Y1871" s="2">
        <v>0.50104166666666672</v>
      </c>
      <c r="Z1871" s="2">
        <f t="shared" si="265"/>
        <v>0.5</v>
      </c>
      <c r="AA1871">
        <f>1</f>
        <v>1</v>
      </c>
      <c r="AB1871" s="1">
        <v>42774</v>
      </c>
      <c r="AC1871" s="13">
        <f t="shared" si="266"/>
        <v>42767</v>
      </c>
      <c r="AD1871" s="14">
        <f t="shared" si="267"/>
        <v>42774</v>
      </c>
      <c r="AE1871" s="1" t="str">
        <f t="shared" si="268"/>
        <v>Wednesday</v>
      </c>
      <c r="AF1871" s="2">
        <v>0.52972222222222221</v>
      </c>
      <c r="AG1871" s="2">
        <f t="shared" si="269"/>
        <v>0.54166666666666663</v>
      </c>
      <c r="AH1871" t="s">
        <v>35</v>
      </c>
    </row>
    <row r="1872" spans="1:34" x14ac:dyDescent="0.2">
      <c r="A1872">
        <v>550946</v>
      </c>
      <c r="B1872" t="s">
        <v>20</v>
      </c>
      <c r="C1872" t="s">
        <v>28</v>
      </c>
      <c r="D1872" t="s">
        <v>22</v>
      </c>
      <c r="E1872">
        <v>53202</v>
      </c>
      <c r="F1872" t="s">
        <v>23</v>
      </c>
      <c r="G1872" t="s">
        <v>24</v>
      </c>
      <c r="H1872">
        <v>5446</v>
      </c>
      <c r="I1872" t="s">
        <v>31</v>
      </c>
      <c r="J1872">
        <f>VLOOKUP(I1872,[1]Key!$A$1:$C$72,2,FALSE)</f>
        <v>43.03519</v>
      </c>
      <c r="K1872">
        <f>VLOOKUP(I1872,[1]Key!$A$1:$C$72,3,FALSE)</f>
        <v>-87.907390000000007</v>
      </c>
      <c r="L1872" t="s">
        <v>33</v>
      </c>
      <c r="M1872">
        <f>VLOOKUP(L1872,[1]Key!$A$1:$C$72,2,FALSE)</f>
        <v>43.034619999999997</v>
      </c>
      <c r="N1872">
        <f>VLOOKUP(L1872,[1]Key!$A$1:$C$72,3,FALSE)</f>
        <v>-87.917500000000004</v>
      </c>
      <c r="O1872">
        <v>12</v>
      </c>
      <c r="P1872">
        <v>0</v>
      </c>
      <c r="Q1872">
        <v>1.8</v>
      </c>
      <c r="R1872">
        <v>1.7</v>
      </c>
      <c r="S1872">
        <v>72</v>
      </c>
      <c r="T1872">
        <f t="shared" si="261"/>
        <v>-1</v>
      </c>
      <c r="U1872" s="1">
        <v>42776</v>
      </c>
      <c r="V1872" s="13">
        <f t="shared" si="262"/>
        <v>42767</v>
      </c>
      <c r="W1872" s="14">
        <f t="shared" si="263"/>
        <v>42776</v>
      </c>
      <c r="X1872" s="1" t="str">
        <f t="shared" si="264"/>
        <v>Friday</v>
      </c>
      <c r="Y1872" s="2">
        <v>0.34737268518518521</v>
      </c>
      <c r="Z1872" s="2">
        <f t="shared" si="265"/>
        <v>0.33333333333333331</v>
      </c>
      <c r="AA1872">
        <f>1</f>
        <v>1</v>
      </c>
      <c r="AB1872" s="1">
        <v>42776</v>
      </c>
      <c r="AC1872" s="13">
        <f t="shared" si="266"/>
        <v>42767</v>
      </c>
      <c r="AD1872" s="14">
        <f t="shared" si="267"/>
        <v>42776</v>
      </c>
      <c r="AE1872" s="1" t="str">
        <f t="shared" si="268"/>
        <v>Friday</v>
      </c>
      <c r="AF1872" s="2">
        <v>0.35555555555555557</v>
      </c>
      <c r="AG1872" s="2">
        <f t="shared" si="269"/>
        <v>0.375</v>
      </c>
      <c r="AH1872" t="s">
        <v>27</v>
      </c>
    </row>
    <row r="1873" spans="1:34" x14ac:dyDescent="0.2">
      <c r="A1873">
        <v>550946</v>
      </c>
      <c r="B1873" t="s">
        <v>20</v>
      </c>
      <c r="C1873" t="s">
        <v>28</v>
      </c>
      <c r="D1873" t="s">
        <v>22</v>
      </c>
      <c r="E1873">
        <v>53202</v>
      </c>
      <c r="F1873" t="s">
        <v>23</v>
      </c>
      <c r="G1873" t="s">
        <v>24</v>
      </c>
      <c r="H1873">
        <v>247</v>
      </c>
      <c r="I1873" t="s">
        <v>34</v>
      </c>
      <c r="J1873">
        <f>VLOOKUP(I1873,[1]Key!$A$1:$C$72,2,FALSE)</f>
        <v>43.036900000000003</v>
      </c>
      <c r="K1873">
        <f>VLOOKUP(I1873,[1]Key!$A$1:$C$72,3,FALSE)</f>
        <v>-87.89667</v>
      </c>
      <c r="L1873" t="s">
        <v>31</v>
      </c>
      <c r="M1873">
        <f>VLOOKUP(L1873,[1]Key!$A$1:$C$72,2,FALSE)</f>
        <v>43.03519</v>
      </c>
      <c r="N1873">
        <f>VLOOKUP(L1873,[1]Key!$A$1:$C$72,3,FALSE)</f>
        <v>-87.907390000000007</v>
      </c>
      <c r="O1873">
        <v>8</v>
      </c>
      <c r="P1873">
        <v>0</v>
      </c>
      <c r="Q1873">
        <v>1.2</v>
      </c>
      <c r="R1873">
        <v>1.1000000000000001</v>
      </c>
      <c r="S1873">
        <v>48</v>
      </c>
      <c r="T1873">
        <f t="shared" si="261"/>
        <v>-1</v>
      </c>
      <c r="U1873" s="1">
        <v>42777</v>
      </c>
      <c r="V1873" s="13">
        <f t="shared" si="262"/>
        <v>42767</v>
      </c>
      <c r="W1873" s="14">
        <f t="shared" si="263"/>
        <v>42777</v>
      </c>
      <c r="X1873" s="1" t="str">
        <f t="shared" si="264"/>
        <v>Saturday</v>
      </c>
      <c r="Y1873" s="2">
        <v>0.27561342592592591</v>
      </c>
      <c r="Z1873" s="2">
        <f t="shared" si="265"/>
        <v>0.29166666666666663</v>
      </c>
      <c r="AA1873">
        <f>1</f>
        <v>1</v>
      </c>
      <c r="AB1873" s="1">
        <v>42777</v>
      </c>
      <c r="AC1873" s="13">
        <f t="shared" si="266"/>
        <v>42767</v>
      </c>
      <c r="AD1873" s="14">
        <f t="shared" si="267"/>
        <v>42777</v>
      </c>
      <c r="AE1873" s="1" t="str">
        <f t="shared" si="268"/>
        <v>Saturday</v>
      </c>
      <c r="AF1873" s="2">
        <v>0.2807175925925926</v>
      </c>
      <c r="AG1873" s="2">
        <f t="shared" si="269"/>
        <v>0.29166666666666663</v>
      </c>
      <c r="AH1873" t="s">
        <v>27</v>
      </c>
    </row>
    <row r="1874" spans="1:34" x14ac:dyDescent="0.2">
      <c r="A1874">
        <v>550946</v>
      </c>
      <c r="B1874" t="s">
        <v>20</v>
      </c>
      <c r="C1874" t="s">
        <v>28</v>
      </c>
      <c r="D1874" t="s">
        <v>22</v>
      </c>
      <c r="E1874">
        <v>53202</v>
      </c>
      <c r="F1874" t="s">
        <v>23</v>
      </c>
      <c r="G1874" t="s">
        <v>24</v>
      </c>
      <c r="H1874">
        <v>247</v>
      </c>
      <c r="I1874" t="s">
        <v>31</v>
      </c>
      <c r="J1874">
        <f>VLOOKUP(I1874,[1]Key!$A$1:$C$72,2,FALSE)</f>
        <v>43.03519</v>
      </c>
      <c r="K1874">
        <f>VLOOKUP(I1874,[1]Key!$A$1:$C$72,3,FALSE)</f>
        <v>-87.907390000000007</v>
      </c>
      <c r="L1874" t="s">
        <v>34</v>
      </c>
      <c r="M1874">
        <f>VLOOKUP(L1874,[1]Key!$A$1:$C$72,2,FALSE)</f>
        <v>43.036900000000003</v>
      </c>
      <c r="N1874">
        <f>VLOOKUP(L1874,[1]Key!$A$1:$C$72,3,FALSE)</f>
        <v>-87.89667</v>
      </c>
      <c r="O1874">
        <v>15</v>
      </c>
      <c r="P1874">
        <v>0</v>
      </c>
      <c r="Q1874">
        <v>2.2999999999999998</v>
      </c>
      <c r="R1874">
        <v>2.1</v>
      </c>
      <c r="S1874">
        <v>90</v>
      </c>
      <c r="T1874">
        <f t="shared" si="261"/>
        <v>-1</v>
      </c>
      <c r="U1874" s="1">
        <v>42778</v>
      </c>
      <c r="V1874" s="13">
        <f t="shared" si="262"/>
        <v>42767</v>
      </c>
      <c r="W1874" s="14">
        <f t="shared" si="263"/>
        <v>42778</v>
      </c>
      <c r="X1874" s="1" t="str">
        <f t="shared" si="264"/>
        <v>Sunday</v>
      </c>
      <c r="Y1874" s="2">
        <v>0.67962962962962958</v>
      </c>
      <c r="Z1874" s="2">
        <f t="shared" si="265"/>
        <v>0.66666666666666663</v>
      </c>
      <c r="AA1874">
        <f>1</f>
        <v>1</v>
      </c>
      <c r="AB1874" s="1">
        <v>42778</v>
      </c>
      <c r="AC1874" s="13">
        <f t="shared" si="266"/>
        <v>42767</v>
      </c>
      <c r="AD1874" s="14">
        <f t="shared" si="267"/>
        <v>42778</v>
      </c>
      <c r="AE1874" s="1" t="str">
        <f t="shared" si="268"/>
        <v>Sunday</v>
      </c>
      <c r="AF1874" s="2">
        <v>0.68967592592592597</v>
      </c>
      <c r="AG1874" s="2">
        <f t="shared" si="269"/>
        <v>0.70833333333333326</v>
      </c>
      <c r="AH1874" t="s">
        <v>27</v>
      </c>
    </row>
    <row r="1875" spans="1:34" x14ac:dyDescent="0.2">
      <c r="A1875">
        <v>550946</v>
      </c>
      <c r="B1875" t="s">
        <v>20</v>
      </c>
      <c r="C1875" t="s">
        <v>28</v>
      </c>
      <c r="D1875" t="s">
        <v>22</v>
      </c>
      <c r="E1875">
        <v>53202</v>
      </c>
      <c r="F1875" t="s">
        <v>23</v>
      </c>
      <c r="G1875" t="s">
        <v>24</v>
      </c>
      <c r="H1875">
        <v>247</v>
      </c>
      <c r="I1875" t="s">
        <v>34</v>
      </c>
      <c r="J1875">
        <f>VLOOKUP(I1875,[1]Key!$A$1:$C$72,2,FALSE)</f>
        <v>43.036900000000003</v>
      </c>
      <c r="K1875">
        <f>VLOOKUP(I1875,[1]Key!$A$1:$C$72,3,FALSE)</f>
        <v>-87.89667</v>
      </c>
      <c r="L1875" t="s">
        <v>31</v>
      </c>
      <c r="M1875">
        <f>VLOOKUP(L1875,[1]Key!$A$1:$C$72,2,FALSE)</f>
        <v>43.03519</v>
      </c>
      <c r="N1875">
        <f>VLOOKUP(L1875,[1]Key!$A$1:$C$72,3,FALSE)</f>
        <v>-87.907390000000007</v>
      </c>
      <c r="O1875">
        <v>6</v>
      </c>
      <c r="P1875">
        <v>0</v>
      </c>
      <c r="Q1875">
        <v>0.9</v>
      </c>
      <c r="R1875">
        <v>0.9</v>
      </c>
      <c r="S1875">
        <v>36</v>
      </c>
      <c r="T1875">
        <f t="shared" si="261"/>
        <v>-1</v>
      </c>
      <c r="U1875" s="1">
        <v>42778</v>
      </c>
      <c r="V1875" s="13">
        <f t="shared" si="262"/>
        <v>42767</v>
      </c>
      <c r="W1875" s="14">
        <f t="shared" si="263"/>
        <v>42778</v>
      </c>
      <c r="X1875" s="1" t="str">
        <f t="shared" si="264"/>
        <v>Sunday</v>
      </c>
      <c r="Y1875" s="2">
        <v>0.69828703703703709</v>
      </c>
      <c r="Z1875" s="2">
        <f t="shared" si="265"/>
        <v>0.70833333333333326</v>
      </c>
      <c r="AA1875">
        <f>1</f>
        <v>1</v>
      </c>
      <c r="AB1875" s="1">
        <v>42778</v>
      </c>
      <c r="AC1875" s="13">
        <f t="shared" si="266"/>
        <v>42767</v>
      </c>
      <c r="AD1875" s="14">
        <f t="shared" si="267"/>
        <v>42778</v>
      </c>
      <c r="AE1875" s="1" t="str">
        <f t="shared" si="268"/>
        <v>Sunday</v>
      </c>
      <c r="AF1875" s="2">
        <v>0.70209490740740732</v>
      </c>
      <c r="AG1875" s="2">
        <f t="shared" si="269"/>
        <v>0.70833333333333326</v>
      </c>
      <c r="AH1875" t="s">
        <v>27</v>
      </c>
    </row>
    <row r="1876" spans="1:34" x14ac:dyDescent="0.2">
      <c r="A1876">
        <v>550946</v>
      </c>
      <c r="B1876" t="s">
        <v>20</v>
      </c>
      <c r="C1876" t="s">
        <v>28</v>
      </c>
      <c r="D1876" t="s">
        <v>22</v>
      </c>
      <c r="E1876">
        <v>53202</v>
      </c>
      <c r="F1876" t="s">
        <v>23</v>
      </c>
      <c r="G1876" t="s">
        <v>24</v>
      </c>
      <c r="H1876">
        <v>247</v>
      </c>
      <c r="I1876" t="s">
        <v>31</v>
      </c>
      <c r="J1876">
        <f>VLOOKUP(I1876,[1]Key!$A$1:$C$72,2,FALSE)</f>
        <v>43.03519</v>
      </c>
      <c r="K1876">
        <f>VLOOKUP(I1876,[1]Key!$A$1:$C$72,3,FALSE)</f>
        <v>-87.907390000000007</v>
      </c>
      <c r="L1876" t="s">
        <v>33</v>
      </c>
      <c r="M1876">
        <f>VLOOKUP(L1876,[1]Key!$A$1:$C$72,2,FALSE)</f>
        <v>43.034619999999997</v>
      </c>
      <c r="N1876">
        <f>VLOOKUP(L1876,[1]Key!$A$1:$C$72,3,FALSE)</f>
        <v>-87.917500000000004</v>
      </c>
      <c r="O1876">
        <v>10</v>
      </c>
      <c r="P1876">
        <v>0</v>
      </c>
      <c r="Q1876">
        <v>1.5</v>
      </c>
      <c r="R1876">
        <v>1.4</v>
      </c>
      <c r="S1876">
        <v>60</v>
      </c>
      <c r="T1876">
        <f t="shared" si="261"/>
        <v>-1</v>
      </c>
      <c r="U1876" s="1">
        <v>42779</v>
      </c>
      <c r="V1876" s="13">
        <f t="shared" si="262"/>
        <v>42767</v>
      </c>
      <c r="W1876" s="14">
        <f t="shared" si="263"/>
        <v>42779</v>
      </c>
      <c r="X1876" s="1" t="str">
        <f t="shared" si="264"/>
        <v>Monday</v>
      </c>
      <c r="Y1876" s="2">
        <v>0.36883101851851857</v>
      </c>
      <c r="Z1876" s="2">
        <f t="shared" si="265"/>
        <v>0.375</v>
      </c>
      <c r="AA1876">
        <f>1</f>
        <v>1</v>
      </c>
      <c r="AB1876" s="1">
        <v>42779</v>
      </c>
      <c r="AC1876" s="13">
        <f t="shared" si="266"/>
        <v>42767</v>
      </c>
      <c r="AD1876" s="14">
        <f t="shared" si="267"/>
        <v>42779</v>
      </c>
      <c r="AE1876" s="1" t="str">
        <f t="shared" si="268"/>
        <v>Monday</v>
      </c>
      <c r="AF1876" s="2">
        <v>0.37600694444444444</v>
      </c>
      <c r="AG1876" s="2">
        <f t="shared" si="269"/>
        <v>0.375</v>
      </c>
      <c r="AH1876" t="s">
        <v>27</v>
      </c>
    </row>
    <row r="1877" spans="1:34" x14ac:dyDescent="0.2">
      <c r="A1877">
        <v>550946</v>
      </c>
      <c r="B1877" t="s">
        <v>20</v>
      </c>
      <c r="C1877" t="s">
        <v>28</v>
      </c>
      <c r="D1877" t="s">
        <v>22</v>
      </c>
      <c r="E1877">
        <v>53202</v>
      </c>
      <c r="F1877" t="s">
        <v>23</v>
      </c>
      <c r="G1877" t="s">
        <v>24</v>
      </c>
      <c r="H1877">
        <v>178</v>
      </c>
      <c r="I1877" t="s">
        <v>31</v>
      </c>
      <c r="J1877">
        <f>VLOOKUP(I1877,[1]Key!$A$1:$C$72,2,FALSE)</f>
        <v>43.03519</v>
      </c>
      <c r="K1877">
        <f>VLOOKUP(I1877,[1]Key!$A$1:$C$72,3,FALSE)</f>
        <v>-87.907390000000007</v>
      </c>
      <c r="L1877" t="s">
        <v>33</v>
      </c>
      <c r="M1877">
        <f>VLOOKUP(L1877,[1]Key!$A$1:$C$72,2,FALSE)</f>
        <v>43.034619999999997</v>
      </c>
      <c r="N1877">
        <f>VLOOKUP(L1877,[1]Key!$A$1:$C$72,3,FALSE)</f>
        <v>-87.917500000000004</v>
      </c>
      <c r="O1877">
        <v>10</v>
      </c>
      <c r="P1877">
        <v>0</v>
      </c>
      <c r="Q1877">
        <v>1.5</v>
      </c>
      <c r="R1877">
        <v>1.4</v>
      </c>
      <c r="S1877">
        <v>60</v>
      </c>
      <c r="T1877">
        <f t="shared" si="261"/>
        <v>-1</v>
      </c>
      <c r="U1877" s="1">
        <v>42767</v>
      </c>
      <c r="V1877" s="13">
        <f t="shared" si="262"/>
        <v>42767</v>
      </c>
      <c r="W1877" s="14">
        <f t="shared" si="263"/>
        <v>42767</v>
      </c>
      <c r="X1877" s="1" t="str">
        <f t="shared" si="264"/>
        <v>Wednesday</v>
      </c>
      <c r="Y1877" s="2">
        <v>0.55877314814814816</v>
      </c>
      <c r="Z1877" s="2">
        <f t="shared" si="265"/>
        <v>0.54166666666666663</v>
      </c>
      <c r="AA1877">
        <f>1</f>
        <v>1</v>
      </c>
      <c r="AB1877" s="1">
        <v>42767</v>
      </c>
      <c r="AC1877" s="13">
        <f t="shared" si="266"/>
        <v>42767</v>
      </c>
      <c r="AD1877" s="14">
        <f t="shared" si="267"/>
        <v>42767</v>
      </c>
      <c r="AE1877" s="1" t="str">
        <f t="shared" si="268"/>
        <v>Wednesday</v>
      </c>
      <c r="AF1877" s="2">
        <v>0.56534722222222222</v>
      </c>
      <c r="AG1877" s="2">
        <f t="shared" si="269"/>
        <v>0.58333333333333326</v>
      </c>
      <c r="AH1877" t="s">
        <v>27</v>
      </c>
    </row>
    <row r="1878" spans="1:34" x14ac:dyDescent="0.2">
      <c r="A1878">
        <v>550946</v>
      </c>
      <c r="B1878" t="s">
        <v>20</v>
      </c>
      <c r="C1878" t="s">
        <v>28</v>
      </c>
      <c r="D1878" t="s">
        <v>22</v>
      </c>
      <c r="E1878">
        <v>53202</v>
      </c>
      <c r="F1878" t="s">
        <v>23</v>
      </c>
      <c r="G1878" t="s">
        <v>24</v>
      </c>
      <c r="H1878">
        <v>11075</v>
      </c>
      <c r="I1878" t="s">
        <v>33</v>
      </c>
      <c r="J1878">
        <f>VLOOKUP(I1878,[1]Key!$A$1:$C$72,2,FALSE)</f>
        <v>43.034619999999997</v>
      </c>
      <c r="K1878">
        <f>VLOOKUP(I1878,[1]Key!$A$1:$C$72,3,FALSE)</f>
        <v>-87.917500000000004</v>
      </c>
      <c r="L1878" t="s">
        <v>31</v>
      </c>
      <c r="M1878">
        <f>VLOOKUP(L1878,[1]Key!$A$1:$C$72,2,FALSE)</f>
        <v>43.03519</v>
      </c>
      <c r="N1878">
        <f>VLOOKUP(L1878,[1]Key!$A$1:$C$72,3,FALSE)</f>
        <v>-87.907390000000007</v>
      </c>
      <c r="O1878">
        <v>4</v>
      </c>
      <c r="P1878">
        <v>0</v>
      </c>
      <c r="Q1878">
        <v>0.6</v>
      </c>
      <c r="R1878">
        <v>0.6</v>
      </c>
      <c r="S1878">
        <v>24</v>
      </c>
      <c r="T1878">
        <f t="shared" si="261"/>
        <v>-1</v>
      </c>
      <c r="U1878" s="1">
        <v>42767</v>
      </c>
      <c r="V1878" s="13">
        <f t="shared" si="262"/>
        <v>42767</v>
      </c>
      <c r="W1878" s="14">
        <f t="shared" si="263"/>
        <v>42767</v>
      </c>
      <c r="X1878" s="1" t="str">
        <f t="shared" si="264"/>
        <v>Wednesday</v>
      </c>
      <c r="Y1878" s="2">
        <v>0.80238425925925927</v>
      </c>
      <c r="Z1878" s="2">
        <f t="shared" si="265"/>
        <v>0.79166666666666663</v>
      </c>
      <c r="AA1878">
        <f>1</f>
        <v>1</v>
      </c>
      <c r="AB1878" s="1">
        <v>42767</v>
      </c>
      <c r="AC1878" s="13">
        <f t="shared" si="266"/>
        <v>42767</v>
      </c>
      <c r="AD1878" s="14">
        <f t="shared" si="267"/>
        <v>42767</v>
      </c>
      <c r="AE1878" s="1" t="str">
        <f t="shared" si="268"/>
        <v>Wednesday</v>
      </c>
      <c r="AF1878" s="2">
        <v>0.80504629629629632</v>
      </c>
      <c r="AG1878" s="2">
        <f t="shared" si="269"/>
        <v>0.79166666666666663</v>
      </c>
      <c r="AH1878" t="s">
        <v>27</v>
      </c>
    </row>
    <row r="1879" spans="1:34" x14ac:dyDescent="0.2">
      <c r="A1879">
        <v>550946</v>
      </c>
      <c r="B1879" t="s">
        <v>20</v>
      </c>
      <c r="C1879" t="s">
        <v>28</v>
      </c>
      <c r="D1879" t="s">
        <v>22</v>
      </c>
      <c r="E1879">
        <v>53202</v>
      </c>
      <c r="F1879" t="s">
        <v>23</v>
      </c>
      <c r="G1879" t="s">
        <v>24</v>
      </c>
      <c r="H1879">
        <v>178</v>
      </c>
      <c r="I1879" t="s">
        <v>33</v>
      </c>
      <c r="J1879">
        <f>VLOOKUP(I1879,[1]Key!$A$1:$C$72,2,FALSE)</f>
        <v>43.034619999999997</v>
      </c>
      <c r="K1879">
        <f>VLOOKUP(I1879,[1]Key!$A$1:$C$72,3,FALSE)</f>
        <v>-87.917500000000004</v>
      </c>
      <c r="L1879" t="s">
        <v>31</v>
      </c>
      <c r="M1879">
        <f>VLOOKUP(L1879,[1]Key!$A$1:$C$72,2,FALSE)</f>
        <v>43.03519</v>
      </c>
      <c r="N1879">
        <f>VLOOKUP(L1879,[1]Key!$A$1:$C$72,3,FALSE)</f>
        <v>-87.907390000000007</v>
      </c>
      <c r="O1879">
        <v>14</v>
      </c>
      <c r="P1879">
        <v>0</v>
      </c>
      <c r="Q1879">
        <v>2.1</v>
      </c>
      <c r="R1879">
        <v>2</v>
      </c>
      <c r="S1879">
        <v>84</v>
      </c>
      <c r="T1879">
        <f t="shared" si="261"/>
        <v>-1</v>
      </c>
      <c r="U1879" s="1">
        <v>42768</v>
      </c>
      <c r="V1879" s="13">
        <f t="shared" si="262"/>
        <v>42767</v>
      </c>
      <c r="W1879" s="14">
        <f t="shared" si="263"/>
        <v>42768</v>
      </c>
      <c r="X1879" s="1" t="str">
        <f t="shared" si="264"/>
        <v>Thursday</v>
      </c>
      <c r="Y1879" s="2">
        <v>0.72267361111111106</v>
      </c>
      <c r="Z1879" s="2">
        <f t="shared" si="265"/>
        <v>0.70833333333333326</v>
      </c>
      <c r="AA1879">
        <f>1</f>
        <v>1</v>
      </c>
      <c r="AB1879" s="1">
        <v>42768</v>
      </c>
      <c r="AC1879" s="13">
        <f t="shared" si="266"/>
        <v>42767</v>
      </c>
      <c r="AD1879" s="14">
        <f t="shared" si="267"/>
        <v>42768</v>
      </c>
      <c r="AE1879" s="1" t="str">
        <f t="shared" si="268"/>
        <v>Thursday</v>
      </c>
      <c r="AF1879" s="2">
        <v>0.7321643518518518</v>
      </c>
      <c r="AG1879" s="2">
        <f t="shared" si="269"/>
        <v>0.75</v>
      </c>
      <c r="AH1879" t="s">
        <v>27</v>
      </c>
    </row>
    <row r="1880" spans="1:34" x14ac:dyDescent="0.2">
      <c r="A1880">
        <v>550946</v>
      </c>
      <c r="B1880" t="s">
        <v>20</v>
      </c>
      <c r="C1880" t="s">
        <v>28</v>
      </c>
      <c r="D1880" t="s">
        <v>22</v>
      </c>
      <c r="E1880">
        <v>53202</v>
      </c>
      <c r="F1880" t="s">
        <v>23</v>
      </c>
      <c r="G1880" t="s">
        <v>24</v>
      </c>
      <c r="H1880">
        <v>5498</v>
      </c>
      <c r="I1880" t="s">
        <v>31</v>
      </c>
      <c r="J1880">
        <f>VLOOKUP(I1880,[1]Key!$A$1:$C$72,2,FALSE)</f>
        <v>43.03519</v>
      </c>
      <c r="K1880">
        <f>VLOOKUP(I1880,[1]Key!$A$1:$C$72,3,FALSE)</f>
        <v>-87.907390000000007</v>
      </c>
      <c r="L1880" t="s">
        <v>36</v>
      </c>
      <c r="M1880">
        <f>VLOOKUP(L1880,[1]Key!$A$1:$C$72,2,FALSE)</f>
        <v>43.038580000000003</v>
      </c>
      <c r="N1880">
        <f>VLOOKUP(L1880,[1]Key!$A$1:$C$72,3,FALSE)</f>
        <v>-87.90934</v>
      </c>
      <c r="O1880">
        <v>4</v>
      </c>
      <c r="P1880">
        <v>0</v>
      </c>
      <c r="Q1880">
        <v>0.6</v>
      </c>
      <c r="R1880">
        <v>0.6</v>
      </c>
      <c r="S1880">
        <v>24</v>
      </c>
      <c r="T1880">
        <f t="shared" si="261"/>
        <v>-1</v>
      </c>
      <c r="U1880" s="1">
        <v>42769</v>
      </c>
      <c r="V1880" s="13">
        <f t="shared" si="262"/>
        <v>42767</v>
      </c>
      <c r="W1880" s="14">
        <f t="shared" si="263"/>
        <v>42769</v>
      </c>
      <c r="X1880" s="1" t="str">
        <f t="shared" si="264"/>
        <v>Friday</v>
      </c>
      <c r="Y1880" s="2">
        <v>0.29403935185185187</v>
      </c>
      <c r="Z1880" s="2">
        <f t="shared" si="265"/>
        <v>0.29166666666666663</v>
      </c>
      <c r="AA1880">
        <f>1</f>
        <v>1</v>
      </c>
      <c r="AB1880" s="1">
        <v>42769</v>
      </c>
      <c r="AC1880" s="13">
        <f t="shared" si="266"/>
        <v>42767</v>
      </c>
      <c r="AD1880" s="14">
        <f t="shared" si="267"/>
        <v>42769</v>
      </c>
      <c r="AE1880" s="1" t="str">
        <f t="shared" si="268"/>
        <v>Friday</v>
      </c>
      <c r="AF1880" s="2">
        <v>0.29703703703703704</v>
      </c>
      <c r="AG1880" s="2">
        <f t="shared" si="269"/>
        <v>0.29166666666666663</v>
      </c>
      <c r="AH1880" t="s">
        <v>27</v>
      </c>
    </row>
    <row r="1881" spans="1:34" x14ac:dyDescent="0.2">
      <c r="A1881">
        <v>550946</v>
      </c>
      <c r="B1881" t="s">
        <v>20</v>
      </c>
      <c r="C1881" t="s">
        <v>28</v>
      </c>
      <c r="D1881" t="s">
        <v>22</v>
      </c>
      <c r="E1881">
        <v>53202</v>
      </c>
      <c r="F1881" t="s">
        <v>23</v>
      </c>
      <c r="G1881" t="s">
        <v>24</v>
      </c>
      <c r="H1881">
        <v>5541</v>
      </c>
      <c r="I1881" t="s">
        <v>37</v>
      </c>
      <c r="J1881">
        <f>VLOOKUP(I1881,[1]Key!$A$1:$C$72,2,FALSE)</f>
        <v>43.031320000000001</v>
      </c>
      <c r="K1881">
        <f>VLOOKUP(I1881,[1]Key!$A$1:$C$72,3,FALSE)</f>
        <v>-87.904259999999994</v>
      </c>
      <c r="L1881" t="s">
        <v>38</v>
      </c>
      <c r="M1881">
        <f>VLOOKUP(L1881,[1]Key!$A$1:$C$72,2,FALSE)</f>
        <v>43.004728999999998</v>
      </c>
      <c r="N1881">
        <f>VLOOKUP(L1881,[1]Key!$A$1:$C$72,3,FALSE)</f>
        <v>-87.905463999999995</v>
      </c>
      <c r="O1881">
        <v>19</v>
      </c>
      <c r="P1881">
        <v>0</v>
      </c>
      <c r="Q1881">
        <v>2.9</v>
      </c>
      <c r="R1881">
        <v>2.7</v>
      </c>
      <c r="S1881">
        <v>114</v>
      </c>
      <c r="T1881">
        <f t="shared" si="261"/>
        <v>-1</v>
      </c>
      <c r="U1881" s="1">
        <v>42770</v>
      </c>
      <c r="V1881" s="13">
        <f t="shared" si="262"/>
        <v>42767</v>
      </c>
      <c r="W1881" s="14">
        <f t="shared" si="263"/>
        <v>42770</v>
      </c>
      <c r="X1881" s="1" t="str">
        <f t="shared" si="264"/>
        <v>Saturday</v>
      </c>
      <c r="Y1881" s="2">
        <v>0.52811342592592592</v>
      </c>
      <c r="Z1881" s="2">
        <f t="shared" si="265"/>
        <v>0.54166666666666663</v>
      </c>
      <c r="AA1881">
        <f>1</f>
        <v>1</v>
      </c>
      <c r="AB1881" s="1">
        <v>42770</v>
      </c>
      <c r="AC1881" s="13">
        <f t="shared" si="266"/>
        <v>42767</v>
      </c>
      <c r="AD1881" s="14">
        <f t="shared" si="267"/>
        <v>42770</v>
      </c>
      <c r="AE1881" s="1" t="str">
        <f t="shared" si="268"/>
        <v>Saturday</v>
      </c>
      <c r="AF1881" s="2">
        <v>0.54123842592592586</v>
      </c>
      <c r="AG1881" s="2">
        <f t="shared" si="269"/>
        <v>0.54166666666666663</v>
      </c>
      <c r="AH1881" t="s">
        <v>27</v>
      </c>
    </row>
    <row r="1882" spans="1:34" x14ac:dyDescent="0.2">
      <c r="A1882">
        <v>550946</v>
      </c>
      <c r="B1882" t="s">
        <v>20</v>
      </c>
      <c r="C1882" t="s">
        <v>28</v>
      </c>
      <c r="D1882" t="s">
        <v>22</v>
      </c>
      <c r="E1882">
        <v>53202</v>
      </c>
      <c r="F1882" t="s">
        <v>23</v>
      </c>
      <c r="G1882" t="s">
        <v>24</v>
      </c>
      <c r="H1882">
        <v>247</v>
      </c>
      <c r="I1882" t="s">
        <v>31</v>
      </c>
      <c r="J1882">
        <f>VLOOKUP(I1882,[1]Key!$A$1:$C$72,2,FALSE)</f>
        <v>43.03519</v>
      </c>
      <c r="K1882">
        <f>VLOOKUP(I1882,[1]Key!$A$1:$C$72,3,FALSE)</f>
        <v>-87.907390000000007</v>
      </c>
      <c r="L1882" t="s">
        <v>33</v>
      </c>
      <c r="M1882">
        <f>VLOOKUP(L1882,[1]Key!$A$1:$C$72,2,FALSE)</f>
        <v>43.034619999999997</v>
      </c>
      <c r="N1882">
        <f>VLOOKUP(L1882,[1]Key!$A$1:$C$72,3,FALSE)</f>
        <v>-87.917500000000004</v>
      </c>
      <c r="O1882">
        <v>13</v>
      </c>
      <c r="P1882">
        <v>0</v>
      </c>
      <c r="Q1882">
        <v>2</v>
      </c>
      <c r="R1882">
        <v>1.9</v>
      </c>
      <c r="S1882">
        <v>78</v>
      </c>
      <c r="T1882">
        <f t="shared" si="261"/>
        <v>-1</v>
      </c>
      <c r="U1882" s="1">
        <v>42771</v>
      </c>
      <c r="V1882" s="13">
        <f t="shared" si="262"/>
        <v>42767</v>
      </c>
      <c r="W1882" s="14">
        <f t="shared" si="263"/>
        <v>42771</v>
      </c>
      <c r="X1882" s="1" t="str">
        <f t="shared" si="264"/>
        <v>Sunday</v>
      </c>
      <c r="Y1882" s="2">
        <v>0.51375000000000004</v>
      </c>
      <c r="Z1882" s="2">
        <f t="shared" si="265"/>
        <v>0.5</v>
      </c>
      <c r="AA1882">
        <f>1</f>
        <v>1</v>
      </c>
      <c r="AB1882" s="1">
        <v>42771</v>
      </c>
      <c r="AC1882" s="13">
        <f t="shared" si="266"/>
        <v>42767</v>
      </c>
      <c r="AD1882" s="14">
        <f t="shared" si="267"/>
        <v>42771</v>
      </c>
      <c r="AE1882" s="1" t="str">
        <f t="shared" si="268"/>
        <v>Sunday</v>
      </c>
      <c r="AF1882" s="2">
        <v>0.52251157407407411</v>
      </c>
      <c r="AG1882" s="2">
        <f t="shared" si="269"/>
        <v>0.54166666666666663</v>
      </c>
      <c r="AH1882" t="s">
        <v>27</v>
      </c>
    </row>
    <row r="1883" spans="1:34" x14ac:dyDescent="0.2">
      <c r="A1883">
        <v>551883</v>
      </c>
      <c r="B1883" t="s">
        <v>20</v>
      </c>
      <c r="C1883" t="s">
        <v>21</v>
      </c>
      <c r="D1883" t="s">
        <v>22</v>
      </c>
      <c r="E1883">
        <v>53213</v>
      </c>
      <c r="F1883" t="s">
        <v>23</v>
      </c>
      <c r="G1883" t="s">
        <v>24</v>
      </c>
      <c r="H1883">
        <v>5546</v>
      </c>
      <c r="I1883" t="s">
        <v>31</v>
      </c>
      <c r="J1883">
        <f>VLOOKUP(I1883,[1]Key!$A$1:$C$72,2,FALSE)</f>
        <v>43.03519</v>
      </c>
      <c r="K1883">
        <f>VLOOKUP(I1883,[1]Key!$A$1:$C$72,3,FALSE)</f>
        <v>-87.907390000000007</v>
      </c>
      <c r="L1883" t="s">
        <v>39</v>
      </c>
      <c r="M1883">
        <f>VLOOKUP(L1883,[1]Key!$A$1:$C$72,2,FALSE)</f>
        <v>43.03913</v>
      </c>
      <c r="N1883">
        <f>VLOOKUP(L1883,[1]Key!$A$1:$C$72,3,FALSE)</f>
        <v>-87.916150000000002</v>
      </c>
      <c r="O1883">
        <v>7</v>
      </c>
      <c r="P1883">
        <v>0</v>
      </c>
      <c r="Q1883">
        <v>1.1000000000000001</v>
      </c>
      <c r="R1883">
        <v>1</v>
      </c>
      <c r="S1883">
        <v>42</v>
      </c>
      <c r="T1883">
        <f t="shared" si="261"/>
        <v>-1</v>
      </c>
      <c r="U1883" s="1">
        <v>42773</v>
      </c>
      <c r="V1883" s="13">
        <f t="shared" si="262"/>
        <v>42767</v>
      </c>
      <c r="W1883" s="14">
        <f t="shared" si="263"/>
        <v>42773</v>
      </c>
      <c r="X1883" s="1" t="str">
        <f t="shared" si="264"/>
        <v>Tuesday</v>
      </c>
      <c r="Y1883" s="2">
        <v>0.80833333333333324</v>
      </c>
      <c r="Z1883" s="2">
        <f t="shared" si="265"/>
        <v>0.79166666666666663</v>
      </c>
      <c r="AA1883">
        <f>1</f>
        <v>1</v>
      </c>
      <c r="AB1883" s="1">
        <v>42773</v>
      </c>
      <c r="AC1883" s="13">
        <f t="shared" si="266"/>
        <v>42767</v>
      </c>
      <c r="AD1883" s="14">
        <f t="shared" si="267"/>
        <v>42773</v>
      </c>
      <c r="AE1883" s="1" t="str">
        <f t="shared" si="268"/>
        <v>Tuesday</v>
      </c>
      <c r="AF1883" s="2">
        <v>0.8132638888888889</v>
      </c>
      <c r="AG1883" s="2">
        <f t="shared" si="269"/>
        <v>0.83333333333333326</v>
      </c>
      <c r="AH1883" t="s">
        <v>27</v>
      </c>
    </row>
    <row r="1884" spans="1:34" x14ac:dyDescent="0.2">
      <c r="A1884">
        <v>551883</v>
      </c>
      <c r="B1884" t="s">
        <v>20</v>
      </c>
      <c r="C1884" t="s">
        <v>21</v>
      </c>
      <c r="D1884" t="s">
        <v>22</v>
      </c>
      <c r="E1884">
        <v>53213</v>
      </c>
      <c r="F1884" t="s">
        <v>23</v>
      </c>
      <c r="G1884" t="s">
        <v>24</v>
      </c>
      <c r="H1884">
        <v>5490</v>
      </c>
      <c r="I1884" t="s">
        <v>37</v>
      </c>
      <c r="J1884">
        <f>VLOOKUP(I1884,[1]Key!$A$1:$C$72,2,FALSE)</f>
        <v>43.031320000000001</v>
      </c>
      <c r="K1884">
        <f>VLOOKUP(I1884,[1]Key!$A$1:$C$72,3,FALSE)</f>
        <v>-87.904259999999994</v>
      </c>
      <c r="L1884" t="s">
        <v>40</v>
      </c>
      <c r="M1884">
        <f>VLOOKUP(L1884,[1]Key!$A$1:$C$72,2,FALSE)</f>
        <v>43.031480000000002</v>
      </c>
      <c r="N1884">
        <f>VLOOKUP(L1884,[1]Key!$A$1:$C$72,3,FALSE)</f>
        <v>-87.908169999999998</v>
      </c>
      <c r="O1884">
        <v>7</v>
      </c>
      <c r="P1884">
        <v>0</v>
      </c>
      <c r="Q1884">
        <v>1.1000000000000001</v>
      </c>
      <c r="R1884">
        <v>1</v>
      </c>
      <c r="S1884">
        <v>42</v>
      </c>
      <c r="T1884">
        <f t="shared" si="261"/>
        <v>-1</v>
      </c>
      <c r="U1884" s="1">
        <v>42772</v>
      </c>
      <c r="V1884" s="13">
        <f t="shared" si="262"/>
        <v>42767</v>
      </c>
      <c r="W1884" s="14">
        <f t="shared" si="263"/>
        <v>42772</v>
      </c>
      <c r="X1884" s="1" t="str">
        <f t="shared" si="264"/>
        <v>Monday</v>
      </c>
      <c r="Y1884" s="2">
        <v>0.31782407407407409</v>
      </c>
      <c r="Z1884" s="2">
        <f t="shared" si="265"/>
        <v>0.33333333333333331</v>
      </c>
      <c r="AA1884">
        <f>1</f>
        <v>1</v>
      </c>
      <c r="AB1884" s="1">
        <v>42772</v>
      </c>
      <c r="AC1884" s="13">
        <f t="shared" si="266"/>
        <v>42767</v>
      </c>
      <c r="AD1884" s="14">
        <f t="shared" si="267"/>
        <v>42772</v>
      </c>
      <c r="AE1884" s="1" t="str">
        <f t="shared" si="268"/>
        <v>Monday</v>
      </c>
      <c r="AF1884" s="2">
        <v>0.32248842592592591</v>
      </c>
      <c r="AG1884" s="2">
        <f t="shared" si="269"/>
        <v>0.33333333333333331</v>
      </c>
      <c r="AH1884" t="s">
        <v>27</v>
      </c>
    </row>
    <row r="1885" spans="1:34" x14ac:dyDescent="0.2">
      <c r="A1885">
        <v>551883</v>
      </c>
      <c r="B1885" t="s">
        <v>20</v>
      </c>
      <c r="C1885" t="s">
        <v>21</v>
      </c>
      <c r="D1885" t="s">
        <v>22</v>
      </c>
      <c r="E1885">
        <v>53213</v>
      </c>
      <c r="F1885" t="s">
        <v>23</v>
      </c>
      <c r="G1885" t="s">
        <v>24</v>
      </c>
      <c r="H1885">
        <v>11049</v>
      </c>
      <c r="I1885" t="s">
        <v>41</v>
      </c>
      <c r="J1885">
        <f>VLOOKUP(I1885,[1]Key!$A$1:$C$72,2,FALSE)</f>
        <v>43.04824</v>
      </c>
      <c r="K1885">
        <f>VLOOKUP(I1885,[1]Key!$A$1:$C$72,3,FALSE)</f>
        <v>-87.904970000000006</v>
      </c>
      <c r="L1885" t="s">
        <v>31</v>
      </c>
      <c r="M1885">
        <f>VLOOKUP(L1885,[1]Key!$A$1:$C$72,2,FALSE)</f>
        <v>43.03519</v>
      </c>
      <c r="N1885">
        <f>VLOOKUP(L1885,[1]Key!$A$1:$C$72,3,FALSE)</f>
        <v>-87.907390000000007</v>
      </c>
      <c r="O1885">
        <v>7</v>
      </c>
      <c r="P1885">
        <v>0</v>
      </c>
      <c r="Q1885">
        <v>1.1000000000000001</v>
      </c>
      <c r="R1885">
        <v>1</v>
      </c>
      <c r="S1885">
        <v>42</v>
      </c>
      <c r="T1885">
        <f t="shared" si="261"/>
        <v>-1</v>
      </c>
      <c r="U1885" s="1">
        <v>42788</v>
      </c>
      <c r="V1885" s="13">
        <f t="shared" si="262"/>
        <v>42767</v>
      </c>
      <c r="W1885" s="14">
        <f t="shared" si="263"/>
        <v>42788</v>
      </c>
      <c r="X1885" s="1" t="str">
        <f t="shared" si="264"/>
        <v>Wednesday</v>
      </c>
      <c r="Y1885" s="2">
        <v>0.51840277777777777</v>
      </c>
      <c r="Z1885" s="2">
        <f t="shared" si="265"/>
        <v>0.5</v>
      </c>
      <c r="AA1885">
        <f>1</f>
        <v>1</v>
      </c>
      <c r="AB1885" s="1">
        <v>42788</v>
      </c>
      <c r="AC1885" s="13">
        <f t="shared" si="266"/>
        <v>42767</v>
      </c>
      <c r="AD1885" s="14">
        <f t="shared" si="267"/>
        <v>42788</v>
      </c>
      <c r="AE1885" s="1" t="str">
        <f t="shared" si="268"/>
        <v>Wednesday</v>
      </c>
      <c r="AF1885" s="2">
        <v>0.52346064814814819</v>
      </c>
      <c r="AG1885" s="2">
        <f t="shared" si="269"/>
        <v>0.54166666666666663</v>
      </c>
      <c r="AH1885" t="s">
        <v>27</v>
      </c>
    </row>
    <row r="1886" spans="1:34" x14ac:dyDescent="0.2">
      <c r="A1886">
        <v>558783</v>
      </c>
      <c r="B1886" t="s">
        <v>20</v>
      </c>
      <c r="C1886" t="s">
        <v>42</v>
      </c>
      <c r="D1886" t="s">
        <v>22</v>
      </c>
      <c r="E1886">
        <v>53066</v>
      </c>
      <c r="F1886" t="s">
        <v>23</v>
      </c>
      <c r="G1886" t="s">
        <v>24</v>
      </c>
      <c r="H1886">
        <v>157</v>
      </c>
      <c r="I1886" t="s">
        <v>31</v>
      </c>
      <c r="J1886">
        <f>VLOOKUP(I1886,[1]Key!$A$1:$C$72,2,FALSE)</f>
        <v>43.03519</v>
      </c>
      <c r="K1886">
        <f>VLOOKUP(I1886,[1]Key!$A$1:$C$72,3,FALSE)</f>
        <v>-87.907390000000007</v>
      </c>
      <c r="L1886" t="s">
        <v>43</v>
      </c>
      <c r="M1886">
        <f>VLOOKUP(L1886,[1]Key!$A$1:$C$72,2,FALSE)</f>
        <v>43.03886</v>
      </c>
      <c r="N1886">
        <f>VLOOKUP(L1886,[1]Key!$A$1:$C$72,3,FALSE)</f>
        <v>-87.902720000000002</v>
      </c>
      <c r="O1886">
        <v>5</v>
      </c>
      <c r="P1886">
        <v>0</v>
      </c>
      <c r="Q1886">
        <v>0.8</v>
      </c>
      <c r="R1886">
        <v>0.7</v>
      </c>
      <c r="S1886">
        <v>30</v>
      </c>
      <c r="T1886">
        <f t="shared" si="261"/>
        <v>-1</v>
      </c>
      <c r="U1886" s="1">
        <v>42789</v>
      </c>
      <c r="V1886" s="13">
        <f t="shared" si="262"/>
        <v>42767</v>
      </c>
      <c r="W1886" s="14">
        <f t="shared" si="263"/>
        <v>42789</v>
      </c>
      <c r="X1886" s="1" t="str">
        <f t="shared" si="264"/>
        <v>Thursday</v>
      </c>
      <c r="Y1886" s="2">
        <v>0.58716435185185178</v>
      </c>
      <c r="Z1886" s="2">
        <f t="shared" si="265"/>
        <v>0.58333333333333326</v>
      </c>
      <c r="AA1886">
        <f>1</f>
        <v>1</v>
      </c>
      <c r="AB1886" s="1">
        <v>42789</v>
      </c>
      <c r="AC1886" s="13">
        <f t="shared" si="266"/>
        <v>42767</v>
      </c>
      <c r="AD1886" s="14">
        <f t="shared" si="267"/>
        <v>42789</v>
      </c>
      <c r="AE1886" s="1" t="str">
        <f t="shared" si="268"/>
        <v>Thursday</v>
      </c>
      <c r="AF1886" s="2">
        <v>0.59074074074074068</v>
      </c>
      <c r="AG1886" s="2">
        <f t="shared" si="269"/>
        <v>0.58333333333333326</v>
      </c>
      <c r="AH1886" t="s">
        <v>27</v>
      </c>
    </row>
    <row r="1887" spans="1:34" x14ac:dyDescent="0.2">
      <c r="A1887">
        <v>558783</v>
      </c>
      <c r="B1887" t="s">
        <v>20</v>
      </c>
      <c r="C1887" t="s">
        <v>42</v>
      </c>
      <c r="D1887" t="s">
        <v>22</v>
      </c>
      <c r="E1887">
        <v>53066</v>
      </c>
      <c r="F1887" t="s">
        <v>23</v>
      </c>
      <c r="G1887" t="s">
        <v>24</v>
      </c>
      <c r="H1887">
        <v>5474</v>
      </c>
      <c r="I1887" t="s">
        <v>43</v>
      </c>
      <c r="J1887">
        <f>VLOOKUP(I1887,[1]Key!$A$1:$C$72,2,FALSE)</f>
        <v>43.03886</v>
      </c>
      <c r="K1887">
        <f>VLOOKUP(I1887,[1]Key!$A$1:$C$72,3,FALSE)</f>
        <v>-87.902720000000002</v>
      </c>
      <c r="L1887" t="s">
        <v>33</v>
      </c>
      <c r="M1887">
        <f>VLOOKUP(L1887,[1]Key!$A$1:$C$72,2,FALSE)</f>
        <v>43.034619999999997</v>
      </c>
      <c r="N1887">
        <f>VLOOKUP(L1887,[1]Key!$A$1:$C$72,3,FALSE)</f>
        <v>-87.917500000000004</v>
      </c>
      <c r="O1887">
        <v>9</v>
      </c>
      <c r="P1887">
        <v>0</v>
      </c>
      <c r="Q1887">
        <v>1.4</v>
      </c>
      <c r="R1887">
        <v>1.3</v>
      </c>
      <c r="S1887">
        <v>54</v>
      </c>
      <c r="T1887">
        <f t="shared" si="261"/>
        <v>-1</v>
      </c>
      <c r="U1887" s="1">
        <v>42784</v>
      </c>
      <c r="V1887" s="13">
        <f t="shared" si="262"/>
        <v>42767</v>
      </c>
      <c r="W1887" s="14">
        <f t="shared" si="263"/>
        <v>42784</v>
      </c>
      <c r="X1887" s="1" t="str">
        <f t="shared" si="264"/>
        <v>Saturday</v>
      </c>
      <c r="Y1887" s="2">
        <v>0.55712962962962964</v>
      </c>
      <c r="Z1887" s="2">
        <f t="shared" si="265"/>
        <v>0.54166666666666663</v>
      </c>
      <c r="AA1887">
        <f>1</f>
        <v>1</v>
      </c>
      <c r="AB1887" s="1">
        <v>42784</v>
      </c>
      <c r="AC1887" s="13">
        <f t="shared" si="266"/>
        <v>42767</v>
      </c>
      <c r="AD1887" s="14">
        <f t="shared" si="267"/>
        <v>42784</v>
      </c>
      <c r="AE1887" s="1" t="str">
        <f t="shared" si="268"/>
        <v>Saturday</v>
      </c>
      <c r="AF1887" s="2">
        <v>0.56369212962962967</v>
      </c>
      <c r="AG1887" s="2">
        <f t="shared" si="269"/>
        <v>0.58333333333333326</v>
      </c>
      <c r="AH1887" t="s">
        <v>27</v>
      </c>
    </row>
    <row r="1888" spans="1:34" x14ac:dyDescent="0.2">
      <c r="A1888">
        <v>558783</v>
      </c>
      <c r="B1888" t="s">
        <v>20</v>
      </c>
      <c r="C1888" t="s">
        <v>42</v>
      </c>
      <c r="D1888" t="s">
        <v>22</v>
      </c>
      <c r="E1888">
        <v>53066</v>
      </c>
      <c r="F1888" t="s">
        <v>23</v>
      </c>
      <c r="G1888" t="s">
        <v>24</v>
      </c>
      <c r="H1888">
        <v>5424</v>
      </c>
      <c r="I1888" t="s">
        <v>44</v>
      </c>
      <c r="J1888">
        <f>VLOOKUP(I1888,[1]Key!$A$1:$C$72,2,FALSE)</f>
        <v>43.045712999999999</v>
      </c>
      <c r="K1888">
        <f>VLOOKUP(I1888,[1]Key!$A$1:$C$72,3,FALSE)</f>
        <v>-87.899756999999994</v>
      </c>
      <c r="L1888" t="s">
        <v>43</v>
      </c>
      <c r="M1888">
        <f>VLOOKUP(L1888,[1]Key!$A$1:$C$72,2,FALSE)</f>
        <v>43.03886</v>
      </c>
      <c r="N1888">
        <f>VLOOKUP(L1888,[1]Key!$A$1:$C$72,3,FALSE)</f>
        <v>-87.902720000000002</v>
      </c>
      <c r="O1888">
        <v>4</v>
      </c>
      <c r="P1888">
        <v>0</v>
      </c>
      <c r="Q1888">
        <v>0.6</v>
      </c>
      <c r="R1888">
        <v>0.6</v>
      </c>
      <c r="S1888">
        <v>24</v>
      </c>
      <c r="T1888">
        <f t="shared" si="261"/>
        <v>-1</v>
      </c>
      <c r="U1888" s="1">
        <v>42783</v>
      </c>
      <c r="V1888" s="13">
        <f t="shared" si="262"/>
        <v>42767</v>
      </c>
      <c r="W1888" s="14">
        <f t="shared" si="263"/>
        <v>42783</v>
      </c>
      <c r="X1888" s="1" t="str">
        <f t="shared" si="264"/>
        <v>Friday</v>
      </c>
      <c r="Y1888" s="2">
        <v>0.55216435185185186</v>
      </c>
      <c r="Z1888" s="2">
        <f t="shared" si="265"/>
        <v>0.54166666666666663</v>
      </c>
      <c r="AA1888">
        <f>1</f>
        <v>1</v>
      </c>
      <c r="AB1888" s="1">
        <v>42783</v>
      </c>
      <c r="AC1888" s="13">
        <f t="shared" si="266"/>
        <v>42767</v>
      </c>
      <c r="AD1888" s="14">
        <f t="shared" si="267"/>
        <v>42783</v>
      </c>
      <c r="AE1888" s="1" t="str">
        <f t="shared" si="268"/>
        <v>Friday</v>
      </c>
      <c r="AF1888" s="2">
        <v>0.55547453703703698</v>
      </c>
      <c r="AG1888" s="2">
        <f t="shared" si="269"/>
        <v>0.54166666666666663</v>
      </c>
      <c r="AH1888" t="s">
        <v>27</v>
      </c>
    </row>
    <row r="1889" spans="1:34" x14ac:dyDescent="0.2">
      <c r="A1889">
        <v>563412</v>
      </c>
      <c r="B1889" t="s">
        <v>20</v>
      </c>
      <c r="C1889" t="s">
        <v>45</v>
      </c>
      <c r="D1889" t="s">
        <v>46</v>
      </c>
      <c r="E1889">
        <v>60043</v>
      </c>
      <c r="F1889" t="s">
        <v>23</v>
      </c>
      <c r="G1889" t="s">
        <v>24</v>
      </c>
      <c r="H1889">
        <v>5474</v>
      </c>
      <c r="I1889" t="s">
        <v>47</v>
      </c>
      <c r="J1889">
        <f>VLOOKUP(I1889,[1]Key!$A$1:$C$72,2,FALSE)</f>
        <v>43.049230000000001</v>
      </c>
      <c r="K1889">
        <f>VLOOKUP(I1889,[1]Key!$A$1:$C$72,3,FALSE)</f>
        <v>-87.911940000000001</v>
      </c>
      <c r="L1889" t="s">
        <v>33</v>
      </c>
      <c r="M1889">
        <f>VLOOKUP(L1889,[1]Key!$A$1:$C$72,2,FALSE)</f>
        <v>43.034619999999997</v>
      </c>
      <c r="N1889">
        <f>VLOOKUP(L1889,[1]Key!$A$1:$C$72,3,FALSE)</f>
        <v>-87.917500000000004</v>
      </c>
      <c r="O1889">
        <v>12</v>
      </c>
      <c r="P1889">
        <v>0</v>
      </c>
      <c r="Q1889">
        <v>1.8</v>
      </c>
      <c r="R1889">
        <v>1.7</v>
      </c>
      <c r="S1889">
        <v>72</v>
      </c>
      <c r="T1889">
        <f t="shared" si="261"/>
        <v>-1</v>
      </c>
      <c r="U1889" s="1">
        <v>42786</v>
      </c>
      <c r="V1889" s="13">
        <f t="shared" si="262"/>
        <v>42767</v>
      </c>
      <c r="W1889" s="14">
        <f t="shared" si="263"/>
        <v>42786</v>
      </c>
      <c r="X1889" s="1" t="str">
        <f t="shared" si="264"/>
        <v>Monday</v>
      </c>
      <c r="Y1889" s="2">
        <v>0.72515046296296293</v>
      </c>
      <c r="Z1889" s="2">
        <f t="shared" si="265"/>
        <v>0.70833333333333326</v>
      </c>
      <c r="AA1889">
        <f>1</f>
        <v>1</v>
      </c>
      <c r="AB1889" s="1">
        <v>42786</v>
      </c>
      <c r="AC1889" s="13">
        <f t="shared" si="266"/>
        <v>42767</v>
      </c>
      <c r="AD1889" s="14">
        <f t="shared" si="267"/>
        <v>42786</v>
      </c>
      <c r="AE1889" s="1" t="str">
        <f t="shared" si="268"/>
        <v>Monday</v>
      </c>
      <c r="AF1889" s="2">
        <v>0.73368055555555556</v>
      </c>
      <c r="AG1889" s="2">
        <f t="shared" si="269"/>
        <v>0.75</v>
      </c>
      <c r="AH1889" t="s">
        <v>27</v>
      </c>
    </row>
    <row r="1890" spans="1:34" x14ac:dyDescent="0.2">
      <c r="A1890">
        <v>563412</v>
      </c>
      <c r="B1890" t="s">
        <v>20</v>
      </c>
      <c r="C1890" t="s">
        <v>45</v>
      </c>
      <c r="D1890" t="s">
        <v>46</v>
      </c>
      <c r="E1890">
        <v>60043</v>
      </c>
      <c r="F1890" t="s">
        <v>23</v>
      </c>
      <c r="G1890" t="s">
        <v>24</v>
      </c>
      <c r="H1890">
        <v>5474</v>
      </c>
      <c r="I1890" t="s">
        <v>47</v>
      </c>
      <c r="J1890">
        <f>VLOOKUP(I1890,[1]Key!$A$1:$C$72,2,FALSE)</f>
        <v>43.049230000000001</v>
      </c>
      <c r="K1890">
        <f>VLOOKUP(I1890,[1]Key!$A$1:$C$72,3,FALSE)</f>
        <v>-87.911940000000001</v>
      </c>
      <c r="L1890" t="s">
        <v>33</v>
      </c>
      <c r="M1890">
        <f>VLOOKUP(L1890,[1]Key!$A$1:$C$72,2,FALSE)</f>
        <v>43.034619999999997</v>
      </c>
      <c r="N1890">
        <f>VLOOKUP(L1890,[1]Key!$A$1:$C$72,3,FALSE)</f>
        <v>-87.917500000000004</v>
      </c>
      <c r="O1890">
        <v>13</v>
      </c>
      <c r="P1890">
        <v>0</v>
      </c>
      <c r="Q1890">
        <v>2</v>
      </c>
      <c r="R1890">
        <v>1.9</v>
      </c>
      <c r="S1890">
        <v>78</v>
      </c>
      <c r="T1890">
        <f t="shared" si="261"/>
        <v>-1</v>
      </c>
      <c r="U1890" s="1">
        <v>42780</v>
      </c>
      <c r="V1890" s="13">
        <f t="shared" si="262"/>
        <v>42767</v>
      </c>
      <c r="W1890" s="14">
        <f t="shared" si="263"/>
        <v>42780</v>
      </c>
      <c r="X1890" s="1" t="str">
        <f t="shared" si="264"/>
        <v>Tuesday</v>
      </c>
      <c r="Y1890" s="2">
        <v>0.72280092592592593</v>
      </c>
      <c r="Z1890" s="2">
        <f t="shared" si="265"/>
        <v>0.70833333333333326</v>
      </c>
      <c r="AA1890">
        <f>1</f>
        <v>1</v>
      </c>
      <c r="AB1890" s="1">
        <v>42780</v>
      </c>
      <c r="AC1890" s="13">
        <f t="shared" si="266"/>
        <v>42767</v>
      </c>
      <c r="AD1890" s="14">
        <f t="shared" si="267"/>
        <v>42780</v>
      </c>
      <c r="AE1890" s="1" t="str">
        <f t="shared" si="268"/>
        <v>Tuesday</v>
      </c>
      <c r="AF1890" s="2">
        <v>0.73141203703703705</v>
      </c>
      <c r="AG1890" s="2">
        <f t="shared" si="269"/>
        <v>0.75</v>
      </c>
      <c r="AH1890" t="s">
        <v>27</v>
      </c>
    </row>
    <row r="1891" spans="1:34" x14ac:dyDescent="0.2">
      <c r="A1891">
        <v>563412</v>
      </c>
      <c r="B1891" t="s">
        <v>20</v>
      </c>
      <c r="C1891" t="s">
        <v>45</v>
      </c>
      <c r="D1891" t="s">
        <v>46</v>
      </c>
      <c r="E1891">
        <v>60043</v>
      </c>
      <c r="F1891" t="s">
        <v>23</v>
      </c>
      <c r="G1891" t="s">
        <v>24</v>
      </c>
      <c r="H1891">
        <v>5474</v>
      </c>
      <c r="I1891" t="s">
        <v>47</v>
      </c>
      <c r="J1891">
        <f>VLOOKUP(I1891,[1]Key!$A$1:$C$72,2,FALSE)</f>
        <v>43.049230000000001</v>
      </c>
      <c r="K1891">
        <f>VLOOKUP(I1891,[1]Key!$A$1:$C$72,3,FALSE)</f>
        <v>-87.911940000000001</v>
      </c>
      <c r="L1891" t="s">
        <v>33</v>
      </c>
      <c r="M1891">
        <f>VLOOKUP(L1891,[1]Key!$A$1:$C$72,2,FALSE)</f>
        <v>43.034619999999997</v>
      </c>
      <c r="N1891">
        <f>VLOOKUP(L1891,[1]Key!$A$1:$C$72,3,FALSE)</f>
        <v>-87.917500000000004</v>
      </c>
      <c r="O1891">
        <v>13</v>
      </c>
      <c r="P1891">
        <v>0</v>
      </c>
      <c r="Q1891">
        <v>2</v>
      </c>
      <c r="R1891">
        <v>1.9</v>
      </c>
      <c r="S1891">
        <v>78</v>
      </c>
      <c r="T1891">
        <f t="shared" si="261"/>
        <v>-1</v>
      </c>
      <c r="U1891" s="1">
        <v>42782</v>
      </c>
      <c r="V1891" s="13">
        <f t="shared" si="262"/>
        <v>42767</v>
      </c>
      <c r="W1891" s="14">
        <f t="shared" si="263"/>
        <v>42782</v>
      </c>
      <c r="X1891" s="1" t="str">
        <f t="shared" si="264"/>
        <v>Thursday</v>
      </c>
      <c r="Y1891" s="2">
        <v>0.72326388888888893</v>
      </c>
      <c r="Z1891" s="2">
        <f t="shared" si="265"/>
        <v>0.70833333333333326</v>
      </c>
      <c r="AA1891">
        <f>1</f>
        <v>1</v>
      </c>
      <c r="AB1891" s="1">
        <v>42782</v>
      </c>
      <c r="AC1891" s="13">
        <f t="shared" si="266"/>
        <v>42767</v>
      </c>
      <c r="AD1891" s="14">
        <f t="shared" si="267"/>
        <v>42782</v>
      </c>
      <c r="AE1891" s="1" t="str">
        <f t="shared" si="268"/>
        <v>Thursday</v>
      </c>
      <c r="AF1891" s="2">
        <v>0.7322453703703703</v>
      </c>
      <c r="AG1891" s="2">
        <f t="shared" si="269"/>
        <v>0.75</v>
      </c>
      <c r="AH1891" t="s">
        <v>27</v>
      </c>
    </row>
    <row r="1892" spans="1:34" x14ac:dyDescent="0.2">
      <c r="A1892">
        <v>563412</v>
      </c>
      <c r="B1892" t="s">
        <v>20</v>
      </c>
      <c r="C1892" t="s">
        <v>45</v>
      </c>
      <c r="D1892" t="s">
        <v>46</v>
      </c>
      <c r="E1892">
        <v>60043</v>
      </c>
      <c r="F1892" t="s">
        <v>23</v>
      </c>
      <c r="G1892" t="s">
        <v>24</v>
      </c>
      <c r="H1892">
        <v>5485</v>
      </c>
      <c r="I1892" t="s">
        <v>47</v>
      </c>
      <c r="J1892">
        <f>VLOOKUP(I1892,[1]Key!$A$1:$C$72,2,FALSE)</f>
        <v>43.049230000000001</v>
      </c>
      <c r="K1892">
        <f>VLOOKUP(I1892,[1]Key!$A$1:$C$72,3,FALSE)</f>
        <v>-87.911940000000001</v>
      </c>
      <c r="L1892" t="s">
        <v>33</v>
      </c>
      <c r="M1892">
        <f>VLOOKUP(L1892,[1]Key!$A$1:$C$72,2,FALSE)</f>
        <v>43.034619999999997</v>
      </c>
      <c r="N1892">
        <f>VLOOKUP(L1892,[1]Key!$A$1:$C$72,3,FALSE)</f>
        <v>-87.917500000000004</v>
      </c>
      <c r="O1892">
        <v>11</v>
      </c>
      <c r="P1892">
        <v>0</v>
      </c>
      <c r="Q1892">
        <v>1.7</v>
      </c>
      <c r="R1892">
        <v>1.6</v>
      </c>
      <c r="S1892">
        <v>66</v>
      </c>
      <c r="T1892">
        <f t="shared" si="261"/>
        <v>-1</v>
      </c>
      <c r="U1892" s="1">
        <v>42776</v>
      </c>
      <c r="V1892" s="13">
        <f t="shared" si="262"/>
        <v>42767</v>
      </c>
      <c r="W1892" s="14">
        <f t="shared" si="263"/>
        <v>42776</v>
      </c>
      <c r="X1892" s="1" t="str">
        <f t="shared" si="264"/>
        <v>Friday</v>
      </c>
      <c r="Y1892" s="2">
        <v>0.60991898148148149</v>
      </c>
      <c r="Z1892" s="2">
        <f t="shared" si="265"/>
        <v>0.625</v>
      </c>
      <c r="AA1892">
        <f>1</f>
        <v>1</v>
      </c>
      <c r="AB1892" s="1">
        <v>42776</v>
      </c>
      <c r="AC1892" s="13">
        <f t="shared" si="266"/>
        <v>42767</v>
      </c>
      <c r="AD1892" s="14">
        <f t="shared" si="267"/>
        <v>42776</v>
      </c>
      <c r="AE1892" s="1" t="str">
        <f t="shared" si="268"/>
        <v>Friday</v>
      </c>
      <c r="AF1892" s="2">
        <v>0.61776620370370372</v>
      </c>
      <c r="AG1892" s="2">
        <f t="shared" si="269"/>
        <v>0.625</v>
      </c>
      <c r="AH1892" t="s">
        <v>27</v>
      </c>
    </row>
    <row r="1893" spans="1:34" x14ac:dyDescent="0.2">
      <c r="A1893">
        <v>671983</v>
      </c>
      <c r="B1893" t="s">
        <v>20</v>
      </c>
      <c r="C1893" t="s">
        <v>49</v>
      </c>
      <c r="D1893" t="s">
        <v>22</v>
      </c>
      <c r="E1893">
        <v>53217</v>
      </c>
      <c r="F1893" t="s">
        <v>23</v>
      </c>
      <c r="G1893" t="s">
        <v>24</v>
      </c>
      <c r="H1893">
        <v>81</v>
      </c>
      <c r="I1893" t="s">
        <v>43</v>
      </c>
      <c r="J1893">
        <f>VLOOKUP(I1893,[1]Key!$A$1:$C$72,2,FALSE)</f>
        <v>43.03886</v>
      </c>
      <c r="K1893">
        <f>VLOOKUP(I1893,[1]Key!$A$1:$C$72,3,FALSE)</f>
        <v>-87.902720000000002</v>
      </c>
      <c r="L1893" t="s">
        <v>31</v>
      </c>
      <c r="M1893">
        <f>VLOOKUP(L1893,[1]Key!$A$1:$C$72,2,FALSE)</f>
        <v>43.03519</v>
      </c>
      <c r="N1893">
        <f>VLOOKUP(L1893,[1]Key!$A$1:$C$72,3,FALSE)</f>
        <v>-87.907390000000007</v>
      </c>
      <c r="O1893">
        <v>31</v>
      </c>
      <c r="P1893">
        <v>0</v>
      </c>
      <c r="Q1893">
        <v>4.7</v>
      </c>
      <c r="R1893">
        <v>4.4000000000000004</v>
      </c>
      <c r="S1893">
        <v>186</v>
      </c>
      <c r="T1893">
        <f t="shared" si="261"/>
        <v>-1</v>
      </c>
      <c r="U1893" s="1">
        <v>42787</v>
      </c>
      <c r="V1893" s="13">
        <f t="shared" si="262"/>
        <v>42767</v>
      </c>
      <c r="W1893" s="14">
        <f t="shared" si="263"/>
        <v>42787</v>
      </c>
      <c r="X1893" s="1" t="str">
        <f t="shared" si="264"/>
        <v>Tuesday</v>
      </c>
      <c r="Y1893" s="2">
        <v>0.56195601851851851</v>
      </c>
      <c r="Z1893" s="2">
        <f t="shared" si="265"/>
        <v>0.54166666666666663</v>
      </c>
      <c r="AA1893">
        <f>1</f>
        <v>1</v>
      </c>
      <c r="AB1893" s="1">
        <v>42787</v>
      </c>
      <c r="AC1893" s="13">
        <f t="shared" si="266"/>
        <v>42767</v>
      </c>
      <c r="AD1893" s="14">
        <f t="shared" si="267"/>
        <v>42787</v>
      </c>
      <c r="AE1893" s="1" t="str">
        <f t="shared" si="268"/>
        <v>Tuesday</v>
      </c>
      <c r="AF1893" s="2">
        <v>0.5834259259259259</v>
      </c>
      <c r="AG1893" s="2">
        <f t="shared" si="269"/>
        <v>0.58333333333333326</v>
      </c>
      <c r="AH1893" t="s">
        <v>27</v>
      </c>
    </row>
    <row r="1894" spans="1:34" x14ac:dyDescent="0.2">
      <c r="A1894">
        <v>671983</v>
      </c>
      <c r="B1894" t="s">
        <v>20</v>
      </c>
      <c r="C1894" t="s">
        <v>49</v>
      </c>
      <c r="D1894" t="s">
        <v>22</v>
      </c>
      <c r="E1894">
        <v>53217</v>
      </c>
      <c r="F1894" t="s">
        <v>23</v>
      </c>
      <c r="G1894" t="s">
        <v>24</v>
      </c>
      <c r="H1894">
        <v>5445</v>
      </c>
      <c r="I1894" t="s">
        <v>50</v>
      </c>
      <c r="J1894">
        <f>VLOOKUP(I1894,[1]Key!$A$1:$C$72,2,FALSE)</f>
        <v>43.052549999999997</v>
      </c>
      <c r="K1894">
        <f>VLOOKUP(I1894,[1]Key!$A$1:$C$72,3,FALSE)</f>
        <v>-87.909329999999997</v>
      </c>
      <c r="L1894" t="s">
        <v>51</v>
      </c>
      <c r="M1894">
        <f>VLOOKUP(L1894,[1]Key!$A$1:$C$72,2,FALSE)</f>
        <v>43.05536</v>
      </c>
      <c r="N1894">
        <f>VLOOKUP(L1894,[1]Key!$A$1:$C$72,3,FALSE)</f>
        <v>-87.90504</v>
      </c>
      <c r="O1894">
        <v>2</v>
      </c>
      <c r="P1894">
        <v>0</v>
      </c>
      <c r="Q1894">
        <v>0.3</v>
      </c>
      <c r="R1894">
        <v>0.3</v>
      </c>
      <c r="S1894">
        <v>12</v>
      </c>
      <c r="T1894">
        <f t="shared" si="261"/>
        <v>-1</v>
      </c>
      <c r="U1894" s="1">
        <v>42783</v>
      </c>
      <c r="V1894" s="13">
        <f t="shared" si="262"/>
        <v>42767</v>
      </c>
      <c r="W1894" s="14">
        <f t="shared" si="263"/>
        <v>42783</v>
      </c>
      <c r="X1894" s="1" t="str">
        <f t="shared" si="264"/>
        <v>Friday</v>
      </c>
      <c r="Y1894" s="2">
        <v>0.51885416666666673</v>
      </c>
      <c r="Z1894" s="2">
        <f t="shared" si="265"/>
        <v>0.5</v>
      </c>
      <c r="AA1894">
        <f>1</f>
        <v>1</v>
      </c>
      <c r="AB1894" s="1">
        <v>42783</v>
      </c>
      <c r="AC1894" s="13">
        <f t="shared" si="266"/>
        <v>42767</v>
      </c>
      <c r="AD1894" s="14">
        <f t="shared" si="267"/>
        <v>42783</v>
      </c>
      <c r="AE1894" s="1" t="str">
        <f t="shared" si="268"/>
        <v>Friday</v>
      </c>
      <c r="AF1894" s="2">
        <v>0.52072916666666669</v>
      </c>
      <c r="AG1894" s="2">
        <f t="shared" si="269"/>
        <v>0.5</v>
      </c>
      <c r="AH1894" t="s">
        <v>27</v>
      </c>
    </row>
    <row r="1895" spans="1:34" x14ac:dyDescent="0.2">
      <c r="A1895">
        <v>717793</v>
      </c>
      <c r="B1895" t="s">
        <v>20</v>
      </c>
      <c r="C1895" t="s">
        <v>28</v>
      </c>
      <c r="D1895" t="s">
        <v>22</v>
      </c>
      <c r="E1895">
        <v>53202</v>
      </c>
      <c r="F1895" t="s">
        <v>23</v>
      </c>
      <c r="G1895" t="s">
        <v>24</v>
      </c>
      <c r="H1895">
        <v>189</v>
      </c>
      <c r="I1895" t="s">
        <v>32</v>
      </c>
      <c r="J1895">
        <f>VLOOKUP(I1895,[1]Key!$A$1:$C$72,2,FALSE)</f>
        <v>43.038719999999998</v>
      </c>
      <c r="K1895">
        <f>VLOOKUP(I1895,[1]Key!$A$1:$C$72,3,FALSE)</f>
        <v>-87.905339999999995</v>
      </c>
      <c r="L1895" t="s">
        <v>31</v>
      </c>
      <c r="M1895">
        <f>VLOOKUP(L1895,[1]Key!$A$1:$C$72,2,FALSE)</f>
        <v>43.03519</v>
      </c>
      <c r="N1895">
        <f>VLOOKUP(L1895,[1]Key!$A$1:$C$72,3,FALSE)</f>
        <v>-87.907390000000007</v>
      </c>
      <c r="O1895">
        <v>6</v>
      </c>
      <c r="P1895">
        <v>0</v>
      </c>
      <c r="Q1895">
        <v>0.9</v>
      </c>
      <c r="R1895">
        <v>0.9</v>
      </c>
      <c r="S1895">
        <v>36</v>
      </c>
      <c r="T1895">
        <f t="shared" si="261"/>
        <v>-1</v>
      </c>
      <c r="U1895" s="1">
        <v>42783</v>
      </c>
      <c r="V1895" s="13">
        <f t="shared" si="262"/>
        <v>42767</v>
      </c>
      <c r="W1895" s="14">
        <f t="shared" si="263"/>
        <v>42783</v>
      </c>
      <c r="X1895" s="1" t="str">
        <f t="shared" si="264"/>
        <v>Friday</v>
      </c>
      <c r="Y1895" s="2">
        <v>0.55666666666666664</v>
      </c>
      <c r="Z1895" s="2">
        <f t="shared" si="265"/>
        <v>0.54166666666666663</v>
      </c>
      <c r="AA1895">
        <f>1</f>
        <v>1</v>
      </c>
      <c r="AB1895" s="1">
        <v>42783</v>
      </c>
      <c r="AC1895" s="13">
        <f t="shared" si="266"/>
        <v>42767</v>
      </c>
      <c r="AD1895" s="14">
        <f t="shared" si="267"/>
        <v>42783</v>
      </c>
      <c r="AE1895" s="1" t="str">
        <f t="shared" si="268"/>
        <v>Friday</v>
      </c>
      <c r="AF1895" s="2">
        <v>0.56041666666666667</v>
      </c>
      <c r="AG1895" s="2">
        <f t="shared" si="269"/>
        <v>0.54166666666666663</v>
      </c>
      <c r="AH1895" t="s">
        <v>27</v>
      </c>
    </row>
    <row r="1896" spans="1:34" x14ac:dyDescent="0.2">
      <c r="A1896">
        <v>717793</v>
      </c>
      <c r="B1896" t="s">
        <v>20</v>
      </c>
      <c r="C1896" t="s">
        <v>28</v>
      </c>
      <c r="D1896" t="s">
        <v>22</v>
      </c>
      <c r="E1896">
        <v>53202</v>
      </c>
      <c r="F1896" t="s">
        <v>23</v>
      </c>
      <c r="G1896" t="s">
        <v>24</v>
      </c>
      <c r="H1896">
        <v>11</v>
      </c>
      <c r="I1896" t="s">
        <v>32</v>
      </c>
      <c r="J1896">
        <f>VLOOKUP(I1896,[1]Key!$A$1:$C$72,2,FALSE)</f>
        <v>43.038719999999998</v>
      </c>
      <c r="K1896">
        <f>VLOOKUP(I1896,[1]Key!$A$1:$C$72,3,FALSE)</f>
        <v>-87.905339999999995</v>
      </c>
      <c r="L1896" t="s">
        <v>31</v>
      </c>
      <c r="M1896">
        <f>VLOOKUP(L1896,[1]Key!$A$1:$C$72,2,FALSE)</f>
        <v>43.03519</v>
      </c>
      <c r="N1896">
        <f>VLOOKUP(L1896,[1]Key!$A$1:$C$72,3,FALSE)</f>
        <v>-87.907390000000007</v>
      </c>
      <c r="O1896">
        <v>5</v>
      </c>
      <c r="P1896">
        <v>0</v>
      </c>
      <c r="Q1896">
        <v>0.8</v>
      </c>
      <c r="R1896">
        <v>0.7</v>
      </c>
      <c r="S1896">
        <v>30</v>
      </c>
      <c r="T1896">
        <f t="shared" si="261"/>
        <v>-1</v>
      </c>
      <c r="U1896" s="1">
        <v>42780</v>
      </c>
      <c r="V1896" s="13">
        <f t="shared" si="262"/>
        <v>42767</v>
      </c>
      <c r="W1896" s="14">
        <f t="shared" si="263"/>
        <v>42780</v>
      </c>
      <c r="X1896" s="1" t="str">
        <f t="shared" si="264"/>
        <v>Tuesday</v>
      </c>
      <c r="Y1896" s="2">
        <v>0.43335648148148148</v>
      </c>
      <c r="Z1896" s="2">
        <f t="shared" si="265"/>
        <v>0.41666666666666663</v>
      </c>
      <c r="AA1896">
        <f>1</f>
        <v>1</v>
      </c>
      <c r="AB1896" s="1">
        <v>42780</v>
      </c>
      <c r="AC1896" s="13">
        <f t="shared" si="266"/>
        <v>42767</v>
      </c>
      <c r="AD1896" s="14">
        <f t="shared" si="267"/>
        <v>42780</v>
      </c>
      <c r="AE1896" s="1" t="str">
        <f t="shared" si="268"/>
        <v>Tuesday</v>
      </c>
      <c r="AF1896" s="2">
        <v>0.43711805555555555</v>
      </c>
      <c r="AG1896" s="2">
        <f t="shared" si="269"/>
        <v>0.41666666666666663</v>
      </c>
      <c r="AH1896" t="s">
        <v>27</v>
      </c>
    </row>
    <row r="1897" spans="1:34" x14ac:dyDescent="0.2">
      <c r="A1897">
        <v>717793</v>
      </c>
      <c r="B1897" t="s">
        <v>20</v>
      </c>
      <c r="C1897" t="s">
        <v>28</v>
      </c>
      <c r="D1897" t="s">
        <v>22</v>
      </c>
      <c r="E1897">
        <v>53202</v>
      </c>
      <c r="F1897" t="s">
        <v>23</v>
      </c>
      <c r="G1897" t="s">
        <v>24</v>
      </c>
      <c r="H1897">
        <v>11146</v>
      </c>
      <c r="I1897" t="s">
        <v>32</v>
      </c>
      <c r="J1897">
        <f>VLOOKUP(I1897,[1]Key!$A$1:$C$72,2,FALSE)</f>
        <v>43.038719999999998</v>
      </c>
      <c r="K1897">
        <f>VLOOKUP(I1897,[1]Key!$A$1:$C$72,3,FALSE)</f>
        <v>-87.905339999999995</v>
      </c>
      <c r="L1897" t="s">
        <v>31</v>
      </c>
      <c r="M1897">
        <f>VLOOKUP(L1897,[1]Key!$A$1:$C$72,2,FALSE)</f>
        <v>43.03519</v>
      </c>
      <c r="N1897">
        <f>VLOOKUP(L1897,[1]Key!$A$1:$C$72,3,FALSE)</f>
        <v>-87.907390000000007</v>
      </c>
      <c r="O1897">
        <v>8</v>
      </c>
      <c r="P1897">
        <v>0</v>
      </c>
      <c r="Q1897">
        <v>1.2</v>
      </c>
      <c r="R1897">
        <v>1.1000000000000001</v>
      </c>
      <c r="S1897">
        <v>48</v>
      </c>
      <c r="T1897">
        <f t="shared" si="261"/>
        <v>-1</v>
      </c>
      <c r="U1897" s="1">
        <v>42782</v>
      </c>
      <c r="V1897" s="13">
        <f t="shared" si="262"/>
        <v>42767</v>
      </c>
      <c r="W1897" s="14">
        <f t="shared" si="263"/>
        <v>42782</v>
      </c>
      <c r="X1897" s="1" t="str">
        <f t="shared" si="264"/>
        <v>Thursday</v>
      </c>
      <c r="Y1897" s="2">
        <v>0.52476851851851858</v>
      </c>
      <c r="Z1897" s="2">
        <f t="shared" si="265"/>
        <v>0.54166666666666663</v>
      </c>
      <c r="AA1897">
        <f>1</f>
        <v>1</v>
      </c>
      <c r="AB1897" s="1">
        <v>42782</v>
      </c>
      <c r="AC1897" s="13">
        <f t="shared" si="266"/>
        <v>42767</v>
      </c>
      <c r="AD1897" s="14">
        <f t="shared" si="267"/>
        <v>42782</v>
      </c>
      <c r="AE1897" s="1" t="str">
        <f t="shared" si="268"/>
        <v>Thursday</v>
      </c>
      <c r="AF1897" s="2">
        <v>0.53025462962962966</v>
      </c>
      <c r="AG1897" s="2">
        <f t="shared" si="269"/>
        <v>0.54166666666666663</v>
      </c>
      <c r="AH1897" t="s">
        <v>27</v>
      </c>
    </row>
    <row r="1898" spans="1:34" x14ac:dyDescent="0.2">
      <c r="A1898">
        <v>717793</v>
      </c>
      <c r="B1898" t="s">
        <v>20</v>
      </c>
      <c r="C1898" t="s">
        <v>28</v>
      </c>
      <c r="D1898" t="s">
        <v>22</v>
      </c>
      <c r="E1898">
        <v>53202</v>
      </c>
      <c r="F1898" t="s">
        <v>23</v>
      </c>
      <c r="G1898" t="s">
        <v>24</v>
      </c>
      <c r="H1898">
        <v>139</v>
      </c>
      <c r="I1898" t="s">
        <v>32</v>
      </c>
      <c r="J1898">
        <f>VLOOKUP(I1898,[1]Key!$A$1:$C$72,2,FALSE)</f>
        <v>43.038719999999998</v>
      </c>
      <c r="K1898">
        <f>VLOOKUP(I1898,[1]Key!$A$1:$C$72,3,FALSE)</f>
        <v>-87.905339999999995</v>
      </c>
      <c r="L1898" t="s">
        <v>31</v>
      </c>
      <c r="M1898">
        <f>VLOOKUP(L1898,[1]Key!$A$1:$C$72,2,FALSE)</f>
        <v>43.03519</v>
      </c>
      <c r="N1898">
        <f>VLOOKUP(L1898,[1]Key!$A$1:$C$72,3,FALSE)</f>
        <v>-87.907390000000007</v>
      </c>
      <c r="O1898">
        <v>6</v>
      </c>
      <c r="P1898">
        <v>0</v>
      </c>
      <c r="Q1898">
        <v>0.9</v>
      </c>
      <c r="R1898">
        <v>0.9</v>
      </c>
      <c r="S1898">
        <v>36</v>
      </c>
      <c r="T1898">
        <f t="shared" si="261"/>
        <v>-1</v>
      </c>
      <c r="U1898" s="1">
        <v>42787</v>
      </c>
      <c r="V1898" s="13">
        <f t="shared" si="262"/>
        <v>42767</v>
      </c>
      <c r="W1898" s="14">
        <f t="shared" si="263"/>
        <v>42787</v>
      </c>
      <c r="X1898" s="1" t="str">
        <f t="shared" si="264"/>
        <v>Tuesday</v>
      </c>
      <c r="Y1898" s="2">
        <v>0.44192129629629634</v>
      </c>
      <c r="Z1898" s="2">
        <f t="shared" si="265"/>
        <v>0.45833333333333331</v>
      </c>
      <c r="AA1898">
        <f>1</f>
        <v>1</v>
      </c>
      <c r="AB1898" s="1">
        <v>42787</v>
      </c>
      <c r="AC1898" s="13">
        <f t="shared" si="266"/>
        <v>42767</v>
      </c>
      <c r="AD1898" s="14">
        <f t="shared" si="267"/>
        <v>42787</v>
      </c>
      <c r="AE1898" s="1" t="str">
        <f t="shared" si="268"/>
        <v>Tuesday</v>
      </c>
      <c r="AF1898" s="2">
        <v>0.44612268518518516</v>
      </c>
      <c r="AG1898" s="2">
        <f t="shared" si="269"/>
        <v>0.45833333333333331</v>
      </c>
      <c r="AH1898" t="s">
        <v>27</v>
      </c>
    </row>
    <row r="1899" spans="1:34" x14ac:dyDescent="0.2">
      <c r="A1899">
        <v>765370</v>
      </c>
      <c r="B1899" t="s">
        <v>20</v>
      </c>
      <c r="C1899" t="s">
        <v>28</v>
      </c>
      <c r="D1899" t="s">
        <v>22</v>
      </c>
      <c r="E1899">
        <v>53202</v>
      </c>
      <c r="F1899" t="s">
        <v>23</v>
      </c>
      <c r="G1899" t="s">
        <v>24</v>
      </c>
      <c r="H1899">
        <v>347</v>
      </c>
      <c r="I1899" t="s">
        <v>31</v>
      </c>
      <c r="J1899">
        <f>VLOOKUP(I1899,[1]Key!$A$1:$C$72,2,FALSE)</f>
        <v>43.03519</v>
      </c>
      <c r="K1899">
        <f>VLOOKUP(I1899,[1]Key!$A$1:$C$72,3,FALSE)</f>
        <v>-87.907390000000007</v>
      </c>
      <c r="L1899" t="s">
        <v>52</v>
      </c>
      <c r="M1899">
        <f>VLOOKUP(L1899,[1]Key!$A$1:$C$72,2,FALSE)</f>
        <v>43.026470000000003</v>
      </c>
      <c r="N1899">
        <f>VLOOKUP(L1899,[1]Key!$A$1:$C$72,3,FALSE)</f>
        <v>-87.918040000000005</v>
      </c>
      <c r="O1899">
        <v>10</v>
      </c>
      <c r="P1899">
        <v>0</v>
      </c>
      <c r="Q1899">
        <v>1.5</v>
      </c>
      <c r="R1899">
        <v>1.4</v>
      </c>
      <c r="S1899">
        <v>60</v>
      </c>
      <c r="T1899">
        <f t="shared" si="261"/>
        <v>-1</v>
      </c>
      <c r="U1899" s="1">
        <v>42788</v>
      </c>
      <c r="V1899" s="13">
        <f t="shared" si="262"/>
        <v>42767</v>
      </c>
      <c r="W1899" s="14">
        <f t="shared" si="263"/>
        <v>42788</v>
      </c>
      <c r="X1899" s="1" t="str">
        <f t="shared" si="264"/>
        <v>Wednesday</v>
      </c>
      <c r="Y1899" s="2">
        <v>0.70899305555555558</v>
      </c>
      <c r="Z1899" s="2">
        <f t="shared" si="265"/>
        <v>0.70833333333333326</v>
      </c>
      <c r="AA1899">
        <f>1</f>
        <v>1</v>
      </c>
      <c r="AB1899" s="1">
        <v>42788</v>
      </c>
      <c r="AC1899" s="13">
        <f t="shared" si="266"/>
        <v>42767</v>
      </c>
      <c r="AD1899" s="14">
        <f t="shared" si="267"/>
        <v>42788</v>
      </c>
      <c r="AE1899" s="1" t="str">
        <f t="shared" si="268"/>
        <v>Wednesday</v>
      </c>
      <c r="AF1899" s="2">
        <v>0.71530092592592587</v>
      </c>
      <c r="AG1899" s="2">
        <f t="shared" si="269"/>
        <v>0.70833333333333326</v>
      </c>
      <c r="AH1899" t="s">
        <v>27</v>
      </c>
    </row>
    <row r="1900" spans="1:34" x14ac:dyDescent="0.2">
      <c r="A1900">
        <v>783916</v>
      </c>
      <c r="B1900" t="s">
        <v>20</v>
      </c>
      <c r="C1900" t="s">
        <v>53</v>
      </c>
      <c r="D1900" t="s">
        <v>46</v>
      </c>
      <c r="E1900">
        <v>60618</v>
      </c>
      <c r="F1900" t="s">
        <v>23</v>
      </c>
      <c r="G1900" t="s">
        <v>24</v>
      </c>
      <c r="H1900">
        <v>961</v>
      </c>
      <c r="I1900" t="s">
        <v>43</v>
      </c>
      <c r="J1900">
        <f>VLOOKUP(I1900,[1]Key!$A$1:$C$72,2,FALSE)</f>
        <v>43.03886</v>
      </c>
      <c r="K1900">
        <f>VLOOKUP(I1900,[1]Key!$A$1:$C$72,3,FALSE)</f>
        <v>-87.902720000000002</v>
      </c>
      <c r="L1900" t="s">
        <v>33</v>
      </c>
      <c r="M1900">
        <f>VLOOKUP(L1900,[1]Key!$A$1:$C$72,2,FALSE)</f>
        <v>43.034619999999997</v>
      </c>
      <c r="N1900">
        <f>VLOOKUP(L1900,[1]Key!$A$1:$C$72,3,FALSE)</f>
        <v>-87.917500000000004</v>
      </c>
      <c r="O1900">
        <v>11</v>
      </c>
      <c r="P1900">
        <v>0</v>
      </c>
      <c r="Q1900">
        <v>1.7</v>
      </c>
      <c r="R1900">
        <v>1.6</v>
      </c>
      <c r="S1900">
        <v>66</v>
      </c>
      <c r="T1900">
        <f t="shared" si="261"/>
        <v>-1</v>
      </c>
      <c r="U1900" s="1">
        <v>42789</v>
      </c>
      <c r="V1900" s="13">
        <f t="shared" si="262"/>
        <v>42767</v>
      </c>
      <c r="W1900" s="14">
        <f t="shared" si="263"/>
        <v>42789</v>
      </c>
      <c r="X1900" s="1" t="str">
        <f t="shared" si="264"/>
        <v>Thursday</v>
      </c>
      <c r="Y1900" s="2">
        <v>0.61334490740740744</v>
      </c>
      <c r="Z1900" s="2">
        <f t="shared" si="265"/>
        <v>0.625</v>
      </c>
      <c r="AA1900">
        <f>1</f>
        <v>1</v>
      </c>
      <c r="AB1900" s="1">
        <v>42789</v>
      </c>
      <c r="AC1900" s="13">
        <f t="shared" si="266"/>
        <v>42767</v>
      </c>
      <c r="AD1900" s="14">
        <f t="shared" si="267"/>
        <v>42789</v>
      </c>
      <c r="AE1900" s="1" t="str">
        <f t="shared" si="268"/>
        <v>Thursday</v>
      </c>
      <c r="AF1900" s="2">
        <v>0.62093750000000003</v>
      </c>
      <c r="AG1900" s="2">
        <f t="shared" si="269"/>
        <v>0.625</v>
      </c>
      <c r="AH1900" t="s">
        <v>27</v>
      </c>
    </row>
    <row r="1901" spans="1:34" x14ac:dyDescent="0.2">
      <c r="A1901">
        <v>783916</v>
      </c>
      <c r="B1901" t="s">
        <v>20</v>
      </c>
      <c r="C1901" t="s">
        <v>53</v>
      </c>
      <c r="D1901" t="s">
        <v>46</v>
      </c>
      <c r="E1901">
        <v>60618</v>
      </c>
      <c r="F1901" t="s">
        <v>23</v>
      </c>
      <c r="G1901" t="s">
        <v>24</v>
      </c>
      <c r="H1901">
        <v>78</v>
      </c>
      <c r="I1901" t="s">
        <v>33</v>
      </c>
      <c r="J1901">
        <f>VLOOKUP(I1901,[1]Key!$A$1:$C$72,2,FALSE)</f>
        <v>43.034619999999997</v>
      </c>
      <c r="K1901">
        <f>VLOOKUP(I1901,[1]Key!$A$1:$C$72,3,FALSE)</f>
        <v>-87.917500000000004</v>
      </c>
      <c r="L1901" t="s">
        <v>43</v>
      </c>
      <c r="M1901">
        <f>VLOOKUP(L1901,[1]Key!$A$1:$C$72,2,FALSE)</f>
        <v>43.03886</v>
      </c>
      <c r="N1901">
        <f>VLOOKUP(L1901,[1]Key!$A$1:$C$72,3,FALSE)</f>
        <v>-87.902720000000002</v>
      </c>
      <c r="O1901">
        <v>10</v>
      </c>
      <c r="P1901">
        <v>0</v>
      </c>
      <c r="Q1901">
        <v>1.5</v>
      </c>
      <c r="R1901">
        <v>1.4</v>
      </c>
      <c r="S1901">
        <v>60</v>
      </c>
      <c r="T1901">
        <f t="shared" si="261"/>
        <v>-1</v>
      </c>
      <c r="U1901" s="1">
        <v>42782</v>
      </c>
      <c r="V1901" s="13">
        <f t="shared" si="262"/>
        <v>42767</v>
      </c>
      <c r="W1901" s="14">
        <f t="shared" si="263"/>
        <v>42782</v>
      </c>
      <c r="X1901" s="1" t="str">
        <f t="shared" si="264"/>
        <v>Thursday</v>
      </c>
      <c r="Y1901" s="2">
        <v>0.3221296296296296</v>
      </c>
      <c r="Z1901" s="2">
        <f t="shared" si="265"/>
        <v>0.33333333333333331</v>
      </c>
      <c r="AA1901">
        <f>1</f>
        <v>1</v>
      </c>
      <c r="AB1901" s="1">
        <v>42782</v>
      </c>
      <c r="AC1901" s="13">
        <f t="shared" si="266"/>
        <v>42767</v>
      </c>
      <c r="AD1901" s="14">
        <f t="shared" si="267"/>
        <v>42782</v>
      </c>
      <c r="AE1901" s="1" t="str">
        <f t="shared" si="268"/>
        <v>Thursday</v>
      </c>
      <c r="AF1901" s="2">
        <v>0.32900462962962962</v>
      </c>
      <c r="AG1901" s="2">
        <f t="shared" si="269"/>
        <v>0.33333333333333331</v>
      </c>
      <c r="AH1901" t="s">
        <v>27</v>
      </c>
    </row>
    <row r="1902" spans="1:34" x14ac:dyDescent="0.2">
      <c r="A1902">
        <v>783916</v>
      </c>
      <c r="B1902" t="s">
        <v>20</v>
      </c>
      <c r="C1902" t="s">
        <v>53</v>
      </c>
      <c r="D1902" t="s">
        <v>46</v>
      </c>
      <c r="E1902">
        <v>60618</v>
      </c>
      <c r="F1902" t="s">
        <v>23</v>
      </c>
      <c r="G1902" t="s">
        <v>24</v>
      </c>
      <c r="H1902">
        <v>190</v>
      </c>
      <c r="I1902" t="s">
        <v>33</v>
      </c>
      <c r="J1902">
        <f>VLOOKUP(I1902,[1]Key!$A$1:$C$72,2,FALSE)</f>
        <v>43.034619999999997</v>
      </c>
      <c r="K1902">
        <f>VLOOKUP(I1902,[1]Key!$A$1:$C$72,3,FALSE)</f>
        <v>-87.917500000000004</v>
      </c>
      <c r="L1902" t="s">
        <v>43</v>
      </c>
      <c r="M1902">
        <f>VLOOKUP(L1902,[1]Key!$A$1:$C$72,2,FALSE)</f>
        <v>43.03886</v>
      </c>
      <c r="N1902">
        <f>VLOOKUP(L1902,[1]Key!$A$1:$C$72,3,FALSE)</f>
        <v>-87.902720000000002</v>
      </c>
      <c r="O1902">
        <v>10</v>
      </c>
      <c r="P1902">
        <v>0</v>
      </c>
      <c r="Q1902">
        <v>1.5</v>
      </c>
      <c r="R1902">
        <v>1.4</v>
      </c>
      <c r="S1902">
        <v>60</v>
      </c>
      <c r="T1902">
        <f t="shared" si="261"/>
        <v>-1</v>
      </c>
      <c r="U1902" s="1">
        <v>42780</v>
      </c>
      <c r="V1902" s="13">
        <f t="shared" si="262"/>
        <v>42767</v>
      </c>
      <c r="W1902" s="14">
        <f t="shared" si="263"/>
        <v>42780</v>
      </c>
      <c r="X1902" s="1" t="str">
        <f t="shared" si="264"/>
        <v>Tuesday</v>
      </c>
      <c r="Y1902" s="2">
        <v>0.31966435185185188</v>
      </c>
      <c r="Z1902" s="2">
        <f t="shared" si="265"/>
        <v>0.33333333333333331</v>
      </c>
      <c r="AA1902">
        <f>1</f>
        <v>1</v>
      </c>
      <c r="AB1902" s="1">
        <v>42780</v>
      </c>
      <c r="AC1902" s="13">
        <f t="shared" si="266"/>
        <v>42767</v>
      </c>
      <c r="AD1902" s="14">
        <f t="shared" si="267"/>
        <v>42780</v>
      </c>
      <c r="AE1902" s="1" t="str">
        <f t="shared" si="268"/>
        <v>Tuesday</v>
      </c>
      <c r="AF1902" s="2">
        <v>0.32694444444444443</v>
      </c>
      <c r="AG1902" s="2">
        <f t="shared" si="269"/>
        <v>0.33333333333333331</v>
      </c>
      <c r="AH1902" t="s">
        <v>27</v>
      </c>
    </row>
    <row r="1903" spans="1:34" x14ac:dyDescent="0.2">
      <c r="A1903">
        <v>783916</v>
      </c>
      <c r="B1903" t="s">
        <v>20</v>
      </c>
      <c r="C1903" t="s">
        <v>53</v>
      </c>
      <c r="D1903" t="s">
        <v>46</v>
      </c>
      <c r="E1903">
        <v>60618</v>
      </c>
      <c r="F1903" t="s">
        <v>23</v>
      </c>
      <c r="G1903" t="s">
        <v>24</v>
      </c>
      <c r="H1903">
        <v>3</v>
      </c>
      <c r="I1903" t="s">
        <v>43</v>
      </c>
      <c r="J1903">
        <f>VLOOKUP(I1903,[1]Key!$A$1:$C$72,2,FALSE)</f>
        <v>43.03886</v>
      </c>
      <c r="K1903">
        <f>VLOOKUP(I1903,[1]Key!$A$1:$C$72,3,FALSE)</f>
        <v>-87.902720000000002</v>
      </c>
      <c r="L1903" t="s">
        <v>43</v>
      </c>
      <c r="M1903">
        <f>VLOOKUP(L1903,[1]Key!$A$1:$C$72,2,FALSE)</f>
        <v>43.03886</v>
      </c>
      <c r="N1903">
        <f>VLOOKUP(L1903,[1]Key!$A$1:$C$72,3,FALSE)</f>
        <v>-87.902720000000002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261"/>
        <v>-1</v>
      </c>
      <c r="U1903" s="1">
        <v>42780</v>
      </c>
      <c r="V1903" s="13">
        <f t="shared" si="262"/>
        <v>42767</v>
      </c>
      <c r="W1903" s="14">
        <f t="shared" si="263"/>
        <v>42780</v>
      </c>
      <c r="X1903" s="1" t="str">
        <f t="shared" si="264"/>
        <v>Tuesday</v>
      </c>
      <c r="Y1903" s="2">
        <v>0.81123842592592599</v>
      </c>
      <c r="Z1903" s="2">
        <f t="shared" si="265"/>
        <v>0.79166666666666663</v>
      </c>
      <c r="AA1903">
        <f>1</f>
        <v>1</v>
      </c>
      <c r="AB1903" s="1">
        <v>42780</v>
      </c>
      <c r="AC1903" s="13">
        <f t="shared" si="266"/>
        <v>42767</v>
      </c>
      <c r="AD1903" s="14">
        <f t="shared" si="267"/>
        <v>42780</v>
      </c>
      <c r="AE1903" s="1" t="str">
        <f t="shared" si="268"/>
        <v>Tuesday</v>
      </c>
      <c r="AF1903" s="2">
        <v>0.81157407407407411</v>
      </c>
      <c r="AG1903" s="2">
        <f t="shared" si="269"/>
        <v>0.79166666666666663</v>
      </c>
      <c r="AH1903" t="s">
        <v>35</v>
      </c>
    </row>
    <row r="1904" spans="1:34" x14ac:dyDescent="0.2">
      <c r="A1904">
        <v>783916</v>
      </c>
      <c r="B1904" t="s">
        <v>20</v>
      </c>
      <c r="C1904" t="s">
        <v>53</v>
      </c>
      <c r="D1904" t="s">
        <v>46</v>
      </c>
      <c r="E1904">
        <v>60618</v>
      </c>
      <c r="F1904" t="s">
        <v>23</v>
      </c>
      <c r="G1904" t="s">
        <v>24</v>
      </c>
      <c r="H1904">
        <v>361</v>
      </c>
      <c r="I1904" t="s">
        <v>43</v>
      </c>
      <c r="J1904">
        <f>VLOOKUP(I1904,[1]Key!$A$1:$C$72,2,FALSE)</f>
        <v>43.03886</v>
      </c>
      <c r="K1904">
        <f>VLOOKUP(I1904,[1]Key!$A$1:$C$72,3,FALSE)</f>
        <v>-87.902720000000002</v>
      </c>
      <c r="L1904" t="s">
        <v>43</v>
      </c>
      <c r="M1904">
        <f>VLOOKUP(L1904,[1]Key!$A$1:$C$72,2,FALSE)</f>
        <v>43.03886</v>
      </c>
      <c r="N1904">
        <f>VLOOKUP(L1904,[1]Key!$A$1:$C$72,3,FALSE)</f>
        <v>-87.902720000000002</v>
      </c>
      <c r="O1904">
        <v>9</v>
      </c>
      <c r="P1904">
        <v>0</v>
      </c>
      <c r="Q1904">
        <v>1.4</v>
      </c>
      <c r="R1904">
        <v>1.3</v>
      </c>
      <c r="S1904">
        <v>54</v>
      </c>
      <c r="T1904">
        <f t="shared" si="261"/>
        <v>-1</v>
      </c>
      <c r="U1904" s="1">
        <v>42767</v>
      </c>
      <c r="V1904" s="13">
        <f t="shared" si="262"/>
        <v>42767</v>
      </c>
      <c r="W1904" s="14">
        <f t="shared" si="263"/>
        <v>42767</v>
      </c>
      <c r="X1904" s="1" t="str">
        <f t="shared" si="264"/>
        <v>Wednesday</v>
      </c>
      <c r="Y1904" s="2">
        <v>0.36600694444444443</v>
      </c>
      <c r="Z1904" s="2">
        <f t="shared" si="265"/>
        <v>0.375</v>
      </c>
      <c r="AA1904">
        <f>1</f>
        <v>1</v>
      </c>
      <c r="AB1904" s="1">
        <v>42767</v>
      </c>
      <c r="AC1904" s="13">
        <f t="shared" si="266"/>
        <v>42767</v>
      </c>
      <c r="AD1904" s="14">
        <f t="shared" si="267"/>
        <v>42767</v>
      </c>
      <c r="AE1904" s="1" t="str">
        <f t="shared" si="268"/>
        <v>Wednesday</v>
      </c>
      <c r="AF1904" s="2">
        <v>0.3725</v>
      </c>
      <c r="AG1904" s="2">
        <f t="shared" si="269"/>
        <v>0.375</v>
      </c>
      <c r="AH1904" t="s">
        <v>35</v>
      </c>
    </row>
    <row r="1905" spans="1:34" x14ac:dyDescent="0.2">
      <c r="A1905">
        <v>783916</v>
      </c>
      <c r="B1905" t="s">
        <v>20</v>
      </c>
      <c r="C1905" t="s">
        <v>53</v>
      </c>
      <c r="D1905" t="s">
        <v>46</v>
      </c>
      <c r="E1905">
        <v>60618</v>
      </c>
      <c r="F1905" t="s">
        <v>23</v>
      </c>
      <c r="G1905" t="s">
        <v>24</v>
      </c>
      <c r="H1905">
        <v>38</v>
      </c>
      <c r="I1905" t="s">
        <v>32</v>
      </c>
      <c r="J1905">
        <f>VLOOKUP(I1905,[1]Key!$A$1:$C$72,2,FALSE)</f>
        <v>43.038719999999998</v>
      </c>
      <c r="K1905">
        <f>VLOOKUP(I1905,[1]Key!$A$1:$C$72,3,FALSE)</f>
        <v>-87.905339999999995</v>
      </c>
      <c r="L1905" t="s">
        <v>43</v>
      </c>
      <c r="M1905">
        <f>VLOOKUP(L1905,[1]Key!$A$1:$C$72,2,FALSE)</f>
        <v>43.03886</v>
      </c>
      <c r="N1905">
        <f>VLOOKUP(L1905,[1]Key!$A$1:$C$72,3,FALSE)</f>
        <v>-87.902720000000002</v>
      </c>
      <c r="O1905">
        <v>13</v>
      </c>
      <c r="P1905">
        <v>0</v>
      </c>
      <c r="Q1905">
        <v>2</v>
      </c>
      <c r="R1905">
        <v>1.9</v>
      </c>
      <c r="S1905">
        <v>78</v>
      </c>
      <c r="T1905">
        <f t="shared" si="261"/>
        <v>-1</v>
      </c>
      <c r="U1905" s="1">
        <v>42773</v>
      </c>
      <c r="V1905" s="13">
        <f t="shared" si="262"/>
        <v>42767</v>
      </c>
      <c r="W1905" s="14">
        <f t="shared" si="263"/>
        <v>42773</v>
      </c>
      <c r="X1905" s="1" t="str">
        <f t="shared" si="264"/>
        <v>Tuesday</v>
      </c>
      <c r="Y1905" s="2">
        <v>0.64771990740740748</v>
      </c>
      <c r="Z1905" s="2">
        <f t="shared" si="265"/>
        <v>0.66666666666666663</v>
      </c>
      <c r="AA1905">
        <f>1</f>
        <v>1</v>
      </c>
      <c r="AB1905" s="1">
        <v>42773</v>
      </c>
      <c r="AC1905" s="13">
        <f t="shared" si="266"/>
        <v>42767</v>
      </c>
      <c r="AD1905" s="14">
        <f t="shared" si="267"/>
        <v>42773</v>
      </c>
      <c r="AE1905" s="1" t="str">
        <f t="shared" si="268"/>
        <v>Tuesday</v>
      </c>
      <c r="AF1905" s="2">
        <v>0.65680555555555553</v>
      </c>
      <c r="AG1905" s="2">
        <f t="shared" si="269"/>
        <v>0.66666666666666663</v>
      </c>
      <c r="AH1905" t="s">
        <v>27</v>
      </c>
    </row>
    <row r="1906" spans="1:34" x14ac:dyDescent="0.2">
      <c r="A1906">
        <v>783916</v>
      </c>
      <c r="B1906" t="s">
        <v>20</v>
      </c>
      <c r="C1906" t="s">
        <v>53</v>
      </c>
      <c r="D1906" t="s">
        <v>46</v>
      </c>
      <c r="E1906">
        <v>60618</v>
      </c>
      <c r="F1906" t="s">
        <v>23</v>
      </c>
      <c r="G1906" t="s">
        <v>24</v>
      </c>
      <c r="H1906">
        <v>952</v>
      </c>
      <c r="I1906" t="s">
        <v>33</v>
      </c>
      <c r="J1906">
        <f>VLOOKUP(I1906,[1]Key!$A$1:$C$72,2,FALSE)</f>
        <v>43.034619999999997</v>
      </c>
      <c r="K1906">
        <f>VLOOKUP(I1906,[1]Key!$A$1:$C$72,3,FALSE)</f>
        <v>-87.917500000000004</v>
      </c>
      <c r="L1906" t="s">
        <v>43</v>
      </c>
      <c r="M1906">
        <f>VLOOKUP(L1906,[1]Key!$A$1:$C$72,2,FALSE)</f>
        <v>43.03886</v>
      </c>
      <c r="N1906">
        <f>VLOOKUP(L1906,[1]Key!$A$1:$C$72,3,FALSE)</f>
        <v>-87.902720000000002</v>
      </c>
      <c r="O1906">
        <v>30</v>
      </c>
      <c r="P1906">
        <v>0</v>
      </c>
      <c r="Q1906">
        <v>4.5</v>
      </c>
      <c r="R1906">
        <v>4.3</v>
      </c>
      <c r="S1906">
        <v>180</v>
      </c>
      <c r="T1906">
        <f t="shared" si="261"/>
        <v>-1</v>
      </c>
      <c r="U1906" s="1">
        <v>42775</v>
      </c>
      <c r="V1906" s="13">
        <f t="shared" si="262"/>
        <v>42767</v>
      </c>
      <c r="W1906" s="14">
        <f t="shared" si="263"/>
        <v>42775</v>
      </c>
      <c r="X1906" s="1" t="str">
        <f t="shared" si="264"/>
        <v>Thursday</v>
      </c>
      <c r="Y1906" s="2">
        <v>0.32412037037037039</v>
      </c>
      <c r="Z1906" s="2">
        <f t="shared" si="265"/>
        <v>0.33333333333333331</v>
      </c>
      <c r="AA1906">
        <f>1</f>
        <v>1</v>
      </c>
      <c r="AB1906" s="1">
        <v>42775</v>
      </c>
      <c r="AC1906" s="13">
        <f t="shared" si="266"/>
        <v>42767</v>
      </c>
      <c r="AD1906" s="14">
        <f t="shared" si="267"/>
        <v>42775</v>
      </c>
      <c r="AE1906" s="1" t="str">
        <f t="shared" si="268"/>
        <v>Thursday</v>
      </c>
      <c r="AF1906" s="2">
        <v>0.34497685185185184</v>
      </c>
      <c r="AG1906" s="2">
        <f t="shared" si="269"/>
        <v>0.33333333333333331</v>
      </c>
      <c r="AH1906" t="s">
        <v>27</v>
      </c>
    </row>
    <row r="1907" spans="1:34" x14ac:dyDescent="0.2">
      <c r="A1907">
        <v>783916</v>
      </c>
      <c r="B1907" t="s">
        <v>20</v>
      </c>
      <c r="C1907" t="s">
        <v>53</v>
      </c>
      <c r="D1907" t="s">
        <v>46</v>
      </c>
      <c r="E1907">
        <v>60618</v>
      </c>
      <c r="F1907" t="s">
        <v>23</v>
      </c>
      <c r="G1907" t="s">
        <v>24</v>
      </c>
      <c r="H1907">
        <v>961</v>
      </c>
      <c r="I1907" t="s">
        <v>32</v>
      </c>
      <c r="J1907">
        <f>VLOOKUP(I1907,[1]Key!$A$1:$C$72,2,FALSE)</f>
        <v>43.038719999999998</v>
      </c>
      <c r="K1907">
        <f>VLOOKUP(I1907,[1]Key!$A$1:$C$72,3,FALSE)</f>
        <v>-87.905339999999995</v>
      </c>
      <c r="L1907" t="s">
        <v>43</v>
      </c>
      <c r="M1907">
        <f>VLOOKUP(L1907,[1]Key!$A$1:$C$72,2,FALSE)</f>
        <v>43.03886</v>
      </c>
      <c r="N1907">
        <f>VLOOKUP(L1907,[1]Key!$A$1:$C$72,3,FALSE)</f>
        <v>-87.902720000000002</v>
      </c>
      <c r="O1907">
        <v>15</v>
      </c>
      <c r="P1907">
        <v>0</v>
      </c>
      <c r="Q1907">
        <v>2.2999999999999998</v>
      </c>
      <c r="R1907">
        <v>2.1</v>
      </c>
      <c r="S1907">
        <v>90</v>
      </c>
      <c r="T1907">
        <f t="shared" si="261"/>
        <v>-1</v>
      </c>
      <c r="U1907" s="1">
        <v>42794</v>
      </c>
      <c r="V1907" s="13">
        <f t="shared" si="262"/>
        <v>42767</v>
      </c>
      <c r="W1907" s="14">
        <f t="shared" si="263"/>
        <v>42794</v>
      </c>
      <c r="X1907" s="1" t="str">
        <f t="shared" si="264"/>
        <v>Tuesday</v>
      </c>
      <c r="Y1907" s="2">
        <v>0.36714120370370368</v>
      </c>
      <c r="Z1907" s="2">
        <f t="shared" si="265"/>
        <v>0.375</v>
      </c>
      <c r="AA1907">
        <f>1</f>
        <v>1</v>
      </c>
      <c r="AB1907" s="1">
        <v>42794</v>
      </c>
      <c r="AC1907" s="13">
        <f t="shared" si="266"/>
        <v>42767</v>
      </c>
      <c r="AD1907" s="14">
        <f t="shared" si="267"/>
        <v>42794</v>
      </c>
      <c r="AE1907" s="1" t="str">
        <f t="shared" si="268"/>
        <v>Tuesday</v>
      </c>
      <c r="AF1907" s="2">
        <v>0.37776620370370373</v>
      </c>
      <c r="AG1907" s="2">
        <f t="shared" si="269"/>
        <v>0.375</v>
      </c>
      <c r="AH1907" t="s">
        <v>27</v>
      </c>
    </row>
    <row r="1908" spans="1:34" x14ac:dyDescent="0.2">
      <c r="A1908">
        <v>825934</v>
      </c>
      <c r="B1908" t="s">
        <v>20</v>
      </c>
      <c r="C1908" t="s">
        <v>28</v>
      </c>
      <c r="D1908" t="s">
        <v>22</v>
      </c>
      <c r="E1908">
        <v>53208</v>
      </c>
      <c r="F1908" t="s">
        <v>23</v>
      </c>
      <c r="G1908" t="s">
        <v>24</v>
      </c>
      <c r="H1908">
        <v>13</v>
      </c>
      <c r="I1908" t="s">
        <v>48</v>
      </c>
      <c r="J1908">
        <f>VLOOKUP(I1908,[1]Key!$A$1:$C$72,2,FALSE)</f>
        <v>43.05097</v>
      </c>
      <c r="K1908">
        <f>VLOOKUP(I1908,[1]Key!$A$1:$C$72,3,FALSE)</f>
        <v>-87.906440000000003</v>
      </c>
      <c r="L1908" t="s">
        <v>29</v>
      </c>
      <c r="M1908">
        <f>VLOOKUP(L1908,[1]Key!$A$1:$C$72,2,FALSE)</f>
        <v>43.042490000000001</v>
      </c>
      <c r="N1908">
        <f>VLOOKUP(L1908,[1]Key!$A$1:$C$72,3,FALSE)</f>
        <v>-87.909959999999998</v>
      </c>
      <c r="O1908">
        <v>9</v>
      </c>
      <c r="P1908">
        <v>0</v>
      </c>
      <c r="Q1908">
        <v>1.4</v>
      </c>
      <c r="R1908">
        <v>1.3</v>
      </c>
      <c r="S1908">
        <v>54</v>
      </c>
      <c r="T1908">
        <f t="shared" si="261"/>
        <v>-1</v>
      </c>
      <c r="U1908" s="1">
        <v>42779</v>
      </c>
      <c r="V1908" s="13">
        <f t="shared" si="262"/>
        <v>42767</v>
      </c>
      <c r="W1908" s="14">
        <f t="shared" si="263"/>
        <v>42779</v>
      </c>
      <c r="X1908" s="1" t="str">
        <f t="shared" si="264"/>
        <v>Monday</v>
      </c>
      <c r="Y1908" s="2">
        <v>0.30462962962962964</v>
      </c>
      <c r="Z1908" s="2">
        <f t="shared" si="265"/>
        <v>0.29166666666666663</v>
      </c>
      <c r="AA1908">
        <f>1</f>
        <v>1</v>
      </c>
      <c r="AB1908" s="1">
        <v>42779</v>
      </c>
      <c r="AC1908" s="13">
        <f t="shared" si="266"/>
        <v>42767</v>
      </c>
      <c r="AD1908" s="14">
        <f t="shared" si="267"/>
        <v>42779</v>
      </c>
      <c r="AE1908" s="1" t="str">
        <f t="shared" si="268"/>
        <v>Monday</v>
      </c>
      <c r="AF1908" s="2">
        <v>0.31081018518518516</v>
      </c>
      <c r="AG1908" s="2">
        <f t="shared" si="269"/>
        <v>0.29166666666666663</v>
      </c>
      <c r="AH1908" t="s">
        <v>27</v>
      </c>
    </row>
    <row r="1909" spans="1:34" x14ac:dyDescent="0.2">
      <c r="A1909">
        <v>825934</v>
      </c>
      <c r="B1909" t="s">
        <v>20</v>
      </c>
      <c r="C1909" t="s">
        <v>28</v>
      </c>
      <c r="D1909" t="s">
        <v>22</v>
      </c>
      <c r="E1909">
        <v>53208</v>
      </c>
      <c r="F1909" t="s">
        <v>23</v>
      </c>
      <c r="G1909" t="s">
        <v>24</v>
      </c>
      <c r="H1909">
        <v>185</v>
      </c>
      <c r="I1909" t="s">
        <v>29</v>
      </c>
      <c r="J1909">
        <f>VLOOKUP(I1909,[1]Key!$A$1:$C$72,2,FALSE)</f>
        <v>43.042490000000001</v>
      </c>
      <c r="K1909">
        <f>VLOOKUP(I1909,[1]Key!$A$1:$C$72,3,FALSE)</f>
        <v>-87.909959999999998</v>
      </c>
      <c r="L1909" t="s">
        <v>54</v>
      </c>
      <c r="M1909">
        <f>VLOOKUP(L1909,[1]Key!$A$1:$C$72,2,FALSE)</f>
        <v>43.046570000000003</v>
      </c>
      <c r="N1909">
        <f>VLOOKUP(L1909,[1]Key!$A$1:$C$72,3,FALSE)</f>
        <v>-87.908720000000002</v>
      </c>
      <c r="O1909">
        <v>6</v>
      </c>
      <c r="P1909">
        <v>0</v>
      </c>
      <c r="Q1909">
        <v>0.9</v>
      </c>
      <c r="R1909">
        <v>0.9</v>
      </c>
      <c r="S1909">
        <v>36</v>
      </c>
      <c r="T1909">
        <f t="shared" si="261"/>
        <v>-1</v>
      </c>
      <c r="U1909" s="1">
        <v>42773</v>
      </c>
      <c r="V1909" s="13">
        <f t="shared" si="262"/>
        <v>42767</v>
      </c>
      <c r="W1909" s="14">
        <f t="shared" si="263"/>
        <v>42773</v>
      </c>
      <c r="X1909" s="1" t="str">
        <f t="shared" si="264"/>
        <v>Tuesday</v>
      </c>
      <c r="Y1909" s="2">
        <v>0.47222222222222227</v>
      </c>
      <c r="Z1909" s="2">
        <f t="shared" si="265"/>
        <v>0.45833333333333331</v>
      </c>
      <c r="AA1909">
        <f>1</f>
        <v>1</v>
      </c>
      <c r="AB1909" s="1">
        <v>42773</v>
      </c>
      <c r="AC1909" s="13">
        <f t="shared" si="266"/>
        <v>42767</v>
      </c>
      <c r="AD1909" s="14">
        <f t="shared" si="267"/>
        <v>42773</v>
      </c>
      <c r="AE1909" s="1" t="str">
        <f t="shared" si="268"/>
        <v>Tuesday</v>
      </c>
      <c r="AF1909" s="2">
        <v>0.47664351851851849</v>
      </c>
      <c r="AG1909" s="2">
        <f t="shared" si="269"/>
        <v>0.45833333333333331</v>
      </c>
      <c r="AH1909" t="s">
        <v>27</v>
      </c>
    </row>
    <row r="1910" spans="1:34" x14ac:dyDescent="0.2">
      <c r="A1910">
        <v>825934</v>
      </c>
      <c r="B1910" t="s">
        <v>20</v>
      </c>
      <c r="C1910" t="s">
        <v>28</v>
      </c>
      <c r="D1910" t="s">
        <v>22</v>
      </c>
      <c r="E1910">
        <v>53208</v>
      </c>
      <c r="F1910" t="s">
        <v>23</v>
      </c>
      <c r="G1910" t="s">
        <v>24</v>
      </c>
      <c r="H1910">
        <v>167</v>
      </c>
      <c r="I1910" t="s">
        <v>29</v>
      </c>
      <c r="J1910">
        <f>VLOOKUP(I1910,[1]Key!$A$1:$C$72,2,FALSE)</f>
        <v>43.042490000000001</v>
      </c>
      <c r="K1910">
        <f>VLOOKUP(I1910,[1]Key!$A$1:$C$72,3,FALSE)</f>
        <v>-87.909959999999998</v>
      </c>
      <c r="L1910" t="s">
        <v>48</v>
      </c>
      <c r="M1910">
        <f>VLOOKUP(L1910,[1]Key!$A$1:$C$72,2,FALSE)</f>
        <v>43.05097</v>
      </c>
      <c r="N1910">
        <f>VLOOKUP(L1910,[1]Key!$A$1:$C$72,3,FALSE)</f>
        <v>-87.906440000000003</v>
      </c>
      <c r="O1910">
        <v>8</v>
      </c>
      <c r="P1910">
        <v>0</v>
      </c>
      <c r="Q1910">
        <v>1.2</v>
      </c>
      <c r="R1910">
        <v>1.1000000000000001</v>
      </c>
      <c r="S1910">
        <v>48</v>
      </c>
      <c r="T1910">
        <f t="shared" si="261"/>
        <v>-1</v>
      </c>
      <c r="U1910" s="1">
        <v>42772</v>
      </c>
      <c r="V1910" s="13">
        <f t="shared" si="262"/>
        <v>42767</v>
      </c>
      <c r="W1910" s="14">
        <f t="shared" si="263"/>
        <v>42772</v>
      </c>
      <c r="X1910" s="1" t="str">
        <f t="shared" si="264"/>
        <v>Monday</v>
      </c>
      <c r="Y1910" s="2">
        <v>0.72711805555555553</v>
      </c>
      <c r="Z1910" s="2">
        <f t="shared" si="265"/>
        <v>0.70833333333333326</v>
      </c>
      <c r="AA1910">
        <f>1</f>
        <v>1</v>
      </c>
      <c r="AB1910" s="1">
        <v>42772</v>
      </c>
      <c r="AC1910" s="13">
        <f t="shared" si="266"/>
        <v>42767</v>
      </c>
      <c r="AD1910" s="14">
        <f t="shared" si="267"/>
        <v>42772</v>
      </c>
      <c r="AE1910" s="1" t="str">
        <f t="shared" si="268"/>
        <v>Monday</v>
      </c>
      <c r="AF1910" s="2">
        <v>0.73288194444444443</v>
      </c>
      <c r="AG1910" s="2">
        <f t="shared" si="269"/>
        <v>0.75</v>
      </c>
      <c r="AH1910" t="s">
        <v>27</v>
      </c>
    </row>
    <row r="1911" spans="1:34" x14ac:dyDescent="0.2">
      <c r="A1911">
        <v>825934</v>
      </c>
      <c r="B1911" t="s">
        <v>20</v>
      </c>
      <c r="C1911" t="s">
        <v>28</v>
      </c>
      <c r="D1911" t="s">
        <v>22</v>
      </c>
      <c r="E1911">
        <v>53208</v>
      </c>
      <c r="F1911" t="s">
        <v>23</v>
      </c>
      <c r="G1911" t="s">
        <v>24</v>
      </c>
      <c r="H1911">
        <v>11070</v>
      </c>
      <c r="I1911" t="s">
        <v>55</v>
      </c>
      <c r="J1911">
        <f>VLOOKUP(I1911,[1]Key!$A$1:$C$72,2,FALSE)</f>
        <v>43.060839999999999</v>
      </c>
      <c r="K1911">
        <f>VLOOKUP(I1911,[1]Key!$A$1:$C$72,3,FALSE)</f>
        <v>-88.001940000000005</v>
      </c>
      <c r="L1911" t="s">
        <v>56</v>
      </c>
      <c r="M1911">
        <f>VLOOKUP(L1911,[1]Key!$A$1:$C$72,2,FALSE)</f>
        <v>43.059550000000002</v>
      </c>
      <c r="N1911">
        <f>VLOOKUP(L1911,[1]Key!$A$1:$C$72,3,FALSE)</f>
        <v>-88.008840000000006</v>
      </c>
      <c r="O1911">
        <v>6</v>
      </c>
      <c r="P1911">
        <v>0</v>
      </c>
      <c r="Q1911">
        <v>0.9</v>
      </c>
      <c r="R1911">
        <v>0.9</v>
      </c>
      <c r="S1911">
        <v>36</v>
      </c>
      <c r="T1911">
        <f t="shared" si="261"/>
        <v>-1</v>
      </c>
      <c r="U1911" s="1">
        <v>42771</v>
      </c>
      <c r="V1911" s="13">
        <f t="shared" si="262"/>
        <v>42767</v>
      </c>
      <c r="W1911" s="14">
        <f t="shared" si="263"/>
        <v>42771</v>
      </c>
      <c r="X1911" s="1" t="str">
        <f t="shared" si="264"/>
        <v>Sunday</v>
      </c>
      <c r="Y1911" s="2">
        <v>0.62862268518518516</v>
      </c>
      <c r="Z1911" s="2">
        <f t="shared" si="265"/>
        <v>0.625</v>
      </c>
      <c r="AA1911">
        <f>1</f>
        <v>1</v>
      </c>
      <c r="AB1911" s="1">
        <v>42771</v>
      </c>
      <c r="AC1911" s="13">
        <f t="shared" si="266"/>
        <v>42767</v>
      </c>
      <c r="AD1911" s="14">
        <f t="shared" si="267"/>
        <v>42771</v>
      </c>
      <c r="AE1911" s="1" t="str">
        <f t="shared" si="268"/>
        <v>Sunday</v>
      </c>
      <c r="AF1911" s="2">
        <v>0.63284722222222223</v>
      </c>
      <c r="AG1911" s="2">
        <f t="shared" si="269"/>
        <v>0.625</v>
      </c>
      <c r="AH1911" t="s">
        <v>27</v>
      </c>
    </row>
    <row r="1912" spans="1:34" x14ac:dyDescent="0.2">
      <c r="A1912">
        <v>825934</v>
      </c>
      <c r="B1912" t="s">
        <v>20</v>
      </c>
      <c r="C1912" t="s">
        <v>28</v>
      </c>
      <c r="D1912" t="s">
        <v>22</v>
      </c>
      <c r="E1912">
        <v>53208</v>
      </c>
      <c r="F1912" t="s">
        <v>23</v>
      </c>
      <c r="G1912" t="s">
        <v>24</v>
      </c>
      <c r="H1912">
        <v>23</v>
      </c>
      <c r="I1912" t="s">
        <v>29</v>
      </c>
      <c r="J1912">
        <f>VLOOKUP(I1912,[1]Key!$A$1:$C$72,2,FALSE)</f>
        <v>43.042490000000001</v>
      </c>
      <c r="K1912">
        <f>VLOOKUP(I1912,[1]Key!$A$1:$C$72,3,FALSE)</f>
        <v>-87.909959999999998</v>
      </c>
      <c r="L1912" t="s">
        <v>48</v>
      </c>
      <c r="M1912">
        <f>VLOOKUP(L1912,[1]Key!$A$1:$C$72,2,FALSE)</f>
        <v>43.05097</v>
      </c>
      <c r="N1912">
        <f>VLOOKUP(L1912,[1]Key!$A$1:$C$72,3,FALSE)</f>
        <v>-87.906440000000003</v>
      </c>
      <c r="O1912">
        <v>8</v>
      </c>
      <c r="P1912">
        <v>0</v>
      </c>
      <c r="Q1912">
        <v>1.2</v>
      </c>
      <c r="R1912">
        <v>1.1000000000000001</v>
      </c>
      <c r="S1912">
        <v>48</v>
      </c>
      <c r="T1912">
        <f t="shared" si="261"/>
        <v>-1</v>
      </c>
      <c r="U1912" s="1">
        <v>42767</v>
      </c>
      <c r="V1912" s="13">
        <f t="shared" si="262"/>
        <v>42767</v>
      </c>
      <c r="W1912" s="14">
        <f t="shared" si="263"/>
        <v>42767</v>
      </c>
      <c r="X1912" s="1" t="str">
        <f t="shared" si="264"/>
        <v>Wednesday</v>
      </c>
      <c r="Y1912" s="2">
        <v>0.7249768518518519</v>
      </c>
      <c r="Z1912" s="2">
        <f t="shared" si="265"/>
        <v>0.70833333333333326</v>
      </c>
      <c r="AA1912">
        <f>1</f>
        <v>1</v>
      </c>
      <c r="AB1912" s="1">
        <v>42767</v>
      </c>
      <c r="AC1912" s="13">
        <f t="shared" si="266"/>
        <v>42767</v>
      </c>
      <c r="AD1912" s="14">
        <f t="shared" si="267"/>
        <v>42767</v>
      </c>
      <c r="AE1912" s="1" t="str">
        <f t="shared" si="268"/>
        <v>Wednesday</v>
      </c>
      <c r="AF1912" s="2">
        <v>0.73046296296296298</v>
      </c>
      <c r="AG1912" s="2">
        <f t="shared" si="269"/>
        <v>0.75</v>
      </c>
      <c r="AH1912" t="s">
        <v>27</v>
      </c>
    </row>
    <row r="1913" spans="1:34" x14ac:dyDescent="0.2">
      <c r="A1913">
        <v>825934</v>
      </c>
      <c r="B1913" t="s">
        <v>20</v>
      </c>
      <c r="C1913" t="s">
        <v>28</v>
      </c>
      <c r="D1913" t="s">
        <v>22</v>
      </c>
      <c r="E1913">
        <v>53208</v>
      </c>
      <c r="F1913" t="s">
        <v>23</v>
      </c>
      <c r="G1913" t="s">
        <v>24</v>
      </c>
      <c r="H1913">
        <v>13</v>
      </c>
      <c r="I1913" t="s">
        <v>29</v>
      </c>
      <c r="J1913">
        <f>VLOOKUP(I1913,[1]Key!$A$1:$C$72,2,FALSE)</f>
        <v>43.042490000000001</v>
      </c>
      <c r="K1913">
        <f>VLOOKUP(I1913,[1]Key!$A$1:$C$72,3,FALSE)</f>
        <v>-87.909959999999998</v>
      </c>
      <c r="L1913" t="s">
        <v>48</v>
      </c>
      <c r="M1913">
        <f>VLOOKUP(L1913,[1]Key!$A$1:$C$72,2,FALSE)</f>
        <v>43.05097</v>
      </c>
      <c r="N1913">
        <f>VLOOKUP(L1913,[1]Key!$A$1:$C$72,3,FALSE)</f>
        <v>-87.906440000000003</v>
      </c>
      <c r="O1913">
        <v>5</v>
      </c>
      <c r="P1913">
        <v>0</v>
      </c>
      <c r="Q1913">
        <v>0.8</v>
      </c>
      <c r="R1913">
        <v>0.7</v>
      </c>
      <c r="S1913">
        <v>30</v>
      </c>
      <c r="T1913">
        <f t="shared" si="261"/>
        <v>-1</v>
      </c>
      <c r="U1913" s="1">
        <v>42779</v>
      </c>
      <c r="V1913" s="13">
        <f t="shared" si="262"/>
        <v>42767</v>
      </c>
      <c r="W1913" s="14">
        <f t="shared" si="263"/>
        <v>42779</v>
      </c>
      <c r="X1913" s="1" t="str">
        <f t="shared" si="264"/>
        <v>Monday</v>
      </c>
      <c r="Y1913" s="2">
        <v>0.50387731481481479</v>
      </c>
      <c r="Z1913" s="2">
        <f t="shared" si="265"/>
        <v>0.5</v>
      </c>
      <c r="AA1913">
        <f>1</f>
        <v>1</v>
      </c>
      <c r="AB1913" s="1">
        <v>42779</v>
      </c>
      <c r="AC1913" s="13">
        <f t="shared" si="266"/>
        <v>42767</v>
      </c>
      <c r="AD1913" s="14">
        <f t="shared" si="267"/>
        <v>42779</v>
      </c>
      <c r="AE1913" s="1" t="str">
        <f t="shared" si="268"/>
        <v>Monday</v>
      </c>
      <c r="AF1913" s="2">
        <v>0.5075115740740741</v>
      </c>
      <c r="AG1913" s="2">
        <f t="shared" si="269"/>
        <v>0.5</v>
      </c>
      <c r="AH1913" t="s">
        <v>27</v>
      </c>
    </row>
    <row r="1914" spans="1:34" x14ac:dyDescent="0.2">
      <c r="A1914">
        <v>825934</v>
      </c>
      <c r="B1914" t="s">
        <v>20</v>
      </c>
      <c r="C1914" t="s">
        <v>28</v>
      </c>
      <c r="D1914" t="s">
        <v>22</v>
      </c>
      <c r="E1914">
        <v>53208</v>
      </c>
      <c r="F1914" t="s">
        <v>23</v>
      </c>
      <c r="G1914" t="s">
        <v>24</v>
      </c>
      <c r="H1914">
        <v>25</v>
      </c>
      <c r="I1914" t="s">
        <v>29</v>
      </c>
      <c r="J1914">
        <f>VLOOKUP(I1914,[1]Key!$A$1:$C$72,2,FALSE)</f>
        <v>43.042490000000001</v>
      </c>
      <c r="K1914">
        <f>VLOOKUP(I1914,[1]Key!$A$1:$C$72,3,FALSE)</f>
        <v>-87.909959999999998</v>
      </c>
      <c r="L1914" t="s">
        <v>48</v>
      </c>
      <c r="M1914">
        <f>VLOOKUP(L1914,[1]Key!$A$1:$C$72,2,FALSE)</f>
        <v>43.05097</v>
      </c>
      <c r="N1914">
        <f>VLOOKUP(L1914,[1]Key!$A$1:$C$72,3,FALSE)</f>
        <v>-87.906440000000003</v>
      </c>
      <c r="O1914">
        <v>7</v>
      </c>
      <c r="P1914">
        <v>0</v>
      </c>
      <c r="Q1914">
        <v>1.1000000000000001</v>
      </c>
      <c r="R1914">
        <v>1</v>
      </c>
      <c r="S1914">
        <v>42</v>
      </c>
      <c r="T1914">
        <f t="shared" si="261"/>
        <v>-1</v>
      </c>
      <c r="U1914" s="1">
        <v>42781</v>
      </c>
      <c r="V1914" s="13">
        <f t="shared" si="262"/>
        <v>42767</v>
      </c>
      <c r="W1914" s="14">
        <f t="shared" si="263"/>
        <v>42781</v>
      </c>
      <c r="X1914" s="1" t="str">
        <f t="shared" si="264"/>
        <v>Wednesday</v>
      </c>
      <c r="Y1914" s="2">
        <v>0.72255787037037045</v>
      </c>
      <c r="Z1914" s="2">
        <f t="shared" si="265"/>
        <v>0.70833333333333326</v>
      </c>
      <c r="AA1914">
        <f>1</f>
        <v>1</v>
      </c>
      <c r="AB1914" s="1">
        <v>42781</v>
      </c>
      <c r="AC1914" s="13">
        <f t="shared" si="266"/>
        <v>42767</v>
      </c>
      <c r="AD1914" s="14">
        <f t="shared" si="267"/>
        <v>42781</v>
      </c>
      <c r="AE1914" s="1" t="str">
        <f t="shared" si="268"/>
        <v>Wednesday</v>
      </c>
      <c r="AF1914" s="2">
        <v>0.72758101851851853</v>
      </c>
      <c r="AG1914" s="2">
        <f t="shared" si="269"/>
        <v>0.70833333333333326</v>
      </c>
      <c r="AH1914" t="s">
        <v>27</v>
      </c>
    </row>
    <row r="1915" spans="1:34" x14ac:dyDescent="0.2">
      <c r="A1915">
        <v>825934</v>
      </c>
      <c r="B1915" t="s">
        <v>20</v>
      </c>
      <c r="C1915" t="s">
        <v>28</v>
      </c>
      <c r="D1915" t="s">
        <v>22</v>
      </c>
      <c r="E1915">
        <v>53208</v>
      </c>
      <c r="F1915" t="s">
        <v>23</v>
      </c>
      <c r="G1915" t="s">
        <v>24</v>
      </c>
      <c r="H1915">
        <v>46</v>
      </c>
      <c r="I1915" t="s">
        <v>48</v>
      </c>
      <c r="J1915">
        <f>VLOOKUP(I1915,[1]Key!$A$1:$C$72,2,FALSE)</f>
        <v>43.05097</v>
      </c>
      <c r="K1915">
        <f>VLOOKUP(I1915,[1]Key!$A$1:$C$72,3,FALSE)</f>
        <v>-87.906440000000003</v>
      </c>
      <c r="L1915" t="s">
        <v>29</v>
      </c>
      <c r="M1915">
        <f>VLOOKUP(L1915,[1]Key!$A$1:$C$72,2,FALSE)</f>
        <v>43.042490000000001</v>
      </c>
      <c r="N1915">
        <f>VLOOKUP(L1915,[1]Key!$A$1:$C$72,3,FALSE)</f>
        <v>-87.909959999999998</v>
      </c>
      <c r="O1915">
        <v>10</v>
      </c>
      <c r="P1915">
        <v>0</v>
      </c>
      <c r="Q1915">
        <v>1.5</v>
      </c>
      <c r="R1915">
        <v>1.4</v>
      </c>
      <c r="S1915">
        <v>60</v>
      </c>
      <c r="T1915">
        <f t="shared" si="261"/>
        <v>-1</v>
      </c>
      <c r="U1915" s="1">
        <v>42783</v>
      </c>
      <c r="V1915" s="13">
        <f t="shared" si="262"/>
        <v>42767</v>
      </c>
      <c r="W1915" s="14">
        <f t="shared" si="263"/>
        <v>42783</v>
      </c>
      <c r="X1915" s="1" t="str">
        <f t="shared" si="264"/>
        <v>Friday</v>
      </c>
      <c r="Y1915" s="2">
        <v>0.30332175925925925</v>
      </c>
      <c r="Z1915" s="2">
        <f t="shared" si="265"/>
        <v>0.29166666666666663</v>
      </c>
      <c r="AA1915">
        <f>1</f>
        <v>1</v>
      </c>
      <c r="AB1915" s="1">
        <v>42783</v>
      </c>
      <c r="AC1915" s="13">
        <f t="shared" si="266"/>
        <v>42767</v>
      </c>
      <c r="AD1915" s="14">
        <f t="shared" si="267"/>
        <v>42783</v>
      </c>
      <c r="AE1915" s="1" t="str">
        <f t="shared" si="268"/>
        <v>Friday</v>
      </c>
      <c r="AF1915" s="2">
        <v>0.30975694444444446</v>
      </c>
      <c r="AG1915" s="2">
        <f t="shared" si="269"/>
        <v>0.29166666666666663</v>
      </c>
      <c r="AH1915" t="s">
        <v>27</v>
      </c>
    </row>
    <row r="1916" spans="1:34" x14ac:dyDescent="0.2">
      <c r="A1916">
        <v>825934</v>
      </c>
      <c r="B1916" t="s">
        <v>20</v>
      </c>
      <c r="C1916" t="s">
        <v>28</v>
      </c>
      <c r="D1916" t="s">
        <v>22</v>
      </c>
      <c r="E1916">
        <v>53208</v>
      </c>
      <c r="F1916" t="s">
        <v>23</v>
      </c>
      <c r="G1916" t="s">
        <v>24</v>
      </c>
      <c r="H1916">
        <v>46</v>
      </c>
      <c r="I1916" t="s">
        <v>48</v>
      </c>
      <c r="J1916">
        <f>VLOOKUP(I1916,[1]Key!$A$1:$C$72,2,FALSE)</f>
        <v>43.05097</v>
      </c>
      <c r="K1916">
        <f>VLOOKUP(I1916,[1]Key!$A$1:$C$72,3,FALSE)</f>
        <v>-87.906440000000003</v>
      </c>
      <c r="L1916" t="s">
        <v>29</v>
      </c>
      <c r="M1916">
        <f>VLOOKUP(L1916,[1]Key!$A$1:$C$72,2,FALSE)</f>
        <v>43.042490000000001</v>
      </c>
      <c r="N1916">
        <f>VLOOKUP(L1916,[1]Key!$A$1:$C$72,3,FALSE)</f>
        <v>-87.909959999999998</v>
      </c>
      <c r="O1916">
        <v>8</v>
      </c>
      <c r="P1916">
        <v>0</v>
      </c>
      <c r="Q1916">
        <v>1.2</v>
      </c>
      <c r="R1916">
        <v>1.1000000000000001</v>
      </c>
      <c r="S1916">
        <v>48</v>
      </c>
      <c r="T1916">
        <f t="shared" si="261"/>
        <v>-1</v>
      </c>
      <c r="U1916" s="1">
        <v>42786</v>
      </c>
      <c r="V1916" s="13">
        <f t="shared" si="262"/>
        <v>42767</v>
      </c>
      <c r="W1916" s="14">
        <f t="shared" si="263"/>
        <v>42786</v>
      </c>
      <c r="X1916" s="1" t="str">
        <f t="shared" si="264"/>
        <v>Monday</v>
      </c>
      <c r="Y1916" s="2">
        <v>0.30931712962962959</v>
      </c>
      <c r="Z1916" s="2">
        <f t="shared" si="265"/>
        <v>0.29166666666666663</v>
      </c>
      <c r="AA1916">
        <f>1</f>
        <v>1</v>
      </c>
      <c r="AB1916" s="1">
        <v>42786</v>
      </c>
      <c r="AC1916" s="13">
        <f t="shared" si="266"/>
        <v>42767</v>
      </c>
      <c r="AD1916" s="14">
        <f t="shared" si="267"/>
        <v>42786</v>
      </c>
      <c r="AE1916" s="1" t="str">
        <f t="shared" si="268"/>
        <v>Monday</v>
      </c>
      <c r="AF1916" s="2">
        <v>0.31519675925925927</v>
      </c>
      <c r="AG1916" s="2">
        <f t="shared" si="269"/>
        <v>0.33333333333333331</v>
      </c>
      <c r="AH1916" t="s">
        <v>27</v>
      </c>
    </row>
    <row r="1917" spans="1:34" x14ac:dyDescent="0.2">
      <c r="A1917">
        <v>825934</v>
      </c>
      <c r="B1917" t="s">
        <v>20</v>
      </c>
      <c r="C1917" t="s">
        <v>28</v>
      </c>
      <c r="D1917" t="s">
        <v>22</v>
      </c>
      <c r="E1917">
        <v>53208</v>
      </c>
      <c r="F1917" t="s">
        <v>23</v>
      </c>
      <c r="G1917" t="s">
        <v>24</v>
      </c>
      <c r="H1917">
        <v>146</v>
      </c>
      <c r="I1917" t="s">
        <v>57</v>
      </c>
      <c r="J1917">
        <f>VLOOKUP(I1917,[1]Key!$A$1:$C$72,2,FALSE)</f>
        <v>43.048609999999996</v>
      </c>
      <c r="K1917">
        <f>VLOOKUP(I1917,[1]Key!$A$1:$C$72,3,FALSE)</f>
        <v>-88.008480000000006</v>
      </c>
      <c r="L1917" t="s">
        <v>58</v>
      </c>
      <c r="M1917">
        <f>VLOOKUP(L1917,[1]Key!$A$1:$C$72,2,FALSE)</f>
        <v>43.052630000000001</v>
      </c>
      <c r="N1917">
        <f>VLOOKUP(L1917,[1]Key!$A$1:$C$72,3,FALSE)</f>
        <v>-88.016319999999993</v>
      </c>
      <c r="O1917">
        <v>8</v>
      </c>
      <c r="P1917">
        <v>0</v>
      </c>
      <c r="Q1917">
        <v>1.2</v>
      </c>
      <c r="R1917">
        <v>1.1000000000000001</v>
      </c>
      <c r="S1917">
        <v>48</v>
      </c>
      <c r="T1917">
        <f t="shared" si="261"/>
        <v>-1</v>
      </c>
      <c r="U1917" s="1">
        <v>42785</v>
      </c>
      <c r="V1917" s="13">
        <f t="shared" si="262"/>
        <v>42767</v>
      </c>
      <c r="W1917" s="14">
        <f t="shared" si="263"/>
        <v>42785</v>
      </c>
      <c r="X1917" s="1" t="str">
        <f t="shared" si="264"/>
        <v>Sunday</v>
      </c>
      <c r="Y1917" s="2">
        <v>0.59842592592592592</v>
      </c>
      <c r="Z1917" s="2">
        <f t="shared" si="265"/>
        <v>0.58333333333333326</v>
      </c>
      <c r="AA1917">
        <f>1</f>
        <v>1</v>
      </c>
      <c r="AB1917" s="1">
        <v>42785</v>
      </c>
      <c r="AC1917" s="13">
        <f t="shared" si="266"/>
        <v>42767</v>
      </c>
      <c r="AD1917" s="14">
        <f t="shared" si="267"/>
        <v>42785</v>
      </c>
      <c r="AE1917" s="1" t="str">
        <f t="shared" si="268"/>
        <v>Sunday</v>
      </c>
      <c r="AF1917" s="2">
        <v>0.60394675925925922</v>
      </c>
      <c r="AG1917" s="2">
        <f t="shared" si="269"/>
        <v>0.58333333333333326</v>
      </c>
      <c r="AH1917" t="s">
        <v>27</v>
      </c>
    </row>
    <row r="1918" spans="1:34" x14ac:dyDescent="0.2">
      <c r="A1918">
        <v>825934</v>
      </c>
      <c r="B1918" t="s">
        <v>20</v>
      </c>
      <c r="C1918" t="s">
        <v>28</v>
      </c>
      <c r="D1918" t="s">
        <v>22</v>
      </c>
      <c r="E1918">
        <v>53208</v>
      </c>
      <c r="F1918" t="s">
        <v>23</v>
      </c>
      <c r="G1918" t="s">
        <v>24</v>
      </c>
      <c r="H1918">
        <v>11163</v>
      </c>
      <c r="I1918" t="s">
        <v>56</v>
      </c>
      <c r="J1918">
        <f>VLOOKUP(I1918,[1]Key!$A$1:$C$72,2,FALSE)</f>
        <v>43.059550000000002</v>
      </c>
      <c r="K1918">
        <f>VLOOKUP(I1918,[1]Key!$A$1:$C$72,3,FALSE)</f>
        <v>-88.008840000000006</v>
      </c>
      <c r="L1918" t="s">
        <v>59</v>
      </c>
      <c r="M1918">
        <f>VLOOKUP(L1918,[1]Key!$A$1:$C$72,2,FALSE)</f>
        <v>43.060580000000002</v>
      </c>
      <c r="N1918">
        <f>VLOOKUP(L1918,[1]Key!$A$1:$C$72,3,FALSE)</f>
        <v>-87.998589999999993</v>
      </c>
      <c r="O1918">
        <v>7</v>
      </c>
      <c r="P1918">
        <v>0</v>
      </c>
      <c r="Q1918">
        <v>1.1000000000000001</v>
      </c>
      <c r="R1918">
        <v>1</v>
      </c>
      <c r="S1918">
        <v>42</v>
      </c>
      <c r="T1918">
        <f t="shared" si="261"/>
        <v>-1</v>
      </c>
      <c r="U1918" s="1">
        <v>42791</v>
      </c>
      <c r="V1918" s="13">
        <f t="shared" si="262"/>
        <v>42767</v>
      </c>
      <c r="W1918" s="14">
        <f t="shared" si="263"/>
        <v>42791</v>
      </c>
      <c r="X1918" s="1" t="str">
        <f t="shared" si="264"/>
        <v>Saturday</v>
      </c>
      <c r="Y1918" s="2">
        <v>0.59314814814814809</v>
      </c>
      <c r="Z1918" s="2">
        <f t="shared" si="265"/>
        <v>0.58333333333333326</v>
      </c>
      <c r="AA1918">
        <f>1</f>
        <v>1</v>
      </c>
      <c r="AB1918" s="1">
        <v>42791</v>
      </c>
      <c r="AC1918" s="13">
        <f t="shared" si="266"/>
        <v>42767</v>
      </c>
      <c r="AD1918" s="14">
        <f t="shared" si="267"/>
        <v>42791</v>
      </c>
      <c r="AE1918" s="1" t="str">
        <f t="shared" si="268"/>
        <v>Saturday</v>
      </c>
      <c r="AF1918" s="2">
        <v>0.59821759259259266</v>
      </c>
      <c r="AG1918" s="2">
        <f t="shared" si="269"/>
        <v>0.58333333333333326</v>
      </c>
      <c r="AH1918" t="s">
        <v>27</v>
      </c>
    </row>
    <row r="1919" spans="1:34" x14ac:dyDescent="0.2">
      <c r="A1919">
        <v>825934</v>
      </c>
      <c r="B1919" t="s">
        <v>20</v>
      </c>
      <c r="C1919" t="s">
        <v>28</v>
      </c>
      <c r="D1919" t="s">
        <v>22</v>
      </c>
      <c r="E1919">
        <v>53208</v>
      </c>
      <c r="F1919" t="s">
        <v>23</v>
      </c>
      <c r="G1919" t="s">
        <v>24</v>
      </c>
      <c r="H1919">
        <v>11142</v>
      </c>
      <c r="I1919" t="s">
        <v>55</v>
      </c>
      <c r="J1919">
        <f>VLOOKUP(I1919,[1]Key!$A$1:$C$72,2,FALSE)</f>
        <v>43.060839999999999</v>
      </c>
      <c r="K1919">
        <f>VLOOKUP(I1919,[1]Key!$A$1:$C$72,3,FALSE)</f>
        <v>-88.001940000000005</v>
      </c>
      <c r="L1919" t="s">
        <v>56</v>
      </c>
      <c r="M1919">
        <f>VLOOKUP(L1919,[1]Key!$A$1:$C$72,2,FALSE)</f>
        <v>43.059550000000002</v>
      </c>
      <c r="N1919">
        <f>VLOOKUP(L1919,[1]Key!$A$1:$C$72,3,FALSE)</f>
        <v>-88.008840000000006</v>
      </c>
      <c r="O1919">
        <v>5</v>
      </c>
      <c r="P1919">
        <v>0</v>
      </c>
      <c r="Q1919">
        <v>0.8</v>
      </c>
      <c r="R1919">
        <v>0.7</v>
      </c>
      <c r="S1919">
        <v>30</v>
      </c>
      <c r="T1919">
        <f t="shared" si="261"/>
        <v>-1</v>
      </c>
      <c r="U1919" s="1">
        <v>42791</v>
      </c>
      <c r="V1919" s="13">
        <f t="shared" si="262"/>
        <v>42767</v>
      </c>
      <c r="W1919" s="14">
        <f t="shared" si="263"/>
        <v>42791</v>
      </c>
      <c r="X1919" s="1" t="str">
        <f t="shared" si="264"/>
        <v>Saturday</v>
      </c>
      <c r="Y1919" s="2">
        <v>0.60069444444444442</v>
      </c>
      <c r="Z1919" s="2">
        <f t="shared" si="265"/>
        <v>0.58333333333333326</v>
      </c>
      <c r="AA1919">
        <f>1</f>
        <v>1</v>
      </c>
      <c r="AB1919" s="1">
        <v>42791</v>
      </c>
      <c r="AC1919" s="13">
        <f t="shared" si="266"/>
        <v>42767</v>
      </c>
      <c r="AD1919" s="14">
        <f t="shared" si="267"/>
        <v>42791</v>
      </c>
      <c r="AE1919" s="1" t="str">
        <f t="shared" si="268"/>
        <v>Saturday</v>
      </c>
      <c r="AF1919" s="2">
        <v>0.604375</v>
      </c>
      <c r="AG1919" s="2">
        <f t="shared" si="269"/>
        <v>0.625</v>
      </c>
      <c r="AH1919" t="s">
        <v>27</v>
      </c>
    </row>
    <row r="1920" spans="1:34" x14ac:dyDescent="0.2">
      <c r="A1920">
        <v>825934</v>
      </c>
      <c r="B1920" t="s">
        <v>20</v>
      </c>
      <c r="C1920" t="s">
        <v>28</v>
      </c>
      <c r="D1920" t="s">
        <v>22</v>
      </c>
      <c r="E1920">
        <v>53208</v>
      </c>
      <c r="F1920" t="s">
        <v>23</v>
      </c>
      <c r="G1920" t="s">
        <v>24</v>
      </c>
      <c r="H1920">
        <v>957</v>
      </c>
      <c r="I1920" t="s">
        <v>29</v>
      </c>
      <c r="J1920">
        <f>VLOOKUP(I1920,[1]Key!$A$1:$C$72,2,FALSE)</f>
        <v>43.042490000000001</v>
      </c>
      <c r="K1920">
        <f>VLOOKUP(I1920,[1]Key!$A$1:$C$72,3,FALSE)</f>
        <v>-87.909959999999998</v>
      </c>
      <c r="L1920" t="s">
        <v>48</v>
      </c>
      <c r="M1920">
        <f>VLOOKUP(L1920,[1]Key!$A$1:$C$72,2,FALSE)</f>
        <v>43.05097</v>
      </c>
      <c r="N1920">
        <f>VLOOKUP(L1920,[1]Key!$A$1:$C$72,3,FALSE)</f>
        <v>-87.906440000000003</v>
      </c>
      <c r="O1920">
        <v>7</v>
      </c>
      <c r="P1920">
        <v>0</v>
      </c>
      <c r="Q1920">
        <v>1.1000000000000001</v>
      </c>
      <c r="R1920">
        <v>1</v>
      </c>
      <c r="S1920">
        <v>42</v>
      </c>
      <c r="T1920">
        <f t="shared" si="261"/>
        <v>-1</v>
      </c>
      <c r="U1920" s="1">
        <v>42793</v>
      </c>
      <c r="V1920" s="13">
        <f t="shared" si="262"/>
        <v>42767</v>
      </c>
      <c r="W1920" s="14">
        <f t="shared" si="263"/>
        <v>42793</v>
      </c>
      <c r="X1920" s="1" t="str">
        <f t="shared" si="264"/>
        <v>Monday</v>
      </c>
      <c r="Y1920" s="2">
        <v>0.72262731481481479</v>
      </c>
      <c r="Z1920" s="2">
        <f t="shared" si="265"/>
        <v>0.70833333333333326</v>
      </c>
      <c r="AA1920">
        <f>1</f>
        <v>1</v>
      </c>
      <c r="AB1920" s="1">
        <v>42793</v>
      </c>
      <c r="AC1920" s="13">
        <f t="shared" si="266"/>
        <v>42767</v>
      </c>
      <c r="AD1920" s="14">
        <f t="shared" si="267"/>
        <v>42793</v>
      </c>
      <c r="AE1920" s="1" t="str">
        <f t="shared" si="268"/>
        <v>Monday</v>
      </c>
      <c r="AF1920" s="2">
        <v>0.72746527777777781</v>
      </c>
      <c r="AG1920" s="2">
        <f t="shared" si="269"/>
        <v>0.70833333333333326</v>
      </c>
      <c r="AH1920" t="s">
        <v>27</v>
      </c>
    </row>
    <row r="1921" spans="1:34" x14ac:dyDescent="0.2">
      <c r="A1921">
        <v>825934</v>
      </c>
      <c r="B1921" t="s">
        <v>20</v>
      </c>
      <c r="C1921" t="s">
        <v>28</v>
      </c>
      <c r="D1921" t="s">
        <v>22</v>
      </c>
      <c r="E1921">
        <v>53208</v>
      </c>
      <c r="F1921" t="s">
        <v>23</v>
      </c>
      <c r="G1921" t="s">
        <v>24</v>
      </c>
      <c r="H1921">
        <v>959</v>
      </c>
      <c r="I1921" t="s">
        <v>29</v>
      </c>
      <c r="J1921">
        <f>VLOOKUP(I1921,[1]Key!$A$1:$C$72,2,FALSE)</f>
        <v>43.042490000000001</v>
      </c>
      <c r="K1921">
        <f>VLOOKUP(I1921,[1]Key!$A$1:$C$72,3,FALSE)</f>
        <v>-87.909959999999998</v>
      </c>
      <c r="L1921" t="s">
        <v>48</v>
      </c>
      <c r="M1921">
        <f>VLOOKUP(L1921,[1]Key!$A$1:$C$72,2,FALSE)</f>
        <v>43.05097</v>
      </c>
      <c r="N1921">
        <f>VLOOKUP(L1921,[1]Key!$A$1:$C$72,3,FALSE)</f>
        <v>-87.906440000000003</v>
      </c>
      <c r="O1921">
        <v>6</v>
      </c>
      <c r="P1921">
        <v>0</v>
      </c>
      <c r="Q1921">
        <v>0.9</v>
      </c>
      <c r="R1921">
        <v>0.9</v>
      </c>
      <c r="S1921">
        <v>36</v>
      </c>
      <c r="T1921">
        <f t="shared" si="261"/>
        <v>-1</v>
      </c>
      <c r="U1921" s="1">
        <v>42787</v>
      </c>
      <c r="V1921" s="13">
        <f t="shared" si="262"/>
        <v>42767</v>
      </c>
      <c r="W1921" s="14">
        <f t="shared" si="263"/>
        <v>42787</v>
      </c>
      <c r="X1921" s="1" t="str">
        <f t="shared" si="264"/>
        <v>Tuesday</v>
      </c>
      <c r="Y1921" s="2">
        <v>0.72622685185185187</v>
      </c>
      <c r="Z1921" s="2">
        <f t="shared" si="265"/>
        <v>0.70833333333333326</v>
      </c>
      <c r="AA1921">
        <f>1</f>
        <v>1</v>
      </c>
      <c r="AB1921" s="1">
        <v>42787</v>
      </c>
      <c r="AC1921" s="13">
        <f t="shared" si="266"/>
        <v>42767</v>
      </c>
      <c r="AD1921" s="14">
        <f t="shared" si="267"/>
        <v>42787</v>
      </c>
      <c r="AE1921" s="1" t="str">
        <f t="shared" si="268"/>
        <v>Tuesday</v>
      </c>
      <c r="AF1921" s="2">
        <v>0.73054398148148147</v>
      </c>
      <c r="AG1921" s="2">
        <f t="shared" si="269"/>
        <v>0.75</v>
      </c>
      <c r="AH1921" t="s">
        <v>27</v>
      </c>
    </row>
    <row r="1922" spans="1:34" x14ac:dyDescent="0.2">
      <c r="A1922">
        <v>908681</v>
      </c>
      <c r="B1922" t="s">
        <v>20</v>
      </c>
      <c r="C1922" t="s">
        <v>28</v>
      </c>
      <c r="D1922" t="s">
        <v>22</v>
      </c>
      <c r="E1922">
        <v>53211</v>
      </c>
      <c r="F1922" t="s">
        <v>23</v>
      </c>
      <c r="G1922" t="s">
        <v>24</v>
      </c>
      <c r="H1922">
        <v>47</v>
      </c>
      <c r="I1922" t="s">
        <v>36</v>
      </c>
      <c r="J1922">
        <f>VLOOKUP(I1922,[1]Key!$A$1:$C$72,2,FALSE)</f>
        <v>43.038580000000003</v>
      </c>
      <c r="K1922">
        <f>VLOOKUP(I1922,[1]Key!$A$1:$C$72,3,FALSE)</f>
        <v>-87.90934</v>
      </c>
      <c r="L1922" t="s">
        <v>36</v>
      </c>
      <c r="M1922">
        <f>VLOOKUP(L1922,[1]Key!$A$1:$C$72,2,FALSE)</f>
        <v>43.038580000000003</v>
      </c>
      <c r="N1922">
        <f>VLOOKUP(L1922,[1]Key!$A$1:$C$72,3,FALSE)</f>
        <v>-87.90934</v>
      </c>
      <c r="O1922">
        <v>1</v>
      </c>
      <c r="P1922">
        <v>0</v>
      </c>
      <c r="Q1922">
        <v>0.2</v>
      </c>
      <c r="R1922">
        <v>0.1</v>
      </c>
      <c r="S1922">
        <v>6</v>
      </c>
      <c r="T1922">
        <f t="shared" ref="T1922:T1985" si="270">-1</f>
        <v>-1</v>
      </c>
      <c r="U1922" s="1">
        <v>42784</v>
      </c>
      <c r="V1922" s="13">
        <f t="shared" ref="V1922:V1985" si="271">DATE(YEAR(U1922), MONTH(U1922), 1)</f>
        <v>42767</v>
      </c>
      <c r="W1922" s="14">
        <f t="shared" ref="W1922:W1985" si="272">U1922</f>
        <v>42784</v>
      </c>
      <c r="X1922" s="1" t="str">
        <f t="shared" ref="X1922:X1985" si="273">TEXT(W1922,"dddd")</f>
        <v>Saturday</v>
      </c>
      <c r="Y1922" s="2">
        <v>0.41983796296296294</v>
      </c>
      <c r="Z1922" s="2">
        <f t="shared" ref="Z1922:Z1985" si="274">MROUND(Y1922, "1:00")</f>
        <v>0.41666666666666663</v>
      </c>
      <c r="AA1922">
        <f>1</f>
        <v>1</v>
      </c>
      <c r="AB1922" s="1">
        <v>42784</v>
      </c>
      <c r="AC1922" s="13">
        <f t="shared" ref="AC1922:AC1985" si="275">DATE(YEAR(AB1922), MONTH(AB1922), 1)</f>
        <v>42767</v>
      </c>
      <c r="AD1922" s="14">
        <f t="shared" ref="AD1922:AD1985" si="276">AB1922</f>
        <v>42784</v>
      </c>
      <c r="AE1922" s="1" t="str">
        <f t="shared" ref="AE1922:AE1985" si="277">TEXT(AD1922,"dddd")</f>
        <v>Saturday</v>
      </c>
      <c r="AF1922" s="2">
        <v>0.42019675925925926</v>
      </c>
      <c r="AG1922" s="2">
        <f t="shared" ref="AG1922:AG1985" si="278">MROUND(AF1922, "1:00")</f>
        <v>0.41666666666666663</v>
      </c>
      <c r="AH1922" t="s">
        <v>35</v>
      </c>
    </row>
    <row r="1923" spans="1:34" x14ac:dyDescent="0.2">
      <c r="A1923">
        <v>915465</v>
      </c>
      <c r="B1923" t="s">
        <v>20</v>
      </c>
      <c r="C1923" t="s">
        <v>28</v>
      </c>
      <c r="D1923" t="s">
        <v>22</v>
      </c>
      <c r="E1923">
        <v>53202</v>
      </c>
      <c r="F1923" t="s">
        <v>23</v>
      </c>
      <c r="G1923" t="s">
        <v>24</v>
      </c>
      <c r="H1923">
        <v>5586</v>
      </c>
      <c r="I1923" t="s">
        <v>41</v>
      </c>
      <c r="J1923">
        <f>VLOOKUP(I1923,[1]Key!$A$1:$C$72,2,FALSE)</f>
        <v>43.04824</v>
      </c>
      <c r="K1923">
        <f>VLOOKUP(I1923,[1]Key!$A$1:$C$72,3,FALSE)</f>
        <v>-87.904970000000006</v>
      </c>
      <c r="L1923" t="s">
        <v>70</v>
      </c>
      <c r="M1923">
        <f>VLOOKUP(L1923,[1]Key!$A$1:$C$72,2,FALSE)</f>
        <v>43.053040000000003</v>
      </c>
      <c r="N1923">
        <f>VLOOKUP(L1923,[1]Key!$A$1:$C$72,3,FALSE)</f>
        <v>-87.897660000000002</v>
      </c>
      <c r="O1923">
        <v>5</v>
      </c>
      <c r="P1923">
        <v>0</v>
      </c>
      <c r="Q1923">
        <v>0.8</v>
      </c>
      <c r="R1923">
        <v>0.7</v>
      </c>
      <c r="S1923">
        <v>30</v>
      </c>
      <c r="T1923">
        <f t="shared" si="270"/>
        <v>-1</v>
      </c>
      <c r="U1923" s="1">
        <v>42782</v>
      </c>
      <c r="V1923" s="13">
        <f t="shared" si="271"/>
        <v>42767</v>
      </c>
      <c r="W1923" s="14">
        <f t="shared" si="272"/>
        <v>42782</v>
      </c>
      <c r="X1923" s="1" t="str">
        <f t="shared" si="273"/>
        <v>Thursday</v>
      </c>
      <c r="Y1923" s="2">
        <v>0.90848379629629628</v>
      </c>
      <c r="Z1923" s="2">
        <f t="shared" si="274"/>
        <v>0.91666666666666663</v>
      </c>
      <c r="AA1923">
        <f>1</f>
        <v>1</v>
      </c>
      <c r="AB1923" s="1">
        <v>42782</v>
      </c>
      <c r="AC1923" s="13">
        <f t="shared" si="275"/>
        <v>42767</v>
      </c>
      <c r="AD1923" s="14">
        <f t="shared" si="276"/>
        <v>42782</v>
      </c>
      <c r="AE1923" s="1" t="str">
        <f t="shared" si="277"/>
        <v>Thursday</v>
      </c>
      <c r="AF1923" s="2">
        <v>0.9122337962962962</v>
      </c>
      <c r="AG1923" s="2">
        <f t="shared" si="278"/>
        <v>0.91666666666666663</v>
      </c>
      <c r="AH1923" t="s">
        <v>27</v>
      </c>
    </row>
    <row r="1924" spans="1:34" x14ac:dyDescent="0.2">
      <c r="A1924">
        <v>928245</v>
      </c>
      <c r="B1924" t="s">
        <v>20</v>
      </c>
      <c r="C1924" t="s">
        <v>90</v>
      </c>
      <c r="D1924" t="s">
        <v>22</v>
      </c>
      <c r="E1924">
        <v>53202</v>
      </c>
      <c r="F1924" t="s">
        <v>23</v>
      </c>
      <c r="G1924" t="s">
        <v>24</v>
      </c>
      <c r="H1924">
        <v>5478</v>
      </c>
      <c r="I1924" t="s">
        <v>77</v>
      </c>
      <c r="J1924">
        <f>VLOOKUP(I1924,[1]Key!$A$1:$C$72,2,FALSE)</f>
        <v>43.074655999999997</v>
      </c>
      <c r="K1924">
        <f>VLOOKUP(I1924,[1]Key!$A$1:$C$72,3,FALSE)</f>
        <v>-87.889011999999994</v>
      </c>
      <c r="L1924" t="s">
        <v>76</v>
      </c>
      <c r="M1924">
        <f>VLOOKUP(L1924,[1]Key!$A$1:$C$72,2,FALSE)</f>
        <v>43.063749000000001</v>
      </c>
      <c r="N1924">
        <f>VLOOKUP(L1924,[1]Key!$A$1:$C$72,3,FALSE)</f>
        <v>-87.887962999999999</v>
      </c>
      <c r="O1924">
        <v>7</v>
      </c>
      <c r="P1924">
        <v>0</v>
      </c>
      <c r="Q1924">
        <v>1.1000000000000001</v>
      </c>
      <c r="R1924">
        <v>1</v>
      </c>
      <c r="S1924">
        <v>42</v>
      </c>
      <c r="T1924">
        <f t="shared" si="270"/>
        <v>-1</v>
      </c>
      <c r="U1924" s="1">
        <v>42789</v>
      </c>
      <c r="V1924" s="13">
        <f t="shared" si="271"/>
        <v>42767</v>
      </c>
      <c r="W1924" s="14">
        <f t="shared" si="272"/>
        <v>42789</v>
      </c>
      <c r="X1924" s="1" t="str">
        <f t="shared" si="273"/>
        <v>Thursday</v>
      </c>
      <c r="Y1924" s="2">
        <v>0.74968749999999995</v>
      </c>
      <c r="Z1924" s="2">
        <f t="shared" si="274"/>
        <v>0.75</v>
      </c>
      <c r="AA1924">
        <f>1</f>
        <v>1</v>
      </c>
      <c r="AB1924" s="1">
        <v>42789</v>
      </c>
      <c r="AC1924" s="13">
        <f t="shared" si="275"/>
        <v>42767</v>
      </c>
      <c r="AD1924" s="14">
        <f t="shared" si="276"/>
        <v>42789</v>
      </c>
      <c r="AE1924" s="1" t="str">
        <f t="shared" si="277"/>
        <v>Thursday</v>
      </c>
      <c r="AF1924" s="2">
        <v>0.75443287037037043</v>
      </c>
      <c r="AG1924" s="2">
        <f t="shared" si="278"/>
        <v>0.75</v>
      </c>
      <c r="AH1924" t="s">
        <v>27</v>
      </c>
    </row>
    <row r="1925" spans="1:34" x14ac:dyDescent="0.2">
      <c r="A1925">
        <v>934990</v>
      </c>
      <c r="B1925" t="s">
        <v>20</v>
      </c>
      <c r="C1925" t="s">
        <v>91</v>
      </c>
      <c r="D1925" t="s">
        <v>22</v>
      </c>
      <c r="E1925">
        <v>53036</v>
      </c>
      <c r="F1925" t="s">
        <v>23</v>
      </c>
      <c r="G1925" t="s">
        <v>92</v>
      </c>
      <c r="H1925">
        <v>5712</v>
      </c>
      <c r="I1925" t="s">
        <v>52</v>
      </c>
      <c r="J1925">
        <f>VLOOKUP(I1925,[1]Key!$A$1:$C$72,2,FALSE)</f>
        <v>43.026470000000003</v>
      </c>
      <c r="K1925">
        <f>VLOOKUP(I1925,[1]Key!$A$1:$C$72,3,FALSE)</f>
        <v>-87.918040000000005</v>
      </c>
      <c r="L1925" t="s">
        <v>32</v>
      </c>
      <c r="M1925">
        <f>VLOOKUP(L1925,[1]Key!$A$1:$C$72,2,FALSE)</f>
        <v>43.038719999999998</v>
      </c>
      <c r="N1925">
        <f>VLOOKUP(L1925,[1]Key!$A$1:$C$72,3,FALSE)</f>
        <v>-87.905339999999995</v>
      </c>
      <c r="O1925">
        <v>11</v>
      </c>
      <c r="P1925">
        <v>0</v>
      </c>
      <c r="Q1925">
        <v>1.7</v>
      </c>
      <c r="R1925">
        <v>1.6</v>
      </c>
      <c r="S1925">
        <v>66</v>
      </c>
      <c r="T1925">
        <f t="shared" si="270"/>
        <v>-1</v>
      </c>
      <c r="U1925" s="1">
        <v>42788</v>
      </c>
      <c r="V1925" s="13">
        <f t="shared" si="271"/>
        <v>42767</v>
      </c>
      <c r="W1925" s="14">
        <f t="shared" si="272"/>
        <v>42788</v>
      </c>
      <c r="X1925" s="1" t="str">
        <f t="shared" si="273"/>
        <v>Wednesday</v>
      </c>
      <c r="Y1925" s="2">
        <v>0.66576388888888893</v>
      </c>
      <c r="Z1925" s="2">
        <f t="shared" si="274"/>
        <v>0.66666666666666663</v>
      </c>
      <c r="AA1925">
        <f>1</f>
        <v>1</v>
      </c>
      <c r="AB1925" s="1">
        <v>42788</v>
      </c>
      <c r="AC1925" s="13">
        <f t="shared" si="275"/>
        <v>42767</v>
      </c>
      <c r="AD1925" s="14">
        <f t="shared" si="276"/>
        <v>42788</v>
      </c>
      <c r="AE1925" s="1" t="str">
        <f t="shared" si="277"/>
        <v>Wednesday</v>
      </c>
      <c r="AF1925" s="2">
        <v>0.67329861111111111</v>
      </c>
      <c r="AG1925" s="2">
        <f t="shared" si="278"/>
        <v>0.66666666666666663</v>
      </c>
      <c r="AH1925" t="s">
        <v>27</v>
      </c>
    </row>
    <row r="1926" spans="1:34" x14ac:dyDescent="0.2">
      <c r="A1926">
        <v>934990</v>
      </c>
      <c r="B1926" t="s">
        <v>20</v>
      </c>
      <c r="C1926" t="s">
        <v>91</v>
      </c>
      <c r="D1926" t="s">
        <v>22</v>
      </c>
      <c r="E1926">
        <v>53036</v>
      </c>
      <c r="F1926" t="s">
        <v>23</v>
      </c>
      <c r="G1926" t="s">
        <v>92</v>
      </c>
      <c r="H1926">
        <v>11114</v>
      </c>
      <c r="I1926" t="s">
        <v>52</v>
      </c>
      <c r="J1926">
        <f>VLOOKUP(I1926,[1]Key!$A$1:$C$72,2,FALSE)</f>
        <v>43.026470000000003</v>
      </c>
      <c r="K1926">
        <f>VLOOKUP(I1926,[1]Key!$A$1:$C$72,3,FALSE)</f>
        <v>-87.918040000000005</v>
      </c>
      <c r="L1926" t="s">
        <v>52</v>
      </c>
      <c r="M1926">
        <f>VLOOKUP(L1926,[1]Key!$A$1:$C$72,2,FALSE)</f>
        <v>43.026470000000003</v>
      </c>
      <c r="N1926">
        <f>VLOOKUP(L1926,[1]Key!$A$1:$C$72,3,FALSE)</f>
        <v>-87.918040000000005</v>
      </c>
      <c r="O1926">
        <v>1</v>
      </c>
      <c r="P1926">
        <v>0</v>
      </c>
      <c r="Q1926">
        <v>0.2</v>
      </c>
      <c r="R1926">
        <v>0.1</v>
      </c>
      <c r="S1926">
        <v>6</v>
      </c>
      <c r="T1926">
        <f t="shared" si="270"/>
        <v>-1</v>
      </c>
      <c r="U1926" s="1">
        <v>42788</v>
      </c>
      <c r="V1926" s="13">
        <f t="shared" si="271"/>
        <v>42767</v>
      </c>
      <c r="W1926" s="14">
        <f t="shared" si="272"/>
        <v>42788</v>
      </c>
      <c r="X1926" s="1" t="str">
        <f t="shared" si="273"/>
        <v>Wednesday</v>
      </c>
      <c r="Y1926" s="2">
        <v>0.66498842592592589</v>
      </c>
      <c r="Z1926" s="2">
        <f t="shared" si="274"/>
        <v>0.66666666666666663</v>
      </c>
      <c r="AA1926">
        <f>1</f>
        <v>1</v>
      </c>
      <c r="AB1926" s="1">
        <v>42788</v>
      </c>
      <c r="AC1926" s="13">
        <f t="shared" si="275"/>
        <v>42767</v>
      </c>
      <c r="AD1926" s="14">
        <f t="shared" si="276"/>
        <v>42788</v>
      </c>
      <c r="AE1926" s="1" t="str">
        <f t="shared" si="277"/>
        <v>Wednesday</v>
      </c>
      <c r="AF1926" s="2">
        <v>0.66561342592592598</v>
      </c>
      <c r="AG1926" s="2">
        <f t="shared" si="278"/>
        <v>0.66666666666666663</v>
      </c>
      <c r="AH1926" t="s">
        <v>35</v>
      </c>
    </row>
    <row r="1927" spans="1:34" x14ac:dyDescent="0.2">
      <c r="A1927">
        <v>934990</v>
      </c>
      <c r="B1927" t="s">
        <v>20</v>
      </c>
      <c r="C1927" t="s">
        <v>91</v>
      </c>
      <c r="D1927" t="s">
        <v>22</v>
      </c>
      <c r="E1927">
        <v>53036</v>
      </c>
      <c r="F1927" t="s">
        <v>23</v>
      </c>
      <c r="G1927" t="s">
        <v>92</v>
      </c>
      <c r="H1927">
        <v>5712</v>
      </c>
      <c r="I1927" t="s">
        <v>43</v>
      </c>
      <c r="J1927">
        <f>VLOOKUP(I1927,[1]Key!$A$1:$C$72,2,FALSE)</f>
        <v>43.03886</v>
      </c>
      <c r="K1927">
        <f>VLOOKUP(I1927,[1]Key!$A$1:$C$72,3,FALSE)</f>
        <v>-87.902720000000002</v>
      </c>
      <c r="L1927" t="s">
        <v>52</v>
      </c>
      <c r="M1927">
        <f>VLOOKUP(L1927,[1]Key!$A$1:$C$72,2,FALSE)</f>
        <v>43.026470000000003</v>
      </c>
      <c r="N1927">
        <f>VLOOKUP(L1927,[1]Key!$A$1:$C$72,3,FALSE)</f>
        <v>-87.918040000000005</v>
      </c>
      <c r="O1927">
        <v>12</v>
      </c>
      <c r="P1927">
        <v>0</v>
      </c>
      <c r="Q1927">
        <v>1.8</v>
      </c>
      <c r="R1927">
        <v>1.7</v>
      </c>
      <c r="S1927">
        <v>72</v>
      </c>
      <c r="T1927">
        <f t="shared" si="270"/>
        <v>-1</v>
      </c>
      <c r="U1927" s="1">
        <v>42788</v>
      </c>
      <c r="V1927" s="13">
        <f t="shared" si="271"/>
        <v>42767</v>
      </c>
      <c r="W1927" s="14">
        <f t="shared" si="272"/>
        <v>42788</v>
      </c>
      <c r="X1927" s="1" t="str">
        <f t="shared" si="273"/>
        <v>Wednesday</v>
      </c>
      <c r="Y1927" s="2">
        <v>0.60846064814814815</v>
      </c>
      <c r="Z1927" s="2">
        <f t="shared" si="274"/>
        <v>0.625</v>
      </c>
      <c r="AA1927">
        <f>1</f>
        <v>1</v>
      </c>
      <c r="AB1927" s="1">
        <v>42788</v>
      </c>
      <c r="AC1927" s="13">
        <f t="shared" si="275"/>
        <v>42767</v>
      </c>
      <c r="AD1927" s="14">
        <f t="shared" si="276"/>
        <v>42788</v>
      </c>
      <c r="AE1927" s="1" t="str">
        <f t="shared" si="277"/>
        <v>Wednesday</v>
      </c>
      <c r="AF1927" s="2">
        <v>0.61679398148148146</v>
      </c>
      <c r="AG1927" s="2">
        <f t="shared" si="278"/>
        <v>0.625</v>
      </c>
      <c r="AH1927" t="s">
        <v>27</v>
      </c>
    </row>
    <row r="1928" spans="1:34" x14ac:dyDescent="0.2">
      <c r="A1928">
        <v>934990</v>
      </c>
      <c r="B1928" t="s">
        <v>20</v>
      </c>
      <c r="C1928" t="s">
        <v>91</v>
      </c>
      <c r="D1928" t="s">
        <v>22</v>
      </c>
      <c r="E1928">
        <v>53036</v>
      </c>
      <c r="F1928" t="s">
        <v>23</v>
      </c>
      <c r="G1928" t="s">
        <v>92</v>
      </c>
      <c r="H1928">
        <v>5586</v>
      </c>
      <c r="I1928" t="s">
        <v>44</v>
      </c>
      <c r="J1928">
        <f>VLOOKUP(I1928,[1]Key!$A$1:$C$72,2,FALSE)</f>
        <v>43.045712999999999</v>
      </c>
      <c r="K1928">
        <f>VLOOKUP(I1928,[1]Key!$A$1:$C$72,3,FALSE)</f>
        <v>-87.899756999999994</v>
      </c>
      <c r="L1928" t="s">
        <v>32</v>
      </c>
      <c r="M1928">
        <f>VLOOKUP(L1928,[1]Key!$A$1:$C$72,2,FALSE)</f>
        <v>43.038719999999998</v>
      </c>
      <c r="N1928">
        <f>VLOOKUP(L1928,[1]Key!$A$1:$C$72,3,FALSE)</f>
        <v>-87.905339999999995</v>
      </c>
      <c r="O1928">
        <v>5</v>
      </c>
      <c r="P1928">
        <v>0</v>
      </c>
      <c r="Q1928">
        <v>0.8</v>
      </c>
      <c r="R1928">
        <v>0.7</v>
      </c>
      <c r="S1928">
        <v>30</v>
      </c>
      <c r="T1928">
        <f t="shared" si="270"/>
        <v>-1</v>
      </c>
      <c r="U1928" s="1">
        <v>42783</v>
      </c>
      <c r="V1928" s="13">
        <f t="shared" si="271"/>
        <v>42767</v>
      </c>
      <c r="W1928" s="14">
        <f t="shared" si="272"/>
        <v>42783</v>
      </c>
      <c r="X1928" s="1" t="str">
        <f t="shared" si="273"/>
        <v>Friday</v>
      </c>
      <c r="Y1928" s="2">
        <v>0.55223379629629632</v>
      </c>
      <c r="Z1928" s="2">
        <f t="shared" si="274"/>
        <v>0.54166666666666663</v>
      </c>
      <c r="AA1928">
        <f>1</f>
        <v>1</v>
      </c>
      <c r="AB1928" s="1">
        <v>42783</v>
      </c>
      <c r="AC1928" s="13">
        <f t="shared" si="275"/>
        <v>42767</v>
      </c>
      <c r="AD1928" s="14">
        <f t="shared" si="276"/>
        <v>42783</v>
      </c>
      <c r="AE1928" s="1" t="str">
        <f t="shared" si="277"/>
        <v>Friday</v>
      </c>
      <c r="AF1928" s="2">
        <v>0.55614583333333334</v>
      </c>
      <c r="AG1928" s="2">
        <f t="shared" si="278"/>
        <v>0.54166666666666663</v>
      </c>
      <c r="AH1928" t="s">
        <v>27</v>
      </c>
    </row>
    <row r="1929" spans="1:34" x14ac:dyDescent="0.2">
      <c r="A1929">
        <v>934990</v>
      </c>
      <c r="B1929" t="s">
        <v>20</v>
      </c>
      <c r="C1929" t="s">
        <v>91</v>
      </c>
      <c r="D1929" t="s">
        <v>22</v>
      </c>
      <c r="E1929">
        <v>53036</v>
      </c>
      <c r="F1929" t="s">
        <v>23</v>
      </c>
      <c r="G1929" t="s">
        <v>92</v>
      </c>
      <c r="H1929">
        <v>5586</v>
      </c>
      <c r="I1929" t="s">
        <v>43</v>
      </c>
      <c r="J1929">
        <f>VLOOKUP(I1929,[1]Key!$A$1:$C$72,2,FALSE)</f>
        <v>43.03886</v>
      </c>
      <c r="K1929">
        <f>VLOOKUP(I1929,[1]Key!$A$1:$C$72,3,FALSE)</f>
        <v>-87.902720000000002</v>
      </c>
      <c r="L1929" t="s">
        <v>44</v>
      </c>
      <c r="M1929">
        <f>VLOOKUP(L1929,[1]Key!$A$1:$C$72,2,FALSE)</f>
        <v>43.045712999999999</v>
      </c>
      <c r="N1929">
        <f>VLOOKUP(L1929,[1]Key!$A$1:$C$72,3,FALSE)</f>
        <v>-87.899756999999994</v>
      </c>
      <c r="O1929">
        <v>27</v>
      </c>
      <c r="P1929">
        <v>0</v>
      </c>
      <c r="Q1929">
        <v>4.0999999999999996</v>
      </c>
      <c r="R1929">
        <v>3.8</v>
      </c>
      <c r="S1929">
        <v>162</v>
      </c>
      <c r="T1929">
        <f t="shared" si="270"/>
        <v>-1</v>
      </c>
      <c r="U1929" s="1">
        <v>42783</v>
      </c>
      <c r="V1929" s="13">
        <f t="shared" si="271"/>
        <v>42767</v>
      </c>
      <c r="W1929" s="14">
        <f t="shared" si="272"/>
        <v>42783</v>
      </c>
      <c r="X1929" s="1" t="str">
        <f t="shared" si="273"/>
        <v>Friday</v>
      </c>
      <c r="Y1929" s="2">
        <v>0.51976851851851846</v>
      </c>
      <c r="Z1929" s="2">
        <f t="shared" si="274"/>
        <v>0.5</v>
      </c>
      <c r="AA1929">
        <f>1</f>
        <v>1</v>
      </c>
      <c r="AB1929" s="1">
        <v>42783</v>
      </c>
      <c r="AC1929" s="13">
        <f t="shared" si="275"/>
        <v>42767</v>
      </c>
      <c r="AD1929" s="14">
        <f t="shared" si="276"/>
        <v>42783</v>
      </c>
      <c r="AE1929" s="1" t="str">
        <f t="shared" si="277"/>
        <v>Friday</v>
      </c>
      <c r="AF1929" s="2">
        <v>0.53846064814814809</v>
      </c>
      <c r="AG1929" s="2">
        <f t="shared" si="278"/>
        <v>0.54166666666666663</v>
      </c>
      <c r="AH1929" t="s">
        <v>27</v>
      </c>
    </row>
    <row r="1930" spans="1:34" x14ac:dyDescent="0.2">
      <c r="A1930">
        <v>934990</v>
      </c>
      <c r="B1930" t="s">
        <v>20</v>
      </c>
      <c r="C1930" t="s">
        <v>91</v>
      </c>
      <c r="D1930" t="s">
        <v>22</v>
      </c>
      <c r="E1930">
        <v>53036</v>
      </c>
      <c r="F1930" t="s">
        <v>23</v>
      </c>
      <c r="G1930" t="s">
        <v>92</v>
      </c>
      <c r="H1930">
        <v>5513</v>
      </c>
      <c r="I1930" t="s">
        <v>32</v>
      </c>
      <c r="J1930">
        <f>VLOOKUP(I1930,[1]Key!$A$1:$C$72,2,FALSE)</f>
        <v>43.038719999999998</v>
      </c>
      <c r="K1930">
        <f>VLOOKUP(I1930,[1]Key!$A$1:$C$72,3,FALSE)</f>
        <v>-87.905339999999995</v>
      </c>
      <c r="L1930" t="s">
        <v>31</v>
      </c>
      <c r="M1930">
        <f>VLOOKUP(L1930,[1]Key!$A$1:$C$72,2,FALSE)</f>
        <v>43.03519</v>
      </c>
      <c r="N1930">
        <f>VLOOKUP(L1930,[1]Key!$A$1:$C$72,3,FALSE)</f>
        <v>-87.907390000000007</v>
      </c>
      <c r="O1930">
        <v>29</v>
      </c>
      <c r="P1930">
        <v>0</v>
      </c>
      <c r="Q1930">
        <v>4.4000000000000004</v>
      </c>
      <c r="R1930">
        <v>4.0999999999999996</v>
      </c>
      <c r="S1930">
        <v>174</v>
      </c>
      <c r="T1930">
        <f t="shared" si="270"/>
        <v>-1</v>
      </c>
      <c r="U1930" s="1">
        <v>42784</v>
      </c>
      <c r="V1930" s="13">
        <f t="shared" si="271"/>
        <v>42767</v>
      </c>
      <c r="W1930" s="14">
        <f t="shared" si="272"/>
        <v>42784</v>
      </c>
      <c r="X1930" s="1" t="str">
        <f t="shared" si="273"/>
        <v>Saturday</v>
      </c>
      <c r="Y1930" s="2">
        <v>0.41847222222222219</v>
      </c>
      <c r="Z1930" s="2">
        <f t="shared" si="274"/>
        <v>0.41666666666666663</v>
      </c>
      <c r="AA1930">
        <f>1</f>
        <v>1</v>
      </c>
      <c r="AB1930" s="1">
        <v>42784</v>
      </c>
      <c r="AC1930" s="13">
        <f t="shared" si="275"/>
        <v>42767</v>
      </c>
      <c r="AD1930" s="14">
        <f t="shared" si="276"/>
        <v>42784</v>
      </c>
      <c r="AE1930" s="1" t="str">
        <f t="shared" si="277"/>
        <v>Saturday</v>
      </c>
      <c r="AF1930" s="2">
        <v>0.43821759259259263</v>
      </c>
      <c r="AG1930" s="2">
        <f t="shared" si="278"/>
        <v>0.45833333333333331</v>
      </c>
      <c r="AH1930" t="s">
        <v>27</v>
      </c>
    </row>
    <row r="1931" spans="1:34" x14ac:dyDescent="0.2">
      <c r="A1931">
        <v>946290</v>
      </c>
      <c r="B1931" t="s">
        <v>20</v>
      </c>
      <c r="C1931" t="s">
        <v>28</v>
      </c>
      <c r="D1931" t="s">
        <v>22</v>
      </c>
      <c r="E1931">
        <v>53208</v>
      </c>
      <c r="F1931" t="s">
        <v>23</v>
      </c>
      <c r="G1931" t="s">
        <v>24</v>
      </c>
      <c r="H1931">
        <v>5462</v>
      </c>
      <c r="I1931" t="s">
        <v>67</v>
      </c>
      <c r="J1931">
        <f>VLOOKUP(I1931,[1]Key!$A$1:$C$72,2,FALSE)</f>
        <v>43.074890000000003</v>
      </c>
      <c r="K1931">
        <f>VLOOKUP(I1931,[1]Key!$A$1:$C$72,3,FALSE)</f>
        <v>-87.882810000000006</v>
      </c>
      <c r="L1931" t="s">
        <v>87</v>
      </c>
      <c r="M1931">
        <f>VLOOKUP(L1931,[1]Key!$A$1:$C$72,2,FALSE)</f>
        <v>43.077359999999999</v>
      </c>
      <c r="N1931">
        <f>VLOOKUP(L1931,[1]Key!$A$1:$C$72,3,FALSE)</f>
        <v>-87.880769999999998</v>
      </c>
      <c r="O1931">
        <v>2</v>
      </c>
      <c r="P1931">
        <v>0</v>
      </c>
      <c r="Q1931">
        <v>0.3</v>
      </c>
      <c r="R1931">
        <v>0.3</v>
      </c>
      <c r="S1931">
        <v>12</v>
      </c>
      <c r="T1931">
        <f t="shared" si="270"/>
        <v>-1</v>
      </c>
      <c r="U1931" s="1">
        <v>42788</v>
      </c>
      <c r="V1931" s="13">
        <f t="shared" si="271"/>
        <v>42767</v>
      </c>
      <c r="W1931" s="14">
        <f t="shared" si="272"/>
        <v>42788</v>
      </c>
      <c r="X1931" s="1" t="str">
        <f t="shared" si="273"/>
        <v>Wednesday</v>
      </c>
      <c r="Y1931" s="2">
        <v>0.56854166666666661</v>
      </c>
      <c r="Z1931" s="2">
        <f t="shared" si="274"/>
        <v>0.58333333333333326</v>
      </c>
      <c r="AA1931">
        <f>1</f>
        <v>1</v>
      </c>
      <c r="AB1931" s="1">
        <v>42788</v>
      </c>
      <c r="AC1931" s="13">
        <f t="shared" si="275"/>
        <v>42767</v>
      </c>
      <c r="AD1931" s="14">
        <f t="shared" si="276"/>
        <v>42788</v>
      </c>
      <c r="AE1931" s="1" t="str">
        <f t="shared" si="277"/>
        <v>Wednesday</v>
      </c>
      <c r="AF1931" s="2">
        <v>0.57012731481481482</v>
      </c>
      <c r="AG1931" s="2">
        <f t="shared" si="278"/>
        <v>0.58333333333333326</v>
      </c>
      <c r="AH1931" t="s">
        <v>27</v>
      </c>
    </row>
    <row r="1932" spans="1:34" x14ac:dyDescent="0.2">
      <c r="A1932">
        <v>946290</v>
      </c>
      <c r="B1932" t="s">
        <v>20</v>
      </c>
      <c r="C1932" t="s">
        <v>28</v>
      </c>
      <c r="D1932" t="s">
        <v>22</v>
      </c>
      <c r="E1932">
        <v>53208</v>
      </c>
      <c r="F1932" t="s">
        <v>23</v>
      </c>
      <c r="G1932" t="s">
        <v>24</v>
      </c>
      <c r="H1932">
        <v>11108</v>
      </c>
      <c r="I1932" t="s">
        <v>93</v>
      </c>
      <c r="J1932">
        <f>VLOOKUP(I1932,[1]Key!$A$1:$C$72,2,FALSE)</f>
        <v>43.069021999999997</v>
      </c>
      <c r="K1932">
        <f>VLOOKUP(I1932,[1]Key!$A$1:$C$72,3,FALSE)</f>
        <v>-87.887940999999998</v>
      </c>
      <c r="L1932" t="s">
        <v>87</v>
      </c>
      <c r="M1932">
        <f>VLOOKUP(L1932,[1]Key!$A$1:$C$72,2,FALSE)</f>
        <v>43.077359999999999</v>
      </c>
      <c r="N1932">
        <f>VLOOKUP(L1932,[1]Key!$A$1:$C$72,3,FALSE)</f>
        <v>-87.880769999999998</v>
      </c>
      <c r="O1932">
        <v>7</v>
      </c>
      <c r="P1932">
        <v>0</v>
      </c>
      <c r="Q1932">
        <v>1.1000000000000001</v>
      </c>
      <c r="R1932">
        <v>1</v>
      </c>
      <c r="S1932">
        <v>42</v>
      </c>
      <c r="T1932">
        <f t="shared" si="270"/>
        <v>-1</v>
      </c>
      <c r="U1932" s="1">
        <v>42787</v>
      </c>
      <c r="V1932" s="13">
        <f t="shared" si="271"/>
        <v>42767</v>
      </c>
      <c r="W1932" s="14">
        <f t="shared" si="272"/>
        <v>42787</v>
      </c>
      <c r="X1932" s="1" t="str">
        <f t="shared" si="273"/>
        <v>Tuesday</v>
      </c>
      <c r="Y1932" s="2">
        <v>0.53002314814814822</v>
      </c>
      <c r="Z1932" s="2">
        <f t="shared" si="274"/>
        <v>0.54166666666666663</v>
      </c>
      <c r="AA1932">
        <f>1</f>
        <v>1</v>
      </c>
      <c r="AB1932" s="1">
        <v>42787</v>
      </c>
      <c r="AC1932" s="13">
        <f t="shared" si="275"/>
        <v>42767</v>
      </c>
      <c r="AD1932" s="14">
        <f t="shared" si="276"/>
        <v>42787</v>
      </c>
      <c r="AE1932" s="1" t="str">
        <f t="shared" si="277"/>
        <v>Tuesday</v>
      </c>
      <c r="AF1932" s="2">
        <v>0.53497685185185184</v>
      </c>
      <c r="AG1932" s="2">
        <f t="shared" si="278"/>
        <v>0.54166666666666663</v>
      </c>
      <c r="AH1932" t="s">
        <v>27</v>
      </c>
    </row>
    <row r="1933" spans="1:34" x14ac:dyDescent="0.2">
      <c r="A1933">
        <v>946290</v>
      </c>
      <c r="B1933" t="s">
        <v>20</v>
      </c>
      <c r="C1933" t="s">
        <v>28</v>
      </c>
      <c r="D1933" t="s">
        <v>22</v>
      </c>
      <c r="E1933">
        <v>53208</v>
      </c>
      <c r="F1933" t="s">
        <v>23</v>
      </c>
      <c r="G1933" t="s">
        <v>24</v>
      </c>
      <c r="H1933">
        <v>129</v>
      </c>
      <c r="I1933" t="s">
        <v>93</v>
      </c>
      <c r="J1933">
        <f>VLOOKUP(I1933,[1]Key!$A$1:$C$72,2,FALSE)</f>
        <v>43.069021999999997</v>
      </c>
      <c r="K1933">
        <f>VLOOKUP(I1933,[1]Key!$A$1:$C$72,3,FALSE)</f>
        <v>-87.887940999999998</v>
      </c>
      <c r="L1933" t="s">
        <v>93</v>
      </c>
      <c r="M1933">
        <f>VLOOKUP(L1933,[1]Key!$A$1:$C$72,2,FALSE)</f>
        <v>43.069021999999997</v>
      </c>
      <c r="N1933">
        <f>VLOOKUP(L1933,[1]Key!$A$1:$C$72,3,FALSE)</f>
        <v>-87.887940999999998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270"/>
        <v>-1</v>
      </c>
      <c r="U1933" s="1">
        <v>42781</v>
      </c>
      <c r="V1933" s="13">
        <f t="shared" si="271"/>
        <v>42767</v>
      </c>
      <c r="W1933" s="14">
        <f t="shared" si="272"/>
        <v>42781</v>
      </c>
      <c r="X1933" s="1" t="str">
        <f t="shared" si="273"/>
        <v>Wednesday</v>
      </c>
      <c r="Y1933" s="2">
        <v>0.57857638888888896</v>
      </c>
      <c r="Z1933" s="2">
        <f t="shared" si="274"/>
        <v>0.58333333333333326</v>
      </c>
      <c r="AA1933">
        <f>1</f>
        <v>1</v>
      </c>
      <c r="AB1933" s="1">
        <v>42781</v>
      </c>
      <c r="AC1933" s="13">
        <f t="shared" si="275"/>
        <v>42767</v>
      </c>
      <c r="AD1933" s="14">
        <f t="shared" si="276"/>
        <v>42781</v>
      </c>
      <c r="AE1933" s="1" t="str">
        <f t="shared" si="277"/>
        <v>Wednesday</v>
      </c>
      <c r="AF1933" s="2">
        <v>0.57898148148148143</v>
      </c>
      <c r="AG1933" s="2">
        <f t="shared" si="278"/>
        <v>0.58333333333333326</v>
      </c>
      <c r="AH1933" t="s">
        <v>35</v>
      </c>
    </row>
    <row r="1934" spans="1:34" x14ac:dyDescent="0.2">
      <c r="A1934">
        <v>946290</v>
      </c>
      <c r="B1934" t="s">
        <v>20</v>
      </c>
      <c r="C1934" t="s">
        <v>28</v>
      </c>
      <c r="D1934" t="s">
        <v>22</v>
      </c>
      <c r="E1934">
        <v>53208</v>
      </c>
      <c r="F1934" t="s">
        <v>23</v>
      </c>
      <c r="G1934" t="s">
        <v>24</v>
      </c>
      <c r="H1934">
        <v>11105</v>
      </c>
      <c r="I1934" t="s">
        <v>93</v>
      </c>
      <c r="J1934">
        <f>VLOOKUP(I1934,[1]Key!$A$1:$C$72,2,FALSE)</f>
        <v>43.069021999999997</v>
      </c>
      <c r="K1934">
        <f>VLOOKUP(I1934,[1]Key!$A$1:$C$72,3,FALSE)</f>
        <v>-87.887940999999998</v>
      </c>
      <c r="L1934" t="s">
        <v>87</v>
      </c>
      <c r="M1934">
        <f>VLOOKUP(L1934,[1]Key!$A$1:$C$72,2,FALSE)</f>
        <v>43.077359999999999</v>
      </c>
      <c r="N1934">
        <f>VLOOKUP(L1934,[1]Key!$A$1:$C$72,3,FALSE)</f>
        <v>-87.880769999999998</v>
      </c>
      <c r="O1934">
        <v>7</v>
      </c>
      <c r="P1934">
        <v>0</v>
      </c>
      <c r="Q1934">
        <v>1.1000000000000001</v>
      </c>
      <c r="R1934">
        <v>1</v>
      </c>
      <c r="S1934">
        <v>42</v>
      </c>
      <c r="T1934">
        <f t="shared" si="270"/>
        <v>-1</v>
      </c>
      <c r="U1934" s="1">
        <v>42781</v>
      </c>
      <c r="V1934" s="13">
        <f t="shared" si="271"/>
        <v>42767</v>
      </c>
      <c r="W1934" s="14">
        <f t="shared" si="272"/>
        <v>42781</v>
      </c>
      <c r="X1934" s="1" t="str">
        <f t="shared" si="273"/>
        <v>Wednesday</v>
      </c>
      <c r="Y1934" s="2">
        <v>0.57891203703703698</v>
      </c>
      <c r="Z1934" s="2">
        <f t="shared" si="274"/>
        <v>0.58333333333333326</v>
      </c>
      <c r="AA1934">
        <f>1</f>
        <v>1</v>
      </c>
      <c r="AB1934" s="1">
        <v>42781</v>
      </c>
      <c r="AC1934" s="13">
        <f t="shared" si="275"/>
        <v>42767</v>
      </c>
      <c r="AD1934" s="14">
        <f t="shared" si="276"/>
        <v>42781</v>
      </c>
      <c r="AE1934" s="1" t="str">
        <f t="shared" si="277"/>
        <v>Wednesday</v>
      </c>
      <c r="AF1934" s="2">
        <v>0.58390046296296294</v>
      </c>
      <c r="AG1934" s="2">
        <f t="shared" si="278"/>
        <v>0.58333333333333326</v>
      </c>
      <c r="AH1934" t="s">
        <v>27</v>
      </c>
    </row>
    <row r="1935" spans="1:34" x14ac:dyDescent="0.2">
      <c r="A1935">
        <v>983645</v>
      </c>
      <c r="B1935" t="s">
        <v>20</v>
      </c>
      <c r="C1935" t="s">
        <v>28</v>
      </c>
      <c r="D1935" t="s">
        <v>22</v>
      </c>
      <c r="E1935">
        <v>53212</v>
      </c>
      <c r="F1935" t="s">
        <v>23</v>
      </c>
      <c r="G1935" t="s">
        <v>24</v>
      </c>
      <c r="H1935">
        <v>135</v>
      </c>
      <c r="I1935" t="s">
        <v>94</v>
      </c>
      <c r="J1935">
        <f>VLOOKUP(I1935,[1]Key!$A$1:$C$72,2,FALSE)</f>
        <v>43.051119999999997</v>
      </c>
      <c r="K1935">
        <f>VLOOKUP(I1935,[1]Key!$A$1:$C$72,3,FALSE)</f>
        <v>-87.918819999999997</v>
      </c>
      <c r="L1935" t="s">
        <v>47</v>
      </c>
      <c r="M1935">
        <f>VLOOKUP(L1935,[1]Key!$A$1:$C$72,2,FALSE)</f>
        <v>43.049230000000001</v>
      </c>
      <c r="N1935">
        <f>VLOOKUP(L1935,[1]Key!$A$1:$C$72,3,FALSE)</f>
        <v>-87.911940000000001</v>
      </c>
      <c r="O1935">
        <v>5</v>
      </c>
      <c r="P1935">
        <v>0</v>
      </c>
      <c r="Q1935">
        <v>0.8</v>
      </c>
      <c r="R1935">
        <v>0.7</v>
      </c>
      <c r="S1935">
        <v>30</v>
      </c>
      <c r="T1935">
        <f t="shared" si="270"/>
        <v>-1</v>
      </c>
      <c r="U1935" s="1">
        <v>42776</v>
      </c>
      <c r="V1935" s="13">
        <f t="shared" si="271"/>
        <v>42767</v>
      </c>
      <c r="W1935" s="14">
        <f t="shared" si="272"/>
        <v>42776</v>
      </c>
      <c r="X1935" s="1" t="str">
        <f t="shared" si="273"/>
        <v>Friday</v>
      </c>
      <c r="Y1935" s="2">
        <v>0.56017361111111108</v>
      </c>
      <c r="Z1935" s="2">
        <f t="shared" si="274"/>
        <v>0.54166666666666663</v>
      </c>
      <c r="AA1935">
        <f>1</f>
        <v>1</v>
      </c>
      <c r="AB1935" s="1">
        <v>42776</v>
      </c>
      <c r="AC1935" s="13">
        <f t="shared" si="275"/>
        <v>42767</v>
      </c>
      <c r="AD1935" s="14">
        <f t="shared" si="276"/>
        <v>42776</v>
      </c>
      <c r="AE1935" s="1" t="str">
        <f t="shared" si="277"/>
        <v>Friday</v>
      </c>
      <c r="AF1935" s="2">
        <v>0.56370370370370371</v>
      </c>
      <c r="AG1935" s="2">
        <f t="shared" si="278"/>
        <v>0.58333333333333326</v>
      </c>
      <c r="AH1935" t="s">
        <v>27</v>
      </c>
    </row>
    <row r="1936" spans="1:34" x14ac:dyDescent="0.2">
      <c r="A1936">
        <v>983645</v>
      </c>
      <c r="B1936" t="s">
        <v>20</v>
      </c>
      <c r="C1936" t="s">
        <v>28</v>
      </c>
      <c r="D1936" t="s">
        <v>22</v>
      </c>
      <c r="E1936">
        <v>53212</v>
      </c>
      <c r="F1936" t="s">
        <v>23</v>
      </c>
      <c r="G1936" t="s">
        <v>24</v>
      </c>
      <c r="H1936">
        <v>976</v>
      </c>
      <c r="I1936" t="s">
        <v>94</v>
      </c>
      <c r="J1936">
        <f>VLOOKUP(I1936,[1]Key!$A$1:$C$72,2,FALSE)</f>
        <v>43.051119999999997</v>
      </c>
      <c r="K1936">
        <f>VLOOKUP(I1936,[1]Key!$A$1:$C$72,3,FALSE)</f>
        <v>-87.918819999999997</v>
      </c>
      <c r="L1936" t="s">
        <v>47</v>
      </c>
      <c r="M1936">
        <f>VLOOKUP(L1936,[1]Key!$A$1:$C$72,2,FALSE)</f>
        <v>43.049230000000001</v>
      </c>
      <c r="N1936">
        <f>VLOOKUP(L1936,[1]Key!$A$1:$C$72,3,FALSE)</f>
        <v>-87.911940000000001</v>
      </c>
      <c r="O1936">
        <v>3</v>
      </c>
      <c r="P1936">
        <v>0</v>
      </c>
      <c r="Q1936">
        <v>0.5</v>
      </c>
      <c r="R1936">
        <v>0.4</v>
      </c>
      <c r="S1936">
        <v>18</v>
      </c>
      <c r="T1936">
        <f t="shared" si="270"/>
        <v>-1</v>
      </c>
      <c r="U1936" s="1">
        <v>42783</v>
      </c>
      <c r="V1936" s="13">
        <f t="shared" si="271"/>
        <v>42767</v>
      </c>
      <c r="W1936" s="14">
        <f t="shared" si="272"/>
        <v>42783</v>
      </c>
      <c r="X1936" s="1" t="str">
        <f t="shared" si="273"/>
        <v>Friday</v>
      </c>
      <c r="Y1936" s="2">
        <v>0.5661342592592592</v>
      </c>
      <c r="Z1936" s="2">
        <f t="shared" si="274"/>
        <v>0.58333333333333326</v>
      </c>
      <c r="AA1936">
        <f>1</f>
        <v>1</v>
      </c>
      <c r="AB1936" s="1">
        <v>42783</v>
      </c>
      <c r="AC1936" s="13">
        <f t="shared" si="275"/>
        <v>42767</v>
      </c>
      <c r="AD1936" s="14">
        <f t="shared" si="276"/>
        <v>42783</v>
      </c>
      <c r="AE1936" s="1" t="str">
        <f t="shared" si="277"/>
        <v>Friday</v>
      </c>
      <c r="AF1936" s="2">
        <v>0.56842592592592589</v>
      </c>
      <c r="AG1936" s="2">
        <f t="shared" si="278"/>
        <v>0.58333333333333326</v>
      </c>
      <c r="AH1936" t="s">
        <v>27</v>
      </c>
    </row>
    <row r="1937" spans="1:34" x14ac:dyDescent="0.2">
      <c r="A1937">
        <v>986622</v>
      </c>
      <c r="B1937" t="s">
        <v>20</v>
      </c>
      <c r="C1937" t="s">
        <v>95</v>
      </c>
      <c r="D1937" t="s">
        <v>46</v>
      </c>
      <c r="E1937">
        <v>60085</v>
      </c>
      <c r="F1937" t="s">
        <v>23</v>
      </c>
      <c r="G1937" t="s">
        <v>24</v>
      </c>
      <c r="H1937">
        <v>11169</v>
      </c>
      <c r="I1937" t="s">
        <v>43</v>
      </c>
      <c r="J1937">
        <f>VLOOKUP(I1937,[1]Key!$A$1:$C$72,2,FALSE)</f>
        <v>43.03886</v>
      </c>
      <c r="K1937">
        <f>VLOOKUP(I1937,[1]Key!$A$1:$C$72,3,FALSE)</f>
        <v>-87.902720000000002</v>
      </c>
      <c r="L1937" t="s">
        <v>40</v>
      </c>
      <c r="M1937">
        <f>VLOOKUP(L1937,[1]Key!$A$1:$C$72,2,FALSE)</f>
        <v>43.031480000000002</v>
      </c>
      <c r="N1937">
        <f>VLOOKUP(L1937,[1]Key!$A$1:$C$72,3,FALSE)</f>
        <v>-87.908169999999998</v>
      </c>
      <c r="O1937">
        <v>5</v>
      </c>
      <c r="P1937">
        <v>0</v>
      </c>
      <c r="Q1937">
        <v>0.8</v>
      </c>
      <c r="R1937">
        <v>0.7</v>
      </c>
      <c r="S1937">
        <v>30</v>
      </c>
      <c r="T1937">
        <f t="shared" si="270"/>
        <v>-1</v>
      </c>
      <c r="U1937" s="1">
        <v>42785</v>
      </c>
      <c r="V1937" s="13">
        <f t="shared" si="271"/>
        <v>42767</v>
      </c>
      <c r="W1937" s="14">
        <f t="shared" si="272"/>
        <v>42785</v>
      </c>
      <c r="X1937" s="1" t="str">
        <f t="shared" si="273"/>
        <v>Sunday</v>
      </c>
      <c r="Y1937" s="2">
        <v>0.65179398148148149</v>
      </c>
      <c r="Z1937" s="2">
        <f t="shared" si="274"/>
        <v>0.66666666666666663</v>
      </c>
      <c r="AA1937">
        <f>1</f>
        <v>1</v>
      </c>
      <c r="AB1937" s="1">
        <v>42785</v>
      </c>
      <c r="AC1937" s="13">
        <f t="shared" si="275"/>
        <v>42767</v>
      </c>
      <c r="AD1937" s="14">
        <f t="shared" si="276"/>
        <v>42785</v>
      </c>
      <c r="AE1937" s="1" t="str">
        <f t="shared" si="277"/>
        <v>Sunday</v>
      </c>
      <c r="AF1937" s="2">
        <v>0.6549652777777778</v>
      </c>
      <c r="AG1937" s="2">
        <f t="shared" si="278"/>
        <v>0.66666666666666663</v>
      </c>
      <c r="AH1937" t="s">
        <v>27</v>
      </c>
    </row>
    <row r="1938" spans="1:34" x14ac:dyDescent="0.2">
      <c r="A1938">
        <v>986622</v>
      </c>
      <c r="B1938" t="s">
        <v>20</v>
      </c>
      <c r="C1938" t="s">
        <v>95</v>
      </c>
      <c r="D1938" t="s">
        <v>46</v>
      </c>
      <c r="E1938">
        <v>60085</v>
      </c>
      <c r="F1938" t="s">
        <v>23</v>
      </c>
      <c r="G1938" t="s">
        <v>24</v>
      </c>
      <c r="H1938">
        <v>5585</v>
      </c>
      <c r="I1938" t="s">
        <v>70</v>
      </c>
      <c r="J1938">
        <f>VLOOKUP(I1938,[1]Key!$A$1:$C$72,2,FALSE)</f>
        <v>43.053040000000003</v>
      </c>
      <c r="K1938">
        <f>VLOOKUP(I1938,[1]Key!$A$1:$C$72,3,FALSE)</f>
        <v>-87.897660000000002</v>
      </c>
      <c r="L1938" t="s">
        <v>44</v>
      </c>
      <c r="M1938">
        <f>VLOOKUP(L1938,[1]Key!$A$1:$C$72,2,FALSE)</f>
        <v>43.045712999999999</v>
      </c>
      <c r="N1938">
        <f>VLOOKUP(L1938,[1]Key!$A$1:$C$72,3,FALSE)</f>
        <v>-87.899756999999994</v>
      </c>
      <c r="O1938">
        <v>6</v>
      </c>
      <c r="P1938">
        <v>0</v>
      </c>
      <c r="Q1938">
        <v>0.9</v>
      </c>
      <c r="R1938">
        <v>0.9</v>
      </c>
      <c r="S1938">
        <v>36</v>
      </c>
      <c r="T1938">
        <f t="shared" si="270"/>
        <v>-1</v>
      </c>
      <c r="U1938" s="1">
        <v>42784</v>
      </c>
      <c r="V1938" s="13">
        <f t="shared" si="271"/>
        <v>42767</v>
      </c>
      <c r="W1938" s="14">
        <f t="shared" si="272"/>
        <v>42784</v>
      </c>
      <c r="X1938" s="1" t="str">
        <f t="shared" si="273"/>
        <v>Saturday</v>
      </c>
      <c r="Y1938" s="2">
        <v>0.94578703703703704</v>
      </c>
      <c r="Z1938" s="2">
        <f t="shared" si="274"/>
        <v>0.95833333333333326</v>
      </c>
      <c r="AA1938">
        <f>1</f>
        <v>1</v>
      </c>
      <c r="AB1938" s="1">
        <v>42784</v>
      </c>
      <c r="AC1938" s="13">
        <f t="shared" si="275"/>
        <v>42767</v>
      </c>
      <c r="AD1938" s="14">
        <f t="shared" si="276"/>
        <v>42784</v>
      </c>
      <c r="AE1938" s="1" t="str">
        <f t="shared" si="277"/>
        <v>Saturday</v>
      </c>
      <c r="AF1938" s="2">
        <v>0.94938657407407412</v>
      </c>
      <c r="AG1938" s="2">
        <f t="shared" si="278"/>
        <v>0.95833333333333326</v>
      </c>
      <c r="AH1938" t="s">
        <v>27</v>
      </c>
    </row>
    <row r="1939" spans="1:34" x14ac:dyDescent="0.2">
      <c r="A1939">
        <v>993392</v>
      </c>
      <c r="B1939" t="s">
        <v>20</v>
      </c>
      <c r="C1939" t="s">
        <v>28</v>
      </c>
      <c r="D1939" t="s">
        <v>22</v>
      </c>
      <c r="E1939">
        <v>53211</v>
      </c>
      <c r="F1939" t="s">
        <v>23</v>
      </c>
      <c r="G1939" t="s">
        <v>24</v>
      </c>
      <c r="H1939">
        <v>11053</v>
      </c>
      <c r="I1939" t="s">
        <v>87</v>
      </c>
      <c r="J1939">
        <f>VLOOKUP(I1939,[1]Key!$A$1:$C$72,2,FALSE)</f>
        <v>43.077359999999999</v>
      </c>
      <c r="K1939">
        <f>VLOOKUP(I1939,[1]Key!$A$1:$C$72,3,FALSE)</f>
        <v>-87.880769999999998</v>
      </c>
      <c r="L1939" t="s">
        <v>67</v>
      </c>
      <c r="M1939">
        <f>VLOOKUP(L1939,[1]Key!$A$1:$C$72,2,FALSE)</f>
        <v>43.074890000000003</v>
      </c>
      <c r="N1939">
        <f>VLOOKUP(L1939,[1]Key!$A$1:$C$72,3,FALSE)</f>
        <v>-87.882810000000006</v>
      </c>
      <c r="O1939">
        <v>16</v>
      </c>
      <c r="P1939">
        <v>0</v>
      </c>
      <c r="Q1939">
        <v>2.4</v>
      </c>
      <c r="R1939">
        <v>2.2999999999999998</v>
      </c>
      <c r="S1939">
        <v>96</v>
      </c>
      <c r="T1939">
        <f t="shared" si="270"/>
        <v>-1</v>
      </c>
      <c r="U1939" s="1">
        <v>42788</v>
      </c>
      <c r="V1939" s="13">
        <f t="shared" si="271"/>
        <v>42767</v>
      </c>
      <c r="W1939" s="14">
        <f t="shared" si="272"/>
        <v>42788</v>
      </c>
      <c r="X1939" s="1" t="str">
        <f t="shared" si="273"/>
        <v>Wednesday</v>
      </c>
      <c r="Y1939" s="2">
        <v>0.85392361111111104</v>
      </c>
      <c r="Z1939" s="2">
        <f t="shared" si="274"/>
        <v>0.83333333333333326</v>
      </c>
      <c r="AA1939">
        <f>1</f>
        <v>1</v>
      </c>
      <c r="AB1939" s="1">
        <v>42788</v>
      </c>
      <c r="AC1939" s="13">
        <f t="shared" si="275"/>
        <v>42767</v>
      </c>
      <c r="AD1939" s="14">
        <f t="shared" si="276"/>
        <v>42788</v>
      </c>
      <c r="AE1939" s="1" t="str">
        <f t="shared" si="277"/>
        <v>Wednesday</v>
      </c>
      <c r="AF1939" s="2">
        <v>0.86509259259259252</v>
      </c>
      <c r="AG1939" s="2">
        <f t="shared" si="278"/>
        <v>0.875</v>
      </c>
      <c r="AH1939" t="s">
        <v>27</v>
      </c>
    </row>
    <row r="1940" spans="1:34" x14ac:dyDescent="0.2">
      <c r="A1940">
        <v>1004775</v>
      </c>
      <c r="B1940" t="s">
        <v>20</v>
      </c>
      <c r="C1940" t="s">
        <v>28</v>
      </c>
      <c r="D1940" t="s">
        <v>22</v>
      </c>
      <c r="E1940">
        <v>53202</v>
      </c>
      <c r="F1940" t="s">
        <v>23</v>
      </c>
      <c r="G1940" t="s">
        <v>24</v>
      </c>
      <c r="H1940">
        <v>344</v>
      </c>
      <c r="I1940" t="s">
        <v>59</v>
      </c>
      <c r="J1940">
        <f>VLOOKUP(I1940,[1]Key!$A$1:$C$72,2,FALSE)</f>
        <v>43.060580000000002</v>
      </c>
      <c r="K1940">
        <f>VLOOKUP(I1940,[1]Key!$A$1:$C$72,3,FALSE)</f>
        <v>-87.998589999999993</v>
      </c>
      <c r="L1940" t="s">
        <v>40</v>
      </c>
      <c r="M1940">
        <f>VLOOKUP(L1940,[1]Key!$A$1:$C$72,2,FALSE)</f>
        <v>43.031480000000002</v>
      </c>
      <c r="N1940">
        <f>VLOOKUP(L1940,[1]Key!$A$1:$C$72,3,FALSE)</f>
        <v>-87.908169999999998</v>
      </c>
      <c r="O1940">
        <v>63</v>
      </c>
      <c r="P1940">
        <v>0</v>
      </c>
      <c r="Q1940">
        <v>9.5</v>
      </c>
      <c r="R1940">
        <v>9</v>
      </c>
      <c r="S1940">
        <v>378</v>
      </c>
      <c r="T1940">
        <f t="shared" si="270"/>
        <v>-1</v>
      </c>
      <c r="U1940" s="1">
        <v>42784</v>
      </c>
      <c r="V1940" s="13">
        <f t="shared" si="271"/>
        <v>42767</v>
      </c>
      <c r="W1940" s="14">
        <f t="shared" si="272"/>
        <v>42784</v>
      </c>
      <c r="X1940" s="1" t="str">
        <f t="shared" si="273"/>
        <v>Saturday</v>
      </c>
      <c r="Y1940" s="2">
        <v>0.58415509259259257</v>
      </c>
      <c r="Z1940" s="2">
        <f t="shared" si="274"/>
        <v>0.58333333333333326</v>
      </c>
      <c r="AA1940">
        <f>1</f>
        <v>1</v>
      </c>
      <c r="AB1940" s="1">
        <v>42784</v>
      </c>
      <c r="AC1940" s="13">
        <f t="shared" si="275"/>
        <v>42767</v>
      </c>
      <c r="AD1940" s="14">
        <f t="shared" si="276"/>
        <v>42784</v>
      </c>
      <c r="AE1940" s="1" t="str">
        <f t="shared" si="277"/>
        <v>Saturday</v>
      </c>
      <c r="AF1940" s="2">
        <v>0.62815972222222227</v>
      </c>
      <c r="AG1940" s="2">
        <f t="shared" si="278"/>
        <v>0.625</v>
      </c>
      <c r="AH1940" t="s">
        <v>27</v>
      </c>
    </row>
    <row r="1941" spans="1:34" x14ac:dyDescent="0.2">
      <c r="A1941">
        <v>1010620</v>
      </c>
      <c r="B1941" t="s">
        <v>20</v>
      </c>
      <c r="C1941" t="s">
        <v>28</v>
      </c>
      <c r="D1941" t="s">
        <v>22</v>
      </c>
      <c r="E1941">
        <v>53202</v>
      </c>
      <c r="F1941" t="s">
        <v>23</v>
      </c>
      <c r="G1941" t="s">
        <v>24</v>
      </c>
      <c r="H1941">
        <v>274</v>
      </c>
      <c r="I1941" t="s">
        <v>72</v>
      </c>
      <c r="J1941">
        <f>VLOOKUP(I1941,[1]Key!$A$1:$C$72,2,FALSE)</f>
        <v>43.02948</v>
      </c>
      <c r="K1941">
        <f>VLOOKUP(I1941,[1]Key!$A$1:$C$72,3,FALSE)</f>
        <v>-87.912819999999996</v>
      </c>
      <c r="L1941" t="s">
        <v>69</v>
      </c>
      <c r="M1941">
        <f>VLOOKUP(L1941,[1]Key!$A$1:$C$72,2,FALSE)</f>
        <v>43.048200000000001</v>
      </c>
      <c r="N1941">
        <f>VLOOKUP(L1941,[1]Key!$A$1:$C$72,3,FALSE)</f>
        <v>-87.900859999999994</v>
      </c>
      <c r="O1941">
        <v>25</v>
      </c>
      <c r="P1941">
        <v>0</v>
      </c>
      <c r="Q1941">
        <v>3.8</v>
      </c>
      <c r="R1941">
        <v>3.6</v>
      </c>
      <c r="S1941">
        <v>150</v>
      </c>
      <c r="T1941">
        <f t="shared" si="270"/>
        <v>-1</v>
      </c>
      <c r="U1941" s="1">
        <v>42769</v>
      </c>
      <c r="V1941" s="13">
        <f t="shared" si="271"/>
        <v>42767</v>
      </c>
      <c r="W1941" s="14">
        <f t="shared" si="272"/>
        <v>42769</v>
      </c>
      <c r="X1941" s="1" t="str">
        <f t="shared" si="273"/>
        <v>Friday</v>
      </c>
      <c r="Y1941" s="2">
        <v>0.64329861111111108</v>
      </c>
      <c r="Z1941" s="2">
        <f t="shared" si="274"/>
        <v>0.625</v>
      </c>
      <c r="AA1941">
        <f>1</f>
        <v>1</v>
      </c>
      <c r="AB1941" s="1">
        <v>42769</v>
      </c>
      <c r="AC1941" s="13">
        <f t="shared" si="275"/>
        <v>42767</v>
      </c>
      <c r="AD1941" s="14">
        <f t="shared" si="276"/>
        <v>42769</v>
      </c>
      <c r="AE1941" s="1" t="str">
        <f t="shared" si="277"/>
        <v>Friday</v>
      </c>
      <c r="AF1941" s="2">
        <v>0.66089120370370369</v>
      </c>
      <c r="AG1941" s="2">
        <f t="shared" si="278"/>
        <v>0.66666666666666663</v>
      </c>
      <c r="AH1941" t="s">
        <v>27</v>
      </c>
    </row>
    <row r="1942" spans="1:34" x14ac:dyDescent="0.2">
      <c r="A1942">
        <v>1010620</v>
      </c>
      <c r="B1942" t="s">
        <v>20</v>
      </c>
      <c r="C1942" t="s">
        <v>28</v>
      </c>
      <c r="D1942" t="s">
        <v>22</v>
      </c>
      <c r="E1942">
        <v>53202</v>
      </c>
      <c r="F1942" t="s">
        <v>23</v>
      </c>
      <c r="G1942" t="s">
        <v>24</v>
      </c>
      <c r="H1942">
        <v>961</v>
      </c>
      <c r="I1942" t="s">
        <v>67</v>
      </c>
      <c r="J1942">
        <f>VLOOKUP(I1942,[1]Key!$A$1:$C$72,2,FALSE)</f>
        <v>43.074890000000003</v>
      </c>
      <c r="K1942">
        <f>VLOOKUP(I1942,[1]Key!$A$1:$C$72,3,FALSE)</f>
        <v>-87.882810000000006</v>
      </c>
      <c r="L1942" t="s">
        <v>69</v>
      </c>
      <c r="M1942">
        <f>VLOOKUP(L1942,[1]Key!$A$1:$C$72,2,FALSE)</f>
        <v>43.048200000000001</v>
      </c>
      <c r="N1942">
        <f>VLOOKUP(L1942,[1]Key!$A$1:$C$72,3,FALSE)</f>
        <v>-87.900859999999994</v>
      </c>
      <c r="O1942">
        <v>14</v>
      </c>
      <c r="P1942">
        <v>0</v>
      </c>
      <c r="Q1942">
        <v>2.1</v>
      </c>
      <c r="R1942">
        <v>2</v>
      </c>
      <c r="S1942">
        <v>84</v>
      </c>
      <c r="T1942">
        <f t="shared" si="270"/>
        <v>-1</v>
      </c>
      <c r="U1942" s="1">
        <v>42788</v>
      </c>
      <c r="V1942" s="13">
        <f t="shared" si="271"/>
        <v>42767</v>
      </c>
      <c r="W1942" s="14">
        <f t="shared" si="272"/>
        <v>42788</v>
      </c>
      <c r="X1942" s="1" t="str">
        <f t="shared" si="273"/>
        <v>Wednesday</v>
      </c>
      <c r="Y1942" s="2">
        <v>0.69134259259259256</v>
      </c>
      <c r="Z1942" s="2">
        <f t="shared" si="274"/>
        <v>0.70833333333333326</v>
      </c>
      <c r="AA1942">
        <f>1</f>
        <v>1</v>
      </c>
      <c r="AB1942" s="1">
        <v>42788</v>
      </c>
      <c r="AC1942" s="13">
        <f t="shared" si="275"/>
        <v>42767</v>
      </c>
      <c r="AD1942" s="14">
        <f t="shared" si="276"/>
        <v>42788</v>
      </c>
      <c r="AE1942" s="1" t="str">
        <f t="shared" si="277"/>
        <v>Wednesday</v>
      </c>
      <c r="AF1942" s="2">
        <v>0.70074074074074078</v>
      </c>
      <c r="AG1942" s="2">
        <f t="shared" si="278"/>
        <v>0.70833333333333326</v>
      </c>
      <c r="AH1942" t="s">
        <v>27</v>
      </c>
    </row>
    <row r="1943" spans="1:34" x14ac:dyDescent="0.2">
      <c r="A1943">
        <v>1017964</v>
      </c>
      <c r="B1943" t="s">
        <v>20</v>
      </c>
      <c r="C1943" t="s">
        <v>28</v>
      </c>
      <c r="D1943" t="s">
        <v>22</v>
      </c>
      <c r="E1943">
        <v>53202</v>
      </c>
      <c r="F1943" t="s">
        <v>23</v>
      </c>
      <c r="G1943" t="s">
        <v>24</v>
      </c>
      <c r="H1943">
        <v>17</v>
      </c>
      <c r="I1943" t="s">
        <v>43</v>
      </c>
      <c r="J1943">
        <f>VLOOKUP(I1943,[1]Key!$A$1:$C$72,2,FALSE)</f>
        <v>43.03886</v>
      </c>
      <c r="K1943">
        <f>VLOOKUP(I1943,[1]Key!$A$1:$C$72,3,FALSE)</f>
        <v>-87.902720000000002</v>
      </c>
      <c r="L1943" t="s">
        <v>61</v>
      </c>
      <c r="M1943">
        <f>VLOOKUP(L1943,[1]Key!$A$1:$C$72,2,FALSE)</f>
        <v>43.058619999999998</v>
      </c>
      <c r="N1943">
        <f>VLOOKUP(L1943,[1]Key!$A$1:$C$72,3,FALSE)</f>
        <v>-87.885319999999993</v>
      </c>
      <c r="O1943">
        <v>10</v>
      </c>
      <c r="P1943">
        <v>0</v>
      </c>
      <c r="Q1943">
        <v>1.5</v>
      </c>
      <c r="R1943">
        <v>1.4</v>
      </c>
      <c r="S1943">
        <v>60</v>
      </c>
      <c r="T1943">
        <f t="shared" si="270"/>
        <v>-1</v>
      </c>
      <c r="U1943" s="1">
        <v>42789</v>
      </c>
      <c r="V1943" s="13">
        <f t="shared" si="271"/>
        <v>42767</v>
      </c>
      <c r="W1943" s="14">
        <f t="shared" si="272"/>
        <v>42789</v>
      </c>
      <c r="X1943" s="1" t="str">
        <f t="shared" si="273"/>
        <v>Thursday</v>
      </c>
      <c r="Y1943" s="2">
        <v>0.5169097222222222</v>
      </c>
      <c r="Z1943" s="2">
        <f t="shared" si="274"/>
        <v>0.5</v>
      </c>
      <c r="AA1943">
        <f>1</f>
        <v>1</v>
      </c>
      <c r="AB1943" s="1">
        <v>42789</v>
      </c>
      <c r="AC1943" s="13">
        <f t="shared" si="275"/>
        <v>42767</v>
      </c>
      <c r="AD1943" s="14">
        <f t="shared" si="276"/>
        <v>42789</v>
      </c>
      <c r="AE1943" s="1" t="str">
        <f t="shared" si="277"/>
        <v>Thursday</v>
      </c>
      <c r="AF1943" s="2">
        <v>0.5241203703703704</v>
      </c>
      <c r="AG1943" s="2">
        <f t="shared" si="278"/>
        <v>0.54166666666666663</v>
      </c>
      <c r="AH1943" t="s">
        <v>27</v>
      </c>
    </row>
    <row r="1944" spans="1:34" x14ac:dyDescent="0.2">
      <c r="A1944">
        <v>1017964</v>
      </c>
      <c r="B1944" t="s">
        <v>20</v>
      </c>
      <c r="C1944" t="s">
        <v>28</v>
      </c>
      <c r="D1944" t="s">
        <v>22</v>
      </c>
      <c r="E1944">
        <v>53202</v>
      </c>
      <c r="F1944" t="s">
        <v>23</v>
      </c>
      <c r="G1944" t="s">
        <v>24</v>
      </c>
      <c r="H1944">
        <v>88</v>
      </c>
      <c r="I1944" t="s">
        <v>80</v>
      </c>
      <c r="J1944">
        <f>VLOOKUP(I1944,[1]Key!$A$1:$C$72,2,FALSE)</f>
        <v>43.052460000000004</v>
      </c>
      <c r="K1944">
        <f>VLOOKUP(I1944,[1]Key!$A$1:$C$72,3,FALSE)</f>
        <v>-87.891000000000005</v>
      </c>
      <c r="L1944" t="s">
        <v>61</v>
      </c>
      <c r="M1944">
        <f>VLOOKUP(L1944,[1]Key!$A$1:$C$72,2,FALSE)</f>
        <v>43.058619999999998</v>
      </c>
      <c r="N1944">
        <f>VLOOKUP(L1944,[1]Key!$A$1:$C$72,3,FALSE)</f>
        <v>-87.885319999999993</v>
      </c>
      <c r="O1944">
        <v>4</v>
      </c>
      <c r="P1944">
        <v>0</v>
      </c>
      <c r="Q1944">
        <v>0.6</v>
      </c>
      <c r="R1944">
        <v>0.6</v>
      </c>
      <c r="S1944">
        <v>24</v>
      </c>
      <c r="T1944">
        <f t="shared" si="270"/>
        <v>-1</v>
      </c>
      <c r="U1944" s="1">
        <v>42769</v>
      </c>
      <c r="V1944" s="13">
        <f t="shared" si="271"/>
        <v>42767</v>
      </c>
      <c r="W1944" s="14">
        <f t="shared" si="272"/>
        <v>42769</v>
      </c>
      <c r="X1944" s="1" t="str">
        <f t="shared" si="273"/>
        <v>Friday</v>
      </c>
      <c r="Y1944" s="2">
        <v>0.74979166666666675</v>
      </c>
      <c r="Z1944" s="2">
        <f t="shared" si="274"/>
        <v>0.75</v>
      </c>
      <c r="AA1944">
        <f>1</f>
        <v>1</v>
      </c>
      <c r="AB1944" s="1">
        <v>42769</v>
      </c>
      <c r="AC1944" s="13">
        <f t="shared" si="275"/>
        <v>42767</v>
      </c>
      <c r="AD1944" s="14">
        <f t="shared" si="276"/>
        <v>42769</v>
      </c>
      <c r="AE1944" s="1" t="str">
        <f t="shared" si="277"/>
        <v>Friday</v>
      </c>
      <c r="AF1944" s="2">
        <v>0.7525115740740741</v>
      </c>
      <c r="AG1944" s="2">
        <f t="shared" si="278"/>
        <v>0.75</v>
      </c>
      <c r="AH1944" t="s">
        <v>27</v>
      </c>
    </row>
    <row r="1945" spans="1:34" x14ac:dyDescent="0.2">
      <c r="A1945">
        <v>1017964</v>
      </c>
      <c r="B1945" t="s">
        <v>20</v>
      </c>
      <c r="C1945" t="s">
        <v>28</v>
      </c>
      <c r="D1945" t="s">
        <v>22</v>
      </c>
      <c r="E1945">
        <v>53202</v>
      </c>
      <c r="F1945" t="s">
        <v>23</v>
      </c>
      <c r="G1945" t="s">
        <v>24</v>
      </c>
      <c r="H1945">
        <v>22</v>
      </c>
      <c r="I1945" t="s">
        <v>80</v>
      </c>
      <c r="J1945">
        <f>VLOOKUP(I1945,[1]Key!$A$1:$C$72,2,FALSE)</f>
        <v>43.052460000000004</v>
      </c>
      <c r="K1945">
        <f>VLOOKUP(I1945,[1]Key!$A$1:$C$72,3,FALSE)</f>
        <v>-87.891000000000005</v>
      </c>
      <c r="L1945" t="s">
        <v>61</v>
      </c>
      <c r="M1945">
        <f>VLOOKUP(L1945,[1]Key!$A$1:$C$72,2,FALSE)</f>
        <v>43.058619999999998</v>
      </c>
      <c r="N1945">
        <f>VLOOKUP(L1945,[1]Key!$A$1:$C$72,3,FALSE)</f>
        <v>-87.885319999999993</v>
      </c>
      <c r="O1945">
        <v>4</v>
      </c>
      <c r="P1945">
        <v>0</v>
      </c>
      <c r="Q1945">
        <v>0.6</v>
      </c>
      <c r="R1945">
        <v>0.6</v>
      </c>
      <c r="S1945">
        <v>24</v>
      </c>
      <c r="T1945">
        <f t="shared" si="270"/>
        <v>-1</v>
      </c>
      <c r="U1945" s="1">
        <v>42768</v>
      </c>
      <c r="V1945" s="13">
        <f t="shared" si="271"/>
        <v>42767</v>
      </c>
      <c r="W1945" s="14">
        <f t="shared" si="272"/>
        <v>42768</v>
      </c>
      <c r="X1945" s="1" t="str">
        <f t="shared" si="273"/>
        <v>Thursday</v>
      </c>
      <c r="Y1945" s="2">
        <v>0.75990740740740748</v>
      </c>
      <c r="Z1945" s="2">
        <f t="shared" si="274"/>
        <v>0.75</v>
      </c>
      <c r="AA1945">
        <f>1</f>
        <v>1</v>
      </c>
      <c r="AB1945" s="1">
        <v>42768</v>
      </c>
      <c r="AC1945" s="13">
        <f t="shared" si="275"/>
        <v>42767</v>
      </c>
      <c r="AD1945" s="14">
        <f t="shared" si="276"/>
        <v>42768</v>
      </c>
      <c r="AE1945" s="1" t="str">
        <f t="shared" si="277"/>
        <v>Thursday</v>
      </c>
      <c r="AF1945" s="2">
        <v>0.76262731481481483</v>
      </c>
      <c r="AG1945" s="2">
        <f t="shared" si="278"/>
        <v>0.75</v>
      </c>
      <c r="AH1945" t="s">
        <v>27</v>
      </c>
    </row>
    <row r="1946" spans="1:34" x14ac:dyDescent="0.2">
      <c r="A1946">
        <v>1017964</v>
      </c>
      <c r="B1946" t="s">
        <v>20</v>
      </c>
      <c r="C1946" t="s">
        <v>28</v>
      </c>
      <c r="D1946" t="s">
        <v>22</v>
      </c>
      <c r="E1946">
        <v>53202</v>
      </c>
      <c r="F1946" t="s">
        <v>23</v>
      </c>
      <c r="G1946" t="s">
        <v>24</v>
      </c>
      <c r="H1946">
        <v>361</v>
      </c>
      <c r="I1946" t="s">
        <v>61</v>
      </c>
      <c r="J1946">
        <f>VLOOKUP(I1946,[1]Key!$A$1:$C$72,2,FALSE)</f>
        <v>43.058619999999998</v>
      </c>
      <c r="K1946">
        <f>VLOOKUP(I1946,[1]Key!$A$1:$C$72,3,FALSE)</f>
        <v>-87.885319999999993</v>
      </c>
      <c r="L1946" t="s">
        <v>43</v>
      </c>
      <c r="M1946">
        <f>VLOOKUP(L1946,[1]Key!$A$1:$C$72,2,FALSE)</f>
        <v>43.03886</v>
      </c>
      <c r="N1946">
        <f>VLOOKUP(L1946,[1]Key!$A$1:$C$72,3,FALSE)</f>
        <v>-87.902720000000002</v>
      </c>
      <c r="O1946">
        <v>16</v>
      </c>
      <c r="P1946">
        <v>0</v>
      </c>
      <c r="Q1946">
        <v>2.4</v>
      </c>
      <c r="R1946">
        <v>2.2999999999999998</v>
      </c>
      <c r="S1946">
        <v>96</v>
      </c>
      <c r="T1946">
        <f t="shared" si="270"/>
        <v>-1</v>
      </c>
      <c r="U1946" s="1">
        <v>42767</v>
      </c>
      <c r="V1946" s="13">
        <f t="shared" si="271"/>
        <v>42767</v>
      </c>
      <c r="W1946" s="14">
        <f t="shared" si="272"/>
        <v>42767</v>
      </c>
      <c r="X1946" s="1" t="str">
        <f t="shared" si="273"/>
        <v>Wednesday</v>
      </c>
      <c r="Y1946" s="2">
        <v>0.33819444444444446</v>
      </c>
      <c r="Z1946" s="2">
        <f t="shared" si="274"/>
        <v>0.33333333333333331</v>
      </c>
      <c r="AA1946">
        <f>1</f>
        <v>1</v>
      </c>
      <c r="AB1946" s="1">
        <v>42767</v>
      </c>
      <c r="AC1946" s="13">
        <f t="shared" si="275"/>
        <v>42767</v>
      </c>
      <c r="AD1946" s="14">
        <f t="shared" si="276"/>
        <v>42767</v>
      </c>
      <c r="AE1946" s="1" t="str">
        <f t="shared" si="277"/>
        <v>Wednesday</v>
      </c>
      <c r="AF1946" s="2">
        <v>0.34942129629629631</v>
      </c>
      <c r="AG1946" s="2">
        <f t="shared" si="278"/>
        <v>0.33333333333333331</v>
      </c>
      <c r="AH1946" t="s">
        <v>27</v>
      </c>
    </row>
    <row r="1947" spans="1:34" x14ac:dyDescent="0.2">
      <c r="A1947">
        <v>1017964</v>
      </c>
      <c r="B1947" t="s">
        <v>20</v>
      </c>
      <c r="C1947" t="s">
        <v>28</v>
      </c>
      <c r="D1947" t="s">
        <v>22</v>
      </c>
      <c r="E1947">
        <v>53202</v>
      </c>
      <c r="F1947" t="s">
        <v>23</v>
      </c>
      <c r="G1947" t="s">
        <v>24</v>
      </c>
      <c r="H1947">
        <v>993</v>
      </c>
      <c r="I1947" t="s">
        <v>61</v>
      </c>
      <c r="J1947">
        <f>VLOOKUP(I1947,[1]Key!$A$1:$C$72,2,FALSE)</f>
        <v>43.058619999999998</v>
      </c>
      <c r="K1947">
        <f>VLOOKUP(I1947,[1]Key!$A$1:$C$72,3,FALSE)</f>
        <v>-87.885319999999993</v>
      </c>
      <c r="L1947" t="s">
        <v>61</v>
      </c>
      <c r="M1947">
        <f>VLOOKUP(L1947,[1]Key!$A$1:$C$72,2,FALSE)</f>
        <v>43.058619999999998</v>
      </c>
      <c r="N1947">
        <f>VLOOKUP(L1947,[1]Key!$A$1:$C$72,3,FALSE)</f>
        <v>-87.885319999999993</v>
      </c>
      <c r="O1947">
        <v>21</v>
      </c>
      <c r="P1947">
        <v>0</v>
      </c>
      <c r="Q1947">
        <v>3.2</v>
      </c>
      <c r="R1947">
        <v>3</v>
      </c>
      <c r="S1947">
        <v>126</v>
      </c>
      <c r="T1947">
        <f t="shared" si="270"/>
        <v>-1</v>
      </c>
      <c r="U1947" s="1">
        <v>42779</v>
      </c>
      <c r="V1947" s="13">
        <f t="shared" si="271"/>
        <v>42767</v>
      </c>
      <c r="W1947" s="14">
        <f t="shared" si="272"/>
        <v>42779</v>
      </c>
      <c r="X1947" s="1" t="str">
        <f t="shared" si="273"/>
        <v>Monday</v>
      </c>
      <c r="Y1947" s="2">
        <v>0.32355324074074071</v>
      </c>
      <c r="Z1947" s="2">
        <f t="shared" si="274"/>
        <v>0.33333333333333331</v>
      </c>
      <c r="AA1947">
        <f>1</f>
        <v>1</v>
      </c>
      <c r="AB1947" s="1">
        <v>42779</v>
      </c>
      <c r="AC1947" s="13">
        <f t="shared" si="275"/>
        <v>42767</v>
      </c>
      <c r="AD1947" s="14">
        <f t="shared" si="276"/>
        <v>42779</v>
      </c>
      <c r="AE1947" s="1" t="str">
        <f t="shared" si="277"/>
        <v>Monday</v>
      </c>
      <c r="AF1947" s="2">
        <v>0.33776620370370369</v>
      </c>
      <c r="AG1947" s="2">
        <f t="shared" si="278"/>
        <v>0.33333333333333331</v>
      </c>
      <c r="AH1947" t="s">
        <v>35</v>
      </c>
    </row>
    <row r="1948" spans="1:34" x14ac:dyDescent="0.2">
      <c r="A1948">
        <v>1017964</v>
      </c>
      <c r="B1948" t="s">
        <v>20</v>
      </c>
      <c r="C1948" t="s">
        <v>28</v>
      </c>
      <c r="D1948" t="s">
        <v>22</v>
      </c>
      <c r="E1948">
        <v>53202</v>
      </c>
      <c r="F1948" t="s">
        <v>23</v>
      </c>
      <c r="G1948" t="s">
        <v>24</v>
      </c>
      <c r="H1948">
        <v>81</v>
      </c>
      <c r="I1948" t="s">
        <v>43</v>
      </c>
      <c r="J1948">
        <f>VLOOKUP(I1948,[1]Key!$A$1:$C$72,2,FALSE)</f>
        <v>43.03886</v>
      </c>
      <c r="K1948">
        <f>VLOOKUP(I1948,[1]Key!$A$1:$C$72,3,FALSE)</f>
        <v>-87.902720000000002</v>
      </c>
      <c r="L1948" t="s">
        <v>61</v>
      </c>
      <c r="M1948">
        <f>VLOOKUP(L1948,[1]Key!$A$1:$C$72,2,FALSE)</f>
        <v>43.058619999999998</v>
      </c>
      <c r="N1948">
        <f>VLOOKUP(L1948,[1]Key!$A$1:$C$72,3,FALSE)</f>
        <v>-87.885319999999993</v>
      </c>
      <c r="O1948">
        <v>13</v>
      </c>
      <c r="P1948">
        <v>0</v>
      </c>
      <c r="Q1948">
        <v>2</v>
      </c>
      <c r="R1948">
        <v>1.9</v>
      </c>
      <c r="S1948">
        <v>78</v>
      </c>
      <c r="T1948">
        <f t="shared" si="270"/>
        <v>-1</v>
      </c>
      <c r="U1948" s="1">
        <v>42779</v>
      </c>
      <c r="V1948" s="13">
        <f t="shared" si="271"/>
        <v>42767</v>
      </c>
      <c r="W1948" s="14">
        <f t="shared" si="272"/>
        <v>42779</v>
      </c>
      <c r="X1948" s="1" t="str">
        <f t="shared" si="273"/>
        <v>Monday</v>
      </c>
      <c r="Y1948" s="2">
        <v>0.82042824074074072</v>
      </c>
      <c r="Z1948" s="2">
        <f t="shared" si="274"/>
        <v>0.83333333333333326</v>
      </c>
      <c r="AA1948">
        <f>1</f>
        <v>1</v>
      </c>
      <c r="AB1948" s="1">
        <v>42779</v>
      </c>
      <c r="AC1948" s="13">
        <f t="shared" si="275"/>
        <v>42767</v>
      </c>
      <c r="AD1948" s="14">
        <f t="shared" si="276"/>
        <v>42779</v>
      </c>
      <c r="AE1948" s="1" t="str">
        <f t="shared" si="277"/>
        <v>Monday</v>
      </c>
      <c r="AF1948" s="2">
        <v>0.82944444444444443</v>
      </c>
      <c r="AG1948" s="2">
        <f t="shared" si="278"/>
        <v>0.83333333333333326</v>
      </c>
      <c r="AH1948" t="s">
        <v>27</v>
      </c>
    </row>
    <row r="1949" spans="1:34" x14ac:dyDescent="0.2">
      <c r="A1949">
        <v>1022184</v>
      </c>
      <c r="B1949" t="s">
        <v>20</v>
      </c>
      <c r="C1949" t="s">
        <v>28</v>
      </c>
      <c r="D1949" t="s">
        <v>22</v>
      </c>
      <c r="E1949">
        <v>53202</v>
      </c>
      <c r="F1949" t="s">
        <v>23</v>
      </c>
      <c r="G1949" t="s">
        <v>24</v>
      </c>
      <c r="H1949">
        <v>11082</v>
      </c>
      <c r="I1949" t="s">
        <v>67</v>
      </c>
      <c r="J1949">
        <f>VLOOKUP(I1949,[1]Key!$A$1:$C$72,2,FALSE)</f>
        <v>43.074890000000003</v>
      </c>
      <c r="K1949">
        <f>VLOOKUP(I1949,[1]Key!$A$1:$C$72,3,FALSE)</f>
        <v>-87.882810000000006</v>
      </c>
      <c r="L1949" t="s">
        <v>61</v>
      </c>
      <c r="M1949">
        <f>VLOOKUP(L1949,[1]Key!$A$1:$C$72,2,FALSE)</f>
        <v>43.058619999999998</v>
      </c>
      <c r="N1949">
        <f>VLOOKUP(L1949,[1]Key!$A$1:$C$72,3,FALSE)</f>
        <v>-87.885319999999993</v>
      </c>
      <c r="O1949">
        <v>19</v>
      </c>
      <c r="P1949">
        <v>0</v>
      </c>
      <c r="Q1949">
        <v>2.9</v>
      </c>
      <c r="R1949">
        <v>2.7</v>
      </c>
      <c r="S1949">
        <v>114</v>
      </c>
      <c r="T1949">
        <f t="shared" si="270"/>
        <v>-1</v>
      </c>
      <c r="U1949" s="1">
        <v>42787</v>
      </c>
      <c r="V1949" s="13">
        <f t="shared" si="271"/>
        <v>42767</v>
      </c>
      <c r="W1949" s="14">
        <f t="shared" si="272"/>
        <v>42787</v>
      </c>
      <c r="X1949" s="1" t="str">
        <f t="shared" si="273"/>
        <v>Tuesday</v>
      </c>
      <c r="Y1949" s="2">
        <v>0.73125000000000007</v>
      </c>
      <c r="Z1949" s="2">
        <f t="shared" si="274"/>
        <v>0.75</v>
      </c>
      <c r="AA1949">
        <f>1</f>
        <v>1</v>
      </c>
      <c r="AB1949" s="1">
        <v>42787</v>
      </c>
      <c r="AC1949" s="13">
        <f t="shared" si="275"/>
        <v>42767</v>
      </c>
      <c r="AD1949" s="14">
        <f t="shared" si="276"/>
        <v>42787</v>
      </c>
      <c r="AE1949" s="1" t="str">
        <f t="shared" si="277"/>
        <v>Tuesday</v>
      </c>
      <c r="AF1949" s="2">
        <v>0.74509259259259253</v>
      </c>
      <c r="AG1949" s="2">
        <f t="shared" si="278"/>
        <v>0.75</v>
      </c>
      <c r="AH1949" t="s">
        <v>27</v>
      </c>
    </row>
    <row r="1950" spans="1:34" x14ac:dyDescent="0.2">
      <c r="A1950">
        <v>1044727</v>
      </c>
      <c r="B1950" t="s">
        <v>20</v>
      </c>
      <c r="C1950" t="s">
        <v>28</v>
      </c>
      <c r="D1950" t="s">
        <v>22</v>
      </c>
      <c r="E1950">
        <v>53202</v>
      </c>
      <c r="F1950" t="s">
        <v>23</v>
      </c>
      <c r="G1950" t="s">
        <v>24</v>
      </c>
      <c r="H1950">
        <v>5465</v>
      </c>
      <c r="I1950" t="s">
        <v>63</v>
      </c>
      <c r="J1950">
        <f>VLOOKUP(I1950,[1]Key!$A$1:$C$72,2,FALSE)</f>
        <v>43.078530000000001</v>
      </c>
      <c r="K1950">
        <f>VLOOKUP(I1950,[1]Key!$A$1:$C$72,3,FALSE)</f>
        <v>-87.882620000000003</v>
      </c>
      <c r="L1950" t="s">
        <v>61</v>
      </c>
      <c r="M1950">
        <f>VLOOKUP(L1950,[1]Key!$A$1:$C$72,2,FALSE)</f>
        <v>43.058619999999998</v>
      </c>
      <c r="N1950">
        <f>VLOOKUP(L1950,[1]Key!$A$1:$C$72,3,FALSE)</f>
        <v>-87.885319999999993</v>
      </c>
      <c r="O1950">
        <v>14</v>
      </c>
      <c r="P1950">
        <v>0</v>
      </c>
      <c r="Q1950">
        <v>2.1</v>
      </c>
      <c r="R1950">
        <v>2</v>
      </c>
      <c r="S1950">
        <v>84</v>
      </c>
      <c r="T1950">
        <f t="shared" si="270"/>
        <v>-1</v>
      </c>
      <c r="U1950" s="1">
        <v>42774</v>
      </c>
      <c r="V1950" s="13">
        <f t="shared" si="271"/>
        <v>42767</v>
      </c>
      <c r="W1950" s="14">
        <f t="shared" si="272"/>
        <v>42774</v>
      </c>
      <c r="X1950" s="1" t="str">
        <f t="shared" si="273"/>
        <v>Wednesday</v>
      </c>
      <c r="Y1950" s="2">
        <v>0.63109953703703703</v>
      </c>
      <c r="Z1950" s="2">
        <f t="shared" si="274"/>
        <v>0.625</v>
      </c>
      <c r="AA1950">
        <f>1</f>
        <v>1</v>
      </c>
      <c r="AB1950" s="1">
        <v>42774</v>
      </c>
      <c r="AC1950" s="13">
        <f t="shared" si="275"/>
        <v>42767</v>
      </c>
      <c r="AD1950" s="14">
        <f t="shared" si="276"/>
        <v>42774</v>
      </c>
      <c r="AE1950" s="1" t="str">
        <f t="shared" si="277"/>
        <v>Wednesday</v>
      </c>
      <c r="AF1950" s="2">
        <v>0.64064814814814819</v>
      </c>
      <c r="AG1950" s="2">
        <f t="shared" si="278"/>
        <v>0.625</v>
      </c>
      <c r="AH1950" t="s">
        <v>27</v>
      </c>
    </row>
    <row r="1951" spans="1:34" x14ac:dyDescent="0.2">
      <c r="A1951">
        <v>1088320</v>
      </c>
      <c r="B1951" t="s">
        <v>20</v>
      </c>
      <c r="C1951" t="s">
        <v>96</v>
      </c>
      <c r="D1951" t="s">
        <v>22</v>
      </c>
      <c r="E1951">
        <v>53202</v>
      </c>
      <c r="F1951" t="s">
        <v>23</v>
      </c>
      <c r="G1951" t="s">
        <v>24</v>
      </c>
      <c r="H1951">
        <v>961</v>
      </c>
      <c r="I1951" t="s">
        <v>69</v>
      </c>
      <c r="J1951">
        <f>VLOOKUP(I1951,[1]Key!$A$1:$C$72,2,FALSE)</f>
        <v>43.048200000000001</v>
      </c>
      <c r="K1951">
        <f>VLOOKUP(I1951,[1]Key!$A$1:$C$72,3,FALSE)</f>
        <v>-87.900859999999994</v>
      </c>
      <c r="L1951" t="s">
        <v>43</v>
      </c>
      <c r="M1951">
        <f>VLOOKUP(L1951,[1]Key!$A$1:$C$72,2,FALSE)</f>
        <v>43.03886</v>
      </c>
      <c r="N1951">
        <f>VLOOKUP(L1951,[1]Key!$A$1:$C$72,3,FALSE)</f>
        <v>-87.902720000000002</v>
      </c>
      <c r="O1951">
        <v>6</v>
      </c>
      <c r="P1951">
        <v>0</v>
      </c>
      <c r="Q1951">
        <v>0.9</v>
      </c>
      <c r="R1951">
        <v>0.9</v>
      </c>
      <c r="S1951">
        <v>36</v>
      </c>
      <c r="T1951">
        <f t="shared" si="270"/>
        <v>-1</v>
      </c>
      <c r="U1951" s="1">
        <v>42789</v>
      </c>
      <c r="V1951" s="13">
        <f t="shared" si="271"/>
        <v>42767</v>
      </c>
      <c r="W1951" s="14">
        <f t="shared" si="272"/>
        <v>42789</v>
      </c>
      <c r="X1951" s="1" t="str">
        <f t="shared" si="273"/>
        <v>Thursday</v>
      </c>
      <c r="Y1951" s="2">
        <v>0.37423611111111116</v>
      </c>
      <c r="Z1951" s="2">
        <f t="shared" si="274"/>
        <v>0.375</v>
      </c>
      <c r="AA1951">
        <f>1</f>
        <v>1</v>
      </c>
      <c r="AB1951" s="1">
        <v>42789</v>
      </c>
      <c r="AC1951" s="13">
        <f t="shared" si="275"/>
        <v>42767</v>
      </c>
      <c r="AD1951" s="14">
        <f t="shared" si="276"/>
        <v>42789</v>
      </c>
      <c r="AE1951" s="1" t="str">
        <f t="shared" si="277"/>
        <v>Thursday</v>
      </c>
      <c r="AF1951" s="2">
        <v>0.37824074074074071</v>
      </c>
      <c r="AG1951" s="2">
        <f t="shared" si="278"/>
        <v>0.375</v>
      </c>
      <c r="AH1951" t="s">
        <v>27</v>
      </c>
    </row>
    <row r="1952" spans="1:34" x14ac:dyDescent="0.2">
      <c r="A1952">
        <v>1088320</v>
      </c>
      <c r="B1952" t="s">
        <v>20</v>
      </c>
      <c r="C1952" t="s">
        <v>96</v>
      </c>
      <c r="D1952" t="s">
        <v>22</v>
      </c>
      <c r="E1952">
        <v>53202</v>
      </c>
      <c r="F1952" t="s">
        <v>23</v>
      </c>
      <c r="G1952" t="s">
        <v>24</v>
      </c>
      <c r="H1952">
        <v>995</v>
      </c>
      <c r="I1952" t="s">
        <v>43</v>
      </c>
      <c r="J1952">
        <f>VLOOKUP(I1952,[1]Key!$A$1:$C$72,2,FALSE)</f>
        <v>43.03886</v>
      </c>
      <c r="K1952">
        <f>VLOOKUP(I1952,[1]Key!$A$1:$C$72,3,FALSE)</f>
        <v>-87.902720000000002</v>
      </c>
      <c r="L1952" t="s">
        <v>68</v>
      </c>
      <c r="M1952">
        <f>VLOOKUP(L1952,[1]Key!$A$1:$C$72,2,FALSE)</f>
        <v>43.04804</v>
      </c>
      <c r="N1952">
        <f>VLOOKUP(L1952,[1]Key!$A$1:$C$72,3,FALSE)</f>
        <v>-87.896720000000002</v>
      </c>
      <c r="O1952">
        <v>10</v>
      </c>
      <c r="P1952">
        <v>0</v>
      </c>
      <c r="Q1952">
        <v>1.5</v>
      </c>
      <c r="R1952">
        <v>1.4</v>
      </c>
      <c r="S1952">
        <v>60</v>
      </c>
      <c r="T1952">
        <f t="shared" si="270"/>
        <v>-1</v>
      </c>
      <c r="U1952" s="1">
        <v>42780</v>
      </c>
      <c r="V1952" s="13">
        <f t="shared" si="271"/>
        <v>42767</v>
      </c>
      <c r="W1952" s="14">
        <f t="shared" si="272"/>
        <v>42780</v>
      </c>
      <c r="X1952" s="1" t="str">
        <f t="shared" si="273"/>
        <v>Tuesday</v>
      </c>
      <c r="Y1952" s="2">
        <v>0.7319675925925927</v>
      </c>
      <c r="Z1952" s="2">
        <f t="shared" si="274"/>
        <v>0.75</v>
      </c>
      <c r="AA1952">
        <f>1</f>
        <v>1</v>
      </c>
      <c r="AB1952" s="1">
        <v>42780</v>
      </c>
      <c r="AC1952" s="13">
        <f t="shared" si="275"/>
        <v>42767</v>
      </c>
      <c r="AD1952" s="14">
        <f t="shared" si="276"/>
        <v>42780</v>
      </c>
      <c r="AE1952" s="1" t="str">
        <f t="shared" si="277"/>
        <v>Tuesday</v>
      </c>
      <c r="AF1952" s="2">
        <v>0.73940972222222223</v>
      </c>
      <c r="AG1952" s="2">
        <f t="shared" si="278"/>
        <v>0.75</v>
      </c>
      <c r="AH1952" t="s">
        <v>27</v>
      </c>
    </row>
    <row r="1953" spans="1:34" x14ac:dyDescent="0.2">
      <c r="A1953">
        <v>1088320</v>
      </c>
      <c r="B1953" t="s">
        <v>20</v>
      </c>
      <c r="C1953" t="s">
        <v>96</v>
      </c>
      <c r="D1953" t="s">
        <v>22</v>
      </c>
      <c r="E1953">
        <v>53202</v>
      </c>
      <c r="F1953" t="s">
        <v>23</v>
      </c>
      <c r="G1953" t="s">
        <v>24</v>
      </c>
      <c r="H1953">
        <v>5515</v>
      </c>
      <c r="I1953" t="s">
        <v>69</v>
      </c>
      <c r="J1953">
        <f>VLOOKUP(I1953,[1]Key!$A$1:$C$72,2,FALSE)</f>
        <v>43.048200000000001</v>
      </c>
      <c r="K1953">
        <f>VLOOKUP(I1953,[1]Key!$A$1:$C$72,3,FALSE)</f>
        <v>-87.900859999999994</v>
      </c>
      <c r="L1953" t="s">
        <v>43</v>
      </c>
      <c r="M1953">
        <f>VLOOKUP(L1953,[1]Key!$A$1:$C$72,2,FALSE)</f>
        <v>43.03886</v>
      </c>
      <c r="N1953">
        <f>VLOOKUP(L1953,[1]Key!$A$1:$C$72,3,FALSE)</f>
        <v>-87.902720000000002</v>
      </c>
      <c r="O1953">
        <v>8</v>
      </c>
      <c r="P1953">
        <v>0</v>
      </c>
      <c r="Q1953">
        <v>1.2</v>
      </c>
      <c r="R1953">
        <v>1.1000000000000001</v>
      </c>
      <c r="S1953">
        <v>48</v>
      </c>
      <c r="T1953">
        <f t="shared" si="270"/>
        <v>-1</v>
      </c>
      <c r="U1953" s="1">
        <v>42776</v>
      </c>
      <c r="V1953" s="13">
        <f t="shared" si="271"/>
        <v>42767</v>
      </c>
      <c r="W1953" s="14">
        <f t="shared" si="272"/>
        <v>42776</v>
      </c>
      <c r="X1953" s="1" t="str">
        <f t="shared" si="273"/>
        <v>Friday</v>
      </c>
      <c r="Y1953" s="2">
        <v>0.34925925925925921</v>
      </c>
      <c r="Z1953" s="2">
        <f t="shared" si="274"/>
        <v>0.33333333333333331</v>
      </c>
      <c r="AA1953">
        <f>1</f>
        <v>1</v>
      </c>
      <c r="AB1953" s="1">
        <v>42776</v>
      </c>
      <c r="AC1953" s="13">
        <f t="shared" si="275"/>
        <v>42767</v>
      </c>
      <c r="AD1953" s="14">
        <f t="shared" si="276"/>
        <v>42776</v>
      </c>
      <c r="AE1953" s="1" t="str">
        <f t="shared" si="277"/>
        <v>Friday</v>
      </c>
      <c r="AF1953" s="2">
        <v>0.35421296296296295</v>
      </c>
      <c r="AG1953" s="2">
        <f t="shared" si="278"/>
        <v>0.375</v>
      </c>
      <c r="AH1953" t="s">
        <v>27</v>
      </c>
    </row>
    <row r="1954" spans="1:34" x14ac:dyDescent="0.2">
      <c r="A1954">
        <v>1088320</v>
      </c>
      <c r="B1954" t="s">
        <v>20</v>
      </c>
      <c r="C1954" t="s">
        <v>96</v>
      </c>
      <c r="D1954" t="s">
        <v>22</v>
      </c>
      <c r="E1954">
        <v>53202</v>
      </c>
      <c r="F1954" t="s">
        <v>23</v>
      </c>
      <c r="G1954" t="s">
        <v>24</v>
      </c>
      <c r="H1954">
        <v>2</v>
      </c>
      <c r="I1954" t="s">
        <v>69</v>
      </c>
      <c r="J1954">
        <f>VLOOKUP(I1954,[1]Key!$A$1:$C$72,2,FALSE)</f>
        <v>43.048200000000001</v>
      </c>
      <c r="K1954">
        <f>VLOOKUP(I1954,[1]Key!$A$1:$C$72,3,FALSE)</f>
        <v>-87.900859999999994</v>
      </c>
      <c r="L1954" t="s">
        <v>43</v>
      </c>
      <c r="M1954">
        <f>VLOOKUP(L1954,[1]Key!$A$1:$C$72,2,FALSE)</f>
        <v>43.03886</v>
      </c>
      <c r="N1954">
        <f>VLOOKUP(L1954,[1]Key!$A$1:$C$72,3,FALSE)</f>
        <v>-87.902720000000002</v>
      </c>
      <c r="O1954">
        <v>6</v>
      </c>
      <c r="P1954">
        <v>0</v>
      </c>
      <c r="Q1954">
        <v>0.9</v>
      </c>
      <c r="R1954">
        <v>0.9</v>
      </c>
      <c r="S1954">
        <v>36</v>
      </c>
      <c r="T1954">
        <f t="shared" si="270"/>
        <v>-1</v>
      </c>
      <c r="U1954" s="1">
        <v>42779</v>
      </c>
      <c r="V1954" s="13">
        <f t="shared" si="271"/>
        <v>42767</v>
      </c>
      <c r="W1954" s="14">
        <f t="shared" si="272"/>
        <v>42779</v>
      </c>
      <c r="X1954" s="1" t="str">
        <f t="shared" si="273"/>
        <v>Monday</v>
      </c>
      <c r="Y1954" s="2">
        <v>0.34700231481481486</v>
      </c>
      <c r="Z1954" s="2">
        <f t="shared" si="274"/>
        <v>0.33333333333333331</v>
      </c>
      <c r="AA1954">
        <f>1</f>
        <v>1</v>
      </c>
      <c r="AB1954" s="1">
        <v>42779</v>
      </c>
      <c r="AC1954" s="13">
        <f t="shared" si="275"/>
        <v>42767</v>
      </c>
      <c r="AD1954" s="14">
        <f t="shared" si="276"/>
        <v>42779</v>
      </c>
      <c r="AE1954" s="1" t="str">
        <f t="shared" si="277"/>
        <v>Monday</v>
      </c>
      <c r="AF1954" s="2">
        <v>0.35116898148148151</v>
      </c>
      <c r="AG1954" s="2">
        <f t="shared" si="278"/>
        <v>0.33333333333333331</v>
      </c>
      <c r="AH1954" t="s">
        <v>27</v>
      </c>
    </row>
    <row r="1955" spans="1:34" x14ac:dyDescent="0.2">
      <c r="A1955">
        <v>1088320</v>
      </c>
      <c r="B1955" t="s">
        <v>20</v>
      </c>
      <c r="C1955" t="s">
        <v>96</v>
      </c>
      <c r="D1955" t="s">
        <v>22</v>
      </c>
      <c r="E1955">
        <v>53202</v>
      </c>
      <c r="F1955" t="s">
        <v>23</v>
      </c>
      <c r="G1955" t="s">
        <v>24</v>
      </c>
      <c r="H1955">
        <v>11125</v>
      </c>
      <c r="I1955" t="s">
        <v>69</v>
      </c>
      <c r="J1955">
        <f>VLOOKUP(I1955,[1]Key!$A$1:$C$72,2,FALSE)</f>
        <v>43.048200000000001</v>
      </c>
      <c r="K1955">
        <f>VLOOKUP(I1955,[1]Key!$A$1:$C$72,3,FALSE)</f>
        <v>-87.900859999999994</v>
      </c>
      <c r="L1955" t="s">
        <v>43</v>
      </c>
      <c r="M1955">
        <f>VLOOKUP(L1955,[1]Key!$A$1:$C$72,2,FALSE)</f>
        <v>43.03886</v>
      </c>
      <c r="N1955">
        <f>VLOOKUP(L1955,[1]Key!$A$1:$C$72,3,FALSE)</f>
        <v>-87.902720000000002</v>
      </c>
      <c r="O1955">
        <v>7</v>
      </c>
      <c r="P1955">
        <v>0</v>
      </c>
      <c r="Q1955">
        <v>1.1000000000000001</v>
      </c>
      <c r="R1955">
        <v>1</v>
      </c>
      <c r="S1955">
        <v>42</v>
      </c>
      <c r="T1955">
        <f t="shared" si="270"/>
        <v>-1</v>
      </c>
      <c r="U1955" s="1">
        <v>42773</v>
      </c>
      <c r="V1955" s="13">
        <f t="shared" si="271"/>
        <v>42767</v>
      </c>
      <c r="W1955" s="14">
        <f t="shared" si="272"/>
        <v>42773</v>
      </c>
      <c r="X1955" s="1" t="str">
        <f t="shared" si="273"/>
        <v>Tuesday</v>
      </c>
      <c r="Y1955" s="2">
        <v>0.34415509259259264</v>
      </c>
      <c r="Z1955" s="2">
        <f t="shared" si="274"/>
        <v>0.33333333333333331</v>
      </c>
      <c r="AA1955">
        <f>1</f>
        <v>1</v>
      </c>
      <c r="AB1955" s="1">
        <v>42773</v>
      </c>
      <c r="AC1955" s="13">
        <f t="shared" si="275"/>
        <v>42767</v>
      </c>
      <c r="AD1955" s="14">
        <f t="shared" si="276"/>
        <v>42773</v>
      </c>
      <c r="AE1955" s="1" t="str">
        <f t="shared" si="277"/>
        <v>Tuesday</v>
      </c>
      <c r="AF1955" s="2">
        <v>0.34901620370370368</v>
      </c>
      <c r="AG1955" s="2">
        <f t="shared" si="278"/>
        <v>0.33333333333333331</v>
      </c>
      <c r="AH1955" t="s">
        <v>27</v>
      </c>
    </row>
    <row r="1956" spans="1:34" x14ac:dyDescent="0.2">
      <c r="A1956">
        <v>1092313</v>
      </c>
      <c r="B1956" t="s">
        <v>20</v>
      </c>
      <c r="C1956" t="s">
        <v>28</v>
      </c>
      <c r="D1956" t="s">
        <v>22</v>
      </c>
      <c r="E1956">
        <v>53211</v>
      </c>
      <c r="F1956" t="s">
        <v>23</v>
      </c>
      <c r="G1956" t="s">
        <v>97</v>
      </c>
      <c r="H1956">
        <v>5437</v>
      </c>
      <c r="I1956" t="s">
        <v>60</v>
      </c>
      <c r="J1956">
        <f>VLOOKUP(I1956,[1]Key!$A$1:$C$72,2,FALSE)</f>
        <v>43.066893999999998</v>
      </c>
      <c r="K1956">
        <f>VLOOKUP(I1956,[1]Key!$A$1:$C$72,3,FALSE)</f>
        <v>-87.877936000000005</v>
      </c>
      <c r="L1956" t="s">
        <v>67</v>
      </c>
      <c r="M1956">
        <f>VLOOKUP(L1956,[1]Key!$A$1:$C$72,2,FALSE)</f>
        <v>43.074890000000003</v>
      </c>
      <c r="N1956">
        <f>VLOOKUP(L1956,[1]Key!$A$1:$C$72,3,FALSE)</f>
        <v>-87.882810000000006</v>
      </c>
      <c r="O1956">
        <v>7</v>
      </c>
      <c r="P1956">
        <v>0</v>
      </c>
      <c r="Q1956">
        <v>1.1000000000000001</v>
      </c>
      <c r="R1956">
        <v>1</v>
      </c>
      <c r="S1956">
        <v>42</v>
      </c>
      <c r="T1956">
        <f t="shared" si="270"/>
        <v>-1</v>
      </c>
      <c r="U1956" s="1">
        <v>42769</v>
      </c>
      <c r="V1956" s="13">
        <f t="shared" si="271"/>
        <v>42767</v>
      </c>
      <c r="W1956" s="14">
        <f t="shared" si="272"/>
        <v>42769</v>
      </c>
      <c r="X1956" s="1" t="str">
        <f t="shared" si="273"/>
        <v>Friday</v>
      </c>
      <c r="Y1956" s="2">
        <v>0.54515046296296299</v>
      </c>
      <c r="Z1956" s="2">
        <f t="shared" si="274"/>
        <v>0.54166666666666663</v>
      </c>
      <c r="AA1956">
        <f>1</f>
        <v>1</v>
      </c>
      <c r="AB1956" s="1">
        <v>42769</v>
      </c>
      <c r="AC1956" s="13">
        <f t="shared" si="275"/>
        <v>42767</v>
      </c>
      <c r="AD1956" s="14">
        <f t="shared" si="276"/>
        <v>42769</v>
      </c>
      <c r="AE1956" s="1" t="str">
        <f t="shared" si="277"/>
        <v>Friday</v>
      </c>
      <c r="AF1956" s="2">
        <v>0.55003472222222227</v>
      </c>
      <c r="AG1956" s="2">
        <f t="shared" si="278"/>
        <v>0.54166666666666663</v>
      </c>
      <c r="AH1956" t="s">
        <v>27</v>
      </c>
    </row>
    <row r="1957" spans="1:34" x14ac:dyDescent="0.2">
      <c r="A1957">
        <v>1092313</v>
      </c>
      <c r="B1957" t="s">
        <v>20</v>
      </c>
      <c r="C1957" t="s">
        <v>28</v>
      </c>
      <c r="D1957" t="s">
        <v>22</v>
      </c>
      <c r="E1957">
        <v>53211</v>
      </c>
      <c r="F1957" t="s">
        <v>23</v>
      </c>
      <c r="G1957" t="s">
        <v>97</v>
      </c>
      <c r="H1957">
        <v>5459</v>
      </c>
      <c r="I1957" t="s">
        <v>39</v>
      </c>
      <c r="J1957">
        <f>VLOOKUP(I1957,[1]Key!$A$1:$C$72,2,FALSE)</f>
        <v>43.03913</v>
      </c>
      <c r="K1957">
        <f>VLOOKUP(I1957,[1]Key!$A$1:$C$72,3,FALSE)</f>
        <v>-87.916150000000002</v>
      </c>
      <c r="L1957" t="s">
        <v>72</v>
      </c>
      <c r="M1957">
        <f>VLOOKUP(L1957,[1]Key!$A$1:$C$72,2,FALSE)</f>
        <v>43.02948</v>
      </c>
      <c r="N1957">
        <f>VLOOKUP(L1957,[1]Key!$A$1:$C$72,3,FALSE)</f>
        <v>-87.912819999999996</v>
      </c>
      <c r="O1957">
        <v>8</v>
      </c>
      <c r="P1957">
        <v>0</v>
      </c>
      <c r="Q1957">
        <v>1.2</v>
      </c>
      <c r="R1957">
        <v>1.1000000000000001</v>
      </c>
      <c r="S1957">
        <v>48</v>
      </c>
      <c r="T1957">
        <f t="shared" si="270"/>
        <v>-1</v>
      </c>
      <c r="U1957" s="1">
        <v>42767</v>
      </c>
      <c r="V1957" s="13">
        <f t="shared" si="271"/>
        <v>42767</v>
      </c>
      <c r="W1957" s="14">
        <f t="shared" si="272"/>
        <v>42767</v>
      </c>
      <c r="X1957" s="1" t="str">
        <f t="shared" si="273"/>
        <v>Wednesday</v>
      </c>
      <c r="Y1957" s="2">
        <v>0.41</v>
      </c>
      <c r="Z1957" s="2">
        <f t="shared" si="274"/>
        <v>0.41666666666666663</v>
      </c>
      <c r="AA1957">
        <f>1</f>
        <v>1</v>
      </c>
      <c r="AB1957" s="1">
        <v>42767</v>
      </c>
      <c r="AC1957" s="13">
        <f t="shared" si="275"/>
        <v>42767</v>
      </c>
      <c r="AD1957" s="14">
        <f t="shared" si="276"/>
        <v>42767</v>
      </c>
      <c r="AE1957" s="1" t="str">
        <f t="shared" si="277"/>
        <v>Wednesday</v>
      </c>
      <c r="AF1957" s="2">
        <v>0.41537037037037039</v>
      </c>
      <c r="AG1957" s="2">
        <f t="shared" si="278"/>
        <v>0.41666666666666663</v>
      </c>
      <c r="AH1957" t="s">
        <v>27</v>
      </c>
    </row>
    <row r="1958" spans="1:34" x14ac:dyDescent="0.2">
      <c r="A1958">
        <v>1092313</v>
      </c>
      <c r="B1958" t="s">
        <v>20</v>
      </c>
      <c r="C1958" t="s">
        <v>28</v>
      </c>
      <c r="D1958" t="s">
        <v>22</v>
      </c>
      <c r="E1958">
        <v>53211</v>
      </c>
      <c r="F1958" t="s">
        <v>23</v>
      </c>
      <c r="G1958" t="s">
        <v>97</v>
      </c>
      <c r="H1958">
        <v>5456</v>
      </c>
      <c r="I1958" t="s">
        <v>67</v>
      </c>
      <c r="J1958">
        <f>VLOOKUP(I1958,[1]Key!$A$1:$C$72,2,FALSE)</f>
        <v>43.074890000000003</v>
      </c>
      <c r="K1958">
        <f>VLOOKUP(I1958,[1]Key!$A$1:$C$72,3,FALSE)</f>
        <v>-87.882810000000006</v>
      </c>
      <c r="L1958" t="s">
        <v>60</v>
      </c>
      <c r="M1958">
        <f>VLOOKUP(L1958,[1]Key!$A$1:$C$72,2,FALSE)</f>
        <v>43.066893999999998</v>
      </c>
      <c r="N1958">
        <f>VLOOKUP(L1958,[1]Key!$A$1:$C$72,3,FALSE)</f>
        <v>-87.877936000000005</v>
      </c>
      <c r="O1958">
        <v>4</v>
      </c>
      <c r="P1958">
        <v>0</v>
      </c>
      <c r="Q1958">
        <v>0.6</v>
      </c>
      <c r="R1958">
        <v>0.6</v>
      </c>
      <c r="S1958">
        <v>24</v>
      </c>
      <c r="T1958">
        <f t="shared" si="270"/>
        <v>-1</v>
      </c>
      <c r="U1958" s="1">
        <v>42773</v>
      </c>
      <c r="V1958" s="13">
        <f t="shared" si="271"/>
        <v>42767</v>
      </c>
      <c r="W1958" s="14">
        <f t="shared" si="272"/>
        <v>42773</v>
      </c>
      <c r="X1958" s="1" t="str">
        <f t="shared" si="273"/>
        <v>Tuesday</v>
      </c>
      <c r="Y1958" s="2">
        <v>0.81057870370370377</v>
      </c>
      <c r="Z1958" s="2">
        <f t="shared" si="274"/>
        <v>0.79166666666666663</v>
      </c>
      <c r="AA1958">
        <f>1</f>
        <v>1</v>
      </c>
      <c r="AB1958" s="1">
        <v>42773</v>
      </c>
      <c r="AC1958" s="13">
        <f t="shared" si="275"/>
        <v>42767</v>
      </c>
      <c r="AD1958" s="14">
        <f t="shared" si="276"/>
        <v>42773</v>
      </c>
      <c r="AE1958" s="1" t="str">
        <f t="shared" si="277"/>
        <v>Tuesday</v>
      </c>
      <c r="AF1958" s="2">
        <v>0.81387731481481485</v>
      </c>
      <c r="AG1958" s="2">
        <f t="shared" si="278"/>
        <v>0.83333333333333326</v>
      </c>
      <c r="AH1958" t="s">
        <v>27</v>
      </c>
    </row>
    <row r="1959" spans="1:34" x14ac:dyDescent="0.2">
      <c r="A1959">
        <v>1092313</v>
      </c>
      <c r="B1959" t="s">
        <v>20</v>
      </c>
      <c r="C1959" t="s">
        <v>28</v>
      </c>
      <c r="D1959" t="s">
        <v>22</v>
      </c>
      <c r="E1959">
        <v>53211</v>
      </c>
      <c r="F1959" t="s">
        <v>23</v>
      </c>
      <c r="G1959" t="s">
        <v>24</v>
      </c>
      <c r="H1959">
        <v>5519</v>
      </c>
      <c r="I1959" t="s">
        <v>77</v>
      </c>
      <c r="J1959">
        <f>VLOOKUP(I1959,[1]Key!$A$1:$C$72,2,FALSE)</f>
        <v>43.074655999999997</v>
      </c>
      <c r="K1959">
        <f>VLOOKUP(I1959,[1]Key!$A$1:$C$72,3,FALSE)</f>
        <v>-87.889011999999994</v>
      </c>
      <c r="L1959" t="s">
        <v>60</v>
      </c>
      <c r="M1959">
        <f>VLOOKUP(L1959,[1]Key!$A$1:$C$72,2,FALSE)</f>
        <v>43.066893999999998</v>
      </c>
      <c r="N1959">
        <f>VLOOKUP(L1959,[1]Key!$A$1:$C$72,3,FALSE)</f>
        <v>-87.877936000000005</v>
      </c>
      <c r="O1959">
        <v>7</v>
      </c>
      <c r="P1959">
        <v>0</v>
      </c>
      <c r="Q1959">
        <v>1.1000000000000001</v>
      </c>
      <c r="R1959">
        <v>1</v>
      </c>
      <c r="S1959">
        <v>42</v>
      </c>
      <c r="T1959">
        <f t="shared" si="270"/>
        <v>-1</v>
      </c>
      <c r="U1959" s="1">
        <v>42794</v>
      </c>
      <c r="V1959" s="13">
        <f t="shared" si="271"/>
        <v>42767</v>
      </c>
      <c r="W1959" s="14">
        <f t="shared" si="272"/>
        <v>42794</v>
      </c>
      <c r="X1959" s="1" t="str">
        <f t="shared" si="273"/>
        <v>Tuesday</v>
      </c>
      <c r="Y1959" s="2">
        <v>0.81594907407407413</v>
      </c>
      <c r="Z1959" s="2">
        <f t="shared" si="274"/>
        <v>0.83333333333333326</v>
      </c>
      <c r="AA1959">
        <f>1</f>
        <v>1</v>
      </c>
      <c r="AB1959" s="1">
        <v>42794</v>
      </c>
      <c r="AC1959" s="13">
        <f t="shared" si="275"/>
        <v>42767</v>
      </c>
      <c r="AD1959" s="14">
        <f t="shared" si="276"/>
        <v>42794</v>
      </c>
      <c r="AE1959" s="1" t="str">
        <f t="shared" si="277"/>
        <v>Tuesday</v>
      </c>
      <c r="AF1959" s="2">
        <v>0.82030092592592585</v>
      </c>
      <c r="AG1959" s="2">
        <f t="shared" si="278"/>
        <v>0.83333333333333326</v>
      </c>
      <c r="AH1959" t="s">
        <v>27</v>
      </c>
    </row>
    <row r="1960" spans="1:34" x14ac:dyDescent="0.2">
      <c r="A1960">
        <v>1102286</v>
      </c>
      <c r="B1960" t="s">
        <v>20</v>
      </c>
      <c r="C1960" t="s">
        <v>99</v>
      </c>
      <c r="D1960" t="s">
        <v>22</v>
      </c>
      <c r="E1960">
        <v>53717</v>
      </c>
      <c r="F1960" t="s">
        <v>23</v>
      </c>
      <c r="G1960" t="s">
        <v>92</v>
      </c>
      <c r="H1960">
        <v>5564</v>
      </c>
      <c r="I1960" t="s">
        <v>65</v>
      </c>
      <c r="J1960">
        <f>VLOOKUP(I1960,[1]Key!$A$1:$C$72,2,FALSE)</f>
        <v>43.060786</v>
      </c>
      <c r="K1960">
        <f>VLOOKUP(I1960,[1]Key!$A$1:$C$72,3,FALSE)</f>
        <v>-87.883825999999999</v>
      </c>
      <c r="L1960" t="s">
        <v>72</v>
      </c>
      <c r="M1960">
        <f>VLOOKUP(L1960,[1]Key!$A$1:$C$72,2,FALSE)</f>
        <v>43.02948</v>
      </c>
      <c r="N1960">
        <f>VLOOKUP(L1960,[1]Key!$A$1:$C$72,3,FALSE)</f>
        <v>-87.912819999999996</v>
      </c>
      <c r="O1960">
        <v>40</v>
      </c>
      <c r="P1960">
        <v>0</v>
      </c>
      <c r="Q1960">
        <v>6</v>
      </c>
      <c r="R1960">
        <v>5.7</v>
      </c>
      <c r="S1960">
        <v>240</v>
      </c>
      <c r="T1960">
        <f t="shared" si="270"/>
        <v>-1</v>
      </c>
      <c r="U1960" s="1">
        <v>42788</v>
      </c>
      <c r="V1960" s="13">
        <f t="shared" si="271"/>
        <v>42767</v>
      </c>
      <c r="W1960" s="14">
        <f t="shared" si="272"/>
        <v>42788</v>
      </c>
      <c r="X1960" s="1" t="str">
        <f t="shared" si="273"/>
        <v>Wednesday</v>
      </c>
      <c r="Y1960" s="2">
        <v>0.8618055555555556</v>
      </c>
      <c r="Z1960" s="2">
        <f t="shared" si="274"/>
        <v>0.875</v>
      </c>
      <c r="AA1960">
        <f>1</f>
        <v>1</v>
      </c>
      <c r="AB1960" s="1">
        <v>42788</v>
      </c>
      <c r="AC1960" s="13">
        <f t="shared" si="275"/>
        <v>42767</v>
      </c>
      <c r="AD1960" s="14">
        <f t="shared" si="276"/>
        <v>42788</v>
      </c>
      <c r="AE1960" s="1" t="str">
        <f t="shared" si="277"/>
        <v>Wednesday</v>
      </c>
      <c r="AF1960" s="2">
        <v>0.89005787037037043</v>
      </c>
      <c r="AG1960" s="2">
        <f t="shared" si="278"/>
        <v>0.875</v>
      </c>
      <c r="AH1960" t="s">
        <v>27</v>
      </c>
    </row>
    <row r="1961" spans="1:34" x14ac:dyDescent="0.2">
      <c r="A1961">
        <v>1102286</v>
      </c>
      <c r="B1961" t="s">
        <v>20</v>
      </c>
      <c r="C1961" t="s">
        <v>99</v>
      </c>
      <c r="D1961" t="s">
        <v>22</v>
      </c>
      <c r="E1961">
        <v>53717</v>
      </c>
      <c r="F1961" t="s">
        <v>23</v>
      </c>
      <c r="G1961" t="s">
        <v>92</v>
      </c>
      <c r="H1961">
        <v>5458</v>
      </c>
      <c r="I1961" t="s">
        <v>72</v>
      </c>
      <c r="J1961">
        <f>VLOOKUP(I1961,[1]Key!$A$1:$C$72,2,FALSE)</f>
        <v>43.02948</v>
      </c>
      <c r="K1961">
        <f>VLOOKUP(I1961,[1]Key!$A$1:$C$72,3,FALSE)</f>
        <v>-87.912819999999996</v>
      </c>
      <c r="L1961" t="s">
        <v>39</v>
      </c>
      <c r="M1961">
        <f>VLOOKUP(L1961,[1]Key!$A$1:$C$72,2,FALSE)</f>
        <v>43.03913</v>
      </c>
      <c r="N1961">
        <f>VLOOKUP(L1961,[1]Key!$A$1:$C$72,3,FALSE)</f>
        <v>-87.916150000000002</v>
      </c>
      <c r="O1961">
        <v>6</v>
      </c>
      <c r="P1961">
        <v>0</v>
      </c>
      <c r="Q1961">
        <v>0.9</v>
      </c>
      <c r="R1961">
        <v>0.9</v>
      </c>
      <c r="S1961">
        <v>36</v>
      </c>
      <c r="T1961">
        <f t="shared" si="270"/>
        <v>-1</v>
      </c>
      <c r="U1961" s="1">
        <v>42788</v>
      </c>
      <c r="V1961" s="13">
        <f t="shared" si="271"/>
        <v>42767</v>
      </c>
      <c r="W1961" s="14">
        <f t="shared" si="272"/>
        <v>42788</v>
      </c>
      <c r="X1961" s="1" t="str">
        <f t="shared" si="273"/>
        <v>Wednesday</v>
      </c>
      <c r="Y1961" s="2">
        <v>0.78891203703703694</v>
      </c>
      <c r="Z1961" s="2">
        <f t="shared" si="274"/>
        <v>0.79166666666666663</v>
      </c>
      <c r="AA1961">
        <f>1</f>
        <v>1</v>
      </c>
      <c r="AB1961" s="1">
        <v>42788</v>
      </c>
      <c r="AC1961" s="13">
        <f t="shared" si="275"/>
        <v>42767</v>
      </c>
      <c r="AD1961" s="14">
        <f t="shared" si="276"/>
        <v>42788</v>
      </c>
      <c r="AE1961" s="1" t="str">
        <f t="shared" si="277"/>
        <v>Wednesday</v>
      </c>
      <c r="AF1961" s="2">
        <v>0.79343750000000002</v>
      </c>
      <c r="AG1961" s="2">
        <f t="shared" si="278"/>
        <v>0.79166666666666663</v>
      </c>
      <c r="AH1961" t="s">
        <v>27</v>
      </c>
    </row>
    <row r="1962" spans="1:34" x14ac:dyDescent="0.2">
      <c r="A1962">
        <v>1102286</v>
      </c>
      <c r="B1962" t="s">
        <v>20</v>
      </c>
      <c r="C1962" t="s">
        <v>99</v>
      </c>
      <c r="D1962" t="s">
        <v>22</v>
      </c>
      <c r="E1962">
        <v>53717</v>
      </c>
      <c r="F1962" t="s">
        <v>23</v>
      </c>
      <c r="G1962" t="s">
        <v>92</v>
      </c>
      <c r="H1962">
        <v>5473</v>
      </c>
      <c r="I1962" t="s">
        <v>72</v>
      </c>
      <c r="J1962">
        <f>VLOOKUP(I1962,[1]Key!$A$1:$C$72,2,FALSE)</f>
        <v>43.02948</v>
      </c>
      <c r="K1962">
        <f>VLOOKUP(I1962,[1]Key!$A$1:$C$72,3,FALSE)</f>
        <v>-87.912819999999996</v>
      </c>
      <c r="L1962" t="s">
        <v>33</v>
      </c>
      <c r="M1962">
        <f>VLOOKUP(L1962,[1]Key!$A$1:$C$72,2,FALSE)</f>
        <v>43.034619999999997</v>
      </c>
      <c r="N1962">
        <f>VLOOKUP(L1962,[1]Key!$A$1:$C$72,3,FALSE)</f>
        <v>-87.917500000000004</v>
      </c>
      <c r="O1962">
        <v>10</v>
      </c>
      <c r="P1962">
        <v>0</v>
      </c>
      <c r="Q1962">
        <v>1.5</v>
      </c>
      <c r="R1962">
        <v>1.4</v>
      </c>
      <c r="S1962">
        <v>60</v>
      </c>
      <c r="T1962">
        <f t="shared" si="270"/>
        <v>-1</v>
      </c>
      <c r="U1962" s="1">
        <v>42789</v>
      </c>
      <c r="V1962" s="13">
        <f t="shared" si="271"/>
        <v>42767</v>
      </c>
      <c r="W1962" s="14">
        <f t="shared" si="272"/>
        <v>42789</v>
      </c>
      <c r="X1962" s="1" t="str">
        <f t="shared" si="273"/>
        <v>Thursday</v>
      </c>
      <c r="Y1962" s="2">
        <v>0.36938657407407405</v>
      </c>
      <c r="Z1962" s="2">
        <f t="shared" si="274"/>
        <v>0.375</v>
      </c>
      <c r="AA1962">
        <f>1</f>
        <v>1</v>
      </c>
      <c r="AB1962" s="1">
        <v>42789</v>
      </c>
      <c r="AC1962" s="13">
        <f t="shared" si="275"/>
        <v>42767</v>
      </c>
      <c r="AD1962" s="14">
        <f t="shared" si="276"/>
        <v>42789</v>
      </c>
      <c r="AE1962" s="1" t="str">
        <f t="shared" si="277"/>
        <v>Thursday</v>
      </c>
      <c r="AF1962" s="2">
        <v>0.37577546296296299</v>
      </c>
      <c r="AG1962" s="2">
        <f t="shared" si="278"/>
        <v>0.375</v>
      </c>
      <c r="AH1962" t="s">
        <v>27</v>
      </c>
    </row>
    <row r="1963" spans="1:34" x14ac:dyDescent="0.2">
      <c r="A1963">
        <v>1102286</v>
      </c>
      <c r="B1963" t="s">
        <v>20</v>
      </c>
      <c r="C1963" t="s">
        <v>99</v>
      </c>
      <c r="D1963" t="s">
        <v>22</v>
      </c>
      <c r="E1963">
        <v>53717</v>
      </c>
      <c r="F1963" t="s">
        <v>23</v>
      </c>
      <c r="G1963" t="s">
        <v>92</v>
      </c>
      <c r="H1963">
        <v>5486</v>
      </c>
      <c r="I1963" t="s">
        <v>72</v>
      </c>
      <c r="J1963">
        <f>VLOOKUP(I1963,[1]Key!$A$1:$C$72,2,FALSE)</f>
        <v>43.02948</v>
      </c>
      <c r="K1963">
        <f>VLOOKUP(I1963,[1]Key!$A$1:$C$72,3,FALSE)</f>
        <v>-87.912819999999996</v>
      </c>
      <c r="L1963" t="s">
        <v>33</v>
      </c>
      <c r="M1963">
        <f>VLOOKUP(L1963,[1]Key!$A$1:$C$72,2,FALSE)</f>
        <v>43.034619999999997</v>
      </c>
      <c r="N1963">
        <f>VLOOKUP(L1963,[1]Key!$A$1:$C$72,3,FALSE)</f>
        <v>-87.917500000000004</v>
      </c>
      <c r="O1963">
        <v>7</v>
      </c>
      <c r="P1963">
        <v>0</v>
      </c>
      <c r="Q1963">
        <v>1.1000000000000001</v>
      </c>
      <c r="R1963">
        <v>1</v>
      </c>
      <c r="S1963">
        <v>42</v>
      </c>
      <c r="T1963">
        <f t="shared" si="270"/>
        <v>-1</v>
      </c>
      <c r="U1963" s="1">
        <v>42789</v>
      </c>
      <c r="V1963" s="13">
        <f t="shared" si="271"/>
        <v>42767</v>
      </c>
      <c r="W1963" s="14">
        <f t="shared" si="272"/>
        <v>42789</v>
      </c>
      <c r="X1963" s="1" t="str">
        <f t="shared" si="273"/>
        <v>Thursday</v>
      </c>
      <c r="Y1963" s="2">
        <v>0.60765046296296299</v>
      </c>
      <c r="Z1963" s="2">
        <f t="shared" si="274"/>
        <v>0.625</v>
      </c>
      <c r="AA1963">
        <f>1</f>
        <v>1</v>
      </c>
      <c r="AB1963" s="1">
        <v>42789</v>
      </c>
      <c r="AC1963" s="13">
        <f t="shared" si="275"/>
        <v>42767</v>
      </c>
      <c r="AD1963" s="14">
        <f t="shared" si="276"/>
        <v>42789</v>
      </c>
      <c r="AE1963" s="1" t="str">
        <f t="shared" si="277"/>
        <v>Thursday</v>
      </c>
      <c r="AF1963" s="2">
        <v>0.6128703703703704</v>
      </c>
      <c r="AG1963" s="2">
        <f t="shared" si="278"/>
        <v>0.625</v>
      </c>
      <c r="AH1963" t="s">
        <v>27</v>
      </c>
    </row>
    <row r="1964" spans="1:34" x14ac:dyDescent="0.2">
      <c r="A1964">
        <v>1102286</v>
      </c>
      <c r="B1964" t="s">
        <v>20</v>
      </c>
      <c r="C1964" t="s">
        <v>99</v>
      </c>
      <c r="D1964" t="s">
        <v>22</v>
      </c>
      <c r="E1964">
        <v>53717</v>
      </c>
      <c r="F1964" t="s">
        <v>23</v>
      </c>
      <c r="G1964" t="s">
        <v>92</v>
      </c>
      <c r="H1964">
        <v>32</v>
      </c>
      <c r="I1964" t="s">
        <v>39</v>
      </c>
      <c r="J1964">
        <f>VLOOKUP(I1964,[1]Key!$A$1:$C$72,2,FALSE)</f>
        <v>43.03913</v>
      </c>
      <c r="K1964">
        <f>VLOOKUP(I1964,[1]Key!$A$1:$C$72,3,FALSE)</f>
        <v>-87.916150000000002</v>
      </c>
      <c r="L1964" t="s">
        <v>72</v>
      </c>
      <c r="M1964">
        <f>VLOOKUP(L1964,[1]Key!$A$1:$C$72,2,FALSE)</f>
        <v>43.02948</v>
      </c>
      <c r="N1964">
        <f>VLOOKUP(L1964,[1]Key!$A$1:$C$72,3,FALSE)</f>
        <v>-87.912819999999996</v>
      </c>
      <c r="O1964">
        <v>7</v>
      </c>
      <c r="P1964">
        <v>0</v>
      </c>
      <c r="Q1964">
        <v>1.1000000000000001</v>
      </c>
      <c r="R1964">
        <v>1</v>
      </c>
      <c r="S1964">
        <v>42</v>
      </c>
      <c r="T1964">
        <f t="shared" si="270"/>
        <v>-1</v>
      </c>
      <c r="U1964" s="1">
        <v>42789</v>
      </c>
      <c r="V1964" s="13">
        <f t="shared" si="271"/>
        <v>42767</v>
      </c>
      <c r="W1964" s="14">
        <f t="shared" si="272"/>
        <v>42789</v>
      </c>
      <c r="X1964" s="1" t="str">
        <f t="shared" si="273"/>
        <v>Thursday</v>
      </c>
      <c r="Y1964" s="2">
        <v>0.87271990740740746</v>
      </c>
      <c r="Z1964" s="2">
        <f t="shared" si="274"/>
        <v>0.875</v>
      </c>
      <c r="AA1964">
        <f>1</f>
        <v>1</v>
      </c>
      <c r="AB1964" s="1">
        <v>42789</v>
      </c>
      <c r="AC1964" s="13">
        <f t="shared" si="275"/>
        <v>42767</v>
      </c>
      <c r="AD1964" s="14">
        <f t="shared" si="276"/>
        <v>42789</v>
      </c>
      <c r="AE1964" s="1" t="str">
        <f t="shared" si="277"/>
        <v>Thursday</v>
      </c>
      <c r="AF1964" s="2">
        <v>0.87734953703703711</v>
      </c>
      <c r="AG1964" s="2">
        <f t="shared" si="278"/>
        <v>0.875</v>
      </c>
      <c r="AH1964" t="s">
        <v>27</v>
      </c>
    </row>
    <row r="1965" spans="1:34" x14ac:dyDescent="0.2">
      <c r="A1965">
        <v>1135547</v>
      </c>
      <c r="B1965" t="s">
        <v>20</v>
      </c>
      <c r="C1965" t="s">
        <v>28</v>
      </c>
      <c r="D1965" t="s">
        <v>22</v>
      </c>
      <c r="E1965">
        <v>53202</v>
      </c>
      <c r="F1965" t="s">
        <v>23</v>
      </c>
      <c r="G1965" t="s">
        <v>24</v>
      </c>
      <c r="H1965">
        <v>1</v>
      </c>
      <c r="I1965" t="s">
        <v>70</v>
      </c>
      <c r="J1965">
        <f>VLOOKUP(I1965,[1]Key!$A$1:$C$72,2,FALSE)</f>
        <v>43.053040000000003</v>
      </c>
      <c r="K1965">
        <f>VLOOKUP(I1965,[1]Key!$A$1:$C$72,3,FALSE)</f>
        <v>-87.897660000000002</v>
      </c>
      <c r="L1965" t="s">
        <v>48</v>
      </c>
      <c r="M1965">
        <f>VLOOKUP(L1965,[1]Key!$A$1:$C$72,2,FALSE)</f>
        <v>43.05097</v>
      </c>
      <c r="N1965">
        <f>VLOOKUP(L1965,[1]Key!$A$1:$C$72,3,FALSE)</f>
        <v>-87.906440000000003</v>
      </c>
      <c r="O1965">
        <v>6</v>
      </c>
      <c r="P1965">
        <v>0</v>
      </c>
      <c r="Q1965">
        <v>0.9</v>
      </c>
      <c r="R1965">
        <v>0.9</v>
      </c>
      <c r="S1965">
        <v>36</v>
      </c>
      <c r="T1965">
        <f t="shared" si="270"/>
        <v>-1</v>
      </c>
      <c r="U1965" s="1">
        <v>42786</v>
      </c>
      <c r="V1965" s="13">
        <f t="shared" si="271"/>
        <v>42767</v>
      </c>
      <c r="W1965" s="14">
        <f t="shared" si="272"/>
        <v>42786</v>
      </c>
      <c r="X1965" s="1" t="str">
        <f t="shared" si="273"/>
        <v>Monday</v>
      </c>
      <c r="Y1965" s="2">
        <v>0.64482638888888888</v>
      </c>
      <c r="Z1965" s="2">
        <f t="shared" si="274"/>
        <v>0.625</v>
      </c>
      <c r="AA1965">
        <f>1</f>
        <v>1</v>
      </c>
      <c r="AB1965" s="1">
        <v>42786</v>
      </c>
      <c r="AC1965" s="13">
        <f t="shared" si="275"/>
        <v>42767</v>
      </c>
      <c r="AD1965" s="14">
        <f t="shared" si="276"/>
        <v>42786</v>
      </c>
      <c r="AE1965" s="1" t="str">
        <f t="shared" si="277"/>
        <v>Monday</v>
      </c>
      <c r="AF1965" s="2">
        <v>0.64891203703703704</v>
      </c>
      <c r="AG1965" s="2">
        <f t="shared" si="278"/>
        <v>0.66666666666666663</v>
      </c>
      <c r="AH1965" t="s">
        <v>27</v>
      </c>
    </row>
    <row r="1966" spans="1:34" x14ac:dyDescent="0.2">
      <c r="A1966">
        <v>1135547</v>
      </c>
      <c r="B1966" t="s">
        <v>20</v>
      </c>
      <c r="C1966" t="s">
        <v>28</v>
      </c>
      <c r="D1966" t="s">
        <v>22</v>
      </c>
      <c r="E1966">
        <v>53202</v>
      </c>
      <c r="F1966" t="s">
        <v>23</v>
      </c>
      <c r="G1966" t="s">
        <v>24</v>
      </c>
      <c r="H1966">
        <v>267</v>
      </c>
      <c r="I1966" t="s">
        <v>41</v>
      </c>
      <c r="J1966">
        <f>VLOOKUP(I1966,[1]Key!$A$1:$C$72,2,FALSE)</f>
        <v>43.04824</v>
      </c>
      <c r="K1966">
        <f>VLOOKUP(I1966,[1]Key!$A$1:$C$72,3,FALSE)</f>
        <v>-87.904970000000006</v>
      </c>
      <c r="L1966" t="s">
        <v>34</v>
      </c>
      <c r="M1966">
        <f>VLOOKUP(L1966,[1]Key!$A$1:$C$72,2,FALSE)</f>
        <v>43.036900000000003</v>
      </c>
      <c r="N1966">
        <f>VLOOKUP(L1966,[1]Key!$A$1:$C$72,3,FALSE)</f>
        <v>-87.89667</v>
      </c>
      <c r="O1966">
        <v>59</v>
      </c>
      <c r="P1966">
        <v>0</v>
      </c>
      <c r="Q1966">
        <v>8.9</v>
      </c>
      <c r="R1966">
        <v>8.4</v>
      </c>
      <c r="S1966">
        <v>354</v>
      </c>
      <c r="T1966">
        <f t="shared" si="270"/>
        <v>-1</v>
      </c>
      <c r="U1966" s="1">
        <v>42788</v>
      </c>
      <c r="V1966" s="13">
        <f t="shared" si="271"/>
        <v>42767</v>
      </c>
      <c r="W1966" s="14">
        <f t="shared" si="272"/>
        <v>42788</v>
      </c>
      <c r="X1966" s="1" t="str">
        <f t="shared" si="273"/>
        <v>Wednesday</v>
      </c>
      <c r="Y1966" s="2">
        <v>0.61913194444444442</v>
      </c>
      <c r="Z1966" s="2">
        <f t="shared" si="274"/>
        <v>0.625</v>
      </c>
      <c r="AA1966">
        <f>1</f>
        <v>1</v>
      </c>
      <c r="AB1966" s="1">
        <v>42788</v>
      </c>
      <c r="AC1966" s="13">
        <f t="shared" si="275"/>
        <v>42767</v>
      </c>
      <c r="AD1966" s="14">
        <f t="shared" si="276"/>
        <v>42788</v>
      </c>
      <c r="AE1966" s="1" t="str">
        <f t="shared" si="277"/>
        <v>Wednesday</v>
      </c>
      <c r="AF1966" s="2">
        <v>0.65981481481481474</v>
      </c>
      <c r="AG1966" s="2">
        <f t="shared" si="278"/>
        <v>0.66666666666666663</v>
      </c>
      <c r="AH1966" t="s">
        <v>27</v>
      </c>
    </row>
    <row r="1967" spans="1:34" x14ac:dyDescent="0.2">
      <c r="A1967">
        <v>1135547</v>
      </c>
      <c r="B1967" t="s">
        <v>20</v>
      </c>
      <c r="C1967" t="s">
        <v>28</v>
      </c>
      <c r="D1967" t="s">
        <v>22</v>
      </c>
      <c r="E1967">
        <v>53202</v>
      </c>
      <c r="F1967" t="s">
        <v>23</v>
      </c>
      <c r="G1967" t="s">
        <v>24</v>
      </c>
      <c r="H1967">
        <v>267</v>
      </c>
      <c r="I1967" t="s">
        <v>41</v>
      </c>
      <c r="J1967">
        <f>VLOOKUP(I1967,[1]Key!$A$1:$C$72,2,FALSE)</f>
        <v>43.04824</v>
      </c>
      <c r="K1967">
        <f>VLOOKUP(I1967,[1]Key!$A$1:$C$72,3,FALSE)</f>
        <v>-87.904970000000006</v>
      </c>
      <c r="L1967" t="s">
        <v>41</v>
      </c>
      <c r="M1967">
        <f>VLOOKUP(L1967,[1]Key!$A$1:$C$72,2,FALSE)</f>
        <v>43.04824</v>
      </c>
      <c r="N1967">
        <f>VLOOKUP(L1967,[1]Key!$A$1:$C$72,3,FALSE)</f>
        <v>-87.904970000000006</v>
      </c>
      <c r="O1967">
        <v>49</v>
      </c>
      <c r="P1967">
        <v>0</v>
      </c>
      <c r="Q1967">
        <v>7.4</v>
      </c>
      <c r="R1967">
        <v>7</v>
      </c>
      <c r="S1967">
        <v>294</v>
      </c>
      <c r="T1967">
        <f t="shared" si="270"/>
        <v>-1</v>
      </c>
      <c r="U1967" s="1">
        <v>42788</v>
      </c>
      <c r="V1967" s="13">
        <f t="shared" si="271"/>
        <v>42767</v>
      </c>
      <c r="W1967" s="14">
        <f t="shared" si="272"/>
        <v>42788</v>
      </c>
      <c r="X1967" s="1" t="str">
        <f t="shared" si="273"/>
        <v>Wednesday</v>
      </c>
      <c r="Y1967" s="2">
        <v>0.50755787037037037</v>
      </c>
      <c r="Z1967" s="2">
        <f t="shared" si="274"/>
        <v>0.5</v>
      </c>
      <c r="AA1967">
        <f>1</f>
        <v>1</v>
      </c>
      <c r="AB1967" s="1">
        <v>42788</v>
      </c>
      <c r="AC1967" s="13">
        <f t="shared" si="275"/>
        <v>42767</v>
      </c>
      <c r="AD1967" s="14">
        <f t="shared" si="276"/>
        <v>42788</v>
      </c>
      <c r="AE1967" s="1" t="str">
        <f t="shared" si="277"/>
        <v>Wednesday</v>
      </c>
      <c r="AF1967" s="2">
        <v>0.54108796296296291</v>
      </c>
      <c r="AG1967" s="2">
        <f t="shared" si="278"/>
        <v>0.54166666666666663</v>
      </c>
      <c r="AH1967" t="s">
        <v>35</v>
      </c>
    </row>
    <row r="1968" spans="1:34" x14ac:dyDescent="0.2">
      <c r="A1968">
        <v>1135547</v>
      </c>
      <c r="B1968" t="s">
        <v>20</v>
      </c>
      <c r="C1968" t="s">
        <v>28</v>
      </c>
      <c r="D1968" t="s">
        <v>22</v>
      </c>
      <c r="E1968">
        <v>53202</v>
      </c>
      <c r="F1968" t="s">
        <v>23</v>
      </c>
      <c r="G1968" t="s">
        <v>24</v>
      </c>
      <c r="H1968">
        <v>11115</v>
      </c>
      <c r="I1968" t="s">
        <v>41</v>
      </c>
      <c r="J1968">
        <f>VLOOKUP(I1968,[1]Key!$A$1:$C$72,2,FALSE)</f>
        <v>43.04824</v>
      </c>
      <c r="K1968">
        <f>VLOOKUP(I1968,[1]Key!$A$1:$C$72,3,FALSE)</f>
        <v>-87.904970000000006</v>
      </c>
      <c r="L1968" t="s">
        <v>44</v>
      </c>
      <c r="M1968">
        <f>VLOOKUP(L1968,[1]Key!$A$1:$C$72,2,FALSE)</f>
        <v>43.045712999999999</v>
      </c>
      <c r="N1968">
        <f>VLOOKUP(L1968,[1]Key!$A$1:$C$72,3,FALSE)</f>
        <v>-87.899756999999994</v>
      </c>
      <c r="O1968">
        <v>8</v>
      </c>
      <c r="P1968">
        <v>0</v>
      </c>
      <c r="Q1968">
        <v>1.2</v>
      </c>
      <c r="R1968">
        <v>1.1000000000000001</v>
      </c>
      <c r="S1968">
        <v>48</v>
      </c>
      <c r="T1968">
        <f t="shared" si="270"/>
        <v>-1</v>
      </c>
      <c r="U1968" s="1">
        <v>42768</v>
      </c>
      <c r="V1968" s="13">
        <f t="shared" si="271"/>
        <v>42767</v>
      </c>
      <c r="W1968" s="14">
        <f t="shared" si="272"/>
        <v>42768</v>
      </c>
      <c r="X1968" s="1" t="str">
        <f t="shared" si="273"/>
        <v>Thursday</v>
      </c>
      <c r="Y1968" s="2">
        <v>0.67302083333333329</v>
      </c>
      <c r="Z1968" s="2">
        <f t="shared" si="274"/>
        <v>0.66666666666666663</v>
      </c>
      <c r="AA1968">
        <f>1</f>
        <v>1</v>
      </c>
      <c r="AB1968" s="1">
        <v>42768</v>
      </c>
      <c r="AC1968" s="13">
        <f t="shared" si="275"/>
        <v>42767</v>
      </c>
      <c r="AD1968" s="14">
        <f t="shared" si="276"/>
        <v>42768</v>
      </c>
      <c r="AE1968" s="1" t="str">
        <f t="shared" si="277"/>
        <v>Thursday</v>
      </c>
      <c r="AF1968" s="2">
        <v>0.6788657407407408</v>
      </c>
      <c r="AG1968" s="2">
        <f t="shared" si="278"/>
        <v>0.66666666666666663</v>
      </c>
      <c r="AH1968" t="s">
        <v>27</v>
      </c>
    </row>
    <row r="1969" spans="1:34" x14ac:dyDescent="0.2">
      <c r="A1969">
        <v>1135547</v>
      </c>
      <c r="B1969" t="s">
        <v>20</v>
      </c>
      <c r="C1969" t="s">
        <v>28</v>
      </c>
      <c r="D1969" t="s">
        <v>22</v>
      </c>
      <c r="E1969">
        <v>53202</v>
      </c>
      <c r="F1969" t="s">
        <v>23</v>
      </c>
      <c r="G1969" t="s">
        <v>24</v>
      </c>
      <c r="H1969">
        <v>23</v>
      </c>
      <c r="I1969" t="s">
        <v>61</v>
      </c>
      <c r="J1969">
        <f>VLOOKUP(I1969,[1]Key!$A$1:$C$72,2,FALSE)</f>
        <v>43.058619999999998</v>
      </c>
      <c r="K1969">
        <f>VLOOKUP(I1969,[1]Key!$A$1:$C$72,3,FALSE)</f>
        <v>-87.885319999999993</v>
      </c>
      <c r="L1969" t="s">
        <v>87</v>
      </c>
      <c r="M1969">
        <f>VLOOKUP(L1969,[1]Key!$A$1:$C$72,2,FALSE)</f>
        <v>43.077359999999999</v>
      </c>
      <c r="N1969">
        <f>VLOOKUP(L1969,[1]Key!$A$1:$C$72,3,FALSE)</f>
        <v>-87.880769999999998</v>
      </c>
      <c r="O1969">
        <v>63</v>
      </c>
      <c r="P1969">
        <v>0</v>
      </c>
      <c r="Q1969">
        <v>9.5</v>
      </c>
      <c r="R1969">
        <v>9</v>
      </c>
      <c r="S1969">
        <v>378</v>
      </c>
      <c r="T1969">
        <f t="shared" si="270"/>
        <v>-1</v>
      </c>
      <c r="U1969" s="1">
        <v>42767</v>
      </c>
      <c r="V1969" s="13">
        <f t="shared" si="271"/>
        <v>42767</v>
      </c>
      <c r="W1969" s="14">
        <f t="shared" si="272"/>
        <v>42767</v>
      </c>
      <c r="X1969" s="1" t="str">
        <f t="shared" si="273"/>
        <v>Wednesday</v>
      </c>
      <c r="Y1969" s="2">
        <v>0.43597222222222221</v>
      </c>
      <c r="Z1969" s="2">
        <f t="shared" si="274"/>
        <v>0.41666666666666663</v>
      </c>
      <c r="AA1969">
        <f>1</f>
        <v>1</v>
      </c>
      <c r="AB1969" s="1">
        <v>42767</v>
      </c>
      <c r="AC1969" s="13">
        <f t="shared" si="275"/>
        <v>42767</v>
      </c>
      <c r="AD1969" s="14">
        <f t="shared" si="276"/>
        <v>42767</v>
      </c>
      <c r="AE1969" s="1" t="str">
        <f t="shared" si="277"/>
        <v>Wednesday</v>
      </c>
      <c r="AF1969" s="2">
        <v>0.47925925925925927</v>
      </c>
      <c r="AG1969" s="2">
        <f t="shared" si="278"/>
        <v>0.5</v>
      </c>
      <c r="AH1969" t="s">
        <v>27</v>
      </c>
    </row>
    <row r="1970" spans="1:34" x14ac:dyDescent="0.2">
      <c r="A1970">
        <v>1135547</v>
      </c>
      <c r="B1970" t="s">
        <v>20</v>
      </c>
      <c r="C1970" t="s">
        <v>28</v>
      </c>
      <c r="D1970" t="s">
        <v>22</v>
      </c>
      <c r="E1970">
        <v>53202</v>
      </c>
      <c r="F1970" t="s">
        <v>23</v>
      </c>
      <c r="G1970" t="s">
        <v>24</v>
      </c>
      <c r="H1970">
        <v>11161</v>
      </c>
      <c r="I1970" t="s">
        <v>63</v>
      </c>
      <c r="J1970">
        <f>VLOOKUP(I1970,[1]Key!$A$1:$C$72,2,FALSE)</f>
        <v>43.078530000000001</v>
      </c>
      <c r="K1970">
        <f>VLOOKUP(I1970,[1]Key!$A$1:$C$72,3,FALSE)</f>
        <v>-87.882620000000003</v>
      </c>
      <c r="L1970" t="s">
        <v>93</v>
      </c>
      <c r="M1970">
        <f>VLOOKUP(L1970,[1]Key!$A$1:$C$72,2,FALSE)</f>
        <v>43.069021999999997</v>
      </c>
      <c r="N1970">
        <f>VLOOKUP(L1970,[1]Key!$A$1:$C$72,3,FALSE)</f>
        <v>-87.887940999999998</v>
      </c>
      <c r="O1970">
        <v>41</v>
      </c>
      <c r="P1970">
        <v>0</v>
      </c>
      <c r="Q1970">
        <v>6.2</v>
      </c>
      <c r="R1970">
        <v>5.8</v>
      </c>
      <c r="S1970">
        <v>246</v>
      </c>
      <c r="T1970">
        <f t="shared" si="270"/>
        <v>-1</v>
      </c>
      <c r="U1970" s="1">
        <v>42777</v>
      </c>
      <c r="V1970" s="13">
        <f t="shared" si="271"/>
        <v>42767</v>
      </c>
      <c r="W1970" s="14">
        <f t="shared" si="272"/>
        <v>42777</v>
      </c>
      <c r="X1970" s="1" t="str">
        <f t="shared" si="273"/>
        <v>Saturday</v>
      </c>
      <c r="Y1970" s="2">
        <v>0.5727430555555556</v>
      </c>
      <c r="Z1970" s="2">
        <f t="shared" si="274"/>
        <v>0.58333333333333326</v>
      </c>
      <c r="AA1970">
        <f>1</f>
        <v>1</v>
      </c>
      <c r="AB1970" s="1">
        <v>42777</v>
      </c>
      <c r="AC1970" s="13">
        <f t="shared" si="275"/>
        <v>42767</v>
      </c>
      <c r="AD1970" s="14">
        <f t="shared" si="276"/>
        <v>42777</v>
      </c>
      <c r="AE1970" s="1" t="str">
        <f t="shared" si="277"/>
        <v>Saturday</v>
      </c>
      <c r="AF1970" s="2">
        <v>0.60114583333333338</v>
      </c>
      <c r="AG1970" s="2">
        <f t="shared" si="278"/>
        <v>0.58333333333333326</v>
      </c>
      <c r="AH1970" t="s">
        <v>27</v>
      </c>
    </row>
    <row r="1971" spans="1:34" x14ac:dyDescent="0.2">
      <c r="A1971">
        <v>1135547</v>
      </c>
      <c r="B1971" t="s">
        <v>20</v>
      </c>
      <c r="C1971" t="s">
        <v>28</v>
      </c>
      <c r="D1971" t="s">
        <v>22</v>
      </c>
      <c r="E1971">
        <v>53202</v>
      </c>
      <c r="F1971" t="s">
        <v>23</v>
      </c>
      <c r="G1971" t="s">
        <v>24</v>
      </c>
      <c r="H1971">
        <v>19</v>
      </c>
      <c r="I1971" t="s">
        <v>41</v>
      </c>
      <c r="J1971">
        <f>VLOOKUP(I1971,[1]Key!$A$1:$C$72,2,FALSE)</f>
        <v>43.04824</v>
      </c>
      <c r="K1971">
        <f>VLOOKUP(I1971,[1]Key!$A$1:$C$72,3,FALSE)</f>
        <v>-87.904970000000006</v>
      </c>
      <c r="L1971" t="s">
        <v>69</v>
      </c>
      <c r="M1971">
        <f>VLOOKUP(L1971,[1]Key!$A$1:$C$72,2,FALSE)</f>
        <v>43.048200000000001</v>
      </c>
      <c r="N1971">
        <f>VLOOKUP(L1971,[1]Key!$A$1:$C$72,3,FALSE)</f>
        <v>-87.900859999999994</v>
      </c>
      <c r="O1971">
        <v>50</v>
      </c>
      <c r="P1971">
        <v>0</v>
      </c>
      <c r="Q1971">
        <v>7.5</v>
      </c>
      <c r="R1971">
        <v>7.1</v>
      </c>
      <c r="S1971">
        <v>300</v>
      </c>
      <c r="T1971">
        <f t="shared" si="270"/>
        <v>-1</v>
      </c>
      <c r="U1971" s="1">
        <v>42776</v>
      </c>
      <c r="V1971" s="13">
        <f t="shared" si="271"/>
        <v>42767</v>
      </c>
      <c r="W1971" s="14">
        <f t="shared" si="272"/>
        <v>42776</v>
      </c>
      <c r="X1971" s="1" t="str">
        <f t="shared" si="273"/>
        <v>Friday</v>
      </c>
      <c r="Y1971" s="2">
        <v>0.68755787037037042</v>
      </c>
      <c r="Z1971" s="2">
        <f t="shared" si="274"/>
        <v>0.70833333333333326</v>
      </c>
      <c r="AA1971">
        <f>1</f>
        <v>1</v>
      </c>
      <c r="AB1971" s="1">
        <v>42776</v>
      </c>
      <c r="AC1971" s="13">
        <f t="shared" si="275"/>
        <v>42767</v>
      </c>
      <c r="AD1971" s="14">
        <f t="shared" si="276"/>
        <v>42776</v>
      </c>
      <c r="AE1971" s="1" t="str">
        <f t="shared" si="277"/>
        <v>Friday</v>
      </c>
      <c r="AF1971" s="2">
        <v>0.7223032407407407</v>
      </c>
      <c r="AG1971" s="2">
        <f t="shared" si="278"/>
        <v>0.70833333333333326</v>
      </c>
      <c r="AH1971" t="s">
        <v>27</v>
      </c>
    </row>
    <row r="1972" spans="1:34" x14ac:dyDescent="0.2">
      <c r="A1972">
        <v>1135547</v>
      </c>
      <c r="B1972" t="s">
        <v>20</v>
      </c>
      <c r="C1972" t="s">
        <v>28</v>
      </c>
      <c r="D1972" t="s">
        <v>22</v>
      </c>
      <c r="E1972">
        <v>53202</v>
      </c>
      <c r="F1972" t="s">
        <v>23</v>
      </c>
      <c r="G1972" t="s">
        <v>24</v>
      </c>
      <c r="H1972">
        <v>11097</v>
      </c>
      <c r="I1972" t="s">
        <v>34</v>
      </c>
      <c r="J1972">
        <f>VLOOKUP(I1972,[1]Key!$A$1:$C$72,2,FALSE)</f>
        <v>43.036900000000003</v>
      </c>
      <c r="K1972">
        <f>VLOOKUP(I1972,[1]Key!$A$1:$C$72,3,FALSE)</f>
        <v>-87.89667</v>
      </c>
      <c r="L1972" t="s">
        <v>34</v>
      </c>
      <c r="M1972">
        <f>VLOOKUP(L1972,[1]Key!$A$1:$C$72,2,FALSE)</f>
        <v>43.036900000000003</v>
      </c>
      <c r="N1972">
        <f>VLOOKUP(L1972,[1]Key!$A$1:$C$72,3,FALSE)</f>
        <v>-87.89667</v>
      </c>
      <c r="O1972">
        <v>27</v>
      </c>
      <c r="P1972">
        <v>0</v>
      </c>
      <c r="Q1972">
        <v>4.0999999999999996</v>
      </c>
      <c r="R1972">
        <v>3.8</v>
      </c>
      <c r="S1972">
        <v>162</v>
      </c>
      <c r="T1972">
        <f t="shared" si="270"/>
        <v>-1</v>
      </c>
      <c r="U1972" s="1">
        <v>42783</v>
      </c>
      <c r="V1972" s="13">
        <f t="shared" si="271"/>
        <v>42767</v>
      </c>
      <c r="W1972" s="14">
        <f t="shared" si="272"/>
        <v>42783</v>
      </c>
      <c r="X1972" s="1" t="str">
        <f t="shared" si="273"/>
        <v>Friday</v>
      </c>
      <c r="Y1972" s="2">
        <v>0.67983796296296306</v>
      </c>
      <c r="Z1972" s="2">
        <f t="shared" si="274"/>
        <v>0.66666666666666663</v>
      </c>
      <c r="AA1972">
        <f>1</f>
        <v>1</v>
      </c>
      <c r="AB1972" s="1">
        <v>42783</v>
      </c>
      <c r="AC1972" s="13">
        <f t="shared" si="275"/>
        <v>42767</v>
      </c>
      <c r="AD1972" s="14">
        <f t="shared" si="276"/>
        <v>42783</v>
      </c>
      <c r="AE1972" s="1" t="str">
        <f t="shared" si="277"/>
        <v>Friday</v>
      </c>
      <c r="AF1972" s="2">
        <v>0.69841435185185186</v>
      </c>
      <c r="AG1972" s="2">
        <f t="shared" si="278"/>
        <v>0.70833333333333326</v>
      </c>
      <c r="AH1972" t="s">
        <v>35</v>
      </c>
    </row>
    <row r="1973" spans="1:34" x14ac:dyDescent="0.2">
      <c r="A1973">
        <v>1137916</v>
      </c>
      <c r="B1973" t="s">
        <v>20</v>
      </c>
      <c r="C1973" t="s">
        <v>100</v>
      </c>
      <c r="D1973" t="s">
        <v>22</v>
      </c>
      <c r="E1973">
        <v>53202</v>
      </c>
      <c r="F1973" t="s">
        <v>23</v>
      </c>
      <c r="G1973" t="s">
        <v>24</v>
      </c>
      <c r="H1973">
        <v>5428</v>
      </c>
      <c r="I1973" t="s">
        <v>36</v>
      </c>
      <c r="J1973">
        <f>VLOOKUP(I1973,[1]Key!$A$1:$C$72,2,FALSE)</f>
        <v>43.038580000000003</v>
      </c>
      <c r="K1973">
        <f>VLOOKUP(I1973,[1]Key!$A$1:$C$72,3,FALSE)</f>
        <v>-87.90934</v>
      </c>
      <c r="L1973" t="s">
        <v>80</v>
      </c>
      <c r="M1973">
        <f>VLOOKUP(L1973,[1]Key!$A$1:$C$72,2,FALSE)</f>
        <v>43.052460000000004</v>
      </c>
      <c r="N1973">
        <f>VLOOKUP(L1973,[1]Key!$A$1:$C$72,3,FALSE)</f>
        <v>-87.891000000000005</v>
      </c>
      <c r="O1973">
        <v>12</v>
      </c>
      <c r="P1973">
        <v>0</v>
      </c>
      <c r="Q1973">
        <v>1.8</v>
      </c>
      <c r="R1973">
        <v>1.7</v>
      </c>
      <c r="S1973">
        <v>72</v>
      </c>
      <c r="T1973">
        <f t="shared" si="270"/>
        <v>-1</v>
      </c>
      <c r="U1973" s="1">
        <v>42781</v>
      </c>
      <c r="V1973" s="13">
        <f t="shared" si="271"/>
        <v>42767</v>
      </c>
      <c r="W1973" s="14">
        <f t="shared" si="272"/>
        <v>42781</v>
      </c>
      <c r="X1973" s="1" t="str">
        <f t="shared" si="273"/>
        <v>Wednesday</v>
      </c>
      <c r="Y1973" s="2">
        <v>0.74945601851851851</v>
      </c>
      <c r="Z1973" s="2">
        <f t="shared" si="274"/>
        <v>0.75</v>
      </c>
      <c r="AA1973">
        <f>1</f>
        <v>1</v>
      </c>
      <c r="AB1973" s="1">
        <v>42781</v>
      </c>
      <c r="AC1973" s="13">
        <f t="shared" si="275"/>
        <v>42767</v>
      </c>
      <c r="AD1973" s="14">
        <f t="shared" si="276"/>
        <v>42781</v>
      </c>
      <c r="AE1973" s="1" t="str">
        <f t="shared" si="277"/>
        <v>Wednesday</v>
      </c>
      <c r="AF1973" s="2">
        <v>0.75791666666666668</v>
      </c>
      <c r="AG1973" s="2">
        <f t="shared" si="278"/>
        <v>0.75</v>
      </c>
      <c r="AH1973" t="s">
        <v>27</v>
      </c>
    </row>
    <row r="1974" spans="1:34" x14ac:dyDescent="0.2">
      <c r="A1974">
        <v>1142876</v>
      </c>
      <c r="B1974" t="s">
        <v>20</v>
      </c>
      <c r="C1974" t="s">
        <v>28</v>
      </c>
      <c r="D1974" t="s">
        <v>22</v>
      </c>
      <c r="E1974">
        <v>53204</v>
      </c>
      <c r="F1974" t="s">
        <v>23</v>
      </c>
      <c r="G1974" t="s">
        <v>24</v>
      </c>
      <c r="H1974">
        <v>11108</v>
      </c>
      <c r="I1974" t="s">
        <v>39</v>
      </c>
      <c r="J1974">
        <f>VLOOKUP(I1974,[1]Key!$A$1:$C$72,2,FALSE)</f>
        <v>43.03913</v>
      </c>
      <c r="K1974">
        <f>VLOOKUP(I1974,[1]Key!$A$1:$C$72,3,FALSE)</f>
        <v>-87.916150000000002</v>
      </c>
      <c r="L1974" t="s">
        <v>82</v>
      </c>
      <c r="M1974">
        <f>VLOOKUP(L1974,[1]Key!$A$1:$C$72,2,FALSE)</f>
        <v>43.026229999999998</v>
      </c>
      <c r="N1974">
        <f>VLOOKUP(L1974,[1]Key!$A$1:$C$72,3,FALSE)</f>
        <v>-87.912809999999993</v>
      </c>
      <c r="O1974">
        <v>7</v>
      </c>
      <c r="P1974">
        <v>0</v>
      </c>
      <c r="Q1974">
        <v>1.1000000000000001</v>
      </c>
      <c r="R1974">
        <v>1</v>
      </c>
      <c r="S1974">
        <v>42</v>
      </c>
      <c r="T1974">
        <f t="shared" si="270"/>
        <v>-1</v>
      </c>
      <c r="U1974" s="1">
        <v>42779</v>
      </c>
      <c r="V1974" s="13">
        <f t="shared" si="271"/>
        <v>42767</v>
      </c>
      <c r="W1974" s="14">
        <f t="shared" si="272"/>
        <v>42779</v>
      </c>
      <c r="X1974" s="1" t="str">
        <f t="shared" si="273"/>
        <v>Monday</v>
      </c>
      <c r="Y1974" s="2">
        <v>0.89607638888888896</v>
      </c>
      <c r="Z1974" s="2">
        <f t="shared" si="274"/>
        <v>0.91666666666666663</v>
      </c>
      <c r="AA1974">
        <f>1</f>
        <v>1</v>
      </c>
      <c r="AB1974" s="1">
        <v>42779</v>
      </c>
      <c r="AC1974" s="13">
        <f t="shared" si="275"/>
        <v>42767</v>
      </c>
      <c r="AD1974" s="14">
        <f t="shared" si="276"/>
        <v>42779</v>
      </c>
      <c r="AE1974" s="1" t="str">
        <f t="shared" si="277"/>
        <v>Monday</v>
      </c>
      <c r="AF1974" s="2">
        <v>0.90127314814814818</v>
      </c>
      <c r="AG1974" s="2">
        <f t="shared" si="278"/>
        <v>0.91666666666666663</v>
      </c>
      <c r="AH1974" t="s">
        <v>27</v>
      </c>
    </row>
    <row r="1975" spans="1:34" x14ac:dyDescent="0.2">
      <c r="A1975">
        <v>1148075</v>
      </c>
      <c r="B1975" t="s">
        <v>20</v>
      </c>
      <c r="C1975" t="s">
        <v>101</v>
      </c>
      <c r="D1975" t="s">
        <v>22</v>
      </c>
      <c r="E1975">
        <v>53005</v>
      </c>
      <c r="F1975" t="s">
        <v>23</v>
      </c>
      <c r="G1975" t="s">
        <v>97</v>
      </c>
      <c r="H1975">
        <v>11120</v>
      </c>
      <c r="I1975" t="s">
        <v>30</v>
      </c>
      <c r="J1975">
        <f>VLOOKUP(I1975,[1]Key!$A$1:$C$72,2,FALSE)</f>
        <v>43.05847</v>
      </c>
      <c r="K1975">
        <f>VLOOKUP(I1975,[1]Key!$A$1:$C$72,3,FALSE)</f>
        <v>-87.898079999999993</v>
      </c>
      <c r="L1975" t="s">
        <v>93</v>
      </c>
      <c r="M1975">
        <f>VLOOKUP(L1975,[1]Key!$A$1:$C$72,2,FALSE)</f>
        <v>43.069021999999997</v>
      </c>
      <c r="N1975">
        <f>VLOOKUP(L1975,[1]Key!$A$1:$C$72,3,FALSE)</f>
        <v>-87.887940999999998</v>
      </c>
      <c r="O1975">
        <v>11</v>
      </c>
      <c r="P1975">
        <v>0</v>
      </c>
      <c r="Q1975">
        <v>1.7</v>
      </c>
      <c r="R1975">
        <v>1.6</v>
      </c>
      <c r="S1975">
        <v>66</v>
      </c>
      <c r="T1975">
        <f t="shared" si="270"/>
        <v>-1</v>
      </c>
      <c r="U1975" s="1">
        <v>42779</v>
      </c>
      <c r="V1975" s="13">
        <f t="shared" si="271"/>
        <v>42767</v>
      </c>
      <c r="W1975" s="14">
        <f t="shared" si="272"/>
        <v>42779</v>
      </c>
      <c r="X1975" s="1" t="str">
        <f t="shared" si="273"/>
        <v>Monday</v>
      </c>
      <c r="Y1975" s="2">
        <v>0.82598379629629637</v>
      </c>
      <c r="Z1975" s="2">
        <f t="shared" si="274"/>
        <v>0.83333333333333326</v>
      </c>
      <c r="AA1975">
        <f>1</f>
        <v>1</v>
      </c>
      <c r="AB1975" s="1">
        <v>42779</v>
      </c>
      <c r="AC1975" s="13">
        <f t="shared" si="275"/>
        <v>42767</v>
      </c>
      <c r="AD1975" s="14">
        <f t="shared" si="276"/>
        <v>42779</v>
      </c>
      <c r="AE1975" s="1" t="str">
        <f t="shared" si="277"/>
        <v>Monday</v>
      </c>
      <c r="AF1975" s="2">
        <v>0.83393518518518517</v>
      </c>
      <c r="AG1975" s="2">
        <f t="shared" si="278"/>
        <v>0.83333333333333326</v>
      </c>
      <c r="AH1975" t="s">
        <v>27</v>
      </c>
    </row>
    <row r="1976" spans="1:34" x14ac:dyDescent="0.2">
      <c r="A1976">
        <v>1148445</v>
      </c>
      <c r="B1976" t="s">
        <v>20</v>
      </c>
      <c r="C1976" t="s">
        <v>102</v>
      </c>
      <c r="D1976" t="s">
        <v>22</v>
      </c>
      <c r="E1976">
        <v>53211</v>
      </c>
      <c r="F1976" t="s">
        <v>23</v>
      </c>
      <c r="G1976" t="s">
        <v>97</v>
      </c>
      <c r="H1976">
        <v>5472</v>
      </c>
      <c r="I1976" t="s">
        <v>41</v>
      </c>
      <c r="J1976">
        <f>VLOOKUP(I1976,[1]Key!$A$1:$C$72,2,FALSE)</f>
        <v>43.04824</v>
      </c>
      <c r="K1976">
        <f>VLOOKUP(I1976,[1]Key!$A$1:$C$72,3,FALSE)</f>
        <v>-87.904970000000006</v>
      </c>
      <c r="L1976" t="s">
        <v>80</v>
      </c>
      <c r="M1976">
        <f>VLOOKUP(L1976,[1]Key!$A$1:$C$72,2,FALSE)</f>
        <v>43.052460000000004</v>
      </c>
      <c r="N1976">
        <f>VLOOKUP(L1976,[1]Key!$A$1:$C$72,3,FALSE)</f>
        <v>-87.891000000000005</v>
      </c>
      <c r="O1976">
        <v>8</v>
      </c>
      <c r="P1976">
        <v>0</v>
      </c>
      <c r="Q1976">
        <v>1.2</v>
      </c>
      <c r="R1976">
        <v>1.1000000000000001</v>
      </c>
      <c r="S1976">
        <v>48</v>
      </c>
      <c r="T1976">
        <f t="shared" si="270"/>
        <v>-1</v>
      </c>
      <c r="U1976" s="1">
        <v>42771</v>
      </c>
      <c r="V1976" s="13">
        <f t="shared" si="271"/>
        <v>42767</v>
      </c>
      <c r="W1976" s="14">
        <f t="shared" si="272"/>
        <v>42771</v>
      </c>
      <c r="X1976" s="1" t="str">
        <f t="shared" si="273"/>
        <v>Sunday</v>
      </c>
      <c r="Y1976" s="2">
        <v>0.77635416666666668</v>
      </c>
      <c r="Z1976" s="2">
        <f t="shared" si="274"/>
        <v>0.79166666666666663</v>
      </c>
      <c r="AA1976">
        <f>1</f>
        <v>1</v>
      </c>
      <c r="AB1976" s="1">
        <v>42771</v>
      </c>
      <c r="AC1976" s="13">
        <f t="shared" si="275"/>
        <v>42767</v>
      </c>
      <c r="AD1976" s="14">
        <f t="shared" si="276"/>
        <v>42771</v>
      </c>
      <c r="AE1976" s="1" t="str">
        <f t="shared" si="277"/>
        <v>Sunday</v>
      </c>
      <c r="AF1976" s="2">
        <v>0.78158564814814813</v>
      </c>
      <c r="AG1976" s="2">
        <f t="shared" si="278"/>
        <v>0.79166666666666663</v>
      </c>
      <c r="AH1976" t="s">
        <v>27</v>
      </c>
    </row>
    <row r="1977" spans="1:34" x14ac:dyDescent="0.2">
      <c r="A1977">
        <v>1148445</v>
      </c>
      <c r="B1977" t="s">
        <v>20</v>
      </c>
      <c r="C1977" t="s">
        <v>102</v>
      </c>
      <c r="D1977" t="s">
        <v>22</v>
      </c>
      <c r="E1977">
        <v>53211</v>
      </c>
      <c r="F1977" t="s">
        <v>23</v>
      </c>
      <c r="G1977" t="s">
        <v>97</v>
      </c>
      <c r="H1977">
        <v>11108</v>
      </c>
      <c r="I1977" t="s">
        <v>80</v>
      </c>
      <c r="J1977">
        <f>VLOOKUP(I1977,[1]Key!$A$1:$C$72,2,FALSE)</f>
        <v>43.052460000000004</v>
      </c>
      <c r="K1977">
        <f>VLOOKUP(I1977,[1]Key!$A$1:$C$72,3,FALSE)</f>
        <v>-87.891000000000005</v>
      </c>
      <c r="L1977" t="s">
        <v>61</v>
      </c>
      <c r="M1977">
        <f>VLOOKUP(L1977,[1]Key!$A$1:$C$72,2,FALSE)</f>
        <v>43.058619999999998</v>
      </c>
      <c r="N1977">
        <f>VLOOKUP(L1977,[1]Key!$A$1:$C$72,3,FALSE)</f>
        <v>-87.885319999999993</v>
      </c>
      <c r="O1977">
        <v>4</v>
      </c>
      <c r="P1977">
        <v>0</v>
      </c>
      <c r="Q1977">
        <v>0.6</v>
      </c>
      <c r="R1977">
        <v>0.6</v>
      </c>
      <c r="S1977">
        <v>24</v>
      </c>
      <c r="T1977">
        <f t="shared" si="270"/>
        <v>-1</v>
      </c>
      <c r="U1977" s="1">
        <v>42788</v>
      </c>
      <c r="V1977" s="13">
        <f t="shared" si="271"/>
        <v>42767</v>
      </c>
      <c r="W1977" s="14">
        <f t="shared" si="272"/>
        <v>42788</v>
      </c>
      <c r="X1977" s="1" t="str">
        <f t="shared" si="273"/>
        <v>Wednesday</v>
      </c>
      <c r="Y1977" s="2">
        <v>0.69893518518518516</v>
      </c>
      <c r="Z1977" s="2">
        <f t="shared" si="274"/>
        <v>0.70833333333333326</v>
      </c>
      <c r="AA1977">
        <f>1</f>
        <v>1</v>
      </c>
      <c r="AB1977" s="1">
        <v>42788</v>
      </c>
      <c r="AC1977" s="13">
        <f t="shared" si="275"/>
        <v>42767</v>
      </c>
      <c r="AD1977" s="14">
        <f t="shared" si="276"/>
        <v>42788</v>
      </c>
      <c r="AE1977" s="1" t="str">
        <f t="shared" si="277"/>
        <v>Wednesday</v>
      </c>
      <c r="AF1977" s="2">
        <v>0.70180555555555557</v>
      </c>
      <c r="AG1977" s="2">
        <f t="shared" si="278"/>
        <v>0.70833333333333326</v>
      </c>
      <c r="AH1977" t="s">
        <v>27</v>
      </c>
    </row>
    <row r="1978" spans="1:34" x14ac:dyDescent="0.2">
      <c r="A1978">
        <v>1149880</v>
      </c>
      <c r="B1978" t="s">
        <v>20</v>
      </c>
      <c r="C1978" t="s">
        <v>28</v>
      </c>
      <c r="D1978" t="s">
        <v>22</v>
      </c>
      <c r="E1978">
        <v>53212</v>
      </c>
      <c r="F1978" t="s">
        <v>23</v>
      </c>
      <c r="G1978" t="s">
        <v>24</v>
      </c>
      <c r="H1978">
        <v>11055</v>
      </c>
      <c r="I1978" t="s">
        <v>51</v>
      </c>
      <c r="J1978">
        <f>VLOOKUP(I1978,[1]Key!$A$1:$C$72,2,FALSE)</f>
        <v>43.05536</v>
      </c>
      <c r="K1978">
        <f>VLOOKUP(I1978,[1]Key!$A$1:$C$72,3,FALSE)</f>
        <v>-87.90504</v>
      </c>
      <c r="L1978" t="s">
        <v>60</v>
      </c>
      <c r="M1978">
        <f>VLOOKUP(L1978,[1]Key!$A$1:$C$72,2,FALSE)</f>
        <v>43.066893999999998</v>
      </c>
      <c r="N1978">
        <f>VLOOKUP(L1978,[1]Key!$A$1:$C$72,3,FALSE)</f>
        <v>-87.877936000000005</v>
      </c>
      <c r="O1978">
        <v>20</v>
      </c>
      <c r="P1978">
        <v>0</v>
      </c>
      <c r="Q1978">
        <v>3</v>
      </c>
      <c r="R1978">
        <v>2.9</v>
      </c>
      <c r="S1978">
        <v>120</v>
      </c>
      <c r="T1978">
        <f t="shared" si="270"/>
        <v>-1</v>
      </c>
      <c r="U1978" s="1">
        <v>42771</v>
      </c>
      <c r="V1978" s="13">
        <f t="shared" si="271"/>
        <v>42767</v>
      </c>
      <c r="W1978" s="14">
        <f t="shared" si="272"/>
        <v>42771</v>
      </c>
      <c r="X1978" s="1" t="str">
        <f t="shared" si="273"/>
        <v>Sunday</v>
      </c>
      <c r="Y1978" s="2">
        <v>0.54142361111111115</v>
      </c>
      <c r="Z1978" s="2">
        <f t="shared" si="274"/>
        <v>0.54166666666666663</v>
      </c>
      <c r="AA1978">
        <f>1</f>
        <v>1</v>
      </c>
      <c r="AB1978" s="1">
        <v>42771</v>
      </c>
      <c r="AC1978" s="13">
        <f t="shared" si="275"/>
        <v>42767</v>
      </c>
      <c r="AD1978" s="14">
        <f t="shared" si="276"/>
        <v>42771</v>
      </c>
      <c r="AE1978" s="1" t="str">
        <f t="shared" si="277"/>
        <v>Sunday</v>
      </c>
      <c r="AF1978" s="2">
        <v>0.55524305555555553</v>
      </c>
      <c r="AG1978" s="2">
        <f t="shared" si="278"/>
        <v>0.54166666666666663</v>
      </c>
      <c r="AH1978" t="s">
        <v>27</v>
      </c>
    </row>
    <row r="1979" spans="1:34" x14ac:dyDescent="0.2">
      <c r="A1979">
        <v>1151630</v>
      </c>
      <c r="B1979" t="s">
        <v>20</v>
      </c>
      <c r="C1979" t="s">
        <v>28</v>
      </c>
      <c r="D1979" t="s">
        <v>22</v>
      </c>
      <c r="E1979">
        <v>53202</v>
      </c>
      <c r="F1979" t="s">
        <v>23</v>
      </c>
      <c r="G1979" t="s">
        <v>97</v>
      </c>
      <c r="H1979">
        <v>179</v>
      </c>
      <c r="I1979" t="s">
        <v>80</v>
      </c>
      <c r="J1979">
        <f>VLOOKUP(I1979,[1]Key!$A$1:$C$72,2,FALSE)</f>
        <v>43.052460000000004</v>
      </c>
      <c r="K1979">
        <f>VLOOKUP(I1979,[1]Key!$A$1:$C$72,3,FALSE)</f>
        <v>-87.891000000000005</v>
      </c>
      <c r="L1979" t="s">
        <v>61</v>
      </c>
      <c r="M1979">
        <f>VLOOKUP(L1979,[1]Key!$A$1:$C$72,2,FALSE)</f>
        <v>43.058619999999998</v>
      </c>
      <c r="N1979">
        <f>VLOOKUP(L1979,[1]Key!$A$1:$C$72,3,FALSE)</f>
        <v>-87.885319999999993</v>
      </c>
      <c r="O1979">
        <v>6</v>
      </c>
      <c r="P1979">
        <v>0</v>
      </c>
      <c r="Q1979">
        <v>0.9</v>
      </c>
      <c r="R1979">
        <v>0.9</v>
      </c>
      <c r="S1979">
        <v>36</v>
      </c>
      <c r="T1979">
        <f t="shared" si="270"/>
        <v>-1</v>
      </c>
      <c r="U1979" s="1">
        <v>42783</v>
      </c>
      <c r="V1979" s="13">
        <f t="shared" si="271"/>
        <v>42767</v>
      </c>
      <c r="W1979" s="14">
        <f t="shared" si="272"/>
        <v>42783</v>
      </c>
      <c r="X1979" s="1" t="str">
        <f t="shared" si="273"/>
        <v>Friday</v>
      </c>
      <c r="Y1979" s="2">
        <v>0.67288194444444438</v>
      </c>
      <c r="Z1979" s="2">
        <f t="shared" si="274"/>
        <v>0.66666666666666663</v>
      </c>
      <c r="AA1979">
        <f>1</f>
        <v>1</v>
      </c>
      <c r="AB1979" s="1">
        <v>42783</v>
      </c>
      <c r="AC1979" s="13">
        <f t="shared" si="275"/>
        <v>42767</v>
      </c>
      <c r="AD1979" s="14">
        <f t="shared" si="276"/>
        <v>42783</v>
      </c>
      <c r="AE1979" s="1" t="str">
        <f t="shared" si="277"/>
        <v>Friday</v>
      </c>
      <c r="AF1979" s="2">
        <v>0.67656250000000007</v>
      </c>
      <c r="AG1979" s="2">
        <f t="shared" si="278"/>
        <v>0.66666666666666663</v>
      </c>
      <c r="AH1979" t="s">
        <v>27</v>
      </c>
    </row>
    <row r="1980" spans="1:34" x14ac:dyDescent="0.2">
      <c r="A1980">
        <v>1152387</v>
      </c>
      <c r="B1980" t="s">
        <v>20</v>
      </c>
      <c r="C1980" t="s">
        <v>28</v>
      </c>
      <c r="D1980" t="s">
        <v>22</v>
      </c>
      <c r="E1980">
        <v>53211</v>
      </c>
      <c r="F1980" t="s">
        <v>23</v>
      </c>
      <c r="G1980" t="s">
        <v>97</v>
      </c>
      <c r="H1980">
        <v>139</v>
      </c>
      <c r="I1980" t="s">
        <v>67</v>
      </c>
      <c r="J1980">
        <f>VLOOKUP(I1980,[1]Key!$A$1:$C$72,2,FALSE)</f>
        <v>43.074890000000003</v>
      </c>
      <c r="K1980">
        <f>VLOOKUP(I1980,[1]Key!$A$1:$C$72,3,FALSE)</f>
        <v>-87.882810000000006</v>
      </c>
      <c r="L1980" t="s">
        <v>60</v>
      </c>
      <c r="M1980">
        <f>VLOOKUP(L1980,[1]Key!$A$1:$C$72,2,FALSE)</f>
        <v>43.066893999999998</v>
      </c>
      <c r="N1980">
        <f>VLOOKUP(L1980,[1]Key!$A$1:$C$72,3,FALSE)</f>
        <v>-87.877936000000005</v>
      </c>
      <c r="O1980">
        <v>5</v>
      </c>
      <c r="P1980">
        <v>0</v>
      </c>
      <c r="Q1980">
        <v>0.8</v>
      </c>
      <c r="R1980">
        <v>0.7</v>
      </c>
      <c r="S1980">
        <v>30</v>
      </c>
      <c r="T1980">
        <f t="shared" si="270"/>
        <v>-1</v>
      </c>
      <c r="U1980" s="1">
        <v>42775</v>
      </c>
      <c r="V1980" s="13">
        <f t="shared" si="271"/>
        <v>42767</v>
      </c>
      <c r="W1980" s="14">
        <f t="shared" si="272"/>
        <v>42775</v>
      </c>
      <c r="X1980" s="1" t="str">
        <f t="shared" si="273"/>
        <v>Thursday</v>
      </c>
      <c r="Y1980" s="2">
        <v>0.59230324074074081</v>
      </c>
      <c r="Z1980" s="2">
        <f t="shared" si="274"/>
        <v>0.58333333333333326</v>
      </c>
      <c r="AA1980">
        <f>1</f>
        <v>1</v>
      </c>
      <c r="AB1980" s="1">
        <v>42775</v>
      </c>
      <c r="AC1980" s="13">
        <f t="shared" si="275"/>
        <v>42767</v>
      </c>
      <c r="AD1980" s="14">
        <f t="shared" si="276"/>
        <v>42775</v>
      </c>
      <c r="AE1980" s="1" t="str">
        <f t="shared" si="277"/>
        <v>Thursday</v>
      </c>
      <c r="AF1980" s="2">
        <v>0.59567129629629634</v>
      </c>
      <c r="AG1980" s="2">
        <f t="shared" si="278"/>
        <v>0.58333333333333326</v>
      </c>
      <c r="AH1980" t="s">
        <v>27</v>
      </c>
    </row>
    <row r="1981" spans="1:34" x14ac:dyDescent="0.2">
      <c r="A1981">
        <v>1152387</v>
      </c>
      <c r="B1981" t="s">
        <v>20</v>
      </c>
      <c r="C1981" t="s">
        <v>28</v>
      </c>
      <c r="D1981" t="s">
        <v>22</v>
      </c>
      <c r="E1981">
        <v>53211</v>
      </c>
      <c r="F1981" t="s">
        <v>23</v>
      </c>
      <c r="G1981" t="s">
        <v>97</v>
      </c>
      <c r="H1981">
        <v>157</v>
      </c>
      <c r="I1981" t="s">
        <v>60</v>
      </c>
      <c r="J1981">
        <f>VLOOKUP(I1981,[1]Key!$A$1:$C$72,2,FALSE)</f>
        <v>43.066893999999998</v>
      </c>
      <c r="K1981">
        <f>VLOOKUP(I1981,[1]Key!$A$1:$C$72,3,FALSE)</f>
        <v>-87.877936000000005</v>
      </c>
      <c r="L1981" t="s">
        <v>67</v>
      </c>
      <c r="M1981">
        <f>VLOOKUP(L1981,[1]Key!$A$1:$C$72,2,FALSE)</f>
        <v>43.074890000000003</v>
      </c>
      <c r="N1981">
        <f>VLOOKUP(L1981,[1]Key!$A$1:$C$72,3,FALSE)</f>
        <v>-87.882810000000006</v>
      </c>
      <c r="O1981">
        <v>5</v>
      </c>
      <c r="P1981">
        <v>0</v>
      </c>
      <c r="Q1981">
        <v>0.8</v>
      </c>
      <c r="R1981">
        <v>0.7</v>
      </c>
      <c r="S1981">
        <v>30</v>
      </c>
      <c r="T1981">
        <f t="shared" si="270"/>
        <v>-1</v>
      </c>
      <c r="U1981" s="1">
        <v>42774</v>
      </c>
      <c r="V1981" s="13">
        <f t="shared" si="271"/>
        <v>42767</v>
      </c>
      <c r="W1981" s="14">
        <f t="shared" si="272"/>
        <v>42774</v>
      </c>
      <c r="X1981" s="1" t="str">
        <f t="shared" si="273"/>
        <v>Wednesday</v>
      </c>
      <c r="Y1981" s="2">
        <v>0.41016203703703707</v>
      </c>
      <c r="Z1981" s="2">
        <f t="shared" si="274"/>
        <v>0.41666666666666663</v>
      </c>
      <c r="AA1981">
        <f>1</f>
        <v>1</v>
      </c>
      <c r="AB1981" s="1">
        <v>42774</v>
      </c>
      <c r="AC1981" s="13">
        <f t="shared" si="275"/>
        <v>42767</v>
      </c>
      <c r="AD1981" s="14">
        <f t="shared" si="276"/>
        <v>42774</v>
      </c>
      <c r="AE1981" s="1" t="str">
        <f t="shared" si="277"/>
        <v>Wednesday</v>
      </c>
      <c r="AF1981" s="2">
        <v>0.41355324074074074</v>
      </c>
      <c r="AG1981" s="2">
        <f t="shared" si="278"/>
        <v>0.41666666666666663</v>
      </c>
      <c r="AH1981" t="s">
        <v>27</v>
      </c>
    </row>
    <row r="1982" spans="1:34" x14ac:dyDescent="0.2">
      <c r="A1982">
        <v>1152387</v>
      </c>
      <c r="B1982" t="s">
        <v>20</v>
      </c>
      <c r="C1982" t="s">
        <v>28</v>
      </c>
      <c r="D1982" t="s">
        <v>22</v>
      </c>
      <c r="E1982">
        <v>53211</v>
      </c>
      <c r="F1982" t="s">
        <v>23</v>
      </c>
      <c r="G1982" t="s">
        <v>97</v>
      </c>
      <c r="H1982">
        <v>129</v>
      </c>
      <c r="I1982" t="s">
        <v>60</v>
      </c>
      <c r="J1982">
        <f>VLOOKUP(I1982,[1]Key!$A$1:$C$72,2,FALSE)</f>
        <v>43.066893999999998</v>
      </c>
      <c r="K1982">
        <f>VLOOKUP(I1982,[1]Key!$A$1:$C$72,3,FALSE)</f>
        <v>-87.877936000000005</v>
      </c>
      <c r="L1982" t="s">
        <v>67</v>
      </c>
      <c r="M1982">
        <f>VLOOKUP(L1982,[1]Key!$A$1:$C$72,2,FALSE)</f>
        <v>43.074890000000003</v>
      </c>
      <c r="N1982">
        <f>VLOOKUP(L1982,[1]Key!$A$1:$C$72,3,FALSE)</f>
        <v>-87.882810000000006</v>
      </c>
      <c r="O1982">
        <v>5</v>
      </c>
      <c r="P1982">
        <v>0</v>
      </c>
      <c r="Q1982">
        <v>0.8</v>
      </c>
      <c r="R1982">
        <v>0.7</v>
      </c>
      <c r="S1982">
        <v>30</v>
      </c>
      <c r="T1982">
        <f t="shared" si="270"/>
        <v>-1</v>
      </c>
      <c r="U1982" s="1">
        <v>42767</v>
      </c>
      <c r="V1982" s="13">
        <f t="shared" si="271"/>
        <v>42767</v>
      </c>
      <c r="W1982" s="14">
        <f t="shared" si="272"/>
        <v>42767</v>
      </c>
      <c r="X1982" s="1" t="str">
        <f t="shared" si="273"/>
        <v>Wednesday</v>
      </c>
      <c r="Y1982" s="2">
        <v>0.42185185185185187</v>
      </c>
      <c r="Z1982" s="2">
        <f t="shared" si="274"/>
        <v>0.41666666666666663</v>
      </c>
      <c r="AA1982">
        <f>1</f>
        <v>1</v>
      </c>
      <c r="AB1982" s="1">
        <v>42767</v>
      </c>
      <c r="AC1982" s="13">
        <f t="shared" si="275"/>
        <v>42767</v>
      </c>
      <c r="AD1982" s="14">
        <f t="shared" si="276"/>
        <v>42767</v>
      </c>
      <c r="AE1982" s="1" t="str">
        <f t="shared" si="277"/>
        <v>Wednesday</v>
      </c>
      <c r="AF1982" s="2">
        <v>0.42499999999999999</v>
      </c>
      <c r="AG1982" s="2">
        <f t="shared" si="278"/>
        <v>0.41666666666666663</v>
      </c>
      <c r="AH1982" t="s">
        <v>27</v>
      </c>
    </row>
    <row r="1983" spans="1:34" x14ac:dyDescent="0.2">
      <c r="A1983">
        <v>1154367</v>
      </c>
      <c r="B1983" t="s">
        <v>20</v>
      </c>
      <c r="C1983" t="s">
        <v>28</v>
      </c>
      <c r="D1983" t="s">
        <v>22</v>
      </c>
      <c r="E1983">
        <v>53202</v>
      </c>
      <c r="F1983" t="s">
        <v>23</v>
      </c>
      <c r="G1983" t="s">
        <v>24</v>
      </c>
      <c r="H1983">
        <v>11113</v>
      </c>
      <c r="I1983" t="s">
        <v>31</v>
      </c>
      <c r="J1983">
        <f>VLOOKUP(I1983,[1]Key!$A$1:$C$72,2,FALSE)</f>
        <v>43.03519</v>
      </c>
      <c r="K1983">
        <f>VLOOKUP(I1983,[1]Key!$A$1:$C$72,3,FALSE)</f>
        <v>-87.907390000000007</v>
      </c>
      <c r="L1983" t="s">
        <v>69</v>
      </c>
      <c r="M1983">
        <f>VLOOKUP(L1983,[1]Key!$A$1:$C$72,2,FALSE)</f>
        <v>43.048200000000001</v>
      </c>
      <c r="N1983">
        <f>VLOOKUP(L1983,[1]Key!$A$1:$C$72,3,FALSE)</f>
        <v>-87.900859999999994</v>
      </c>
      <c r="O1983">
        <v>17</v>
      </c>
      <c r="P1983">
        <v>0</v>
      </c>
      <c r="Q1983">
        <v>2.6</v>
      </c>
      <c r="R1983">
        <v>2.4</v>
      </c>
      <c r="S1983">
        <v>102</v>
      </c>
      <c r="T1983">
        <f t="shared" si="270"/>
        <v>-1</v>
      </c>
      <c r="U1983" s="1">
        <v>42785</v>
      </c>
      <c r="V1983" s="13">
        <f t="shared" si="271"/>
        <v>42767</v>
      </c>
      <c r="W1983" s="14">
        <f t="shared" si="272"/>
        <v>42785</v>
      </c>
      <c r="X1983" s="1" t="str">
        <f t="shared" si="273"/>
        <v>Sunday</v>
      </c>
      <c r="Y1983" s="2">
        <v>0.54486111111111113</v>
      </c>
      <c r="Z1983" s="2">
        <f t="shared" si="274"/>
        <v>0.54166666666666663</v>
      </c>
      <c r="AA1983">
        <f>1</f>
        <v>1</v>
      </c>
      <c r="AB1983" s="1">
        <v>42785</v>
      </c>
      <c r="AC1983" s="13">
        <f t="shared" si="275"/>
        <v>42767</v>
      </c>
      <c r="AD1983" s="14">
        <f t="shared" si="276"/>
        <v>42785</v>
      </c>
      <c r="AE1983" s="1" t="str">
        <f t="shared" si="277"/>
        <v>Sunday</v>
      </c>
      <c r="AF1983" s="2">
        <v>0.55666666666666664</v>
      </c>
      <c r="AG1983" s="2">
        <f t="shared" si="278"/>
        <v>0.54166666666666663</v>
      </c>
      <c r="AH1983" t="s">
        <v>27</v>
      </c>
    </row>
    <row r="1984" spans="1:34" x14ac:dyDescent="0.2">
      <c r="A1984">
        <v>1154367</v>
      </c>
      <c r="B1984" t="s">
        <v>20</v>
      </c>
      <c r="C1984" t="s">
        <v>28</v>
      </c>
      <c r="D1984" t="s">
        <v>22</v>
      </c>
      <c r="E1984">
        <v>53202</v>
      </c>
      <c r="F1984" t="s">
        <v>23</v>
      </c>
      <c r="G1984" t="s">
        <v>24</v>
      </c>
      <c r="H1984">
        <v>5513</v>
      </c>
      <c r="I1984" t="s">
        <v>48</v>
      </c>
      <c r="J1984">
        <f>VLOOKUP(I1984,[1]Key!$A$1:$C$72,2,FALSE)</f>
        <v>43.05097</v>
      </c>
      <c r="K1984">
        <f>VLOOKUP(I1984,[1]Key!$A$1:$C$72,3,FALSE)</f>
        <v>-87.906440000000003</v>
      </c>
      <c r="L1984" t="s">
        <v>36</v>
      </c>
      <c r="M1984">
        <f>VLOOKUP(L1984,[1]Key!$A$1:$C$72,2,FALSE)</f>
        <v>43.038580000000003</v>
      </c>
      <c r="N1984">
        <f>VLOOKUP(L1984,[1]Key!$A$1:$C$72,3,FALSE)</f>
        <v>-87.90934</v>
      </c>
      <c r="O1984">
        <v>10</v>
      </c>
      <c r="P1984">
        <v>0</v>
      </c>
      <c r="Q1984">
        <v>1.5</v>
      </c>
      <c r="R1984">
        <v>1.4</v>
      </c>
      <c r="S1984">
        <v>60</v>
      </c>
      <c r="T1984">
        <f t="shared" si="270"/>
        <v>-1</v>
      </c>
      <c r="U1984" s="1">
        <v>42769</v>
      </c>
      <c r="V1984" s="13">
        <f t="shared" si="271"/>
        <v>42767</v>
      </c>
      <c r="W1984" s="14">
        <f t="shared" si="272"/>
        <v>42769</v>
      </c>
      <c r="X1984" s="1" t="str">
        <f t="shared" si="273"/>
        <v>Friday</v>
      </c>
      <c r="Y1984" s="2">
        <v>0.41343749999999996</v>
      </c>
      <c r="Z1984" s="2">
        <f t="shared" si="274"/>
        <v>0.41666666666666663</v>
      </c>
      <c r="AA1984">
        <f>1</f>
        <v>1</v>
      </c>
      <c r="AB1984" s="1">
        <v>42769</v>
      </c>
      <c r="AC1984" s="13">
        <f t="shared" si="275"/>
        <v>42767</v>
      </c>
      <c r="AD1984" s="14">
        <f t="shared" si="276"/>
        <v>42769</v>
      </c>
      <c r="AE1984" s="1" t="str">
        <f t="shared" si="277"/>
        <v>Friday</v>
      </c>
      <c r="AF1984" s="2">
        <v>0.42053240740740744</v>
      </c>
      <c r="AG1984" s="2">
        <f t="shared" si="278"/>
        <v>0.41666666666666663</v>
      </c>
      <c r="AH1984" t="s">
        <v>27</v>
      </c>
    </row>
    <row r="1985" spans="1:34" x14ac:dyDescent="0.2">
      <c r="A1985">
        <v>1154367</v>
      </c>
      <c r="B1985" t="s">
        <v>20</v>
      </c>
      <c r="C1985" t="s">
        <v>28</v>
      </c>
      <c r="D1985" t="s">
        <v>22</v>
      </c>
      <c r="E1985">
        <v>53202</v>
      </c>
      <c r="F1985" t="s">
        <v>23</v>
      </c>
      <c r="G1985" t="s">
        <v>24</v>
      </c>
      <c r="H1985">
        <v>38</v>
      </c>
      <c r="I1985" t="s">
        <v>43</v>
      </c>
      <c r="J1985">
        <f>VLOOKUP(I1985,[1]Key!$A$1:$C$72,2,FALSE)</f>
        <v>43.03886</v>
      </c>
      <c r="K1985">
        <f>VLOOKUP(I1985,[1]Key!$A$1:$C$72,3,FALSE)</f>
        <v>-87.902720000000002</v>
      </c>
      <c r="L1985" t="s">
        <v>32</v>
      </c>
      <c r="M1985">
        <f>VLOOKUP(L1985,[1]Key!$A$1:$C$72,2,FALSE)</f>
        <v>43.038719999999998</v>
      </c>
      <c r="N1985">
        <f>VLOOKUP(L1985,[1]Key!$A$1:$C$72,3,FALSE)</f>
        <v>-87.905339999999995</v>
      </c>
      <c r="O1985">
        <v>6</v>
      </c>
      <c r="P1985">
        <v>0</v>
      </c>
      <c r="Q1985">
        <v>0.9</v>
      </c>
      <c r="R1985">
        <v>0.9</v>
      </c>
      <c r="S1985">
        <v>36</v>
      </c>
      <c r="T1985">
        <f t="shared" si="270"/>
        <v>-1</v>
      </c>
      <c r="U1985" s="1">
        <v>42773</v>
      </c>
      <c r="V1985" s="13">
        <f t="shared" si="271"/>
        <v>42767</v>
      </c>
      <c r="W1985" s="14">
        <f t="shared" si="272"/>
        <v>42773</v>
      </c>
      <c r="X1985" s="1" t="str">
        <f t="shared" si="273"/>
        <v>Tuesday</v>
      </c>
      <c r="Y1985" s="2">
        <v>0.80841435185185195</v>
      </c>
      <c r="Z1985" s="2">
        <f t="shared" si="274"/>
        <v>0.79166666666666663</v>
      </c>
      <c r="AA1985">
        <f>1</f>
        <v>1</v>
      </c>
      <c r="AB1985" s="1">
        <v>42773</v>
      </c>
      <c r="AC1985" s="13">
        <f t="shared" si="275"/>
        <v>42767</v>
      </c>
      <c r="AD1985" s="14">
        <f t="shared" si="276"/>
        <v>42773</v>
      </c>
      <c r="AE1985" s="1" t="str">
        <f t="shared" si="277"/>
        <v>Tuesday</v>
      </c>
      <c r="AF1985" s="2">
        <v>0.81290509259259258</v>
      </c>
      <c r="AG1985" s="2">
        <f t="shared" si="278"/>
        <v>0.83333333333333326</v>
      </c>
      <c r="AH1985" t="s">
        <v>27</v>
      </c>
    </row>
    <row r="1986" spans="1:34" x14ac:dyDescent="0.2">
      <c r="A1986">
        <v>1154367</v>
      </c>
      <c r="B1986" t="s">
        <v>20</v>
      </c>
      <c r="C1986" t="s">
        <v>28</v>
      </c>
      <c r="D1986" t="s">
        <v>22</v>
      </c>
      <c r="E1986">
        <v>53202</v>
      </c>
      <c r="F1986" t="s">
        <v>23</v>
      </c>
      <c r="G1986" t="s">
        <v>24</v>
      </c>
      <c r="H1986">
        <v>11092</v>
      </c>
      <c r="I1986" t="s">
        <v>32</v>
      </c>
      <c r="J1986">
        <f>VLOOKUP(I1986,[1]Key!$A$1:$C$72,2,FALSE)</f>
        <v>43.038719999999998</v>
      </c>
      <c r="K1986">
        <f>VLOOKUP(I1986,[1]Key!$A$1:$C$72,3,FALSE)</f>
        <v>-87.905339999999995</v>
      </c>
      <c r="L1986" t="s">
        <v>37</v>
      </c>
      <c r="M1986">
        <f>VLOOKUP(L1986,[1]Key!$A$1:$C$72,2,FALSE)</f>
        <v>43.031320000000001</v>
      </c>
      <c r="N1986">
        <f>VLOOKUP(L1986,[1]Key!$A$1:$C$72,3,FALSE)</f>
        <v>-87.904259999999994</v>
      </c>
      <c r="O1986">
        <v>12</v>
      </c>
      <c r="P1986">
        <v>0</v>
      </c>
      <c r="Q1986">
        <v>1.8</v>
      </c>
      <c r="R1986">
        <v>1.7</v>
      </c>
      <c r="S1986">
        <v>72</v>
      </c>
      <c r="T1986">
        <f t="shared" ref="T1986:T2049" si="279">-1</f>
        <v>-1</v>
      </c>
      <c r="U1986" s="1">
        <v>42770</v>
      </c>
      <c r="V1986" s="13">
        <f t="shared" ref="V1986:V2049" si="280">DATE(YEAR(U1986), MONTH(U1986), 1)</f>
        <v>42767</v>
      </c>
      <c r="W1986" s="14">
        <f t="shared" ref="W1986:W2049" si="281">U1986</f>
        <v>42770</v>
      </c>
      <c r="X1986" s="1" t="str">
        <f t="shared" ref="X1986:X2049" si="282">TEXT(W1986,"dddd")</f>
        <v>Saturday</v>
      </c>
      <c r="Y1986" s="2">
        <v>0.58040509259259265</v>
      </c>
      <c r="Z1986" s="2">
        <f t="shared" ref="Z1986:Z2049" si="283">MROUND(Y1986, "1:00")</f>
        <v>0.58333333333333326</v>
      </c>
      <c r="AA1986">
        <f>1</f>
        <v>1</v>
      </c>
      <c r="AB1986" s="1">
        <v>42770</v>
      </c>
      <c r="AC1986" s="13">
        <f t="shared" ref="AC1986:AC2049" si="284">DATE(YEAR(AB1986), MONTH(AB1986), 1)</f>
        <v>42767</v>
      </c>
      <c r="AD1986" s="14">
        <f t="shared" ref="AD1986:AD2049" si="285">AB1986</f>
        <v>42770</v>
      </c>
      <c r="AE1986" s="1" t="str">
        <f t="shared" ref="AE1986:AE2049" si="286">TEXT(AD1986,"dddd")</f>
        <v>Saturday</v>
      </c>
      <c r="AF1986" s="2">
        <v>0.58850694444444451</v>
      </c>
      <c r="AG1986" s="2">
        <f t="shared" ref="AG1986:AG2049" si="287">MROUND(AF1986, "1:00")</f>
        <v>0.58333333333333326</v>
      </c>
      <c r="AH1986" t="s">
        <v>27</v>
      </c>
    </row>
    <row r="1987" spans="1:34" x14ac:dyDescent="0.2">
      <c r="A1987">
        <v>1154367</v>
      </c>
      <c r="B1987" t="s">
        <v>20</v>
      </c>
      <c r="C1987" t="s">
        <v>28</v>
      </c>
      <c r="D1987" t="s">
        <v>22</v>
      </c>
      <c r="E1987">
        <v>53202</v>
      </c>
      <c r="F1987" t="s">
        <v>23</v>
      </c>
      <c r="G1987" t="s">
        <v>24</v>
      </c>
      <c r="H1987">
        <v>5532</v>
      </c>
      <c r="I1987" t="s">
        <v>44</v>
      </c>
      <c r="J1987">
        <f>VLOOKUP(I1987,[1]Key!$A$1:$C$72,2,FALSE)</f>
        <v>43.045712999999999</v>
      </c>
      <c r="K1987">
        <f>VLOOKUP(I1987,[1]Key!$A$1:$C$72,3,FALSE)</f>
        <v>-87.899756999999994</v>
      </c>
      <c r="L1987" t="s">
        <v>70</v>
      </c>
      <c r="M1987">
        <f>VLOOKUP(L1987,[1]Key!$A$1:$C$72,2,FALSE)</f>
        <v>43.053040000000003</v>
      </c>
      <c r="N1987">
        <f>VLOOKUP(L1987,[1]Key!$A$1:$C$72,3,FALSE)</f>
        <v>-87.897660000000002</v>
      </c>
      <c r="O1987">
        <v>10</v>
      </c>
      <c r="P1987">
        <v>0</v>
      </c>
      <c r="Q1987">
        <v>1.5</v>
      </c>
      <c r="R1987">
        <v>1.4</v>
      </c>
      <c r="S1987">
        <v>60</v>
      </c>
      <c r="T1987">
        <f t="shared" si="279"/>
        <v>-1</v>
      </c>
      <c r="U1987" s="1">
        <v>42781</v>
      </c>
      <c r="V1987" s="13">
        <f t="shared" si="280"/>
        <v>42767</v>
      </c>
      <c r="W1987" s="14">
        <f t="shared" si="281"/>
        <v>42781</v>
      </c>
      <c r="X1987" s="1" t="str">
        <f t="shared" si="282"/>
        <v>Wednesday</v>
      </c>
      <c r="Y1987" s="2">
        <v>0.73729166666666668</v>
      </c>
      <c r="Z1987" s="2">
        <f t="shared" si="283"/>
        <v>0.75</v>
      </c>
      <c r="AA1987">
        <f>1</f>
        <v>1</v>
      </c>
      <c r="AB1987" s="1">
        <v>42781</v>
      </c>
      <c r="AC1987" s="13">
        <f t="shared" si="284"/>
        <v>42767</v>
      </c>
      <c r="AD1987" s="14">
        <f t="shared" si="285"/>
        <v>42781</v>
      </c>
      <c r="AE1987" s="1" t="str">
        <f t="shared" si="286"/>
        <v>Wednesday</v>
      </c>
      <c r="AF1987" s="2">
        <v>0.7437731481481481</v>
      </c>
      <c r="AG1987" s="2">
        <f t="shared" si="287"/>
        <v>0.75</v>
      </c>
      <c r="AH1987" t="s">
        <v>27</v>
      </c>
    </row>
    <row r="1988" spans="1:34" x14ac:dyDescent="0.2">
      <c r="A1988">
        <v>1154367</v>
      </c>
      <c r="B1988" t="s">
        <v>20</v>
      </c>
      <c r="C1988" t="s">
        <v>28</v>
      </c>
      <c r="D1988" t="s">
        <v>22</v>
      </c>
      <c r="E1988">
        <v>53202</v>
      </c>
      <c r="F1988" t="s">
        <v>23</v>
      </c>
      <c r="G1988" t="s">
        <v>24</v>
      </c>
      <c r="H1988">
        <v>5458</v>
      </c>
      <c r="I1988" t="s">
        <v>61</v>
      </c>
      <c r="J1988">
        <f>VLOOKUP(I1988,[1]Key!$A$1:$C$72,2,FALSE)</f>
        <v>43.058619999999998</v>
      </c>
      <c r="K1988">
        <f>VLOOKUP(I1988,[1]Key!$A$1:$C$72,3,FALSE)</f>
        <v>-87.885319999999993</v>
      </c>
      <c r="L1988" t="s">
        <v>65</v>
      </c>
      <c r="M1988">
        <f>VLOOKUP(L1988,[1]Key!$A$1:$C$72,2,FALSE)</f>
        <v>43.060786</v>
      </c>
      <c r="N1988">
        <f>VLOOKUP(L1988,[1]Key!$A$1:$C$72,3,FALSE)</f>
        <v>-87.883825999999999</v>
      </c>
      <c r="O1988">
        <v>11</v>
      </c>
      <c r="P1988">
        <v>0</v>
      </c>
      <c r="Q1988">
        <v>1.7</v>
      </c>
      <c r="R1988">
        <v>1.6</v>
      </c>
      <c r="S1988">
        <v>66</v>
      </c>
      <c r="T1988">
        <f t="shared" si="279"/>
        <v>-1</v>
      </c>
      <c r="U1988" s="1">
        <v>42782</v>
      </c>
      <c r="V1988" s="13">
        <f t="shared" si="280"/>
        <v>42767</v>
      </c>
      <c r="W1988" s="14">
        <f t="shared" si="281"/>
        <v>42782</v>
      </c>
      <c r="X1988" s="1" t="str">
        <f t="shared" si="282"/>
        <v>Thursday</v>
      </c>
      <c r="Y1988" s="2">
        <v>0.37554398148148144</v>
      </c>
      <c r="Z1988" s="2">
        <f t="shared" si="283"/>
        <v>0.375</v>
      </c>
      <c r="AA1988">
        <f>1</f>
        <v>1</v>
      </c>
      <c r="AB1988" s="1">
        <v>42782</v>
      </c>
      <c r="AC1988" s="13">
        <f t="shared" si="284"/>
        <v>42767</v>
      </c>
      <c r="AD1988" s="14">
        <f t="shared" si="285"/>
        <v>42782</v>
      </c>
      <c r="AE1988" s="1" t="str">
        <f t="shared" si="286"/>
        <v>Thursday</v>
      </c>
      <c r="AF1988" s="2">
        <v>0.38285879629629632</v>
      </c>
      <c r="AG1988" s="2">
        <f t="shared" si="287"/>
        <v>0.375</v>
      </c>
      <c r="AH1988" t="s">
        <v>27</v>
      </c>
    </row>
    <row r="1989" spans="1:34" x14ac:dyDescent="0.2">
      <c r="A1989">
        <v>1154367</v>
      </c>
      <c r="B1989" t="s">
        <v>20</v>
      </c>
      <c r="C1989" t="s">
        <v>28</v>
      </c>
      <c r="D1989" t="s">
        <v>22</v>
      </c>
      <c r="E1989">
        <v>53202</v>
      </c>
      <c r="F1989" t="s">
        <v>23</v>
      </c>
      <c r="G1989" t="s">
        <v>24</v>
      </c>
      <c r="H1989">
        <v>5525</v>
      </c>
      <c r="I1989" t="s">
        <v>43</v>
      </c>
      <c r="J1989">
        <f>VLOOKUP(I1989,[1]Key!$A$1:$C$72,2,FALSE)</f>
        <v>43.03886</v>
      </c>
      <c r="K1989">
        <f>VLOOKUP(I1989,[1]Key!$A$1:$C$72,3,FALSE)</f>
        <v>-87.902720000000002</v>
      </c>
      <c r="L1989" t="s">
        <v>43</v>
      </c>
      <c r="M1989">
        <f>VLOOKUP(L1989,[1]Key!$A$1:$C$72,2,FALSE)</f>
        <v>43.03886</v>
      </c>
      <c r="N1989">
        <f>VLOOKUP(L1989,[1]Key!$A$1:$C$72,3,FALSE)</f>
        <v>-87.902720000000002</v>
      </c>
      <c r="O1989">
        <v>1</v>
      </c>
      <c r="P1989">
        <v>0</v>
      </c>
      <c r="Q1989">
        <v>0.2</v>
      </c>
      <c r="R1989">
        <v>0.1</v>
      </c>
      <c r="S1989">
        <v>6</v>
      </c>
      <c r="T1989">
        <f t="shared" si="279"/>
        <v>-1</v>
      </c>
      <c r="U1989" s="1">
        <v>42783</v>
      </c>
      <c r="V1989" s="13">
        <f t="shared" si="280"/>
        <v>42767</v>
      </c>
      <c r="W1989" s="14">
        <f t="shared" si="281"/>
        <v>42783</v>
      </c>
      <c r="X1989" s="1" t="str">
        <f t="shared" si="282"/>
        <v>Friday</v>
      </c>
      <c r="Y1989" s="2">
        <v>0.84302083333333344</v>
      </c>
      <c r="Z1989" s="2">
        <f t="shared" si="283"/>
        <v>0.83333333333333326</v>
      </c>
      <c r="AA1989">
        <f>1</f>
        <v>1</v>
      </c>
      <c r="AB1989" s="1">
        <v>42783</v>
      </c>
      <c r="AC1989" s="13">
        <f t="shared" si="284"/>
        <v>42767</v>
      </c>
      <c r="AD1989" s="14">
        <f t="shared" si="285"/>
        <v>42783</v>
      </c>
      <c r="AE1989" s="1" t="str">
        <f t="shared" si="286"/>
        <v>Friday</v>
      </c>
      <c r="AF1989" s="2">
        <v>0.84326388888888892</v>
      </c>
      <c r="AG1989" s="2">
        <f t="shared" si="287"/>
        <v>0.83333333333333326</v>
      </c>
      <c r="AH1989" t="s">
        <v>35</v>
      </c>
    </row>
    <row r="1990" spans="1:34" x14ac:dyDescent="0.2">
      <c r="A1990">
        <v>1158045</v>
      </c>
      <c r="B1990" t="s">
        <v>20</v>
      </c>
      <c r="C1990" t="s">
        <v>28</v>
      </c>
      <c r="D1990" t="s">
        <v>22</v>
      </c>
      <c r="E1990">
        <v>53202</v>
      </c>
      <c r="F1990" t="s">
        <v>23</v>
      </c>
      <c r="G1990" t="s">
        <v>97</v>
      </c>
      <c r="H1990">
        <v>957</v>
      </c>
      <c r="I1990" t="s">
        <v>80</v>
      </c>
      <c r="J1990">
        <f>VLOOKUP(I1990,[1]Key!$A$1:$C$72,2,FALSE)</f>
        <v>43.052460000000004</v>
      </c>
      <c r="K1990">
        <f>VLOOKUP(I1990,[1]Key!$A$1:$C$72,3,FALSE)</f>
        <v>-87.891000000000005</v>
      </c>
      <c r="L1990" t="s">
        <v>61</v>
      </c>
      <c r="M1990">
        <f>VLOOKUP(L1990,[1]Key!$A$1:$C$72,2,FALSE)</f>
        <v>43.058619999999998</v>
      </c>
      <c r="N1990">
        <f>VLOOKUP(L1990,[1]Key!$A$1:$C$72,3,FALSE)</f>
        <v>-87.885319999999993</v>
      </c>
      <c r="O1990">
        <v>5</v>
      </c>
      <c r="P1990">
        <v>0</v>
      </c>
      <c r="Q1990">
        <v>0.8</v>
      </c>
      <c r="R1990">
        <v>0.7</v>
      </c>
      <c r="S1990">
        <v>30</v>
      </c>
      <c r="T1990">
        <f t="shared" si="279"/>
        <v>-1</v>
      </c>
      <c r="U1990" s="1">
        <v>42783</v>
      </c>
      <c r="V1990" s="13">
        <f t="shared" si="280"/>
        <v>42767</v>
      </c>
      <c r="W1990" s="14">
        <f t="shared" si="281"/>
        <v>42783</v>
      </c>
      <c r="X1990" s="1" t="str">
        <f t="shared" si="282"/>
        <v>Friday</v>
      </c>
      <c r="Y1990" s="2">
        <v>0.67317129629629635</v>
      </c>
      <c r="Z1990" s="2">
        <f t="shared" si="283"/>
        <v>0.66666666666666663</v>
      </c>
      <c r="AA1990">
        <f>1</f>
        <v>1</v>
      </c>
      <c r="AB1990" s="1">
        <v>42783</v>
      </c>
      <c r="AC1990" s="13">
        <f t="shared" si="284"/>
        <v>42767</v>
      </c>
      <c r="AD1990" s="14">
        <f t="shared" si="285"/>
        <v>42783</v>
      </c>
      <c r="AE1990" s="1" t="str">
        <f t="shared" si="286"/>
        <v>Friday</v>
      </c>
      <c r="AF1990" s="2">
        <v>0.67666666666666664</v>
      </c>
      <c r="AG1990" s="2">
        <f t="shared" si="287"/>
        <v>0.66666666666666663</v>
      </c>
      <c r="AH1990" t="s">
        <v>27</v>
      </c>
    </row>
    <row r="1991" spans="1:34" x14ac:dyDescent="0.2">
      <c r="A1991">
        <v>1158045</v>
      </c>
      <c r="B1991" t="s">
        <v>20</v>
      </c>
      <c r="C1991" t="s">
        <v>28</v>
      </c>
      <c r="D1991" t="s">
        <v>22</v>
      </c>
      <c r="E1991">
        <v>53202</v>
      </c>
      <c r="F1991" t="s">
        <v>23</v>
      </c>
      <c r="G1991" t="s">
        <v>97</v>
      </c>
      <c r="H1991">
        <v>5450</v>
      </c>
      <c r="I1991" t="s">
        <v>66</v>
      </c>
      <c r="J1991">
        <f>VLOOKUP(I1991,[1]Key!$A$1:$C$72,2,FALSE)</f>
        <v>43.060155999999999</v>
      </c>
      <c r="K1991">
        <f>VLOOKUP(I1991,[1]Key!$A$1:$C$72,3,FALSE)</f>
        <v>-87.881258000000003</v>
      </c>
      <c r="L1991" t="s">
        <v>61</v>
      </c>
      <c r="M1991">
        <f>VLOOKUP(L1991,[1]Key!$A$1:$C$72,2,FALSE)</f>
        <v>43.058619999999998</v>
      </c>
      <c r="N1991">
        <f>VLOOKUP(L1991,[1]Key!$A$1:$C$72,3,FALSE)</f>
        <v>-87.885319999999993</v>
      </c>
      <c r="O1991">
        <v>87</v>
      </c>
      <c r="P1991">
        <v>0</v>
      </c>
      <c r="Q1991">
        <v>13.1</v>
      </c>
      <c r="R1991">
        <v>12.4</v>
      </c>
      <c r="S1991">
        <v>522</v>
      </c>
      <c r="T1991">
        <f t="shared" si="279"/>
        <v>-1</v>
      </c>
      <c r="U1991" s="1">
        <v>42784</v>
      </c>
      <c r="V1991" s="13">
        <f t="shared" si="280"/>
        <v>42767</v>
      </c>
      <c r="W1991" s="14">
        <f t="shared" si="281"/>
        <v>42784</v>
      </c>
      <c r="X1991" s="1" t="str">
        <f t="shared" si="282"/>
        <v>Saturday</v>
      </c>
      <c r="Y1991" s="2">
        <v>0.57642361111111107</v>
      </c>
      <c r="Z1991" s="2">
        <f t="shared" si="283"/>
        <v>0.58333333333333326</v>
      </c>
      <c r="AA1991">
        <f>1</f>
        <v>1</v>
      </c>
      <c r="AB1991" s="1">
        <v>42784</v>
      </c>
      <c r="AC1991" s="13">
        <f t="shared" si="284"/>
        <v>42767</v>
      </c>
      <c r="AD1991" s="14">
        <f t="shared" si="285"/>
        <v>42784</v>
      </c>
      <c r="AE1991" s="1" t="str">
        <f t="shared" si="286"/>
        <v>Saturday</v>
      </c>
      <c r="AF1991" s="2">
        <v>0.63731481481481478</v>
      </c>
      <c r="AG1991" s="2">
        <f t="shared" si="287"/>
        <v>0.625</v>
      </c>
      <c r="AH1991" t="s">
        <v>27</v>
      </c>
    </row>
    <row r="1992" spans="1:34" x14ac:dyDescent="0.2">
      <c r="A1992">
        <v>1162897</v>
      </c>
      <c r="B1992" t="s">
        <v>20</v>
      </c>
      <c r="C1992" t="s">
        <v>28</v>
      </c>
      <c r="D1992" t="s">
        <v>22</v>
      </c>
      <c r="E1992">
        <v>53202</v>
      </c>
      <c r="F1992" t="s">
        <v>23</v>
      </c>
      <c r="G1992" t="s">
        <v>97</v>
      </c>
      <c r="H1992">
        <v>5545</v>
      </c>
      <c r="I1992" t="s">
        <v>66</v>
      </c>
      <c r="J1992">
        <f>VLOOKUP(I1992,[1]Key!$A$1:$C$72,2,FALSE)</f>
        <v>43.060155999999999</v>
      </c>
      <c r="K1992">
        <f>VLOOKUP(I1992,[1]Key!$A$1:$C$72,3,FALSE)</f>
        <v>-87.881258000000003</v>
      </c>
      <c r="L1992" t="s">
        <v>61</v>
      </c>
      <c r="M1992">
        <f>VLOOKUP(L1992,[1]Key!$A$1:$C$72,2,FALSE)</f>
        <v>43.058619999999998</v>
      </c>
      <c r="N1992">
        <f>VLOOKUP(L1992,[1]Key!$A$1:$C$72,3,FALSE)</f>
        <v>-87.885319999999993</v>
      </c>
      <c r="O1992">
        <v>86</v>
      </c>
      <c r="P1992">
        <v>3</v>
      </c>
      <c r="Q1992">
        <v>12.9</v>
      </c>
      <c r="R1992">
        <v>12.3</v>
      </c>
      <c r="S1992">
        <v>516</v>
      </c>
      <c r="T1992">
        <f t="shared" si="279"/>
        <v>-1</v>
      </c>
      <c r="U1992" s="1">
        <v>42784</v>
      </c>
      <c r="V1992" s="13">
        <f t="shared" si="280"/>
        <v>42767</v>
      </c>
      <c r="W1992" s="14">
        <f t="shared" si="281"/>
        <v>42784</v>
      </c>
      <c r="X1992" s="1" t="str">
        <f t="shared" si="282"/>
        <v>Saturday</v>
      </c>
      <c r="Y1992" s="2">
        <v>0.57709490740740743</v>
      </c>
      <c r="Z1992" s="2">
        <f t="shared" si="283"/>
        <v>0.58333333333333326</v>
      </c>
      <c r="AA1992">
        <f>1</f>
        <v>1</v>
      </c>
      <c r="AB1992" s="1">
        <v>42784</v>
      </c>
      <c r="AC1992" s="13">
        <f t="shared" si="284"/>
        <v>42767</v>
      </c>
      <c r="AD1992" s="14">
        <f t="shared" si="285"/>
        <v>42784</v>
      </c>
      <c r="AE1992" s="1" t="str">
        <f t="shared" si="286"/>
        <v>Saturday</v>
      </c>
      <c r="AF1992" s="2">
        <v>0.63706018518518526</v>
      </c>
      <c r="AG1992" s="2">
        <f t="shared" si="287"/>
        <v>0.625</v>
      </c>
      <c r="AH1992" t="s">
        <v>27</v>
      </c>
    </row>
    <row r="1993" spans="1:34" x14ac:dyDescent="0.2">
      <c r="A1993">
        <v>1162897</v>
      </c>
      <c r="B1993" t="s">
        <v>20</v>
      </c>
      <c r="C1993" t="s">
        <v>28</v>
      </c>
      <c r="D1993" t="s">
        <v>22</v>
      </c>
      <c r="E1993">
        <v>53202</v>
      </c>
      <c r="F1993" t="s">
        <v>23</v>
      </c>
      <c r="G1993" t="s">
        <v>97</v>
      </c>
      <c r="H1993">
        <v>5556</v>
      </c>
      <c r="I1993" t="s">
        <v>61</v>
      </c>
      <c r="J1993">
        <f>VLOOKUP(I1993,[1]Key!$A$1:$C$72,2,FALSE)</f>
        <v>43.058619999999998</v>
      </c>
      <c r="K1993">
        <f>VLOOKUP(I1993,[1]Key!$A$1:$C$72,3,FALSE)</f>
        <v>-87.885319999999993</v>
      </c>
      <c r="L1993" t="s">
        <v>80</v>
      </c>
      <c r="M1993">
        <f>VLOOKUP(L1993,[1]Key!$A$1:$C$72,2,FALSE)</f>
        <v>43.052460000000004</v>
      </c>
      <c r="N1993">
        <f>VLOOKUP(L1993,[1]Key!$A$1:$C$72,3,FALSE)</f>
        <v>-87.891000000000005</v>
      </c>
      <c r="O1993">
        <v>6</v>
      </c>
      <c r="P1993">
        <v>0</v>
      </c>
      <c r="Q1993">
        <v>0.9</v>
      </c>
      <c r="R1993">
        <v>0.9</v>
      </c>
      <c r="S1993">
        <v>36</v>
      </c>
      <c r="T1993">
        <f t="shared" si="279"/>
        <v>-1</v>
      </c>
      <c r="U1993" s="1">
        <v>42792</v>
      </c>
      <c r="V1993" s="13">
        <f t="shared" si="280"/>
        <v>42767</v>
      </c>
      <c r="W1993" s="14">
        <f t="shared" si="281"/>
        <v>42792</v>
      </c>
      <c r="X1993" s="1" t="str">
        <f t="shared" si="282"/>
        <v>Sunday</v>
      </c>
      <c r="Y1993" s="2">
        <v>0.63344907407407403</v>
      </c>
      <c r="Z1993" s="2">
        <f t="shared" si="283"/>
        <v>0.625</v>
      </c>
      <c r="AA1993">
        <f>1</f>
        <v>1</v>
      </c>
      <c r="AB1993" s="1">
        <v>42792</v>
      </c>
      <c r="AC1993" s="13">
        <f t="shared" si="284"/>
        <v>42767</v>
      </c>
      <c r="AD1993" s="14">
        <f t="shared" si="285"/>
        <v>42792</v>
      </c>
      <c r="AE1993" s="1" t="str">
        <f t="shared" si="286"/>
        <v>Sunday</v>
      </c>
      <c r="AF1993" s="2">
        <v>0.63776620370370374</v>
      </c>
      <c r="AG1993" s="2">
        <f t="shared" si="287"/>
        <v>0.625</v>
      </c>
      <c r="AH1993" t="s">
        <v>27</v>
      </c>
    </row>
    <row r="1994" spans="1:34" x14ac:dyDescent="0.2">
      <c r="A1994">
        <v>1164700</v>
      </c>
      <c r="B1994" t="s">
        <v>20</v>
      </c>
      <c r="C1994" t="s">
        <v>28</v>
      </c>
      <c r="D1994" t="s">
        <v>22</v>
      </c>
      <c r="E1994">
        <v>53202</v>
      </c>
      <c r="F1994" t="s">
        <v>23</v>
      </c>
      <c r="G1994" t="s">
        <v>24</v>
      </c>
      <c r="H1994">
        <v>11146</v>
      </c>
      <c r="I1994" t="s">
        <v>54</v>
      </c>
      <c r="J1994">
        <f>VLOOKUP(I1994,[1]Key!$A$1:$C$72,2,FALSE)</f>
        <v>43.046570000000003</v>
      </c>
      <c r="K1994">
        <f>VLOOKUP(I1994,[1]Key!$A$1:$C$72,3,FALSE)</f>
        <v>-87.908720000000002</v>
      </c>
      <c r="L1994" t="s">
        <v>65</v>
      </c>
      <c r="M1994">
        <f>VLOOKUP(L1994,[1]Key!$A$1:$C$72,2,FALSE)</f>
        <v>43.060786</v>
      </c>
      <c r="N1994">
        <f>VLOOKUP(L1994,[1]Key!$A$1:$C$72,3,FALSE)</f>
        <v>-87.883825999999999</v>
      </c>
      <c r="O1994">
        <v>14</v>
      </c>
      <c r="P1994">
        <v>0</v>
      </c>
      <c r="Q1994">
        <v>2.1</v>
      </c>
      <c r="R1994">
        <v>2</v>
      </c>
      <c r="S1994">
        <v>84</v>
      </c>
      <c r="T1994">
        <f t="shared" si="279"/>
        <v>-1</v>
      </c>
      <c r="U1994" s="1">
        <v>42774</v>
      </c>
      <c r="V1994" s="13">
        <f t="shared" si="280"/>
        <v>42767</v>
      </c>
      <c r="W1994" s="14">
        <f t="shared" si="281"/>
        <v>42774</v>
      </c>
      <c r="X1994" s="1" t="str">
        <f t="shared" si="282"/>
        <v>Wednesday</v>
      </c>
      <c r="Y1994" s="2">
        <v>0.89638888888888879</v>
      </c>
      <c r="Z1994" s="2">
        <f t="shared" si="283"/>
        <v>0.91666666666666663</v>
      </c>
      <c r="AA1994">
        <f>1</f>
        <v>1</v>
      </c>
      <c r="AB1994" s="1">
        <v>42774</v>
      </c>
      <c r="AC1994" s="13">
        <f t="shared" si="284"/>
        <v>42767</v>
      </c>
      <c r="AD1994" s="14">
        <f t="shared" si="285"/>
        <v>42774</v>
      </c>
      <c r="AE1994" s="1" t="str">
        <f t="shared" si="286"/>
        <v>Wednesday</v>
      </c>
      <c r="AF1994" s="2">
        <v>0.90574074074074085</v>
      </c>
      <c r="AG1994" s="2">
        <f t="shared" si="287"/>
        <v>0.91666666666666663</v>
      </c>
      <c r="AH1994" t="s">
        <v>27</v>
      </c>
    </row>
    <row r="1995" spans="1:34" x14ac:dyDescent="0.2">
      <c r="A1995">
        <v>1164700</v>
      </c>
      <c r="B1995" t="s">
        <v>20</v>
      </c>
      <c r="C1995" t="s">
        <v>28</v>
      </c>
      <c r="D1995" t="s">
        <v>22</v>
      </c>
      <c r="E1995">
        <v>53202</v>
      </c>
      <c r="F1995" t="s">
        <v>23</v>
      </c>
      <c r="G1995" t="s">
        <v>24</v>
      </c>
      <c r="H1995">
        <v>11052</v>
      </c>
      <c r="I1995" t="s">
        <v>62</v>
      </c>
      <c r="J1995">
        <f>VLOOKUP(I1995,[1]Key!$A$1:$C$72,2,FALSE)</f>
        <v>43.058010000000003</v>
      </c>
      <c r="K1995">
        <f>VLOOKUP(I1995,[1]Key!$A$1:$C$72,3,FALSE)</f>
        <v>-87.877300000000005</v>
      </c>
      <c r="L1995" t="s">
        <v>62</v>
      </c>
      <c r="M1995">
        <f>VLOOKUP(L1995,[1]Key!$A$1:$C$72,2,FALSE)</f>
        <v>43.058010000000003</v>
      </c>
      <c r="N1995">
        <f>VLOOKUP(L1995,[1]Key!$A$1:$C$72,3,FALSE)</f>
        <v>-87.877300000000005</v>
      </c>
      <c r="O1995">
        <v>26</v>
      </c>
      <c r="P1995">
        <v>0</v>
      </c>
      <c r="Q1995">
        <v>3.9</v>
      </c>
      <c r="R1995">
        <v>3.7</v>
      </c>
      <c r="S1995">
        <v>156</v>
      </c>
      <c r="T1995">
        <f t="shared" si="279"/>
        <v>-1</v>
      </c>
      <c r="U1995" s="1">
        <v>42777</v>
      </c>
      <c r="V1995" s="13">
        <f t="shared" si="280"/>
        <v>42767</v>
      </c>
      <c r="W1995" s="14">
        <f t="shared" si="281"/>
        <v>42777</v>
      </c>
      <c r="X1995" s="1" t="str">
        <f t="shared" si="282"/>
        <v>Saturday</v>
      </c>
      <c r="Y1995" s="2">
        <v>0.72868055555555555</v>
      </c>
      <c r="Z1995" s="2">
        <f t="shared" si="283"/>
        <v>0.70833333333333326</v>
      </c>
      <c r="AA1995">
        <f>1</f>
        <v>1</v>
      </c>
      <c r="AB1995" s="1">
        <v>42777</v>
      </c>
      <c r="AC1995" s="13">
        <f t="shared" si="284"/>
        <v>42767</v>
      </c>
      <c r="AD1995" s="14">
        <f t="shared" si="285"/>
        <v>42777</v>
      </c>
      <c r="AE1995" s="1" t="str">
        <f t="shared" si="286"/>
        <v>Saturday</v>
      </c>
      <c r="AF1995" s="2">
        <v>0.74679398148148157</v>
      </c>
      <c r="AG1995" s="2">
        <f t="shared" si="287"/>
        <v>0.75</v>
      </c>
      <c r="AH1995" t="s">
        <v>35</v>
      </c>
    </row>
    <row r="1996" spans="1:34" x14ac:dyDescent="0.2">
      <c r="A1996">
        <v>1164700</v>
      </c>
      <c r="B1996" t="s">
        <v>20</v>
      </c>
      <c r="C1996" t="s">
        <v>28</v>
      </c>
      <c r="D1996" t="s">
        <v>22</v>
      </c>
      <c r="E1996">
        <v>53202</v>
      </c>
      <c r="F1996" t="s">
        <v>23</v>
      </c>
      <c r="G1996" t="s">
        <v>24</v>
      </c>
      <c r="H1996">
        <v>5469</v>
      </c>
      <c r="I1996" t="s">
        <v>82</v>
      </c>
      <c r="J1996">
        <f>VLOOKUP(I1996,[1]Key!$A$1:$C$72,2,FALSE)</f>
        <v>43.026229999999998</v>
      </c>
      <c r="K1996">
        <f>VLOOKUP(I1996,[1]Key!$A$1:$C$72,3,FALSE)</f>
        <v>-87.912809999999993</v>
      </c>
      <c r="L1996" t="s">
        <v>80</v>
      </c>
      <c r="M1996">
        <f>VLOOKUP(L1996,[1]Key!$A$1:$C$72,2,FALSE)</f>
        <v>43.052460000000004</v>
      </c>
      <c r="N1996">
        <f>VLOOKUP(L1996,[1]Key!$A$1:$C$72,3,FALSE)</f>
        <v>-87.891000000000005</v>
      </c>
      <c r="O1996">
        <v>15</v>
      </c>
      <c r="P1996">
        <v>0</v>
      </c>
      <c r="Q1996">
        <v>2.2999999999999998</v>
      </c>
      <c r="R1996">
        <v>2.1</v>
      </c>
      <c r="S1996">
        <v>90</v>
      </c>
      <c r="T1996">
        <f t="shared" si="279"/>
        <v>-1</v>
      </c>
      <c r="U1996" s="1">
        <v>42777</v>
      </c>
      <c r="V1996" s="13">
        <f t="shared" si="280"/>
        <v>42767</v>
      </c>
      <c r="W1996" s="14">
        <f t="shared" si="281"/>
        <v>42777</v>
      </c>
      <c r="X1996" s="1" t="str">
        <f t="shared" si="282"/>
        <v>Saturday</v>
      </c>
      <c r="Y1996" s="2">
        <v>0.90065972222222224</v>
      </c>
      <c r="Z1996" s="2">
        <f t="shared" si="283"/>
        <v>0.91666666666666663</v>
      </c>
      <c r="AA1996">
        <f>1</f>
        <v>1</v>
      </c>
      <c r="AB1996" s="1">
        <v>42777</v>
      </c>
      <c r="AC1996" s="13">
        <f t="shared" si="284"/>
        <v>42767</v>
      </c>
      <c r="AD1996" s="14">
        <f t="shared" si="285"/>
        <v>42777</v>
      </c>
      <c r="AE1996" s="1" t="str">
        <f t="shared" si="286"/>
        <v>Saturday</v>
      </c>
      <c r="AF1996" s="2">
        <v>0.91054398148148152</v>
      </c>
      <c r="AG1996" s="2">
        <f t="shared" si="287"/>
        <v>0.91666666666666663</v>
      </c>
      <c r="AH1996" t="s">
        <v>27</v>
      </c>
    </row>
    <row r="1997" spans="1:34" x14ac:dyDescent="0.2">
      <c r="A1997">
        <v>1164700</v>
      </c>
      <c r="B1997" t="s">
        <v>20</v>
      </c>
      <c r="C1997" t="s">
        <v>28</v>
      </c>
      <c r="D1997" t="s">
        <v>22</v>
      </c>
      <c r="E1997">
        <v>53202</v>
      </c>
      <c r="F1997" t="s">
        <v>23</v>
      </c>
      <c r="G1997" t="s">
        <v>24</v>
      </c>
      <c r="H1997">
        <v>5498</v>
      </c>
      <c r="I1997" t="s">
        <v>54</v>
      </c>
      <c r="J1997">
        <f>VLOOKUP(I1997,[1]Key!$A$1:$C$72,2,FALSE)</f>
        <v>43.046570000000003</v>
      </c>
      <c r="K1997">
        <f>VLOOKUP(I1997,[1]Key!$A$1:$C$72,3,FALSE)</f>
        <v>-87.908720000000002</v>
      </c>
      <c r="L1997" t="s">
        <v>38</v>
      </c>
      <c r="M1997">
        <f>VLOOKUP(L1997,[1]Key!$A$1:$C$72,2,FALSE)</f>
        <v>43.004728999999998</v>
      </c>
      <c r="N1997">
        <f>VLOOKUP(L1997,[1]Key!$A$1:$C$72,3,FALSE)</f>
        <v>-87.905463999999995</v>
      </c>
      <c r="O1997">
        <v>19</v>
      </c>
      <c r="P1997">
        <v>0</v>
      </c>
      <c r="Q1997">
        <v>2.9</v>
      </c>
      <c r="R1997">
        <v>2.7</v>
      </c>
      <c r="S1997">
        <v>114</v>
      </c>
      <c r="T1997">
        <f t="shared" si="279"/>
        <v>-1</v>
      </c>
      <c r="U1997" s="1">
        <v>42776</v>
      </c>
      <c r="V1997" s="13">
        <f t="shared" si="280"/>
        <v>42767</v>
      </c>
      <c r="W1997" s="14">
        <f t="shared" si="281"/>
        <v>42776</v>
      </c>
      <c r="X1997" s="1" t="str">
        <f t="shared" si="282"/>
        <v>Friday</v>
      </c>
      <c r="Y1997" s="2">
        <v>0.79071759259259267</v>
      </c>
      <c r="Z1997" s="2">
        <f t="shared" si="283"/>
        <v>0.79166666666666663</v>
      </c>
      <c r="AA1997">
        <f>1</f>
        <v>1</v>
      </c>
      <c r="AB1997" s="1">
        <v>42776</v>
      </c>
      <c r="AC1997" s="13">
        <f t="shared" si="284"/>
        <v>42767</v>
      </c>
      <c r="AD1997" s="14">
        <f t="shared" si="285"/>
        <v>42776</v>
      </c>
      <c r="AE1997" s="1" t="str">
        <f t="shared" si="286"/>
        <v>Friday</v>
      </c>
      <c r="AF1997" s="2">
        <v>0.80364583333333339</v>
      </c>
      <c r="AG1997" s="2">
        <f t="shared" si="287"/>
        <v>0.79166666666666663</v>
      </c>
      <c r="AH1997" t="s">
        <v>27</v>
      </c>
    </row>
    <row r="1998" spans="1:34" x14ac:dyDescent="0.2">
      <c r="A1998">
        <v>1164700</v>
      </c>
      <c r="B1998" t="s">
        <v>20</v>
      </c>
      <c r="C1998" t="s">
        <v>28</v>
      </c>
      <c r="D1998" t="s">
        <v>22</v>
      </c>
      <c r="E1998">
        <v>53202</v>
      </c>
      <c r="F1998" t="s">
        <v>23</v>
      </c>
      <c r="G1998" t="s">
        <v>24</v>
      </c>
      <c r="H1998">
        <v>263</v>
      </c>
      <c r="I1998" t="s">
        <v>41</v>
      </c>
      <c r="J1998">
        <f>VLOOKUP(I1998,[1]Key!$A$1:$C$72,2,FALSE)</f>
        <v>43.04824</v>
      </c>
      <c r="K1998">
        <f>VLOOKUP(I1998,[1]Key!$A$1:$C$72,3,FALSE)</f>
        <v>-87.904970000000006</v>
      </c>
      <c r="L1998" t="s">
        <v>61</v>
      </c>
      <c r="M1998">
        <f>VLOOKUP(L1998,[1]Key!$A$1:$C$72,2,FALSE)</f>
        <v>43.058619999999998</v>
      </c>
      <c r="N1998">
        <f>VLOOKUP(L1998,[1]Key!$A$1:$C$72,3,FALSE)</f>
        <v>-87.885319999999993</v>
      </c>
      <c r="O1998">
        <v>53</v>
      </c>
      <c r="P1998">
        <v>0</v>
      </c>
      <c r="Q1998">
        <v>8</v>
      </c>
      <c r="R1998">
        <v>7.6</v>
      </c>
      <c r="S1998">
        <v>318</v>
      </c>
      <c r="T1998">
        <f t="shared" si="279"/>
        <v>-1</v>
      </c>
      <c r="U1998" s="1">
        <v>42781</v>
      </c>
      <c r="V1998" s="13">
        <f t="shared" si="280"/>
        <v>42767</v>
      </c>
      <c r="W1998" s="14">
        <f t="shared" si="281"/>
        <v>42781</v>
      </c>
      <c r="X1998" s="1" t="str">
        <f t="shared" si="282"/>
        <v>Wednesday</v>
      </c>
      <c r="Y1998" s="2">
        <v>0.87494212962962958</v>
      </c>
      <c r="Z1998" s="2">
        <f t="shared" si="283"/>
        <v>0.875</v>
      </c>
      <c r="AA1998">
        <f>1</f>
        <v>1</v>
      </c>
      <c r="AB1998" s="1">
        <v>42781</v>
      </c>
      <c r="AC1998" s="13">
        <f t="shared" si="284"/>
        <v>42767</v>
      </c>
      <c r="AD1998" s="14">
        <f t="shared" si="285"/>
        <v>42781</v>
      </c>
      <c r="AE1998" s="1" t="str">
        <f t="shared" si="286"/>
        <v>Wednesday</v>
      </c>
      <c r="AF1998" s="2">
        <v>0.91134259259259265</v>
      </c>
      <c r="AG1998" s="2">
        <f t="shared" si="287"/>
        <v>0.91666666666666663</v>
      </c>
      <c r="AH1998" t="s">
        <v>27</v>
      </c>
    </row>
    <row r="1999" spans="1:34" x14ac:dyDescent="0.2">
      <c r="A1999">
        <v>1170376</v>
      </c>
      <c r="B1999" t="s">
        <v>20</v>
      </c>
      <c r="C1999" t="s">
        <v>103</v>
      </c>
      <c r="D1999" t="s">
        <v>22</v>
      </c>
      <c r="E1999">
        <v>53538</v>
      </c>
      <c r="F1999" t="s">
        <v>23</v>
      </c>
      <c r="G1999" t="s">
        <v>97</v>
      </c>
      <c r="H1999">
        <v>357</v>
      </c>
      <c r="I1999" t="s">
        <v>66</v>
      </c>
      <c r="J1999">
        <f>VLOOKUP(I1999,[1]Key!$A$1:$C$72,2,FALSE)</f>
        <v>43.060155999999999</v>
      </c>
      <c r="K1999">
        <f>VLOOKUP(I1999,[1]Key!$A$1:$C$72,3,FALSE)</f>
        <v>-87.881258000000003</v>
      </c>
      <c r="L1999" t="s">
        <v>63</v>
      </c>
      <c r="M1999">
        <f>VLOOKUP(L1999,[1]Key!$A$1:$C$72,2,FALSE)</f>
        <v>43.078530000000001</v>
      </c>
      <c r="N1999">
        <f>VLOOKUP(L1999,[1]Key!$A$1:$C$72,3,FALSE)</f>
        <v>-87.882620000000003</v>
      </c>
      <c r="O1999">
        <v>13</v>
      </c>
      <c r="P1999">
        <v>0</v>
      </c>
      <c r="Q1999">
        <v>2</v>
      </c>
      <c r="R1999">
        <v>1.9</v>
      </c>
      <c r="S1999">
        <v>78</v>
      </c>
      <c r="T1999">
        <f t="shared" si="279"/>
        <v>-1</v>
      </c>
      <c r="U1999" s="1">
        <v>42788</v>
      </c>
      <c r="V1999" s="13">
        <f t="shared" si="280"/>
        <v>42767</v>
      </c>
      <c r="W1999" s="14">
        <f t="shared" si="281"/>
        <v>42788</v>
      </c>
      <c r="X1999" s="1" t="str">
        <f t="shared" si="282"/>
        <v>Wednesday</v>
      </c>
      <c r="Y1999" s="2">
        <v>0.68912037037037033</v>
      </c>
      <c r="Z1999" s="2">
        <f t="shared" si="283"/>
        <v>0.70833333333333326</v>
      </c>
      <c r="AA1999">
        <f>1</f>
        <v>1</v>
      </c>
      <c r="AB1999" s="1">
        <v>42788</v>
      </c>
      <c r="AC1999" s="13">
        <f t="shared" si="284"/>
        <v>42767</v>
      </c>
      <c r="AD1999" s="14">
        <f t="shared" si="285"/>
        <v>42788</v>
      </c>
      <c r="AE1999" s="1" t="str">
        <f t="shared" si="286"/>
        <v>Wednesday</v>
      </c>
      <c r="AF1999" s="2">
        <v>0.69854166666666673</v>
      </c>
      <c r="AG1999" s="2">
        <f t="shared" si="287"/>
        <v>0.70833333333333326</v>
      </c>
      <c r="AH1999" t="s">
        <v>27</v>
      </c>
    </row>
    <row r="2000" spans="1:34" x14ac:dyDescent="0.2">
      <c r="A2000">
        <v>1179920</v>
      </c>
      <c r="B2000" t="s">
        <v>20</v>
      </c>
      <c r="C2000" t="s">
        <v>104</v>
      </c>
      <c r="D2000" t="s">
        <v>46</v>
      </c>
      <c r="E2000">
        <v>60007</v>
      </c>
      <c r="F2000" t="s">
        <v>23</v>
      </c>
      <c r="G2000" t="s">
        <v>97</v>
      </c>
      <c r="H2000">
        <v>11123</v>
      </c>
      <c r="I2000" t="s">
        <v>87</v>
      </c>
      <c r="J2000">
        <f>VLOOKUP(I2000,[1]Key!$A$1:$C$72,2,FALSE)</f>
        <v>43.077359999999999</v>
      </c>
      <c r="K2000">
        <f>VLOOKUP(I2000,[1]Key!$A$1:$C$72,3,FALSE)</f>
        <v>-87.880769999999998</v>
      </c>
      <c r="L2000" t="s">
        <v>67</v>
      </c>
      <c r="M2000">
        <f>VLOOKUP(L2000,[1]Key!$A$1:$C$72,2,FALSE)</f>
        <v>43.074890000000003</v>
      </c>
      <c r="N2000">
        <f>VLOOKUP(L2000,[1]Key!$A$1:$C$72,3,FALSE)</f>
        <v>-87.882810000000006</v>
      </c>
      <c r="O2000">
        <v>18</v>
      </c>
      <c r="P2000">
        <v>0</v>
      </c>
      <c r="Q2000">
        <v>2.7</v>
      </c>
      <c r="R2000">
        <v>2.6</v>
      </c>
      <c r="S2000">
        <v>108</v>
      </c>
      <c r="T2000">
        <f t="shared" si="279"/>
        <v>-1</v>
      </c>
      <c r="U2000" s="1">
        <v>42784</v>
      </c>
      <c r="V2000" s="13">
        <f t="shared" si="280"/>
        <v>42767</v>
      </c>
      <c r="W2000" s="14">
        <f t="shared" si="281"/>
        <v>42784</v>
      </c>
      <c r="X2000" s="1" t="str">
        <f t="shared" si="282"/>
        <v>Saturday</v>
      </c>
      <c r="Y2000" s="2">
        <v>0.69710648148148147</v>
      </c>
      <c r="Z2000" s="2">
        <f t="shared" si="283"/>
        <v>0.70833333333333326</v>
      </c>
      <c r="AA2000">
        <f>1</f>
        <v>1</v>
      </c>
      <c r="AB2000" s="1">
        <v>42784</v>
      </c>
      <c r="AC2000" s="13">
        <f t="shared" si="284"/>
        <v>42767</v>
      </c>
      <c r="AD2000" s="14">
        <f t="shared" si="285"/>
        <v>42784</v>
      </c>
      <c r="AE2000" s="1" t="str">
        <f t="shared" si="286"/>
        <v>Saturday</v>
      </c>
      <c r="AF2000" s="2">
        <v>0.7093287037037036</v>
      </c>
      <c r="AG2000" s="2">
        <f t="shared" si="287"/>
        <v>0.70833333333333326</v>
      </c>
      <c r="AH2000" t="s">
        <v>27</v>
      </c>
    </row>
    <row r="2001" spans="1:34" x14ac:dyDescent="0.2">
      <c r="A2001">
        <v>1185449</v>
      </c>
      <c r="B2001" t="s">
        <v>20</v>
      </c>
      <c r="C2001" t="s">
        <v>28</v>
      </c>
      <c r="D2001" t="s">
        <v>22</v>
      </c>
      <c r="E2001">
        <v>53211</v>
      </c>
      <c r="F2001" t="s">
        <v>23</v>
      </c>
      <c r="G2001" t="s">
        <v>24</v>
      </c>
      <c r="H2001">
        <v>175</v>
      </c>
      <c r="I2001" t="s">
        <v>80</v>
      </c>
      <c r="J2001">
        <f>VLOOKUP(I2001,[1]Key!$A$1:$C$72,2,FALSE)</f>
        <v>43.052460000000004</v>
      </c>
      <c r="K2001">
        <f>VLOOKUP(I2001,[1]Key!$A$1:$C$72,3,FALSE)</f>
        <v>-87.891000000000005</v>
      </c>
      <c r="L2001" t="s">
        <v>34</v>
      </c>
      <c r="M2001">
        <f>VLOOKUP(L2001,[1]Key!$A$1:$C$72,2,FALSE)</f>
        <v>43.036900000000003</v>
      </c>
      <c r="N2001">
        <f>VLOOKUP(L2001,[1]Key!$A$1:$C$72,3,FALSE)</f>
        <v>-87.89667</v>
      </c>
      <c r="O2001">
        <v>7</v>
      </c>
      <c r="P2001">
        <v>0</v>
      </c>
      <c r="Q2001">
        <v>1.1000000000000001</v>
      </c>
      <c r="R2001">
        <v>1</v>
      </c>
      <c r="S2001">
        <v>42</v>
      </c>
      <c r="T2001">
        <f t="shared" si="279"/>
        <v>-1</v>
      </c>
      <c r="U2001" s="1">
        <v>42776</v>
      </c>
      <c r="V2001" s="13">
        <f t="shared" si="280"/>
        <v>42767</v>
      </c>
      <c r="W2001" s="14">
        <f t="shared" si="281"/>
        <v>42776</v>
      </c>
      <c r="X2001" s="1" t="str">
        <f t="shared" si="282"/>
        <v>Friday</v>
      </c>
      <c r="Y2001" s="2">
        <v>0.65700231481481486</v>
      </c>
      <c r="Z2001" s="2">
        <f t="shared" si="283"/>
        <v>0.66666666666666663</v>
      </c>
      <c r="AA2001">
        <f>1</f>
        <v>1</v>
      </c>
      <c r="AB2001" s="1">
        <v>42776</v>
      </c>
      <c r="AC2001" s="13">
        <f t="shared" si="284"/>
        <v>42767</v>
      </c>
      <c r="AD2001" s="14">
        <f t="shared" si="285"/>
        <v>42776</v>
      </c>
      <c r="AE2001" s="1" t="str">
        <f t="shared" si="286"/>
        <v>Friday</v>
      </c>
      <c r="AF2001" s="2">
        <v>0.6620949074074074</v>
      </c>
      <c r="AG2001" s="2">
        <f t="shared" si="287"/>
        <v>0.66666666666666663</v>
      </c>
      <c r="AH2001" t="s">
        <v>27</v>
      </c>
    </row>
    <row r="2002" spans="1:34" x14ac:dyDescent="0.2">
      <c r="A2002">
        <v>1186494</v>
      </c>
      <c r="B2002" t="s">
        <v>20</v>
      </c>
      <c r="C2002" t="s">
        <v>28</v>
      </c>
      <c r="D2002" t="s">
        <v>22</v>
      </c>
      <c r="E2002">
        <v>53202</v>
      </c>
      <c r="F2002" t="s">
        <v>23</v>
      </c>
      <c r="G2002" t="s">
        <v>97</v>
      </c>
      <c r="H2002">
        <v>5538</v>
      </c>
      <c r="I2002" t="s">
        <v>67</v>
      </c>
      <c r="J2002">
        <f>VLOOKUP(I2002,[1]Key!$A$1:$C$72,2,FALSE)</f>
        <v>43.074890000000003</v>
      </c>
      <c r="K2002">
        <f>VLOOKUP(I2002,[1]Key!$A$1:$C$72,3,FALSE)</f>
        <v>-87.882810000000006</v>
      </c>
      <c r="L2002" t="s">
        <v>61</v>
      </c>
      <c r="M2002">
        <f>VLOOKUP(L2002,[1]Key!$A$1:$C$72,2,FALSE)</f>
        <v>43.058619999999998</v>
      </c>
      <c r="N2002">
        <f>VLOOKUP(L2002,[1]Key!$A$1:$C$72,3,FALSE)</f>
        <v>-87.885319999999993</v>
      </c>
      <c r="O2002">
        <v>9</v>
      </c>
      <c r="P2002">
        <v>0</v>
      </c>
      <c r="Q2002">
        <v>1.4</v>
      </c>
      <c r="R2002">
        <v>1.3</v>
      </c>
      <c r="S2002">
        <v>54</v>
      </c>
      <c r="T2002">
        <f t="shared" si="279"/>
        <v>-1</v>
      </c>
      <c r="U2002" s="1">
        <v>42783</v>
      </c>
      <c r="V2002" s="13">
        <f t="shared" si="280"/>
        <v>42767</v>
      </c>
      <c r="W2002" s="14">
        <f t="shared" si="281"/>
        <v>42783</v>
      </c>
      <c r="X2002" s="1" t="str">
        <f t="shared" si="282"/>
        <v>Friday</v>
      </c>
      <c r="Y2002" s="2">
        <v>0.50907407407407412</v>
      </c>
      <c r="Z2002" s="2">
        <f t="shared" si="283"/>
        <v>0.5</v>
      </c>
      <c r="AA2002">
        <f>1</f>
        <v>1</v>
      </c>
      <c r="AB2002" s="1">
        <v>42783</v>
      </c>
      <c r="AC2002" s="13">
        <f t="shared" si="284"/>
        <v>42767</v>
      </c>
      <c r="AD2002" s="14">
        <f t="shared" si="285"/>
        <v>42783</v>
      </c>
      <c r="AE2002" s="1" t="str">
        <f t="shared" si="286"/>
        <v>Friday</v>
      </c>
      <c r="AF2002" s="2">
        <v>0.51574074074074072</v>
      </c>
      <c r="AG2002" s="2">
        <f t="shared" si="287"/>
        <v>0.5</v>
      </c>
      <c r="AH2002" t="s">
        <v>27</v>
      </c>
    </row>
    <row r="2003" spans="1:34" x14ac:dyDescent="0.2">
      <c r="A2003">
        <v>1201980</v>
      </c>
      <c r="B2003" t="s">
        <v>20</v>
      </c>
      <c r="C2003" t="s">
        <v>106</v>
      </c>
      <c r="D2003" t="s">
        <v>22</v>
      </c>
      <c r="E2003">
        <v>53121</v>
      </c>
      <c r="F2003" t="s">
        <v>23</v>
      </c>
      <c r="G2003" t="s">
        <v>24</v>
      </c>
      <c r="H2003">
        <v>5548</v>
      </c>
      <c r="I2003" t="s">
        <v>67</v>
      </c>
      <c r="J2003">
        <f>VLOOKUP(I2003,[1]Key!$A$1:$C$72,2,FALSE)</f>
        <v>43.074890000000003</v>
      </c>
      <c r="K2003">
        <f>VLOOKUP(I2003,[1]Key!$A$1:$C$72,3,FALSE)</f>
        <v>-87.882810000000006</v>
      </c>
      <c r="L2003" t="s">
        <v>60</v>
      </c>
      <c r="M2003">
        <f>VLOOKUP(L2003,[1]Key!$A$1:$C$72,2,FALSE)</f>
        <v>43.066893999999998</v>
      </c>
      <c r="N2003">
        <f>VLOOKUP(L2003,[1]Key!$A$1:$C$72,3,FALSE)</f>
        <v>-87.877936000000005</v>
      </c>
      <c r="O2003">
        <v>7</v>
      </c>
      <c r="P2003">
        <v>0</v>
      </c>
      <c r="Q2003">
        <v>1.1000000000000001</v>
      </c>
      <c r="R2003">
        <v>1</v>
      </c>
      <c r="S2003">
        <v>42</v>
      </c>
      <c r="T2003">
        <f t="shared" si="279"/>
        <v>-1</v>
      </c>
      <c r="U2003" s="1">
        <v>42787</v>
      </c>
      <c r="V2003" s="13">
        <f t="shared" si="280"/>
        <v>42767</v>
      </c>
      <c r="W2003" s="14">
        <f t="shared" si="281"/>
        <v>42787</v>
      </c>
      <c r="X2003" s="1" t="str">
        <f t="shared" si="282"/>
        <v>Tuesday</v>
      </c>
      <c r="Y2003" s="2">
        <v>0.83296296296296291</v>
      </c>
      <c r="Z2003" s="2">
        <f t="shared" si="283"/>
        <v>0.83333333333333326</v>
      </c>
      <c r="AA2003">
        <f>1</f>
        <v>1</v>
      </c>
      <c r="AB2003" s="1">
        <v>42787</v>
      </c>
      <c r="AC2003" s="13">
        <f t="shared" si="284"/>
        <v>42767</v>
      </c>
      <c r="AD2003" s="14">
        <f t="shared" si="285"/>
        <v>42787</v>
      </c>
      <c r="AE2003" s="1" t="str">
        <f t="shared" si="286"/>
        <v>Tuesday</v>
      </c>
      <c r="AF2003" s="2">
        <v>0.83787037037037038</v>
      </c>
      <c r="AG2003" s="2">
        <f t="shared" si="287"/>
        <v>0.83333333333333326</v>
      </c>
      <c r="AH2003" t="s">
        <v>27</v>
      </c>
    </row>
    <row r="2004" spans="1:34" x14ac:dyDescent="0.2">
      <c r="A2004">
        <v>1201980</v>
      </c>
      <c r="B2004" t="s">
        <v>20</v>
      </c>
      <c r="C2004" t="s">
        <v>106</v>
      </c>
      <c r="D2004" t="s">
        <v>22</v>
      </c>
      <c r="E2004">
        <v>53121</v>
      </c>
      <c r="F2004" t="s">
        <v>23</v>
      </c>
      <c r="G2004" t="s">
        <v>24</v>
      </c>
      <c r="H2004">
        <v>5541</v>
      </c>
      <c r="I2004" t="s">
        <v>60</v>
      </c>
      <c r="J2004">
        <f>VLOOKUP(I2004,[1]Key!$A$1:$C$72,2,FALSE)</f>
        <v>43.066893999999998</v>
      </c>
      <c r="K2004">
        <f>VLOOKUP(I2004,[1]Key!$A$1:$C$72,3,FALSE)</f>
        <v>-87.877936000000005</v>
      </c>
      <c r="L2004" t="s">
        <v>67</v>
      </c>
      <c r="M2004">
        <f>VLOOKUP(L2004,[1]Key!$A$1:$C$72,2,FALSE)</f>
        <v>43.074890000000003</v>
      </c>
      <c r="N2004">
        <f>VLOOKUP(L2004,[1]Key!$A$1:$C$72,3,FALSE)</f>
        <v>-87.882810000000006</v>
      </c>
      <c r="O2004">
        <v>6</v>
      </c>
      <c r="P2004">
        <v>0</v>
      </c>
      <c r="Q2004">
        <v>0.9</v>
      </c>
      <c r="R2004">
        <v>0.9</v>
      </c>
      <c r="S2004">
        <v>36</v>
      </c>
      <c r="T2004">
        <f t="shared" si="279"/>
        <v>-1</v>
      </c>
      <c r="U2004" s="1">
        <v>42779</v>
      </c>
      <c r="V2004" s="13">
        <f t="shared" si="280"/>
        <v>42767</v>
      </c>
      <c r="W2004" s="14">
        <f t="shared" si="281"/>
        <v>42779</v>
      </c>
      <c r="X2004" s="1" t="str">
        <f t="shared" si="282"/>
        <v>Monday</v>
      </c>
      <c r="Y2004" s="2">
        <v>0.53133101851851849</v>
      </c>
      <c r="Z2004" s="2">
        <f t="shared" si="283"/>
        <v>0.54166666666666663</v>
      </c>
      <c r="AA2004">
        <f>1</f>
        <v>1</v>
      </c>
      <c r="AB2004" s="1">
        <v>42779</v>
      </c>
      <c r="AC2004" s="13">
        <f t="shared" si="284"/>
        <v>42767</v>
      </c>
      <c r="AD2004" s="14">
        <f t="shared" si="285"/>
        <v>42779</v>
      </c>
      <c r="AE2004" s="1" t="str">
        <f t="shared" si="286"/>
        <v>Monday</v>
      </c>
      <c r="AF2004" s="2">
        <v>0.53559027777777779</v>
      </c>
      <c r="AG2004" s="2">
        <f t="shared" si="287"/>
        <v>0.54166666666666663</v>
      </c>
      <c r="AH2004" t="s">
        <v>27</v>
      </c>
    </row>
    <row r="2005" spans="1:34" x14ac:dyDescent="0.2">
      <c r="A2005">
        <v>1214414</v>
      </c>
      <c r="B2005" t="s">
        <v>20</v>
      </c>
      <c r="C2005" t="s">
        <v>28</v>
      </c>
      <c r="D2005" t="s">
        <v>22</v>
      </c>
      <c r="E2005">
        <v>53211</v>
      </c>
      <c r="F2005" t="s">
        <v>23</v>
      </c>
      <c r="G2005" t="s">
        <v>24</v>
      </c>
      <c r="H2005">
        <v>5434</v>
      </c>
      <c r="I2005" t="s">
        <v>65</v>
      </c>
      <c r="J2005">
        <f>VLOOKUP(I2005,[1]Key!$A$1:$C$72,2,FALSE)</f>
        <v>43.060786</v>
      </c>
      <c r="K2005">
        <f>VLOOKUP(I2005,[1]Key!$A$1:$C$72,3,FALSE)</f>
        <v>-87.883825999999999</v>
      </c>
      <c r="L2005" t="s">
        <v>43</v>
      </c>
      <c r="M2005">
        <f>VLOOKUP(L2005,[1]Key!$A$1:$C$72,2,FALSE)</f>
        <v>43.03886</v>
      </c>
      <c r="N2005">
        <f>VLOOKUP(L2005,[1]Key!$A$1:$C$72,3,FALSE)</f>
        <v>-87.902720000000002</v>
      </c>
      <c r="O2005">
        <v>12</v>
      </c>
      <c r="P2005">
        <v>0</v>
      </c>
      <c r="Q2005">
        <v>1.8</v>
      </c>
      <c r="R2005">
        <v>1.7</v>
      </c>
      <c r="S2005">
        <v>72</v>
      </c>
      <c r="T2005">
        <f t="shared" si="279"/>
        <v>-1</v>
      </c>
      <c r="U2005" s="1">
        <v>42787</v>
      </c>
      <c r="V2005" s="13">
        <f t="shared" si="280"/>
        <v>42767</v>
      </c>
      <c r="W2005" s="14">
        <f t="shared" si="281"/>
        <v>42787</v>
      </c>
      <c r="X2005" s="1" t="str">
        <f t="shared" si="282"/>
        <v>Tuesday</v>
      </c>
      <c r="Y2005" s="2">
        <v>0.34410879629629632</v>
      </c>
      <c r="Z2005" s="2">
        <f t="shared" si="283"/>
        <v>0.33333333333333331</v>
      </c>
      <c r="AA2005">
        <f>1</f>
        <v>1</v>
      </c>
      <c r="AB2005" s="1">
        <v>42787</v>
      </c>
      <c r="AC2005" s="13">
        <f t="shared" si="284"/>
        <v>42767</v>
      </c>
      <c r="AD2005" s="14">
        <f t="shared" si="285"/>
        <v>42787</v>
      </c>
      <c r="AE2005" s="1" t="str">
        <f t="shared" si="286"/>
        <v>Tuesday</v>
      </c>
      <c r="AF2005" s="2">
        <v>0.35275462962962961</v>
      </c>
      <c r="AG2005" s="2">
        <f t="shared" si="287"/>
        <v>0.33333333333333331</v>
      </c>
      <c r="AH2005" t="s">
        <v>27</v>
      </c>
    </row>
    <row r="2006" spans="1:34" x14ac:dyDescent="0.2">
      <c r="A2006">
        <v>1214414</v>
      </c>
      <c r="B2006" t="s">
        <v>20</v>
      </c>
      <c r="C2006" t="s">
        <v>28</v>
      </c>
      <c r="D2006" t="s">
        <v>22</v>
      </c>
      <c r="E2006">
        <v>53211</v>
      </c>
      <c r="F2006" t="s">
        <v>23</v>
      </c>
      <c r="G2006" t="s">
        <v>24</v>
      </c>
      <c r="H2006">
        <v>5434</v>
      </c>
      <c r="I2006" t="s">
        <v>43</v>
      </c>
      <c r="J2006">
        <f>VLOOKUP(I2006,[1]Key!$A$1:$C$72,2,FALSE)</f>
        <v>43.03886</v>
      </c>
      <c r="K2006">
        <f>VLOOKUP(I2006,[1]Key!$A$1:$C$72,3,FALSE)</f>
        <v>-87.902720000000002</v>
      </c>
      <c r="L2006" t="s">
        <v>61</v>
      </c>
      <c r="M2006">
        <f>VLOOKUP(L2006,[1]Key!$A$1:$C$72,2,FALSE)</f>
        <v>43.058619999999998</v>
      </c>
      <c r="N2006">
        <f>VLOOKUP(L2006,[1]Key!$A$1:$C$72,3,FALSE)</f>
        <v>-87.885319999999993</v>
      </c>
      <c r="O2006">
        <v>13</v>
      </c>
      <c r="P2006">
        <v>0</v>
      </c>
      <c r="Q2006">
        <v>2</v>
      </c>
      <c r="R2006">
        <v>1.9</v>
      </c>
      <c r="S2006">
        <v>78</v>
      </c>
      <c r="T2006">
        <f t="shared" si="279"/>
        <v>-1</v>
      </c>
      <c r="U2006" s="1">
        <v>42787</v>
      </c>
      <c r="V2006" s="13">
        <f t="shared" si="280"/>
        <v>42767</v>
      </c>
      <c r="W2006" s="14">
        <f t="shared" si="281"/>
        <v>42787</v>
      </c>
      <c r="X2006" s="1" t="str">
        <f t="shared" si="282"/>
        <v>Tuesday</v>
      </c>
      <c r="Y2006" s="2">
        <v>0.70961805555555557</v>
      </c>
      <c r="Z2006" s="2">
        <f t="shared" si="283"/>
        <v>0.70833333333333326</v>
      </c>
      <c r="AA2006">
        <f>1</f>
        <v>1</v>
      </c>
      <c r="AB2006" s="1">
        <v>42787</v>
      </c>
      <c r="AC2006" s="13">
        <f t="shared" si="284"/>
        <v>42767</v>
      </c>
      <c r="AD2006" s="14">
        <f t="shared" si="285"/>
        <v>42787</v>
      </c>
      <c r="AE2006" s="1" t="str">
        <f t="shared" si="286"/>
        <v>Tuesday</v>
      </c>
      <c r="AF2006" s="2">
        <v>0.71833333333333327</v>
      </c>
      <c r="AG2006" s="2">
        <f t="shared" si="287"/>
        <v>0.70833333333333326</v>
      </c>
      <c r="AH2006" t="s">
        <v>27</v>
      </c>
    </row>
    <row r="2007" spans="1:34" x14ac:dyDescent="0.2">
      <c r="A2007">
        <v>1215751</v>
      </c>
      <c r="B2007" t="s">
        <v>20</v>
      </c>
      <c r="C2007" t="s">
        <v>96</v>
      </c>
      <c r="D2007" t="s">
        <v>22</v>
      </c>
      <c r="E2007">
        <v>53212</v>
      </c>
      <c r="F2007" t="s">
        <v>23</v>
      </c>
      <c r="G2007" t="s">
        <v>97</v>
      </c>
      <c r="H2007">
        <v>5712</v>
      </c>
      <c r="I2007" t="s">
        <v>67</v>
      </c>
      <c r="J2007">
        <f>VLOOKUP(I2007,[1]Key!$A$1:$C$72,2,FALSE)</f>
        <v>43.074890000000003</v>
      </c>
      <c r="K2007">
        <f>VLOOKUP(I2007,[1]Key!$A$1:$C$72,3,FALSE)</f>
        <v>-87.882810000000006</v>
      </c>
      <c r="L2007" t="s">
        <v>67</v>
      </c>
      <c r="M2007">
        <f>VLOOKUP(L2007,[1]Key!$A$1:$C$72,2,FALSE)</f>
        <v>43.074890000000003</v>
      </c>
      <c r="N2007">
        <f>VLOOKUP(L2007,[1]Key!$A$1:$C$72,3,FALSE)</f>
        <v>-87.882810000000006</v>
      </c>
      <c r="O2007">
        <v>26</v>
      </c>
      <c r="P2007">
        <v>0</v>
      </c>
      <c r="Q2007">
        <v>3.9</v>
      </c>
      <c r="R2007">
        <v>3.7</v>
      </c>
      <c r="S2007">
        <v>156</v>
      </c>
      <c r="T2007">
        <f t="shared" si="279"/>
        <v>-1</v>
      </c>
      <c r="U2007" s="1">
        <v>42773</v>
      </c>
      <c r="V2007" s="13">
        <f t="shared" si="280"/>
        <v>42767</v>
      </c>
      <c r="W2007" s="14">
        <f t="shared" si="281"/>
        <v>42773</v>
      </c>
      <c r="X2007" s="1" t="str">
        <f t="shared" si="282"/>
        <v>Tuesday</v>
      </c>
      <c r="Y2007" s="2">
        <v>0.45111111111111107</v>
      </c>
      <c r="Z2007" s="2">
        <f t="shared" si="283"/>
        <v>0.45833333333333331</v>
      </c>
      <c r="AA2007">
        <f>1</f>
        <v>1</v>
      </c>
      <c r="AB2007" s="1">
        <v>42773</v>
      </c>
      <c r="AC2007" s="13">
        <f t="shared" si="284"/>
        <v>42767</v>
      </c>
      <c r="AD2007" s="14">
        <f t="shared" si="285"/>
        <v>42773</v>
      </c>
      <c r="AE2007" s="1" t="str">
        <f t="shared" si="286"/>
        <v>Tuesday</v>
      </c>
      <c r="AF2007" s="2">
        <v>0.46910879629629632</v>
      </c>
      <c r="AG2007" s="2">
        <f t="shared" si="287"/>
        <v>0.45833333333333331</v>
      </c>
      <c r="AH2007" t="s">
        <v>35</v>
      </c>
    </row>
    <row r="2008" spans="1:34" x14ac:dyDescent="0.2">
      <c r="A2008">
        <v>1221935</v>
      </c>
      <c r="B2008" t="s">
        <v>20</v>
      </c>
      <c r="C2008" t="s">
        <v>100</v>
      </c>
      <c r="D2008" t="s">
        <v>22</v>
      </c>
      <c r="E2008">
        <v>53211</v>
      </c>
      <c r="F2008" t="s">
        <v>23</v>
      </c>
      <c r="G2008" t="s">
        <v>97</v>
      </c>
      <c r="H2008">
        <v>11047</v>
      </c>
      <c r="I2008" t="s">
        <v>67</v>
      </c>
      <c r="J2008">
        <f>VLOOKUP(I2008,[1]Key!$A$1:$C$72,2,FALSE)</f>
        <v>43.074890000000003</v>
      </c>
      <c r="K2008">
        <f>VLOOKUP(I2008,[1]Key!$A$1:$C$72,3,FALSE)</f>
        <v>-87.882810000000006</v>
      </c>
      <c r="L2008" t="s">
        <v>67</v>
      </c>
      <c r="M2008">
        <f>VLOOKUP(L2008,[1]Key!$A$1:$C$72,2,FALSE)</f>
        <v>43.074890000000003</v>
      </c>
      <c r="N2008">
        <f>VLOOKUP(L2008,[1]Key!$A$1:$C$72,3,FALSE)</f>
        <v>-87.882810000000006</v>
      </c>
      <c r="O2008">
        <v>24</v>
      </c>
      <c r="P2008">
        <v>0</v>
      </c>
      <c r="Q2008">
        <v>3.6</v>
      </c>
      <c r="R2008">
        <v>3.4</v>
      </c>
      <c r="S2008">
        <v>144</v>
      </c>
      <c r="T2008">
        <f t="shared" si="279"/>
        <v>-1</v>
      </c>
      <c r="U2008" s="1">
        <v>42784</v>
      </c>
      <c r="V2008" s="13">
        <f t="shared" si="280"/>
        <v>42767</v>
      </c>
      <c r="W2008" s="14">
        <f t="shared" si="281"/>
        <v>42784</v>
      </c>
      <c r="X2008" s="1" t="str">
        <f t="shared" si="282"/>
        <v>Saturday</v>
      </c>
      <c r="Y2008" s="2">
        <v>0.72134259259259259</v>
      </c>
      <c r="Z2008" s="2">
        <f t="shared" si="283"/>
        <v>0.70833333333333326</v>
      </c>
      <c r="AA2008">
        <f>1</f>
        <v>1</v>
      </c>
      <c r="AB2008" s="1">
        <v>42784</v>
      </c>
      <c r="AC2008" s="13">
        <f t="shared" si="284"/>
        <v>42767</v>
      </c>
      <c r="AD2008" s="14">
        <f t="shared" si="285"/>
        <v>42784</v>
      </c>
      <c r="AE2008" s="1" t="str">
        <f t="shared" si="286"/>
        <v>Saturday</v>
      </c>
      <c r="AF2008" s="2">
        <v>0.73777777777777775</v>
      </c>
      <c r="AG2008" s="2">
        <f t="shared" si="287"/>
        <v>0.75</v>
      </c>
      <c r="AH2008" t="s">
        <v>35</v>
      </c>
    </row>
    <row r="2009" spans="1:34" x14ac:dyDescent="0.2">
      <c r="A2009">
        <v>1223090</v>
      </c>
      <c r="B2009" t="s">
        <v>20</v>
      </c>
      <c r="C2009" t="s">
        <v>100</v>
      </c>
      <c r="D2009" t="s">
        <v>22</v>
      </c>
      <c r="E2009">
        <v>53211</v>
      </c>
      <c r="F2009" t="s">
        <v>23</v>
      </c>
      <c r="G2009" t="s">
        <v>97</v>
      </c>
      <c r="H2009">
        <v>11123</v>
      </c>
      <c r="I2009" t="s">
        <v>67</v>
      </c>
      <c r="J2009">
        <f>VLOOKUP(I2009,[1]Key!$A$1:$C$72,2,FALSE)</f>
        <v>43.074890000000003</v>
      </c>
      <c r="K2009">
        <f>VLOOKUP(I2009,[1]Key!$A$1:$C$72,3,FALSE)</f>
        <v>-87.882810000000006</v>
      </c>
      <c r="L2009" t="s">
        <v>67</v>
      </c>
      <c r="M2009">
        <f>VLOOKUP(L2009,[1]Key!$A$1:$C$72,2,FALSE)</f>
        <v>43.074890000000003</v>
      </c>
      <c r="N2009">
        <f>VLOOKUP(L2009,[1]Key!$A$1:$C$72,3,FALSE)</f>
        <v>-87.882810000000006</v>
      </c>
      <c r="O2009">
        <v>24</v>
      </c>
      <c r="P2009">
        <v>0</v>
      </c>
      <c r="Q2009">
        <v>3.6</v>
      </c>
      <c r="R2009">
        <v>3.4</v>
      </c>
      <c r="S2009">
        <v>144</v>
      </c>
      <c r="T2009">
        <f t="shared" si="279"/>
        <v>-1</v>
      </c>
      <c r="U2009" s="1">
        <v>42784</v>
      </c>
      <c r="V2009" s="13">
        <f t="shared" si="280"/>
        <v>42767</v>
      </c>
      <c r="W2009" s="14">
        <f t="shared" si="281"/>
        <v>42784</v>
      </c>
      <c r="X2009" s="1" t="str">
        <f t="shared" si="282"/>
        <v>Saturday</v>
      </c>
      <c r="Y2009" s="2">
        <v>0.72122685185185187</v>
      </c>
      <c r="Z2009" s="2">
        <f t="shared" si="283"/>
        <v>0.70833333333333326</v>
      </c>
      <c r="AA2009">
        <f>1</f>
        <v>1</v>
      </c>
      <c r="AB2009" s="1">
        <v>42784</v>
      </c>
      <c r="AC2009" s="13">
        <f t="shared" si="284"/>
        <v>42767</v>
      </c>
      <c r="AD2009" s="14">
        <f t="shared" si="285"/>
        <v>42784</v>
      </c>
      <c r="AE2009" s="1" t="str">
        <f t="shared" si="286"/>
        <v>Saturday</v>
      </c>
      <c r="AF2009" s="2">
        <v>0.7378703703703704</v>
      </c>
      <c r="AG2009" s="2">
        <f t="shared" si="287"/>
        <v>0.75</v>
      </c>
      <c r="AH2009" t="s">
        <v>35</v>
      </c>
    </row>
    <row r="2010" spans="1:34" x14ac:dyDescent="0.2">
      <c r="A2010">
        <v>1224715</v>
      </c>
      <c r="B2010" t="s">
        <v>20</v>
      </c>
      <c r="C2010" t="s">
        <v>28</v>
      </c>
      <c r="D2010" t="s">
        <v>22</v>
      </c>
      <c r="E2010">
        <v>53212</v>
      </c>
      <c r="F2010" t="s">
        <v>23</v>
      </c>
      <c r="G2010" t="s">
        <v>24</v>
      </c>
      <c r="H2010">
        <v>5569</v>
      </c>
      <c r="I2010" t="s">
        <v>30</v>
      </c>
      <c r="J2010">
        <f>VLOOKUP(I2010,[1]Key!$A$1:$C$72,2,FALSE)</f>
        <v>43.05847</v>
      </c>
      <c r="K2010">
        <f>VLOOKUP(I2010,[1]Key!$A$1:$C$72,3,FALSE)</f>
        <v>-87.898079999999993</v>
      </c>
      <c r="L2010" t="s">
        <v>32</v>
      </c>
      <c r="M2010">
        <f>VLOOKUP(L2010,[1]Key!$A$1:$C$72,2,FALSE)</f>
        <v>43.038719999999998</v>
      </c>
      <c r="N2010">
        <f>VLOOKUP(L2010,[1]Key!$A$1:$C$72,3,FALSE)</f>
        <v>-87.905339999999995</v>
      </c>
      <c r="O2010">
        <v>10</v>
      </c>
      <c r="P2010">
        <v>0</v>
      </c>
      <c r="Q2010">
        <v>1.5</v>
      </c>
      <c r="R2010">
        <v>1.4</v>
      </c>
      <c r="S2010">
        <v>60</v>
      </c>
      <c r="T2010">
        <f t="shared" si="279"/>
        <v>-1</v>
      </c>
      <c r="U2010" s="1">
        <v>42791</v>
      </c>
      <c r="V2010" s="13">
        <f t="shared" si="280"/>
        <v>42767</v>
      </c>
      <c r="W2010" s="14">
        <f t="shared" si="281"/>
        <v>42791</v>
      </c>
      <c r="X2010" s="1" t="str">
        <f t="shared" si="282"/>
        <v>Saturday</v>
      </c>
      <c r="Y2010" s="2">
        <v>0.32385416666666667</v>
      </c>
      <c r="Z2010" s="2">
        <f t="shared" si="283"/>
        <v>0.33333333333333331</v>
      </c>
      <c r="AA2010">
        <f>1</f>
        <v>1</v>
      </c>
      <c r="AB2010" s="1">
        <v>42791</v>
      </c>
      <c r="AC2010" s="13">
        <f t="shared" si="284"/>
        <v>42767</v>
      </c>
      <c r="AD2010" s="14">
        <f t="shared" si="285"/>
        <v>42791</v>
      </c>
      <c r="AE2010" s="1" t="str">
        <f t="shared" si="286"/>
        <v>Saturday</v>
      </c>
      <c r="AF2010" s="2">
        <v>0.33090277777777777</v>
      </c>
      <c r="AG2010" s="2">
        <f t="shared" si="287"/>
        <v>0.33333333333333331</v>
      </c>
      <c r="AH2010" t="s">
        <v>27</v>
      </c>
    </row>
    <row r="2011" spans="1:34" x14ac:dyDescent="0.2">
      <c r="A2011">
        <v>1224715</v>
      </c>
      <c r="B2011" t="s">
        <v>20</v>
      </c>
      <c r="C2011" t="s">
        <v>28</v>
      </c>
      <c r="D2011" t="s">
        <v>22</v>
      </c>
      <c r="E2011">
        <v>53212</v>
      </c>
      <c r="F2011" t="s">
        <v>23</v>
      </c>
      <c r="G2011" t="s">
        <v>24</v>
      </c>
      <c r="H2011">
        <v>28</v>
      </c>
      <c r="I2011" t="s">
        <v>41</v>
      </c>
      <c r="J2011">
        <f>VLOOKUP(I2011,[1]Key!$A$1:$C$72,2,FALSE)</f>
        <v>43.04824</v>
      </c>
      <c r="K2011">
        <f>VLOOKUP(I2011,[1]Key!$A$1:$C$72,3,FALSE)</f>
        <v>-87.904970000000006</v>
      </c>
      <c r="L2011" t="s">
        <v>30</v>
      </c>
      <c r="M2011">
        <f>VLOOKUP(L2011,[1]Key!$A$1:$C$72,2,FALSE)</f>
        <v>43.05847</v>
      </c>
      <c r="N2011">
        <f>VLOOKUP(L2011,[1]Key!$A$1:$C$72,3,FALSE)</f>
        <v>-87.898079999999993</v>
      </c>
      <c r="O2011">
        <v>5</v>
      </c>
      <c r="P2011">
        <v>0</v>
      </c>
      <c r="Q2011">
        <v>0.8</v>
      </c>
      <c r="R2011">
        <v>0.7</v>
      </c>
      <c r="S2011">
        <v>30</v>
      </c>
      <c r="T2011">
        <f t="shared" si="279"/>
        <v>-1</v>
      </c>
      <c r="U2011" s="1">
        <v>42786</v>
      </c>
      <c r="V2011" s="13">
        <f t="shared" si="280"/>
        <v>42767</v>
      </c>
      <c r="W2011" s="14">
        <f t="shared" si="281"/>
        <v>42786</v>
      </c>
      <c r="X2011" s="1" t="str">
        <f t="shared" si="282"/>
        <v>Monday</v>
      </c>
      <c r="Y2011" s="2">
        <v>0.79680555555555566</v>
      </c>
      <c r="Z2011" s="2">
        <f t="shared" si="283"/>
        <v>0.79166666666666663</v>
      </c>
      <c r="AA2011">
        <f>1</f>
        <v>1</v>
      </c>
      <c r="AB2011" s="1">
        <v>42786</v>
      </c>
      <c r="AC2011" s="13">
        <f t="shared" si="284"/>
        <v>42767</v>
      </c>
      <c r="AD2011" s="14">
        <f t="shared" si="285"/>
        <v>42786</v>
      </c>
      <c r="AE2011" s="1" t="str">
        <f t="shared" si="286"/>
        <v>Monday</v>
      </c>
      <c r="AF2011" s="2">
        <v>0.8000694444444445</v>
      </c>
      <c r="AG2011" s="2">
        <f t="shared" si="287"/>
        <v>0.79166666666666663</v>
      </c>
      <c r="AH2011" t="s">
        <v>27</v>
      </c>
    </row>
    <row r="2012" spans="1:34" x14ac:dyDescent="0.2">
      <c r="A2012">
        <v>1236829</v>
      </c>
      <c r="B2012" t="s">
        <v>20</v>
      </c>
      <c r="C2012" t="s">
        <v>28</v>
      </c>
      <c r="D2012" t="s">
        <v>22</v>
      </c>
      <c r="E2012">
        <v>53211</v>
      </c>
      <c r="F2012" t="s">
        <v>23</v>
      </c>
      <c r="G2012" t="s">
        <v>97</v>
      </c>
      <c r="H2012">
        <v>9</v>
      </c>
      <c r="I2012" t="s">
        <v>67</v>
      </c>
      <c r="J2012">
        <f>VLOOKUP(I2012,[1]Key!$A$1:$C$72,2,FALSE)</f>
        <v>43.074890000000003</v>
      </c>
      <c r="K2012">
        <f>VLOOKUP(I2012,[1]Key!$A$1:$C$72,3,FALSE)</f>
        <v>-87.882810000000006</v>
      </c>
      <c r="L2012" t="s">
        <v>77</v>
      </c>
      <c r="M2012">
        <f>VLOOKUP(L2012,[1]Key!$A$1:$C$72,2,FALSE)</f>
        <v>43.074655999999997</v>
      </c>
      <c r="N2012">
        <f>VLOOKUP(L2012,[1]Key!$A$1:$C$72,3,FALSE)</f>
        <v>-87.889011999999994</v>
      </c>
      <c r="O2012">
        <v>4</v>
      </c>
      <c r="P2012">
        <v>0</v>
      </c>
      <c r="Q2012">
        <v>0.6</v>
      </c>
      <c r="R2012">
        <v>0.6</v>
      </c>
      <c r="S2012">
        <v>24</v>
      </c>
      <c r="T2012">
        <f t="shared" si="279"/>
        <v>-1</v>
      </c>
      <c r="U2012" s="1">
        <v>42784</v>
      </c>
      <c r="V2012" s="13">
        <f t="shared" si="280"/>
        <v>42767</v>
      </c>
      <c r="W2012" s="14">
        <f t="shared" si="281"/>
        <v>42784</v>
      </c>
      <c r="X2012" s="1" t="str">
        <f t="shared" si="282"/>
        <v>Saturday</v>
      </c>
      <c r="Y2012" s="2">
        <v>0.70819444444444446</v>
      </c>
      <c r="Z2012" s="2">
        <f t="shared" si="283"/>
        <v>0.70833333333333326</v>
      </c>
      <c r="AA2012">
        <f>1</f>
        <v>1</v>
      </c>
      <c r="AB2012" s="1">
        <v>42784</v>
      </c>
      <c r="AC2012" s="13">
        <f t="shared" si="284"/>
        <v>42767</v>
      </c>
      <c r="AD2012" s="14">
        <f t="shared" si="285"/>
        <v>42784</v>
      </c>
      <c r="AE2012" s="1" t="str">
        <f t="shared" si="286"/>
        <v>Saturday</v>
      </c>
      <c r="AF2012" s="2">
        <v>0.71055555555555561</v>
      </c>
      <c r="AG2012" s="2">
        <f t="shared" si="287"/>
        <v>0.70833333333333326</v>
      </c>
      <c r="AH2012" t="s">
        <v>27</v>
      </c>
    </row>
    <row r="2013" spans="1:34" x14ac:dyDescent="0.2">
      <c r="A2013">
        <v>1236829</v>
      </c>
      <c r="B2013" t="s">
        <v>20</v>
      </c>
      <c r="C2013" t="s">
        <v>28</v>
      </c>
      <c r="D2013" t="s">
        <v>22</v>
      </c>
      <c r="E2013">
        <v>53211</v>
      </c>
      <c r="F2013" t="s">
        <v>23</v>
      </c>
      <c r="G2013" t="s">
        <v>97</v>
      </c>
      <c r="H2013">
        <v>11168</v>
      </c>
      <c r="I2013" t="s">
        <v>67</v>
      </c>
      <c r="J2013">
        <f>VLOOKUP(I2013,[1]Key!$A$1:$C$72,2,FALSE)</f>
        <v>43.074890000000003</v>
      </c>
      <c r="K2013">
        <f>VLOOKUP(I2013,[1]Key!$A$1:$C$72,3,FALSE)</f>
        <v>-87.882810000000006</v>
      </c>
      <c r="L2013" t="s">
        <v>77</v>
      </c>
      <c r="M2013">
        <f>VLOOKUP(L2013,[1]Key!$A$1:$C$72,2,FALSE)</f>
        <v>43.074655999999997</v>
      </c>
      <c r="N2013">
        <f>VLOOKUP(L2013,[1]Key!$A$1:$C$72,3,FALSE)</f>
        <v>-87.889011999999994</v>
      </c>
      <c r="O2013">
        <v>2</v>
      </c>
      <c r="P2013">
        <v>0</v>
      </c>
      <c r="Q2013">
        <v>0.3</v>
      </c>
      <c r="R2013">
        <v>0.3</v>
      </c>
      <c r="S2013">
        <v>12</v>
      </c>
      <c r="T2013">
        <f t="shared" si="279"/>
        <v>-1</v>
      </c>
      <c r="U2013" s="1">
        <v>42787</v>
      </c>
      <c r="V2013" s="13">
        <f t="shared" si="280"/>
        <v>42767</v>
      </c>
      <c r="W2013" s="14">
        <f t="shared" si="281"/>
        <v>42787</v>
      </c>
      <c r="X2013" s="1" t="str">
        <f t="shared" si="282"/>
        <v>Tuesday</v>
      </c>
      <c r="Y2013" s="2">
        <v>0.41339120370370369</v>
      </c>
      <c r="Z2013" s="2">
        <f t="shared" si="283"/>
        <v>0.41666666666666663</v>
      </c>
      <c r="AA2013">
        <f>1</f>
        <v>1</v>
      </c>
      <c r="AB2013" s="1">
        <v>42787</v>
      </c>
      <c r="AC2013" s="13">
        <f t="shared" si="284"/>
        <v>42767</v>
      </c>
      <c r="AD2013" s="14">
        <f t="shared" si="285"/>
        <v>42787</v>
      </c>
      <c r="AE2013" s="1" t="str">
        <f t="shared" si="286"/>
        <v>Tuesday</v>
      </c>
      <c r="AF2013" s="2">
        <v>0.41523148148148148</v>
      </c>
      <c r="AG2013" s="2">
        <f t="shared" si="287"/>
        <v>0.41666666666666663</v>
      </c>
      <c r="AH2013" t="s">
        <v>27</v>
      </c>
    </row>
    <row r="2014" spans="1:34" x14ac:dyDescent="0.2">
      <c r="A2014">
        <v>1237726</v>
      </c>
      <c r="B2014" t="s">
        <v>20</v>
      </c>
      <c r="C2014" t="s">
        <v>107</v>
      </c>
      <c r="D2014" t="s">
        <v>22</v>
      </c>
      <c r="E2014">
        <v>53188</v>
      </c>
      <c r="F2014" t="s">
        <v>23</v>
      </c>
      <c r="G2014" t="s">
        <v>97</v>
      </c>
      <c r="H2014">
        <v>5462</v>
      </c>
      <c r="I2014" t="s">
        <v>87</v>
      </c>
      <c r="J2014">
        <f>VLOOKUP(I2014,[1]Key!$A$1:$C$72,2,FALSE)</f>
        <v>43.077359999999999</v>
      </c>
      <c r="K2014">
        <f>VLOOKUP(I2014,[1]Key!$A$1:$C$72,3,FALSE)</f>
        <v>-87.880769999999998</v>
      </c>
      <c r="L2014" t="s">
        <v>61</v>
      </c>
      <c r="M2014">
        <f>VLOOKUP(L2014,[1]Key!$A$1:$C$72,2,FALSE)</f>
        <v>43.058619999999998</v>
      </c>
      <c r="N2014">
        <f>VLOOKUP(L2014,[1]Key!$A$1:$C$72,3,FALSE)</f>
        <v>-87.885319999999993</v>
      </c>
      <c r="O2014">
        <v>14</v>
      </c>
      <c r="P2014">
        <v>0</v>
      </c>
      <c r="Q2014">
        <v>2.1</v>
      </c>
      <c r="R2014">
        <v>2</v>
      </c>
      <c r="S2014">
        <v>84</v>
      </c>
      <c r="T2014">
        <f t="shared" si="279"/>
        <v>-1</v>
      </c>
      <c r="U2014" s="1">
        <v>42788</v>
      </c>
      <c r="V2014" s="13">
        <f t="shared" si="280"/>
        <v>42767</v>
      </c>
      <c r="W2014" s="14">
        <f t="shared" si="281"/>
        <v>42788</v>
      </c>
      <c r="X2014" s="1" t="str">
        <f t="shared" si="282"/>
        <v>Wednesday</v>
      </c>
      <c r="Y2014" s="2">
        <v>0.64701388888888889</v>
      </c>
      <c r="Z2014" s="2">
        <f t="shared" si="283"/>
        <v>0.66666666666666663</v>
      </c>
      <c r="AA2014">
        <f>1</f>
        <v>1</v>
      </c>
      <c r="AB2014" s="1">
        <v>42788</v>
      </c>
      <c r="AC2014" s="13">
        <f t="shared" si="284"/>
        <v>42767</v>
      </c>
      <c r="AD2014" s="14">
        <f t="shared" si="285"/>
        <v>42788</v>
      </c>
      <c r="AE2014" s="1" t="str">
        <f t="shared" si="286"/>
        <v>Wednesday</v>
      </c>
      <c r="AF2014" s="2">
        <v>0.65667824074074077</v>
      </c>
      <c r="AG2014" s="2">
        <f t="shared" si="287"/>
        <v>0.66666666666666663</v>
      </c>
      <c r="AH2014" t="s">
        <v>27</v>
      </c>
    </row>
    <row r="2015" spans="1:34" x14ac:dyDescent="0.2">
      <c r="A2015">
        <v>1240065</v>
      </c>
      <c r="B2015" t="s">
        <v>20</v>
      </c>
      <c r="C2015" t="s">
        <v>28</v>
      </c>
      <c r="D2015" t="s">
        <v>22</v>
      </c>
      <c r="E2015">
        <v>53212</v>
      </c>
      <c r="F2015" t="s">
        <v>23</v>
      </c>
      <c r="G2015" t="s">
        <v>24</v>
      </c>
      <c r="H2015">
        <v>976</v>
      </c>
      <c r="I2015" t="s">
        <v>47</v>
      </c>
      <c r="J2015">
        <f>VLOOKUP(I2015,[1]Key!$A$1:$C$72,2,FALSE)</f>
        <v>43.049230000000001</v>
      </c>
      <c r="K2015">
        <f>VLOOKUP(I2015,[1]Key!$A$1:$C$72,3,FALSE)</f>
        <v>-87.911940000000001</v>
      </c>
      <c r="L2015" t="s">
        <v>51</v>
      </c>
      <c r="M2015">
        <f>VLOOKUP(L2015,[1]Key!$A$1:$C$72,2,FALSE)</f>
        <v>43.05536</v>
      </c>
      <c r="N2015">
        <f>VLOOKUP(L2015,[1]Key!$A$1:$C$72,3,FALSE)</f>
        <v>-87.90504</v>
      </c>
      <c r="O2015">
        <v>5</v>
      </c>
      <c r="P2015">
        <v>0</v>
      </c>
      <c r="Q2015">
        <v>0.8</v>
      </c>
      <c r="R2015">
        <v>0.7</v>
      </c>
      <c r="S2015">
        <v>30</v>
      </c>
      <c r="T2015">
        <f t="shared" si="279"/>
        <v>-1</v>
      </c>
      <c r="U2015" s="1">
        <v>42791</v>
      </c>
      <c r="V2015" s="13">
        <f t="shared" si="280"/>
        <v>42767</v>
      </c>
      <c r="W2015" s="14">
        <f t="shared" si="281"/>
        <v>42791</v>
      </c>
      <c r="X2015" s="1" t="str">
        <f t="shared" si="282"/>
        <v>Saturday</v>
      </c>
      <c r="Y2015" s="2">
        <v>4.7337962962962964E-2</v>
      </c>
      <c r="Z2015" s="2">
        <f t="shared" si="283"/>
        <v>4.1666666666666664E-2</v>
      </c>
      <c r="AA2015">
        <f>1</f>
        <v>1</v>
      </c>
      <c r="AB2015" s="1">
        <v>42791</v>
      </c>
      <c r="AC2015" s="13">
        <f t="shared" si="284"/>
        <v>42767</v>
      </c>
      <c r="AD2015" s="14">
        <f t="shared" si="285"/>
        <v>42791</v>
      </c>
      <c r="AE2015" s="1" t="str">
        <f t="shared" si="286"/>
        <v>Saturday</v>
      </c>
      <c r="AF2015" s="2">
        <v>5.0960648148148151E-2</v>
      </c>
      <c r="AG2015" s="2">
        <f t="shared" si="287"/>
        <v>4.1666666666666664E-2</v>
      </c>
      <c r="AH2015" t="s">
        <v>27</v>
      </c>
    </row>
    <row r="2016" spans="1:34" x14ac:dyDescent="0.2">
      <c r="A2016">
        <v>1244268</v>
      </c>
      <c r="B2016" t="s">
        <v>20</v>
      </c>
      <c r="C2016" t="s">
        <v>102</v>
      </c>
      <c r="D2016" t="s">
        <v>22</v>
      </c>
      <c r="E2016">
        <v>53211</v>
      </c>
      <c r="F2016" t="s">
        <v>23</v>
      </c>
      <c r="G2016" t="s">
        <v>108</v>
      </c>
      <c r="H2016">
        <v>5460</v>
      </c>
      <c r="I2016" t="s">
        <v>82</v>
      </c>
      <c r="J2016">
        <f>VLOOKUP(I2016,[1]Key!$A$1:$C$72,2,FALSE)</f>
        <v>43.026229999999998</v>
      </c>
      <c r="K2016">
        <f>VLOOKUP(I2016,[1]Key!$A$1:$C$72,3,FALSE)</f>
        <v>-87.912809999999993</v>
      </c>
      <c r="L2016" t="s">
        <v>50</v>
      </c>
      <c r="M2016">
        <f>VLOOKUP(L2016,[1]Key!$A$1:$C$72,2,FALSE)</f>
        <v>43.052549999999997</v>
      </c>
      <c r="N2016">
        <f>VLOOKUP(L2016,[1]Key!$A$1:$C$72,3,FALSE)</f>
        <v>-87.909329999999997</v>
      </c>
      <c r="O2016">
        <v>16</v>
      </c>
      <c r="P2016">
        <v>2</v>
      </c>
      <c r="Q2016">
        <v>2.4</v>
      </c>
      <c r="R2016">
        <v>2.2999999999999998</v>
      </c>
      <c r="S2016">
        <v>96</v>
      </c>
      <c r="T2016">
        <f t="shared" si="279"/>
        <v>-1</v>
      </c>
      <c r="U2016" s="1">
        <v>42788</v>
      </c>
      <c r="V2016" s="13">
        <f t="shared" si="280"/>
        <v>42767</v>
      </c>
      <c r="W2016" s="14">
        <f t="shared" si="281"/>
        <v>42788</v>
      </c>
      <c r="X2016" s="1" t="str">
        <f t="shared" si="282"/>
        <v>Wednesday</v>
      </c>
      <c r="Y2016" s="2">
        <v>0.83474537037037033</v>
      </c>
      <c r="Z2016" s="2">
        <f t="shared" si="283"/>
        <v>0.83333333333333326</v>
      </c>
      <c r="AA2016">
        <f>1</f>
        <v>1</v>
      </c>
      <c r="AB2016" s="1">
        <v>42788</v>
      </c>
      <c r="AC2016" s="13">
        <f t="shared" si="284"/>
        <v>42767</v>
      </c>
      <c r="AD2016" s="14">
        <f t="shared" si="285"/>
        <v>42788</v>
      </c>
      <c r="AE2016" s="1" t="str">
        <f t="shared" si="286"/>
        <v>Wednesday</v>
      </c>
      <c r="AF2016" s="2">
        <v>0.84634259259259259</v>
      </c>
      <c r="AG2016" s="2">
        <f t="shared" si="287"/>
        <v>0.83333333333333326</v>
      </c>
      <c r="AH2016" t="s">
        <v>27</v>
      </c>
    </row>
    <row r="2017" spans="1:34" x14ac:dyDescent="0.2">
      <c r="A2017">
        <v>1244268</v>
      </c>
      <c r="B2017" t="s">
        <v>20</v>
      </c>
      <c r="C2017" t="s">
        <v>102</v>
      </c>
      <c r="D2017" t="s">
        <v>22</v>
      </c>
      <c r="E2017">
        <v>53211</v>
      </c>
      <c r="F2017" t="s">
        <v>23</v>
      </c>
      <c r="G2017" t="s">
        <v>108</v>
      </c>
      <c r="H2017">
        <v>5452</v>
      </c>
      <c r="I2017" t="s">
        <v>59</v>
      </c>
      <c r="J2017">
        <f>VLOOKUP(I2017,[1]Key!$A$1:$C$72,2,FALSE)</f>
        <v>43.060580000000002</v>
      </c>
      <c r="K2017">
        <f>VLOOKUP(I2017,[1]Key!$A$1:$C$72,3,FALSE)</f>
        <v>-87.998589999999993</v>
      </c>
      <c r="L2017" t="s">
        <v>55</v>
      </c>
      <c r="M2017">
        <f>VLOOKUP(L2017,[1]Key!$A$1:$C$72,2,FALSE)</f>
        <v>43.060839999999999</v>
      </c>
      <c r="N2017">
        <f>VLOOKUP(L2017,[1]Key!$A$1:$C$72,3,FALSE)</f>
        <v>-88.001940000000005</v>
      </c>
      <c r="O2017">
        <v>8</v>
      </c>
      <c r="P2017">
        <v>2</v>
      </c>
      <c r="Q2017">
        <v>1.2</v>
      </c>
      <c r="R2017">
        <v>1.1000000000000001</v>
      </c>
      <c r="S2017">
        <v>48</v>
      </c>
      <c r="T2017">
        <f t="shared" si="279"/>
        <v>-1</v>
      </c>
      <c r="U2017" s="1">
        <v>42789</v>
      </c>
      <c r="V2017" s="13">
        <f t="shared" si="280"/>
        <v>42767</v>
      </c>
      <c r="W2017" s="14">
        <f t="shared" si="281"/>
        <v>42789</v>
      </c>
      <c r="X2017" s="1" t="str">
        <f t="shared" si="282"/>
        <v>Thursday</v>
      </c>
      <c r="Y2017" s="2">
        <v>0.62490740740740736</v>
      </c>
      <c r="Z2017" s="2">
        <f t="shared" si="283"/>
        <v>0.625</v>
      </c>
      <c r="AA2017">
        <f>1</f>
        <v>1</v>
      </c>
      <c r="AB2017" s="1">
        <v>42789</v>
      </c>
      <c r="AC2017" s="13">
        <f t="shared" si="284"/>
        <v>42767</v>
      </c>
      <c r="AD2017" s="14">
        <f t="shared" si="285"/>
        <v>42789</v>
      </c>
      <c r="AE2017" s="1" t="str">
        <f t="shared" si="286"/>
        <v>Thursday</v>
      </c>
      <c r="AF2017" s="2">
        <v>0.63026620370370368</v>
      </c>
      <c r="AG2017" s="2">
        <f t="shared" si="287"/>
        <v>0.625</v>
      </c>
      <c r="AH2017" t="s">
        <v>27</v>
      </c>
    </row>
    <row r="2018" spans="1:34" x14ac:dyDescent="0.2">
      <c r="A2018">
        <v>1244268</v>
      </c>
      <c r="B2018" t="s">
        <v>20</v>
      </c>
      <c r="C2018" t="s">
        <v>102</v>
      </c>
      <c r="D2018" t="s">
        <v>22</v>
      </c>
      <c r="E2018">
        <v>53211</v>
      </c>
      <c r="F2018" t="s">
        <v>23</v>
      </c>
      <c r="G2018" t="s">
        <v>108</v>
      </c>
      <c r="H2018">
        <v>5483</v>
      </c>
      <c r="I2018" t="s">
        <v>71</v>
      </c>
      <c r="J2018">
        <f>VLOOKUP(I2018,[1]Key!$A$1:$C$72,2,FALSE)</f>
        <v>43.060296999999998</v>
      </c>
      <c r="K2018">
        <f>VLOOKUP(I2018,[1]Key!$A$1:$C$72,3,FALSE)</f>
        <v>-87.913150000000002</v>
      </c>
      <c r="L2018" t="s">
        <v>50</v>
      </c>
      <c r="M2018">
        <f>VLOOKUP(L2018,[1]Key!$A$1:$C$72,2,FALSE)</f>
        <v>43.052549999999997</v>
      </c>
      <c r="N2018">
        <f>VLOOKUP(L2018,[1]Key!$A$1:$C$72,3,FALSE)</f>
        <v>-87.909329999999997</v>
      </c>
      <c r="O2018">
        <v>9</v>
      </c>
      <c r="P2018">
        <v>2</v>
      </c>
      <c r="Q2018">
        <v>1.4</v>
      </c>
      <c r="R2018">
        <v>1.3</v>
      </c>
      <c r="S2018">
        <v>54</v>
      </c>
      <c r="T2018">
        <f t="shared" si="279"/>
        <v>-1</v>
      </c>
      <c r="U2018" s="1">
        <v>42793</v>
      </c>
      <c r="V2018" s="13">
        <f t="shared" si="280"/>
        <v>42767</v>
      </c>
      <c r="W2018" s="14">
        <f t="shared" si="281"/>
        <v>42793</v>
      </c>
      <c r="X2018" s="1" t="str">
        <f t="shared" si="282"/>
        <v>Monday</v>
      </c>
      <c r="Y2018" s="2">
        <v>0.74905092592592604</v>
      </c>
      <c r="Z2018" s="2">
        <f t="shared" si="283"/>
        <v>0.75</v>
      </c>
      <c r="AA2018">
        <f>1</f>
        <v>1</v>
      </c>
      <c r="AB2018" s="1">
        <v>42793</v>
      </c>
      <c r="AC2018" s="13">
        <f t="shared" si="284"/>
        <v>42767</v>
      </c>
      <c r="AD2018" s="14">
        <f t="shared" si="285"/>
        <v>42793</v>
      </c>
      <c r="AE2018" s="1" t="str">
        <f t="shared" si="286"/>
        <v>Monday</v>
      </c>
      <c r="AF2018" s="2">
        <v>0.75513888888888892</v>
      </c>
      <c r="AG2018" s="2">
        <f t="shared" si="287"/>
        <v>0.75</v>
      </c>
      <c r="AH2018" t="s">
        <v>27</v>
      </c>
    </row>
    <row r="2019" spans="1:34" x14ac:dyDescent="0.2">
      <c r="A2019">
        <v>1244268</v>
      </c>
      <c r="B2019" t="s">
        <v>20</v>
      </c>
      <c r="C2019" t="s">
        <v>102</v>
      </c>
      <c r="D2019" t="s">
        <v>22</v>
      </c>
      <c r="E2019">
        <v>53211</v>
      </c>
      <c r="F2019" t="s">
        <v>23</v>
      </c>
      <c r="G2019" t="s">
        <v>108</v>
      </c>
      <c r="H2019">
        <v>11113</v>
      </c>
      <c r="I2019" t="s">
        <v>61</v>
      </c>
      <c r="J2019">
        <f>VLOOKUP(I2019,[1]Key!$A$1:$C$72,2,FALSE)</f>
        <v>43.058619999999998</v>
      </c>
      <c r="K2019">
        <f>VLOOKUP(I2019,[1]Key!$A$1:$C$72,3,FALSE)</f>
        <v>-87.885319999999993</v>
      </c>
      <c r="L2019" t="s">
        <v>31</v>
      </c>
      <c r="M2019">
        <f>VLOOKUP(L2019,[1]Key!$A$1:$C$72,2,FALSE)</f>
        <v>43.03519</v>
      </c>
      <c r="N2019">
        <f>VLOOKUP(L2019,[1]Key!$A$1:$C$72,3,FALSE)</f>
        <v>-87.907390000000007</v>
      </c>
      <c r="O2019">
        <v>20</v>
      </c>
      <c r="P2019">
        <v>0</v>
      </c>
      <c r="Q2019">
        <v>3</v>
      </c>
      <c r="R2019">
        <v>2.9</v>
      </c>
      <c r="S2019">
        <v>120</v>
      </c>
      <c r="T2019">
        <f t="shared" si="279"/>
        <v>-1</v>
      </c>
      <c r="U2019" s="1">
        <v>42787</v>
      </c>
      <c r="V2019" s="13">
        <f t="shared" si="280"/>
        <v>42767</v>
      </c>
      <c r="W2019" s="14">
        <f t="shared" si="281"/>
        <v>42787</v>
      </c>
      <c r="X2019" s="1" t="str">
        <f t="shared" si="282"/>
        <v>Tuesday</v>
      </c>
      <c r="Y2019" s="2">
        <v>0.90131944444444445</v>
      </c>
      <c r="Z2019" s="2">
        <f t="shared" si="283"/>
        <v>0.91666666666666663</v>
      </c>
      <c r="AA2019">
        <f>1</f>
        <v>1</v>
      </c>
      <c r="AB2019" s="1">
        <v>42787</v>
      </c>
      <c r="AC2019" s="13">
        <f t="shared" si="284"/>
        <v>42767</v>
      </c>
      <c r="AD2019" s="14">
        <f t="shared" si="285"/>
        <v>42787</v>
      </c>
      <c r="AE2019" s="1" t="str">
        <f t="shared" si="286"/>
        <v>Tuesday</v>
      </c>
      <c r="AF2019" s="2">
        <v>0.91508101851851853</v>
      </c>
      <c r="AG2019" s="2">
        <f t="shared" si="287"/>
        <v>0.91666666666666663</v>
      </c>
      <c r="AH2019" t="s">
        <v>27</v>
      </c>
    </row>
    <row r="2020" spans="1:34" x14ac:dyDescent="0.2">
      <c r="A2020">
        <v>1244268</v>
      </c>
      <c r="B2020" t="s">
        <v>20</v>
      </c>
      <c r="C2020" t="s">
        <v>102</v>
      </c>
      <c r="D2020" t="s">
        <v>22</v>
      </c>
      <c r="E2020">
        <v>53211</v>
      </c>
      <c r="F2020" t="s">
        <v>23</v>
      </c>
      <c r="G2020" t="s">
        <v>108</v>
      </c>
      <c r="H2020">
        <v>11055</v>
      </c>
      <c r="I2020" t="s">
        <v>87</v>
      </c>
      <c r="J2020">
        <f>VLOOKUP(I2020,[1]Key!$A$1:$C$72,2,FALSE)</f>
        <v>43.077359999999999</v>
      </c>
      <c r="K2020">
        <f>VLOOKUP(I2020,[1]Key!$A$1:$C$72,3,FALSE)</f>
        <v>-87.880769999999998</v>
      </c>
      <c r="L2020" t="s">
        <v>63</v>
      </c>
      <c r="M2020">
        <f>VLOOKUP(L2020,[1]Key!$A$1:$C$72,2,FALSE)</f>
        <v>43.078530000000001</v>
      </c>
      <c r="N2020">
        <f>VLOOKUP(L2020,[1]Key!$A$1:$C$72,3,FALSE)</f>
        <v>-87.882620000000003</v>
      </c>
      <c r="O2020">
        <v>9</v>
      </c>
      <c r="P2020">
        <v>2</v>
      </c>
      <c r="Q2020">
        <v>1.4</v>
      </c>
      <c r="R2020">
        <v>1.3</v>
      </c>
      <c r="S2020">
        <v>54</v>
      </c>
      <c r="T2020">
        <f t="shared" si="279"/>
        <v>-1</v>
      </c>
      <c r="U2020" s="1">
        <v>42779</v>
      </c>
      <c r="V2020" s="13">
        <f t="shared" si="280"/>
        <v>42767</v>
      </c>
      <c r="W2020" s="14">
        <f t="shared" si="281"/>
        <v>42779</v>
      </c>
      <c r="X2020" s="1" t="str">
        <f t="shared" si="282"/>
        <v>Monday</v>
      </c>
      <c r="Y2020" s="2">
        <v>0.9271759259259259</v>
      </c>
      <c r="Z2020" s="2">
        <f t="shared" si="283"/>
        <v>0.91666666666666663</v>
      </c>
      <c r="AA2020">
        <f>1</f>
        <v>1</v>
      </c>
      <c r="AB2020" s="1">
        <v>42779</v>
      </c>
      <c r="AC2020" s="13">
        <f t="shared" si="284"/>
        <v>42767</v>
      </c>
      <c r="AD2020" s="14">
        <f t="shared" si="285"/>
        <v>42779</v>
      </c>
      <c r="AE2020" s="1" t="str">
        <f t="shared" si="286"/>
        <v>Monday</v>
      </c>
      <c r="AF2020" s="2">
        <v>0.93391203703703696</v>
      </c>
      <c r="AG2020" s="2">
        <f t="shared" si="287"/>
        <v>0.91666666666666663</v>
      </c>
      <c r="AH2020" t="s">
        <v>27</v>
      </c>
    </row>
    <row r="2021" spans="1:34" x14ac:dyDescent="0.2">
      <c r="A2021">
        <v>1244268</v>
      </c>
      <c r="B2021" t="s">
        <v>20</v>
      </c>
      <c r="C2021" t="s">
        <v>102</v>
      </c>
      <c r="D2021" t="s">
        <v>22</v>
      </c>
      <c r="E2021">
        <v>53211</v>
      </c>
      <c r="F2021" t="s">
        <v>23</v>
      </c>
      <c r="G2021" t="s">
        <v>108</v>
      </c>
      <c r="H2021">
        <v>5577</v>
      </c>
      <c r="I2021" t="s">
        <v>87</v>
      </c>
      <c r="J2021">
        <f>VLOOKUP(I2021,[1]Key!$A$1:$C$72,2,FALSE)</f>
        <v>43.077359999999999</v>
      </c>
      <c r="K2021">
        <f>VLOOKUP(I2021,[1]Key!$A$1:$C$72,3,FALSE)</f>
        <v>-87.880769999999998</v>
      </c>
      <c r="L2021" t="s">
        <v>63</v>
      </c>
      <c r="M2021">
        <f>VLOOKUP(L2021,[1]Key!$A$1:$C$72,2,FALSE)</f>
        <v>43.078530000000001</v>
      </c>
      <c r="N2021">
        <f>VLOOKUP(L2021,[1]Key!$A$1:$C$72,3,FALSE)</f>
        <v>-87.882620000000003</v>
      </c>
      <c r="O2021">
        <v>7</v>
      </c>
      <c r="P2021">
        <v>2</v>
      </c>
      <c r="Q2021">
        <v>1.1000000000000001</v>
      </c>
      <c r="R2021">
        <v>1</v>
      </c>
      <c r="S2021">
        <v>42</v>
      </c>
      <c r="T2021">
        <f t="shared" si="279"/>
        <v>-1</v>
      </c>
      <c r="U2021" s="1">
        <v>42780</v>
      </c>
      <c r="V2021" s="13">
        <f t="shared" si="280"/>
        <v>42767</v>
      </c>
      <c r="W2021" s="14">
        <f t="shared" si="281"/>
        <v>42780</v>
      </c>
      <c r="X2021" s="1" t="str">
        <f t="shared" si="282"/>
        <v>Tuesday</v>
      </c>
      <c r="Y2021" s="2">
        <v>0.89043981481481482</v>
      </c>
      <c r="Z2021" s="2">
        <f t="shared" si="283"/>
        <v>0.875</v>
      </c>
      <c r="AA2021">
        <f>1</f>
        <v>1</v>
      </c>
      <c r="AB2021" s="1">
        <v>42780</v>
      </c>
      <c r="AC2021" s="13">
        <f t="shared" si="284"/>
        <v>42767</v>
      </c>
      <c r="AD2021" s="14">
        <f t="shared" si="285"/>
        <v>42780</v>
      </c>
      <c r="AE2021" s="1" t="str">
        <f t="shared" si="286"/>
        <v>Tuesday</v>
      </c>
      <c r="AF2021" s="2">
        <v>0.89577546296296295</v>
      </c>
      <c r="AG2021" s="2">
        <f t="shared" si="287"/>
        <v>0.875</v>
      </c>
      <c r="AH2021" t="s">
        <v>27</v>
      </c>
    </row>
    <row r="2022" spans="1:34" x14ac:dyDescent="0.2">
      <c r="A2022">
        <v>1244268</v>
      </c>
      <c r="B2022" t="s">
        <v>20</v>
      </c>
      <c r="C2022" t="s">
        <v>102</v>
      </c>
      <c r="D2022" t="s">
        <v>22</v>
      </c>
      <c r="E2022">
        <v>53211</v>
      </c>
      <c r="F2022" t="s">
        <v>23</v>
      </c>
      <c r="G2022" t="s">
        <v>108</v>
      </c>
      <c r="H2022">
        <v>5488</v>
      </c>
      <c r="I2022" t="s">
        <v>65</v>
      </c>
      <c r="J2022">
        <f>VLOOKUP(I2022,[1]Key!$A$1:$C$72,2,FALSE)</f>
        <v>43.060786</v>
      </c>
      <c r="K2022">
        <f>VLOOKUP(I2022,[1]Key!$A$1:$C$72,3,FALSE)</f>
        <v>-87.883825999999999</v>
      </c>
      <c r="L2022" t="s">
        <v>61</v>
      </c>
      <c r="M2022">
        <f>VLOOKUP(L2022,[1]Key!$A$1:$C$72,2,FALSE)</f>
        <v>43.058619999999998</v>
      </c>
      <c r="N2022">
        <f>VLOOKUP(L2022,[1]Key!$A$1:$C$72,3,FALSE)</f>
        <v>-87.885319999999993</v>
      </c>
      <c r="O2022">
        <v>29</v>
      </c>
      <c r="P2022">
        <v>2</v>
      </c>
      <c r="Q2022">
        <v>4.4000000000000004</v>
      </c>
      <c r="R2022">
        <v>4.0999999999999996</v>
      </c>
      <c r="S2022">
        <v>174</v>
      </c>
      <c r="T2022">
        <f t="shared" si="279"/>
        <v>-1</v>
      </c>
      <c r="U2022" s="1">
        <v>42778</v>
      </c>
      <c r="V2022" s="13">
        <f t="shared" si="280"/>
        <v>42767</v>
      </c>
      <c r="W2022" s="14">
        <f t="shared" si="281"/>
        <v>42778</v>
      </c>
      <c r="X2022" s="1" t="str">
        <f t="shared" si="282"/>
        <v>Sunday</v>
      </c>
      <c r="Y2022" s="2">
        <v>0.64255787037037038</v>
      </c>
      <c r="Z2022" s="2">
        <f t="shared" si="283"/>
        <v>0.625</v>
      </c>
      <c r="AA2022">
        <f>1</f>
        <v>1</v>
      </c>
      <c r="AB2022" s="1">
        <v>42778</v>
      </c>
      <c r="AC2022" s="13">
        <f t="shared" si="284"/>
        <v>42767</v>
      </c>
      <c r="AD2022" s="14">
        <f t="shared" si="285"/>
        <v>42778</v>
      </c>
      <c r="AE2022" s="1" t="str">
        <f t="shared" si="286"/>
        <v>Sunday</v>
      </c>
      <c r="AF2022" s="2">
        <v>0.66273148148148142</v>
      </c>
      <c r="AG2022" s="2">
        <f t="shared" si="287"/>
        <v>0.66666666666666663</v>
      </c>
      <c r="AH2022" t="s">
        <v>27</v>
      </c>
    </row>
    <row r="2023" spans="1:34" x14ac:dyDescent="0.2">
      <c r="A2023">
        <v>1244268</v>
      </c>
      <c r="B2023" t="s">
        <v>20</v>
      </c>
      <c r="C2023" t="s">
        <v>102</v>
      </c>
      <c r="D2023" t="s">
        <v>22</v>
      </c>
      <c r="E2023">
        <v>53211</v>
      </c>
      <c r="F2023" t="s">
        <v>23</v>
      </c>
      <c r="G2023" t="s">
        <v>108</v>
      </c>
      <c r="H2023">
        <v>982</v>
      </c>
      <c r="I2023" t="s">
        <v>31</v>
      </c>
      <c r="J2023">
        <f>VLOOKUP(I2023,[1]Key!$A$1:$C$72,2,FALSE)</f>
        <v>43.03519</v>
      </c>
      <c r="K2023">
        <f>VLOOKUP(I2023,[1]Key!$A$1:$C$72,3,FALSE)</f>
        <v>-87.907390000000007</v>
      </c>
      <c r="L2023" t="s">
        <v>37</v>
      </c>
      <c r="M2023">
        <f>VLOOKUP(L2023,[1]Key!$A$1:$C$72,2,FALSE)</f>
        <v>43.031320000000001</v>
      </c>
      <c r="N2023">
        <f>VLOOKUP(L2023,[1]Key!$A$1:$C$72,3,FALSE)</f>
        <v>-87.904259999999994</v>
      </c>
      <c r="O2023">
        <v>10</v>
      </c>
      <c r="P2023">
        <v>2</v>
      </c>
      <c r="Q2023">
        <v>1.5</v>
      </c>
      <c r="R2023">
        <v>1.4</v>
      </c>
      <c r="S2023">
        <v>60</v>
      </c>
      <c r="T2023">
        <f t="shared" si="279"/>
        <v>-1</v>
      </c>
      <c r="U2023" s="1">
        <v>42771</v>
      </c>
      <c r="V2023" s="13">
        <f t="shared" si="280"/>
        <v>42767</v>
      </c>
      <c r="W2023" s="14">
        <f t="shared" si="281"/>
        <v>42771</v>
      </c>
      <c r="X2023" s="1" t="str">
        <f t="shared" si="282"/>
        <v>Sunday</v>
      </c>
      <c r="Y2023" s="2">
        <v>0.67636574074074074</v>
      </c>
      <c r="Z2023" s="2">
        <f t="shared" si="283"/>
        <v>0.66666666666666663</v>
      </c>
      <c r="AA2023">
        <f>1</f>
        <v>1</v>
      </c>
      <c r="AB2023" s="1">
        <v>42771</v>
      </c>
      <c r="AC2023" s="13">
        <f t="shared" si="284"/>
        <v>42767</v>
      </c>
      <c r="AD2023" s="14">
        <f t="shared" si="285"/>
        <v>42771</v>
      </c>
      <c r="AE2023" s="1" t="str">
        <f t="shared" si="286"/>
        <v>Sunday</v>
      </c>
      <c r="AF2023" s="2">
        <v>0.68269675925925932</v>
      </c>
      <c r="AG2023" s="2">
        <f t="shared" si="287"/>
        <v>0.66666666666666663</v>
      </c>
      <c r="AH2023" t="s">
        <v>27</v>
      </c>
    </row>
    <row r="2024" spans="1:34" x14ac:dyDescent="0.2">
      <c r="A2024">
        <v>1244268</v>
      </c>
      <c r="B2024" t="s">
        <v>20</v>
      </c>
      <c r="C2024" t="s">
        <v>102</v>
      </c>
      <c r="D2024" t="s">
        <v>22</v>
      </c>
      <c r="E2024">
        <v>53211</v>
      </c>
      <c r="F2024" t="s">
        <v>23</v>
      </c>
      <c r="G2024" t="s">
        <v>108</v>
      </c>
      <c r="H2024">
        <v>11165</v>
      </c>
      <c r="I2024" t="s">
        <v>25</v>
      </c>
      <c r="J2024">
        <f>VLOOKUP(I2024,[1]Key!$A$1:$C$72,2,FALSE)</f>
        <v>43.06044</v>
      </c>
      <c r="K2024">
        <f>VLOOKUP(I2024,[1]Key!$A$1:$C$72,3,FALSE)</f>
        <v>-88.016239999999996</v>
      </c>
      <c r="L2024" t="s">
        <v>26</v>
      </c>
      <c r="M2024">
        <f>VLOOKUP(L2024,[1]Key!$A$1:$C$72,2,FALSE)</f>
        <v>43.060079999999999</v>
      </c>
      <c r="N2024">
        <f>VLOOKUP(L2024,[1]Key!$A$1:$C$72,3,FALSE)</f>
        <v>-88.027349999999998</v>
      </c>
      <c r="O2024">
        <v>6</v>
      </c>
      <c r="P2024">
        <v>2</v>
      </c>
      <c r="Q2024">
        <v>0.9</v>
      </c>
      <c r="R2024">
        <v>0.9</v>
      </c>
      <c r="S2024">
        <v>36</v>
      </c>
      <c r="T2024">
        <f t="shared" si="279"/>
        <v>-1</v>
      </c>
      <c r="U2024" s="1">
        <v>42773</v>
      </c>
      <c r="V2024" s="13">
        <f t="shared" si="280"/>
        <v>42767</v>
      </c>
      <c r="W2024" s="14">
        <f t="shared" si="281"/>
        <v>42773</v>
      </c>
      <c r="X2024" s="1" t="str">
        <f t="shared" si="282"/>
        <v>Tuesday</v>
      </c>
      <c r="Y2024" s="2">
        <v>0.90443287037037035</v>
      </c>
      <c r="Z2024" s="2">
        <f t="shared" si="283"/>
        <v>0.91666666666666663</v>
      </c>
      <c r="AA2024">
        <f>1</f>
        <v>1</v>
      </c>
      <c r="AB2024" s="1">
        <v>42773</v>
      </c>
      <c r="AC2024" s="13">
        <f t="shared" si="284"/>
        <v>42767</v>
      </c>
      <c r="AD2024" s="14">
        <f t="shared" si="285"/>
        <v>42773</v>
      </c>
      <c r="AE2024" s="1" t="str">
        <f t="shared" si="286"/>
        <v>Tuesday</v>
      </c>
      <c r="AF2024" s="2">
        <v>0.90887731481481471</v>
      </c>
      <c r="AG2024" s="2">
        <f t="shared" si="287"/>
        <v>0.91666666666666663</v>
      </c>
      <c r="AH2024" t="s">
        <v>27</v>
      </c>
    </row>
    <row r="2025" spans="1:34" x14ac:dyDescent="0.2">
      <c r="A2025">
        <v>1244268</v>
      </c>
      <c r="B2025" t="s">
        <v>20</v>
      </c>
      <c r="C2025" t="s">
        <v>102</v>
      </c>
      <c r="D2025" t="s">
        <v>22</v>
      </c>
      <c r="E2025">
        <v>53211</v>
      </c>
      <c r="F2025" t="s">
        <v>23</v>
      </c>
      <c r="G2025" t="s">
        <v>108</v>
      </c>
      <c r="H2025">
        <v>11050</v>
      </c>
      <c r="I2025" t="s">
        <v>50</v>
      </c>
      <c r="J2025">
        <f>VLOOKUP(I2025,[1]Key!$A$1:$C$72,2,FALSE)</f>
        <v>43.052549999999997</v>
      </c>
      <c r="K2025">
        <f>VLOOKUP(I2025,[1]Key!$A$1:$C$72,3,FALSE)</f>
        <v>-87.909329999999997</v>
      </c>
      <c r="L2025" t="s">
        <v>47</v>
      </c>
      <c r="M2025">
        <f>VLOOKUP(L2025,[1]Key!$A$1:$C$72,2,FALSE)</f>
        <v>43.049230000000001</v>
      </c>
      <c r="N2025">
        <f>VLOOKUP(L2025,[1]Key!$A$1:$C$72,3,FALSE)</f>
        <v>-87.911940000000001</v>
      </c>
      <c r="O2025">
        <v>8</v>
      </c>
      <c r="P2025">
        <v>2</v>
      </c>
      <c r="Q2025">
        <v>1.2</v>
      </c>
      <c r="R2025">
        <v>1.1000000000000001</v>
      </c>
      <c r="S2025">
        <v>48</v>
      </c>
      <c r="T2025">
        <f t="shared" si="279"/>
        <v>-1</v>
      </c>
      <c r="U2025" s="1">
        <v>42769</v>
      </c>
      <c r="V2025" s="13">
        <f t="shared" si="280"/>
        <v>42767</v>
      </c>
      <c r="W2025" s="14">
        <f t="shared" si="281"/>
        <v>42769</v>
      </c>
      <c r="X2025" s="1" t="str">
        <f t="shared" si="282"/>
        <v>Friday</v>
      </c>
      <c r="Y2025" s="2">
        <v>0.31842592592592595</v>
      </c>
      <c r="Z2025" s="2">
        <f t="shared" si="283"/>
        <v>0.33333333333333331</v>
      </c>
      <c r="AA2025">
        <f>1</f>
        <v>1</v>
      </c>
      <c r="AB2025" s="1">
        <v>42769</v>
      </c>
      <c r="AC2025" s="13">
        <f t="shared" si="284"/>
        <v>42767</v>
      </c>
      <c r="AD2025" s="14">
        <f t="shared" si="285"/>
        <v>42769</v>
      </c>
      <c r="AE2025" s="1" t="str">
        <f t="shared" si="286"/>
        <v>Friday</v>
      </c>
      <c r="AF2025" s="2">
        <v>0.32399305555555552</v>
      </c>
      <c r="AG2025" s="2">
        <f t="shared" si="287"/>
        <v>0.33333333333333331</v>
      </c>
      <c r="AH2025" t="s">
        <v>27</v>
      </c>
    </row>
    <row r="2026" spans="1:34" x14ac:dyDescent="0.2">
      <c r="A2026">
        <v>1246378</v>
      </c>
      <c r="B2026" t="s">
        <v>20</v>
      </c>
      <c r="C2026" t="s">
        <v>28</v>
      </c>
      <c r="D2026" t="s">
        <v>22</v>
      </c>
      <c r="E2026">
        <v>53211</v>
      </c>
      <c r="F2026" t="s">
        <v>23</v>
      </c>
      <c r="G2026" t="s">
        <v>97</v>
      </c>
      <c r="H2026">
        <v>5456</v>
      </c>
      <c r="I2026" t="s">
        <v>63</v>
      </c>
      <c r="J2026">
        <f>VLOOKUP(I2026,[1]Key!$A$1:$C$72,2,FALSE)</f>
        <v>43.078530000000001</v>
      </c>
      <c r="K2026">
        <f>VLOOKUP(I2026,[1]Key!$A$1:$C$72,3,FALSE)</f>
        <v>-87.882620000000003</v>
      </c>
      <c r="L2026" t="s">
        <v>87</v>
      </c>
      <c r="M2026">
        <f>VLOOKUP(L2026,[1]Key!$A$1:$C$72,2,FALSE)</f>
        <v>43.077359999999999</v>
      </c>
      <c r="N2026">
        <f>VLOOKUP(L2026,[1]Key!$A$1:$C$72,3,FALSE)</f>
        <v>-87.880769999999998</v>
      </c>
      <c r="O2026">
        <v>94</v>
      </c>
      <c r="P2026">
        <v>3</v>
      </c>
      <c r="Q2026">
        <v>14.1</v>
      </c>
      <c r="R2026">
        <v>13.4</v>
      </c>
      <c r="S2026">
        <v>564</v>
      </c>
      <c r="T2026">
        <f t="shared" si="279"/>
        <v>-1</v>
      </c>
      <c r="U2026" s="1">
        <v>42784</v>
      </c>
      <c r="V2026" s="13">
        <f t="shared" si="280"/>
        <v>42767</v>
      </c>
      <c r="W2026" s="14">
        <f t="shared" si="281"/>
        <v>42784</v>
      </c>
      <c r="X2026" s="1" t="str">
        <f t="shared" si="282"/>
        <v>Saturday</v>
      </c>
      <c r="Y2026" s="2">
        <v>0.53516203703703702</v>
      </c>
      <c r="Z2026" s="2">
        <f t="shared" si="283"/>
        <v>0.54166666666666663</v>
      </c>
      <c r="AA2026">
        <f>1</f>
        <v>1</v>
      </c>
      <c r="AB2026" s="1">
        <v>42784</v>
      </c>
      <c r="AC2026" s="13">
        <f t="shared" si="284"/>
        <v>42767</v>
      </c>
      <c r="AD2026" s="14">
        <f t="shared" si="285"/>
        <v>42784</v>
      </c>
      <c r="AE2026" s="1" t="str">
        <f t="shared" si="286"/>
        <v>Saturday</v>
      </c>
      <c r="AF2026" s="2">
        <v>0.60033564814814822</v>
      </c>
      <c r="AG2026" s="2">
        <f t="shared" si="287"/>
        <v>0.58333333333333326</v>
      </c>
      <c r="AH2026" t="s">
        <v>27</v>
      </c>
    </row>
    <row r="2027" spans="1:34" x14ac:dyDescent="0.2">
      <c r="A2027">
        <v>1246588</v>
      </c>
      <c r="B2027" t="s">
        <v>20</v>
      </c>
      <c r="C2027" t="s">
        <v>28</v>
      </c>
      <c r="D2027" t="s">
        <v>22</v>
      </c>
      <c r="E2027">
        <v>53218</v>
      </c>
      <c r="F2027" t="s">
        <v>23</v>
      </c>
      <c r="G2027" t="s">
        <v>97</v>
      </c>
      <c r="H2027">
        <v>5585</v>
      </c>
      <c r="I2027" t="s">
        <v>87</v>
      </c>
      <c r="J2027">
        <f>VLOOKUP(I2027,[1]Key!$A$1:$C$72,2,FALSE)</f>
        <v>43.077359999999999</v>
      </c>
      <c r="K2027">
        <f>VLOOKUP(I2027,[1]Key!$A$1:$C$72,3,FALSE)</f>
        <v>-87.880769999999998</v>
      </c>
      <c r="L2027" t="s">
        <v>63</v>
      </c>
      <c r="M2027">
        <f>VLOOKUP(L2027,[1]Key!$A$1:$C$72,2,FALSE)</f>
        <v>43.078530000000001</v>
      </c>
      <c r="N2027">
        <f>VLOOKUP(L2027,[1]Key!$A$1:$C$72,3,FALSE)</f>
        <v>-87.882620000000003</v>
      </c>
      <c r="O2027">
        <v>1</v>
      </c>
      <c r="P2027">
        <v>0</v>
      </c>
      <c r="Q2027">
        <v>0.2</v>
      </c>
      <c r="R2027">
        <v>0.1</v>
      </c>
      <c r="S2027">
        <v>6</v>
      </c>
      <c r="T2027">
        <f t="shared" si="279"/>
        <v>-1</v>
      </c>
      <c r="U2027" s="1">
        <v>42774</v>
      </c>
      <c r="V2027" s="13">
        <f t="shared" si="280"/>
        <v>42767</v>
      </c>
      <c r="W2027" s="14">
        <f t="shared" si="281"/>
        <v>42774</v>
      </c>
      <c r="X2027" s="1" t="str">
        <f t="shared" si="282"/>
        <v>Wednesday</v>
      </c>
      <c r="Y2027" s="2">
        <v>0.37375000000000003</v>
      </c>
      <c r="Z2027" s="2">
        <f t="shared" si="283"/>
        <v>0.375</v>
      </c>
      <c r="AA2027">
        <f>1</f>
        <v>1</v>
      </c>
      <c r="AB2027" s="1">
        <v>42774</v>
      </c>
      <c r="AC2027" s="13">
        <f t="shared" si="284"/>
        <v>42767</v>
      </c>
      <c r="AD2027" s="14">
        <f t="shared" si="285"/>
        <v>42774</v>
      </c>
      <c r="AE2027" s="1" t="str">
        <f t="shared" si="286"/>
        <v>Wednesday</v>
      </c>
      <c r="AF2027" s="2">
        <v>0.37472222222222223</v>
      </c>
      <c r="AG2027" s="2">
        <f t="shared" si="287"/>
        <v>0.375</v>
      </c>
      <c r="AH2027" t="s">
        <v>27</v>
      </c>
    </row>
    <row r="2028" spans="1:34" x14ac:dyDescent="0.2">
      <c r="A2028">
        <v>1248799</v>
      </c>
      <c r="B2028" t="s">
        <v>20</v>
      </c>
      <c r="C2028" t="s">
        <v>109</v>
      </c>
      <c r="D2028" t="s">
        <v>22</v>
      </c>
      <c r="E2028">
        <v>53405</v>
      </c>
      <c r="F2028" t="s">
        <v>23</v>
      </c>
      <c r="G2028" t="s">
        <v>97</v>
      </c>
      <c r="H2028">
        <v>46</v>
      </c>
      <c r="I2028" t="s">
        <v>77</v>
      </c>
      <c r="J2028">
        <f>VLOOKUP(I2028,[1]Key!$A$1:$C$72,2,FALSE)</f>
        <v>43.074655999999997</v>
      </c>
      <c r="K2028">
        <f>VLOOKUP(I2028,[1]Key!$A$1:$C$72,3,FALSE)</f>
        <v>-87.889011999999994</v>
      </c>
      <c r="L2028" t="s">
        <v>63</v>
      </c>
      <c r="M2028">
        <f>VLOOKUP(L2028,[1]Key!$A$1:$C$72,2,FALSE)</f>
        <v>43.078530000000001</v>
      </c>
      <c r="N2028">
        <f>VLOOKUP(L2028,[1]Key!$A$1:$C$72,3,FALSE)</f>
        <v>-87.882620000000003</v>
      </c>
      <c r="O2028">
        <v>6</v>
      </c>
      <c r="P2028">
        <v>0</v>
      </c>
      <c r="Q2028">
        <v>0.9</v>
      </c>
      <c r="R2028">
        <v>0.9</v>
      </c>
      <c r="S2028">
        <v>36</v>
      </c>
      <c r="T2028">
        <f t="shared" si="279"/>
        <v>-1</v>
      </c>
      <c r="U2028" s="1">
        <v>42792</v>
      </c>
      <c r="V2028" s="13">
        <f t="shared" si="280"/>
        <v>42767</v>
      </c>
      <c r="W2028" s="14">
        <f t="shared" si="281"/>
        <v>42792</v>
      </c>
      <c r="X2028" s="1" t="str">
        <f t="shared" si="282"/>
        <v>Sunday</v>
      </c>
      <c r="Y2028" s="2">
        <v>0.45557870370370374</v>
      </c>
      <c r="Z2028" s="2">
        <f t="shared" si="283"/>
        <v>0.45833333333333331</v>
      </c>
      <c r="AA2028">
        <f>1</f>
        <v>1</v>
      </c>
      <c r="AB2028" s="1">
        <v>42792</v>
      </c>
      <c r="AC2028" s="13">
        <f t="shared" si="284"/>
        <v>42767</v>
      </c>
      <c r="AD2028" s="14">
        <f t="shared" si="285"/>
        <v>42792</v>
      </c>
      <c r="AE2028" s="1" t="str">
        <f t="shared" si="286"/>
        <v>Sunday</v>
      </c>
      <c r="AF2028" s="2">
        <v>0.45993055555555556</v>
      </c>
      <c r="AG2028" s="2">
        <f t="shared" si="287"/>
        <v>0.45833333333333331</v>
      </c>
      <c r="AH2028" t="s">
        <v>27</v>
      </c>
    </row>
    <row r="2029" spans="1:34" x14ac:dyDescent="0.2">
      <c r="A2029">
        <v>1249129</v>
      </c>
      <c r="B2029" t="s">
        <v>20</v>
      </c>
      <c r="C2029" t="s">
        <v>110</v>
      </c>
      <c r="D2029" t="s">
        <v>22</v>
      </c>
      <c r="E2029">
        <v>54915</v>
      </c>
      <c r="F2029" t="s">
        <v>23</v>
      </c>
      <c r="G2029" t="s">
        <v>97</v>
      </c>
      <c r="H2029">
        <v>11134</v>
      </c>
      <c r="I2029" t="s">
        <v>93</v>
      </c>
      <c r="J2029">
        <f>VLOOKUP(I2029,[1]Key!$A$1:$C$72,2,FALSE)</f>
        <v>43.069021999999997</v>
      </c>
      <c r="K2029">
        <f>VLOOKUP(I2029,[1]Key!$A$1:$C$72,3,FALSE)</f>
        <v>-87.887940999999998</v>
      </c>
      <c r="L2029" t="s">
        <v>81</v>
      </c>
      <c r="M2029">
        <f>VLOOKUP(L2029,[1]Key!$A$1:$C$72,2,FALSE)</f>
        <v>43.06033</v>
      </c>
      <c r="N2029">
        <f>VLOOKUP(L2029,[1]Key!$A$1:$C$72,3,FALSE)</f>
        <v>-87.89546</v>
      </c>
      <c r="O2029">
        <v>43</v>
      </c>
      <c r="P2029">
        <v>0</v>
      </c>
      <c r="Q2029">
        <v>6.5</v>
      </c>
      <c r="R2029">
        <v>6.1</v>
      </c>
      <c r="S2029">
        <v>258</v>
      </c>
      <c r="T2029">
        <f t="shared" si="279"/>
        <v>-1</v>
      </c>
      <c r="U2029" s="1">
        <v>42773</v>
      </c>
      <c r="V2029" s="13">
        <f t="shared" si="280"/>
        <v>42767</v>
      </c>
      <c r="W2029" s="14">
        <f t="shared" si="281"/>
        <v>42773</v>
      </c>
      <c r="X2029" s="1" t="str">
        <f t="shared" si="282"/>
        <v>Tuesday</v>
      </c>
      <c r="Y2029" s="2">
        <v>0.875462962962963</v>
      </c>
      <c r="Z2029" s="2">
        <f t="shared" si="283"/>
        <v>0.875</v>
      </c>
      <c r="AA2029">
        <f>1</f>
        <v>1</v>
      </c>
      <c r="AB2029" s="1">
        <v>42773</v>
      </c>
      <c r="AC2029" s="13">
        <f t="shared" si="284"/>
        <v>42767</v>
      </c>
      <c r="AD2029" s="14">
        <f t="shared" si="285"/>
        <v>42773</v>
      </c>
      <c r="AE2029" s="1" t="str">
        <f t="shared" si="286"/>
        <v>Tuesday</v>
      </c>
      <c r="AF2029" s="2">
        <v>0.90552083333333344</v>
      </c>
      <c r="AG2029" s="2">
        <f t="shared" si="287"/>
        <v>0.91666666666666663</v>
      </c>
      <c r="AH2029" t="s">
        <v>27</v>
      </c>
    </row>
    <row r="2030" spans="1:34" x14ac:dyDescent="0.2">
      <c r="A2030">
        <v>1249163</v>
      </c>
      <c r="B2030" t="s">
        <v>20</v>
      </c>
      <c r="C2030" t="s">
        <v>28</v>
      </c>
      <c r="D2030" t="s">
        <v>22</v>
      </c>
      <c r="E2030">
        <v>53211</v>
      </c>
      <c r="F2030" t="s">
        <v>23</v>
      </c>
      <c r="G2030" t="s">
        <v>97</v>
      </c>
      <c r="H2030">
        <v>223</v>
      </c>
      <c r="I2030" t="s">
        <v>67</v>
      </c>
      <c r="J2030">
        <f>VLOOKUP(I2030,[1]Key!$A$1:$C$72,2,FALSE)</f>
        <v>43.074890000000003</v>
      </c>
      <c r="K2030">
        <f>VLOOKUP(I2030,[1]Key!$A$1:$C$72,3,FALSE)</f>
        <v>-87.882810000000006</v>
      </c>
      <c r="L2030" t="s">
        <v>93</v>
      </c>
      <c r="M2030">
        <f>VLOOKUP(L2030,[1]Key!$A$1:$C$72,2,FALSE)</f>
        <v>43.069021999999997</v>
      </c>
      <c r="N2030">
        <f>VLOOKUP(L2030,[1]Key!$A$1:$C$72,3,FALSE)</f>
        <v>-87.887940999999998</v>
      </c>
      <c r="O2030">
        <v>5</v>
      </c>
      <c r="P2030">
        <v>0</v>
      </c>
      <c r="Q2030">
        <v>0.8</v>
      </c>
      <c r="R2030">
        <v>0.7</v>
      </c>
      <c r="S2030">
        <v>30</v>
      </c>
      <c r="T2030">
        <f t="shared" si="279"/>
        <v>-1</v>
      </c>
      <c r="U2030" s="1">
        <v>42794</v>
      </c>
      <c r="V2030" s="13">
        <f t="shared" si="280"/>
        <v>42767</v>
      </c>
      <c r="W2030" s="14">
        <f t="shared" si="281"/>
        <v>42794</v>
      </c>
      <c r="X2030" s="1" t="str">
        <f t="shared" si="282"/>
        <v>Tuesday</v>
      </c>
      <c r="Y2030" s="2">
        <v>0.73409722222222218</v>
      </c>
      <c r="Z2030" s="2">
        <f t="shared" si="283"/>
        <v>0.75</v>
      </c>
      <c r="AA2030">
        <f>1</f>
        <v>1</v>
      </c>
      <c r="AB2030" s="1">
        <v>42794</v>
      </c>
      <c r="AC2030" s="13">
        <f t="shared" si="284"/>
        <v>42767</v>
      </c>
      <c r="AD2030" s="14">
        <f t="shared" si="285"/>
        <v>42794</v>
      </c>
      <c r="AE2030" s="1" t="str">
        <f t="shared" si="286"/>
        <v>Tuesday</v>
      </c>
      <c r="AF2030" s="2">
        <v>0.73783564814814817</v>
      </c>
      <c r="AG2030" s="2">
        <f t="shared" si="287"/>
        <v>0.75</v>
      </c>
      <c r="AH2030" t="s">
        <v>27</v>
      </c>
    </row>
    <row r="2031" spans="1:34" x14ac:dyDescent="0.2">
      <c r="A2031">
        <v>1249212</v>
      </c>
      <c r="B2031" t="s">
        <v>20</v>
      </c>
      <c r="C2031" t="s">
        <v>28</v>
      </c>
      <c r="D2031" t="s">
        <v>22</v>
      </c>
      <c r="E2031">
        <v>53213</v>
      </c>
      <c r="F2031" t="s">
        <v>23</v>
      </c>
      <c r="G2031" t="s">
        <v>97</v>
      </c>
      <c r="H2031">
        <v>103</v>
      </c>
      <c r="I2031" t="s">
        <v>78</v>
      </c>
      <c r="J2031">
        <f>VLOOKUP(I2031,[1]Key!$A$1:$C$72,2,FALSE)</f>
        <v>43.060250000000003</v>
      </c>
      <c r="K2031">
        <f>VLOOKUP(I2031,[1]Key!$A$1:$C$72,3,FALSE)</f>
        <v>-87.892169999999993</v>
      </c>
      <c r="L2031" t="s">
        <v>81</v>
      </c>
      <c r="M2031">
        <f>VLOOKUP(L2031,[1]Key!$A$1:$C$72,2,FALSE)</f>
        <v>43.06033</v>
      </c>
      <c r="N2031">
        <f>VLOOKUP(L2031,[1]Key!$A$1:$C$72,3,FALSE)</f>
        <v>-87.89546</v>
      </c>
      <c r="O2031">
        <v>1</v>
      </c>
      <c r="P2031">
        <v>0</v>
      </c>
      <c r="Q2031">
        <v>0.2</v>
      </c>
      <c r="R2031">
        <v>0.1</v>
      </c>
      <c r="S2031">
        <v>6</v>
      </c>
      <c r="T2031">
        <f t="shared" si="279"/>
        <v>-1</v>
      </c>
      <c r="U2031" s="1">
        <v>42786</v>
      </c>
      <c r="V2031" s="13">
        <f t="shared" si="280"/>
        <v>42767</v>
      </c>
      <c r="W2031" s="14">
        <f t="shared" si="281"/>
        <v>42786</v>
      </c>
      <c r="X2031" s="1" t="str">
        <f t="shared" si="282"/>
        <v>Monday</v>
      </c>
      <c r="Y2031" s="2">
        <v>0.89048611111111109</v>
      </c>
      <c r="Z2031" s="2">
        <f t="shared" si="283"/>
        <v>0.875</v>
      </c>
      <c r="AA2031">
        <f>1</f>
        <v>1</v>
      </c>
      <c r="AB2031" s="1">
        <v>42786</v>
      </c>
      <c r="AC2031" s="13">
        <f t="shared" si="284"/>
        <v>42767</v>
      </c>
      <c r="AD2031" s="14">
        <f t="shared" si="285"/>
        <v>42786</v>
      </c>
      <c r="AE2031" s="1" t="str">
        <f t="shared" si="286"/>
        <v>Monday</v>
      </c>
      <c r="AF2031" s="2">
        <v>0.89148148148148154</v>
      </c>
      <c r="AG2031" s="2">
        <f t="shared" si="287"/>
        <v>0.875</v>
      </c>
      <c r="AH2031" t="s">
        <v>27</v>
      </c>
    </row>
    <row r="2032" spans="1:34" x14ac:dyDescent="0.2">
      <c r="A2032">
        <v>1249269</v>
      </c>
      <c r="B2032" t="s">
        <v>20</v>
      </c>
      <c r="C2032" t="s">
        <v>110</v>
      </c>
      <c r="D2032" t="s">
        <v>22</v>
      </c>
      <c r="E2032">
        <v>54915</v>
      </c>
      <c r="F2032" t="s">
        <v>23</v>
      </c>
      <c r="G2032" t="s">
        <v>97</v>
      </c>
      <c r="H2032">
        <v>243</v>
      </c>
      <c r="I2032" t="s">
        <v>78</v>
      </c>
      <c r="J2032">
        <f>VLOOKUP(I2032,[1]Key!$A$1:$C$72,2,FALSE)</f>
        <v>43.060250000000003</v>
      </c>
      <c r="K2032">
        <f>VLOOKUP(I2032,[1]Key!$A$1:$C$72,3,FALSE)</f>
        <v>-87.892169999999993</v>
      </c>
      <c r="L2032" t="s">
        <v>81</v>
      </c>
      <c r="M2032">
        <f>VLOOKUP(L2032,[1]Key!$A$1:$C$72,2,FALSE)</f>
        <v>43.06033</v>
      </c>
      <c r="N2032">
        <f>VLOOKUP(L2032,[1]Key!$A$1:$C$72,3,FALSE)</f>
        <v>-87.89546</v>
      </c>
      <c r="O2032">
        <v>2</v>
      </c>
      <c r="P2032">
        <v>0</v>
      </c>
      <c r="Q2032">
        <v>0.3</v>
      </c>
      <c r="R2032">
        <v>0.3</v>
      </c>
      <c r="S2032">
        <v>12</v>
      </c>
      <c r="T2032">
        <f t="shared" si="279"/>
        <v>-1</v>
      </c>
      <c r="U2032" s="1">
        <v>42783</v>
      </c>
      <c r="V2032" s="13">
        <f t="shared" si="280"/>
        <v>42767</v>
      </c>
      <c r="W2032" s="14">
        <f t="shared" si="281"/>
        <v>42783</v>
      </c>
      <c r="X2032" s="1" t="str">
        <f t="shared" si="282"/>
        <v>Friday</v>
      </c>
      <c r="Y2032" s="2">
        <v>0.61921296296296291</v>
      </c>
      <c r="Z2032" s="2">
        <f t="shared" si="283"/>
        <v>0.625</v>
      </c>
      <c r="AA2032">
        <f>1</f>
        <v>1</v>
      </c>
      <c r="AB2032" s="1">
        <v>42783</v>
      </c>
      <c r="AC2032" s="13">
        <f t="shared" si="284"/>
        <v>42767</v>
      </c>
      <c r="AD2032" s="14">
        <f t="shared" si="285"/>
        <v>42783</v>
      </c>
      <c r="AE2032" s="1" t="str">
        <f t="shared" si="286"/>
        <v>Friday</v>
      </c>
      <c r="AF2032" s="2">
        <v>0.62016203703703698</v>
      </c>
      <c r="AG2032" s="2">
        <f t="shared" si="287"/>
        <v>0.625</v>
      </c>
      <c r="AH2032" t="s">
        <v>27</v>
      </c>
    </row>
    <row r="2033" spans="1:34" x14ac:dyDescent="0.2">
      <c r="A2033">
        <v>1249286</v>
      </c>
      <c r="B2033" t="s">
        <v>20</v>
      </c>
      <c r="C2033" t="s">
        <v>111</v>
      </c>
      <c r="D2033" t="s">
        <v>46</v>
      </c>
      <c r="E2033">
        <v>60077</v>
      </c>
      <c r="F2033" t="s">
        <v>23</v>
      </c>
      <c r="G2033" t="s">
        <v>97</v>
      </c>
      <c r="H2033">
        <v>11110</v>
      </c>
      <c r="I2033" t="s">
        <v>63</v>
      </c>
      <c r="J2033">
        <f>VLOOKUP(I2033,[1]Key!$A$1:$C$72,2,FALSE)</f>
        <v>43.078530000000001</v>
      </c>
      <c r="K2033">
        <f>VLOOKUP(I2033,[1]Key!$A$1:$C$72,3,FALSE)</f>
        <v>-87.882620000000003</v>
      </c>
      <c r="L2033" t="s">
        <v>67</v>
      </c>
      <c r="M2033">
        <f>VLOOKUP(L2033,[1]Key!$A$1:$C$72,2,FALSE)</f>
        <v>43.074890000000003</v>
      </c>
      <c r="N2033">
        <f>VLOOKUP(L2033,[1]Key!$A$1:$C$72,3,FALSE)</f>
        <v>-87.882810000000006</v>
      </c>
      <c r="O2033">
        <v>15</v>
      </c>
      <c r="P2033">
        <v>0</v>
      </c>
      <c r="Q2033">
        <v>2.2999999999999998</v>
      </c>
      <c r="R2033">
        <v>2.1</v>
      </c>
      <c r="S2033">
        <v>90</v>
      </c>
      <c r="T2033">
        <f t="shared" si="279"/>
        <v>-1</v>
      </c>
      <c r="U2033" s="1">
        <v>42786</v>
      </c>
      <c r="V2033" s="13">
        <f t="shared" si="280"/>
        <v>42767</v>
      </c>
      <c r="W2033" s="14">
        <f t="shared" si="281"/>
        <v>42786</v>
      </c>
      <c r="X2033" s="1" t="str">
        <f t="shared" si="282"/>
        <v>Monday</v>
      </c>
      <c r="Y2033" s="2">
        <v>0.83646990740740745</v>
      </c>
      <c r="Z2033" s="2">
        <f t="shared" si="283"/>
        <v>0.83333333333333326</v>
      </c>
      <c r="AA2033">
        <f>1</f>
        <v>1</v>
      </c>
      <c r="AB2033" s="1">
        <v>42786</v>
      </c>
      <c r="AC2033" s="13">
        <f t="shared" si="284"/>
        <v>42767</v>
      </c>
      <c r="AD2033" s="14">
        <f t="shared" si="285"/>
        <v>42786</v>
      </c>
      <c r="AE2033" s="1" t="str">
        <f t="shared" si="286"/>
        <v>Monday</v>
      </c>
      <c r="AF2033" s="2">
        <v>0.84663194444444445</v>
      </c>
      <c r="AG2033" s="2">
        <f t="shared" si="287"/>
        <v>0.83333333333333326</v>
      </c>
      <c r="AH2033" t="s">
        <v>27</v>
      </c>
    </row>
    <row r="2034" spans="1:34" x14ac:dyDescent="0.2">
      <c r="A2034">
        <v>1249286</v>
      </c>
      <c r="B2034" t="s">
        <v>20</v>
      </c>
      <c r="C2034" t="s">
        <v>111</v>
      </c>
      <c r="D2034" t="s">
        <v>46</v>
      </c>
      <c r="E2034">
        <v>60077</v>
      </c>
      <c r="F2034" t="s">
        <v>23</v>
      </c>
      <c r="G2034" t="s">
        <v>97</v>
      </c>
      <c r="H2034">
        <v>11108</v>
      </c>
      <c r="I2034" t="s">
        <v>63</v>
      </c>
      <c r="J2034">
        <f>VLOOKUP(I2034,[1]Key!$A$1:$C$72,2,FALSE)</f>
        <v>43.078530000000001</v>
      </c>
      <c r="K2034">
        <f>VLOOKUP(I2034,[1]Key!$A$1:$C$72,3,FALSE)</f>
        <v>-87.882620000000003</v>
      </c>
      <c r="L2034" t="s">
        <v>77</v>
      </c>
      <c r="M2034">
        <f>VLOOKUP(L2034,[1]Key!$A$1:$C$72,2,FALSE)</f>
        <v>43.074655999999997</v>
      </c>
      <c r="N2034">
        <f>VLOOKUP(L2034,[1]Key!$A$1:$C$72,3,FALSE)</f>
        <v>-87.889011999999994</v>
      </c>
      <c r="O2034">
        <v>6</v>
      </c>
      <c r="P2034">
        <v>0</v>
      </c>
      <c r="Q2034">
        <v>0.9</v>
      </c>
      <c r="R2034">
        <v>0.9</v>
      </c>
      <c r="S2034">
        <v>36</v>
      </c>
      <c r="T2034">
        <f t="shared" si="279"/>
        <v>-1</v>
      </c>
      <c r="U2034" s="1">
        <v>42793</v>
      </c>
      <c r="V2034" s="13">
        <f t="shared" si="280"/>
        <v>42767</v>
      </c>
      <c r="W2034" s="14">
        <f t="shared" si="281"/>
        <v>42793</v>
      </c>
      <c r="X2034" s="1" t="str">
        <f t="shared" si="282"/>
        <v>Monday</v>
      </c>
      <c r="Y2034" s="2">
        <v>0.86045138888888895</v>
      </c>
      <c r="Z2034" s="2">
        <f t="shared" si="283"/>
        <v>0.875</v>
      </c>
      <c r="AA2034">
        <f>1</f>
        <v>1</v>
      </c>
      <c r="AB2034" s="1">
        <v>42793</v>
      </c>
      <c r="AC2034" s="13">
        <f t="shared" si="284"/>
        <v>42767</v>
      </c>
      <c r="AD2034" s="14">
        <f t="shared" si="285"/>
        <v>42793</v>
      </c>
      <c r="AE2034" s="1" t="str">
        <f t="shared" si="286"/>
        <v>Monday</v>
      </c>
      <c r="AF2034" s="2">
        <v>0.8647569444444444</v>
      </c>
      <c r="AG2034" s="2">
        <f t="shared" si="287"/>
        <v>0.875</v>
      </c>
      <c r="AH2034" t="s">
        <v>27</v>
      </c>
    </row>
    <row r="2035" spans="1:34" x14ac:dyDescent="0.2">
      <c r="A2035">
        <v>1249585</v>
      </c>
      <c r="B2035" t="s">
        <v>20</v>
      </c>
      <c r="C2035" t="s">
        <v>112</v>
      </c>
      <c r="D2035" t="s">
        <v>22</v>
      </c>
      <c r="E2035">
        <v>53143</v>
      </c>
      <c r="F2035" t="s">
        <v>23</v>
      </c>
      <c r="G2035" t="s">
        <v>97</v>
      </c>
      <c r="H2035">
        <v>11074</v>
      </c>
      <c r="I2035" t="s">
        <v>67</v>
      </c>
      <c r="J2035">
        <f>VLOOKUP(I2035,[1]Key!$A$1:$C$72,2,FALSE)</f>
        <v>43.074890000000003</v>
      </c>
      <c r="K2035">
        <f>VLOOKUP(I2035,[1]Key!$A$1:$C$72,3,FALSE)</f>
        <v>-87.882810000000006</v>
      </c>
      <c r="L2035" t="s">
        <v>63</v>
      </c>
      <c r="M2035">
        <f>VLOOKUP(L2035,[1]Key!$A$1:$C$72,2,FALSE)</f>
        <v>43.078530000000001</v>
      </c>
      <c r="N2035">
        <f>VLOOKUP(L2035,[1]Key!$A$1:$C$72,3,FALSE)</f>
        <v>-87.882620000000003</v>
      </c>
      <c r="O2035">
        <v>5</v>
      </c>
      <c r="P2035">
        <v>0</v>
      </c>
      <c r="Q2035">
        <v>0.8</v>
      </c>
      <c r="R2035">
        <v>0.7</v>
      </c>
      <c r="S2035">
        <v>30</v>
      </c>
      <c r="T2035">
        <f t="shared" si="279"/>
        <v>-1</v>
      </c>
      <c r="U2035" s="1">
        <v>42784</v>
      </c>
      <c r="V2035" s="13">
        <f t="shared" si="280"/>
        <v>42767</v>
      </c>
      <c r="W2035" s="14">
        <f t="shared" si="281"/>
        <v>42784</v>
      </c>
      <c r="X2035" s="1" t="str">
        <f t="shared" si="282"/>
        <v>Saturday</v>
      </c>
      <c r="Y2035" s="2">
        <v>4.7106481481481478E-2</v>
      </c>
      <c r="Z2035" s="2">
        <f t="shared" si="283"/>
        <v>4.1666666666666664E-2</v>
      </c>
      <c r="AA2035">
        <f>1</f>
        <v>1</v>
      </c>
      <c r="AB2035" s="1">
        <v>42784</v>
      </c>
      <c r="AC2035" s="13">
        <f t="shared" si="284"/>
        <v>42767</v>
      </c>
      <c r="AD2035" s="14">
        <f t="shared" si="285"/>
        <v>42784</v>
      </c>
      <c r="AE2035" s="1" t="str">
        <f t="shared" si="286"/>
        <v>Saturday</v>
      </c>
      <c r="AF2035" s="2">
        <v>5.002314814814815E-2</v>
      </c>
      <c r="AG2035" s="2">
        <f t="shared" si="287"/>
        <v>4.1666666666666664E-2</v>
      </c>
      <c r="AH2035" t="s">
        <v>27</v>
      </c>
    </row>
    <row r="2036" spans="1:34" x14ac:dyDescent="0.2">
      <c r="A2036">
        <v>1249585</v>
      </c>
      <c r="B2036" t="s">
        <v>20</v>
      </c>
      <c r="C2036" t="s">
        <v>112</v>
      </c>
      <c r="D2036" t="s">
        <v>22</v>
      </c>
      <c r="E2036">
        <v>53143</v>
      </c>
      <c r="F2036" t="s">
        <v>23</v>
      </c>
      <c r="G2036" t="s">
        <v>97</v>
      </c>
      <c r="H2036">
        <v>5510</v>
      </c>
      <c r="I2036" t="s">
        <v>70</v>
      </c>
      <c r="J2036">
        <f>VLOOKUP(I2036,[1]Key!$A$1:$C$72,2,FALSE)</f>
        <v>43.053040000000003</v>
      </c>
      <c r="K2036">
        <f>VLOOKUP(I2036,[1]Key!$A$1:$C$72,3,FALSE)</f>
        <v>-87.897660000000002</v>
      </c>
      <c r="L2036" t="s">
        <v>87</v>
      </c>
      <c r="M2036">
        <f>VLOOKUP(L2036,[1]Key!$A$1:$C$72,2,FALSE)</f>
        <v>43.077359999999999</v>
      </c>
      <c r="N2036">
        <f>VLOOKUP(L2036,[1]Key!$A$1:$C$72,3,FALSE)</f>
        <v>-87.880769999999998</v>
      </c>
      <c r="O2036">
        <v>101</v>
      </c>
      <c r="P2036">
        <v>0</v>
      </c>
      <c r="Q2036">
        <v>15.2</v>
      </c>
      <c r="R2036">
        <v>14.4</v>
      </c>
      <c r="S2036">
        <v>606</v>
      </c>
      <c r="T2036">
        <f t="shared" si="279"/>
        <v>-1</v>
      </c>
      <c r="U2036" s="1">
        <v>42789</v>
      </c>
      <c r="V2036" s="13">
        <f t="shared" si="280"/>
        <v>42767</v>
      </c>
      <c r="W2036" s="14">
        <f t="shared" si="281"/>
        <v>42789</v>
      </c>
      <c r="X2036" s="1" t="str">
        <f t="shared" si="282"/>
        <v>Thursday</v>
      </c>
      <c r="Y2036" s="2">
        <v>4.2546296296296297E-2</v>
      </c>
      <c r="Z2036" s="2">
        <f t="shared" si="283"/>
        <v>4.1666666666666664E-2</v>
      </c>
      <c r="AA2036">
        <f>1</f>
        <v>1</v>
      </c>
      <c r="AB2036" s="1">
        <v>42789</v>
      </c>
      <c r="AC2036" s="13">
        <f t="shared" si="284"/>
        <v>42767</v>
      </c>
      <c r="AD2036" s="14">
        <f t="shared" si="285"/>
        <v>42789</v>
      </c>
      <c r="AE2036" s="1" t="str">
        <f t="shared" si="286"/>
        <v>Thursday</v>
      </c>
      <c r="AF2036" s="2">
        <v>0.11277777777777777</v>
      </c>
      <c r="AG2036" s="2">
        <f t="shared" si="287"/>
        <v>0.125</v>
      </c>
      <c r="AH2036" t="s">
        <v>27</v>
      </c>
    </row>
    <row r="2037" spans="1:34" x14ac:dyDescent="0.2">
      <c r="A2037">
        <v>1249592</v>
      </c>
      <c r="B2037" t="s">
        <v>20</v>
      </c>
      <c r="C2037" t="s">
        <v>113</v>
      </c>
      <c r="D2037" t="s">
        <v>22</v>
      </c>
      <c r="E2037">
        <v>53158</v>
      </c>
      <c r="F2037" t="s">
        <v>23</v>
      </c>
      <c r="G2037" t="s">
        <v>97</v>
      </c>
      <c r="H2037">
        <v>106</v>
      </c>
      <c r="I2037" t="s">
        <v>67</v>
      </c>
      <c r="J2037">
        <f>VLOOKUP(I2037,[1]Key!$A$1:$C$72,2,FALSE)</f>
        <v>43.074890000000003</v>
      </c>
      <c r="K2037">
        <f>VLOOKUP(I2037,[1]Key!$A$1:$C$72,3,FALSE)</f>
        <v>-87.882810000000006</v>
      </c>
      <c r="L2037" t="s">
        <v>70</v>
      </c>
      <c r="M2037">
        <f>VLOOKUP(L2037,[1]Key!$A$1:$C$72,2,FALSE)</f>
        <v>43.053040000000003</v>
      </c>
      <c r="N2037">
        <f>VLOOKUP(L2037,[1]Key!$A$1:$C$72,3,FALSE)</f>
        <v>-87.897660000000002</v>
      </c>
      <c r="O2037">
        <v>24</v>
      </c>
      <c r="P2037">
        <v>0</v>
      </c>
      <c r="Q2037">
        <v>3.6</v>
      </c>
      <c r="R2037">
        <v>3.4</v>
      </c>
      <c r="S2037">
        <v>144</v>
      </c>
      <c r="T2037">
        <f t="shared" si="279"/>
        <v>-1</v>
      </c>
      <c r="U2037" s="1">
        <v>42789</v>
      </c>
      <c r="V2037" s="13">
        <f t="shared" si="280"/>
        <v>42767</v>
      </c>
      <c r="W2037" s="14">
        <f t="shared" si="281"/>
        <v>42789</v>
      </c>
      <c r="X2037" s="1" t="str">
        <f t="shared" si="282"/>
        <v>Thursday</v>
      </c>
      <c r="Y2037" s="2">
        <v>2.4814814814814817E-2</v>
      </c>
      <c r="Z2037" s="2">
        <f t="shared" si="283"/>
        <v>4.1666666666666664E-2</v>
      </c>
      <c r="AA2037">
        <f>1</f>
        <v>1</v>
      </c>
      <c r="AB2037" s="1">
        <v>42789</v>
      </c>
      <c r="AC2037" s="13">
        <f t="shared" si="284"/>
        <v>42767</v>
      </c>
      <c r="AD2037" s="14">
        <f t="shared" si="285"/>
        <v>42789</v>
      </c>
      <c r="AE2037" s="1" t="str">
        <f t="shared" si="286"/>
        <v>Thursday</v>
      </c>
      <c r="AF2037" s="2">
        <v>4.1504629629629627E-2</v>
      </c>
      <c r="AG2037" s="2">
        <f t="shared" si="287"/>
        <v>4.1666666666666664E-2</v>
      </c>
      <c r="AH2037" t="s">
        <v>27</v>
      </c>
    </row>
    <row r="2038" spans="1:34" x14ac:dyDescent="0.2">
      <c r="A2038">
        <v>1249592</v>
      </c>
      <c r="B2038" t="s">
        <v>20</v>
      </c>
      <c r="C2038" t="s">
        <v>113</v>
      </c>
      <c r="D2038" t="s">
        <v>22</v>
      </c>
      <c r="E2038">
        <v>53158</v>
      </c>
      <c r="F2038" t="s">
        <v>23</v>
      </c>
      <c r="G2038" t="s">
        <v>97</v>
      </c>
      <c r="H2038">
        <v>17</v>
      </c>
      <c r="I2038" t="s">
        <v>70</v>
      </c>
      <c r="J2038">
        <f>VLOOKUP(I2038,[1]Key!$A$1:$C$72,2,FALSE)</f>
        <v>43.053040000000003</v>
      </c>
      <c r="K2038">
        <f>VLOOKUP(I2038,[1]Key!$A$1:$C$72,3,FALSE)</f>
        <v>-87.897660000000002</v>
      </c>
      <c r="L2038" t="s">
        <v>87</v>
      </c>
      <c r="M2038">
        <f>VLOOKUP(L2038,[1]Key!$A$1:$C$72,2,FALSE)</f>
        <v>43.077359999999999</v>
      </c>
      <c r="N2038">
        <f>VLOOKUP(L2038,[1]Key!$A$1:$C$72,3,FALSE)</f>
        <v>-87.880769999999998</v>
      </c>
      <c r="O2038">
        <v>102</v>
      </c>
      <c r="P2038">
        <v>6</v>
      </c>
      <c r="Q2038">
        <v>15.3</v>
      </c>
      <c r="R2038">
        <v>14.5</v>
      </c>
      <c r="S2038">
        <v>612</v>
      </c>
      <c r="T2038">
        <f t="shared" si="279"/>
        <v>-1</v>
      </c>
      <c r="U2038" s="1">
        <v>42789</v>
      </c>
      <c r="V2038" s="13">
        <f t="shared" si="280"/>
        <v>42767</v>
      </c>
      <c r="W2038" s="14">
        <f t="shared" si="281"/>
        <v>42789</v>
      </c>
      <c r="X2038" s="1" t="str">
        <f t="shared" si="282"/>
        <v>Thursday</v>
      </c>
      <c r="Y2038" s="2">
        <v>4.1770833333333333E-2</v>
      </c>
      <c r="Z2038" s="2">
        <f t="shared" si="283"/>
        <v>4.1666666666666664E-2</v>
      </c>
      <c r="AA2038">
        <f>1</f>
        <v>1</v>
      </c>
      <c r="AB2038" s="1">
        <v>42789</v>
      </c>
      <c r="AC2038" s="13">
        <f t="shared" si="284"/>
        <v>42767</v>
      </c>
      <c r="AD2038" s="14">
        <f t="shared" si="285"/>
        <v>42789</v>
      </c>
      <c r="AE2038" s="1" t="str">
        <f t="shared" si="286"/>
        <v>Thursday</v>
      </c>
      <c r="AF2038" s="2">
        <v>0.11271990740740741</v>
      </c>
      <c r="AG2038" s="2">
        <f t="shared" si="287"/>
        <v>0.125</v>
      </c>
      <c r="AH2038" t="s">
        <v>27</v>
      </c>
    </row>
    <row r="2039" spans="1:34" x14ac:dyDescent="0.2">
      <c r="A2039">
        <v>1249905</v>
      </c>
      <c r="B2039" t="s">
        <v>20</v>
      </c>
      <c r="C2039" t="s">
        <v>114</v>
      </c>
      <c r="D2039" t="s">
        <v>22</v>
      </c>
      <c r="E2039">
        <v>53151</v>
      </c>
      <c r="F2039" t="s">
        <v>23</v>
      </c>
      <c r="G2039" t="s">
        <v>97</v>
      </c>
      <c r="H2039">
        <v>5510</v>
      </c>
      <c r="I2039" t="s">
        <v>77</v>
      </c>
      <c r="J2039">
        <f>VLOOKUP(I2039,[1]Key!$A$1:$C$72,2,FALSE)</f>
        <v>43.074655999999997</v>
      </c>
      <c r="K2039">
        <f>VLOOKUP(I2039,[1]Key!$A$1:$C$72,3,FALSE)</f>
        <v>-87.889011999999994</v>
      </c>
      <c r="L2039" t="s">
        <v>63</v>
      </c>
      <c r="M2039">
        <f>VLOOKUP(L2039,[1]Key!$A$1:$C$72,2,FALSE)</f>
        <v>43.078530000000001</v>
      </c>
      <c r="N2039">
        <f>VLOOKUP(L2039,[1]Key!$A$1:$C$72,3,FALSE)</f>
        <v>-87.882620000000003</v>
      </c>
      <c r="O2039">
        <v>15</v>
      </c>
      <c r="P2039">
        <v>0</v>
      </c>
      <c r="Q2039">
        <v>2.2999999999999998</v>
      </c>
      <c r="R2039">
        <v>2.1</v>
      </c>
      <c r="S2039">
        <v>90</v>
      </c>
      <c r="T2039">
        <f t="shared" si="279"/>
        <v>-1</v>
      </c>
      <c r="U2039" s="1">
        <v>42788</v>
      </c>
      <c r="V2039" s="13">
        <f t="shared" si="280"/>
        <v>42767</v>
      </c>
      <c r="W2039" s="14">
        <f t="shared" si="281"/>
        <v>42788</v>
      </c>
      <c r="X2039" s="1" t="str">
        <f t="shared" si="282"/>
        <v>Wednesday</v>
      </c>
      <c r="Y2039" s="2">
        <v>0.76572916666666668</v>
      </c>
      <c r="Z2039" s="2">
        <f t="shared" si="283"/>
        <v>0.75</v>
      </c>
      <c r="AA2039">
        <f>1</f>
        <v>1</v>
      </c>
      <c r="AB2039" s="1">
        <v>42788</v>
      </c>
      <c r="AC2039" s="13">
        <f t="shared" si="284"/>
        <v>42767</v>
      </c>
      <c r="AD2039" s="14">
        <f t="shared" si="285"/>
        <v>42788</v>
      </c>
      <c r="AE2039" s="1" t="str">
        <f t="shared" si="286"/>
        <v>Wednesday</v>
      </c>
      <c r="AF2039" s="2">
        <v>0.77619212962962969</v>
      </c>
      <c r="AG2039" s="2">
        <f t="shared" si="287"/>
        <v>0.79166666666666663</v>
      </c>
      <c r="AH2039" t="s">
        <v>27</v>
      </c>
    </row>
    <row r="2040" spans="1:34" x14ac:dyDescent="0.2">
      <c r="A2040">
        <v>1249905</v>
      </c>
      <c r="B2040" t="s">
        <v>20</v>
      </c>
      <c r="C2040" t="s">
        <v>114</v>
      </c>
      <c r="D2040" t="s">
        <v>22</v>
      </c>
      <c r="E2040">
        <v>53151</v>
      </c>
      <c r="F2040" t="s">
        <v>23</v>
      </c>
      <c r="G2040" t="s">
        <v>97</v>
      </c>
      <c r="H2040">
        <v>5510</v>
      </c>
      <c r="I2040" t="s">
        <v>63</v>
      </c>
      <c r="J2040">
        <f>VLOOKUP(I2040,[1]Key!$A$1:$C$72,2,FALSE)</f>
        <v>43.078530000000001</v>
      </c>
      <c r="K2040">
        <f>VLOOKUP(I2040,[1]Key!$A$1:$C$72,3,FALSE)</f>
        <v>-87.882620000000003</v>
      </c>
      <c r="L2040" t="s">
        <v>77</v>
      </c>
      <c r="M2040">
        <f>VLOOKUP(L2040,[1]Key!$A$1:$C$72,2,FALSE)</f>
        <v>43.074655999999997</v>
      </c>
      <c r="N2040">
        <f>VLOOKUP(L2040,[1]Key!$A$1:$C$72,3,FALSE)</f>
        <v>-87.889011999999994</v>
      </c>
      <c r="O2040">
        <v>6</v>
      </c>
      <c r="P2040">
        <v>0</v>
      </c>
      <c r="Q2040">
        <v>0.9</v>
      </c>
      <c r="R2040">
        <v>0.9</v>
      </c>
      <c r="S2040">
        <v>36</v>
      </c>
      <c r="T2040">
        <f t="shared" si="279"/>
        <v>-1</v>
      </c>
      <c r="U2040" s="1">
        <v>42788</v>
      </c>
      <c r="V2040" s="13">
        <f t="shared" si="280"/>
        <v>42767</v>
      </c>
      <c r="W2040" s="14">
        <f t="shared" si="281"/>
        <v>42788</v>
      </c>
      <c r="X2040" s="1" t="str">
        <f t="shared" si="282"/>
        <v>Wednesday</v>
      </c>
      <c r="Y2040" s="2">
        <v>0.74608796296296298</v>
      </c>
      <c r="Z2040" s="2">
        <f t="shared" si="283"/>
        <v>0.75</v>
      </c>
      <c r="AA2040">
        <f>1</f>
        <v>1</v>
      </c>
      <c r="AB2040" s="1">
        <v>42788</v>
      </c>
      <c r="AC2040" s="13">
        <f t="shared" si="284"/>
        <v>42767</v>
      </c>
      <c r="AD2040" s="14">
        <f t="shared" si="285"/>
        <v>42788</v>
      </c>
      <c r="AE2040" s="1" t="str">
        <f t="shared" si="286"/>
        <v>Wednesday</v>
      </c>
      <c r="AF2040" s="2">
        <v>0.75003472222222223</v>
      </c>
      <c r="AG2040" s="2">
        <f t="shared" si="287"/>
        <v>0.75</v>
      </c>
      <c r="AH2040" t="s">
        <v>27</v>
      </c>
    </row>
    <row r="2041" spans="1:34" x14ac:dyDescent="0.2">
      <c r="A2041">
        <v>1249908</v>
      </c>
      <c r="B2041" t="s">
        <v>20</v>
      </c>
      <c r="C2041" t="s">
        <v>21</v>
      </c>
      <c r="D2041" t="s">
        <v>22</v>
      </c>
      <c r="E2041">
        <v>53222</v>
      </c>
      <c r="F2041" t="s">
        <v>23</v>
      </c>
      <c r="G2041" t="s">
        <v>97</v>
      </c>
      <c r="H2041">
        <v>5552</v>
      </c>
      <c r="I2041" t="s">
        <v>60</v>
      </c>
      <c r="J2041">
        <f>VLOOKUP(I2041,[1]Key!$A$1:$C$72,2,FALSE)</f>
        <v>43.066893999999998</v>
      </c>
      <c r="K2041">
        <f>VLOOKUP(I2041,[1]Key!$A$1:$C$72,3,FALSE)</f>
        <v>-87.877936000000005</v>
      </c>
      <c r="L2041" t="s">
        <v>63</v>
      </c>
      <c r="M2041">
        <f>VLOOKUP(L2041,[1]Key!$A$1:$C$72,2,FALSE)</f>
        <v>43.078530000000001</v>
      </c>
      <c r="N2041">
        <f>VLOOKUP(L2041,[1]Key!$A$1:$C$72,3,FALSE)</f>
        <v>-87.882620000000003</v>
      </c>
      <c r="O2041">
        <v>7</v>
      </c>
      <c r="P2041">
        <v>0</v>
      </c>
      <c r="Q2041">
        <v>1.1000000000000001</v>
      </c>
      <c r="R2041">
        <v>1</v>
      </c>
      <c r="S2041">
        <v>42</v>
      </c>
      <c r="T2041">
        <f t="shared" si="279"/>
        <v>-1</v>
      </c>
      <c r="U2041" s="1">
        <v>42783</v>
      </c>
      <c r="V2041" s="13">
        <f t="shared" si="280"/>
        <v>42767</v>
      </c>
      <c r="W2041" s="14">
        <f t="shared" si="281"/>
        <v>42783</v>
      </c>
      <c r="X2041" s="1" t="str">
        <f t="shared" si="282"/>
        <v>Friday</v>
      </c>
      <c r="Y2041" s="2">
        <v>0.77260416666666665</v>
      </c>
      <c r="Z2041" s="2">
        <f t="shared" si="283"/>
        <v>0.79166666666666663</v>
      </c>
      <c r="AA2041">
        <f>1</f>
        <v>1</v>
      </c>
      <c r="AB2041" s="1">
        <v>42783</v>
      </c>
      <c r="AC2041" s="13">
        <f t="shared" si="284"/>
        <v>42767</v>
      </c>
      <c r="AD2041" s="14">
        <f t="shared" si="285"/>
        <v>42783</v>
      </c>
      <c r="AE2041" s="1" t="str">
        <f t="shared" si="286"/>
        <v>Friday</v>
      </c>
      <c r="AF2041" s="2">
        <v>0.77766203703703696</v>
      </c>
      <c r="AG2041" s="2">
        <f t="shared" si="287"/>
        <v>0.79166666666666663</v>
      </c>
      <c r="AH2041" t="s">
        <v>27</v>
      </c>
    </row>
    <row r="2042" spans="1:34" x14ac:dyDescent="0.2">
      <c r="A2042">
        <v>1249909</v>
      </c>
      <c r="B2042" t="s">
        <v>20</v>
      </c>
      <c r="C2042" t="s">
        <v>115</v>
      </c>
      <c r="D2042" t="s">
        <v>22</v>
      </c>
      <c r="E2042">
        <v>54914</v>
      </c>
      <c r="F2042" t="s">
        <v>23</v>
      </c>
      <c r="G2042" t="s">
        <v>97</v>
      </c>
      <c r="H2042">
        <v>103</v>
      </c>
      <c r="I2042" t="s">
        <v>78</v>
      </c>
      <c r="J2042">
        <f>VLOOKUP(I2042,[1]Key!$A$1:$C$72,2,FALSE)</f>
        <v>43.060250000000003</v>
      </c>
      <c r="K2042">
        <f>VLOOKUP(I2042,[1]Key!$A$1:$C$72,3,FALSE)</f>
        <v>-87.892169999999993</v>
      </c>
      <c r="L2042" t="s">
        <v>78</v>
      </c>
      <c r="M2042">
        <f>VLOOKUP(L2042,[1]Key!$A$1:$C$72,2,FALSE)</f>
        <v>43.060250000000003</v>
      </c>
      <c r="N2042">
        <f>VLOOKUP(L2042,[1]Key!$A$1:$C$72,3,FALSE)</f>
        <v>-87.892169999999993</v>
      </c>
      <c r="O2042">
        <v>19</v>
      </c>
      <c r="P2042">
        <v>0</v>
      </c>
      <c r="Q2042">
        <v>2.9</v>
      </c>
      <c r="R2042">
        <v>2.7</v>
      </c>
      <c r="S2042">
        <v>114</v>
      </c>
      <c r="T2042">
        <f t="shared" si="279"/>
        <v>-1</v>
      </c>
      <c r="U2042" s="1">
        <v>42784</v>
      </c>
      <c r="V2042" s="13">
        <f t="shared" si="280"/>
        <v>42767</v>
      </c>
      <c r="W2042" s="14">
        <f t="shared" si="281"/>
        <v>42784</v>
      </c>
      <c r="X2042" s="1" t="str">
        <f t="shared" si="282"/>
        <v>Saturday</v>
      </c>
      <c r="Y2042" s="2">
        <v>0.55819444444444444</v>
      </c>
      <c r="Z2042" s="2">
        <f t="shared" si="283"/>
        <v>0.54166666666666663</v>
      </c>
      <c r="AA2042">
        <f>1</f>
        <v>1</v>
      </c>
      <c r="AB2042" s="1">
        <v>42784</v>
      </c>
      <c r="AC2042" s="13">
        <f t="shared" si="284"/>
        <v>42767</v>
      </c>
      <c r="AD2042" s="14">
        <f t="shared" si="285"/>
        <v>42784</v>
      </c>
      <c r="AE2042" s="1" t="str">
        <f t="shared" si="286"/>
        <v>Saturday</v>
      </c>
      <c r="AF2042" s="2">
        <v>0.57140046296296299</v>
      </c>
      <c r="AG2042" s="2">
        <f t="shared" si="287"/>
        <v>0.58333333333333326</v>
      </c>
      <c r="AH2042" t="s">
        <v>35</v>
      </c>
    </row>
    <row r="2043" spans="1:34" x14ac:dyDescent="0.2">
      <c r="A2043">
        <v>1249929</v>
      </c>
      <c r="B2043" t="s">
        <v>20</v>
      </c>
      <c r="C2043" t="s">
        <v>116</v>
      </c>
      <c r="D2043" t="s">
        <v>22</v>
      </c>
      <c r="E2043">
        <v>53575</v>
      </c>
      <c r="F2043" t="s">
        <v>23</v>
      </c>
      <c r="G2043" t="s">
        <v>97</v>
      </c>
      <c r="H2043">
        <v>5450</v>
      </c>
      <c r="I2043" t="s">
        <v>67</v>
      </c>
      <c r="J2043">
        <f>VLOOKUP(I2043,[1]Key!$A$1:$C$72,2,FALSE)</f>
        <v>43.074890000000003</v>
      </c>
      <c r="K2043">
        <f>VLOOKUP(I2043,[1]Key!$A$1:$C$72,3,FALSE)</f>
        <v>-87.882810000000006</v>
      </c>
      <c r="L2043" t="s">
        <v>63</v>
      </c>
      <c r="M2043">
        <f>VLOOKUP(L2043,[1]Key!$A$1:$C$72,2,FALSE)</f>
        <v>43.078530000000001</v>
      </c>
      <c r="N2043">
        <f>VLOOKUP(L2043,[1]Key!$A$1:$C$72,3,FALSE)</f>
        <v>-87.882620000000003</v>
      </c>
      <c r="O2043">
        <v>3</v>
      </c>
      <c r="P2043">
        <v>0</v>
      </c>
      <c r="Q2043">
        <v>0.5</v>
      </c>
      <c r="R2043">
        <v>0.4</v>
      </c>
      <c r="S2043">
        <v>18</v>
      </c>
      <c r="T2043">
        <f t="shared" si="279"/>
        <v>-1</v>
      </c>
      <c r="U2043" s="1">
        <v>42787</v>
      </c>
      <c r="V2043" s="13">
        <f t="shared" si="280"/>
        <v>42767</v>
      </c>
      <c r="W2043" s="14">
        <f t="shared" si="281"/>
        <v>42787</v>
      </c>
      <c r="X2043" s="1" t="str">
        <f t="shared" si="282"/>
        <v>Tuesday</v>
      </c>
      <c r="Y2043" s="2">
        <v>0.5760763888888889</v>
      </c>
      <c r="Z2043" s="2">
        <f t="shared" si="283"/>
        <v>0.58333333333333326</v>
      </c>
      <c r="AA2043">
        <f>1</f>
        <v>1</v>
      </c>
      <c r="AB2043" s="1">
        <v>42787</v>
      </c>
      <c r="AC2043" s="13">
        <f t="shared" si="284"/>
        <v>42767</v>
      </c>
      <c r="AD2043" s="14">
        <f t="shared" si="285"/>
        <v>42787</v>
      </c>
      <c r="AE2043" s="1" t="str">
        <f t="shared" si="286"/>
        <v>Tuesday</v>
      </c>
      <c r="AF2043" s="2">
        <v>0.57795138888888886</v>
      </c>
      <c r="AG2043" s="2">
        <f t="shared" si="287"/>
        <v>0.58333333333333326</v>
      </c>
      <c r="AH2043" t="s">
        <v>27</v>
      </c>
    </row>
    <row r="2044" spans="1:34" x14ac:dyDescent="0.2">
      <c r="A2044">
        <v>1249964</v>
      </c>
      <c r="B2044" t="s">
        <v>20</v>
      </c>
      <c r="C2044" t="s">
        <v>117</v>
      </c>
      <c r="D2044" t="s">
        <v>22</v>
      </c>
      <c r="E2044">
        <v>53105</v>
      </c>
      <c r="F2044" t="s">
        <v>23</v>
      </c>
      <c r="G2044" t="s">
        <v>97</v>
      </c>
      <c r="H2044">
        <v>11057</v>
      </c>
      <c r="I2044" t="s">
        <v>66</v>
      </c>
      <c r="J2044">
        <f>VLOOKUP(I2044,[1]Key!$A$1:$C$72,2,FALSE)</f>
        <v>43.060155999999999</v>
      </c>
      <c r="K2044">
        <f>VLOOKUP(I2044,[1]Key!$A$1:$C$72,3,FALSE)</f>
        <v>-87.881258000000003</v>
      </c>
      <c r="L2044" t="s">
        <v>66</v>
      </c>
      <c r="M2044">
        <f>VLOOKUP(L2044,[1]Key!$A$1:$C$72,2,FALSE)</f>
        <v>43.060155999999999</v>
      </c>
      <c r="N2044">
        <f>VLOOKUP(L2044,[1]Key!$A$1:$C$72,3,FALSE)</f>
        <v>-87.881258000000003</v>
      </c>
      <c r="O2044">
        <v>14</v>
      </c>
      <c r="P2044">
        <v>0</v>
      </c>
      <c r="Q2044">
        <v>2.1</v>
      </c>
      <c r="R2044">
        <v>2</v>
      </c>
      <c r="S2044">
        <v>84</v>
      </c>
      <c r="T2044">
        <f t="shared" si="279"/>
        <v>-1</v>
      </c>
      <c r="U2044" s="1">
        <v>42787</v>
      </c>
      <c r="V2044" s="13">
        <f t="shared" si="280"/>
        <v>42767</v>
      </c>
      <c r="W2044" s="14">
        <f t="shared" si="281"/>
        <v>42787</v>
      </c>
      <c r="X2044" s="1" t="str">
        <f t="shared" si="282"/>
        <v>Tuesday</v>
      </c>
      <c r="Y2044" s="2">
        <v>0.62276620370370372</v>
      </c>
      <c r="Z2044" s="2">
        <f t="shared" si="283"/>
        <v>0.625</v>
      </c>
      <c r="AA2044">
        <f>1</f>
        <v>1</v>
      </c>
      <c r="AB2044" s="1">
        <v>42787</v>
      </c>
      <c r="AC2044" s="13">
        <f t="shared" si="284"/>
        <v>42767</v>
      </c>
      <c r="AD2044" s="14">
        <f t="shared" si="285"/>
        <v>42787</v>
      </c>
      <c r="AE2044" s="1" t="str">
        <f t="shared" si="286"/>
        <v>Tuesday</v>
      </c>
      <c r="AF2044" s="2">
        <v>0.63252314814814814</v>
      </c>
      <c r="AG2044" s="2">
        <f t="shared" si="287"/>
        <v>0.625</v>
      </c>
      <c r="AH2044" t="s">
        <v>35</v>
      </c>
    </row>
    <row r="2045" spans="1:34" x14ac:dyDescent="0.2">
      <c r="A2045">
        <v>1250004</v>
      </c>
      <c r="B2045" t="s">
        <v>20</v>
      </c>
      <c r="C2045" t="s">
        <v>118</v>
      </c>
      <c r="D2045" t="s">
        <v>46</v>
      </c>
      <c r="E2045">
        <v>61107</v>
      </c>
      <c r="F2045" t="s">
        <v>23</v>
      </c>
      <c r="G2045" t="s">
        <v>97</v>
      </c>
      <c r="H2045">
        <v>103</v>
      </c>
      <c r="I2045" t="s">
        <v>67</v>
      </c>
      <c r="J2045">
        <f>VLOOKUP(I2045,[1]Key!$A$1:$C$72,2,FALSE)</f>
        <v>43.074890000000003</v>
      </c>
      <c r="K2045">
        <f>VLOOKUP(I2045,[1]Key!$A$1:$C$72,3,FALSE)</f>
        <v>-87.882810000000006</v>
      </c>
      <c r="L2045" t="s">
        <v>67</v>
      </c>
      <c r="M2045">
        <f>VLOOKUP(L2045,[1]Key!$A$1:$C$72,2,FALSE)</f>
        <v>43.074890000000003</v>
      </c>
      <c r="N2045">
        <f>VLOOKUP(L2045,[1]Key!$A$1:$C$72,3,FALSE)</f>
        <v>-87.882810000000006</v>
      </c>
      <c r="O2045">
        <v>2</v>
      </c>
      <c r="P2045">
        <v>0</v>
      </c>
      <c r="Q2045">
        <v>0.3</v>
      </c>
      <c r="R2045">
        <v>0.3</v>
      </c>
      <c r="S2045">
        <v>12</v>
      </c>
      <c r="T2045">
        <f t="shared" si="279"/>
        <v>-1</v>
      </c>
      <c r="U2045" s="1">
        <v>42771</v>
      </c>
      <c r="V2045" s="13">
        <f t="shared" si="280"/>
        <v>42767</v>
      </c>
      <c r="W2045" s="14">
        <f t="shared" si="281"/>
        <v>42771</v>
      </c>
      <c r="X2045" s="1" t="str">
        <f t="shared" si="282"/>
        <v>Sunday</v>
      </c>
      <c r="Y2045" s="2">
        <v>0.65306712962962965</v>
      </c>
      <c r="Z2045" s="2">
        <f t="shared" si="283"/>
        <v>0.66666666666666663</v>
      </c>
      <c r="AA2045">
        <f>1</f>
        <v>1</v>
      </c>
      <c r="AB2045" s="1">
        <v>42771</v>
      </c>
      <c r="AC2045" s="13">
        <f t="shared" si="284"/>
        <v>42767</v>
      </c>
      <c r="AD2045" s="14">
        <f t="shared" si="285"/>
        <v>42771</v>
      </c>
      <c r="AE2045" s="1" t="str">
        <f t="shared" si="286"/>
        <v>Sunday</v>
      </c>
      <c r="AF2045" s="2">
        <v>0.65465277777777775</v>
      </c>
      <c r="AG2045" s="2">
        <f t="shared" si="287"/>
        <v>0.66666666666666663</v>
      </c>
      <c r="AH2045" t="s">
        <v>35</v>
      </c>
    </row>
    <row r="2046" spans="1:34" x14ac:dyDescent="0.2">
      <c r="A2046">
        <v>1250902</v>
      </c>
      <c r="B2046" t="s">
        <v>20</v>
      </c>
      <c r="C2046" t="s">
        <v>21</v>
      </c>
      <c r="D2046" t="s">
        <v>22</v>
      </c>
      <c r="E2046">
        <v>53213</v>
      </c>
      <c r="F2046" t="s">
        <v>23</v>
      </c>
      <c r="G2046" t="s">
        <v>97</v>
      </c>
      <c r="H2046">
        <v>5433</v>
      </c>
      <c r="I2046" t="s">
        <v>78</v>
      </c>
      <c r="J2046">
        <f>VLOOKUP(I2046,[1]Key!$A$1:$C$72,2,FALSE)</f>
        <v>43.060250000000003</v>
      </c>
      <c r="K2046">
        <f>VLOOKUP(I2046,[1]Key!$A$1:$C$72,3,FALSE)</f>
        <v>-87.892169999999993</v>
      </c>
      <c r="L2046" t="s">
        <v>81</v>
      </c>
      <c r="M2046">
        <f>VLOOKUP(L2046,[1]Key!$A$1:$C$72,2,FALSE)</f>
        <v>43.06033</v>
      </c>
      <c r="N2046">
        <f>VLOOKUP(L2046,[1]Key!$A$1:$C$72,3,FALSE)</f>
        <v>-87.89546</v>
      </c>
      <c r="O2046">
        <v>1</v>
      </c>
      <c r="P2046">
        <v>0</v>
      </c>
      <c r="Q2046">
        <v>0.2</v>
      </c>
      <c r="R2046">
        <v>0.1</v>
      </c>
      <c r="S2046">
        <v>6</v>
      </c>
      <c r="T2046">
        <f t="shared" si="279"/>
        <v>-1</v>
      </c>
      <c r="U2046" s="1">
        <v>42782</v>
      </c>
      <c r="V2046" s="13">
        <f t="shared" si="280"/>
        <v>42767</v>
      </c>
      <c r="W2046" s="14">
        <f t="shared" si="281"/>
        <v>42782</v>
      </c>
      <c r="X2046" s="1" t="str">
        <f t="shared" si="282"/>
        <v>Thursday</v>
      </c>
      <c r="Y2046" s="2">
        <v>0.60165509259259264</v>
      </c>
      <c r="Z2046" s="2">
        <f t="shared" si="283"/>
        <v>0.58333333333333326</v>
      </c>
      <c r="AA2046">
        <f>1</f>
        <v>1</v>
      </c>
      <c r="AB2046" s="1">
        <v>42782</v>
      </c>
      <c r="AC2046" s="13">
        <f t="shared" si="284"/>
        <v>42767</v>
      </c>
      <c r="AD2046" s="14">
        <f t="shared" si="285"/>
        <v>42782</v>
      </c>
      <c r="AE2046" s="1" t="str">
        <f t="shared" si="286"/>
        <v>Thursday</v>
      </c>
      <c r="AF2046" s="2">
        <v>0.60248842592592589</v>
      </c>
      <c r="AG2046" s="2">
        <f t="shared" si="287"/>
        <v>0.58333333333333326</v>
      </c>
      <c r="AH2046" t="s">
        <v>27</v>
      </c>
    </row>
    <row r="2047" spans="1:34" x14ac:dyDescent="0.2">
      <c r="A2047">
        <v>1250902</v>
      </c>
      <c r="B2047" t="s">
        <v>20</v>
      </c>
      <c r="C2047" t="s">
        <v>21</v>
      </c>
      <c r="D2047" t="s">
        <v>22</v>
      </c>
      <c r="E2047">
        <v>53213</v>
      </c>
      <c r="F2047" t="s">
        <v>23</v>
      </c>
      <c r="G2047" t="s">
        <v>97</v>
      </c>
      <c r="H2047">
        <v>5541</v>
      </c>
      <c r="I2047" t="s">
        <v>81</v>
      </c>
      <c r="J2047">
        <f>VLOOKUP(I2047,[1]Key!$A$1:$C$72,2,FALSE)</f>
        <v>43.06033</v>
      </c>
      <c r="K2047">
        <f>VLOOKUP(I2047,[1]Key!$A$1:$C$72,3,FALSE)</f>
        <v>-87.89546</v>
      </c>
      <c r="L2047" t="s">
        <v>78</v>
      </c>
      <c r="M2047">
        <f>VLOOKUP(L2047,[1]Key!$A$1:$C$72,2,FALSE)</f>
        <v>43.060250000000003</v>
      </c>
      <c r="N2047">
        <f>VLOOKUP(L2047,[1]Key!$A$1:$C$72,3,FALSE)</f>
        <v>-87.892169999999993</v>
      </c>
      <c r="O2047">
        <v>1</v>
      </c>
      <c r="P2047">
        <v>0</v>
      </c>
      <c r="Q2047">
        <v>0.2</v>
      </c>
      <c r="R2047">
        <v>0.1</v>
      </c>
      <c r="S2047">
        <v>6</v>
      </c>
      <c r="T2047">
        <f t="shared" si="279"/>
        <v>-1</v>
      </c>
      <c r="U2047" s="1">
        <v>42784</v>
      </c>
      <c r="V2047" s="13">
        <f t="shared" si="280"/>
        <v>42767</v>
      </c>
      <c r="W2047" s="14">
        <f t="shared" si="281"/>
        <v>42784</v>
      </c>
      <c r="X2047" s="1" t="str">
        <f t="shared" si="282"/>
        <v>Saturday</v>
      </c>
      <c r="Y2047" s="2">
        <v>0.88583333333333336</v>
      </c>
      <c r="Z2047" s="2">
        <f t="shared" si="283"/>
        <v>0.875</v>
      </c>
      <c r="AA2047">
        <f>1</f>
        <v>1</v>
      </c>
      <c r="AB2047" s="1">
        <v>42784</v>
      </c>
      <c r="AC2047" s="13">
        <f t="shared" si="284"/>
        <v>42767</v>
      </c>
      <c r="AD2047" s="14">
        <f t="shared" si="285"/>
        <v>42784</v>
      </c>
      <c r="AE2047" s="1" t="str">
        <f t="shared" si="286"/>
        <v>Saturday</v>
      </c>
      <c r="AF2047" s="2">
        <v>0.88658564814814822</v>
      </c>
      <c r="AG2047" s="2">
        <f t="shared" si="287"/>
        <v>0.875</v>
      </c>
      <c r="AH2047" t="s">
        <v>27</v>
      </c>
    </row>
    <row r="2048" spans="1:34" x14ac:dyDescent="0.2">
      <c r="A2048">
        <v>1250902</v>
      </c>
      <c r="B2048" t="s">
        <v>20</v>
      </c>
      <c r="C2048" t="s">
        <v>21</v>
      </c>
      <c r="D2048" t="s">
        <v>22</v>
      </c>
      <c r="E2048">
        <v>53213</v>
      </c>
      <c r="F2048" t="s">
        <v>23</v>
      </c>
      <c r="G2048" t="s">
        <v>97</v>
      </c>
      <c r="H2048">
        <v>5485</v>
      </c>
      <c r="I2048" t="s">
        <v>78</v>
      </c>
      <c r="J2048">
        <f>VLOOKUP(I2048,[1]Key!$A$1:$C$72,2,FALSE)</f>
        <v>43.060250000000003</v>
      </c>
      <c r="K2048">
        <f>VLOOKUP(I2048,[1]Key!$A$1:$C$72,3,FALSE)</f>
        <v>-87.892169999999993</v>
      </c>
      <c r="L2048" t="s">
        <v>62</v>
      </c>
      <c r="M2048">
        <f>VLOOKUP(L2048,[1]Key!$A$1:$C$72,2,FALSE)</f>
        <v>43.058010000000003</v>
      </c>
      <c r="N2048">
        <f>VLOOKUP(L2048,[1]Key!$A$1:$C$72,3,FALSE)</f>
        <v>-87.877300000000005</v>
      </c>
      <c r="O2048">
        <v>8</v>
      </c>
      <c r="P2048">
        <v>0</v>
      </c>
      <c r="Q2048">
        <v>1.2</v>
      </c>
      <c r="R2048">
        <v>1.1000000000000001</v>
      </c>
      <c r="S2048">
        <v>48</v>
      </c>
      <c r="T2048">
        <f t="shared" si="279"/>
        <v>-1</v>
      </c>
      <c r="U2048" s="1">
        <v>42788</v>
      </c>
      <c r="V2048" s="13">
        <f t="shared" si="280"/>
        <v>42767</v>
      </c>
      <c r="W2048" s="14">
        <f t="shared" si="281"/>
        <v>42788</v>
      </c>
      <c r="X2048" s="1" t="str">
        <f t="shared" si="282"/>
        <v>Wednesday</v>
      </c>
      <c r="Y2048" s="2">
        <v>0.52721064814814811</v>
      </c>
      <c r="Z2048" s="2">
        <f t="shared" si="283"/>
        <v>0.54166666666666663</v>
      </c>
      <c r="AA2048">
        <f>1</f>
        <v>1</v>
      </c>
      <c r="AB2048" s="1">
        <v>42788</v>
      </c>
      <c r="AC2048" s="13">
        <f t="shared" si="284"/>
        <v>42767</v>
      </c>
      <c r="AD2048" s="14">
        <f t="shared" si="285"/>
        <v>42788</v>
      </c>
      <c r="AE2048" s="1" t="str">
        <f t="shared" si="286"/>
        <v>Wednesday</v>
      </c>
      <c r="AF2048" s="2">
        <v>0.53322916666666664</v>
      </c>
      <c r="AG2048" s="2">
        <f t="shared" si="287"/>
        <v>0.54166666666666663</v>
      </c>
      <c r="AH2048" t="s">
        <v>27</v>
      </c>
    </row>
    <row r="2049" spans="1:34" x14ac:dyDescent="0.2">
      <c r="A2049">
        <v>1250902</v>
      </c>
      <c r="B2049" t="s">
        <v>20</v>
      </c>
      <c r="C2049" t="s">
        <v>21</v>
      </c>
      <c r="D2049" t="s">
        <v>22</v>
      </c>
      <c r="E2049">
        <v>53213</v>
      </c>
      <c r="F2049" t="s">
        <v>23</v>
      </c>
      <c r="G2049" t="s">
        <v>97</v>
      </c>
      <c r="H2049">
        <v>5446</v>
      </c>
      <c r="I2049" t="s">
        <v>66</v>
      </c>
      <c r="J2049">
        <f>VLOOKUP(I2049,[1]Key!$A$1:$C$72,2,FALSE)</f>
        <v>43.060155999999999</v>
      </c>
      <c r="K2049">
        <f>VLOOKUP(I2049,[1]Key!$A$1:$C$72,3,FALSE)</f>
        <v>-87.881258000000003</v>
      </c>
      <c r="L2049" t="s">
        <v>78</v>
      </c>
      <c r="M2049">
        <f>VLOOKUP(L2049,[1]Key!$A$1:$C$72,2,FALSE)</f>
        <v>43.060250000000003</v>
      </c>
      <c r="N2049">
        <f>VLOOKUP(L2049,[1]Key!$A$1:$C$72,3,FALSE)</f>
        <v>-87.892169999999993</v>
      </c>
      <c r="O2049">
        <v>6</v>
      </c>
      <c r="P2049">
        <v>0</v>
      </c>
      <c r="Q2049">
        <v>0.9</v>
      </c>
      <c r="R2049">
        <v>0.9</v>
      </c>
      <c r="S2049">
        <v>36</v>
      </c>
      <c r="T2049">
        <f t="shared" si="279"/>
        <v>-1</v>
      </c>
      <c r="U2049" s="1">
        <v>42788</v>
      </c>
      <c r="V2049" s="13">
        <f t="shared" si="280"/>
        <v>42767</v>
      </c>
      <c r="W2049" s="14">
        <f t="shared" si="281"/>
        <v>42788</v>
      </c>
      <c r="X2049" s="1" t="str">
        <f t="shared" si="282"/>
        <v>Wednesday</v>
      </c>
      <c r="Y2049" s="2">
        <v>0.69177083333333333</v>
      </c>
      <c r="Z2049" s="2">
        <f t="shared" si="283"/>
        <v>0.70833333333333326</v>
      </c>
      <c r="AA2049">
        <f>1</f>
        <v>1</v>
      </c>
      <c r="AB2049" s="1">
        <v>42788</v>
      </c>
      <c r="AC2049" s="13">
        <f t="shared" si="284"/>
        <v>42767</v>
      </c>
      <c r="AD2049" s="14">
        <f t="shared" si="285"/>
        <v>42788</v>
      </c>
      <c r="AE2049" s="1" t="str">
        <f t="shared" si="286"/>
        <v>Wednesday</v>
      </c>
      <c r="AF2049" s="2">
        <v>0.6960763888888889</v>
      </c>
      <c r="AG2049" s="2">
        <f t="shared" si="287"/>
        <v>0.70833333333333326</v>
      </c>
      <c r="AH2049" t="s">
        <v>27</v>
      </c>
    </row>
    <row r="2050" spans="1:34" x14ac:dyDescent="0.2">
      <c r="A2050">
        <v>1250902</v>
      </c>
      <c r="B2050" t="s">
        <v>20</v>
      </c>
      <c r="C2050" t="s">
        <v>21</v>
      </c>
      <c r="D2050" t="s">
        <v>22</v>
      </c>
      <c r="E2050">
        <v>53213</v>
      </c>
      <c r="F2050" t="s">
        <v>23</v>
      </c>
      <c r="G2050" t="s">
        <v>97</v>
      </c>
      <c r="H2050">
        <v>11053</v>
      </c>
      <c r="I2050" t="s">
        <v>81</v>
      </c>
      <c r="J2050">
        <f>VLOOKUP(I2050,[1]Key!$A$1:$C$72,2,FALSE)</f>
        <v>43.06033</v>
      </c>
      <c r="K2050">
        <f>VLOOKUP(I2050,[1]Key!$A$1:$C$72,3,FALSE)</f>
        <v>-87.89546</v>
      </c>
      <c r="L2050" t="s">
        <v>78</v>
      </c>
      <c r="M2050">
        <f>VLOOKUP(L2050,[1]Key!$A$1:$C$72,2,FALSE)</f>
        <v>43.060250000000003</v>
      </c>
      <c r="N2050">
        <f>VLOOKUP(L2050,[1]Key!$A$1:$C$72,3,FALSE)</f>
        <v>-87.892169999999993</v>
      </c>
      <c r="O2050">
        <v>1</v>
      </c>
      <c r="P2050">
        <v>0</v>
      </c>
      <c r="Q2050">
        <v>0.2</v>
      </c>
      <c r="R2050">
        <v>0.1</v>
      </c>
      <c r="S2050">
        <v>6</v>
      </c>
      <c r="T2050">
        <f t="shared" ref="T2050:T2113" si="288">-1</f>
        <v>-1</v>
      </c>
      <c r="U2050" s="1">
        <v>42794</v>
      </c>
      <c r="V2050" s="13">
        <f t="shared" ref="V2050:V2113" si="289">DATE(YEAR(U2050), MONTH(U2050), 1)</f>
        <v>42767</v>
      </c>
      <c r="W2050" s="14">
        <f t="shared" ref="W2050:W2113" si="290">U2050</f>
        <v>42794</v>
      </c>
      <c r="X2050" s="1" t="str">
        <f t="shared" ref="X2050:X2113" si="291">TEXT(W2050,"dddd")</f>
        <v>Tuesday</v>
      </c>
      <c r="Y2050" s="2">
        <v>0.83300925925925917</v>
      </c>
      <c r="Z2050" s="2">
        <f t="shared" ref="Z2050:Z2113" si="292">MROUND(Y2050, "1:00")</f>
        <v>0.83333333333333326</v>
      </c>
      <c r="AA2050">
        <f>1</f>
        <v>1</v>
      </c>
      <c r="AB2050" s="1">
        <v>42794</v>
      </c>
      <c r="AC2050" s="13">
        <f t="shared" ref="AC2050:AC2113" si="293">DATE(YEAR(AB2050), MONTH(AB2050), 1)</f>
        <v>42767</v>
      </c>
      <c r="AD2050" s="14">
        <f t="shared" ref="AD2050:AD2113" si="294">AB2050</f>
        <v>42794</v>
      </c>
      <c r="AE2050" s="1" t="str">
        <f t="shared" ref="AE2050:AE2113" si="295">TEXT(AD2050,"dddd")</f>
        <v>Tuesday</v>
      </c>
      <c r="AF2050" s="2">
        <v>0.8338310185185186</v>
      </c>
      <c r="AG2050" s="2">
        <f t="shared" ref="AG2050:AG2113" si="296">MROUND(AF2050, "1:00")</f>
        <v>0.83333333333333326</v>
      </c>
      <c r="AH2050" t="s">
        <v>27</v>
      </c>
    </row>
    <row r="2051" spans="1:34" x14ac:dyDescent="0.2">
      <c r="A2051">
        <v>1251108</v>
      </c>
      <c r="B2051" t="s">
        <v>20</v>
      </c>
      <c r="C2051" t="s">
        <v>110</v>
      </c>
      <c r="D2051" t="s">
        <v>22</v>
      </c>
      <c r="E2051">
        <v>54913</v>
      </c>
      <c r="F2051" t="s">
        <v>23</v>
      </c>
      <c r="G2051" t="s">
        <v>97</v>
      </c>
      <c r="H2051">
        <v>5517</v>
      </c>
      <c r="I2051" t="s">
        <v>81</v>
      </c>
      <c r="J2051">
        <f>VLOOKUP(I2051,[1]Key!$A$1:$C$72,2,FALSE)</f>
        <v>43.06033</v>
      </c>
      <c r="K2051">
        <f>VLOOKUP(I2051,[1]Key!$A$1:$C$72,3,FALSE)</f>
        <v>-87.89546</v>
      </c>
      <c r="L2051" t="s">
        <v>78</v>
      </c>
      <c r="M2051">
        <f>VLOOKUP(L2051,[1]Key!$A$1:$C$72,2,FALSE)</f>
        <v>43.060250000000003</v>
      </c>
      <c r="N2051">
        <f>VLOOKUP(L2051,[1]Key!$A$1:$C$72,3,FALSE)</f>
        <v>-87.892169999999993</v>
      </c>
      <c r="O2051">
        <v>1</v>
      </c>
      <c r="P2051">
        <v>0</v>
      </c>
      <c r="Q2051">
        <v>0.2</v>
      </c>
      <c r="R2051">
        <v>0.1</v>
      </c>
      <c r="S2051">
        <v>6</v>
      </c>
      <c r="T2051">
        <f t="shared" si="288"/>
        <v>-1</v>
      </c>
      <c r="U2051" s="1">
        <v>42775</v>
      </c>
      <c r="V2051" s="13">
        <f t="shared" si="289"/>
        <v>42767</v>
      </c>
      <c r="W2051" s="14">
        <f t="shared" si="290"/>
        <v>42775</v>
      </c>
      <c r="X2051" s="1" t="str">
        <f t="shared" si="291"/>
        <v>Thursday</v>
      </c>
      <c r="Y2051" s="2">
        <v>0.84484953703703702</v>
      </c>
      <c r="Z2051" s="2">
        <f t="shared" si="292"/>
        <v>0.83333333333333326</v>
      </c>
      <c r="AA2051">
        <f>1</f>
        <v>1</v>
      </c>
      <c r="AB2051" s="1">
        <v>42775</v>
      </c>
      <c r="AC2051" s="13">
        <f t="shared" si="293"/>
        <v>42767</v>
      </c>
      <c r="AD2051" s="14">
        <f t="shared" si="294"/>
        <v>42775</v>
      </c>
      <c r="AE2051" s="1" t="str">
        <f t="shared" si="295"/>
        <v>Thursday</v>
      </c>
      <c r="AF2051" s="2">
        <v>0.84564814814814815</v>
      </c>
      <c r="AG2051" s="2">
        <f t="shared" si="296"/>
        <v>0.83333333333333326</v>
      </c>
      <c r="AH2051" t="s">
        <v>27</v>
      </c>
    </row>
    <row r="2052" spans="1:34" x14ac:dyDescent="0.2">
      <c r="A2052">
        <v>1251108</v>
      </c>
      <c r="B2052" t="s">
        <v>20</v>
      </c>
      <c r="C2052" t="s">
        <v>110</v>
      </c>
      <c r="D2052" t="s">
        <v>22</v>
      </c>
      <c r="E2052">
        <v>54913</v>
      </c>
      <c r="F2052" t="s">
        <v>23</v>
      </c>
      <c r="G2052" t="s">
        <v>97</v>
      </c>
      <c r="H2052">
        <v>11147</v>
      </c>
      <c r="I2052" t="s">
        <v>81</v>
      </c>
      <c r="J2052">
        <f>VLOOKUP(I2052,[1]Key!$A$1:$C$72,2,FALSE)</f>
        <v>43.06033</v>
      </c>
      <c r="K2052">
        <f>VLOOKUP(I2052,[1]Key!$A$1:$C$72,3,FALSE)</f>
        <v>-87.89546</v>
      </c>
      <c r="L2052" t="s">
        <v>78</v>
      </c>
      <c r="M2052">
        <f>VLOOKUP(L2052,[1]Key!$A$1:$C$72,2,FALSE)</f>
        <v>43.060250000000003</v>
      </c>
      <c r="N2052">
        <f>VLOOKUP(L2052,[1]Key!$A$1:$C$72,3,FALSE)</f>
        <v>-87.892169999999993</v>
      </c>
      <c r="O2052">
        <v>1</v>
      </c>
      <c r="P2052">
        <v>0</v>
      </c>
      <c r="Q2052">
        <v>0.2</v>
      </c>
      <c r="R2052">
        <v>0.1</v>
      </c>
      <c r="S2052">
        <v>6</v>
      </c>
      <c r="T2052">
        <f t="shared" si="288"/>
        <v>-1</v>
      </c>
      <c r="U2052" s="1">
        <v>42776</v>
      </c>
      <c r="V2052" s="13">
        <f t="shared" si="289"/>
        <v>42767</v>
      </c>
      <c r="W2052" s="14">
        <f t="shared" si="290"/>
        <v>42776</v>
      </c>
      <c r="X2052" s="1" t="str">
        <f t="shared" si="291"/>
        <v>Friday</v>
      </c>
      <c r="Y2052" s="2">
        <v>0.47274305555555557</v>
      </c>
      <c r="Z2052" s="2">
        <f t="shared" si="292"/>
        <v>0.45833333333333331</v>
      </c>
      <c r="AA2052">
        <f>1</f>
        <v>1</v>
      </c>
      <c r="AB2052" s="1">
        <v>42776</v>
      </c>
      <c r="AC2052" s="13">
        <f t="shared" si="293"/>
        <v>42767</v>
      </c>
      <c r="AD2052" s="14">
        <f t="shared" si="294"/>
        <v>42776</v>
      </c>
      <c r="AE2052" s="1" t="str">
        <f t="shared" si="295"/>
        <v>Friday</v>
      </c>
      <c r="AF2052" s="2">
        <v>0.47358796296296296</v>
      </c>
      <c r="AG2052" s="2">
        <f t="shared" si="296"/>
        <v>0.45833333333333331</v>
      </c>
      <c r="AH2052" t="s">
        <v>27</v>
      </c>
    </row>
    <row r="2053" spans="1:34" x14ac:dyDescent="0.2">
      <c r="A2053">
        <v>1251108</v>
      </c>
      <c r="B2053" t="s">
        <v>20</v>
      </c>
      <c r="C2053" t="s">
        <v>110</v>
      </c>
      <c r="D2053" t="s">
        <v>22</v>
      </c>
      <c r="E2053">
        <v>54913</v>
      </c>
      <c r="F2053" t="s">
        <v>23</v>
      </c>
      <c r="G2053" t="s">
        <v>97</v>
      </c>
      <c r="H2053">
        <v>11134</v>
      </c>
      <c r="I2053" t="s">
        <v>81</v>
      </c>
      <c r="J2053">
        <f>VLOOKUP(I2053,[1]Key!$A$1:$C$72,2,FALSE)</f>
        <v>43.06033</v>
      </c>
      <c r="K2053">
        <f>VLOOKUP(I2053,[1]Key!$A$1:$C$72,3,FALSE)</f>
        <v>-87.89546</v>
      </c>
      <c r="L2053" t="s">
        <v>78</v>
      </c>
      <c r="M2053">
        <f>VLOOKUP(L2053,[1]Key!$A$1:$C$72,2,FALSE)</f>
        <v>43.060250000000003</v>
      </c>
      <c r="N2053">
        <f>VLOOKUP(L2053,[1]Key!$A$1:$C$72,3,FALSE)</f>
        <v>-87.892169999999993</v>
      </c>
      <c r="O2053">
        <v>1</v>
      </c>
      <c r="P2053">
        <v>0</v>
      </c>
      <c r="Q2053">
        <v>0.2</v>
      </c>
      <c r="R2053">
        <v>0.1</v>
      </c>
      <c r="S2053">
        <v>6</v>
      </c>
      <c r="T2053">
        <f t="shared" si="288"/>
        <v>-1</v>
      </c>
      <c r="U2053" s="1">
        <v>42774</v>
      </c>
      <c r="V2053" s="13">
        <f t="shared" si="289"/>
        <v>42767</v>
      </c>
      <c r="W2053" s="14">
        <f t="shared" si="290"/>
        <v>42774</v>
      </c>
      <c r="X2053" s="1" t="str">
        <f t="shared" si="291"/>
        <v>Wednesday</v>
      </c>
      <c r="Y2053" s="2">
        <v>0.65957175925925926</v>
      </c>
      <c r="Z2053" s="2">
        <f t="shared" si="292"/>
        <v>0.66666666666666663</v>
      </c>
      <c r="AA2053">
        <f>1</f>
        <v>1</v>
      </c>
      <c r="AB2053" s="1">
        <v>42774</v>
      </c>
      <c r="AC2053" s="13">
        <f t="shared" si="293"/>
        <v>42767</v>
      </c>
      <c r="AD2053" s="14">
        <f t="shared" si="294"/>
        <v>42774</v>
      </c>
      <c r="AE2053" s="1" t="str">
        <f t="shared" si="295"/>
        <v>Wednesday</v>
      </c>
      <c r="AF2053" s="2">
        <v>0.66035879629629635</v>
      </c>
      <c r="AG2053" s="2">
        <f t="shared" si="296"/>
        <v>0.66666666666666663</v>
      </c>
      <c r="AH2053" t="s">
        <v>27</v>
      </c>
    </row>
    <row r="2054" spans="1:34" x14ac:dyDescent="0.2">
      <c r="A2054">
        <v>1251113</v>
      </c>
      <c r="B2054" t="s">
        <v>20</v>
      </c>
      <c r="C2054" t="s">
        <v>119</v>
      </c>
      <c r="D2054" t="s">
        <v>22</v>
      </c>
      <c r="E2054">
        <v>54956</v>
      </c>
      <c r="F2054" t="s">
        <v>23</v>
      </c>
      <c r="G2054" t="s">
        <v>97</v>
      </c>
      <c r="H2054">
        <v>45</v>
      </c>
      <c r="I2054" t="s">
        <v>67</v>
      </c>
      <c r="J2054">
        <f>VLOOKUP(I2054,[1]Key!$A$1:$C$72,2,FALSE)</f>
        <v>43.074890000000003</v>
      </c>
      <c r="K2054">
        <f>VLOOKUP(I2054,[1]Key!$A$1:$C$72,3,FALSE)</f>
        <v>-87.882810000000006</v>
      </c>
      <c r="L2054" t="s">
        <v>87</v>
      </c>
      <c r="M2054">
        <f>VLOOKUP(L2054,[1]Key!$A$1:$C$72,2,FALSE)</f>
        <v>43.077359999999999</v>
      </c>
      <c r="N2054">
        <f>VLOOKUP(L2054,[1]Key!$A$1:$C$72,3,FALSE)</f>
        <v>-87.880769999999998</v>
      </c>
      <c r="O2054">
        <v>16</v>
      </c>
      <c r="P2054">
        <v>0</v>
      </c>
      <c r="Q2054">
        <v>2.4</v>
      </c>
      <c r="R2054">
        <v>2.2999999999999998</v>
      </c>
      <c r="S2054">
        <v>96</v>
      </c>
      <c r="T2054">
        <f t="shared" si="288"/>
        <v>-1</v>
      </c>
      <c r="U2054" s="1">
        <v>42787</v>
      </c>
      <c r="V2054" s="13">
        <f t="shared" si="289"/>
        <v>42767</v>
      </c>
      <c r="W2054" s="14">
        <f t="shared" si="290"/>
        <v>42787</v>
      </c>
      <c r="X2054" s="1" t="str">
        <f t="shared" si="291"/>
        <v>Tuesday</v>
      </c>
      <c r="Y2054" s="2">
        <v>0.63452546296296297</v>
      </c>
      <c r="Z2054" s="2">
        <f t="shared" si="292"/>
        <v>0.625</v>
      </c>
      <c r="AA2054">
        <f>1</f>
        <v>1</v>
      </c>
      <c r="AB2054" s="1">
        <v>42787</v>
      </c>
      <c r="AC2054" s="13">
        <f t="shared" si="293"/>
        <v>42767</v>
      </c>
      <c r="AD2054" s="14">
        <f t="shared" si="294"/>
        <v>42787</v>
      </c>
      <c r="AE2054" s="1" t="str">
        <f t="shared" si="295"/>
        <v>Tuesday</v>
      </c>
      <c r="AF2054" s="2">
        <v>0.64563657407407404</v>
      </c>
      <c r="AG2054" s="2">
        <f t="shared" si="296"/>
        <v>0.625</v>
      </c>
      <c r="AH2054" t="s">
        <v>27</v>
      </c>
    </row>
    <row r="2055" spans="1:34" x14ac:dyDescent="0.2">
      <c r="A2055">
        <v>1252829</v>
      </c>
      <c r="B2055" t="s">
        <v>20</v>
      </c>
      <c r="C2055" t="s">
        <v>120</v>
      </c>
      <c r="D2055" t="s">
        <v>22</v>
      </c>
      <c r="E2055">
        <v>54701</v>
      </c>
      <c r="F2055" t="s">
        <v>23</v>
      </c>
      <c r="G2055" t="s">
        <v>97</v>
      </c>
      <c r="H2055">
        <v>11047</v>
      </c>
      <c r="I2055" t="s">
        <v>63</v>
      </c>
      <c r="J2055">
        <f>VLOOKUP(I2055,[1]Key!$A$1:$C$72,2,FALSE)</f>
        <v>43.078530000000001</v>
      </c>
      <c r="K2055">
        <f>VLOOKUP(I2055,[1]Key!$A$1:$C$72,3,FALSE)</f>
        <v>-87.882620000000003</v>
      </c>
      <c r="L2055" t="s">
        <v>78</v>
      </c>
      <c r="M2055">
        <f>VLOOKUP(L2055,[1]Key!$A$1:$C$72,2,FALSE)</f>
        <v>43.060250000000003</v>
      </c>
      <c r="N2055">
        <f>VLOOKUP(L2055,[1]Key!$A$1:$C$72,3,FALSE)</f>
        <v>-87.892169999999993</v>
      </c>
      <c r="O2055">
        <v>14</v>
      </c>
      <c r="P2055">
        <v>0</v>
      </c>
      <c r="Q2055">
        <v>2.1</v>
      </c>
      <c r="R2055">
        <v>2</v>
      </c>
      <c r="S2055">
        <v>84</v>
      </c>
      <c r="T2055">
        <f t="shared" si="288"/>
        <v>-1</v>
      </c>
      <c r="U2055" s="1">
        <v>42785</v>
      </c>
      <c r="V2055" s="13">
        <f t="shared" si="289"/>
        <v>42767</v>
      </c>
      <c r="W2055" s="14">
        <f t="shared" si="290"/>
        <v>42785</v>
      </c>
      <c r="X2055" s="1" t="str">
        <f t="shared" si="291"/>
        <v>Sunday</v>
      </c>
      <c r="Y2055" s="2">
        <v>0.36932870370370369</v>
      </c>
      <c r="Z2055" s="2">
        <f t="shared" si="292"/>
        <v>0.375</v>
      </c>
      <c r="AA2055">
        <f>1</f>
        <v>1</v>
      </c>
      <c r="AB2055" s="1">
        <v>42785</v>
      </c>
      <c r="AC2055" s="13">
        <f t="shared" si="293"/>
        <v>42767</v>
      </c>
      <c r="AD2055" s="14">
        <f t="shared" si="294"/>
        <v>42785</v>
      </c>
      <c r="AE2055" s="1" t="str">
        <f t="shared" si="295"/>
        <v>Sunday</v>
      </c>
      <c r="AF2055" s="2">
        <v>0.3784953703703704</v>
      </c>
      <c r="AG2055" s="2">
        <f t="shared" si="296"/>
        <v>0.375</v>
      </c>
      <c r="AH2055" t="s">
        <v>27</v>
      </c>
    </row>
    <row r="2056" spans="1:34" x14ac:dyDescent="0.2">
      <c r="A2056">
        <v>1253542</v>
      </c>
      <c r="B2056" t="s">
        <v>20</v>
      </c>
      <c r="C2056" t="s">
        <v>121</v>
      </c>
      <c r="D2056" t="s">
        <v>22</v>
      </c>
      <c r="E2056">
        <v>53217</v>
      </c>
      <c r="F2056" t="s">
        <v>23</v>
      </c>
      <c r="G2056" t="s">
        <v>97</v>
      </c>
      <c r="H2056">
        <v>2968</v>
      </c>
      <c r="I2056" t="s">
        <v>65</v>
      </c>
      <c r="J2056">
        <f>VLOOKUP(I2056,[1]Key!$A$1:$C$72,2,FALSE)</f>
        <v>43.060786</v>
      </c>
      <c r="K2056">
        <f>VLOOKUP(I2056,[1]Key!$A$1:$C$72,3,FALSE)</f>
        <v>-87.883825999999999</v>
      </c>
      <c r="L2056" t="s">
        <v>78</v>
      </c>
      <c r="M2056">
        <f>VLOOKUP(L2056,[1]Key!$A$1:$C$72,2,FALSE)</f>
        <v>43.060250000000003</v>
      </c>
      <c r="N2056">
        <f>VLOOKUP(L2056,[1]Key!$A$1:$C$72,3,FALSE)</f>
        <v>-87.892169999999993</v>
      </c>
      <c r="O2056">
        <v>5</v>
      </c>
      <c r="P2056">
        <v>0</v>
      </c>
      <c r="Q2056">
        <v>0.8</v>
      </c>
      <c r="R2056">
        <v>0.7</v>
      </c>
      <c r="S2056">
        <v>30</v>
      </c>
      <c r="T2056">
        <f t="shared" si="288"/>
        <v>-1</v>
      </c>
      <c r="U2056" s="1">
        <v>42776</v>
      </c>
      <c r="V2056" s="13">
        <f t="shared" si="289"/>
        <v>42767</v>
      </c>
      <c r="W2056" s="14">
        <f t="shared" si="290"/>
        <v>42776</v>
      </c>
      <c r="X2056" s="1" t="str">
        <f t="shared" si="291"/>
        <v>Friday</v>
      </c>
      <c r="Y2056" s="2">
        <v>0.68762731481481476</v>
      </c>
      <c r="Z2056" s="2">
        <f t="shared" si="292"/>
        <v>0.70833333333333326</v>
      </c>
      <c r="AA2056">
        <f>1</f>
        <v>1</v>
      </c>
      <c r="AB2056" s="1">
        <v>42776</v>
      </c>
      <c r="AC2056" s="13">
        <f t="shared" si="293"/>
        <v>42767</v>
      </c>
      <c r="AD2056" s="14">
        <f t="shared" si="294"/>
        <v>42776</v>
      </c>
      <c r="AE2056" s="1" t="str">
        <f t="shared" si="295"/>
        <v>Friday</v>
      </c>
      <c r="AF2056" s="2">
        <v>0.6910532407407407</v>
      </c>
      <c r="AG2056" s="2">
        <f t="shared" si="296"/>
        <v>0.70833333333333326</v>
      </c>
      <c r="AH2056" t="s">
        <v>27</v>
      </c>
    </row>
    <row r="2057" spans="1:34" x14ac:dyDescent="0.2">
      <c r="A2057">
        <v>1254947</v>
      </c>
      <c r="B2057" t="s">
        <v>20</v>
      </c>
      <c r="C2057" t="s">
        <v>122</v>
      </c>
      <c r="D2057" t="s">
        <v>22</v>
      </c>
      <c r="E2057">
        <v>54986</v>
      </c>
      <c r="F2057" t="s">
        <v>23</v>
      </c>
      <c r="G2057" t="s">
        <v>97</v>
      </c>
      <c r="H2057">
        <v>338</v>
      </c>
      <c r="I2057" t="s">
        <v>78</v>
      </c>
      <c r="J2057">
        <f>VLOOKUP(I2057,[1]Key!$A$1:$C$72,2,FALSE)</f>
        <v>43.060250000000003</v>
      </c>
      <c r="K2057">
        <f>VLOOKUP(I2057,[1]Key!$A$1:$C$72,3,FALSE)</f>
        <v>-87.892169999999993</v>
      </c>
      <c r="L2057" t="s">
        <v>78</v>
      </c>
      <c r="M2057">
        <f>VLOOKUP(L2057,[1]Key!$A$1:$C$72,2,FALSE)</f>
        <v>43.060250000000003</v>
      </c>
      <c r="N2057">
        <f>VLOOKUP(L2057,[1]Key!$A$1:$C$72,3,FALSE)</f>
        <v>-87.892169999999993</v>
      </c>
      <c r="O2057">
        <v>152</v>
      </c>
      <c r="P2057">
        <v>0</v>
      </c>
      <c r="Q2057">
        <v>18</v>
      </c>
      <c r="R2057">
        <v>17.100000000000001</v>
      </c>
      <c r="S2057">
        <v>720</v>
      </c>
      <c r="T2057">
        <f t="shared" si="288"/>
        <v>-1</v>
      </c>
      <c r="U2057" s="1">
        <v>42788</v>
      </c>
      <c r="V2057" s="13">
        <f t="shared" si="289"/>
        <v>42767</v>
      </c>
      <c r="W2057" s="14">
        <f t="shared" si="290"/>
        <v>42788</v>
      </c>
      <c r="X2057" s="1" t="str">
        <f t="shared" si="291"/>
        <v>Wednesday</v>
      </c>
      <c r="Y2057" s="2">
        <v>0.6019444444444445</v>
      </c>
      <c r="Z2057" s="2">
        <f t="shared" si="292"/>
        <v>0.58333333333333326</v>
      </c>
      <c r="AA2057">
        <f>1</f>
        <v>1</v>
      </c>
      <c r="AB2057" s="1">
        <v>42788</v>
      </c>
      <c r="AC2057" s="13">
        <f t="shared" si="293"/>
        <v>42767</v>
      </c>
      <c r="AD2057" s="14">
        <f t="shared" si="294"/>
        <v>42788</v>
      </c>
      <c r="AE2057" s="1" t="str">
        <f t="shared" si="295"/>
        <v>Wednesday</v>
      </c>
      <c r="AF2057" s="2">
        <v>0.70709490740740744</v>
      </c>
      <c r="AG2057" s="2">
        <f t="shared" si="296"/>
        <v>0.70833333333333326</v>
      </c>
      <c r="AH2057" t="s">
        <v>35</v>
      </c>
    </row>
    <row r="2058" spans="1:34" x14ac:dyDescent="0.2">
      <c r="A2058">
        <v>1255308</v>
      </c>
      <c r="B2058" t="s">
        <v>20</v>
      </c>
      <c r="C2058" t="s">
        <v>28</v>
      </c>
      <c r="D2058" t="s">
        <v>22</v>
      </c>
      <c r="E2058">
        <v>53211</v>
      </c>
      <c r="F2058" t="s">
        <v>23</v>
      </c>
      <c r="G2058" t="s">
        <v>92</v>
      </c>
      <c r="H2058">
        <v>5476</v>
      </c>
      <c r="I2058" t="s">
        <v>65</v>
      </c>
      <c r="J2058">
        <f>VLOOKUP(I2058,[1]Key!$A$1:$C$72,2,FALSE)</f>
        <v>43.060786</v>
      </c>
      <c r="K2058">
        <f>VLOOKUP(I2058,[1]Key!$A$1:$C$72,3,FALSE)</f>
        <v>-87.883825999999999</v>
      </c>
      <c r="L2058" t="s">
        <v>60</v>
      </c>
      <c r="M2058">
        <f>VLOOKUP(L2058,[1]Key!$A$1:$C$72,2,FALSE)</f>
        <v>43.066893999999998</v>
      </c>
      <c r="N2058">
        <f>VLOOKUP(L2058,[1]Key!$A$1:$C$72,3,FALSE)</f>
        <v>-87.877936000000005</v>
      </c>
      <c r="O2058">
        <v>5</v>
      </c>
      <c r="P2058">
        <v>0</v>
      </c>
      <c r="Q2058">
        <v>0.8</v>
      </c>
      <c r="R2058">
        <v>0.7</v>
      </c>
      <c r="S2058">
        <v>30</v>
      </c>
      <c r="T2058">
        <f t="shared" si="288"/>
        <v>-1</v>
      </c>
      <c r="U2058" s="1">
        <v>42793</v>
      </c>
      <c r="V2058" s="13">
        <f t="shared" si="289"/>
        <v>42767</v>
      </c>
      <c r="W2058" s="14">
        <f t="shared" si="290"/>
        <v>42793</v>
      </c>
      <c r="X2058" s="1" t="str">
        <f t="shared" si="291"/>
        <v>Monday</v>
      </c>
      <c r="Y2058" s="2">
        <v>0.91640046296296296</v>
      </c>
      <c r="Z2058" s="2">
        <f t="shared" si="292"/>
        <v>0.91666666666666663</v>
      </c>
      <c r="AA2058">
        <f>1</f>
        <v>1</v>
      </c>
      <c r="AB2058" s="1">
        <v>42793</v>
      </c>
      <c r="AC2058" s="13">
        <f t="shared" si="293"/>
        <v>42767</v>
      </c>
      <c r="AD2058" s="14">
        <f t="shared" si="294"/>
        <v>42793</v>
      </c>
      <c r="AE2058" s="1" t="str">
        <f t="shared" si="295"/>
        <v>Monday</v>
      </c>
      <c r="AF2058" s="2">
        <v>0.91979166666666667</v>
      </c>
      <c r="AG2058" s="2">
        <f t="shared" si="296"/>
        <v>0.91666666666666663</v>
      </c>
      <c r="AH2058" t="s">
        <v>27</v>
      </c>
    </row>
    <row r="2059" spans="1:34" x14ac:dyDescent="0.2">
      <c r="A2059">
        <v>1255308</v>
      </c>
      <c r="B2059" t="s">
        <v>20</v>
      </c>
      <c r="C2059" t="s">
        <v>28</v>
      </c>
      <c r="D2059" t="s">
        <v>22</v>
      </c>
      <c r="E2059">
        <v>53211</v>
      </c>
      <c r="F2059" t="s">
        <v>23</v>
      </c>
      <c r="G2059" t="s">
        <v>92</v>
      </c>
      <c r="H2059">
        <v>44</v>
      </c>
      <c r="I2059" t="s">
        <v>60</v>
      </c>
      <c r="J2059">
        <f>VLOOKUP(I2059,[1]Key!$A$1:$C$72,2,FALSE)</f>
        <v>43.066893999999998</v>
      </c>
      <c r="K2059">
        <f>VLOOKUP(I2059,[1]Key!$A$1:$C$72,3,FALSE)</f>
        <v>-87.877936000000005</v>
      </c>
      <c r="L2059" t="s">
        <v>65</v>
      </c>
      <c r="M2059">
        <f>VLOOKUP(L2059,[1]Key!$A$1:$C$72,2,FALSE)</f>
        <v>43.060786</v>
      </c>
      <c r="N2059">
        <f>VLOOKUP(L2059,[1]Key!$A$1:$C$72,3,FALSE)</f>
        <v>-87.883825999999999</v>
      </c>
      <c r="O2059">
        <v>4</v>
      </c>
      <c r="P2059">
        <v>0</v>
      </c>
      <c r="Q2059">
        <v>0.6</v>
      </c>
      <c r="R2059">
        <v>0.6</v>
      </c>
      <c r="S2059">
        <v>24</v>
      </c>
      <c r="T2059">
        <f t="shared" si="288"/>
        <v>-1</v>
      </c>
      <c r="U2059" s="1">
        <v>42792</v>
      </c>
      <c r="V2059" s="13">
        <f t="shared" si="289"/>
        <v>42767</v>
      </c>
      <c r="W2059" s="14">
        <f t="shared" si="290"/>
        <v>42792</v>
      </c>
      <c r="X2059" s="1" t="str">
        <f t="shared" si="291"/>
        <v>Sunday</v>
      </c>
      <c r="Y2059" s="2">
        <v>0.78638888888888892</v>
      </c>
      <c r="Z2059" s="2">
        <f t="shared" si="292"/>
        <v>0.79166666666666663</v>
      </c>
      <c r="AA2059">
        <f>1</f>
        <v>1</v>
      </c>
      <c r="AB2059" s="1">
        <v>42792</v>
      </c>
      <c r="AC2059" s="13">
        <f t="shared" si="293"/>
        <v>42767</v>
      </c>
      <c r="AD2059" s="14">
        <f t="shared" si="294"/>
        <v>42792</v>
      </c>
      <c r="AE2059" s="1" t="str">
        <f t="shared" si="295"/>
        <v>Sunday</v>
      </c>
      <c r="AF2059" s="2">
        <v>0.78956018518518523</v>
      </c>
      <c r="AG2059" s="2">
        <f t="shared" si="296"/>
        <v>0.79166666666666663</v>
      </c>
      <c r="AH2059" t="s">
        <v>27</v>
      </c>
    </row>
    <row r="2060" spans="1:34" x14ac:dyDescent="0.2">
      <c r="A2060">
        <v>1255308</v>
      </c>
      <c r="B2060" t="s">
        <v>20</v>
      </c>
      <c r="C2060" t="s">
        <v>28</v>
      </c>
      <c r="D2060" t="s">
        <v>22</v>
      </c>
      <c r="E2060">
        <v>53211</v>
      </c>
      <c r="F2060" t="s">
        <v>23</v>
      </c>
      <c r="G2060" t="s">
        <v>92</v>
      </c>
      <c r="H2060">
        <v>11127</v>
      </c>
      <c r="I2060" t="s">
        <v>65</v>
      </c>
      <c r="J2060">
        <f>VLOOKUP(I2060,[1]Key!$A$1:$C$72,2,FALSE)</f>
        <v>43.060786</v>
      </c>
      <c r="K2060">
        <f>VLOOKUP(I2060,[1]Key!$A$1:$C$72,3,FALSE)</f>
        <v>-87.883825999999999</v>
      </c>
      <c r="L2060" t="s">
        <v>60</v>
      </c>
      <c r="M2060">
        <f>VLOOKUP(L2060,[1]Key!$A$1:$C$72,2,FALSE)</f>
        <v>43.066893999999998</v>
      </c>
      <c r="N2060">
        <f>VLOOKUP(L2060,[1]Key!$A$1:$C$72,3,FALSE)</f>
        <v>-87.877936000000005</v>
      </c>
      <c r="O2060">
        <v>5</v>
      </c>
      <c r="P2060">
        <v>0</v>
      </c>
      <c r="Q2060">
        <v>0.8</v>
      </c>
      <c r="R2060">
        <v>0.7</v>
      </c>
      <c r="S2060">
        <v>30</v>
      </c>
      <c r="T2060">
        <f t="shared" si="288"/>
        <v>-1</v>
      </c>
      <c r="U2060" s="1">
        <v>42793</v>
      </c>
      <c r="V2060" s="13">
        <f t="shared" si="289"/>
        <v>42767</v>
      </c>
      <c r="W2060" s="14">
        <f t="shared" si="290"/>
        <v>42793</v>
      </c>
      <c r="X2060" s="1" t="str">
        <f t="shared" si="291"/>
        <v>Monday</v>
      </c>
      <c r="Y2060" s="2">
        <v>0.15898148148148147</v>
      </c>
      <c r="Z2060" s="2">
        <f t="shared" si="292"/>
        <v>0.16666666666666666</v>
      </c>
      <c r="AA2060">
        <f>1</f>
        <v>1</v>
      </c>
      <c r="AB2060" s="1">
        <v>42793</v>
      </c>
      <c r="AC2060" s="13">
        <f t="shared" si="293"/>
        <v>42767</v>
      </c>
      <c r="AD2060" s="14">
        <f t="shared" si="294"/>
        <v>42793</v>
      </c>
      <c r="AE2060" s="1" t="str">
        <f t="shared" si="295"/>
        <v>Monday</v>
      </c>
      <c r="AF2060" s="2">
        <v>0.1623263888888889</v>
      </c>
      <c r="AG2060" s="2">
        <f t="shared" si="296"/>
        <v>0.16666666666666666</v>
      </c>
      <c r="AH2060" t="s">
        <v>27</v>
      </c>
    </row>
    <row r="2061" spans="1:34" x14ac:dyDescent="0.2">
      <c r="A2061">
        <v>1255308</v>
      </c>
      <c r="B2061" t="s">
        <v>20</v>
      </c>
      <c r="C2061" t="s">
        <v>28</v>
      </c>
      <c r="D2061" t="s">
        <v>22</v>
      </c>
      <c r="E2061">
        <v>53211</v>
      </c>
      <c r="F2061" t="s">
        <v>23</v>
      </c>
      <c r="G2061" t="s">
        <v>92</v>
      </c>
      <c r="H2061">
        <v>11127</v>
      </c>
      <c r="I2061" t="s">
        <v>60</v>
      </c>
      <c r="J2061">
        <f>VLOOKUP(I2061,[1]Key!$A$1:$C$72,2,FALSE)</f>
        <v>43.066893999999998</v>
      </c>
      <c r="K2061">
        <f>VLOOKUP(I2061,[1]Key!$A$1:$C$72,3,FALSE)</f>
        <v>-87.877936000000005</v>
      </c>
      <c r="L2061" t="s">
        <v>65</v>
      </c>
      <c r="M2061">
        <f>VLOOKUP(L2061,[1]Key!$A$1:$C$72,2,FALSE)</f>
        <v>43.060786</v>
      </c>
      <c r="N2061">
        <f>VLOOKUP(L2061,[1]Key!$A$1:$C$72,3,FALSE)</f>
        <v>-87.883825999999999</v>
      </c>
      <c r="O2061">
        <v>5</v>
      </c>
      <c r="P2061">
        <v>0</v>
      </c>
      <c r="Q2061">
        <v>0.8</v>
      </c>
      <c r="R2061">
        <v>0.7</v>
      </c>
      <c r="S2061">
        <v>30</v>
      </c>
      <c r="T2061">
        <f t="shared" si="288"/>
        <v>-1</v>
      </c>
      <c r="U2061" s="1">
        <v>42788</v>
      </c>
      <c r="V2061" s="13">
        <f t="shared" si="289"/>
        <v>42767</v>
      </c>
      <c r="W2061" s="14">
        <f t="shared" si="290"/>
        <v>42788</v>
      </c>
      <c r="X2061" s="1" t="str">
        <f t="shared" si="291"/>
        <v>Wednesday</v>
      </c>
      <c r="Y2061" s="2">
        <v>0.80935185185185177</v>
      </c>
      <c r="Z2061" s="2">
        <f t="shared" si="292"/>
        <v>0.79166666666666663</v>
      </c>
      <c r="AA2061">
        <f>1</f>
        <v>1</v>
      </c>
      <c r="AB2061" s="1">
        <v>42788</v>
      </c>
      <c r="AC2061" s="13">
        <f t="shared" si="293"/>
        <v>42767</v>
      </c>
      <c r="AD2061" s="14">
        <f t="shared" si="294"/>
        <v>42788</v>
      </c>
      <c r="AE2061" s="1" t="str">
        <f t="shared" si="295"/>
        <v>Wednesday</v>
      </c>
      <c r="AF2061" s="2">
        <v>0.81297453703703704</v>
      </c>
      <c r="AG2061" s="2">
        <f t="shared" si="296"/>
        <v>0.83333333333333326</v>
      </c>
      <c r="AH2061" t="s">
        <v>27</v>
      </c>
    </row>
    <row r="2062" spans="1:34" x14ac:dyDescent="0.2">
      <c r="A2062">
        <v>1255308</v>
      </c>
      <c r="B2062" t="s">
        <v>20</v>
      </c>
      <c r="C2062" t="s">
        <v>28</v>
      </c>
      <c r="D2062" t="s">
        <v>22</v>
      </c>
      <c r="E2062">
        <v>53211</v>
      </c>
      <c r="F2062" t="s">
        <v>23</v>
      </c>
      <c r="G2062" t="s">
        <v>92</v>
      </c>
      <c r="H2062">
        <v>47</v>
      </c>
      <c r="I2062" t="s">
        <v>82</v>
      </c>
      <c r="J2062">
        <f>VLOOKUP(I2062,[1]Key!$A$1:$C$72,2,FALSE)</f>
        <v>43.026229999999998</v>
      </c>
      <c r="K2062">
        <f>VLOOKUP(I2062,[1]Key!$A$1:$C$72,3,FALSE)</f>
        <v>-87.912809999999993</v>
      </c>
      <c r="L2062" t="s">
        <v>60</v>
      </c>
      <c r="M2062">
        <f>VLOOKUP(L2062,[1]Key!$A$1:$C$72,2,FALSE)</f>
        <v>43.066893999999998</v>
      </c>
      <c r="N2062">
        <f>VLOOKUP(L2062,[1]Key!$A$1:$C$72,3,FALSE)</f>
        <v>-87.877936000000005</v>
      </c>
      <c r="O2062">
        <v>28</v>
      </c>
      <c r="P2062">
        <v>0</v>
      </c>
      <c r="Q2062">
        <v>4.2</v>
      </c>
      <c r="R2062">
        <v>4</v>
      </c>
      <c r="S2062">
        <v>168</v>
      </c>
      <c r="T2062">
        <f t="shared" si="288"/>
        <v>-1</v>
      </c>
      <c r="U2062" s="1">
        <v>42794</v>
      </c>
      <c r="V2062" s="13">
        <f t="shared" si="289"/>
        <v>42767</v>
      </c>
      <c r="W2062" s="14">
        <f t="shared" si="290"/>
        <v>42794</v>
      </c>
      <c r="X2062" s="1" t="str">
        <f t="shared" si="291"/>
        <v>Tuesday</v>
      </c>
      <c r="Y2062" s="2">
        <v>0.94833333333333336</v>
      </c>
      <c r="Z2062" s="2">
        <f t="shared" si="292"/>
        <v>0.95833333333333326</v>
      </c>
      <c r="AA2062">
        <f>1</f>
        <v>1</v>
      </c>
      <c r="AB2062" s="1">
        <v>42794</v>
      </c>
      <c r="AC2062" s="13">
        <f t="shared" si="293"/>
        <v>42767</v>
      </c>
      <c r="AD2062" s="14">
        <f t="shared" si="294"/>
        <v>42794</v>
      </c>
      <c r="AE2062" s="1" t="str">
        <f t="shared" si="295"/>
        <v>Tuesday</v>
      </c>
      <c r="AF2062" s="2">
        <v>0.96777777777777774</v>
      </c>
      <c r="AG2062" s="2">
        <f t="shared" si="296"/>
        <v>0.95833333333333326</v>
      </c>
      <c r="AH2062" t="s">
        <v>27</v>
      </c>
    </row>
    <row r="2063" spans="1:34" x14ac:dyDescent="0.2">
      <c r="A2063">
        <v>1255308</v>
      </c>
      <c r="B2063" t="s">
        <v>20</v>
      </c>
      <c r="C2063" t="s">
        <v>28</v>
      </c>
      <c r="D2063" t="s">
        <v>22</v>
      </c>
      <c r="E2063">
        <v>53211</v>
      </c>
      <c r="F2063" t="s">
        <v>23</v>
      </c>
      <c r="G2063" t="s">
        <v>92</v>
      </c>
      <c r="H2063">
        <v>44</v>
      </c>
      <c r="I2063" t="s">
        <v>65</v>
      </c>
      <c r="J2063">
        <f>VLOOKUP(I2063,[1]Key!$A$1:$C$72,2,FALSE)</f>
        <v>43.060786</v>
      </c>
      <c r="K2063">
        <f>VLOOKUP(I2063,[1]Key!$A$1:$C$72,3,FALSE)</f>
        <v>-87.883825999999999</v>
      </c>
      <c r="L2063" t="s">
        <v>60</v>
      </c>
      <c r="M2063">
        <f>VLOOKUP(L2063,[1]Key!$A$1:$C$72,2,FALSE)</f>
        <v>43.066893999999998</v>
      </c>
      <c r="N2063">
        <f>VLOOKUP(L2063,[1]Key!$A$1:$C$72,3,FALSE)</f>
        <v>-87.877936000000005</v>
      </c>
      <c r="O2063">
        <v>5</v>
      </c>
      <c r="P2063">
        <v>0</v>
      </c>
      <c r="Q2063">
        <v>0.8</v>
      </c>
      <c r="R2063">
        <v>0.7</v>
      </c>
      <c r="S2063">
        <v>30</v>
      </c>
      <c r="T2063">
        <f t="shared" si="288"/>
        <v>-1</v>
      </c>
      <c r="U2063" s="1">
        <v>42794</v>
      </c>
      <c r="V2063" s="13">
        <f t="shared" si="289"/>
        <v>42767</v>
      </c>
      <c r="W2063" s="14">
        <f t="shared" si="290"/>
        <v>42794</v>
      </c>
      <c r="X2063" s="1" t="str">
        <f t="shared" si="291"/>
        <v>Tuesday</v>
      </c>
      <c r="Y2063" s="2">
        <v>0.6902314814814815</v>
      </c>
      <c r="Z2063" s="2">
        <f t="shared" si="292"/>
        <v>0.70833333333333326</v>
      </c>
      <c r="AA2063">
        <f>1</f>
        <v>1</v>
      </c>
      <c r="AB2063" s="1">
        <v>42794</v>
      </c>
      <c r="AC2063" s="13">
        <f t="shared" si="293"/>
        <v>42767</v>
      </c>
      <c r="AD2063" s="14">
        <f t="shared" si="294"/>
        <v>42794</v>
      </c>
      <c r="AE2063" s="1" t="str">
        <f t="shared" si="295"/>
        <v>Tuesday</v>
      </c>
      <c r="AF2063" s="2">
        <v>0.69365740740740733</v>
      </c>
      <c r="AG2063" s="2">
        <f t="shared" si="296"/>
        <v>0.70833333333333326</v>
      </c>
      <c r="AH2063" t="s">
        <v>27</v>
      </c>
    </row>
    <row r="2064" spans="1:34" x14ac:dyDescent="0.2">
      <c r="A2064">
        <v>1255328</v>
      </c>
      <c r="B2064" t="s">
        <v>20</v>
      </c>
      <c r="C2064" t="s">
        <v>28</v>
      </c>
      <c r="D2064" t="s">
        <v>22</v>
      </c>
      <c r="E2064">
        <v>53218</v>
      </c>
      <c r="F2064" t="s">
        <v>23</v>
      </c>
      <c r="G2064" t="s">
        <v>97</v>
      </c>
      <c r="H2064">
        <v>157</v>
      </c>
      <c r="I2064" t="s">
        <v>81</v>
      </c>
      <c r="J2064">
        <f>VLOOKUP(I2064,[1]Key!$A$1:$C$72,2,FALSE)</f>
        <v>43.06033</v>
      </c>
      <c r="K2064">
        <f>VLOOKUP(I2064,[1]Key!$A$1:$C$72,3,FALSE)</f>
        <v>-87.89546</v>
      </c>
      <c r="L2064" t="s">
        <v>81</v>
      </c>
      <c r="M2064">
        <f>VLOOKUP(L2064,[1]Key!$A$1:$C$72,2,FALSE)</f>
        <v>43.06033</v>
      </c>
      <c r="N2064">
        <f>VLOOKUP(L2064,[1]Key!$A$1:$C$72,3,FALSE)</f>
        <v>-87.89546</v>
      </c>
      <c r="O2064">
        <v>137</v>
      </c>
      <c r="P2064">
        <v>0</v>
      </c>
      <c r="Q2064">
        <v>18</v>
      </c>
      <c r="R2064">
        <v>17.100000000000001</v>
      </c>
      <c r="S2064">
        <v>720</v>
      </c>
      <c r="T2064">
        <f t="shared" si="288"/>
        <v>-1</v>
      </c>
      <c r="U2064" s="1">
        <v>42783</v>
      </c>
      <c r="V2064" s="13">
        <f t="shared" si="289"/>
        <v>42767</v>
      </c>
      <c r="W2064" s="14">
        <f t="shared" si="290"/>
        <v>42783</v>
      </c>
      <c r="X2064" s="1" t="str">
        <f t="shared" si="291"/>
        <v>Friday</v>
      </c>
      <c r="Y2064" s="2">
        <v>0.66841435185185183</v>
      </c>
      <c r="Z2064" s="2">
        <f t="shared" si="292"/>
        <v>0.66666666666666663</v>
      </c>
      <c r="AA2064">
        <f>1</f>
        <v>1</v>
      </c>
      <c r="AB2064" s="1">
        <v>42783</v>
      </c>
      <c r="AC2064" s="13">
        <f t="shared" si="293"/>
        <v>42767</v>
      </c>
      <c r="AD2064" s="14">
        <f t="shared" si="294"/>
        <v>42783</v>
      </c>
      <c r="AE2064" s="1" t="str">
        <f t="shared" si="295"/>
        <v>Friday</v>
      </c>
      <c r="AF2064" s="2">
        <v>0.76383101851851853</v>
      </c>
      <c r="AG2064" s="2">
        <f t="shared" si="296"/>
        <v>0.75</v>
      </c>
      <c r="AH2064" t="s">
        <v>35</v>
      </c>
    </row>
    <row r="2065" spans="1:34" x14ac:dyDescent="0.2">
      <c r="A2065">
        <v>1255543</v>
      </c>
      <c r="B2065" t="s">
        <v>20</v>
      </c>
      <c r="C2065" t="s">
        <v>117</v>
      </c>
      <c r="D2065" t="s">
        <v>22</v>
      </c>
      <c r="E2065">
        <v>53105</v>
      </c>
      <c r="F2065" t="s">
        <v>23</v>
      </c>
      <c r="G2065" t="s">
        <v>97</v>
      </c>
      <c r="H2065">
        <v>5519</v>
      </c>
      <c r="I2065" t="s">
        <v>66</v>
      </c>
      <c r="J2065">
        <f>VLOOKUP(I2065,[1]Key!$A$1:$C$72,2,FALSE)</f>
        <v>43.060155999999999</v>
      </c>
      <c r="K2065">
        <f>VLOOKUP(I2065,[1]Key!$A$1:$C$72,3,FALSE)</f>
        <v>-87.881258000000003</v>
      </c>
      <c r="L2065" t="s">
        <v>62</v>
      </c>
      <c r="M2065">
        <f>VLOOKUP(L2065,[1]Key!$A$1:$C$72,2,FALSE)</f>
        <v>43.058010000000003</v>
      </c>
      <c r="N2065">
        <f>VLOOKUP(L2065,[1]Key!$A$1:$C$72,3,FALSE)</f>
        <v>-87.877300000000005</v>
      </c>
      <c r="O2065">
        <v>3</v>
      </c>
      <c r="P2065">
        <v>0</v>
      </c>
      <c r="Q2065">
        <v>0.5</v>
      </c>
      <c r="R2065">
        <v>0.4</v>
      </c>
      <c r="S2065">
        <v>18</v>
      </c>
      <c r="T2065">
        <f t="shared" si="288"/>
        <v>-1</v>
      </c>
      <c r="U2065" s="1">
        <v>42783</v>
      </c>
      <c r="V2065" s="13">
        <f t="shared" si="289"/>
        <v>42767</v>
      </c>
      <c r="W2065" s="14">
        <f t="shared" si="290"/>
        <v>42783</v>
      </c>
      <c r="X2065" s="1" t="str">
        <f t="shared" si="291"/>
        <v>Friday</v>
      </c>
      <c r="Y2065" s="2">
        <v>0.66394675925925928</v>
      </c>
      <c r="Z2065" s="2">
        <f t="shared" si="292"/>
        <v>0.66666666666666663</v>
      </c>
      <c r="AA2065">
        <f>1</f>
        <v>1</v>
      </c>
      <c r="AB2065" s="1">
        <v>42783</v>
      </c>
      <c r="AC2065" s="13">
        <f t="shared" si="293"/>
        <v>42767</v>
      </c>
      <c r="AD2065" s="14">
        <f t="shared" si="294"/>
        <v>42783</v>
      </c>
      <c r="AE2065" s="1" t="str">
        <f t="shared" si="295"/>
        <v>Friday</v>
      </c>
      <c r="AF2065" s="2">
        <v>0.66665509259259259</v>
      </c>
      <c r="AG2065" s="2">
        <f t="shared" si="296"/>
        <v>0.66666666666666663</v>
      </c>
      <c r="AH2065" t="s">
        <v>27</v>
      </c>
    </row>
    <row r="2066" spans="1:34" x14ac:dyDescent="0.2">
      <c r="A2066">
        <v>1255543</v>
      </c>
      <c r="B2066" t="s">
        <v>20</v>
      </c>
      <c r="C2066" t="s">
        <v>117</v>
      </c>
      <c r="D2066" t="s">
        <v>22</v>
      </c>
      <c r="E2066">
        <v>53105</v>
      </c>
      <c r="F2066" t="s">
        <v>23</v>
      </c>
      <c r="G2066" t="s">
        <v>97</v>
      </c>
      <c r="H2066">
        <v>146</v>
      </c>
      <c r="I2066" t="s">
        <v>81</v>
      </c>
      <c r="J2066">
        <f>VLOOKUP(I2066,[1]Key!$A$1:$C$72,2,FALSE)</f>
        <v>43.06033</v>
      </c>
      <c r="K2066">
        <f>VLOOKUP(I2066,[1]Key!$A$1:$C$72,3,FALSE)</f>
        <v>-87.89546</v>
      </c>
      <c r="L2066" t="s">
        <v>78</v>
      </c>
      <c r="M2066">
        <f>VLOOKUP(L2066,[1]Key!$A$1:$C$72,2,FALSE)</f>
        <v>43.060250000000003</v>
      </c>
      <c r="N2066">
        <f>VLOOKUP(L2066,[1]Key!$A$1:$C$72,3,FALSE)</f>
        <v>-87.892169999999993</v>
      </c>
      <c r="O2066">
        <v>2</v>
      </c>
      <c r="P2066">
        <v>0</v>
      </c>
      <c r="Q2066">
        <v>0.3</v>
      </c>
      <c r="R2066">
        <v>0.3</v>
      </c>
      <c r="S2066">
        <v>12</v>
      </c>
      <c r="T2066">
        <f t="shared" si="288"/>
        <v>-1</v>
      </c>
      <c r="U2066" s="1">
        <v>42776</v>
      </c>
      <c r="V2066" s="13">
        <f t="shared" si="289"/>
        <v>42767</v>
      </c>
      <c r="W2066" s="14">
        <f t="shared" si="290"/>
        <v>42776</v>
      </c>
      <c r="X2066" s="1" t="str">
        <f t="shared" si="291"/>
        <v>Friday</v>
      </c>
      <c r="Y2066" s="2">
        <v>0.68462962962962959</v>
      </c>
      <c r="Z2066" s="2">
        <f t="shared" si="292"/>
        <v>0.66666666666666663</v>
      </c>
      <c r="AA2066">
        <f>1</f>
        <v>1</v>
      </c>
      <c r="AB2066" s="1">
        <v>42776</v>
      </c>
      <c r="AC2066" s="13">
        <f t="shared" si="293"/>
        <v>42767</v>
      </c>
      <c r="AD2066" s="14">
        <f t="shared" si="294"/>
        <v>42776</v>
      </c>
      <c r="AE2066" s="1" t="str">
        <f t="shared" si="295"/>
        <v>Friday</v>
      </c>
      <c r="AF2066" s="2">
        <v>0.68550925925925921</v>
      </c>
      <c r="AG2066" s="2">
        <f t="shared" si="296"/>
        <v>0.66666666666666663</v>
      </c>
      <c r="AH2066" t="s">
        <v>27</v>
      </c>
    </row>
    <row r="2067" spans="1:34" x14ac:dyDescent="0.2">
      <c r="A2067">
        <v>1255543</v>
      </c>
      <c r="B2067" t="s">
        <v>20</v>
      </c>
      <c r="C2067" t="s">
        <v>117</v>
      </c>
      <c r="D2067" t="s">
        <v>22</v>
      </c>
      <c r="E2067">
        <v>53105</v>
      </c>
      <c r="F2067" t="s">
        <v>23</v>
      </c>
      <c r="G2067" t="s">
        <v>97</v>
      </c>
      <c r="H2067">
        <v>145</v>
      </c>
      <c r="I2067" t="s">
        <v>61</v>
      </c>
      <c r="J2067">
        <f>VLOOKUP(I2067,[1]Key!$A$1:$C$72,2,FALSE)</f>
        <v>43.058619999999998</v>
      </c>
      <c r="K2067">
        <f>VLOOKUP(I2067,[1]Key!$A$1:$C$72,3,FALSE)</f>
        <v>-87.885319999999993</v>
      </c>
      <c r="L2067" t="s">
        <v>43</v>
      </c>
      <c r="M2067">
        <f>VLOOKUP(L2067,[1]Key!$A$1:$C$72,2,FALSE)</f>
        <v>43.03886</v>
      </c>
      <c r="N2067">
        <f>VLOOKUP(L2067,[1]Key!$A$1:$C$72,3,FALSE)</f>
        <v>-87.902720000000002</v>
      </c>
      <c r="O2067">
        <v>13</v>
      </c>
      <c r="P2067">
        <v>0</v>
      </c>
      <c r="Q2067">
        <v>2</v>
      </c>
      <c r="R2067">
        <v>1.9</v>
      </c>
      <c r="S2067">
        <v>78</v>
      </c>
      <c r="T2067">
        <f t="shared" si="288"/>
        <v>-1</v>
      </c>
      <c r="U2067" s="1">
        <v>42778</v>
      </c>
      <c r="V2067" s="13">
        <f t="shared" si="289"/>
        <v>42767</v>
      </c>
      <c r="W2067" s="14">
        <f t="shared" si="290"/>
        <v>42778</v>
      </c>
      <c r="X2067" s="1" t="str">
        <f t="shared" si="291"/>
        <v>Sunday</v>
      </c>
      <c r="Y2067" s="2">
        <v>0.63237268518518519</v>
      </c>
      <c r="Z2067" s="2">
        <f t="shared" si="292"/>
        <v>0.625</v>
      </c>
      <c r="AA2067">
        <f>1</f>
        <v>1</v>
      </c>
      <c r="AB2067" s="1">
        <v>42778</v>
      </c>
      <c r="AC2067" s="13">
        <f t="shared" si="293"/>
        <v>42767</v>
      </c>
      <c r="AD2067" s="14">
        <f t="shared" si="294"/>
        <v>42778</v>
      </c>
      <c r="AE2067" s="1" t="str">
        <f t="shared" si="295"/>
        <v>Sunday</v>
      </c>
      <c r="AF2067" s="2">
        <v>0.64118055555555553</v>
      </c>
      <c r="AG2067" s="2">
        <f t="shared" si="296"/>
        <v>0.625</v>
      </c>
      <c r="AH2067" t="s">
        <v>27</v>
      </c>
    </row>
    <row r="2068" spans="1:34" x14ac:dyDescent="0.2">
      <c r="A2068">
        <v>1255543</v>
      </c>
      <c r="B2068" t="s">
        <v>20</v>
      </c>
      <c r="C2068" t="s">
        <v>117</v>
      </c>
      <c r="D2068" t="s">
        <v>22</v>
      </c>
      <c r="E2068">
        <v>53105</v>
      </c>
      <c r="F2068" t="s">
        <v>23</v>
      </c>
      <c r="G2068" t="s">
        <v>97</v>
      </c>
      <c r="H2068">
        <v>307</v>
      </c>
      <c r="I2068" t="s">
        <v>67</v>
      </c>
      <c r="J2068">
        <f>VLOOKUP(I2068,[1]Key!$A$1:$C$72,2,FALSE)</f>
        <v>43.074890000000003</v>
      </c>
      <c r="K2068">
        <f>VLOOKUP(I2068,[1]Key!$A$1:$C$72,3,FALSE)</f>
        <v>-87.882810000000006</v>
      </c>
      <c r="L2068" t="s">
        <v>81</v>
      </c>
      <c r="M2068">
        <f>VLOOKUP(L2068,[1]Key!$A$1:$C$72,2,FALSE)</f>
        <v>43.06033</v>
      </c>
      <c r="N2068">
        <f>VLOOKUP(L2068,[1]Key!$A$1:$C$72,3,FALSE)</f>
        <v>-87.89546</v>
      </c>
      <c r="O2068">
        <v>42</v>
      </c>
      <c r="P2068">
        <v>0</v>
      </c>
      <c r="Q2068">
        <v>6.3</v>
      </c>
      <c r="R2068">
        <v>6</v>
      </c>
      <c r="S2068">
        <v>252</v>
      </c>
      <c r="T2068">
        <f t="shared" si="288"/>
        <v>-1</v>
      </c>
      <c r="U2068" s="1">
        <v>42787</v>
      </c>
      <c r="V2068" s="13">
        <f t="shared" si="289"/>
        <v>42767</v>
      </c>
      <c r="W2068" s="14">
        <f t="shared" si="290"/>
        <v>42787</v>
      </c>
      <c r="X2068" s="1" t="str">
        <f t="shared" si="291"/>
        <v>Tuesday</v>
      </c>
      <c r="Y2068" s="2">
        <v>0.51306712962962964</v>
      </c>
      <c r="Z2068" s="2">
        <f t="shared" si="292"/>
        <v>0.5</v>
      </c>
      <c r="AA2068">
        <f>1</f>
        <v>1</v>
      </c>
      <c r="AB2068" s="1">
        <v>42787</v>
      </c>
      <c r="AC2068" s="13">
        <f t="shared" si="293"/>
        <v>42767</v>
      </c>
      <c r="AD2068" s="14">
        <f t="shared" si="294"/>
        <v>42787</v>
      </c>
      <c r="AE2068" s="1" t="str">
        <f t="shared" si="295"/>
        <v>Tuesday</v>
      </c>
      <c r="AF2068" s="2">
        <v>0.54173611111111108</v>
      </c>
      <c r="AG2068" s="2">
        <f t="shared" si="296"/>
        <v>0.54166666666666663</v>
      </c>
      <c r="AH2068" t="s">
        <v>27</v>
      </c>
    </row>
    <row r="2069" spans="1:34" x14ac:dyDescent="0.2">
      <c r="A2069">
        <v>1255543</v>
      </c>
      <c r="B2069" t="s">
        <v>20</v>
      </c>
      <c r="C2069" t="s">
        <v>117</v>
      </c>
      <c r="D2069" t="s">
        <v>22</v>
      </c>
      <c r="E2069">
        <v>53105</v>
      </c>
      <c r="F2069" t="s">
        <v>23</v>
      </c>
      <c r="G2069" t="s">
        <v>97</v>
      </c>
      <c r="H2069">
        <v>357</v>
      </c>
      <c r="I2069" t="s">
        <v>61</v>
      </c>
      <c r="J2069">
        <f>VLOOKUP(I2069,[1]Key!$A$1:$C$72,2,FALSE)</f>
        <v>43.058619999999998</v>
      </c>
      <c r="K2069">
        <f>VLOOKUP(I2069,[1]Key!$A$1:$C$72,3,FALSE)</f>
        <v>-87.885319999999993</v>
      </c>
      <c r="L2069" t="s">
        <v>66</v>
      </c>
      <c r="M2069">
        <f>VLOOKUP(L2069,[1]Key!$A$1:$C$72,2,FALSE)</f>
        <v>43.060155999999999</v>
      </c>
      <c r="N2069">
        <f>VLOOKUP(L2069,[1]Key!$A$1:$C$72,3,FALSE)</f>
        <v>-87.881258000000003</v>
      </c>
      <c r="O2069">
        <v>22</v>
      </c>
      <c r="P2069">
        <v>0</v>
      </c>
      <c r="Q2069">
        <v>3.3</v>
      </c>
      <c r="R2069">
        <v>3.1</v>
      </c>
      <c r="S2069">
        <v>132</v>
      </c>
      <c r="T2069">
        <f t="shared" si="288"/>
        <v>-1</v>
      </c>
      <c r="U2069" s="1">
        <v>42786</v>
      </c>
      <c r="V2069" s="13">
        <f t="shared" si="289"/>
        <v>42767</v>
      </c>
      <c r="W2069" s="14">
        <f t="shared" si="290"/>
        <v>42786</v>
      </c>
      <c r="X2069" s="1" t="str">
        <f t="shared" si="291"/>
        <v>Monday</v>
      </c>
      <c r="Y2069" s="2">
        <v>0.59274305555555562</v>
      </c>
      <c r="Z2069" s="2">
        <f t="shared" si="292"/>
        <v>0.58333333333333326</v>
      </c>
      <c r="AA2069">
        <f>1</f>
        <v>1</v>
      </c>
      <c r="AB2069" s="1">
        <v>42786</v>
      </c>
      <c r="AC2069" s="13">
        <f t="shared" si="293"/>
        <v>42767</v>
      </c>
      <c r="AD2069" s="14">
        <f t="shared" si="294"/>
        <v>42786</v>
      </c>
      <c r="AE2069" s="1" t="str">
        <f t="shared" si="295"/>
        <v>Monday</v>
      </c>
      <c r="AF2069" s="2">
        <v>0.60832175925925924</v>
      </c>
      <c r="AG2069" s="2">
        <f t="shared" si="296"/>
        <v>0.625</v>
      </c>
      <c r="AH2069" t="s">
        <v>27</v>
      </c>
    </row>
    <row r="2070" spans="1:34" x14ac:dyDescent="0.2">
      <c r="A2070">
        <v>1255543</v>
      </c>
      <c r="B2070" t="s">
        <v>20</v>
      </c>
      <c r="C2070" t="s">
        <v>117</v>
      </c>
      <c r="D2070" t="s">
        <v>22</v>
      </c>
      <c r="E2070">
        <v>53105</v>
      </c>
      <c r="F2070" t="s">
        <v>23</v>
      </c>
      <c r="G2070" t="s">
        <v>97</v>
      </c>
      <c r="H2070">
        <v>5522</v>
      </c>
      <c r="I2070" t="s">
        <v>81</v>
      </c>
      <c r="J2070">
        <f>VLOOKUP(I2070,[1]Key!$A$1:$C$72,2,FALSE)</f>
        <v>43.06033</v>
      </c>
      <c r="K2070">
        <f>VLOOKUP(I2070,[1]Key!$A$1:$C$72,3,FALSE)</f>
        <v>-87.89546</v>
      </c>
      <c r="L2070" t="s">
        <v>78</v>
      </c>
      <c r="M2070">
        <f>VLOOKUP(L2070,[1]Key!$A$1:$C$72,2,FALSE)</f>
        <v>43.060250000000003</v>
      </c>
      <c r="N2070">
        <f>VLOOKUP(L2070,[1]Key!$A$1:$C$72,3,FALSE)</f>
        <v>-87.892169999999993</v>
      </c>
      <c r="O2070">
        <v>2</v>
      </c>
      <c r="P2070">
        <v>0</v>
      </c>
      <c r="Q2070">
        <v>0.3</v>
      </c>
      <c r="R2070">
        <v>0.3</v>
      </c>
      <c r="S2070">
        <v>12</v>
      </c>
      <c r="T2070">
        <f t="shared" si="288"/>
        <v>-1</v>
      </c>
      <c r="U2070" s="1">
        <v>42785</v>
      </c>
      <c r="V2070" s="13">
        <f t="shared" si="289"/>
        <v>42767</v>
      </c>
      <c r="W2070" s="14">
        <f t="shared" si="290"/>
        <v>42785</v>
      </c>
      <c r="X2070" s="1" t="str">
        <f t="shared" si="291"/>
        <v>Sunday</v>
      </c>
      <c r="Y2070" s="2">
        <v>0.76596064814814813</v>
      </c>
      <c r="Z2070" s="2">
        <f t="shared" si="292"/>
        <v>0.75</v>
      </c>
      <c r="AA2070">
        <f>1</f>
        <v>1</v>
      </c>
      <c r="AB2070" s="1">
        <v>42785</v>
      </c>
      <c r="AC2070" s="13">
        <f t="shared" si="293"/>
        <v>42767</v>
      </c>
      <c r="AD2070" s="14">
        <f t="shared" si="294"/>
        <v>42785</v>
      </c>
      <c r="AE2070" s="1" t="str">
        <f t="shared" si="295"/>
        <v>Sunday</v>
      </c>
      <c r="AF2070" s="2">
        <v>0.76671296296296287</v>
      </c>
      <c r="AG2070" s="2">
        <f t="shared" si="296"/>
        <v>0.75</v>
      </c>
      <c r="AH2070" t="s">
        <v>27</v>
      </c>
    </row>
    <row r="2071" spans="1:34" x14ac:dyDescent="0.2">
      <c r="A2071">
        <v>1255543</v>
      </c>
      <c r="B2071" t="s">
        <v>20</v>
      </c>
      <c r="C2071" t="s">
        <v>117</v>
      </c>
      <c r="D2071" t="s">
        <v>22</v>
      </c>
      <c r="E2071">
        <v>53105</v>
      </c>
      <c r="F2071" t="s">
        <v>23</v>
      </c>
      <c r="G2071" t="s">
        <v>97</v>
      </c>
      <c r="H2071">
        <v>129</v>
      </c>
      <c r="I2071" t="s">
        <v>62</v>
      </c>
      <c r="J2071">
        <f>VLOOKUP(I2071,[1]Key!$A$1:$C$72,2,FALSE)</f>
        <v>43.058010000000003</v>
      </c>
      <c r="K2071">
        <f>VLOOKUP(I2071,[1]Key!$A$1:$C$72,3,FALSE)</f>
        <v>-87.877300000000005</v>
      </c>
      <c r="L2071" t="s">
        <v>78</v>
      </c>
      <c r="M2071">
        <f>VLOOKUP(L2071,[1]Key!$A$1:$C$72,2,FALSE)</f>
        <v>43.060250000000003</v>
      </c>
      <c r="N2071">
        <f>VLOOKUP(L2071,[1]Key!$A$1:$C$72,3,FALSE)</f>
        <v>-87.892169999999993</v>
      </c>
      <c r="O2071">
        <v>9</v>
      </c>
      <c r="P2071">
        <v>0</v>
      </c>
      <c r="Q2071">
        <v>1.4</v>
      </c>
      <c r="R2071">
        <v>1.3</v>
      </c>
      <c r="S2071">
        <v>54</v>
      </c>
      <c r="T2071">
        <f t="shared" si="288"/>
        <v>-1</v>
      </c>
      <c r="U2071" s="1">
        <v>42789</v>
      </c>
      <c r="V2071" s="13">
        <f t="shared" si="289"/>
        <v>42767</v>
      </c>
      <c r="W2071" s="14">
        <f t="shared" si="290"/>
        <v>42789</v>
      </c>
      <c r="X2071" s="1" t="str">
        <f t="shared" si="291"/>
        <v>Thursday</v>
      </c>
      <c r="Y2071" s="2">
        <v>1.4212962962962962E-2</v>
      </c>
      <c r="Z2071" s="2">
        <f t="shared" si="292"/>
        <v>0</v>
      </c>
      <c r="AA2071">
        <f>1</f>
        <v>1</v>
      </c>
      <c r="AB2071" s="1">
        <v>42789</v>
      </c>
      <c r="AC2071" s="13">
        <f t="shared" si="293"/>
        <v>42767</v>
      </c>
      <c r="AD2071" s="14">
        <f t="shared" si="294"/>
        <v>42789</v>
      </c>
      <c r="AE2071" s="1" t="str">
        <f t="shared" si="295"/>
        <v>Thursday</v>
      </c>
      <c r="AF2071" s="2">
        <v>2.0787037037037038E-2</v>
      </c>
      <c r="AG2071" s="2">
        <f t="shared" si="296"/>
        <v>0</v>
      </c>
      <c r="AH2071" t="s">
        <v>27</v>
      </c>
    </row>
    <row r="2072" spans="1:34" x14ac:dyDescent="0.2">
      <c r="A2072">
        <v>1255543</v>
      </c>
      <c r="B2072" t="s">
        <v>20</v>
      </c>
      <c r="C2072" t="s">
        <v>117</v>
      </c>
      <c r="D2072" t="s">
        <v>22</v>
      </c>
      <c r="E2072">
        <v>53105</v>
      </c>
      <c r="F2072" t="s">
        <v>23</v>
      </c>
      <c r="G2072" t="s">
        <v>97</v>
      </c>
      <c r="H2072">
        <v>307</v>
      </c>
      <c r="I2072" t="s">
        <v>81</v>
      </c>
      <c r="J2072">
        <f>VLOOKUP(I2072,[1]Key!$A$1:$C$72,2,FALSE)</f>
        <v>43.06033</v>
      </c>
      <c r="K2072">
        <f>VLOOKUP(I2072,[1]Key!$A$1:$C$72,3,FALSE)</f>
        <v>-87.89546</v>
      </c>
      <c r="L2072" t="s">
        <v>78</v>
      </c>
      <c r="M2072">
        <f>VLOOKUP(L2072,[1]Key!$A$1:$C$72,2,FALSE)</f>
        <v>43.060250000000003</v>
      </c>
      <c r="N2072">
        <f>VLOOKUP(L2072,[1]Key!$A$1:$C$72,3,FALSE)</f>
        <v>-87.892169999999993</v>
      </c>
      <c r="O2072">
        <v>2</v>
      </c>
      <c r="P2072">
        <v>0</v>
      </c>
      <c r="Q2072">
        <v>0.3</v>
      </c>
      <c r="R2072">
        <v>0.3</v>
      </c>
      <c r="S2072">
        <v>12</v>
      </c>
      <c r="T2072">
        <f t="shared" si="288"/>
        <v>-1</v>
      </c>
      <c r="U2072" s="1">
        <v>42787</v>
      </c>
      <c r="V2072" s="13">
        <f t="shared" si="289"/>
        <v>42767</v>
      </c>
      <c r="W2072" s="14">
        <f t="shared" si="290"/>
        <v>42787</v>
      </c>
      <c r="X2072" s="1" t="str">
        <f t="shared" si="291"/>
        <v>Tuesday</v>
      </c>
      <c r="Y2072" s="2">
        <v>0.60274305555555552</v>
      </c>
      <c r="Z2072" s="2">
        <f t="shared" si="292"/>
        <v>0.58333333333333326</v>
      </c>
      <c r="AA2072">
        <f>1</f>
        <v>1</v>
      </c>
      <c r="AB2072" s="1">
        <v>42787</v>
      </c>
      <c r="AC2072" s="13">
        <f t="shared" si="293"/>
        <v>42767</v>
      </c>
      <c r="AD2072" s="14">
        <f t="shared" si="294"/>
        <v>42787</v>
      </c>
      <c r="AE2072" s="1" t="str">
        <f t="shared" si="295"/>
        <v>Tuesday</v>
      </c>
      <c r="AF2072" s="2">
        <v>0.60372685185185182</v>
      </c>
      <c r="AG2072" s="2">
        <f t="shared" si="296"/>
        <v>0.58333333333333326</v>
      </c>
      <c r="AH2072" t="s">
        <v>27</v>
      </c>
    </row>
    <row r="2073" spans="1:34" x14ac:dyDescent="0.2">
      <c r="A2073">
        <v>1255543</v>
      </c>
      <c r="B2073" t="s">
        <v>20</v>
      </c>
      <c r="C2073" t="s">
        <v>117</v>
      </c>
      <c r="D2073" t="s">
        <v>22</v>
      </c>
      <c r="E2073">
        <v>53105</v>
      </c>
      <c r="F2073" t="s">
        <v>23</v>
      </c>
      <c r="G2073" t="s">
        <v>97</v>
      </c>
      <c r="H2073">
        <v>309</v>
      </c>
      <c r="I2073" t="s">
        <v>81</v>
      </c>
      <c r="J2073">
        <f>VLOOKUP(I2073,[1]Key!$A$1:$C$72,2,FALSE)</f>
        <v>43.06033</v>
      </c>
      <c r="K2073">
        <f>VLOOKUP(I2073,[1]Key!$A$1:$C$72,3,FALSE)</f>
        <v>-87.89546</v>
      </c>
      <c r="L2073" t="s">
        <v>61</v>
      </c>
      <c r="M2073">
        <f>VLOOKUP(L2073,[1]Key!$A$1:$C$72,2,FALSE)</f>
        <v>43.058619999999998</v>
      </c>
      <c r="N2073">
        <f>VLOOKUP(L2073,[1]Key!$A$1:$C$72,3,FALSE)</f>
        <v>-87.885319999999993</v>
      </c>
      <c r="O2073">
        <v>7</v>
      </c>
      <c r="P2073">
        <v>0</v>
      </c>
      <c r="Q2073">
        <v>1.1000000000000001</v>
      </c>
      <c r="R2073">
        <v>1</v>
      </c>
      <c r="S2073">
        <v>42</v>
      </c>
      <c r="T2073">
        <f t="shared" si="288"/>
        <v>-1</v>
      </c>
      <c r="U2073" s="1">
        <v>42787</v>
      </c>
      <c r="V2073" s="13">
        <f t="shared" si="289"/>
        <v>42767</v>
      </c>
      <c r="W2073" s="14">
        <f t="shared" si="290"/>
        <v>42787</v>
      </c>
      <c r="X2073" s="1" t="str">
        <f t="shared" si="291"/>
        <v>Tuesday</v>
      </c>
      <c r="Y2073" s="2">
        <v>0.86346064814814805</v>
      </c>
      <c r="Z2073" s="2">
        <f t="shared" si="292"/>
        <v>0.875</v>
      </c>
      <c r="AA2073">
        <f>1</f>
        <v>1</v>
      </c>
      <c r="AB2073" s="1">
        <v>42787</v>
      </c>
      <c r="AC2073" s="13">
        <f t="shared" si="293"/>
        <v>42767</v>
      </c>
      <c r="AD2073" s="14">
        <f t="shared" si="294"/>
        <v>42787</v>
      </c>
      <c r="AE2073" s="1" t="str">
        <f t="shared" si="295"/>
        <v>Tuesday</v>
      </c>
      <c r="AF2073" s="2">
        <v>0.8682523148148148</v>
      </c>
      <c r="AG2073" s="2">
        <f t="shared" si="296"/>
        <v>0.875</v>
      </c>
      <c r="AH2073" t="s">
        <v>27</v>
      </c>
    </row>
    <row r="2074" spans="1:34" x14ac:dyDescent="0.2">
      <c r="A2074">
        <v>1255543</v>
      </c>
      <c r="B2074" t="s">
        <v>20</v>
      </c>
      <c r="C2074" t="s">
        <v>117</v>
      </c>
      <c r="D2074" t="s">
        <v>22</v>
      </c>
      <c r="E2074">
        <v>53105</v>
      </c>
      <c r="F2074" t="s">
        <v>23</v>
      </c>
      <c r="G2074" t="s">
        <v>97</v>
      </c>
      <c r="H2074">
        <v>189</v>
      </c>
      <c r="I2074" t="s">
        <v>63</v>
      </c>
      <c r="J2074">
        <f>VLOOKUP(I2074,[1]Key!$A$1:$C$72,2,FALSE)</f>
        <v>43.078530000000001</v>
      </c>
      <c r="K2074">
        <f>VLOOKUP(I2074,[1]Key!$A$1:$C$72,3,FALSE)</f>
        <v>-87.882620000000003</v>
      </c>
      <c r="L2074" t="s">
        <v>81</v>
      </c>
      <c r="M2074">
        <f>VLOOKUP(L2074,[1]Key!$A$1:$C$72,2,FALSE)</f>
        <v>43.06033</v>
      </c>
      <c r="N2074">
        <f>VLOOKUP(L2074,[1]Key!$A$1:$C$72,3,FALSE)</f>
        <v>-87.89546</v>
      </c>
      <c r="O2074">
        <v>41</v>
      </c>
      <c r="P2074">
        <v>0</v>
      </c>
      <c r="Q2074">
        <v>6.2</v>
      </c>
      <c r="R2074">
        <v>5.8</v>
      </c>
      <c r="S2074">
        <v>246</v>
      </c>
      <c r="T2074">
        <f t="shared" si="288"/>
        <v>-1</v>
      </c>
      <c r="U2074" s="1">
        <v>42788</v>
      </c>
      <c r="V2074" s="13">
        <f t="shared" si="289"/>
        <v>42767</v>
      </c>
      <c r="W2074" s="14">
        <f t="shared" si="290"/>
        <v>42788</v>
      </c>
      <c r="X2074" s="1" t="str">
        <f t="shared" si="291"/>
        <v>Wednesday</v>
      </c>
      <c r="Y2074" s="2">
        <v>0.51342592592592595</v>
      </c>
      <c r="Z2074" s="2">
        <f t="shared" si="292"/>
        <v>0.5</v>
      </c>
      <c r="AA2074">
        <f>1</f>
        <v>1</v>
      </c>
      <c r="AB2074" s="1">
        <v>42788</v>
      </c>
      <c r="AC2074" s="13">
        <f t="shared" si="293"/>
        <v>42767</v>
      </c>
      <c r="AD2074" s="14">
        <f t="shared" si="294"/>
        <v>42788</v>
      </c>
      <c r="AE2074" s="1" t="str">
        <f t="shared" si="295"/>
        <v>Wednesday</v>
      </c>
      <c r="AF2074" s="2">
        <v>0.54184027777777777</v>
      </c>
      <c r="AG2074" s="2">
        <f t="shared" si="296"/>
        <v>0.54166666666666663</v>
      </c>
      <c r="AH2074" t="s">
        <v>27</v>
      </c>
    </row>
    <row r="2075" spans="1:34" x14ac:dyDescent="0.2">
      <c r="A2075">
        <v>1255543</v>
      </c>
      <c r="B2075" t="s">
        <v>20</v>
      </c>
      <c r="C2075" t="s">
        <v>117</v>
      </c>
      <c r="D2075" t="s">
        <v>22</v>
      </c>
      <c r="E2075">
        <v>53105</v>
      </c>
      <c r="F2075" t="s">
        <v>23</v>
      </c>
      <c r="G2075" t="s">
        <v>97</v>
      </c>
      <c r="H2075">
        <v>17</v>
      </c>
      <c r="I2075" t="s">
        <v>78</v>
      </c>
      <c r="J2075">
        <f>VLOOKUP(I2075,[1]Key!$A$1:$C$72,2,FALSE)</f>
        <v>43.060250000000003</v>
      </c>
      <c r="K2075">
        <f>VLOOKUP(I2075,[1]Key!$A$1:$C$72,3,FALSE)</f>
        <v>-87.892169999999993</v>
      </c>
      <c r="L2075" t="s">
        <v>80</v>
      </c>
      <c r="M2075">
        <f>VLOOKUP(L2075,[1]Key!$A$1:$C$72,2,FALSE)</f>
        <v>43.052460000000004</v>
      </c>
      <c r="N2075">
        <f>VLOOKUP(L2075,[1]Key!$A$1:$C$72,3,FALSE)</f>
        <v>-87.891000000000005</v>
      </c>
      <c r="O2075">
        <v>26</v>
      </c>
      <c r="P2075">
        <v>0</v>
      </c>
      <c r="Q2075">
        <v>3.9</v>
      </c>
      <c r="R2075">
        <v>3.7</v>
      </c>
      <c r="S2075">
        <v>156</v>
      </c>
      <c r="T2075">
        <f t="shared" si="288"/>
        <v>-1</v>
      </c>
      <c r="U2075" s="1">
        <v>42788</v>
      </c>
      <c r="V2075" s="13">
        <f t="shared" si="289"/>
        <v>42767</v>
      </c>
      <c r="W2075" s="14">
        <f t="shared" si="290"/>
        <v>42788</v>
      </c>
      <c r="X2075" s="1" t="str">
        <f t="shared" si="291"/>
        <v>Wednesday</v>
      </c>
      <c r="Y2075" s="2">
        <v>4.2476851851851849E-2</v>
      </c>
      <c r="Z2075" s="2">
        <f t="shared" si="292"/>
        <v>4.1666666666666664E-2</v>
      </c>
      <c r="AA2075">
        <f>1</f>
        <v>1</v>
      </c>
      <c r="AB2075" s="1">
        <v>42788</v>
      </c>
      <c r="AC2075" s="13">
        <f t="shared" si="293"/>
        <v>42767</v>
      </c>
      <c r="AD2075" s="14">
        <f t="shared" si="294"/>
        <v>42788</v>
      </c>
      <c r="AE2075" s="1" t="str">
        <f t="shared" si="295"/>
        <v>Wednesday</v>
      </c>
      <c r="AF2075" s="2">
        <v>6.1099537037037042E-2</v>
      </c>
      <c r="AG2075" s="2">
        <f t="shared" si="296"/>
        <v>4.1666666666666664E-2</v>
      </c>
      <c r="AH2075" t="s">
        <v>27</v>
      </c>
    </row>
    <row r="2076" spans="1:34" x14ac:dyDescent="0.2">
      <c r="A2076">
        <v>1257700</v>
      </c>
      <c r="B2076" t="s">
        <v>20</v>
      </c>
      <c r="C2076" t="s">
        <v>28</v>
      </c>
      <c r="D2076" t="s">
        <v>22</v>
      </c>
      <c r="E2076">
        <v>53202</v>
      </c>
      <c r="F2076" t="s">
        <v>23</v>
      </c>
      <c r="G2076" t="s">
        <v>24</v>
      </c>
      <c r="H2076">
        <v>5440</v>
      </c>
      <c r="I2076" t="s">
        <v>43</v>
      </c>
      <c r="J2076">
        <f>VLOOKUP(I2076,[1]Key!$A$1:$C$72,2,FALSE)</f>
        <v>43.03886</v>
      </c>
      <c r="K2076">
        <f>VLOOKUP(I2076,[1]Key!$A$1:$C$72,3,FALSE)</f>
        <v>-87.902720000000002</v>
      </c>
      <c r="L2076" t="s">
        <v>32</v>
      </c>
      <c r="M2076">
        <f>VLOOKUP(L2076,[1]Key!$A$1:$C$72,2,FALSE)</f>
        <v>43.038719999999998</v>
      </c>
      <c r="N2076">
        <f>VLOOKUP(L2076,[1]Key!$A$1:$C$72,3,FALSE)</f>
        <v>-87.905339999999995</v>
      </c>
      <c r="O2076">
        <v>8</v>
      </c>
      <c r="P2076">
        <v>0</v>
      </c>
      <c r="Q2076">
        <v>1.2</v>
      </c>
      <c r="R2076">
        <v>1.1000000000000001</v>
      </c>
      <c r="S2076">
        <v>48</v>
      </c>
      <c r="T2076">
        <f t="shared" si="288"/>
        <v>-1</v>
      </c>
      <c r="U2076" s="1">
        <v>42780</v>
      </c>
      <c r="V2076" s="13">
        <f t="shared" si="289"/>
        <v>42767</v>
      </c>
      <c r="W2076" s="14">
        <f t="shared" si="290"/>
        <v>42780</v>
      </c>
      <c r="X2076" s="1" t="str">
        <f t="shared" si="291"/>
        <v>Tuesday</v>
      </c>
      <c r="Y2076" s="2">
        <v>0.81171296296296302</v>
      </c>
      <c r="Z2076" s="2">
        <f t="shared" si="292"/>
        <v>0.79166666666666663</v>
      </c>
      <c r="AA2076">
        <f>1</f>
        <v>1</v>
      </c>
      <c r="AB2076" s="1">
        <v>42780</v>
      </c>
      <c r="AC2076" s="13">
        <f t="shared" si="293"/>
        <v>42767</v>
      </c>
      <c r="AD2076" s="14">
        <f t="shared" si="294"/>
        <v>42780</v>
      </c>
      <c r="AE2076" s="1" t="str">
        <f t="shared" si="295"/>
        <v>Tuesday</v>
      </c>
      <c r="AF2076" s="2">
        <v>0.81710648148148157</v>
      </c>
      <c r="AG2076" s="2">
        <f t="shared" si="296"/>
        <v>0.83333333333333326</v>
      </c>
      <c r="AH2076" t="s">
        <v>27</v>
      </c>
    </row>
    <row r="2077" spans="1:34" x14ac:dyDescent="0.2">
      <c r="A2077">
        <v>1257700</v>
      </c>
      <c r="B2077" t="s">
        <v>20</v>
      </c>
      <c r="C2077" t="s">
        <v>28</v>
      </c>
      <c r="D2077" t="s">
        <v>22</v>
      </c>
      <c r="E2077">
        <v>53202</v>
      </c>
      <c r="F2077" t="s">
        <v>23</v>
      </c>
      <c r="G2077" t="s">
        <v>24</v>
      </c>
      <c r="H2077">
        <v>11110</v>
      </c>
      <c r="I2077" t="s">
        <v>43</v>
      </c>
      <c r="J2077">
        <f>VLOOKUP(I2077,[1]Key!$A$1:$C$72,2,FALSE)</f>
        <v>43.03886</v>
      </c>
      <c r="K2077">
        <f>VLOOKUP(I2077,[1]Key!$A$1:$C$72,3,FALSE)</f>
        <v>-87.902720000000002</v>
      </c>
      <c r="L2077" t="s">
        <v>32</v>
      </c>
      <c r="M2077">
        <f>VLOOKUP(L2077,[1]Key!$A$1:$C$72,2,FALSE)</f>
        <v>43.038719999999998</v>
      </c>
      <c r="N2077">
        <f>VLOOKUP(L2077,[1]Key!$A$1:$C$72,3,FALSE)</f>
        <v>-87.905339999999995</v>
      </c>
      <c r="O2077">
        <v>6</v>
      </c>
      <c r="P2077">
        <v>0</v>
      </c>
      <c r="Q2077">
        <v>0.9</v>
      </c>
      <c r="R2077">
        <v>0.9</v>
      </c>
      <c r="S2077">
        <v>36</v>
      </c>
      <c r="T2077">
        <f t="shared" si="288"/>
        <v>-1</v>
      </c>
      <c r="U2077" s="1">
        <v>42777</v>
      </c>
      <c r="V2077" s="13">
        <f t="shared" si="289"/>
        <v>42767</v>
      </c>
      <c r="W2077" s="14">
        <f t="shared" si="290"/>
        <v>42777</v>
      </c>
      <c r="X2077" s="1" t="str">
        <f t="shared" si="291"/>
        <v>Saturday</v>
      </c>
      <c r="Y2077" s="2">
        <v>0.70810185185185182</v>
      </c>
      <c r="Z2077" s="2">
        <f t="shared" si="292"/>
        <v>0.70833333333333326</v>
      </c>
      <c r="AA2077">
        <f>1</f>
        <v>1</v>
      </c>
      <c r="AB2077" s="1">
        <v>42777</v>
      </c>
      <c r="AC2077" s="13">
        <f t="shared" si="293"/>
        <v>42767</v>
      </c>
      <c r="AD2077" s="14">
        <f t="shared" si="294"/>
        <v>42777</v>
      </c>
      <c r="AE2077" s="1" t="str">
        <f t="shared" si="295"/>
        <v>Saturday</v>
      </c>
      <c r="AF2077" s="2">
        <v>0.71196759259259268</v>
      </c>
      <c r="AG2077" s="2">
        <f t="shared" si="296"/>
        <v>0.70833333333333326</v>
      </c>
      <c r="AH2077" t="s">
        <v>27</v>
      </c>
    </row>
    <row r="2078" spans="1:34" x14ac:dyDescent="0.2">
      <c r="A2078">
        <v>1257700</v>
      </c>
      <c r="B2078" t="s">
        <v>20</v>
      </c>
      <c r="C2078" t="s">
        <v>28</v>
      </c>
      <c r="D2078" t="s">
        <v>22</v>
      </c>
      <c r="E2078">
        <v>53202</v>
      </c>
      <c r="F2078" t="s">
        <v>23</v>
      </c>
      <c r="G2078" t="s">
        <v>24</v>
      </c>
      <c r="H2078">
        <v>5507</v>
      </c>
      <c r="I2078" t="s">
        <v>32</v>
      </c>
      <c r="J2078">
        <f>VLOOKUP(I2078,[1]Key!$A$1:$C$72,2,FALSE)</f>
        <v>43.038719999999998</v>
      </c>
      <c r="K2078">
        <f>VLOOKUP(I2078,[1]Key!$A$1:$C$72,3,FALSE)</f>
        <v>-87.905339999999995</v>
      </c>
      <c r="L2078" t="s">
        <v>82</v>
      </c>
      <c r="M2078">
        <f>VLOOKUP(L2078,[1]Key!$A$1:$C$72,2,FALSE)</f>
        <v>43.026229999999998</v>
      </c>
      <c r="N2078">
        <f>VLOOKUP(L2078,[1]Key!$A$1:$C$72,3,FALSE)</f>
        <v>-87.912809999999993</v>
      </c>
      <c r="O2078">
        <v>15</v>
      </c>
      <c r="P2078">
        <v>0</v>
      </c>
      <c r="Q2078">
        <v>2.2999999999999998</v>
      </c>
      <c r="R2078">
        <v>2.1</v>
      </c>
      <c r="S2078">
        <v>90</v>
      </c>
      <c r="T2078">
        <f t="shared" si="288"/>
        <v>-1</v>
      </c>
      <c r="U2078" s="1">
        <v>42767</v>
      </c>
      <c r="V2078" s="13">
        <f t="shared" si="289"/>
        <v>42767</v>
      </c>
      <c r="W2078" s="14">
        <f t="shared" si="290"/>
        <v>42767</v>
      </c>
      <c r="X2078" s="1" t="str">
        <f t="shared" si="291"/>
        <v>Wednesday</v>
      </c>
      <c r="Y2078" s="2">
        <v>0.37208333333333332</v>
      </c>
      <c r="Z2078" s="2">
        <f t="shared" si="292"/>
        <v>0.375</v>
      </c>
      <c r="AA2078">
        <f>1</f>
        <v>1</v>
      </c>
      <c r="AB2078" s="1">
        <v>42767</v>
      </c>
      <c r="AC2078" s="13">
        <f t="shared" si="293"/>
        <v>42767</v>
      </c>
      <c r="AD2078" s="14">
        <f t="shared" si="294"/>
        <v>42767</v>
      </c>
      <c r="AE2078" s="1" t="str">
        <f t="shared" si="295"/>
        <v>Wednesday</v>
      </c>
      <c r="AF2078" s="2">
        <v>0.38217592592592592</v>
      </c>
      <c r="AG2078" s="2">
        <f t="shared" si="296"/>
        <v>0.375</v>
      </c>
      <c r="AH2078" t="s">
        <v>27</v>
      </c>
    </row>
    <row r="2079" spans="1:34" x14ac:dyDescent="0.2">
      <c r="A2079">
        <v>1257700</v>
      </c>
      <c r="B2079" t="s">
        <v>20</v>
      </c>
      <c r="C2079" t="s">
        <v>28</v>
      </c>
      <c r="D2079" t="s">
        <v>22</v>
      </c>
      <c r="E2079">
        <v>53202</v>
      </c>
      <c r="F2079" t="s">
        <v>23</v>
      </c>
      <c r="G2079" t="s">
        <v>24</v>
      </c>
      <c r="H2079">
        <v>46</v>
      </c>
      <c r="I2079" t="s">
        <v>54</v>
      </c>
      <c r="J2079">
        <f>VLOOKUP(I2079,[1]Key!$A$1:$C$72,2,FALSE)</f>
        <v>43.046570000000003</v>
      </c>
      <c r="K2079">
        <f>VLOOKUP(I2079,[1]Key!$A$1:$C$72,3,FALSE)</f>
        <v>-87.908720000000002</v>
      </c>
      <c r="L2079" t="s">
        <v>29</v>
      </c>
      <c r="M2079">
        <f>VLOOKUP(L2079,[1]Key!$A$1:$C$72,2,FALSE)</f>
        <v>43.042490000000001</v>
      </c>
      <c r="N2079">
        <f>VLOOKUP(L2079,[1]Key!$A$1:$C$72,3,FALSE)</f>
        <v>-87.909959999999998</v>
      </c>
      <c r="O2079">
        <v>9</v>
      </c>
      <c r="P2079">
        <v>0</v>
      </c>
      <c r="Q2079">
        <v>1.4</v>
      </c>
      <c r="R2079">
        <v>1.3</v>
      </c>
      <c r="S2079">
        <v>54</v>
      </c>
      <c r="T2079">
        <f t="shared" si="288"/>
        <v>-1</v>
      </c>
      <c r="U2079" s="1">
        <v>42771</v>
      </c>
      <c r="V2079" s="13">
        <f t="shared" si="289"/>
        <v>42767</v>
      </c>
      <c r="W2079" s="14">
        <f t="shared" si="290"/>
        <v>42771</v>
      </c>
      <c r="X2079" s="1" t="str">
        <f t="shared" si="291"/>
        <v>Sunday</v>
      </c>
      <c r="Y2079" s="2">
        <v>0.58817129629629628</v>
      </c>
      <c r="Z2079" s="2">
        <f t="shared" si="292"/>
        <v>0.58333333333333326</v>
      </c>
      <c r="AA2079">
        <f>1</f>
        <v>1</v>
      </c>
      <c r="AB2079" s="1">
        <v>42771</v>
      </c>
      <c r="AC2079" s="13">
        <f t="shared" si="293"/>
        <v>42767</v>
      </c>
      <c r="AD2079" s="14">
        <f t="shared" si="294"/>
        <v>42771</v>
      </c>
      <c r="AE2079" s="1" t="str">
        <f t="shared" si="295"/>
        <v>Sunday</v>
      </c>
      <c r="AF2079" s="2">
        <v>0.59402777777777771</v>
      </c>
      <c r="AG2079" s="2">
        <f t="shared" si="296"/>
        <v>0.58333333333333326</v>
      </c>
      <c r="AH2079" t="s">
        <v>27</v>
      </c>
    </row>
    <row r="2080" spans="1:34" x14ac:dyDescent="0.2">
      <c r="A2080">
        <v>1257700</v>
      </c>
      <c r="B2080" t="s">
        <v>20</v>
      </c>
      <c r="C2080" t="s">
        <v>28</v>
      </c>
      <c r="D2080" t="s">
        <v>22</v>
      </c>
      <c r="E2080">
        <v>53202</v>
      </c>
      <c r="F2080" t="s">
        <v>23</v>
      </c>
      <c r="G2080" t="s">
        <v>24</v>
      </c>
      <c r="H2080">
        <v>5421</v>
      </c>
      <c r="I2080" t="s">
        <v>40</v>
      </c>
      <c r="J2080">
        <f>VLOOKUP(I2080,[1]Key!$A$1:$C$72,2,FALSE)</f>
        <v>43.031480000000002</v>
      </c>
      <c r="K2080">
        <f>VLOOKUP(I2080,[1]Key!$A$1:$C$72,3,FALSE)</f>
        <v>-87.908169999999998</v>
      </c>
      <c r="L2080" t="s">
        <v>31</v>
      </c>
      <c r="M2080">
        <f>VLOOKUP(L2080,[1]Key!$A$1:$C$72,2,FALSE)</f>
        <v>43.03519</v>
      </c>
      <c r="N2080">
        <f>VLOOKUP(L2080,[1]Key!$A$1:$C$72,3,FALSE)</f>
        <v>-87.907390000000007</v>
      </c>
      <c r="O2080">
        <v>6</v>
      </c>
      <c r="P2080">
        <v>0</v>
      </c>
      <c r="Q2080">
        <v>0.9</v>
      </c>
      <c r="R2080">
        <v>0.9</v>
      </c>
      <c r="S2080">
        <v>36</v>
      </c>
      <c r="T2080">
        <f t="shared" si="288"/>
        <v>-1</v>
      </c>
      <c r="U2080" s="1">
        <v>42791</v>
      </c>
      <c r="V2080" s="13">
        <f t="shared" si="289"/>
        <v>42767</v>
      </c>
      <c r="W2080" s="14">
        <f t="shared" si="290"/>
        <v>42791</v>
      </c>
      <c r="X2080" s="1" t="str">
        <f t="shared" si="291"/>
        <v>Saturday</v>
      </c>
      <c r="Y2080" s="2">
        <v>0.44939814814814816</v>
      </c>
      <c r="Z2080" s="2">
        <f t="shared" si="292"/>
        <v>0.45833333333333331</v>
      </c>
      <c r="AA2080">
        <f>1</f>
        <v>1</v>
      </c>
      <c r="AB2080" s="1">
        <v>42791</v>
      </c>
      <c r="AC2080" s="13">
        <f t="shared" si="293"/>
        <v>42767</v>
      </c>
      <c r="AD2080" s="14">
        <f t="shared" si="294"/>
        <v>42791</v>
      </c>
      <c r="AE2080" s="1" t="str">
        <f t="shared" si="295"/>
        <v>Saturday</v>
      </c>
      <c r="AF2080" s="2">
        <v>0.45362268518518517</v>
      </c>
      <c r="AG2080" s="2">
        <f t="shared" si="296"/>
        <v>0.45833333333333331</v>
      </c>
      <c r="AH2080" t="s">
        <v>27</v>
      </c>
    </row>
    <row r="2081" spans="1:34" x14ac:dyDescent="0.2">
      <c r="A2081">
        <v>1257700</v>
      </c>
      <c r="B2081" t="s">
        <v>20</v>
      </c>
      <c r="C2081" t="s">
        <v>28</v>
      </c>
      <c r="D2081" t="s">
        <v>22</v>
      </c>
      <c r="E2081">
        <v>53202</v>
      </c>
      <c r="F2081" t="s">
        <v>23</v>
      </c>
      <c r="G2081" t="s">
        <v>24</v>
      </c>
      <c r="H2081">
        <v>11129</v>
      </c>
      <c r="I2081" t="s">
        <v>43</v>
      </c>
      <c r="J2081">
        <f>VLOOKUP(I2081,[1]Key!$A$1:$C$72,2,FALSE)</f>
        <v>43.03886</v>
      </c>
      <c r="K2081">
        <f>VLOOKUP(I2081,[1]Key!$A$1:$C$72,3,FALSE)</f>
        <v>-87.902720000000002</v>
      </c>
      <c r="L2081" t="s">
        <v>32</v>
      </c>
      <c r="M2081">
        <f>VLOOKUP(L2081,[1]Key!$A$1:$C$72,2,FALSE)</f>
        <v>43.038719999999998</v>
      </c>
      <c r="N2081">
        <f>VLOOKUP(L2081,[1]Key!$A$1:$C$72,3,FALSE)</f>
        <v>-87.905339999999995</v>
      </c>
      <c r="O2081">
        <v>5</v>
      </c>
      <c r="P2081">
        <v>0</v>
      </c>
      <c r="Q2081">
        <v>0.8</v>
      </c>
      <c r="R2081">
        <v>0.7</v>
      </c>
      <c r="S2081">
        <v>30</v>
      </c>
      <c r="T2081">
        <f t="shared" si="288"/>
        <v>-1</v>
      </c>
      <c r="U2081" s="1">
        <v>42790</v>
      </c>
      <c r="V2081" s="13">
        <f t="shared" si="289"/>
        <v>42767</v>
      </c>
      <c r="W2081" s="14">
        <f t="shared" si="290"/>
        <v>42790</v>
      </c>
      <c r="X2081" s="1" t="str">
        <f t="shared" si="291"/>
        <v>Friday</v>
      </c>
      <c r="Y2081" s="2">
        <v>0.76675925925925925</v>
      </c>
      <c r="Z2081" s="2">
        <f t="shared" si="292"/>
        <v>0.75</v>
      </c>
      <c r="AA2081">
        <f>1</f>
        <v>1</v>
      </c>
      <c r="AB2081" s="1">
        <v>42790</v>
      </c>
      <c r="AC2081" s="13">
        <f t="shared" si="293"/>
        <v>42767</v>
      </c>
      <c r="AD2081" s="14">
        <f t="shared" si="294"/>
        <v>42790</v>
      </c>
      <c r="AE2081" s="1" t="str">
        <f t="shared" si="295"/>
        <v>Friday</v>
      </c>
      <c r="AF2081" s="2">
        <v>0.77077546296296295</v>
      </c>
      <c r="AG2081" s="2">
        <f t="shared" si="296"/>
        <v>0.75</v>
      </c>
      <c r="AH2081" t="s">
        <v>27</v>
      </c>
    </row>
    <row r="2082" spans="1:34" x14ac:dyDescent="0.2">
      <c r="A2082">
        <v>1257700</v>
      </c>
      <c r="B2082" t="s">
        <v>20</v>
      </c>
      <c r="C2082" t="s">
        <v>28</v>
      </c>
      <c r="D2082" t="s">
        <v>22</v>
      </c>
      <c r="E2082">
        <v>53202</v>
      </c>
      <c r="F2082" t="s">
        <v>23</v>
      </c>
      <c r="G2082" t="s">
        <v>24</v>
      </c>
      <c r="H2082">
        <v>11141</v>
      </c>
      <c r="I2082" t="s">
        <v>69</v>
      </c>
      <c r="J2082">
        <f>VLOOKUP(I2082,[1]Key!$A$1:$C$72,2,FALSE)</f>
        <v>43.048200000000001</v>
      </c>
      <c r="K2082">
        <f>VLOOKUP(I2082,[1]Key!$A$1:$C$72,3,FALSE)</f>
        <v>-87.900859999999994</v>
      </c>
      <c r="L2082" t="s">
        <v>44</v>
      </c>
      <c r="M2082">
        <f>VLOOKUP(L2082,[1]Key!$A$1:$C$72,2,FALSE)</f>
        <v>43.045712999999999</v>
      </c>
      <c r="N2082">
        <f>VLOOKUP(L2082,[1]Key!$A$1:$C$72,3,FALSE)</f>
        <v>-87.899756999999994</v>
      </c>
      <c r="O2082">
        <v>2</v>
      </c>
      <c r="P2082">
        <v>0</v>
      </c>
      <c r="Q2082">
        <v>0.3</v>
      </c>
      <c r="R2082">
        <v>0.3</v>
      </c>
      <c r="S2082">
        <v>12</v>
      </c>
      <c r="T2082">
        <f t="shared" si="288"/>
        <v>-1</v>
      </c>
      <c r="U2082" s="1">
        <v>42793</v>
      </c>
      <c r="V2082" s="13">
        <f t="shared" si="289"/>
        <v>42767</v>
      </c>
      <c r="W2082" s="14">
        <f t="shared" si="290"/>
        <v>42793</v>
      </c>
      <c r="X2082" s="1" t="str">
        <f t="shared" si="291"/>
        <v>Monday</v>
      </c>
      <c r="Y2082" s="2">
        <v>0.70359953703703704</v>
      </c>
      <c r="Z2082" s="2">
        <f t="shared" si="292"/>
        <v>0.70833333333333326</v>
      </c>
      <c r="AA2082">
        <f>1</f>
        <v>1</v>
      </c>
      <c r="AB2082" s="1">
        <v>42793</v>
      </c>
      <c r="AC2082" s="13">
        <f t="shared" si="293"/>
        <v>42767</v>
      </c>
      <c r="AD2082" s="14">
        <f t="shared" si="294"/>
        <v>42793</v>
      </c>
      <c r="AE2082" s="1" t="str">
        <f t="shared" si="295"/>
        <v>Monday</v>
      </c>
      <c r="AF2082" s="2">
        <v>0.70547453703703711</v>
      </c>
      <c r="AG2082" s="2">
        <f t="shared" si="296"/>
        <v>0.70833333333333326</v>
      </c>
      <c r="AH2082" t="s">
        <v>27</v>
      </c>
    </row>
    <row r="2083" spans="1:34" x14ac:dyDescent="0.2">
      <c r="A2083">
        <v>1257756</v>
      </c>
      <c r="B2083" t="s">
        <v>20</v>
      </c>
      <c r="C2083" t="s">
        <v>28</v>
      </c>
      <c r="D2083" t="s">
        <v>22</v>
      </c>
      <c r="E2083">
        <v>53204</v>
      </c>
      <c r="F2083" t="s">
        <v>23</v>
      </c>
      <c r="G2083" t="s">
        <v>24</v>
      </c>
      <c r="H2083">
        <v>5492</v>
      </c>
      <c r="I2083" t="s">
        <v>41</v>
      </c>
      <c r="J2083">
        <f>VLOOKUP(I2083,[1]Key!$A$1:$C$72,2,FALSE)</f>
        <v>43.04824</v>
      </c>
      <c r="K2083">
        <f>VLOOKUP(I2083,[1]Key!$A$1:$C$72,3,FALSE)</f>
        <v>-87.904970000000006</v>
      </c>
      <c r="L2083" t="s">
        <v>40</v>
      </c>
      <c r="M2083">
        <f>VLOOKUP(L2083,[1]Key!$A$1:$C$72,2,FALSE)</f>
        <v>43.031480000000002</v>
      </c>
      <c r="N2083">
        <f>VLOOKUP(L2083,[1]Key!$A$1:$C$72,3,FALSE)</f>
        <v>-87.908169999999998</v>
      </c>
      <c r="O2083">
        <v>8</v>
      </c>
      <c r="P2083">
        <v>0</v>
      </c>
      <c r="Q2083">
        <v>1.2</v>
      </c>
      <c r="R2083">
        <v>1.1000000000000001</v>
      </c>
      <c r="S2083">
        <v>48</v>
      </c>
      <c r="T2083">
        <f t="shared" si="288"/>
        <v>-1</v>
      </c>
      <c r="U2083" s="1">
        <v>42767</v>
      </c>
      <c r="V2083" s="13">
        <f t="shared" si="289"/>
        <v>42767</v>
      </c>
      <c r="W2083" s="14">
        <f t="shared" si="290"/>
        <v>42767</v>
      </c>
      <c r="X2083" s="1" t="str">
        <f t="shared" si="291"/>
        <v>Wednesday</v>
      </c>
      <c r="Y2083" s="2">
        <v>0.72891203703703711</v>
      </c>
      <c r="Z2083" s="2">
        <f t="shared" si="292"/>
        <v>0.70833333333333326</v>
      </c>
      <c r="AA2083">
        <f>1</f>
        <v>1</v>
      </c>
      <c r="AB2083" s="1">
        <v>42767</v>
      </c>
      <c r="AC2083" s="13">
        <f t="shared" si="293"/>
        <v>42767</v>
      </c>
      <c r="AD2083" s="14">
        <f t="shared" si="294"/>
        <v>42767</v>
      </c>
      <c r="AE2083" s="1" t="str">
        <f t="shared" si="295"/>
        <v>Wednesday</v>
      </c>
      <c r="AF2083" s="2">
        <v>0.73471064814814813</v>
      </c>
      <c r="AG2083" s="2">
        <f t="shared" si="296"/>
        <v>0.75</v>
      </c>
      <c r="AH2083" t="s">
        <v>27</v>
      </c>
    </row>
    <row r="2084" spans="1:34" x14ac:dyDescent="0.2">
      <c r="A2084">
        <v>1257756</v>
      </c>
      <c r="B2084" t="s">
        <v>20</v>
      </c>
      <c r="C2084" t="s">
        <v>28</v>
      </c>
      <c r="D2084" t="s">
        <v>22</v>
      </c>
      <c r="E2084">
        <v>53204</v>
      </c>
      <c r="F2084" t="s">
        <v>23</v>
      </c>
      <c r="G2084" t="s">
        <v>24</v>
      </c>
      <c r="H2084">
        <v>5542</v>
      </c>
      <c r="I2084" t="s">
        <v>105</v>
      </c>
      <c r="J2084">
        <f>VLOOKUP(I2084,[1]Key!$A$1:$C$72,2,FALSE)</f>
        <v>43.020020000000002</v>
      </c>
      <c r="K2084">
        <f>VLOOKUP(I2084,[1]Key!$A$1:$C$72,3,FALSE)</f>
        <v>-87.912540000000007</v>
      </c>
      <c r="L2084" t="s">
        <v>40</v>
      </c>
      <c r="M2084">
        <f>VLOOKUP(L2084,[1]Key!$A$1:$C$72,2,FALSE)</f>
        <v>43.031480000000002</v>
      </c>
      <c r="N2084">
        <f>VLOOKUP(L2084,[1]Key!$A$1:$C$72,3,FALSE)</f>
        <v>-87.908169999999998</v>
      </c>
      <c r="O2084">
        <v>6</v>
      </c>
      <c r="P2084">
        <v>0</v>
      </c>
      <c r="Q2084">
        <v>0.9</v>
      </c>
      <c r="R2084">
        <v>0.9</v>
      </c>
      <c r="S2084">
        <v>36</v>
      </c>
      <c r="T2084">
        <f t="shared" si="288"/>
        <v>-1</v>
      </c>
      <c r="U2084" s="1">
        <v>42779</v>
      </c>
      <c r="V2084" s="13">
        <f t="shared" si="289"/>
        <v>42767</v>
      </c>
      <c r="W2084" s="14">
        <f t="shared" si="290"/>
        <v>42779</v>
      </c>
      <c r="X2084" s="1" t="str">
        <f t="shared" si="291"/>
        <v>Monday</v>
      </c>
      <c r="Y2084" s="2">
        <v>0.72603009259259255</v>
      </c>
      <c r="Z2084" s="2">
        <f t="shared" si="292"/>
        <v>0.70833333333333326</v>
      </c>
      <c r="AA2084">
        <f>1</f>
        <v>1</v>
      </c>
      <c r="AB2084" s="1">
        <v>42779</v>
      </c>
      <c r="AC2084" s="13">
        <f t="shared" si="293"/>
        <v>42767</v>
      </c>
      <c r="AD2084" s="14">
        <f t="shared" si="294"/>
        <v>42779</v>
      </c>
      <c r="AE2084" s="1" t="str">
        <f t="shared" si="295"/>
        <v>Monday</v>
      </c>
      <c r="AF2084" s="2">
        <v>0.73041666666666671</v>
      </c>
      <c r="AG2084" s="2">
        <f t="shared" si="296"/>
        <v>0.75</v>
      </c>
      <c r="AH2084" t="s">
        <v>27</v>
      </c>
    </row>
    <row r="2085" spans="1:34" x14ac:dyDescent="0.2">
      <c r="A2085">
        <v>1260485</v>
      </c>
      <c r="B2085" t="s">
        <v>20</v>
      </c>
      <c r="C2085" t="s">
        <v>102</v>
      </c>
      <c r="D2085" t="s">
        <v>22</v>
      </c>
      <c r="E2085">
        <v>53211</v>
      </c>
      <c r="F2085" t="s">
        <v>23</v>
      </c>
      <c r="G2085" t="s">
        <v>24</v>
      </c>
      <c r="H2085">
        <v>11098</v>
      </c>
      <c r="I2085" t="s">
        <v>43</v>
      </c>
      <c r="J2085">
        <f>VLOOKUP(I2085,[1]Key!$A$1:$C$72,2,FALSE)</f>
        <v>43.03886</v>
      </c>
      <c r="K2085">
        <f>VLOOKUP(I2085,[1]Key!$A$1:$C$72,3,FALSE)</f>
        <v>-87.902720000000002</v>
      </c>
      <c r="L2085" t="s">
        <v>32</v>
      </c>
      <c r="M2085">
        <f>VLOOKUP(L2085,[1]Key!$A$1:$C$72,2,FALSE)</f>
        <v>43.038719999999998</v>
      </c>
      <c r="N2085">
        <f>VLOOKUP(L2085,[1]Key!$A$1:$C$72,3,FALSE)</f>
        <v>-87.905339999999995</v>
      </c>
      <c r="O2085">
        <v>2</v>
      </c>
      <c r="P2085">
        <v>0</v>
      </c>
      <c r="Q2085">
        <v>0.3</v>
      </c>
      <c r="R2085">
        <v>0.3</v>
      </c>
      <c r="S2085">
        <v>12</v>
      </c>
      <c r="T2085">
        <f t="shared" si="288"/>
        <v>-1</v>
      </c>
      <c r="U2085" s="1">
        <v>42782</v>
      </c>
      <c r="V2085" s="13">
        <f t="shared" si="289"/>
        <v>42767</v>
      </c>
      <c r="W2085" s="14">
        <f t="shared" si="290"/>
        <v>42782</v>
      </c>
      <c r="X2085" s="1" t="str">
        <f t="shared" si="291"/>
        <v>Thursday</v>
      </c>
      <c r="Y2085" s="2">
        <v>0.53045138888888888</v>
      </c>
      <c r="Z2085" s="2">
        <f t="shared" si="292"/>
        <v>0.54166666666666663</v>
      </c>
      <c r="AA2085">
        <f>1</f>
        <v>1</v>
      </c>
      <c r="AB2085" s="1">
        <v>42782</v>
      </c>
      <c r="AC2085" s="13">
        <f t="shared" si="293"/>
        <v>42767</v>
      </c>
      <c r="AD2085" s="14">
        <f t="shared" si="294"/>
        <v>42782</v>
      </c>
      <c r="AE2085" s="1" t="str">
        <f t="shared" si="295"/>
        <v>Thursday</v>
      </c>
      <c r="AF2085" s="2">
        <v>0.53156250000000005</v>
      </c>
      <c r="AG2085" s="2">
        <f t="shared" si="296"/>
        <v>0.54166666666666663</v>
      </c>
      <c r="AH2085" t="s">
        <v>27</v>
      </c>
    </row>
    <row r="2086" spans="1:34" x14ac:dyDescent="0.2">
      <c r="A2086">
        <v>1260485</v>
      </c>
      <c r="B2086" t="s">
        <v>20</v>
      </c>
      <c r="C2086" t="s">
        <v>102</v>
      </c>
      <c r="D2086" t="s">
        <v>22</v>
      </c>
      <c r="E2086">
        <v>53211</v>
      </c>
      <c r="F2086" t="s">
        <v>23</v>
      </c>
      <c r="G2086" t="s">
        <v>24</v>
      </c>
      <c r="H2086">
        <v>11115</v>
      </c>
      <c r="I2086" t="s">
        <v>43</v>
      </c>
      <c r="J2086">
        <f>VLOOKUP(I2086,[1]Key!$A$1:$C$72,2,FALSE)</f>
        <v>43.03886</v>
      </c>
      <c r="K2086">
        <f>VLOOKUP(I2086,[1]Key!$A$1:$C$72,3,FALSE)</f>
        <v>-87.902720000000002</v>
      </c>
      <c r="L2086" t="s">
        <v>69</v>
      </c>
      <c r="M2086">
        <f>VLOOKUP(L2086,[1]Key!$A$1:$C$72,2,FALSE)</f>
        <v>43.048200000000001</v>
      </c>
      <c r="N2086">
        <f>VLOOKUP(L2086,[1]Key!$A$1:$C$72,3,FALSE)</f>
        <v>-87.900859999999994</v>
      </c>
      <c r="O2086">
        <v>8</v>
      </c>
      <c r="P2086">
        <v>0</v>
      </c>
      <c r="Q2086">
        <v>1.2</v>
      </c>
      <c r="R2086">
        <v>1.1000000000000001</v>
      </c>
      <c r="S2086">
        <v>48</v>
      </c>
      <c r="T2086">
        <f t="shared" si="288"/>
        <v>-1</v>
      </c>
      <c r="U2086" s="1">
        <v>42779</v>
      </c>
      <c r="V2086" s="13">
        <f t="shared" si="289"/>
        <v>42767</v>
      </c>
      <c r="W2086" s="14">
        <f t="shared" si="290"/>
        <v>42779</v>
      </c>
      <c r="X2086" s="1" t="str">
        <f t="shared" si="291"/>
        <v>Monday</v>
      </c>
      <c r="Y2086" s="2">
        <v>0.52688657407407413</v>
      </c>
      <c r="Z2086" s="2">
        <f t="shared" si="292"/>
        <v>0.54166666666666663</v>
      </c>
      <c r="AA2086">
        <f>1</f>
        <v>1</v>
      </c>
      <c r="AB2086" s="1">
        <v>42779</v>
      </c>
      <c r="AC2086" s="13">
        <f t="shared" si="293"/>
        <v>42767</v>
      </c>
      <c r="AD2086" s="14">
        <f t="shared" si="294"/>
        <v>42779</v>
      </c>
      <c r="AE2086" s="1" t="str">
        <f t="shared" si="295"/>
        <v>Monday</v>
      </c>
      <c r="AF2086" s="2">
        <v>0.53194444444444444</v>
      </c>
      <c r="AG2086" s="2">
        <f t="shared" si="296"/>
        <v>0.54166666666666663</v>
      </c>
      <c r="AH2086" t="s">
        <v>27</v>
      </c>
    </row>
    <row r="2087" spans="1:34" x14ac:dyDescent="0.2">
      <c r="A2087">
        <v>1260485</v>
      </c>
      <c r="B2087" t="s">
        <v>20</v>
      </c>
      <c r="C2087" t="s">
        <v>102</v>
      </c>
      <c r="D2087" t="s">
        <v>22</v>
      </c>
      <c r="E2087">
        <v>53211</v>
      </c>
      <c r="F2087" t="s">
        <v>23</v>
      </c>
      <c r="G2087" t="s">
        <v>24</v>
      </c>
      <c r="H2087">
        <v>11118</v>
      </c>
      <c r="I2087" t="s">
        <v>69</v>
      </c>
      <c r="J2087">
        <f>VLOOKUP(I2087,[1]Key!$A$1:$C$72,2,FALSE)</f>
        <v>43.048200000000001</v>
      </c>
      <c r="K2087">
        <f>VLOOKUP(I2087,[1]Key!$A$1:$C$72,3,FALSE)</f>
        <v>-87.900859999999994</v>
      </c>
      <c r="L2087" t="s">
        <v>43</v>
      </c>
      <c r="M2087">
        <f>VLOOKUP(L2087,[1]Key!$A$1:$C$72,2,FALSE)</f>
        <v>43.03886</v>
      </c>
      <c r="N2087">
        <f>VLOOKUP(L2087,[1]Key!$A$1:$C$72,3,FALSE)</f>
        <v>-87.902720000000002</v>
      </c>
      <c r="O2087">
        <v>5</v>
      </c>
      <c r="P2087">
        <v>0</v>
      </c>
      <c r="Q2087">
        <v>0.8</v>
      </c>
      <c r="R2087">
        <v>0.7</v>
      </c>
      <c r="S2087">
        <v>30</v>
      </c>
      <c r="T2087">
        <f t="shared" si="288"/>
        <v>-1</v>
      </c>
      <c r="U2087" s="1">
        <v>42779</v>
      </c>
      <c r="V2087" s="13">
        <f t="shared" si="289"/>
        <v>42767</v>
      </c>
      <c r="W2087" s="14">
        <f t="shared" si="290"/>
        <v>42779</v>
      </c>
      <c r="X2087" s="1" t="str">
        <f t="shared" si="291"/>
        <v>Monday</v>
      </c>
      <c r="Y2087" s="2">
        <v>0.61222222222222222</v>
      </c>
      <c r="Z2087" s="2">
        <f t="shared" si="292"/>
        <v>0.625</v>
      </c>
      <c r="AA2087">
        <f>1</f>
        <v>1</v>
      </c>
      <c r="AB2087" s="1">
        <v>42779</v>
      </c>
      <c r="AC2087" s="13">
        <f t="shared" si="293"/>
        <v>42767</v>
      </c>
      <c r="AD2087" s="14">
        <f t="shared" si="294"/>
        <v>42779</v>
      </c>
      <c r="AE2087" s="1" t="str">
        <f t="shared" si="295"/>
        <v>Monday</v>
      </c>
      <c r="AF2087" s="2">
        <v>0.61541666666666661</v>
      </c>
      <c r="AG2087" s="2">
        <f t="shared" si="296"/>
        <v>0.625</v>
      </c>
      <c r="AH2087" t="s">
        <v>27</v>
      </c>
    </row>
    <row r="2088" spans="1:34" x14ac:dyDescent="0.2">
      <c r="A2088">
        <v>1260485</v>
      </c>
      <c r="B2088" t="s">
        <v>20</v>
      </c>
      <c r="C2088" t="s">
        <v>102</v>
      </c>
      <c r="D2088" t="s">
        <v>22</v>
      </c>
      <c r="E2088">
        <v>53211</v>
      </c>
      <c r="F2088" t="s">
        <v>23</v>
      </c>
      <c r="G2088" t="s">
        <v>24</v>
      </c>
      <c r="H2088">
        <v>11115</v>
      </c>
      <c r="I2088" t="s">
        <v>69</v>
      </c>
      <c r="J2088">
        <f>VLOOKUP(I2088,[1]Key!$A$1:$C$72,2,FALSE)</f>
        <v>43.048200000000001</v>
      </c>
      <c r="K2088">
        <f>VLOOKUP(I2088,[1]Key!$A$1:$C$72,3,FALSE)</f>
        <v>-87.900859999999994</v>
      </c>
      <c r="L2088" t="s">
        <v>43</v>
      </c>
      <c r="M2088">
        <f>VLOOKUP(L2088,[1]Key!$A$1:$C$72,2,FALSE)</f>
        <v>43.03886</v>
      </c>
      <c r="N2088">
        <f>VLOOKUP(L2088,[1]Key!$A$1:$C$72,3,FALSE)</f>
        <v>-87.902720000000002</v>
      </c>
      <c r="O2088">
        <v>6</v>
      </c>
      <c r="P2088">
        <v>0</v>
      </c>
      <c r="Q2088">
        <v>0.9</v>
      </c>
      <c r="R2088">
        <v>0.9</v>
      </c>
      <c r="S2088">
        <v>36</v>
      </c>
      <c r="T2088">
        <f t="shared" si="288"/>
        <v>-1</v>
      </c>
      <c r="U2088" s="1">
        <v>42780</v>
      </c>
      <c r="V2088" s="13">
        <f t="shared" si="289"/>
        <v>42767</v>
      </c>
      <c r="W2088" s="14">
        <f t="shared" si="290"/>
        <v>42780</v>
      </c>
      <c r="X2088" s="1" t="str">
        <f t="shared" si="291"/>
        <v>Tuesday</v>
      </c>
      <c r="Y2088" s="2">
        <v>0.34263888888888888</v>
      </c>
      <c r="Z2088" s="2">
        <f t="shared" si="292"/>
        <v>0.33333333333333331</v>
      </c>
      <c r="AA2088">
        <f>1</f>
        <v>1</v>
      </c>
      <c r="AB2088" s="1">
        <v>42780</v>
      </c>
      <c r="AC2088" s="13">
        <f t="shared" si="293"/>
        <v>42767</v>
      </c>
      <c r="AD2088" s="14">
        <f t="shared" si="294"/>
        <v>42780</v>
      </c>
      <c r="AE2088" s="1" t="str">
        <f t="shared" si="295"/>
        <v>Tuesday</v>
      </c>
      <c r="AF2088" s="2">
        <v>0.34706018518518517</v>
      </c>
      <c r="AG2088" s="2">
        <f t="shared" si="296"/>
        <v>0.33333333333333331</v>
      </c>
      <c r="AH2088" t="s">
        <v>27</v>
      </c>
    </row>
    <row r="2089" spans="1:34" x14ac:dyDescent="0.2">
      <c r="A2089">
        <v>1260485</v>
      </c>
      <c r="B2089" t="s">
        <v>20</v>
      </c>
      <c r="C2089" t="s">
        <v>102</v>
      </c>
      <c r="D2089" t="s">
        <v>22</v>
      </c>
      <c r="E2089">
        <v>53211</v>
      </c>
      <c r="F2089" t="s">
        <v>23</v>
      </c>
      <c r="G2089" t="s">
        <v>24</v>
      </c>
      <c r="H2089">
        <v>5586</v>
      </c>
      <c r="I2089" t="s">
        <v>32</v>
      </c>
      <c r="J2089">
        <f>VLOOKUP(I2089,[1]Key!$A$1:$C$72,2,FALSE)</f>
        <v>43.038719999999998</v>
      </c>
      <c r="K2089">
        <f>VLOOKUP(I2089,[1]Key!$A$1:$C$72,3,FALSE)</f>
        <v>-87.905339999999995</v>
      </c>
      <c r="L2089" t="s">
        <v>43</v>
      </c>
      <c r="M2089">
        <f>VLOOKUP(L2089,[1]Key!$A$1:$C$72,2,FALSE)</f>
        <v>43.03886</v>
      </c>
      <c r="N2089">
        <f>VLOOKUP(L2089,[1]Key!$A$1:$C$72,3,FALSE)</f>
        <v>-87.902720000000002</v>
      </c>
      <c r="O2089">
        <v>2</v>
      </c>
      <c r="P2089">
        <v>0</v>
      </c>
      <c r="Q2089">
        <v>0.3</v>
      </c>
      <c r="R2089">
        <v>0.3</v>
      </c>
      <c r="S2089">
        <v>12</v>
      </c>
      <c r="T2089">
        <f t="shared" si="288"/>
        <v>-1</v>
      </c>
      <c r="U2089" s="1">
        <v>42783</v>
      </c>
      <c r="V2089" s="13">
        <f t="shared" si="289"/>
        <v>42767</v>
      </c>
      <c r="W2089" s="14">
        <f t="shared" si="290"/>
        <v>42783</v>
      </c>
      <c r="X2089" s="1" t="str">
        <f t="shared" si="291"/>
        <v>Friday</v>
      </c>
      <c r="Y2089" s="2">
        <v>0.57422453703703702</v>
      </c>
      <c r="Z2089" s="2">
        <f t="shared" si="292"/>
        <v>0.58333333333333326</v>
      </c>
      <c r="AA2089">
        <f>1</f>
        <v>1</v>
      </c>
      <c r="AB2089" s="1">
        <v>42783</v>
      </c>
      <c r="AC2089" s="13">
        <f t="shared" si="293"/>
        <v>42767</v>
      </c>
      <c r="AD2089" s="14">
        <f t="shared" si="294"/>
        <v>42783</v>
      </c>
      <c r="AE2089" s="1" t="str">
        <f t="shared" si="295"/>
        <v>Friday</v>
      </c>
      <c r="AF2089" s="2">
        <v>0.57533564814814808</v>
      </c>
      <c r="AG2089" s="2">
        <f t="shared" si="296"/>
        <v>0.58333333333333326</v>
      </c>
      <c r="AH2089" t="s">
        <v>27</v>
      </c>
    </row>
    <row r="2090" spans="1:34" x14ac:dyDescent="0.2">
      <c r="A2090">
        <v>1260485</v>
      </c>
      <c r="B2090" t="s">
        <v>20</v>
      </c>
      <c r="C2090" t="s">
        <v>102</v>
      </c>
      <c r="D2090" t="s">
        <v>22</v>
      </c>
      <c r="E2090">
        <v>53211</v>
      </c>
      <c r="F2090" t="s">
        <v>23</v>
      </c>
      <c r="G2090" t="s">
        <v>24</v>
      </c>
      <c r="H2090">
        <v>11110</v>
      </c>
      <c r="I2090" t="s">
        <v>69</v>
      </c>
      <c r="J2090">
        <f>VLOOKUP(I2090,[1]Key!$A$1:$C$72,2,FALSE)</f>
        <v>43.048200000000001</v>
      </c>
      <c r="K2090">
        <f>VLOOKUP(I2090,[1]Key!$A$1:$C$72,3,FALSE)</f>
        <v>-87.900859999999994</v>
      </c>
      <c r="L2090" t="s">
        <v>43</v>
      </c>
      <c r="M2090">
        <f>VLOOKUP(L2090,[1]Key!$A$1:$C$72,2,FALSE)</f>
        <v>43.03886</v>
      </c>
      <c r="N2090">
        <f>VLOOKUP(L2090,[1]Key!$A$1:$C$72,3,FALSE)</f>
        <v>-87.902720000000002</v>
      </c>
      <c r="O2090">
        <v>5</v>
      </c>
      <c r="P2090">
        <v>0</v>
      </c>
      <c r="Q2090">
        <v>0.8</v>
      </c>
      <c r="R2090">
        <v>0.7</v>
      </c>
      <c r="S2090">
        <v>30</v>
      </c>
      <c r="T2090">
        <f t="shared" si="288"/>
        <v>-1</v>
      </c>
      <c r="U2090" s="1">
        <v>42776</v>
      </c>
      <c r="V2090" s="13">
        <f t="shared" si="289"/>
        <v>42767</v>
      </c>
      <c r="W2090" s="14">
        <f t="shared" si="290"/>
        <v>42776</v>
      </c>
      <c r="X2090" s="1" t="str">
        <f t="shared" si="291"/>
        <v>Friday</v>
      </c>
      <c r="Y2090" s="2">
        <v>0.35918981481481477</v>
      </c>
      <c r="Z2090" s="2">
        <f t="shared" si="292"/>
        <v>0.375</v>
      </c>
      <c r="AA2090">
        <f>1</f>
        <v>1</v>
      </c>
      <c r="AB2090" s="1">
        <v>42776</v>
      </c>
      <c r="AC2090" s="13">
        <f t="shared" si="293"/>
        <v>42767</v>
      </c>
      <c r="AD2090" s="14">
        <f t="shared" si="294"/>
        <v>42776</v>
      </c>
      <c r="AE2090" s="1" t="str">
        <f t="shared" si="295"/>
        <v>Friday</v>
      </c>
      <c r="AF2090" s="2">
        <v>0.36310185185185184</v>
      </c>
      <c r="AG2090" s="2">
        <f t="shared" si="296"/>
        <v>0.375</v>
      </c>
      <c r="AH2090" t="s">
        <v>27</v>
      </c>
    </row>
    <row r="2091" spans="1:34" x14ac:dyDescent="0.2">
      <c r="A2091">
        <v>1260485</v>
      </c>
      <c r="B2091" t="s">
        <v>20</v>
      </c>
      <c r="C2091" t="s">
        <v>102</v>
      </c>
      <c r="D2091" t="s">
        <v>22</v>
      </c>
      <c r="E2091">
        <v>53211</v>
      </c>
      <c r="F2091" t="s">
        <v>23</v>
      </c>
      <c r="G2091" t="s">
        <v>24</v>
      </c>
      <c r="H2091">
        <v>11164</v>
      </c>
      <c r="I2091" t="s">
        <v>43</v>
      </c>
      <c r="J2091">
        <f>VLOOKUP(I2091,[1]Key!$A$1:$C$72,2,FALSE)</f>
        <v>43.03886</v>
      </c>
      <c r="K2091">
        <f>VLOOKUP(I2091,[1]Key!$A$1:$C$72,3,FALSE)</f>
        <v>-87.902720000000002</v>
      </c>
      <c r="L2091" t="s">
        <v>32</v>
      </c>
      <c r="M2091">
        <f>VLOOKUP(L2091,[1]Key!$A$1:$C$72,2,FALSE)</f>
        <v>43.038719999999998</v>
      </c>
      <c r="N2091">
        <f>VLOOKUP(L2091,[1]Key!$A$1:$C$72,3,FALSE)</f>
        <v>-87.905339999999995</v>
      </c>
      <c r="O2091">
        <v>2</v>
      </c>
      <c r="P2091">
        <v>0</v>
      </c>
      <c r="Q2091">
        <v>0.3</v>
      </c>
      <c r="R2091">
        <v>0.3</v>
      </c>
      <c r="S2091">
        <v>12</v>
      </c>
      <c r="T2091">
        <f t="shared" si="288"/>
        <v>-1</v>
      </c>
      <c r="U2091" s="1">
        <v>42774</v>
      </c>
      <c r="V2091" s="13">
        <f t="shared" si="289"/>
        <v>42767</v>
      </c>
      <c r="W2091" s="14">
        <f t="shared" si="290"/>
        <v>42774</v>
      </c>
      <c r="X2091" s="1" t="str">
        <f t="shared" si="291"/>
        <v>Wednesday</v>
      </c>
      <c r="Y2091" s="2">
        <v>0.51795138888888892</v>
      </c>
      <c r="Z2091" s="2">
        <f t="shared" si="292"/>
        <v>0.5</v>
      </c>
      <c r="AA2091">
        <f>1</f>
        <v>1</v>
      </c>
      <c r="AB2091" s="1">
        <v>42774</v>
      </c>
      <c r="AC2091" s="13">
        <f t="shared" si="293"/>
        <v>42767</v>
      </c>
      <c r="AD2091" s="14">
        <f t="shared" si="294"/>
        <v>42774</v>
      </c>
      <c r="AE2091" s="1" t="str">
        <f t="shared" si="295"/>
        <v>Wednesday</v>
      </c>
      <c r="AF2091" s="2">
        <v>0.5191203703703704</v>
      </c>
      <c r="AG2091" s="2">
        <f t="shared" si="296"/>
        <v>0.5</v>
      </c>
      <c r="AH2091" t="s">
        <v>27</v>
      </c>
    </row>
    <row r="2092" spans="1:34" x14ac:dyDescent="0.2">
      <c r="A2092">
        <v>1260485</v>
      </c>
      <c r="B2092" t="s">
        <v>20</v>
      </c>
      <c r="C2092" t="s">
        <v>102</v>
      </c>
      <c r="D2092" t="s">
        <v>22</v>
      </c>
      <c r="E2092">
        <v>53211</v>
      </c>
      <c r="F2092" t="s">
        <v>23</v>
      </c>
      <c r="G2092" t="s">
        <v>24</v>
      </c>
      <c r="H2092">
        <v>38</v>
      </c>
      <c r="I2092" t="s">
        <v>43</v>
      </c>
      <c r="J2092">
        <f>VLOOKUP(I2092,[1]Key!$A$1:$C$72,2,FALSE)</f>
        <v>43.03886</v>
      </c>
      <c r="K2092">
        <f>VLOOKUP(I2092,[1]Key!$A$1:$C$72,3,FALSE)</f>
        <v>-87.902720000000002</v>
      </c>
      <c r="L2092" t="s">
        <v>43</v>
      </c>
      <c r="M2092">
        <f>VLOOKUP(L2092,[1]Key!$A$1:$C$72,2,FALSE)</f>
        <v>43.03886</v>
      </c>
      <c r="N2092">
        <f>VLOOKUP(L2092,[1]Key!$A$1:$C$72,3,FALSE)</f>
        <v>-87.902720000000002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f t="shared" si="288"/>
        <v>-1</v>
      </c>
      <c r="U2092" s="1">
        <v>42773</v>
      </c>
      <c r="V2092" s="13">
        <f t="shared" si="289"/>
        <v>42767</v>
      </c>
      <c r="W2092" s="14">
        <f t="shared" si="290"/>
        <v>42773</v>
      </c>
      <c r="X2092" s="1" t="str">
        <f t="shared" si="291"/>
        <v>Tuesday</v>
      </c>
      <c r="Y2092" s="2">
        <v>0.7223032407407407</v>
      </c>
      <c r="Z2092" s="2">
        <f t="shared" si="292"/>
        <v>0.70833333333333326</v>
      </c>
      <c r="AA2092">
        <f>1</f>
        <v>1</v>
      </c>
      <c r="AB2092" s="1">
        <v>42773</v>
      </c>
      <c r="AC2092" s="13">
        <f t="shared" si="293"/>
        <v>42767</v>
      </c>
      <c r="AD2092" s="14">
        <f t="shared" si="294"/>
        <v>42773</v>
      </c>
      <c r="AE2092" s="1" t="str">
        <f t="shared" si="295"/>
        <v>Tuesday</v>
      </c>
      <c r="AF2092" s="2">
        <v>0.72278935185185178</v>
      </c>
      <c r="AG2092" s="2">
        <f t="shared" si="296"/>
        <v>0.70833333333333326</v>
      </c>
      <c r="AH2092" t="s">
        <v>35</v>
      </c>
    </row>
    <row r="2093" spans="1:34" x14ac:dyDescent="0.2">
      <c r="A2093">
        <v>1260485</v>
      </c>
      <c r="B2093" t="s">
        <v>20</v>
      </c>
      <c r="C2093" t="s">
        <v>102</v>
      </c>
      <c r="D2093" t="s">
        <v>22</v>
      </c>
      <c r="E2093">
        <v>53211</v>
      </c>
      <c r="F2093" t="s">
        <v>23</v>
      </c>
      <c r="G2093" t="s">
        <v>24</v>
      </c>
      <c r="H2093">
        <v>5419</v>
      </c>
      <c r="I2093" t="s">
        <v>32</v>
      </c>
      <c r="J2093">
        <f>VLOOKUP(I2093,[1]Key!$A$1:$C$72,2,FALSE)</f>
        <v>43.038719999999998</v>
      </c>
      <c r="K2093">
        <f>VLOOKUP(I2093,[1]Key!$A$1:$C$72,3,FALSE)</f>
        <v>-87.905339999999995</v>
      </c>
      <c r="L2093" t="s">
        <v>43</v>
      </c>
      <c r="M2093">
        <f>VLOOKUP(L2093,[1]Key!$A$1:$C$72,2,FALSE)</f>
        <v>43.03886</v>
      </c>
      <c r="N2093">
        <f>VLOOKUP(L2093,[1]Key!$A$1:$C$72,3,FALSE)</f>
        <v>-87.902720000000002</v>
      </c>
      <c r="O2093">
        <v>2</v>
      </c>
      <c r="P2093">
        <v>0</v>
      </c>
      <c r="Q2093">
        <v>0.3</v>
      </c>
      <c r="R2093">
        <v>0.3</v>
      </c>
      <c r="S2093">
        <v>12</v>
      </c>
      <c r="T2093">
        <f t="shared" si="288"/>
        <v>-1</v>
      </c>
      <c r="U2093" s="1">
        <v>42789</v>
      </c>
      <c r="V2093" s="13">
        <f t="shared" si="289"/>
        <v>42767</v>
      </c>
      <c r="W2093" s="14">
        <f t="shared" si="290"/>
        <v>42789</v>
      </c>
      <c r="X2093" s="1" t="str">
        <f t="shared" si="291"/>
        <v>Thursday</v>
      </c>
      <c r="Y2093" s="2">
        <v>0.56297453703703704</v>
      </c>
      <c r="Z2093" s="2">
        <f t="shared" si="292"/>
        <v>0.58333333333333326</v>
      </c>
      <c r="AA2093">
        <f>1</f>
        <v>1</v>
      </c>
      <c r="AB2093" s="1">
        <v>42789</v>
      </c>
      <c r="AC2093" s="13">
        <f t="shared" si="293"/>
        <v>42767</v>
      </c>
      <c r="AD2093" s="14">
        <f t="shared" si="294"/>
        <v>42789</v>
      </c>
      <c r="AE2093" s="1" t="str">
        <f t="shared" si="295"/>
        <v>Thursday</v>
      </c>
      <c r="AF2093" s="2">
        <v>0.56395833333333334</v>
      </c>
      <c r="AG2093" s="2">
        <f t="shared" si="296"/>
        <v>0.58333333333333326</v>
      </c>
      <c r="AH2093" t="s">
        <v>27</v>
      </c>
    </row>
    <row r="2094" spans="1:34" x14ac:dyDescent="0.2">
      <c r="A2094">
        <v>1263174</v>
      </c>
      <c r="B2094" t="s">
        <v>20</v>
      </c>
      <c r="C2094" t="s">
        <v>28</v>
      </c>
      <c r="D2094" t="s">
        <v>22</v>
      </c>
      <c r="E2094">
        <v>53202</v>
      </c>
      <c r="F2094" t="s">
        <v>23</v>
      </c>
      <c r="G2094" t="s">
        <v>108</v>
      </c>
      <c r="H2094">
        <v>5424</v>
      </c>
      <c r="I2094" t="s">
        <v>70</v>
      </c>
      <c r="J2094">
        <f>VLOOKUP(I2094,[1]Key!$A$1:$C$72,2,FALSE)</f>
        <v>43.053040000000003</v>
      </c>
      <c r="K2094">
        <f>VLOOKUP(I2094,[1]Key!$A$1:$C$72,3,FALSE)</f>
        <v>-87.897660000000002</v>
      </c>
      <c r="L2094" t="s">
        <v>31</v>
      </c>
      <c r="M2094">
        <f>VLOOKUP(L2094,[1]Key!$A$1:$C$72,2,FALSE)</f>
        <v>43.03519</v>
      </c>
      <c r="N2094">
        <f>VLOOKUP(L2094,[1]Key!$A$1:$C$72,3,FALSE)</f>
        <v>-87.907390000000007</v>
      </c>
      <c r="O2094">
        <v>16</v>
      </c>
      <c r="P2094">
        <v>0</v>
      </c>
      <c r="Q2094">
        <v>2.4</v>
      </c>
      <c r="R2094">
        <v>2.2999999999999998</v>
      </c>
      <c r="S2094">
        <v>96</v>
      </c>
      <c r="T2094">
        <f t="shared" si="288"/>
        <v>-1</v>
      </c>
      <c r="U2094" s="1">
        <v>42785</v>
      </c>
      <c r="V2094" s="13">
        <f t="shared" si="289"/>
        <v>42767</v>
      </c>
      <c r="W2094" s="14">
        <f t="shared" si="290"/>
        <v>42785</v>
      </c>
      <c r="X2094" s="1" t="str">
        <f t="shared" si="291"/>
        <v>Sunday</v>
      </c>
      <c r="Y2094" s="2">
        <v>0.51606481481481481</v>
      </c>
      <c r="Z2094" s="2">
        <f t="shared" si="292"/>
        <v>0.5</v>
      </c>
      <c r="AA2094">
        <f>1</f>
        <v>1</v>
      </c>
      <c r="AB2094" s="1">
        <v>42785</v>
      </c>
      <c r="AC2094" s="13">
        <f t="shared" si="293"/>
        <v>42767</v>
      </c>
      <c r="AD2094" s="14">
        <f t="shared" si="294"/>
        <v>42785</v>
      </c>
      <c r="AE2094" s="1" t="str">
        <f t="shared" si="295"/>
        <v>Sunday</v>
      </c>
      <c r="AF2094" s="2">
        <v>0.52743055555555551</v>
      </c>
      <c r="AG2094" s="2">
        <f t="shared" si="296"/>
        <v>0.54166666666666663</v>
      </c>
      <c r="AH2094" t="s">
        <v>27</v>
      </c>
    </row>
    <row r="2095" spans="1:34" x14ac:dyDescent="0.2">
      <c r="A2095">
        <v>1267915</v>
      </c>
      <c r="B2095" t="s">
        <v>20</v>
      </c>
      <c r="C2095" t="s">
        <v>28</v>
      </c>
      <c r="D2095" t="s">
        <v>22</v>
      </c>
      <c r="E2095">
        <v>53233</v>
      </c>
      <c r="F2095" t="s">
        <v>23</v>
      </c>
      <c r="G2095" t="s">
        <v>92</v>
      </c>
      <c r="H2095">
        <v>152</v>
      </c>
      <c r="I2095" t="s">
        <v>34</v>
      </c>
      <c r="J2095">
        <f>VLOOKUP(I2095,[1]Key!$A$1:$C$72,2,FALSE)</f>
        <v>43.036900000000003</v>
      </c>
      <c r="K2095">
        <f>VLOOKUP(I2095,[1]Key!$A$1:$C$72,3,FALSE)</f>
        <v>-87.89667</v>
      </c>
      <c r="L2095" t="s">
        <v>80</v>
      </c>
      <c r="M2095">
        <f>VLOOKUP(L2095,[1]Key!$A$1:$C$72,2,FALSE)</f>
        <v>43.052460000000004</v>
      </c>
      <c r="N2095">
        <f>VLOOKUP(L2095,[1]Key!$A$1:$C$72,3,FALSE)</f>
        <v>-87.891000000000005</v>
      </c>
      <c r="O2095">
        <v>36</v>
      </c>
      <c r="P2095">
        <v>0</v>
      </c>
      <c r="Q2095">
        <v>5.4</v>
      </c>
      <c r="R2095">
        <v>5.0999999999999996</v>
      </c>
      <c r="S2095">
        <v>216</v>
      </c>
      <c r="T2095">
        <f t="shared" si="288"/>
        <v>-1</v>
      </c>
      <c r="U2095" s="1">
        <v>42785</v>
      </c>
      <c r="V2095" s="13">
        <f t="shared" si="289"/>
        <v>42767</v>
      </c>
      <c r="W2095" s="14">
        <f t="shared" si="290"/>
        <v>42785</v>
      </c>
      <c r="X2095" s="1" t="str">
        <f t="shared" si="291"/>
        <v>Sunday</v>
      </c>
      <c r="Y2095" s="2">
        <v>0.58297453703703705</v>
      </c>
      <c r="Z2095" s="2">
        <f t="shared" si="292"/>
        <v>0.58333333333333326</v>
      </c>
      <c r="AA2095">
        <f>1</f>
        <v>1</v>
      </c>
      <c r="AB2095" s="1">
        <v>42785</v>
      </c>
      <c r="AC2095" s="13">
        <f t="shared" si="293"/>
        <v>42767</v>
      </c>
      <c r="AD2095" s="14">
        <f t="shared" si="294"/>
        <v>42785</v>
      </c>
      <c r="AE2095" s="1" t="str">
        <f t="shared" si="295"/>
        <v>Sunday</v>
      </c>
      <c r="AF2095" s="2">
        <v>0.60806712962962961</v>
      </c>
      <c r="AG2095" s="2">
        <f t="shared" si="296"/>
        <v>0.625</v>
      </c>
      <c r="AH2095" t="s">
        <v>27</v>
      </c>
    </row>
    <row r="2096" spans="1:34" x14ac:dyDescent="0.2">
      <c r="A2096">
        <v>1267915</v>
      </c>
      <c r="B2096" t="s">
        <v>20</v>
      </c>
      <c r="C2096" t="s">
        <v>28</v>
      </c>
      <c r="D2096" t="s">
        <v>22</v>
      </c>
      <c r="E2096">
        <v>53233</v>
      </c>
      <c r="F2096" t="s">
        <v>23</v>
      </c>
      <c r="G2096" t="s">
        <v>92</v>
      </c>
      <c r="H2096">
        <v>5545</v>
      </c>
      <c r="I2096" t="s">
        <v>32</v>
      </c>
      <c r="J2096">
        <f>VLOOKUP(I2096,[1]Key!$A$1:$C$72,2,FALSE)</f>
        <v>43.038719999999998</v>
      </c>
      <c r="K2096">
        <f>VLOOKUP(I2096,[1]Key!$A$1:$C$72,3,FALSE)</f>
        <v>-87.905339999999995</v>
      </c>
      <c r="L2096" t="s">
        <v>73</v>
      </c>
      <c r="M2096">
        <f>VLOOKUP(L2096,[1]Key!$A$1:$C$72,2,FALSE)</f>
        <v>43.040349999999997</v>
      </c>
      <c r="N2096">
        <f>VLOOKUP(L2096,[1]Key!$A$1:$C$72,3,FALSE)</f>
        <v>-87.920760000000001</v>
      </c>
      <c r="O2096">
        <v>34</v>
      </c>
      <c r="P2096">
        <v>0</v>
      </c>
      <c r="Q2096">
        <v>5.0999999999999996</v>
      </c>
      <c r="R2096">
        <v>4.8</v>
      </c>
      <c r="S2096">
        <v>204</v>
      </c>
      <c r="T2096">
        <f t="shared" si="288"/>
        <v>-1</v>
      </c>
      <c r="U2096" s="1">
        <v>42788</v>
      </c>
      <c r="V2096" s="13">
        <f t="shared" si="289"/>
        <v>42767</v>
      </c>
      <c r="W2096" s="14">
        <f t="shared" si="290"/>
        <v>42788</v>
      </c>
      <c r="X2096" s="1" t="str">
        <f t="shared" si="291"/>
        <v>Wednesday</v>
      </c>
      <c r="Y2096" s="2">
        <v>0.74805555555555558</v>
      </c>
      <c r="Z2096" s="2">
        <f t="shared" si="292"/>
        <v>0.75</v>
      </c>
      <c r="AA2096">
        <f>1</f>
        <v>1</v>
      </c>
      <c r="AB2096" s="1">
        <v>42788</v>
      </c>
      <c r="AC2096" s="13">
        <f t="shared" si="293"/>
        <v>42767</v>
      </c>
      <c r="AD2096" s="14">
        <f t="shared" si="294"/>
        <v>42788</v>
      </c>
      <c r="AE2096" s="1" t="str">
        <f t="shared" si="295"/>
        <v>Wednesday</v>
      </c>
      <c r="AF2096" s="2">
        <v>0.771550925925926</v>
      </c>
      <c r="AG2096" s="2">
        <f t="shared" si="296"/>
        <v>0.79166666666666663</v>
      </c>
      <c r="AH2096" t="s">
        <v>27</v>
      </c>
    </row>
    <row r="2097" spans="1:34" x14ac:dyDescent="0.2">
      <c r="A2097">
        <v>1269318</v>
      </c>
      <c r="B2097" t="s">
        <v>20</v>
      </c>
      <c r="C2097" t="s">
        <v>28</v>
      </c>
      <c r="D2097" t="s">
        <v>22</v>
      </c>
      <c r="E2097">
        <v>53204</v>
      </c>
      <c r="F2097" t="s">
        <v>23</v>
      </c>
      <c r="G2097" t="s">
        <v>24</v>
      </c>
      <c r="H2097">
        <v>11140</v>
      </c>
      <c r="I2097" t="s">
        <v>72</v>
      </c>
      <c r="J2097">
        <f>VLOOKUP(I2097,[1]Key!$A$1:$C$72,2,FALSE)</f>
        <v>43.02948</v>
      </c>
      <c r="K2097">
        <f>VLOOKUP(I2097,[1]Key!$A$1:$C$72,3,FALSE)</f>
        <v>-87.912819999999996</v>
      </c>
      <c r="L2097" t="s">
        <v>72</v>
      </c>
      <c r="M2097">
        <f>VLOOKUP(L2097,[1]Key!$A$1:$C$72,2,FALSE)</f>
        <v>43.02948</v>
      </c>
      <c r="N2097">
        <f>VLOOKUP(L2097,[1]Key!$A$1:$C$72,3,FALSE)</f>
        <v>-87.912819999999996</v>
      </c>
      <c r="O2097">
        <v>10</v>
      </c>
      <c r="P2097">
        <v>0</v>
      </c>
      <c r="Q2097">
        <v>1.5</v>
      </c>
      <c r="R2097">
        <v>1.4</v>
      </c>
      <c r="S2097">
        <v>60</v>
      </c>
      <c r="T2097">
        <f t="shared" si="288"/>
        <v>-1</v>
      </c>
      <c r="U2097" s="1">
        <v>42791</v>
      </c>
      <c r="V2097" s="13">
        <f t="shared" si="289"/>
        <v>42767</v>
      </c>
      <c r="W2097" s="14">
        <f t="shared" si="290"/>
        <v>42791</v>
      </c>
      <c r="X2097" s="1" t="str">
        <f t="shared" si="291"/>
        <v>Saturday</v>
      </c>
      <c r="Y2097" s="2">
        <v>0.59769675925925925</v>
      </c>
      <c r="Z2097" s="2">
        <f t="shared" si="292"/>
        <v>0.58333333333333326</v>
      </c>
      <c r="AA2097">
        <f>1</f>
        <v>1</v>
      </c>
      <c r="AB2097" s="1">
        <v>42791</v>
      </c>
      <c r="AC2097" s="13">
        <f t="shared" si="293"/>
        <v>42767</v>
      </c>
      <c r="AD2097" s="14">
        <f t="shared" si="294"/>
        <v>42791</v>
      </c>
      <c r="AE2097" s="1" t="str">
        <f t="shared" si="295"/>
        <v>Saturday</v>
      </c>
      <c r="AF2097" s="2">
        <v>0.60430555555555554</v>
      </c>
      <c r="AG2097" s="2">
        <f t="shared" si="296"/>
        <v>0.625</v>
      </c>
      <c r="AH2097" t="s">
        <v>35</v>
      </c>
    </row>
    <row r="2098" spans="1:34" x14ac:dyDescent="0.2">
      <c r="A2098">
        <v>1269318</v>
      </c>
      <c r="B2098" t="s">
        <v>20</v>
      </c>
      <c r="C2098" t="s">
        <v>28</v>
      </c>
      <c r="D2098" t="s">
        <v>22</v>
      </c>
      <c r="E2098">
        <v>53204</v>
      </c>
      <c r="F2098" t="s">
        <v>23</v>
      </c>
      <c r="G2098" t="s">
        <v>24</v>
      </c>
      <c r="H2098">
        <v>5456</v>
      </c>
      <c r="I2098" t="s">
        <v>39</v>
      </c>
      <c r="J2098">
        <f>VLOOKUP(I2098,[1]Key!$A$1:$C$72,2,FALSE)</f>
        <v>43.03913</v>
      </c>
      <c r="K2098">
        <f>VLOOKUP(I2098,[1]Key!$A$1:$C$72,3,FALSE)</f>
        <v>-87.916150000000002</v>
      </c>
      <c r="L2098" t="s">
        <v>33</v>
      </c>
      <c r="M2098">
        <f>VLOOKUP(L2098,[1]Key!$A$1:$C$72,2,FALSE)</f>
        <v>43.034619999999997</v>
      </c>
      <c r="N2098">
        <f>VLOOKUP(L2098,[1]Key!$A$1:$C$72,3,FALSE)</f>
        <v>-87.917500000000004</v>
      </c>
      <c r="O2098">
        <v>7</v>
      </c>
      <c r="P2098">
        <v>0</v>
      </c>
      <c r="Q2098">
        <v>1.1000000000000001</v>
      </c>
      <c r="R2098">
        <v>1</v>
      </c>
      <c r="S2098">
        <v>42</v>
      </c>
      <c r="T2098">
        <f t="shared" si="288"/>
        <v>-1</v>
      </c>
      <c r="U2098" s="1">
        <v>42788</v>
      </c>
      <c r="V2098" s="13">
        <f t="shared" si="289"/>
        <v>42767</v>
      </c>
      <c r="W2098" s="14">
        <f t="shared" si="290"/>
        <v>42788</v>
      </c>
      <c r="X2098" s="1" t="str">
        <f t="shared" si="291"/>
        <v>Wednesday</v>
      </c>
      <c r="Y2098" s="2">
        <v>0.69311342592592595</v>
      </c>
      <c r="Z2098" s="2">
        <f t="shared" si="292"/>
        <v>0.70833333333333326</v>
      </c>
      <c r="AA2098">
        <f>1</f>
        <v>1</v>
      </c>
      <c r="AB2098" s="1">
        <v>42788</v>
      </c>
      <c r="AC2098" s="13">
        <f t="shared" si="293"/>
        <v>42767</v>
      </c>
      <c r="AD2098" s="14">
        <f t="shared" si="294"/>
        <v>42788</v>
      </c>
      <c r="AE2098" s="1" t="str">
        <f t="shared" si="295"/>
        <v>Wednesday</v>
      </c>
      <c r="AF2098" s="2">
        <v>0.69832175925925932</v>
      </c>
      <c r="AG2098" s="2">
        <f t="shared" si="296"/>
        <v>0.70833333333333326</v>
      </c>
      <c r="AH2098" t="s">
        <v>27</v>
      </c>
    </row>
    <row r="2099" spans="1:34" x14ac:dyDescent="0.2">
      <c r="A2099">
        <v>1269318</v>
      </c>
      <c r="B2099" t="s">
        <v>20</v>
      </c>
      <c r="C2099" t="s">
        <v>28</v>
      </c>
      <c r="D2099" t="s">
        <v>22</v>
      </c>
      <c r="E2099">
        <v>53204</v>
      </c>
      <c r="F2099" t="s">
        <v>23</v>
      </c>
      <c r="G2099" t="s">
        <v>24</v>
      </c>
      <c r="H2099">
        <v>5524</v>
      </c>
      <c r="I2099" t="s">
        <v>72</v>
      </c>
      <c r="J2099">
        <f>VLOOKUP(I2099,[1]Key!$A$1:$C$72,2,FALSE)</f>
        <v>43.02948</v>
      </c>
      <c r="K2099">
        <f>VLOOKUP(I2099,[1]Key!$A$1:$C$72,3,FALSE)</f>
        <v>-87.912819999999996</v>
      </c>
      <c r="L2099" t="s">
        <v>72</v>
      </c>
      <c r="M2099">
        <f>VLOOKUP(L2099,[1]Key!$A$1:$C$72,2,FALSE)</f>
        <v>43.02948</v>
      </c>
      <c r="N2099">
        <f>VLOOKUP(L2099,[1]Key!$A$1:$C$72,3,FALSE)</f>
        <v>-87.912819999999996</v>
      </c>
      <c r="O2099">
        <v>13</v>
      </c>
      <c r="P2099">
        <v>0</v>
      </c>
      <c r="Q2099">
        <v>2</v>
      </c>
      <c r="R2099">
        <v>1.9</v>
      </c>
      <c r="S2099">
        <v>78</v>
      </c>
      <c r="T2099">
        <f t="shared" si="288"/>
        <v>-1</v>
      </c>
      <c r="U2099" s="1">
        <v>42773</v>
      </c>
      <c r="V2099" s="13">
        <f t="shared" si="289"/>
        <v>42767</v>
      </c>
      <c r="W2099" s="14">
        <f t="shared" si="290"/>
        <v>42773</v>
      </c>
      <c r="X2099" s="1" t="str">
        <f t="shared" si="291"/>
        <v>Tuesday</v>
      </c>
      <c r="Y2099" s="2">
        <v>0.71409722222222216</v>
      </c>
      <c r="Z2099" s="2">
        <f t="shared" si="292"/>
        <v>0.70833333333333326</v>
      </c>
      <c r="AA2099">
        <f>1</f>
        <v>1</v>
      </c>
      <c r="AB2099" s="1">
        <v>42773</v>
      </c>
      <c r="AC2099" s="13">
        <f t="shared" si="293"/>
        <v>42767</v>
      </c>
      <c r="AD2099" s="14">
        <f t="shared" si="294"/>
        <v>42773</v>
      </c>
      <c r="AE2099" s="1" t="str">
        <f t="shared" si="295"/>
        <v>Tuesday</v>
      </c>
      <c r="AF2099" s="2">
        <v>0.72359953703703705</v>
      </c>
      <c r="AG2099" s="2">
        <f t="shared" si="296"/>
        <v>0.70833333333333326</v>
      </c>
      <c r="AH2099" t="s">
        <v>35</v>
      </c>
    </row>
    <row r="2100" spans="1:34" x14ac:dyDescent="0.2">
      <c r="A2100">
        <v>1276651</v>
      </c>
      <c r="B2100" t="s">
        <v>20</v>
      </c>
      <c r="C2100" t="s">
        <v>28</v>
      </c>
      <c r="D2100" t="s">
        <v>22</v>
      </c>
      <c r="E2100">
        <v>53211</v>
      </c>
      <c r="F2100" t="s">
        <v>23</v>
      </c>
      <c r="G2100" t="s">
        <v>24</v>
      </c>
      <c r="H2100">
        <v>2968</v>
      </c>
      <c r="I2100" t="s">
        <v>61</v>
      </c>
      <c r="J2100">
        <f>VLOOKUP(I2100,[1]Key!$A$1:$C$72,2,FALSE)</f>
        <v>43.058619999999998</v>
      </c>
      <c r="K2100">
        <f>VLOOKUP(I2100,[1]Key!$A$1:$C$72,3,FALSE)</f>
        <v>-87.885319999999993</v>
      </c>
      <c r="L2100" t="s">
        <v>87</v>
      </c>
      <c r="M2100">
        <f>VLOOKUP(L2100,[1]Key!$A$1:$C$72,2,FALSE)</f>
        <v>43.077359999999999</v>
      </c>
      <c r="N2100">
        <f>VLOOKUP(L2100,[1]Key!$A$1:$C$72,3,FALSE)</f>
        <v>-87.880769999999998</v>
      </c>
      <c r="O2100">
        <v>12</v>
      </c>
      <c r="P2100">
        <v>0</v>
      </c>
      <c r="Q2100">
        <v>1.8</v>
      </c>
      <c r="R2100">
        <v>1.7</v>
      </c>
      <c r="S2100">
        <v>72</v>
      </c>
      <c r="T2100">
        <f t="shared" si="288"/>
        <v>-1</v>
      </c>
      <c r="U2100" s="1">
        <v>42788</v>
      </c>
      <c r="V2100" s="13">
        <f t="shared" si="289"/>
        <v>42767</v>
      </c>
      <c r="W2100" s="14">
        <f t="shared" si="290"/>
        <v>42788</v>
      </c>
      <c r="X2100" s="1" t="str">
        <f t="shared" si="291"/>
        <v>Wednesday</v>
      </c>
      <c r="Y2100" s="2">
        <v>0.78712962962962962</v>
      </c>
      <c r="Z2100" s="2">
        <f t="shared" si="292"/>
        <v>0.79166666666666663</v>
      </c>
      <c r="AA2100">
        <f>1</f>
        <v>1</v>
      </c>
      <c r="AB2100" s="1">
        <v>42788</v>
      </c>
      <c r="AC2100" s="13">
        <f t="shared" si="293"/>
        <v>42767</v>
      </c>
      <c r="AD2100" s="14">
        <f t="shared" si="294"/>
        <v>42788</v>
      </c>
      <c r="AE2100" s="1" t="str">
        <f t="shared" si="295"/>
        <v>Wednesday</v>
      </c>
      <c r="AF2100" s="2">
        <v>0.79537037037037039</v>
      </c>
      <c r="AG2100" s="2">
        <f t="shared" si="296"/>
        <v>0.79166666666666663</v>
      </c>
      <c r="AH2100" t="s">
        <v>27</v>
      </c>
    </row>
    <row r="2101" spans="1:34" x14ac:dyDescent="0.2">
      <c r="A2101">
        <v>1276651</v>
      </c>
      <c r="B2101" t="s">
        <v>20</v>
      </c>
      <c r="C2101" t="s">
        <v>28</v>
      </c>
      <c r="D2101" t="s">
        <v>22</v>
      </c>
      <c r="E2101">
        <v>53211</v>
      </c>
      <c r="F2101" t="s">
        <v>23</v>
      </c>
      <c r="G2101" t="s">
        <v>24</v>
      </c>
      <c r="H2101">
        <v>112</v>
      </c>
      <c r="I2101" t="s">
        <v>87</v>
      </c>
      <c r="J2101">
        <f>VLOOKUP(I2101,[1]Key!$A$1:$C$72,2,FALSE)</f>
        <v>43.077359999999999</v>
      </c>
      <c r="K2101">
        <f>VLOOKUP(I2101,[1]Key!$A$1:$C$72,3,FALSE)</f>
        <v>-87.880769999999998</v>
      </c>
      <c r="L2101" t="s">
        <v>50</v>
      </c>
      <c r="M2101">
        <f>VLOOKUP(L2101,[1]Key!$A$1:$C$72,2,FALSE)</f>
        <v>43.052549999999997</v>
      </c>
      <c r="N2101">
        <f>VLOOKUP(L2101,[1]Key!$A$1:$C$72,3,FALSE)</f>
        <v>-87.909329999999997</v>
      </c>
      <c r="O2101">
        <v>19</v>
      </c>
      <c r="P2101">
        <v>0</v>
      </c>
      <c r="Q2101">
        <v>2.9</v>
      </c>
      <c r="R2101">
        <v>2.7</v>
      </c>
      <c r="S2101">
        <v>114</v>
      </c>
      <c r="T2101">
        <f t="shared" si="288"/>
        <v>-1</v>
      </c>
      <c r="U2101" s="1">
        <v>42793</v>
      </c>
      <c r="V2101" s="13">
        <f t="shared" si="289"/>
        <v>42767</v>
      </c>
      <c r="W2101" s="14">
        <f t="shared" si="290"/>
        <v>42793</v>
      </c>
      <c r="X2101" s="1" t="str">
        <f t="shared" si="291"/>
        <v>Monday</v>
      </c>
      <c r="Y2101" s="2">
        <v>0.34612268518518513</v>
      </c>
      <c r="Z2101" s="2">
        <f t="shared" si="292"/>
        <v>0.33333333333333331</v>
      </c>
      <c r="AA2101">
        <f>1</f>
        <v>1</v>
      </c>
      <c r="AB2101" s="1">
        <v>42793</v>
      </c>
      <c r="AC2101" s="13">
        <f t="shared" si="293"/>
        <v>42767</v>
      </c>
      <c r="AD2101" s="14">
        <f t="shared" si="294"/>
        <v>42793</v>
      </c>
      <c r="AE2101" s="1" t="str">
        <f t="shared" si="295"/>
        <v>Monday</v>
      </c>
      <c r="AF2101" s="2">
        <v>0.35939814814814813</v>
      </c>
      <c r="AG2101" s="2">
        <f t="shared" si="296"/>
        <v>0.375</v>
      </c>
      <c r="AH2101" t="s">
        <v>27</v>
      </c>
    </row>
    <row r="2102" spans="1:34" x14ac:dyDescent="0.2">
      <c r="A2102">
        <v>1276651</v>
      </c>
      <c r="B2102" t="s">
        <v>20</v>
      </c>
      <c r="C2102" t="s">
        <v>28</v>
      </c>
      <c r="D2102" t="s">
        <v>22</v>
      </c>
      <c r="E2102">
        <v>53211</v>
      </c>
      <c r="F2102" t="s">
        <v>23</v>
      </c>
      <c r="G2102" t="s">
        <v>24</v>
      </c>
      <c r="H2102">
        <v>957</v>
      </c>
      <c r="I2102" t="s">
        <v>87</v>
      </c>
      <c r="J2102">
        <f>VLOOKUP(I2102,[1]Key!$A$1:$C$72,2,FALSE)</f>
        <v>43.077359999999999</v>
      </c>
      <c r="K2102">
        <f>VLOOKUP(I2102,[1]Key!$A$1:$C$72,3,FALSE)</f>
        <v>-87.880769999999998</v>
      </c>
      <c r="L2102" t="s">
        <v>60</v>
      </c>
      <c r="M2102">
        <f>VLOOKUP(L2102,[1]Key!$A$1:$C$72,2,FALSE)</f>
        <v>43.066893999999998</v>
      </c>
      <c r="N2102">
        <f>VLOOKUP(L2102,[1]Key!$A$1:$C$72,3,FALSE)</f>
        <v>-87.877936000000005</v>
      </c>
      <c r="O2102">
        <v>6</v>
      </c>
      <c r="P2102">
        <v>0</v>
      </c>
      <c r="Q2102">
        <v>0.9</v>
      </c>
      <c r="R2102">
        <v>0.9</v>
      </c>
      <c r="S2102">
        <v>36</v>
      </c>
      <c r="T2102">
        <f t="shared" si="288"/>
        <v>-1</v>
      </c>
      <c r="U2102" s="1">
        <v>42777</v>
      </c>
      <c r="V2102" s="13">
        <f t="shared" si="289"/>
        <v>42767</v>
      </c>
      <c r="W2102" s="14">
        <f t="shared" si="290"/>
        <v>42777</v>
      </c>
      <c r="X2102" s="1" t="str">
        <f t="shared" si="291"/>
        <v>Saturday</v>
      </c>
      <c r="Y2102" s="2">
        <v>0.4490277777777778</v>
      </c>
      <c r="Z2102" s="2">
        <f t="shared" si="292"/>
        <v>0.45833333333333331</v>
      </c>
      <c r="AA2102">
        <f>1</f>
        <v>1</v>
      </c>
      <c r="AB2102" s="1">
        <v>42777</v>
      </c>
      <c r="AC2102" s="13">
        <f t="shared" si="293"/>
        <v>42767</v>
      </c>
      <c r="AD2102" s="14">
        <f t="shared" si="294"/>
        <v>42777</v>
      </c>
      <c r="AE2102" s="1" t="str">
        <f t="shared" si="295"/>
        <v>Saturday</v>
      </c>
      <c r="AF2102" s="2">
        <v>0.45332175925925927</v>
      </c>
      <c r="AG2102" s="2">
        <f t="shared" si="296"/>
        <v>0.45833333333333331</v>
      </c>
      <c r="AH2102" t="s">
        <v>27</v>
      </c>
    </row>
    <row r="2103" spans="1:34" x14ac:dyDescent="0.2">
      <c r="A2103">
        <v>1276651</v>
      </c>
      <c r="B2103" t="s">
        <v>20</v>
      </c>
      <c r="C2103" t="s">
        <v>28</v>
      </c>
      <c r="D2103" t="s">
        <v>22</v>
      </c>
      <c r="E2103">
        <v>53211</v>
      </c>
      <c r="F2103" t="s">
        <v>23</v>
      </c>
      <c r="G2103" t="s">
        <v>24</v>
      </c>
      <c r="H2103">
        <v>957</v>
      </c>
      <c r="I2103" t="s">
        <v>87</v>
      </c>
      <c r="J2103">
        <f>VLOOKUP(I2103,[1]Key!$A$1:$C$72,2,FALSE)</f>
        <v>43.077359999999999</v>
      </c>
      <c r="K2103">
        <f>VLOOKUP(I2103,[1]Key!$A$1:$C$72,3,FALSE)</f>
        <v>-87.880769999999998</v>
      </c>
      <c r="L2103" t="s">
        <v>50</v>
      </c>
      <c r="M2103">
        <f>VLOOKUP(L2103,[1]Key!$A$1:$C$72,2,FALSE)</f>
        <v>43.052549999999997</v>
      </c>
      <c r="N2103">
        <f>VLOOKUP(L2103,[1]Key!$A$1:$C$72,3,FALSE)</f>
        <v>-87.909329999999997</v>
      </c>
      <c r="O2103">
        <v>18</v>
      </c>
      <c r="P2103">
        <v>0</v>
      </c>
      <c r="Q2103">
        <v>2.7</v>
      </c>
      <c r="R2103">
        <v>2.6</v>
      </c>
      <c r="S2103">
        <v>108</v>
      </c>
      <c r="T2103">
        <f t="shared" si="288"/>
        <v>-1</v>
      </c>
      <c r="U2103" s="1">
        <v>42781</v>
      </c>
      <c r="V2103" s="13">
        <f t="shared" si="289"/>
        <v>42767</v>
      </c>
      <c r="W2103" s="14">
        <f t="shared" si="290"/>
        <v>42781</v>
      </c>
      <c r="X2103" s="1" t="str">
        <f t="shared" si="291"/>
        <v>Wednesday</v>
      </c>
      <c r="Y2103" s="2">
        <v>0.30193287037037037</v>
      </c>
      <c r="Z2103" s="2">
        <f t="shared" si="292"/>
        <v>0.29166666666666663</v>
      </c>
      <c r="AA2103">
        <f>1</f>
        <v>1</v>
      </c>
      <c r="AB2103" s="1">
        <v>42781</v>
      </c>
      <c r="AC2103" s="13">
        <f t="shared" si="293"/>
        <v>42767</v>
      </c>
      <c r="AD2103" s="14">
        <f t="shared" si="294"/>
        <v>42781</v>
      </c>
      <c r="AE2103" s="1" t="str">
        <f t="shared" si="295"/>
        <v>Wednesday</v>
      </c>
      <c r="AF2103" s="2">
        <v>0.31396990740740743</v>
      </c>
      <c r="AG2103" s="2">
        <f t="shared" si="296"/>
        <v>0.33333333333333331</v>
      </c>
      <c r="AH2103" t="s">
        <v>27</v>
      </c>
    </row>
    <row r="2104" spans="1:34" x14ac:dyDescent="0.2">
      <c r="A2104">
        <v>1276651</v>
      </c>
      <c r="B2104" t="s">
        <v>20</v>
      </c>
      <c r="C2104" t="s">
        <v>28</v>
      </c>
      <c r="D2104" t="s">
        <v>22</v>
      </c>
      <c r="E2104">
        <v>53211</v>
      </c>
      <c r="F2104" t="s">
        <v>23</v>
      </c>
      <c r="G2104" t="s">
        <v>24</v>
      </c>
      <c r="H2104">
        <v>957</v>
      </c>
      <c r="I2104" t="s">
        <v>48</v>
      </c>
      <c r="J2104">
        <f>VLOOKUP(I2104,[1]Key!$A$1:$C$72,2,FALSE)</f>
        <v>43.05097</v>
      </c>
      <c r="K2104">
        <f>VLOOKUP(I2104,[1]Key!$A$1:$C$72,3,FALSE)</f>
        <v>-87.906440000000003</v>
      </c>
      <c r="L2104" t="s">
        <v>87</v>
      </c>
      <c r="M2104">
        <f>VLOOKUP(L2104,[1]Key!$A$1:$C$72,2,FALSE)</f>
        <v>43.077359999999999</v>
      </c>
      <c r="N2104">
        <f>VLOOKUP(L2104,[1]Key!$A$1:$C$72,3,FALSE)</f>
        <v>-87.880769999999998</v>
      </c>
      <c r="O2104">
        <v>26</v>
      </c>
      <c r="P2104">
        <v>0</v>
      </c>
      <c r="Q2104">
        <v>3.9</v>
      </c>
      <c r="R2104">
        <v>3.7</v>
      </c>
      <c r="S2104">
        <v>156</v>
      </c>
      <c r="T2104">
        <f t="shared" si="288"/>
        <v>-1</v>
      </c>
      <c r="U2104" s="1">
        <v>42781</v>
      </c>
      <c r="V2104" s="13">
        <f t="shared" si="289"/>
        <v>42767</v>
      </c>
      <c r="W2104" s="14">
        <f t="shared" si="290"/>
        <v>42781</v>
      </c>
      <c r="X2104" s="1" t="str">
        <f t="shared" si="291"/>
        <v>Wednesday</v>
      </c>
      <c r="Y2104" s="2">
        <v>0.77973379629629624</v>
      </c>
      <c r="Z2104" s="2">
        <f t="shared" si="292"/>
        <v>0.79166666666666663</v>
      </c>
      <c r="AA2104">
        <f>1</f>
        <v>1</v>
      </c>
      <c r="AB2104" s="1">
        <v>42781</v>
      </c>
      <c r="AC2104" s="13">
        <f t="shared" si="293"/>
        <v>42767</v>
      </c>
      <c r="AD2104" s="14">
        <f t="shared" si="294"/>
        <v>42781</v>
      </c>
      <c r="AE2104" s="1" t="str">
        <f t="shared" si="295"/>
        <v>Wednesday</v>
      </c>
      <c r="AF2104" s="2">
        <v>0.79761574074074071</v>
      </c>
      <c r="AG2104" s="2">
        <f t="shared" si="296"/>
        <v>0.79166666666666663</v>
      </c>
      <c r="AH2104" t="s">
        <v>27</v>
      </c>
    </row>
    <row r="2105" spans="1:34" x14ac:dyDescent="0.2">
      <c r="A2105">
        <v>1276651</v>
      </c>
      <c r="B2105" t="s">
        <v>20</v>
      </c>
      <c r="C2105" t="s">
        <v>28</v>
      </c>
      <c r="D2105" t="s">
        <v>22</v>
      </c>
      <c r="E2105">
        <v>53211</v>
      </c>
      <c r="F2105" t="s">
        <v>23</v>
      </c>
      <c r="G2105" t="s">
        <v>24</v>
      </c>
      <c r="H2105">
        <v>967</v>
      </c>
      <c r="I2105" t="s">
        <v>87</v>
      </c>
      <c r="J2105">
        <f>VLOOKUP(I2105,[1]Key!$A$1:$C$72,2,FALSE)</f>
        <v>43.077359999999999</v>
      </c>
      <c r="K2105">
        <f>VLOOKUP(I2105,[1]Key!$A$1:$C$72,3,FALSE)</f>
        <v>-87.880769999999998</v>
      </c>
      <c r="L2105" t="s">
        <v>50</v>
      </c>
      <c r="M2105">
        <f>VLOOKUP(L2105,[1]Key!$A$1:$C$72,2,FALSE)</f>
        <v>43.052549999999997</v>
      </c>
      <c r="N2105">
        <f>VLOOKUP(L2105,[1]Key!$A$1:$C$72,3,FALSE)</f>
        <v>-87.909329999999997</v>
      </c>
      <c r="O2105">
        <v>17</v>
      </c>
      <c r="P2105">
        <v>0</v>
      </c>
      <c r="Q2105">
        <v>2.6</v>
      </c>
      <c r="R2105">
        <v>2.4</v>
      </c>
      <c r="S2105">
        <v>102</v>
      </c>
      <c r="T2105">
        <f t="shared" si="288"/>
        <v>-1</v>
      </c>
      <c r="U2105" s="1">
        <v>42784</v>
      </c>
      <c r="V2105" s="13">
        <f t="shared" si="289"/>
        <v>42767</v>
      </c>
      <c r="W2105" s="14">
        <f t="shared" si="290"/>
        <v>42784</v>
      </c>
      <c r="X2105" s="1" t="str">
        <f t="shared" si="291"/>
        <v>Saturday</v>
      </c>
      <c r="Y2105" s="2">
        <v>0.43208333333333332</v>
      </c>
      <c r="Z2105" s="2">
        <f t="shared" si="292"/>
        <v>0.41666666666666663</v>
      </c>
      <c r="AA2105">
        <f>1</f>
        <v>1</v>
      </c>
      <c r="AB2105" s="1">
        <v>42784</v>
      </c>
      <c r="AC2105" s="13">
        <f t="shared" si="293"/>
        <v>42767</v>
      </c>
      <c r="AD2105" s="14">
        <f t="shared" si="294"/>
        <v>42784</v>
      </c>
      <c r="AE2105" s="1" t="str">
        <f t="shared" si="295"/>
        <v>Saturday</v>
      </c>
      <c r="AF2105" s="2">
        <v>0.44399305555555557</v>
      </c>
      <c r="AG2105" s="2">
        <f t="shared" si="296"/>
        <v>0.45833333333333331</v>
      </c>
      <c r="AH2105" t="s">
        <v>27</v>
      </c>
    </row>
    <row r="2106" spans="1:34" x14ac:dyDescent="0.2">
      <c r="A2106">
        <v>1279843</v>
      </c>
      <c r="B2106" t="s">
        <v>20</v>
      </c>
      <c r="C2106" t="s">
        <v>28</v>
      </c>
      <c r="D2106" t="s">
        <v>22</v>
      </c>
      <c r="E2106">
        <v>53211</v>
      </c>
      <c r="F2106" t="s">
        <v>23</v>
      </c>
      <c r="G2106" t="s">
        <v>24</v>
      </c>
      <c r="H2106">
        <v>11055</v>
      </c>
      <c r="I2106" t="s">
        <v>60</v>
      </c>
      <c r="J2106">
        <f>VLOOKUP(I2106,[1]Key!$A$1:$C$72,2,FALSE)</f>
        <v>43.066893999999998</v>
      </c>
      <c r="K2106">
        <f>VLOOKUP(I2106,[1]Key!$A$1:$C$72,3,FALSE)</f>
        <v>-87.877936000000005</v>
      </c>
      <c r="L2106" t="s">
        <v>67</v>
      </c>
      <c r="M2106">
        <f>VLOOKUP(L2106,[1]Key!$A$1:$C$72,2,FALSE)</f>
        <v>43.074890000000003</v>
      </c>
      <c r="N2106">
        <f>VLOOKUP(L2106,[1]Key!$A$1:$C$72,3,FALSE)</f>
        <v>-87.882810000000006</v>
      </c>
      <c r="O2106">
        <v>5</v>
      </c>
      <c r="P2106">
        <v>0</v>
      </c>
      <c r="Q2106">
        <v>0.8</v>
      </c>
      <c r="R2106">
        <v>0.7</v>
      </c>
      <c r="S2106">
        <v>30</v>
      </c>
      <c r="T2106">
        <f t="shared" si="288"/>
        <v>-1</v>
      </c>
      <c r="U2106" s="1">
        <v>42783</v>
      </c>
      <c r="V2106" s="13">
        <f t="shared" si="289"/>
        <v>42767</v>
      </c>
      <c r="W2106" s="14">
        <f t="shared" si="290"/>
        <v>42783</v>
      </c>
      <c r="X2106" s="1" t="str">
        <f t="shared" si="291"/>
        <v>Friday</v>
      </c>
      <c r="Y2106" s="2">
        <v>0.87250000000000005</v>
      </c>
      <c r="Z2106" s="2">
        <f t="shared" si="292"/>
        <v>0.875</v>
      </c>
      <c r="AA2106">
        <f>1</f>
        <v>1</v>
      </c>
      <c r="AB2106" s="1">
        <v>42783</v>
      </c>
      <c r="AC2106" s="13">
        <f t="shared" si="293"/>
        <v>42767</v>
      </c>
      <c r="AD2106" s="14">
        <f t="shared" si="294"/>
        <v>42783</v>
      </c>
      <c r="AE2106" s="1" t="str">
        <f t="shared" si="295"/>
        <v>Friday</v>
      </c>
      <c r="AF2106" s="2">
        <v>0.87587962962962962</v>
      </c>
      <c r="AG2106" s="2">
        <f t="shared" si="296"/>
        <v>0.875</v>
      </c>
      <c r="AH2106" t="s">
        <v>27</v>
      </c>
    </row>
    <row r="2107" spans="1:34" x14ac:dyDescent="0.2">
      <c r="A2107">
        <v>1279843</v>
      </c>
      <c r="B2107" t="s">
        <v>20</v>
      </c>
      <c r="C2107" t="s">
        <v>28</v>
      </c>
      <c r="D2107" t="s">
        <v>22</v>
      </c>
      <c r="E2107">
        <v>53211</v>
      </c>
      <c r="F2107" t="s">
        <v>23</v>
      </c>
      <c r="G2107" t="s">
        <v>24</v>
      </c>
      <c r="H2107">
        <v>5542</v>
      </c>
      <c r="I2107" t="s">
        <v>60</v>
      </c>
      <c r="J2107">
        <f>VLOOKUP(I2107,[1]Key!$A$1:$C$72,2,FALSE)</f>
        <v>43.066893999999998</v>
      </c>
      <c r="K2107">
        <f>VLOOKUP(I2107,[1]Key!$A$1:$C$72,3,FALSE)</f>
        <v>-87.877936000000005</v>
      </c>
      <c r="L2107" t="s">
        <v>67</v>
      </c>
      <c r="M2107">
        <f>VLOOKUP(L2107,[1]Key!$A$1:$C$72,2,FALSE)</f>
        <v>43.074890000000003</v>
      </c>
      <c r="N2107">
        <f>VLOOKUP(L2107,[1]Key!$A$1:$C$72,3,FALSE)</f>
        <v>-87.882810000000006</v>
      </c>
      <c r="O2107">
        <v>5</v>
      </c>
      <c r="P2107">
        <v>0</v>
      </c>
      <c r="Q2107">
        <v>0.8</v>
      </c>
      <c r="R2107">
        <v>0.7</v>
      </c>
      <c r="S2107">
        <v>30</v>
      </c>
      <c r="T2107">
        <f t="shared" si="288"/>
        <v>-1</v>
      </c>
      <c r="U2107" s="1">
        <v>42786</v>
      </c>
      <c r="V2107" s="13">
        <f t="shared" si="289"/>
        <v>42767</v>
      </c>
      <c r="W2107" s="14">
        <f t="shared" si="290"/>
        <v>42786</v>
      </c>
      <c r="X2107" s="1" t="str">
        <f t="shared" si="291"/>
        <v>Monday</v>
      </c>
      <c r="Y2107" s="2">
        <v>0.35038194444444448</v>
      </c>
      <c r="Z2107" s="2">
        <f t="shared" si="292"/>
        <v>0.33333333333333331</v>
      </c>
      <c r="AA2107">
        <f>1</f>
        <v>1</v>
      </c>
      <c r="AB2107" s="1">
        <v>42786</v>
      </c>
      <c r="AC2107" s="13">
        <f t="shared" si="293"/>
        <v>42767</v>
      </c>
      <c r="AD2107" s="14">
        <f t="shared" si="294"/>
        <v>42786</v>
      </c>
      <c r="AE2107" s="1" t="str">
        <f t="shared" si="295"/>
        <v>Monday</v>
      </c>
      <c r="AF2107" s="2">
        <v>0.35398148148148145</v>
      </c>
      <c r="AG2107" s="2">
        <f t="shared" si="296"/>
        <v>0.33333333333333331</v>
      </c>
      <c r="AH2107" t="s">
        <v>27</v>
      </c>
    </row>
    <row r="2108" spans="1:34" x14ac:dyDescent="0.2">
      <c r="A2108">
        <v>1279843</v>
      </c>
      <c r="B2108" t="s">
        <v>20</v>
      </c>
      <c r="C2108" t="s">
        <v>28</v>
      </c>
      <c r="D2108" t="s">
        <v>22</v>
      </c>
      <c r="E2108">
        <v>53211</v>
      </c>
      <c r="F2108" t="s">
        <v>23</v>
      </c>
      <c r="G2108" t="s">
        <v>24</v>
      </c>
      <c r="H2108">
        <v>961</v>
      </c>
      <c r="I2108" t="s">
        <v>67</v>
      </c>
      <c r="J2108">
        <f>VLOOKUP(I2108,[1]Key!$A$1:$C$72,2,FALSE)</f>
        <v>43.074890000000003</v>
      </c>
      <c r="K2108">
        <f>VLOOKUP(I2108,[1]Key!$A$1:$C$72,3,FALSE)</f>
        <v>-87.882810000000006</v>
      </c>
      <c r="L2108" t="s">
        <v>60</v>
      </c>
      <c r="M2108">
        <f>VLOOKUP(L2108,[1]Key!$A$1:$C$72,2,FALSE)</f>
        <v>43.066893999999998</v>
      </c>
      <c r="N2108">
        <f>VLOOKUP(L2108,[1]Key!$A$1:$C$72,3,FALSE)</f>
        <v>-87.877936000000005</v>
      </c>
      <c r="O2108">
        <v>6</v>
      </c>
      <c r="P2108">
        <v>0</v>
      </c>
      <c r="Q2108">
        <v>0.9</v>
      </c>
      <c r="R2108">
        <v>0.9</v>
      </c>
      <c r="S2108">
        <v>36</v>
      </c>
      <c r="T2108">
        <f t="shared" si="288"/>
        <v>-1</v>
      </c>
      <c r="U2108" s="1">
        <v>42784</v>
      </c>
      <c r="V2108" s="13">
        <f t="shared" si="289"/>
        <v>42767</v>
      </c>
      <c r="W2108" s="14">
        <f t="shared" si="290"/>
        <v>42784</v>
      </c>
      <c r="X2108" s="1" t="str">
        <f t="shared" si="291"/>
        <v>Saturday</v>
      </c>
      <c r="Y2108" s="2">
        <v>0.66261574074074081</v>
      </c>
      <c r="Z2108" s="2">
        <f t="shared" si="292"/>
        <v>0.66666666666666663</v>
      </c>
      <c r="AA2108">
        <f>1</f>
        <v>1</v>
      </c>
      <c r="AB2108" s="1">
        <v>42784</v>
      </c>
      <c r="AC2108" s="13">
        <f t="shared" si="293"/>
        <v>42767</v>
      </c>
      <c r="AD2108" s="14">
        <f t="shared" si="294"/>
        <v>42784</v>
      </c>
      <c r="AE2108" s="1" t="str">
        <f t="shared" si="295"/>
        <v>Saturday</v>
      </c>
      <c r="AF2108" s="2">
        <v>0.66671296296296301</v>
      </c>
      <c r="AG2108" s="2">
        <f t="shared" si="296"/>
        <v>0.66666666666666663</v>
      </c>
      <c r="AH2108" t="s">
        <v>27</v>
      </c>
    </row>
    <row r="2109" spans="1:34" x14ac:dyDescent="0.2">
      <c r="A2109">
        <v>1280631</v>
      </c>
      <c r="B2109" t="s">
        <v>20</v>
      </c>
      <c r="C2109" t="s">
        <v>28</v>
      </c>
      <c r="D2109" t="s">
        <v>22</v>
      </c>
      <c r="E2109">
        <v>53202</v>
      </c>
      <c r="F2109" t="s">
        <v>23</v>
      </c>
      <c r="G2109" t="s">
        <v>24</v>
      </c>
      <c r="H2109">
        <v>5574</v>
      </c>
      <c r="I2109" t="s">
        <v>36</v>
      </c>
      <c r="J2109">
        <f>VLOOKUP(I2109,[1]Key!$A$1:$C$72,2,FALSE)</f>
        <v>43.038580000000003</v>
      </c>
      <c r="K2109">
        <f>VLOOKUP(I2109,[1]Key!$A$1:$C$72,3,FALSE)</f>
        <v>-87.90934</v>
      </c>
      <c r="L2109" t="s">
        <v>39</v>
      </c>
      <c r="M2109">
        <f>VLOOKUP(L2109,[1]Key!$A$1:$C$72,2,FALSE)</f>
        <v>43.03913</v>
      </c>
      <c r="N2109">
        <f>VLOOKUP(L2109,[1]Key!$A$1:$C$72,3,FALSE)</f>
        <v>-87.916150000000002</v>
      </c>
      <c r="O2109">
        <v>2</v>
      </c>
      <c r="P2109">
        <v>0</v>
      </c>
      <c r="Q2109">
        <v>0.3</v>
      </c>
      <c r="R2109">
        <v>0.3</v>
      </c>
      <c r="S2109">
        <v>12</v>
      </c>
      <c r="T2109">
        <f t="shared" si="288"/>
        <v>-1</v>
      </c>
      <c r="U2109" s="1">
        <v>42785</v>
      </c>
      <c r="V2109" s="13">
        <f t="shared" si="289"/>
        <v>42767</v>
      </c>
      <c r="W2109" s="14">
        <f t="shared" si="290"/>
        <v>42785</v>
      </c>
      <c r="X2109" s="1" t="str">
        <f t="shared" si="291"/>
        <v>Sunday</v>
      </c>
      <c r="Y2109" s="2">
        <v>0.77027777777777784</v>
      </c>
      <c r="Z2109" s="2">
        <f t="shared" si="292"/>
        <v>0.75</v>
      </c>
      <c r="AA2109">
        <f>1</f>
        <v>1</v>
      </c>
      <c r="AB2109" s="1">
        <v>42785</v>
      </c>
      <c r="AC2109" s="13">
        <f t="shared" si="293"/>
        <v>42767</v>
      </c>
      <c r="AD2109" s="14">
        <f t="shared" si="294"/>
        <v>42785</v>
      </c>
      <c r="AE2109" s="1" t="str">
        <f t="shared" si="295"/>
        <v>Sunday</v>
      </c>
      <c r="AF2109" s="2">
        <v>0.77218749999999992</v>
      </c>
      <c r="AG2109" s="2">
        <f t="shared" si="296"/>
        <v>0.79166666666666663</v>
      </c>
      <c r="AH2109" t="s">
        <v>27</v>
      </c>
    </row>
    <row r="2110" spans="1:34" x14ac:dyDescent="0.2">
      <c r="A2110">
        <v>1294418</v>
      </c>
      <c r="B2110" t="s">
        <v>20</v>
      </c>
      <c r="C2110" t="s">
        <v>100</v>
      </c>
      <c r="D2110" t="s">
        <v>22</v>
      </c>
      <c r="E2110">
        <v>53202</v>
      </c>
      <c r="F2110" t="s">
        <v>23</v>
      </c>
      <c r="G2110" t="s">
        <v>24</v>
      </c>
      <c r="H2110">
        <v>5585</v>
      </c>
      <c r="I2110" t="s">
        <v>69</v>
      </c>
      <c r="J2110">
        <f>VLOOKUP(I2110,[1]Key!$A$1:$C$72,2,FALSE)</f>
        <v>43.048200000000001</v>
      </c>
      <c r="K2110">
        <f>VLOOKUP(I2110,[1]Key!$A$1:$C$72,3,FALSE)</f>
        <v>-87.900859999999994</v>
      </c>
      <c r="L2110" t="s">
        <v>34</v>
      </c>
      <c r="M2110">
        <f>VLOOKUP(L2110,[1]Key!$A$1:$C$72,2,FALSE)</f>
        <v>43.036900000000003</v>
      </c>
      <c r="N2110">
        <f>VLOOKUP(L2110,[1]Key!$A$1:$C$72,3,FALSE)</f>
        <v>-87.89667</v>
      </c>
      <c r="O2110">
        <v>10</v>
      </c>
      <c r="P2110">
        <v>0</v>
      </c>
      <c r="Q2110">
        <v>1.5</v>
      </c>
      <c r="R2110">
        <v>1.4</v>
      </c>
      <c r="S2110">
        <v>60</v>
      </c>
      <c r="T2110">
        <f t="shared" si="288"/>
        <v>-1</v>
      </c>
      <c r="U2110" s="1">
        <v>42792</v>
      </c>
      <c r="V2110" s="13">
        <f t="shared" si="289"/>
        <v>42767</v>
      </c>
      <c r="W2110" s="14">
        <f t="shared" si="290"/>
        <v>42792</v>
      </c>
      <c r="X2110" s="1" t="str">
        <f t="shared" si="291"/>
        <v>Sunday</v>
      </c>
      <c r="Y2110" s="2">
        <v>0.53192129629629636</v>
      </c>
      <c r="Z2110" s="2">
        <f t="shared" si="292"/>
        <v>0.54166666666666663</v>
      </c>
      <c r="AA2110">
        <f>1</f>
        <v>1</v>
      </c>
      <c r="AB2110" s="1">
        <v>42792</v>
      </c>
      <c r="AC2110" s="13">
        <f t="shared" si="293"/>
        <v>42767</v>
      </c>
      <c r="AD2110" s="14">
        <f t="shared" si="294"/>
        <v>42792</v>
      </c>
      <c r="AE2110" s="1" t="str">
        <f t="shared" si="295"/>
        <v>Sunday</v>
      </c>
      <c r="AF2110" s="2">
        <v>0.53840277777777779</v>
      </c>
      <c r="AG2110" s="2">
        <f t="shared" si="296"/>
        <v>0.54166666666666663</v>
      </c>
      <c r="AH2110" t="s">
        <v>27</v>
      </c>
    </row>
    <row r="2111" spans="1:34" x14ac:dyDescent="0.2">
      <c r="A2111">
        <v>1294418</v>
      </c>
      <c r="B2111" t="s">
        <v>20</v>
      </c>
      <c r="C2111" t="s">
        <v>100</v>
      </c>
      <c r="D2111" t="s">
        <v>22</v>
      </c>
      <c r="E2111">
        <v>53202</v>
      </c>
      <c r="F2111" t="s">
        <v>23</v>
      </c>
      <c r="G2111" t="s">
        <v>24</v>
      </c>
      <c r="H2111">
        <v>5417</v>
      </c>
      <c r="I2111" t="s">
        <v>34</v>
      </c>
      <c r="J2111">
        <f>VLOOKUP(I2111,[1]Key!$A$1:$C$72,2,FALSE)</f>
        <v>43.036900000000003</v>
      </c>
      <c r="K2111">
        <f>VLOOKUP(I2111,[1]Key!$A$1:$C$72,3,FALSE)</f>
        <v>-87.89667</v>
      </c>
      <c r="L2111" t="s">
        <v>40</v>
      </c>
      <c r="M2111">
        <f>VLOOKUP(L2111,[1]Key!$A$1:$C$72,2,FALSE)</f>
        <v>43.031480000000002</v>
      </c>
      <c r="N2111">
        <f>VLOOKUP(L2111,[1]Key!$A$1:$C$72,3,FALSE)</f>
        <v>-87.908169999999998</v>
      </c>
      <c r="O2111">
        <v>13</v>
      </c>
      <c r="P2111">
        <v>0</v>
      </c>
      <c r="Q2111">
        <v>2</v>
      </c>
      <c r="R2111">
        <v>1.9</v>
      </c>
      <c r="S2111">
        <v>78</v>
      </c>
      <c r="T2111">
        <f t="shared" si="288"/>
        <v>-1</v>
      </c>
      <c r="U2111" s="1">
        <v>42792</v>
      </c>
      <c r="V2111" s="13">
        <f t="shared" si="289"/>
        <v>42767</v>
      </c>
      <c r="W2111" s="14">
        <f t="shared" si="290"/>
        <v>42792</v>
      </c>
      <c r="X2111" s="1" t="str">
        <f t="shared" si="291"/>
        <v>Sunday</v>
      </c>
      <c r="Y2111" s="2">
        <v>0.53857638888888892</v>
      </c>
      <c r="Z2111" s="2">
        <f t="shared" si="292"/>
        <v>0.54166666666666663</v>
      </c>
      <c r="AA2111">
        <f>1</f>
        <v>1</v>
      </c>
      <c r="AB2111" s="1">
        <v>42792</v>
      </c>
      <c r="AC2111" s="13">
        <f t="shared" si="293"/>
        <v>42767</v>
      </c>
      <c r="AD2111" s="14">
        <f t="shared" si="294"/>
        <v>42792</v>
      </c>
      <c r="AE2111" s="1" t="str">
        <f t="shared" si="295"/>
        <v>Sunday</v>
      </c>
      <c r="AF2111" s="2">
        <v>0.54731481481481481</v>
      </c>
      <c r="AG2111" s="2">
        <f t="shared" si="296"/>
        <v>0.54166666666666663</v>
      </c>
      <c r="AH2111" t="s">
        <v>27</v>
      </c>
    </row>
    <row r="2112" spans="1:34" x14ac:dyDescent="0.2">
      <c r="A2112">
        <v>1298099</v>
      </c>
      <c r="B2112" t="s">
        <v>20</v>
      </c>
      <c r="C2112" t="s">
        <v>28</v>
      </c>
      <c r="D2112" t="s">
        <v>22</v>
      </c>
      <c r="E2112">
        <v>53233</v>
      </c>
      <c r="F2112" t="s">
        <v>23</v>
      </c>
      <c r="G2112" t="s">
        <v>24</v>
      </c>
      <c r="H2112">
        <v>952</v>
      </c>
      <c r="I2112" t="s">
        <v>85</v>
      </c>
      <c r="J2112">
        <f>VLOOKUP(I2112,[1]Key!$A$1:$C$72,2,FALSE)</f>
        <v>43.041646999999998</v>
      </c>
      <c r="K2112">
        <f>VLOOKUP(I2112,[1]Key!$A$1:$C$72,3,FALSE)</f>
        <v>-87.927257999999995</v>
      </c>
      <c r="L2112" t="s">
        <v>36</v>
      </c>
      <c r="M2112">
        <f>VLOOKUP(L2112,[1]Key!$A$1:$C$72,2,FALSE)</f>
        <v>43.038580000000003</v>
      </c>
      <c r="N2112">
        <f>VLOOKUP(L2112,[1]Key!$A$1:$C$72,3,FALSE)</f>
        <v>-87.90934</v>
      </c>
      <c r="O2112">
        <v>9</v>
      </c>
      <c r="P2112">
        <v>0</v>
      </c>
      <c r="Q2112">
        <v>1.4</v>
      </c>
      <c r="R2112">
        <v>1.3</v>
      </c>
      <c r="S2112">
        <v>54</v>
      </c>
      <c r="T2112">
        <f t="shared" si="288"/>
        <v>-1</v>
      </c>
      <c r="U2112" s="1">
        <v>42789</v>
      </c>
      <c r="V2112" s="13">
        <f t="shared" si="289"/>
        <v>42767</v>
      </c>
      <c r="W2112" s="14">
        <f t="shared" si="290"/>
        <v>42789</v>
      </c>
      <c r="X2112" s="1" t="str">
        <f t="shared" si="291"/>
        <v>Thursday</v>
      </c>
      <c r="Y2112" s="2">
        <v>0.41017361111111111</v>
      </c>
      <c r="Z2112" s="2">
        <f t="shared" si="292"/>
        <v>0.41666666666666663</v>
      </c>
      <c r="AA2112">
        <f>1</f>
        <v>1</v>
      </c>
      <c r="AB2112" s="1">
        <v>42789</v>
      </c>
      <c r="AC2112" s="13">
        <f t="shared" si="293"/>
        <v>42767</v>
      </c>
      <c r="AD2112" s="14">
        <f t="shared" si="294"/>
        <v>42789</v>
      </c>
      <c r="AE2112" s="1" t="str">
        <f t="shared" si="295"/>
        <v>Thursday</v>
      </c>
      <c r="AF2112" s="2">
        <v>0.41600694444444447</v>
      </c>
      <c r="AG2112" s="2">
        <f t="shared" si="296"/>
        <v>0.41666666666666663</v>
      </c>
      <c r="AH2112" t="s">
        <v>27</v>
      </c>
    </row>
    <row r="2113" spans="1:34" x14ac:dyDescent="0.2">
      <c r="A2113">
        <v>1298099</v>
      </c>
      <c r="B2113" t="s">
        <v>20</v>
      </c>
      <c r="C2113" t="s">
        <v>28</v>
      </c>
      <c r="D2113" t="s">
        <v>22</v>
      </c>
      <c r="E2113">
        <v>53233</v>
      </c>
      <c r="F2113" t="s">
        <v>23</v>
      </c>
      <c r="G2113" t="s">
        <v>24</v>
      </c>
      <c r="H2113">
        <v>11076</v>
      </c>
      <c r="I2113" t="s">
        <v>80</v>
      </c>
      <c r="J2113">
        <f>VLOOKUP(I2113,[1]Key!$A$1:$C$72,2,FALSE)</f>
        <v>43.052460000000004</v>
      </c>
      <c r="K2113">
        <f>VLOOKUP(I2113,[1]Key!$A$1:$C$72,3,FALSE)</f>
        <v>-87.891000000000005</v>
      </c>
      <c r="L2113" t="s">
        <v>67</v>
      </c>
      <c r="M2113">
        <f>VLOOKUP(L2113,[1]Key!$A$1:$C$72,2,FALSE)</f>
        <v>43.074890000000003</v>
      </c>
      <c r="N2113">
        <f>VLOOKUP(L2113,[1]Key!$A$1:$C$72,3,FALSE)</f>
        <v>-87.882810000000006</v>
      </c>
      <c r="O2113">
        <v>9</v>
      </c>
      <c r="P2113">
        <v>0</v>
      </c>
      <c r="Q2113">
        <v>1.4</v>
      </c>
      <c r="R2113">
        <v>1.3</v>
      </c>
      <c r="S2113">
        <v>54</v>
      </c>
      <c r="T2113">
        <f t="shared" si="288"/>
        <v>-1</v>
      </c>
      <c r="U2113" s="1">
        <v>42779</v>
      </c>
      <c r="V2113" s="13">
        <f t="shared" si="289"/>
        <v>42767</v>
      </c>
      <c r="W2113" s="14">
        <f t="shared" si="290"/>
        <v>42779</v>
      </c>
      <c r="X2113" s="1" t="str">
        <f t="shared" si="291"/>
        <v>Monday</v>
      </c>
      <c r="Y2113" s="2">
        <v>0.54745370370370372</v>
      </c>
      <c r="Z2113" s="2">
        <f t="shared" si="292"/>
        <v>0.54166666666666663</v>
      </c>
      <c r="AA2113">
        <f>1</f>
        <v>1</v>
      </c>
      <c r="AB2113" s="1">
        <v>42779</v>
      </c>
      <c r="AC2113" s="13">
        <f t="shared" si="293"/>
        <v>42767</v>
      </c>
      <c r="AD2113" s="14">
        <f t="shared" si="294"/>
        <v>42779</v>
      </c>
      <c r="AE2113" s="1" t="str">
        <f t="shared" si="295"/>
        <v>Monday</v>
      </c>
      <c r="AF2113" s="2">
        <v>0.55407407407407405</v>
      </c>
      <c r="AG2113" s="2">
        <f t="shared" si="296"/>
        <v>0.54166666666666663</v>
      </c>
      <c r="AH2113" t="s">
        <v>27</v>
      </c>
    </row>
    <row r="2114" spans="1:34" x14ac:dyDescent="0.2">
      <c r="A2114">
        <v>1307365</v>
      </c>
      <c r="B2114" t="s">
        <v>20</v>
      </c>
      <c r="C2114" t="s">
        <v>123</v>
      </c>
      <c r="D2114" t="s">
        <v>46</v>
      </c>
      <c r="E2114">
        <v>60521</v>
      </c>
      <c r="F2114" t="s">
        <v>23</v>
      </c>
      <c r="G2114" t="s">
        <v>24</v>
      </c>
      <c r="H2114">
        <v>5587</v>
      </c>
      <c r="I2114" t="s">
        <v>33</v>
      </c>
      <c r="J2114">
        <f>VLOOKUP(I2114,[1]Key!$A$1:$C$72,2,FALSE)</f>
        <v>43.034619999999997</v>
      </c>
      <c r="K2114">
        <f>VLOOKUP(I2114,[1]Key!$A$1:$C$72,3,FALSE)</f>
        <v>-87.917500000000004</v>
      </c>
      <c r="L2114" t="s">
        <v>74</v>
      </c>
      <c r="M2114">
        <f>VLOOKUP(L2114,[1]Key!$A$1:$C$72,2,FALSE)</f>
        <v>43.040154000000001</v>
      </c>
      <c r="N2114">
        <f>VLOOKUP(L2114,[1]Key!$A$1:$C$72,3,FALSE)</f>
        <v>-87.932113000000001</v>
      </c>
      <c r="O2114">
        <v>8</v>
      </c>
      <c r="P2114">
        <v>0</v>
      </c>
      <c r="Q2114">
        <v>1.2</v>
      </c>
      <c r="R2114">
        <v>1.1000000000000001</v>
      </c>
      <c r="S2114">
        <v>48</v>
      </c>
      <c r="T2114">
        <f t="shared" ref="T2114:T2177" si="297">-1</f>
        <v>-1</v>
      </c>
      <c r="U2114" s="1">
        <v>42792</v>
      </c>
      <c r="V2114" s="13">
        <f t="shared" ref="V2114:V2177" si="298">DATE(YEAR(U2114), MONTH(U2114), 1)</f>
        <v>42767</v>
      </c>
      <c r="W2114" s="14">
        <f t="shared" ref="W2114:W2177" si="299">U2114</f>
        <v>42792</v>
      </c>
      <c r="X2114" s="1" t="str">
        <f t="shared" ref="X2114:X2177" si="300">TEXT(W2114,"dddd")</f>
        <v>Sunday</v>
      </c>
      <c r="Y2114" s="2">
        <v>0.99202546296296301</v>
      </c>
      <c r="Z2114" s="2">
        <f t="shared" ref="Z2114:Z2177" si="301">MROUND(Y2114, "1:00")</f>
        <v>1</v>
      </c>
      <c r="AA2114">
        <f>1</f>
        <v>1</v>
      </c>
      <c r="AB2114" s="1">
        <v>42792</v>
      </c>
      <c r="AC2114" s="13">
        <f t="shared" ref="AC2114:AC2177" si="302">DATE(YEAR(AB2114), MONTH(AB2114), 1)</f>
        <v>42767</v>
      </c>
      <c r="AD2114" s="14">
        <f t="shared" ref="AD2114:AD2177" si="303">AB2114</f>
        <v>42792</v>
      </c>
      <c r="AE2114" s="1" t="str">
        <f t="shared" ref="AE2114:AE2177" si="304">TEXT(AD2114,"dddd")</f>
        <v>Sunday</v>
      </c>
      <c r="AF2114" s="2">
        <v>0.99752314814814813</v>
      </c>
      <c r="AG2114" s="2">
        <f t="shared" ref="AG2114:AG2177" si="305">MROUND(AF2114, "1:00")</f>
        <v>1</v>
      </c>
      <c r="AH2114" t="s">
        <v>27</v>
      </c>
    </row>
    <row r="2115" spans="1:34" x14ac:dyDescent="0.2">
      <c r="A2115">
        <v>1307574</v>
      </c>
      <c r="B2115" t="s">
        <v>20</v>
      </c>
      <c r="C2115" t="s">
        <v>28</v>
      </c>
      <c r="D2115" t="s">
        <v>22</v>
      </c>
      <c r="E2115">
        <v>53212</v>
      </c>
      <c r="F2115" t="s">
        <v>23</v>
      </c>
      <c r="G2115" t="s">
        <v>92</v>
      </c>
      <c r="H2115">
        <v>11125</v>
      </c>
      <c r="I2115" t="s">
        <v>32</v>
      </c>
      <c r="J2115">
        <f>VLOOKUP(I2115,[1]Key!$A$1:$C$72,2,FALSE)</f>
        <v>43.038719999999998</v>
      </c>
      <c r="K2115">
        <f>VLOOKUP(I2115,[1]Key!$A$1:$C$72,3,FALSE)</f>
        <v>-87.905339999999995</v>
      </c>
      <c r="L2115" t="s">
        <v>69</v>
      </c>
      <c r="M2115">
        <f>VLOOKUP(L2115,[1]Key!$A$1:$C$72,2,FALSE)</f>
        <v>43.048200000000001</v>
      </c>
      <c r="N2115">
        <f>VLOOKUP(L2115,[1]Key!$A$1:$C$72,3,FALSE)</f>
        <v>-87.900859999999994</v>
      </c>
      <c r="O2115">
        <v>8</v>
      </c>
      <c r="P2115">
        <v>0</v>
      </c>
      <c r="Q2115">
        <v>1.2</v>
      </c>
      <c r="R2115">
        <v>1.1000000000000001</v>
      </c>
      <c r="S2115">
        <v>48</v>
      </c>
      <c r="T2115">
        <f t="shared" si="297"/>
        <v>-1</v>
      </c>
      <c r="U2115" s="1">
        <v>42768</v>
      </c>
      <c r="V2115" s="13">
        <f t="shared" si="298"/>
        <v>42767</v>
      </c>
      <c r="W2115" s="14">
        <f t="shared" si="299"/>
        <v>42768</v>
      </c>
      <c r="X2115" s="1" t="str">
        <f t="shared" si="300"/>
        <v>Thursday</v>
      </c>
      <c r="Y2115" s="2">
        <v>0.58869212962962958</v>
      </c>
      <c r="Z2115" s="2">
        <f t="shared" si="301"/>
        <v>0.58333333333333326</v>
      </c>
      <c r="AA2115">
        <f>1</f>
        <v>1</v>
      </c>
      <c r="AB2115" s="1">
        <v>42768</v>
      </c>
      <c r="AC2115" s="13">
        <f t="shared" si="302"/>
        <v>42767</v>
      </c>
      <c r="AD2115" s="14">
        <f t="shared" si="303"/>
        <v>42768</v>
      </c>
      <c r="AE2115" s="1" t="str">
        <f t="shared" si="304"/>
        <v>Thursday</v>
      </c>
      <c r="AF2115" s="2">
        <v>0.59408564814814813</v>
      </c>
      <c r="AG2115" s="2">
        <f t="shared" si="305"/>
        <v>0.58333333333333326</v>
      </c>
      <c r="AH2115" t="s">
        <v>27</v>
      </c>
    </row>
    <row r="2116" spans="1:34" x14ac:dyDescent="0.2">
      <c r="A2116">
        <v>1307574</v>
      </c>
      <c r="B2116" t="s">
        <v>20</v>
      </c>
      <c r="C2116" t="s">
        <v>28</v>
      </c>
      <c r="D2116" t="s">
        <v>22</v>
      </c>
      <c r="E2116">
        <v>53212</v>
      </c>
      <c r="F2116" t="s">
        <v>23</v>
      </c>
      <c r="G2116" t="s">
        <v>92</v>
      </c>
      <c r="H2116">
        <v>5515</v>
      </c>
      <c r="I2116" t="s">
        <v>32</v>
      </c>
      <c r="J2116">
        <f>VLOOKUP(I2116,[1]Key!$A$1:$C$72,2,FALSE)</f>
        <v>43.038719999999998</v>
      </c>
      <c r="K2116">
        <f>VLOOKUP(I2116,[1]Key!$A$1:$C$72,3,FALSE)</f>
        <v>-87.905339999999995</v>
      </c>
      <c r="L2116" t="s">
        <v>69</v>
      </c>
      <c r="M2116">
        <f>VLOOKUP(L2116,[1]Key!$A$1:$C$72,2,FALSE)</f>
        <v>43.048200000000001</v>
      </c>
      <c r="N2116">
        <f>VLOOKUP(L2116,[1]Key!$A$1:$C$72,3,FALSE)</f>
        <v>-87.900859999999994</v>
      </c>
      <c r="O2116">
        <v>8</v>
      </c>
      <c r="P2116">
        <v>0</v>
      </c>
      <c r="Q2116">
        <v>1.2</v>
      </c>
      <c r="R2116">
        <v>1.1000000000000001</v>
      </c>
      <c r="S2116">
        <v>48</v>
      </c>
      <c r="T2116">
        <f t="shared" si="297"/>
        <v>-1</v>
      </c>
      <c r="U2116" s="1">
        <v>42775</v>
      </c>
      <c r="V2116" s="13">
        <f t="shared" si="298"/>
        <v>42767</v>
      </c>
      <c r="W2116" s="14">
        <f t="shared" si="299"/>
        <v>42775</v>
      </c>
      <c r="X2116" s="1" t="str">
        <f t="shared" si="300"/>
        <v>Thursday</v>
      </c>
      <c r="Y2116" s="2">
        <v>0.62817129629629631</v>
      </c>
      <c r="Z2116" s="2">
        <f t="shared" si="301"/>
        <v>0.625</v>
      </c>
      <c r="AA2116">
        <f>1</f>
        <v>1</v>
      </c>
      <c r="AB2116" s="1">
        <v>42775</v>
      </c>
      <c r="AC2116" s="13">
        <f t="shared" si="302"/>
        <v>42767</v>
      </c>
      <c r="AD2116" s="14">
        <f t="shared" si="303"/>
        <v>42775</v>
      </c>
      <c r="AE2116" s="1" t="str">
        <f t="shared" si="304"/>
        <v>Thursday</v>
      </c>
      <c r="AF2116" s="2">
        <v>0.63347222222222221</v>
      </c>
      <c r="AG2116" s="2">
        <f t="shared" si="305"/>
        <v>0.625</v>
      </c>
      <c r="AH2116" t="s">
        <v>27</v>
      </c>
    </row>
    <row r="2117" spans="1:34" x14ac:dyDescent="0.2">
      <c r="A2117">
        <v>1321282</v>
      </c>
      <c r="B2117" t="s">
        <v>20</v>
      </c>
      <c r="C2117" t="s">
        <v>28</v>
      </c>
      <c r="D2117" t="s">
        <v>22</v>
      </c>
      <c r="E2117">
        <v>53202</v>
      </c>
      <c r="F2117" t="s">
        <v>23</v>
      </c>
      <c r="G2117" t="s">
        <v>24</v>
      </c>
      <c r="H2117">
        <v>11082</v>
      </c>
      <c r="I2117" t="s">
        <v>67</v>
      </c>
      <c r="J2117">
        <f>VLOOKUP(I2117,[1]Key!$A$1:$C$72,2,FALSE)</f>
        <v>43.074890000000003</v>
      </c>
      <c r="K2117">
        <f>VLOOKUP(I2117,[1]Key!$A$1:$C$72,3,FALSE)</f>
        <v>-87.882810000000006</v>
      </c>
      <c r="L2117" t="s">
        <v>68</v>
      </c>
      <c r="M2117">
        <f>VLOOKUP(L2117,[1]Key!$A$1:$C$72,2,FALSE)</f>
        <v>43.04804</v>
      </c>
      <c r="N2117">
        <f>VLOOKUP(L2117,[1]Key!$A$1:$C$72,3,FALSE)</f>
        <v>-87.896720000000002</v>
      </c>
      <c r="O2117">
        <v>11</v>
      </c>
      <c r="P2117">
        <v>0</v>
      </c>
      <c r="Q2117">
        <v>1.7</v>
      </c>
      <c r="R2117">
        <v>1.6</v>
      </c>
      <c r="S2117">
        <v>66</v>
      </c>
      <c r="T2117">
        <f t="shared" si="297"/>
        <v>-1</v>
      </c>
      <c r="U2117" s="1">
        <v>42783</v>
      </c>
      <c r="V2117" s="13">
        <f t="shared" si="298"/>
        <v>42767</v>
      </c>
      <c r="W2117" s="14">
        <f t="shared" si="299"/>
        <v>42783</v>
      </c>
      <c r="X2117" s="1" t="str">
        <f t="shared" si="300"/>
        <v>Friday</v>
      </c>
      <c r="Y2117" s="2">
        <v>0.44458333333333333</v>
      </c>
      <c r="Z2117" s="2">
        <f t="shared" si="301"/>
        <v>0.45833333333333331</v>
      </c>
      <c r="AA2117">
        <f>1</f>
        <v>1</v>
      </c>
      <c r="AB2117" s="1">
        <v>42783</v>
      </c>
      <c r="AC2117" s="13">
        <f t="shared" si="302"/>
        <v>42767</v>
      </c>
      <c r="AD2117" s="14">
        <f t="shared" si="303"/>
        <v>42783</v>
      </c>
      <c r="AE2117" s="1" t="str">
        <f t="shared" si="304"/>
        <v>Friday</v>
      </c>
      <c r="AF2117" s="2">
        <v>0.45256944444444441</v>
      </c>
      <c r="AG2117" s="2">
        <f t="shared" si="305"/>
        <v>0.45833333333333331</v>
      </c>
      <c r="AH2117" t="s">
        <v>27</v>
      </c>
    </row>
    <row r="2118" spans="1:34" x14ac:dyDescent="0.2">
      <c r="A2118">
        <v>1321282</v>
      </c>
      <c r="B2118" t="s">
        <v>20</v>
      </c>
      <c r="C2118" t="s">
        <v>28</v>
      </c>
      <c r="D2118" t="s">
        <v>22</v>
      </c>
      <c r="E2118">
        <v>53202</v>
      </c>
      <c r="F2118" t="s">
        <v>23</v>
      </c>
      <c r="G2118" t="s">
        <v>24</v>
      </c>
      <c r="H2118">
        <v>11092</v>
      </c>
      <c r="I2118" t="s">
        <v>80</v>
      </c>
      <c r="J2118">
        <f>VLOOKUP(I2118,[1]Key!$A$1:$C$72,2,FALSE)</f>
        <v>43.052460000000004</v>
      </c>
      <c r="K2118">
        <f>VLOOKUP(I2118,[1]Key!$A$1:$C$72,3,FALSE)</f>
        <v>-87.891000000000005</v>
      </c>
      <c r="L2118" t="s">
        <v>68</v>
      </c>
      <c r="M2118">
        <f>VLOOKUP(L2118,[1]Key!$A$1:$C$72,2,FALSE)</f>
        <v>43.04804</v>
      </c>
      <c r="N2118">
        <f>VLOOKUP(L2118,[1]Key!$A$1:$C$72,3,FALSE)</f>
        <v>-87.896720000000002</v>
      </c>
      <c r="O2118">
        <v>2</v>
      </c>
      <c r="P2118">
        <v>0</v>
      </c>
      <c r="Q2118">
        <v>0.3</v>
      </c>
      <c r="R2118">
        <v>0.3</v>
      </c>
      <c r="S2118">
        <v>12</v>
      </c>
      <c r="T2118">
        <f t="shared" si="297"/>
        <v>-1</v>
      </c>
      <c r="U2118" s="1">
        <v>42774</v>
      </c>
      <c r="V2118" s="13">
        <f t="shared" si="298"/>
        <v>42767</v>
      </c>
      <c r="W2118" s="14">
        <f t="shared" si="299"/>
        <v>42774</v>
      </c>
      <c r="X2118" s="1" t="str">
        <f t="shared" si="300"/>
        <v>Wednesday</v>
      </c>
      <c r="Y2118" s="2">
        <v>0.65487268518518515</v>
      </c>
      <c r="Z2118" s="2">
        <f t="shared" si="301"/>
        <v>0.66666666666666663</v>
      </c>
      <c r="AA2118">
        <f>1</f>
        <v>1</v>
      </c>
      <c r="AB2118" s="1">
        <v>42774</v>
      </c>
      <c r="AC2118" s="13">
        <f t="shared" si="302"/>
        <v>42767</v>
      </c>
      <c r="AD2118" s="14">
        <f t="shared" si="303"/>
        <v>42774</v>
      </c>
      <c r="AE2118" s="1" t="str">
        <f t="shared" si="304"/>
        <v>Wednesday</v>
      </c>
      <c r="AF2118" s="2">
        <v>0.65666666666666662</v>
      </c>
      <c r="AG2118" s="2">
        <f t="shared" si="305"/>
        <v>0.66666666666666663</v>
      </c>
      <c r="AH2118" t="s">
        <v>27</v>
      </c>
    </row>
    <row r="2119" spans="1:34" x14ac:dyDescent="0.2">
      <c r="A2119">
        <v>1324906</v>
      </c>
      <c r="B2119" t="s">
        <v>20</v>
      </c>
      <c r="C2119" t="s">
        <v>28</v>
      </c>
      <c r="D2119" t="s">
        <v>22</v>
      </c>
      <c r="E2119">
        <v>53211</v>
      </c>
      <c r="F2119" t="s">
        <v>23</v>
      </c>
      <c r="G2119" t="s">
        <v>24</v>
      </c>
      <c r="H2119">
        <v>5476</v>
      </c>
      <c r="I2119" t="s">
        <v>87</v>
      </c>
      <c r="J2119">
        <f>VLOOKUP(I2119,[1]Key!$A$1:$C$72,2,FALSE)</f>
        <v>43.077359999999999</v>
      </c>
      <c r="K2119">
        <f>VLOOKUP(I2119,[1]Key!$A$1:$C$72,3,FALSE)</f>
        <v>-87.880769999999998</v>
      </c>
      <c r="L2119" t="s">
        <v>87</v>
      </c>
      <c r="M2119">
        <f>VLOOKUP(L2119,[1]Key!$A$1:$C$72,2,FALSE)</f>
        <v>43.077359999999999</v>
      </c>
      <c r="N2119">
        <f>VLOOKUP(L2119,[1]Key!$A$1:$C$72,3,FALSE)</f>
        <v>-87.880769999999998</v>
      </c>
      <c r="O2119">
        <v>26</v>
      </c>
      <c r="P2119">
        <v>0</v>
      </c>
      <c r="Q2119">
        <v>3.9</v>
      </c>
      <c r="R2119">
        <v>3.7</v>
      </c>
      <c r="S2119">
        <v>156</v>
      </c>
      <c r="T2119">
        <f t="shared" si="297"/>
        <v>-1</v>
      </c>
      <c r="U2119" s="1">
        <v>42773</v>
      </c>
      <c r="V2119" s="13">
        <f t="shared" si="298"/>
        <v>42767</v>
      </c>
      <c r="W2119" s="14">
        <f t="shared" si="299"/>
        <v>42773</v>
      </c>
      <c r="X2119" s="1" t="str">
        <f t="shared" si="300"/>
        <v>Tuesday</v>
      </c>
      <c r="Y2119" s="2">
        <v>0.28901620370370368</v>
      </c>
      <c r="Z2119" s="2">
        <f t="shared" si="301"/>
        <v>0.29166666666666663</v>
      </c>
      <c r="AA2119">
        <f>1</f>
        <v>1</v>
      </c>
      <c r="AB2119" s="1">
        <v>42773</v>
      </c>
      <c r="AC2119" s="13">
        <f t="shared" si="302"/>
        <v>42767</v>
      </c>
      <c r="AD2119" s="14">
        <f t="shared" si="303"/>
        <v>42773</v>
      </c>
      <c r="AE2119" s="1" t="str">
        <f t="shared" si="304"/>
        <v>Tuesday</v>
      </c>
      <c r="AF2119" s="2">
        <v>0.30730324074074072</v>
      </c>
      <c r="AG2119" s="2">
        <f t="shared" si="305"/>
        <v>0.29166666666666663</v>
      </c>
      <c r="AH2119" t="s">
        <v>35</v>
      </c>
    </row>
    <row r="2120" spans="1:34" x14ac:dyDescent="0.2">
      <c r="A2120">
        <v>1328721</v>
      </c>
      <c r="B2120" t="s">
        <v>20</v>
      </c>
      <c r="C2120" t="s">
        <v>28</v>
      </c>
      <c r="D2120" t="s">
        <v>22</v>
      </c>
      <c r="E2120">
        <v>53207</v>
      </c>
      <c r="F2120" t="s">
        <v>23</v>
      </c>
      <c r="G2120" t="s">
        <v>24</v>
      </c>
      <c r="H2120">
        <v>11081</v>
      </c>
      <c r="I2120" t="s">
        <v>39</v>
      </c>
      <c r="J2120">
        <f>VLOOKUP(I2120,[1]Key!$A$1:$C$72,2,FALSE)</f>
        <v>43.03913</v>
      </c>
      <c r="K2120">
        <f>VLOOKUP(I2120,[1]Key!$A$1:$C$72,3,FALSE)</f>
        <v>-87.916150000000002</v>
      </c>
      <c r="L2120" t="s">
        <v>82</v>
      </c>
      <c r="M2120">
        <f>VLOOKUP(L2120,[1]Key!$A$1:$C$72,2,FALSE)</f>
        <v>43.026229999999998</v>
      </c>
      <c r="N2120">
        <f>VLOOKUP(L2120,[1]Key!$A$1:$C$72,3,FALSE)</f>
        <v>-87.912809999999993</v>
      </c>
      <c r="O2120">
        <v>7</v>
      </c>
      <c r="P2120">
        <v>0</v>
      </c>
      <c r="Q2120">
        <v>1.1000000000000001</v>
      </c>
      <c r="R2120">
        <v>1</v>
      </c>
      <c r="S2120">
        <v>42</v>
      </c>
      <c r="T2120">
        <f t="shared" si="297"/>
        <v>-1</v>
      </c>
      <c r="U2120" s="1">
        <v>42779</v>
      </c>
      <c r="V2120" s="13">
        <f t="shared" si="298"/>
        <v>42767</v>
      </c>
      <c r="W2120" s="14">
        <f t="shared" si="299"/>
        <v>42779</v>
      </c>
      <c r="X2120" s="1" t="str">
        <f t="shared" si="300"/>
        <v>Monday</v>
      </c>
      <c r="Y2120" s="2">
        <v>0.53456018518518522</v>
      </c>
      <c r="Z2120" s="2">
        <f t="shared" si="301"/>
        <v>0.54166666666666663</v>
      </c>
      <c r="AA2120">
        <f>1</f>
        <v>1</v>
      </c>
      <c r="AB2120" s="1">
        <v>42779</v>
      </c>
      <c r="AC2120" s="13">
        <f t="shared" si="302"/>
        <v>42767</v>
      </c>
      <c r="AD2120" s="14">
        <f t="shared" si="303"/>
        <v>42779</v>
      </c>
      <c r="AE2120" s="1" t="str">
        <f t="shared" si="304"/>
        <v>Monday</v>
      </c>
      <c r="AF2120" s="2">
        <v>0.53917824074074072</v>
      </c>
      <c r="AG2120" s="2">
        <f t="shared" si="305"/>
        <v>0.54166666666666663</v>
      </c>
      <c r="AH2120" t="s">
        <v>27</v>
      </c>
    </row>
    <row r="2121" spans="1:34" x14ac:dyDescent="0.2">
      <c r="A2121">
        <v>1328721</v>
      </c>
      <c r="B2121" t="s">
        <v>20</v>
      </c>
      <c r="C2121" t="s">
        <v>28</v>
      </c>
      <c r="D2121" t="s">
        <v>22</v>
      </c>
      <c r="E2121">
        <v>53207</v>
      </c>
      <c r="F2121" t="s">
        <v>23</v>
      </c>
      <c r="G2121" t="s">
        <v>24</v>
      </c>
      <c r="H2121">
        <v>13</v>
      </c>
      <c r="I2121" t="s">
        <v>29</v>
      </c>
      <c r="J2121">
        <f>VLOOKUP(I2121,[1]Key!$A$1:$C$72,2,FALSE)</f>
        <v>43.042490000000001</v>
      </c>
      <c r="K2121">
        <f>VLOOKUP(I2121,[1]Key!$A$1:$C$72,3,FALSE)</f>
        <v>-87.909959999999998</v>
      </c>
      <c r="L2121" t="s">
        <v>74</v>
      </c>
      <c r="M2121">
        <f>VLOOKUP(L2121,[1]Key!$A$1:$C$72,2,FALSE)</f>
        <v>43.040154000000001</v>
      </c>
      <c r="N2121">
        <f>VLOOKUP(L2121,[1]Key!$A$1:$C$72,3,FALSE)</f>
        <v>-87.932113000000001</v>
      </c>
      <c r="O2121">
        <v>15</v>
      </c>
      <c r="P2121">
        <v>0</v>
      </c>
      <c r="Q2121">
        <v>2.2999999999999998</v>
      </c>
      <c r="R2121">
        <v>2.1</v>
      </c>
      <c r="S2121">
        <v>90</v>
      </c>
      <c r="T2121">
        <f t="shared" si="297"/>
        <v>-1</v>
      </c>
      <c r="U2121" s="1">
        <v>42781</v>
      </c>
      <c r="V2121" s="13">
        <f t="shared" si="298"/>
        <v>42767</v>
      </c>
      <c r="W2121" s="14">
        <f t="shared" si="299"/>
        <v>42781</v>
      </c>
      <c r="X2121" s="1" t="str">
        <f t="shared" si="300"/>
        <v>Wednesday</v>
      </c>
      <c r="Y2121" s="2">
        <v>0.44349537037037035</v>
      </c>
      <c r="Z2121" s="2">
        <f t="shared" si="301"/>
        <v>0.45833333333333331</v>
      </c>
      <c r="AA2121">
        <f>1</f>
        <v>1</v>
      </c>
      <c r="AB2121" s="1">
        <v>42781</v>
      </c>
      <c r="AC2121" s="13">
        <f t="shared" si="302"/>
        <v>42767</v>
      </c>
      <c r="AD2121" s="14">
        <f t="shared" si="303"/>
        <v>42781</v>
      </c>
      <c r="AE2121" s="1" t="str">
        <f t="shared" si="304"/>
        <v>Wednesday</v>
      </c>
      <c r="AF2121" s="2">
        <v>0.45407407407407407</v>
      </c>
      <c r="AG2121" s="2">
        <f t="shared" si="305"/>
        <v>0.45833333333333331</v>
      </c>
      <c r="AH2121" t="s">
        <v>27</v>
      </c>
    </row>
    <row r="2122" spans="1:34" x14ac:dyDescent="0.2">
      <c r="A2122">
        <v>1328721</v>
      </c>
      <c r="B2122" t="s">
        <v>20</v>
      </c>
      <c r="C2122" t="s">
        <v>28</v>
      </c>
      <c r="D2122" t="s">
        <v>22</v>
      </c>
      <c r="E2122">
        <v>53207</v>
      </c>
      <c r="F2122" t="s">
        <v>23</v>
      </c>
      <c r="G2122" t="s">
        <v>24</v>
      </c>
      <c r="H2122">
        <v>45</v>
      </c>
      <c r="I2122" t="s">
        <v>85</v>
      </c>
      <c r="J2122">
        <f>VLOOKUP(I2122,[1]Key!$A$1:$C$72,2,FALSE)</f>
        <v>43.041646999999998</v>
      </c>
      <c r="K2122">
        <f>VLOOKUP(I2122,[1]Key!$A$1:$C$72,3,FALSE)</f>
        <v>-87.927257999999995</v>
      </c>
      <c r="L2122" t="s">
        <v>82</v>
      </c>
      <c r="M2122">
        <f>VLOOKUP(L2122,[1]Key!$A$1:$C$72,2,FALSE)</f>
        <v>43.026229999999998</v>
      </c>
      <c r="N2122">
        <f>VLOOKUP(L2122,[1]Key!$A$1:$C$72,3,FALSE)</f>
        <v>-87.912809999999993</v>
      </c>
      <c r="O2122">
        <v>10</v>
      </c>
      <c r="P2122">
        <v>0</v>
      </c>
      <c r="Q2122">
        <v>1.5</v>
      </c>
      <c r="R2122">
        <v>1.4</v>
      </c>
      <c r="S2122">
        <v>60</v>
      </c>
      <c r="T2122">
        <f t="shared" si="297"/>
        <v>-1</v>
      </c>
      <c r="U2122" s="1">
        <v>42772</v>
      </c>
      <c r="V2122" s="13">
        <f t="shared" si="298"/>
        <v>42767</v>
      </c>
      <c r="W2122" s="14">
        <f t="shared" si="299"/>
        <v>42772</v>
      </c>
      <c r="X2122" s="1" t="str">
        <f t="shared" si="300"/>
        <v>Monday</v>
      </c>
      <c r="Y2122" s="2">
        <v>0.58131944444444439</v>
      </c>
      <c r="Z2122" s="2">
        <f t="shared" si="301"/>
        <v>0.58333333333333326</v>
      </c>
      <c r="AA2122">
        <f>1</f>
        <v>1</v>
      </c>
      <c r="AB2122" s="1">
        <v>42772</v>
      </c>
      <c r="AC2122" s="13">
        <f t="shared" si="302"/>
        <v>42767</v>
      </c>
      <c r="AD2122" s="14">
        <f t="shared" si="303"/>
        <v>42772</v>
      </c>
      <c r="AE2122" s="1" t="str">
        <f t="shared" si="304"/>
        <v>Monday</v>
      </c>
      <c r="AF2122" s="2">
        <v>0.5886689814814815</v>
      </c>
      <c r="AG2122" s="2">
        <f t="shared" si="305"/>
        <v>0.58333333333333326</v>
      </c>
      <c r="AH2122" t="s">
        <v>27</v>
      </c>
    </row>
    <row r="2123" spans="1:34" x14ac:dyDescent="0.2">
      <c r="A2123">
        <v>1328721</v>
      </c>
      <c r="B2123" t="s">
        <v>20</v>
      </c>
      <c r="C2123" t="s">
        <v>28</v>
      </c>
      <c r="D2123" t="s">
        <v>22</v>
      </c>
      <c r="E2123">
        <v>53207</v>
      </c>
      <c r="F2123" t="s">
        <v>23</v>
      </c>
      <c r="G2123" t="s">
        <v>24</v>
      </c>
      <c r="H2123">
        <v>45</v>
      </c>
      <c r="I2123" t="s">
        <v>38</v>
      </c>
      <c r="J2123">
        <f>VLOOKUP(I2123,[1]Key!$A$1:$C$72,2,FALSE)</f>
        <v>43.004728999999998</v>
      </c>
      <c r="K2123">
        <f>VLOOKUP(I2123,[1]Key!$A$1:$C$72,3,FALSE)</f>
        <v>-87.905463999999995</v>
      </c>
      <c r="L2123" t="s">
        <v>36</v>
      </c>
      <c r="M2123">
        <f>VLOOKUP(L2123,[1]Key!$A$1:$C$72,2,FALSE)</f>
        <v>43.038580000000003</v>
      </c>
      <c r="N2123">
        <f>VLOOKUP(L2123,[1]Key!$A$1:$C$72,3,FALSE)</f>
        <v>-87.90934</v>
      </c>
      <c r="O2123">
        <v>26</v>
      </c>
      <c r="P2123">
        <v>0</v>
      </c>
      <c r="Q2123">
        <v>3.9</v>
      </c>
      <c r="R2123">
        <v>3.7</v>
      </c>
      <c r="S2123">
        <v>156</v>
      </c>
      <c r="T2123">
        <f t="shared" si="297"/>
        <v>-1</v>
      </c>
      <c r="U2123" s="1">
        <v>42770</v>
      </c>
      <c r="V2123" s="13">
        <f t="shared" si="298"/>
        <v>42767</v>
      </c>
      <c r="W2123" s="14">
        <f t="shared" si="299"/>
        <v>42770</v>
      </c>
      <c r="X2123" s="1" t="str">
        <f t="shared" si="300"/>
        <v>Saturday</v>
      </c>
      <c r="Y2123" s="2">
        <v>0.38513888888888892</v>
      </c>
      <c r="Z2123" s="2">
        <f t="shared" si="301"/>
        <v>0.375</v>
      </c>
      <c r="AA2123">
        <f>1</f>
        <v>1</v>
      </c>
      <c r="AB2123" s="1">
        <v>42770</v>
      </c>
      <c r="AC2123" s="13">
        <f t="shared" si="302"/>
        <v>42767</v>
      </c>
      <c r="AD2123" s="14">
        <f t="shared" si="303"/>
        <v>42770</v>
      </c>
      <c r="AE2123" s="1" t="str">
        <f t="shared" si="304"/>
        <v>Saturday</v>
      </c>
      <c r="AF2123" s="2">
        <v>0.40291666666666665</v>
      </c>
      <c r="AG2123" s="2">
        <f t="shared" si="305"/>
        <v>0.41666666666666663</v>
      </c>
      <c r="AH2123" t="s">
        <v>27</v>
      </c>
    </row>
    <row r="2124" spans="1:34" x14ac:dyDescent="0.2">
      <c r="A2124">
        <v>1328721</v>
      </c>
      <c r="B2124" t="s">
        <v>20</v>
      </c>
      <c r="C2124" t="s">
        <v>28</v>
      </c>
      <c r="D2124" t="s">
        <v>22</v>
      </c>
      <c r="E2124">
        <v>53207</v>
      </c>
      <c r="F2124" t="s">
        <v>23</v>
      </c>
      <c r="G2124" t="s">
        <v>24</v>
      </c>
      <c r="H2124">
        <v>45</v>
      </c>
      <c r="I2124" t="s">
        <v>85</v>
      </c>
      <c r="J2124">
        <f>VLOOKUP(I2124,[1]Key!$A$1:$C$72,2,FALSE)</f>
        <v>43.041646999999998</v>
      </c>
      <c r="K2124">
        <f>VLOOKUP(I2124,[1]Key!$A$1:$C$72,3,FALSE)</f>
        <v>-87.927257999999995</v>
      </c>
      <c r="L2124" t="s">
        <v>82</v>
      </c>
      <c r="M2124">
        <f>VLOOKUP(L2124,[1]Key!$A$1:$C$72,2,FALSE)</f>
        <v>43.026229999999998</v>
      </c>
      <c r="N2124">
        <f>VLOOKUP(L2124,[1]Key!$A$1:$C$72,3,FALSE)</f>
        <v>-87.912809999999993</v>
      </c>
      <c r="O2124">
        <v>10</v>
      </c>
      <c r="P2124">
        <v>0</v>
      </c>
      <c r="Q2124">
        <v>1.5</v>
      </c>
      <c r="R2124">
        <v>1.4</v>
      </c>
      <c r="S2124">
        <v>60</v>
      </c>
      <c r="T2124">
        <f t="shared" si="297"/>
        <v>-1</v>
      </c>
      <c r="U2124" s="1">
        <v>42768</v>
      </c>
      <c r="V2124" s="13">
        <f t="shared" si="298"/>
        <v>42767</v>
      </c>
      <c r="W2124" s="14">
        <f t="shared" si="299"/>
        <v>42768</v>
      </c>
      <c r="X2124" s="1" t="str">
        <f t="shared" si="300"/>
        <v>Thursday</v>
      </c>
      <c r="Y2124" s="2">
        <v>0.53541666666666665</v>
      </c>
      <c r="Z2124" s="2">
        <f t="shared" si="301"/>
        <v>0.54166666666666663</v>
      </c>
      <c r="AA2124">
        <f>1</f>
        <v>1</v>
      </c>
      <c r="AB2124" s="1">
        <v>42768</v>
      </c>
      <c r="AC2124" s="13">
        <f t="shared" si="302"/>
        <v>42767</v>
      </c>
      <c r="AD2124" s="14">
        <f t="shared" si="303"/>
        <v>42768</v>
      </c>
      <c r="AE2124" s="1" t="str">
        <f t="shared" si="304"/>
        <v>Thursday</v>
      </c>
      <c r="AF2124" s="2">
        <v>0.54268518518518516</v>
      </c>
      <c r="AG2124" s="2">
        <f t="shared" si="305"/>
        <v>0.54166666666666663</v>
      </c>
      <c r="AH2124" t="s">
        <v>27</v>
      </c>
    </row>
    <row r="2125" spans="1:34" x14ac:dyDescent="0.2">
      <c r="A2125">
        <v>1328721</v>
      </c>
      <c r="B2125" t="s">
        <v>20</v>
      </c>
      <c r="C2125" t="s">
        <v>28</v>
      </c>
      <c r="D2125" t="s">
        <v>22</v>
      </c>
      <c r="E2125">
        <v>53207</v>
      </c>
      <c r="F2125" t="s">
        <v>23</v>
      </c>
      <c r="G2125" t="s">
        <v>24</v>
      </c>
      <c r="H2125">
        <v>957</v>
      </c>
      <c r="I2125" t="s">
        <v>38</v>
      </c>
      <c r="J2125">
        <f>VLOOKUP(I2125,[1]Key!$A$1:$C$72,2,FALSE)</f>
        <v>43.004728999999998</v>
      </c>
      <c r="K2125">
        <f>VLOOKUP(I2125,[1]Key!$A$1:$C$72,3,FALSE)</f>
        <v>-87.905463999999995</v>
      </c>
      <c r="L2125" t="s">
        <v>82</v>
      </c>
      <c r="M2125">
        <f>VLOOKUP(L2125,[1]Key!$A$1:$C$72,2,FALSE)</f>
        <v>43.026229999999998</v>
      </c>
      <c r="N2125">
        <f>VLOOKUP(L2125,[1]Key!$A$1:$C$72,3,FALSE)</f>
        <v>-87.912809999999993</v>
      </c>
      <c r="O2125">
        <v>11</v>
      </c>
      <c r="P2125">
        <v>0</v>
      </c>
      <c r="Q2125">
        <v>1.7</v>
      </c>
      <c r="R2125">
        <v>1.6</v>
      </c>
      <c r="S2125">
        <v>66</v>
      </c>
      <c r="T2125">
        <f t="shared" si="297"/>
        <v>-1</v>
      </c>
      <c r="U2125" s="1">
        <v>42769</v>
      </c>
      <c r="V2125" s="13">
        <f t="shared" si="298"/>
        <v>42767</v>
      </c>
      <c r="W2125" s="14">
        <f t="shared" si="299"/>
        <v>42769</v>
      </c>
      <c r="X2125" s="1" t="str">
        <f t="shared" si="300"/>
        <v>Friday</v>
      </c>
      <c r="Y2125" s="2">
        <v>0.27185185185185184</v>
      </c>
      <c r="Z2125" s="2">
        <f t="shared" si="301"/>
        <v>0.29166666666666663</v>
      </c>
      <c r="AA2125">
        <f>1</f>
        <v>1</v>
      </c>
      <c r="AB2125" s="1">
        <v>42769</v>
      </c>
      <c r="AC2125" s="13">
        <f t="shared" si="302"/>
        <v>42767</v>
      </c>
      <c r="AD2125" s="14">
        <f t="shared" si="303"/>
        <v>42769</v>
      </c>
      <c r="AE2125" s="1" t="str">
        <f t="shared" si="304"/>
        <v>Friday</v>
      </c>
      <c r="AF2125" s="2">
        <v>0.27934027777777776</v>
      </c>
      <c r="AG2125" s="2">
        <f t="shared" si="305"/>
        <v>0.29166666666666663</v>
      </c>
      <c r="AH2125" t="s">
        <v>27</v>
      </c>
    </row>
    <row r="2126" spans="1:34" x14ac:dyDescent="0.2">
      <c r="A2126">
        <v>1328721</v>
      </c>
      <c r="B2126" t="s">
        <v>20</v>
      </c>
      <c r="C2126" t="s">
        <v>28</v>
      </c>
      <c r="D2126" t="s">
        <v>22</v>
      </c>
      <c r="E2126">
        <v>53207</v>
      </c>
      <c r="F2126" t="s">
        <v>23</v>
      </c>
      <c r="G2126" t="s">
        <v>24</v>
      </c>
      <c r="H2126">
        <v>11119</v>
      </c>
      <c r="I2126" t="s">
        <v>36</v>
      </c>
      <c r="J2126">
        <f>VLOOKUP(I2126,[1]Key!$A$1:$C$72,2,FALSE)</f>
        <v>43.038580000000003</v>
      </c>
      <c r="K2126">
        <f>VLOOKUP(I2126,[1]Key!$A$1:$C$72,3,FALSE)</f>
        <v>-87.90934</v>
      </c>
      <c r="L2126" t="s">
        <v>82</v>
      </c>
      <c r="M2126">
        <f>VLOOKUP(L2126,[1]Key!$A$1:$C$72,2,FALSE)</f>
        <v>43.026229999999998</v>
      </c>
      <c r="N2126">
        <f>VLOOKUP(L2126,[1]Key!$A$1:$C$72,3,FALSE)</f>
        <v>-87.912809999999993</v>
      </c>
      <c r="O2126">
        <v>7</v>
      </c>
      <c r="P2126">
        <v>0</v>
      </c>
      <c r="Q2126">
        <v>1.1000000000000001</v>
      </c>
      <c r="R2126">
        <v>1</v>
      </c>
      <c r="S2126">
        <v>42</v>
      </c>
      <c r="T2126">
        <f t="shared" si="297"/>
        <v>-1</v>
      </c>
      <c r="U2126" s="1">
        <v>42775</v>
      </c>
      <c r="V2126" s="13">
        <f t="shared" si="298"/>
        <v>42767</v>
      </c>
      <c r="W2126" s="14">
        <f t="shared" si="299"/>
        <v>42775</v>
      </c>
      <c r="X2126" s="1" t="str">
        <f t="shared" si="300"/>
        <v>Thursday</v>
      </c>
      <c r="Y2126" s="2">
        <v>0.74101851851851863</v>
      </c>
      <c r="Z2126" s="2">
        <f t="shared" si="301"/>
        <v>0.75</v>
      </c>
      <c r="AA2126">
        <f>1</f>
        <v>1</v>
      </c>
      <c r="AB2126" s="1">
        <v>42775</v>
      </c>
      <c r="AC2126" s="13">
        <f t="shared" si="302"/>
        <v>42767</v>
      </c>
      <c r="AD2126" s="14">
        <f t="shared" si="303"/>
        <v>42775</v>
      </c>
      <c r="AE2126" s="1" t="str">
        <f t="shared" si="304"/>
        <v>Thursday</v>
      </c>
      <c r="AF2126" s="2">
        <v>0.74591435185185195</v>
      </c>
      <c r="AG2126" s="2">
        <f t="shared" si="305"/>
        <v>0.75</v>
      </c>
      <c r="AH2126" t="s">
        <v>27</v>
      </c>
    </row>
    <row r="2127" spans="1:34" x14ac:dyDescent="0.2">
      <c r="A2127">
        <v>1328721</v>
      </c>
      <c r="B2127" t="s">
        <v>20</v>
      </c>
      <c r="C2127" t="s">
        <v>28</v>
      </c>
      <c r="D2127" t="s">
        <v>22</v>
      </c>
      <c r="E2127">
        <v>53207</v>
      </c>
      <c r="F2127" t="s">
        <v>23</v>
      </c>
      <c r="G2127" t="s">
        <v>24</v>
      </c>
      <c r="H2127">
        <v>983</v>
      </c>
      <c r="I2127" t="s">
        <v>82</v>
      </c>
      <c r="J2127">
        <f>VLOOKUP(I2127,[1]Key!$A$1:$C$72,2,FALSE)</f>
        <v>43.026229999999998</v>
      </c>
      <c r="K2127">
        <f>VLOOKUP(I2127,[1]Key!$A$1:$C$72,3,FALSE)</f>
        <v>-87.912809999999993</v>
      </c>
      <c r="L2127" t="s">
        <v>36</v>
      </c>
      <c r="M2127">
        <f>VLOOKUP(L2127,[1]Key!$A$1:$C$72,2,FALSE)</f>
        <v>43.038580000000003</v>
      </c>
      <c r="N2127">
        <f>VLOOKUP(L2127,[1]Key!$A$1:$C$72,3,FALSE)</f>
        <v>-87.90934</v>
      </c>
      <c r="O2127">
        <v>6</v>
      </c>
      <c r="P2127">
        <v>0</v>
      </c>
      <c r="Q2127">
        <v>0.9</v>
      </c>
      <c r="R2127">
        <v>0.9</v>
      </c>
      <c r="S2127">
        <v>36</v>
      </c>
      <c r="T2127">
        <f t="shared" si="297"/>
        <v>-1</v>
      </c>
      <c r="U2127" s="1">
        <v>42777</v>
      </c>
      <c r="V2127" s="13">
        <f t="shared" si="298"/>
        <v>42767</v>
      </c>
      <c r="W2127" s="14">
        <f t="shared" si="299"/>
        <v>42777</v>
      </c>
      <c r="X2127" s="1" t="str">
        <f t="shared" si="300"/>
        <v>Saturday</v>
      </c>
      <c r="Y2127" s="2">
        <v>0.35702546296296295</v>
      </c>
      <c r="Z2127" s="2">
        <f t="shared" si="301"/>
        <v>0.375</v>
      </c>
      <c r="AA2127">
        <f>1</f>
        <v>1</v>
      </c>
      <c r="AB2127" s="1">
        <v>42777</v>
      </c>
      <c r="AC2127" s="13">
        <f t="shared" si="302"/>
        <v>42767</v>
      </c>
      <c r="AD2127" s="14">
        <f t="shared" si="303"/>
        <v>42777</v>
      </c>
      <c r="AE2127" s="1" t="str">
        <f t="shared" si="304"/>
        <v>Saturday</v>
      </c>
      <c r="AF2127" s="2">
        <v>0.36115740740740737</v>
      </c>
      <c r="AG2127" s="2">
        <f t="shared" si="305"/>
        <v>0.375</v>
      </c>
      <c r="AH2127" t="s">
        <v>27</v>
      </c>
    </row>
    <row r="2128" spans="1:34" x14ac:dyDescent="0.2">
      <c r="A2128">
        <v>1328721</v>
      </c>
      <c r="B2128" t="s">
        <v>20</v>
      </c>
      <c r="C2128" t="s">
        <v>28</v>
      </c>
      <c r="D2128" t="s">
        <v>22</v>
      </c>
      <c r="E2128">
        <v>53207</v>
      </c>
      <c r="F2128" t="s">
        <v>23</v>
      </c>
      <c r="G2128" t="s">
        <v>24</v>
      </c>
      <c r="H2128">
        <v>11051</v>
      </c>
      <c r="I2128" t="s">
        <v>72</v>
      </c>
      <c r="J2128">
        <f>VLOOKUP(I2128,[1]Key!$A$1:$C$72,2,FALSE)</f>
        <v>43.02948</v>
      </c>
      <c r="K2128">
        <f>VLOOKUP(I2128,[1]Key!$A$1:$C$72,3,FALSE)</f>
        <v>-87.912819999999996</v>
      </c>
      <c r="L2128" t="s">
        <v>36</v>
      </c>
      <c r="M2128">
        <f>VLOOKUP(L2128,[1]Key!$A$1:$C$72,2,FALSE)</f>
        <v>43.038580000000003</v>
      </c>
      <c r="N2128">
        <f>VLOOKUP(L2128,[1]Key!$A$1:$C$72,3,FALSE)</f>
        <v>-87.90934</v>
      </c>
      <c r="O2128">
        <v>4</v>
      </c>
      <c r="P2128">
        <v>0</v>
      </c>
      <c r="Q2128">
        <v>0.6</v>
      </c>
      <c r="R2128">
        <v>0.6</v>
      </c>
      <c r="S2128">
        <v>24</v>
      </c>
      <c r="T2128">
        <f t="shared" si="297"/>
        <v>-1</v>
      </c>
      <c r="U2128" s="1">
        <v>42788</v>
      </c>
      <c r="V2128" s="13">
        <f t="shared" si="298"/>
        <v>42767</v>
      </c>
      <c r="W2128" s="14">
        <f t="shared" si="299"/>
        <v>42788</v>
      </c>
      <c r="X2128" s="1" t="str">
        <f t="shared" si="300"/>
        <v>Wednesday</v>
      </c>
      <c r="Y2128" s="2">
        <v>0.32605324074074077</v>
      </c>
      <c r="Z2128" s="2">
        <f t="shared" si="301"/>
        <v>0.33333333333333331</v>
      </c>
      <c r="AA2128">
        <f>1</f>
        <v>1</v>
      </c>
      <c r="AB2128" s="1">
        <v>42788</v>
      </c>
      <c r="AC2128" s="13">
        <f t="shared" si="302"/>
        <v>42767</v>
      </c>
      <c r="AD2128" s="14">
        <f t="shared" si="303"/>
        <v>42788</v>
      </c>
      <c r="AE2128" s="1" t="str">
        <f t="shared" si="304"/>
        <v>Wednesday</v>
      </c>
      <c r="AF2128" s="2">
        <v>0.32915509259259262</v>
      </c>
      <c r="AG2128" s="2">
        <f t="shared" si="305"/>
        <v>0.33333333333333331</v>
      </c>
      <c r="AH2128" t="s">
        <v>27</v>
      </c>
    </row>
    <row r="2129" spans="1:34" x14ac:dyDescent="0.2">
      <c r="A2129">
        <v>1328721</v>
      </c>
      <c r="B2129" t="s">
        <v>20</v>
      </c>
      <c r="C2129" t="s">
        <v>28</v>
      </c>
      <c r="D2129" t="s">
        <v>22</v>
      </c>
      <c r="E2129">
        <v>53207</v>
      </c>
      <c r="F2129" t="s">
        <v>23</v>
      </c>
      <c r="G2129" t="s">
        <v>24</v>
      </c>
      <c r="H2129">
        <v>34</v>
      </c>
      <c r="I2129" t="s">
        <v>36</v>
      </c>
      <c r="J2129">
        <f>VLOOKUP(I2129,[1]Key!$A$1:$C$72,2,FALSE)</f>
        <v>43.038580000000003</v>
      </c>
      <c r="K2129">
        <f>VLOOKUP(I2129,[1]Key!$A$1:$C$72,3,FALSE)</f>
        <v>-87.90934</v>
      </c>
      <c r="L2129" t="s">
        <v>82</v>
      </c>
      <c r="M2129">
        <f>VLOOKUP(L2129,[1]Key!$A$1:$C$72,2,FALSE)</f>
        <v>43.026229999999998</v>
      </c>
      <c r="N2129">
        <f>VLOOKUP(L2129,[1]Key!$A$1:$C$72,3,FALSE)</f>
        <v>-87.912809999999993</v>
      </c>
      <c r="O2129">
        <v>10</v>
      </c>
      <c r="P2129">
        <v>0</v>
      </c>
      <c r="Q2129">
        <v>1.5</v>
      </c>
      <c r="R2129">
        <v>1.4</v>
      </c>
      <c r="S2129">
        <v>60</v>
      </c>
      <c r="T2129">
        <f t="shared" si="297"/>
        <v>-1</v>
      </c>
      <c r="U2129" s="1">
        <v>42792</v>
      </c>
      <c r="V2129" s="13">
        <f t="shared" si="298"/>
        <v>42767</v>
      </c>
      <c r="W2129" s="14">
        <f t="shared" si="299"/>
        <v>42792</v>
      </c>
      <c r="X2129" s="1" t="str">
        <f t="shared" si="300"/>
        <v>Sunday</v>
      </c>
      <c r="Y2129" s="2">
        <v>0.61504629629629626</v>
      </c>
      <c r="Z2129" s="2">
        <f t="shared" si="301"/>
        <v>0.625</v>
      </c>
      <c r="AA2129">
        <f>1</f>
        <v>1</v>
      </c>
      <c r="AB2129" s="1">
        <v>42792</v>
      </c>
      <c r="AC2129" s="13">
        <f t="shared" si="302"/>
        <v>42767</v>
      </c>
      <c r="AD2129" s="14">
        <f t="shared" si="303"/>
        <v>42792</v>
      </c>
      <c r="AE2129" s="1" t="str">
        <f t="shared" si="304"/>
        <v>Sunday</v>
      </c>
      <c r="AF2129" s="2">
        <v>0.62188657407407411</v>
      </c>
      <c r="AG2129" s="2">
        <f t="shared" si="305"/>
        <v>0.625</v>
      </c>
      <c r="AH2129" t="s">
        <v>27</v>
      </c>
    </row>
    <row r="2130" spans="1:34" x14ac:dyDescent="0.2">
      <c r="A2130">
        <v>1328721</v>
      </c>
      <c r="B2130" t="s">
        <v>20</v>
      </c>
      <c r="C2130" t="s">
        <v>28</v>
      </c>
      <c r="D2130" t="s">
        <v>22</v>
      </c>
      <c r="E2130">
        <v>53207</v>
      </c>
      <c r="F2130" t="s">
        <v>23</v>
      </c>
      <c r="G2130" t="s">
        <v>24</v>
      </c>
      <c r="H2130">
        <v>47</v>
      </c>
      <c r="I2130" t="s">
        <v>36</v>
      </c>
      <c r="J2130">
        <f>VLOOKUP(I2130,[1]Key!$A$1:$C$72,2,FALSE)</f>
        <v>43.038580000000003</v>
      </c>
      <c r="K2130">
        <f>VLOOKUP(I2130,[1]Key!$A$1:$C$72,3,FALSE)</f>
        <v>-87.90934</v>
      </c>
      <c r="L2130" t="s">
        <v>82</v>
      </c>
      <c r="M2130">
        <f>VLOOKUP(L2130,[1]Key!$A$1:$C$72,2,FALSE)</f>
        <v>43.026229999999998</v>
      </c>
      <c r="N2130">
        <f>VLOOKUP(L2130,[1]Key!$A$1:$C$72,3,FALSE)</f>
        <v>-87.912809999999993</v>
      </c>
      <c r="O2130">
        <v>7</v>
      </c>
      <c r="P2130">
        <v>0</v>
      </c>
      <c r="Q2130">
        <v>1.1000000000000001</v>
      </c>
      <c r="R2130">
        <v>1</v>
      </c>
      <c r="S2130">
        <v>42</v>
      </c>
      <c r="T2130">
        <f t="shared" si="297"/>
        <v>-1</v>
      </c>
      <c r="U2130" s="1">
        <v>42793</v>
      </c>
      <c r="V2130" s="13">
        <f t="shared" si="298"/>
        <v>42767</v>
      </c>
      <c r="W2130" s="14">
        <f t="shared" si="299"/>
        <v>42793</v>
      </c>
      <c r="X2130" s="1" t="str">
        <f t="shared" si="300"/>
        <v>Monday</v>
      </c>
      <c r="Y2130" s="2">
        <v>0.71067129629629633</v>
      </c>
      <c r="Z2130" s="2">
        <f t="shared" si="301"/>
        <v>0.70833333333333326</v>
      </c>
      <c r="AA2130">
        <f>1</f>
        <v>1</v>
      </c>
      <c r="AB2130" s="1">
        <v>42793</v>
      </c>
      <c r="AC2130" s="13">
        <f t="shared" si="302"/>
        <v>42767</v>
      </c>
      <c r="AD2130" s="14">
        <f t="shared" si="303"/>
        <v>42793</v>
      </c>
      <c r="AE2130" s="1" t="str">
        <f t="shared" si="304"/>
        <v>Monday</v>
      </c>
      <c r="AF2130" s="2">
        <v>0.71592592592592597</v>
      </c>
      <c r="AG2130" s="2">
        <f t="shared" si="305"/>
        <v>0.70833333333333326</v>
      </c>
      <c r="AH2130" t="s">
        <v>27</v>
      </c>
    </row>
    <row r="2131" spans="1:34" x14ac:dyDescent="0.2">
      <c r="A2131">
        <v>1328721</v>
      </c>
      <c r="B2131" t="s">
        <v>20</v>
      </c>
      <c r="C2131" t="s">
        <v>28</v>
      </c>
      <c r="D2131" t="s">
        <v>22</v>
      </c>
      <c r="E2131">
        <v>53207</v>
      </c>
      <c r="F2131" t="s">
        <v>23</v>
      </c>
      <c r="G2131" t="s">
        <v>24</v>
      </c>
      <c r="H2131">
        <v>47</v>
      </c>
      <c r="I2131" t="s">
        <v>82</v>
      </c>
      <c r="J2131">
        <f>VLOOKUP(I2131,[1]Key!$A$1:$C$72,2,FALSE)</f>
        <v>43.026229999999998</v>
      </c>
      <c r="K2131">
        <f>VLOOKUP(I2131,[1]Key!$A$1:$C$72,3,FALSE)</f>
        <v>-87.912809999999993</v>
      </c>
      <c r="L2131" t="s">
        <v>36</v>
      </c>
      <c r="M2131">
        <f>VLOOKUP(L2131,[1]Key!$A$1:$C$72,2,FALSE)</f>
        <v>43.038580000000003</v>
      </c>
      <c r="N2131">
        <f>VLOOKUP(L2131,[1]Key!$A$1:$C$72,3,FALSE)</f>
        <v>-87.90934</v>
      </c>
      <c r="O2131">
        <v>7</v>
      </c>
      <c r="P2131">
        <v>0</v>
      </c>
      <c r="Q2131">
        <v>1.1000000000000001</v>
      </c>
      <c r="R2131">
        <v>1</v>
      </c>
      <c r="S2131">
        <v>42</v>
      </c>
      <c r="T2131">
        <f t="shared" si="297"/>
        <v>-1</v>
      </c>
      <c r="U2131" s="1">
        <v>42793</v>
      </c>
      <c r="V2131" s="13">
        <f t="shared" si="298"/>
        <v>42767</v>
      </c>
      <c r="W2131" s="14">
        <f t="shared" si="299"/>
        <v>42793</v>
      </c>
      <c r="X2131" s="1" t="str">
        <f t="shared" si="300"/>
        <v>Monday</v>
      </c>
      <c r="Y2131" s="2">
        <v>0.5693287037037037</v>
      </c>
      <c r="Z2131" s="2">
        <f t="shared" si="301"/>
        <v>0.58333333333333326</v>
      </c>
      <c r="AA2131">
        <f>1</f>
        <v>1</v>
      </c>
      <c r="AB2131" s="1">
        <v>42793</v>
      </c>
      <c r="AC2131" s="13">
        <f t="shared" si="302"/>
        <v>42767</v>
      </c>
      <c r="AD2131" s="14">
        <f t="shared" si="303"/>
        <v>42793</v>
      </c>
      <c r="AE2131" s="1" t="str">
        <f t="shared" si="304"/>
        <v>Monday</v>
      </c>
      <c r="AF2131" s="2">
        <v>0.5736458333333333</v>
      </c>
      <c r="AG2131" s="2">
        <f t="shared" si="305"/>
        <v>0.58333333333333326</v>
      </c>
      <c r="AH2131" t="s">
        <v>27</v>
      </c>
    </row>
    <row r="2132" spans="1:34" x14ac:dyDescent="0.2">
      <c r="A2132">
        <v>1328721</v>
      </c>
      <c r="B2132" t="s">
        <v>20</v>
      </c>
      <c r="C2132" t="s">
        <v>28</v>
      </c>
      <c r="D2132" t="s">
        <v>22</v>
      </c>
      <c r="E2132">
        <v>53207</v>
      </c>
      <c r="F2132" t="s">
        <v>23</v>
      </c>
      <c r="G2132" t="s">
        <v>24</v>
      </c>
      <c r="H2132">
        <v>997</v>
      </c>
      <c r="I2132" t="s">
        <v>72</v>
      </c>
      <c r="J2132">
        <f>VLOOKUP(I2132,[1]Key!$A$1:$C$72,2,FALSE)</f>
        <v>43.02948</v>
      </c>
      <c r="K2132">
        <f>VLOOKUP(I2132,[1]Key!$A$1:$C$72,3,FALSE)</f>
        <v>-87.912819999999996</v>
      </c>
      <c r="L2132" t="s">
        <v>36</v>
      </c>
      <c r="M2132">
        <f>VLOOKUP(L2132,[1]Key!$A$1:$C$72,2,FALSE)</f>
        <v>43.038580000000003</v>
      </c>
      <c r="N2132">
        <f>VLOOKUP(L2132,[1]Key!$A$1:$C$72,3,FALSE)</f>
        <v>-87.90934</v>
      </c>
      <c r="O2132">
        <v>6</v>
      </c>
      <c r="P2132">
        <v>0</v>
      </c>
      <c r="Q2132">
        <v>0.9</v>
      </c>
      <c r="R2132">
        <v>0.9</v>
      </c>
      <c r="S2132">
        <v>36</v>
      </c>
      <c r="T2132">
        <f t="shared" si="297"/>
        <v>-1</v>
      </c>
      <c r="U2132" s="1">
        <v>42791</v>
      </c>
      <c r="V2132" s="13">
        <f t="shared" si="298"/>
        <v>42767</v>
      </c>
      <c r="W2132" s="14">
        <f t="shared" si="299"/>
        <v>42791</v>
      </c>
      <c r="X2132" s="1" t="str">
        <f t="shared" si="300"/>
        <v>Saturday</v>
      </c>
      <c r="Y2132" s="2">
        <v>0.73991898148148139</v>
      </c>
      <c r="Z2132" s="2">
        <f t="shared" si="301"/>
        <v>0.75</v>
      </c>
      <c r="AA2132">
        <f>1</f>
        <v>1</v>
      </c>
      <c r="AB2132" s="1">
        <v>42791</v>
      </c>
      <c r="AC2132" s="13">
        <f t="shared" si="302"/>
        <v>42767</v>
      </c>
      <c r="AD2132" s="14">
        <f t="shared" si="303"/>
        <v>42791</v>
      </c>
      <c r="AE2132" s="1" t="str">
        <f t="shared" si="304"/>
        <v>Saturday</v>
      </c>
      <c r="AF2132" s="2">
        <v>0.74390046296296297</v>
      </c>
      <c r="AG2132" s="2">
        <f t="shared" si="305"/>
        <v>0.75</v>
      </c>
      <c r="AH2132" t="s">
        <v>27</v>
      </c>
    </row>
    <row r="2133" spans="1:34" x14ac:dyDescent="0.2">
      <c r="A2133">
        <v>1328721</v>
      </c>
      <c r="B2133" t="s">
        <v>20</v>
      </c>
      <c r="C2133" t="s">
        <v>28</v>
      </c>
      <c r="D2133" t="s">
        <v>22</v>
      </c>
      <c r="E2133">
        <v>53207</v>
      </c>
      <c r="F2133" t="s">
        <v>23</v>
      </c>
      <c r="G2133" t="s">
        <v>24</v>
      </c>
      <c r="H2133">
        <v>34</v>
      </c>
      <c r="I2133" t="s">
        <v>69</v>
      </c>
      <c r="J2133">
        <f>VLOOKUP(I2133,[1]Key!$A$1:$C$72,2,FALSE)</f>
        <v>43.048200000000001</v>
      </c>
      <c r="K2133">
        <f>VLOOKUP(I2133,[1]Key!$A$1:$C$72,3,FALSE)</f>
        <v>-87.900859999999994</v>
      </c>
      <c r="L2133" t="s">
        <v>82</v>
      </c>
      <c r="M2133">
        <f>VLOOKUP(L2133,[1]Key!$A$1:$C$72,2,FALSE)</f>
        <v>43.026229999999998</v>
      </c>
      <c r="N2133">
        <f>VLOOKUP(L2133,[1]Key!$A$1:$C$72,3,FALSE)</f>
        <v>-87.912809999999993</v>
      </c>
      <c r="O2133">
        <v>13</v>
      </c>
      <c r="P2133">
        <v>0</v>
      </c>
      <c r="Q2133">
        <v>2</v>
      </c>
      <c r="R2133">
        <v>1.9</v>
      </c>
      <c r="S2133">
        <v>78</v>
      </c>
      <c r="T2133">
        <f t="shared" si="297"/>
        <v>-1</v>
      </c>
      <c r="U2133" s="1">
        <v>42792</v>
      </c>
      <c r="V2133" s="13">
        <f t="shared" si="298"/>
        <v>42767</v>
      </c>
      <c r="W2133" s="14">
        <f t="shared" si="299"/>
        <v>42792</v>
      </c>
      <c r="X2133" s="1" t="str">
        <f t="shared" si="300"/>
        <v>Sunday</v>
      </c>
      <c r="Y2133" s="2">
        <v>0.42454861111111114</v>
      </c>
      <c r="Z2133" s="2">
        <f t="shared" si="301"/>
        <v>0.41666666666666663</v>
      </c>
      <c r="AA2133">
        <f>1</f>
        <v>1</v>
      </c>
      <c r="AB2133" s="1">
        <v>42792</v>
      </c>
      <c r="AC2133" s="13">
        <f t="shared" si="302"/>
        <v>42767</v>
      </c>
      <c r="AD2133" s="14">
        <f t="shared" si="303"/>
        <v>42792</v>
      </c>
      <c r="AE2133" s="1" t="str">
        <f t="shared" si="304"/>
        <v>Sunday</v>
      </c>
      <c r="AF2133" s="2">
        <v>0.4339351851851852</v>
      </c>
      <c r="AG2133" s="2">
        <f t="shared" si="305"/>
        <v>0.41666666666666663</v>
      </c>
      <c r="AH2133" t="s">
        <v>27</v>
      </c>
    </row>
    <row r="2134" spans="1:34" x14ac:dyDescent="0.2">
      <c r="A2134">
        <v>1328721</v>
      </c>
      <c r="B2134" t="s">
        <v>20</v>
      </c>
      <c r="C2134" t="s">
        <v>28</v>
      </c>
      <c r="D2134" t="s">
        <v>22</v>
      </c>
      <c r="E2134">
        <v>53207</v>
      </c>
      <c r="F2134" t="s">
        <v>23</v>
      </c>
      <c r="G2134" t="s">
        <v>24</v>
      </c>
      <c r="H2134">
        <v>997</v>
      </c>
      <c r="I2134" t="s">
        <v>82</v>
      </c>
      <c r="J2134">
        <f>VLOOKUP(I2134,[1]Key!$A$1:$C$72,2,FALSE)</f>
        <v>43.026229999999998</v>
      </c>
      <c r="K2134">
        <f>VLOOKUP(I2134,[1]Key!$A$1:$C$72,3,FALSE)</f>
        <v>-87.912809999999993</v>
      </c>
      <c r="L2134" t="s">
        <v>38</v>
      </c>
      <c r="M2134">
        <f>VLOOKUP(L2134,[1]Key!$A$1:$C$72,2,FALSE)</f>
        <v>43.004728999999998</v>
      </c>
      <c r="N2134">
        <f>VLOOKUP(L2134,[1]Key!$A$1:$C$72,3,FALSE)</f>
        <v>-87.905463999999995</v>
      </c>
      <c r="O2134">
        <v>10</v>
      </c>
      <c r="P2134">
        <v>0</v>
      </c>
      <c r="Q2134">
        <v>1.5</v>
      </c>
      <c r="R2134">
        <v>1.4</v>
      </c>
      <c r="S2134">
        <v>60</v>
      </c>
      <c r="T2134">
        <f t="shared" si="297"/>
        <v>-1</v>
      </c>
      <c r="U2134" s="1">
        <v>42789</v>
      </c>
      <c r="V2134" s="13">
        <f t="shared" si="298"/>
        <v>42767</v>
      </c>
      <c r="W2134" s="14">
        <f t="shared" si="299"/>
        <v>42789</v>
      </c>
      <c r="X2134" s="1" t="str">
        <f t="shared" si="300"/>
        <v>Thursday</v>
      </c>
      <c r="Y2134" s="2">
        <v>0.77417824074074071</v>
      </c>
      <c r="Z2134" s="2">
        <f t="shared" si="301"/>
        <v>0.79166666666666663</v>
      </c>
      <c r="AA2134">
        <f>1</f>
        <v>1</v>
      </c>
      <c r="AB2134" s="1">
        <v>42789</v>
      </c>
      <c r="AC2134" s="13">
        <f t="shared" si="302"/>
        <v>42767</v>
      </c>
      <c r="AD2134" s="14">
        <f t="shared" si="303"/>
        <v>42789</v>
      </c>
      <c r="AE2134" s="1" t="str">
        <f t="shared" si="304"/>
        <v>Thursday</v>
      </c>
      <c r="AF2134" s="2">
        <v>0.78116898148148151</v>
      </c>
      <c r="AG2134" s="2">
        <f t="shared" si="305"/>
        <v>0.79166666666666663</v>
      </c>
      <c r="AH2134" t="s">
        <v>27</v>
      </c>
    </row>
    <row r="2135" spans="1:34" x14ac:dyDescent="0.2">
      <c r="A2135">
        <v>1328721</v>
      </c>
      <c r="B2135" t="s">
        <v>20</v>
      </c>
      <c r="C2135" t="s">
        <v>28</v>
      </c>
      <c r="D2135" t="s">
        <v>22</v>
      </c>
      <c r="E2135">
        <v>53207</v>
      </c>
      <c r="F2135" t="s">
        <v>23</v>
      </c>
      <c r="G2135" t="s">
        <v>24</v>
      </c>
      <c r="H2135">
        <v>997</v>
      </c>
      <c r="I2135" t="s">
        <v>38</v>
      </c>
      <c r="J2135">
        <f>VLOOKUP(I2135,[1]Key!$A$1:$C$72,2,FALSE)</f>
        <v>43.004728999999998</v>
      </c>
      <c r="K2135">
        <f>VLOOKUP(I2135,[1]Key!$A$1:$C$72,3,FALSE)</f>
        <v>-87.905463999999995</v>
      </c>
      <c r="L2135" t="s">
        <v>36</v>
      </c>
      <c r="M2135">
        <f>VLOOKUP(L2135,[1]Key!$A$1:$C$72,2,FALSE)</f>
        <v>43.038580000000003</v>
      </c>
      <c r="N2135">
        <f>VLOOKUP(L2135,[1]Key!$A$1:$C$72,3,FALSE)</f>
        <v>-87.90934</v>
      </c>
      <c r="O2135">
        <v>36</v>
      </c>
      <c r="P2135">
        <v>0</v>
      </c>
      <c r="Q2135">
        <v>5.4</v>
      </c>
      <c r="R2135">
        <v>5.0999999999999996</v>
      </c>
      <c r="S2135">
        <v>216</v>
      </c>
      <c r="T2135">
        <f t="shared" si="297"/>
        <v>-1</v>
      </c>
      <c r="U2135" s="1">
        <v>42789</v>
      </c>
      <c r="V2135" s="13">
        <f t="shared" si="298"/>
        <v>42767</v>
      </c>
      <c r="W2135" s="14">
        <f t="shared" si="299"/>
        <v>42789</v>
      </c>
      <c r="X2135" s="1" t="str">
        <f t="shared" si="300"/>
        <v>Thursday</v>
      </c>
      <c r="Y2135" s="2">
        <v>0.2028587962962963</v>
      </c>
      <c r="Z2135" s="2">
        <f t="shared" si="301"/>
        <v>0.20833333333333331</v>
      </c>
      <c r="AA2135">
        <f>1</f>
        <v>1</v>
      </c>
      <c r="AB2135" s="1">
        <v>42789</v>
      </c>
      <c r="AC2135" s="13">
        <f t="shared" si="302"/>
        <v>42767</v>
      </c>
      <c r="AD2135" s="14">
        <f t="shared" si="303"/>
        <v>42789</v>
      </c>
      <c r="AE2135" s="1" t="str">
        <f t="shared" si="304"/>
        <v>Thursday</v>
      </c>
      <c r="AF2135" s="2">
        <v>0.22841435185185185</v>
      </c>
      <c r="AG2135" s="2">
        <f t="shared" si="305"/>
        <v>0.20833333333333331</v>
      </c>
      <c r="AH2135" t="s">
        <v>27</v>
      </c>
    </row>
    <row r="2136" spans="1:34" x14ac:dyDescent="0.2">
      <c r="A2136">
        <v>1337853</v>
      </c>
      <c r="B2136" t="s">
        <v>20</v>
      </c>
      <c r="C2136" t="s">
        <v>28</v>
      </c>
      <c r="D2136" t="s">
        <v>22</v>
      </c>
      <c r="E2136">
        <v>53202</v>
      </c>
      <c r="F2136" t="s">
        <v>23</v>
      </c>
      <c r="G2136" t="s">
        <v>24</v>
      </c>
      <c r="H2136">
        <v>5433</v>
      </c>
      <c r="I2136" t="s">
        <v>44</v>
      </c>
      <c r="J2136">
        <f>VLOOKUP(I2136,[1]Key!$A$1:$C$72,2,FALSE)</f>
        <v>43.045712999999999</v>
      </c>
      <c r="K2136">
        <f>VLOOKUP(I2136,[1]Key!$A$1:$C$72,3,FALSE)</f>
        <v>-87.899756999999994</v>
      </c>
      <c r="L2136" t="s">
        <v>65</v>
      </c>
      <c r="M2136">
        <f>VLOOKUP(L2136,[1]Key!$A$1:$C$72,2,FALSE)</f>
        <v>43.060786</v>
      </c>
      <c r="N2136">
        <f>VLOOKUP(L2136,[1]Key!$A$1:$C$72,3,FALSE)</f>
        <v>-87.883825999999999</v>
      </c>
      <c r="O2136">
        <v>11</v>
      </c>
      <c r="P2136">
        <v>0</v>
      </c>
      <c r="Q2136">
        <v>1.7</v>
      </c>
      <c r="R2136">
        <v>1.6</v>
      </c>
      <c r="S2136">
        <v>66</v>
      </c>
      <c r="T2136">
        <f t="shared" si="297"/>
        <v>-1</v>
      </c>
      <c r="U2136" s="1">
        <v>42785</v>
      </c>
      <c r="V2136" s="13">
        <f t="shared" si="298"/>
        <v>42767</v>
      </c>
      <c r="W2136" s="14">
        <f t="shared" si="299"/>
        <v>42785</v>
      </c>
      <c r="X2136" s="1" t="str">
        <f t="shared" si="300"/>
        <v>Sunday</v>
      </c>
      <c r="Y2136" s="2">
        <v>0.57105324074074071</v>
      </c>
      <c r="Z2136" s="2">
        <f t="shared" si="301"/>
        <v>0.58333333333333326</v>
      </c>
      <c r="AA2136">
        <f>1</f>
        <v>1</v>
      </c>
      <c r="AB2136" s="1">
        <v>42785</v>
      </c>
      <c r="AC2136" s="13">
        <f t="shared" si="302"/>
        <v>42767</v>
      </c>
      <c r="AD2136" s="14">
        <f t="shared" si="303"/>
        <v>42785</v>
      </c>
      <c r="AE2136" s="1" t="str">
        <f t="shared" si="304"/>
        <v>Sunday</v>
      </c>
      <c r="AF2136" s="2">
        <v>0.57894675925925931</v>
      </c>
      <c r="AG2136" s="2">
        <f t="shared" si="305"/>
        <v>0.58333333333333326</v>
      </c>
      <c r="AH2136" t="s">
        <v>27</v>
      </c>
    </row>
    <row r="2137" spans="1:34" x14ac:dyDescent="0.2">
      <c r="A2137">
        <v>1344495</v>
      </c>
      <c r="B2137" t="s">
        <v>20</v>
      </c>
      <c r="C2137" t="s">
        <v>112</v>
      </c>
      <c r="D2137" t="s">
        <v>22</v>
      </c>
      <c r="E2137">
        <v>53144</v>
      </c>
      <c r="F2137" t="s">
        <v>23</v>
      </c>
      <c r="G2137" t="s">
        <v>24</v>
      </c>
      <c r="H2137">
        <v>279</v>
      </c>
      <c r="I2137" t="s">
        <v>76</v>
      </c>
      <c r="J2137">
        <f>VLOOKUP(I2137,[1]Key!$A$1:$C$72,2,FALSE)</f>
        <v>43.063749000000001</v>
      </c>
      <c r="K2137">
        <f>VLOOKUP(I2137,[1]Key!$A$1:$C$72,3,FALSE)</f>
        <v>-87.887962999999999</v>
      </c>
      <c r="L2137" t="s">
        <v>78</v>
      </c>
      <c r="M2137">
        <f>VLOOKUP(L2137,[1]Key!$A$1:$C$72,2,FALSE)</f>
        <v>43.060250000000003</v>
      </c>
      <c r="N2137">
        <f>VLOOKUP(L2137,[1]Key!$A$1:$C$72,3,FALSE)</f>
        <v>-87.892169999999993</v>
      </c>
      <c r="O2137">
        <v>4</v>
      </c>
      <c r="P2137">
        <v>0</v>
      </c>
      <c r="Q2137">
        <v>0.6</v>
      </c>
      <c r="R2137">
        <v>0.6</v>
      </c>
      <c r="S2137">
        <v>24</v>
      </c>
      <c r="T2137">
        <f t="shared" si="297"/>
        <v>-1</v>
      </c>
      <c r="U2137" s="1">
        <v>42769</v>
      </c>
      <c r="V2137" s="13">
        <f t="shared" si="298"/>
        <v>42767</v>
      </c>
      <c r="W2137" s="14">
        <f t="shared" si="299"/>
        <v>42769</v>
      </c>
      <c r="X2137" s="1" t="str">
        <f t="shared" si="300"/>
        <v>Friday</v>
      </c>
      <c r="Y2137" s="2">
        <v>0.94195601851851851</v>
      </c>
      <c r="Z2137" s="2">
        <f t="shared" si="301"/>
        <v>0.95833333333333326</v>
      </c>
      <c r="AA2137">
        <f>1</f>
        <v>1</v>
      </c>
      <c r="AB2137" s="1">
        <v>42769</v>
      </c>
      <c r="AC2137" s="13">
        <f t="shared" si="302"/>
        <v>42767</v>
      </c>
      <c r="AD2137" s="14">
        <f t="shared" si="303"/>
        <v>42769</v>
      </c>
      <c r="AE2137" s="1" t="str">
        <f t="shared" si="304"/>
        <v>Friday</v>
      </c>
      <c r="AF2137" s="2">
        <v>0.94503472222222218</v>
      </c>
      <c r="AG2137" s="2">
        <f t="shared" si="305"/>
        <v>0.95833333333333326</v>
      </c>
      <c r="AH2137" t="s">
        <v>27</v>
      </c>
    </row>
    <row r="2138" spans="1:34" x14ac:dyDescent="0.2">
      <c r="A2138">
        <v>1344495</v>
      </c>
      <c r="B2138" t="s">
        <v>20</v>
      </c>
      <c r="C2138" t="s">
        <v>112</v>
      </c>
      <c r="D2138" t="s">
        <v>22</v>
      </c>
      <c r="E2138">
        <v>53144</v>
      </c>
      <c r="F2138" t="s">
        <v>23</v>
      </c>
      <c r="G2138" t="s">
        <v>24</v>
      </c>
      <c r="H2138">
        <v>145</v>
      </c>
      <c r="I2138" t="s">
        <v>78</v>
      </c>
      <c r="J2138">
        <f>VLOOKUP(I2138,[1]Key!$A$1:$C$72,2,FALSE)</f>
        <v>43.060250000000003</v>
      </c>
      <c r="K2138">
        <f>VLOOKUP(I2138,[1]Key!$A$1:$C$72,3,FALSE)</f>
        <v>-87.892169999999993</v>
      </c>
      <c r="L2138" t="s">
        <v>76</v>
      </c>
      <c r="M2138">
        <f>VLOOKUP(L2138,[1]Key!$A$1:$C$72,2,FALSE)</f>
        <v>43.063749000000001</v>
      </c>
      <c r="N2138">
        <f>VLOOKUP(L2138,[1]Key!$A$1:$C$72,3,FALSE)</f>
        <v>-87.887962999999999</v>
      </c>
      <c r="O2138">
        <v>4</v>
      </c>
      <c r="P2138">
        <v>0</v>
      </c>
      <c r="Q2138">
        <v>0.6</v>
      </c>
      <c r="R2138">
        <v>0.6</v>
      </c>
      <c r="S2138">
        <v>24</v>
      </c>
      <c r="T2138">
        <f t="shared" si="297"/>
        <v>-1</v>
      </c>
      <c r="U2138" s="1">
        <v>42774</v>
      </c>
      <c r="V2138" s="13">
        <f t="shared" si="298"/>
        <v>42767</v>
      </c>
      <c r="W2138" s="14">
        <f t="shared" si="299"/>
        <v>42774</v>
      </c>
      <c r="X2138" s="1" t="str">
        <f t="shared" si="300"/>
        <v>Wednesday</v>
      </c>
      <c r="Y2138" s="2">
        <v>0.91937500000000005</v>
      </c>
      <c r="Z2138" s="2">
        <f t="shared" si="301"/>
        <v>0.91666666666666663</v>
      </c>
      <c r="AA2138">
        <f>1</f>
        <v>1</v>
      </c>
      <c r="AB2138" s="1">
        <v>42774</v>
      </c>
      <c r="AC2138" s="13">
        <f t="shared" si="302"/>
        <v>42767</v>
      </c>
      <c r="AD2138" s="14">
        <f t="shared" si="303"/>
        <v>42774</v>
      </c>
      <c r="AE2138" s="1" t="str">
        <f t="shared" si="304"/>
        <v>Wednesday</v>
      </c>
      <c r="AF2138" s="2">
        <v>0.92208333333333325</v>
      </c>
      <c r="AG2138" s="2">
        <f t="shared" si="305"/>
        <v>0.91666666666666663</v>
      </c>
      <c r="AH2138" t="s">
        <v>27</v>
      </c>
    </row>
    <row r="2139" spans="1:34" x14ac:dyDescent="0.2">
      <c r="A2139">
        <v>1344495</v>
      </c>
      <c r="B2139" t="s">
        <v>20</v>
      </c>
      <c r="C2139" t="s">
        <v>112</v>
      </c>
      <c r="D2139" t="s">
        <v>22</v>
      </c>
      <c r="E2139">
        <v>53144</v>
      </c>
      <c r="F2139" t="s">
        <v>23</v>
      </c>
      <c r="G2139" t="s">
        <v>24</v>
      </c>
      <c r="H2139">
        <v>178</v>
      </c>
      <c r="I2139" t="s">
        <v>76</v>
      </c>
      <c r="J2139">
        <f>VLOOKUP(I2139,[1]Key!$A$1:$C$72,2,FALSE)</f>
        <v>43.063749000000001</v>
      </c>
      <c r="K2139">
        <f>VLOOKUP(I2139,[1]Key!$A$1:$C$72,3,FALSE)</f>
        <v>-87.887962999999999</v>
      </c>
      <c r="L2139" t="s">
        <v>78</v>
      </c>
      <c r="M2139">
        <f>VLOOKUP(L2139,[1]Key!$A$1:$C$72,2,FALSE)</f>
        <v>43.060250000000003</v>
      </c>
      <c r="N2139">
        <f>VLOOKUP(L2139,[1]Key!$A$1:$C$72,3,FALSE)</f>
        <v>-87.892169999999993</v>
      </c>
      <c r="O2139">
        <v>3</v>
      </c>
      <c r="P2139">
        <v>0</v>
      </c>
      <c r="Q2139">
        <v>0.5</v>
      </c>
      <c r="R2139">
        <v>0.4</v>
      </c>
      <c r="S2139">
        <v>18</v>
      </c>
      <c r="T2139">
        <f t="shared" si="297"/>
        <v>-1</v>
      </c>
      <c r="U2139" s="1">
        <v>42781</v>
      </c>
      <c r="V2139" s="13">
        <f t="shared" si="298"/>
        <v>42767</v>
      </c>
      <c r="W2139" s="14">
        <f t="shared" si="299"/>
        <v>42781</v>
      </c>
      <c r="X2139" s="1" t="str">
        <f t="shared" si="300"/>
        <v>Wednesday</v>
      </c>
      <c r="Y2139" s="2">
        <v>0.8680092592592592</v>
      </c>
      <c r="Z2139" s="2">
        <f t="shared" si="301"/>
        <v>0.875</v>
      </c>
      <c r="AA2139">
        <f>1</f>
        <v>1</v>
      </c>
      <c r="AB2139" s="1">
        <v>42781</v>
      </c>
      <c r="AC2139" s="13">
        <f t="shared" si="302"/>
        <v>42767</v>
      </c>
      <c r="AD2139" s="14">
        <f t="shared" si="303"/>
        <v>42781</v>
      </c>
      <c r="AE2139" s="1" t="str">
        <f t="shared" si="304"/>
        <v>Wednesday</v>
      </c>
      <c r="AF2139" s="2">
        <v>0.87008101851851849</v>
      </c>
      <c r="AG2139" s="2">
        <f t="shared" si="305"/>
        <v>0.875</v>
      </c>
      <c r="AH2139" t="s">
        <v>27</v>
      </c>
    </row>
    <row r="2140" spans="1:34" x14ac:dyDescent="0.2">
      <c r="A2140">
        <v>1344495</v>
      </c>
      <c r="B2140" t="s">
        <v>20</v>
      </c>
      <c r="C2140" t="s">
        <v>112</v>
      </c>
      <c r="D2140" t="s">
        <v>22</v>
      </c>
      <c r="E2140">
        <v>53144</v>
      </c>
      <c r="F2140" t="s">
        <v>23</v>
      </c>
      <c r="G2140" t="s">
        <v>24</v>
      </c>
      <c r="H2140">
        <v>959</v>
      </c>
      <c r="I2140" t="s">
        <v>76</v>
      </c>
      <c r="J2140">
        <f>VLOOKUP(I2140,[1]Key!$A$1:$C$72,2,FALSE)</f>
        <v>43.063749000000001</v>
      </c>
      <c r="K2140">
        <f>VLOOKUP(I2140,[1]Key!$A$1:$C$72,3,FALSE)</f>
        <v>-87.887962999999999</v>
      </c>
      <c r="L2140" t="s">
        <v>78</v>
      </c>
      <c r="M2140">
        <f>VLOOKUP(L2140,[1]Key!$A$1:$C$72,2,FALSE)</f>
        <v>43.060250000000003</v>
      </c>
      <c r="N2140">
        <f>VLOOKUP(L2140,[1]Key!$A$1:$C$72,3,FALSE)</f>
        <v>-87.892169999999993</v>
      </c>
      <c r="O2140">
        <v>5</v>
      </c>
      <c r="P2140">
        <v>0</v>
      </c>
      <c r="Q2140">
        <v>0.8</v>
      </c>
      <c r="R2140">
        <v>0.7</v>
      </c>
      <c r="S2140">
        <v>30</v>
      </c>
      <c r="T2140">
        <f t="shared" si="297"/>
        <v>-1</v>
      </c>
      <c r="U2140" s="1">
        <v>42782</v>
      </c>
      <c r="V2140" s="13">
        <f t="shared" si="298"/>
        <v>42767</v>
      </c>
      <c r="W2140" s="14">
        <f t="shared" si="299"/>
        <v>42782</v>
      </c>
      <c r="X2140" s="1" t="str">
        <f t="shared" si="300"/>
        <v>Thursday</v>
      </c>
      <c r="Y2140" s="2">
        <v>0.73136574074074068</v>
      </c>
      <c r="Z2140" s="2">
        <f t="shared" si="301"/>
        <v>0.75</v>
      </c>
      <c r="AA2140">
        <f>1</f>
        <v>1</v>
      </c>
      <c r="AB2140" s="1">
        <v>42782</v>
      </c>
      <c r="AC2140" s="13">
        <f t="shared" si="302"/>
        <v>42767</v>
      </c>
      <c r="AD2140" s="14">
        <f t="shared" si="303"/>
        <v>42782</v>
      </c>
      <c r="AE2140" s="1" t="str">
        <f t="shared" si="304"/>
        <v>Thursday</v>
      </c>
      <c r="AF2140" s="2">
        <v>0.73523148148148154</v>
      </c>
      <c r="AG2140" s="2">
        <f t="shared" si="305"/>
        <v>0.75</v>
      </c>
      <c r="AH2140" t="s">
        <v>27</v>
      </c>
    </row>
    <row r="2141" spans="1:34" x14ac:dyDescent="0.2">
      <c r="A2141">
        <v>1345070</v>
      </c>
      <c r="B2141" t="s">
        <v>20</v>
      </c>
      <c r="C2141" t="s">
        <v>28</v>
      </c>
      <c r="D2141" t="s">
        <v>22</v>
      </c>
      <c r="E2141">
        <v>53211</v>
      </c>
      <c r="F2141" t="s">
        <v>23</v>
      </c>
      <c r="G2141" t="s">
        <v>24</v>
      </c>
      <c r="H2141">
        <v>5574</v>
      </c>
      <c r="I2141" t="s">
        <v>87</v>
      </c>
      <c r="J2141">
        <f>VLOOKUP(I2141,[1]Key!$A$1:$C$72,2,FALSE)</f>
        <v>43.077359999999999</v>
      </c>
      <c r="K2141">
        <f>VLOOKUP(I2141,[1]Key!$A$1:$C$72,3,FALSE)</f>
        <v>-87.880769999999998</v>
      </c>
      <c r="L2141" t="s">
        <v>60</v>
      </c>
      <c r="M2141">
        <f>VLOOKUP(L2141,[1]Key!$A$1:$C$72,2,FALSE)</f>
        <v>43.066893999999998</v>
      </c>
      <c r="N2141">
        <f>VLOOKUP(L2141,[1]Key!$A$1:$C$72,3,FALSE)</f>
        <v>-87.877936000000005</v>
      </c>
      <c r="O2141">
        <v>5</v>
      </c>
      <c r="P2141">
        <v>0</v>
      </c>
      <c r="Q2141">
        <v>0.8</v>
      </c>
      <c r="R2141">
        <v>0.7</v>
      </c>
      <c r="S2141">
        <v>30</v>
      </c>
      <c r="T2141">
        <f t="shared" si="297"/>
        <v>-1</v>
      </c>
      <c r="U2141" s="1">
        <v>42788</v>
      </c>
      <c r="V2141" s="13">
        <f t="shared" si="298"/>
        <v>42767</v>
      </c>
      <c r="W2141" s="14">
        <f t="shared" si="299"/>
        <v>42788</v>
      </c>
      <c r="X2141" s="1" t="str">
        <f t="shared" si="300"/>
        <v>Wednesday</v>
      </c>
      <c r="Y2141" s="2">
        <v>0.9558564814814815</v>
      </c>
      <c r="Z2141" s="2">
        <f t="shared" si="301"/>
        <v>0.95833333333333326</v>
      </c>
      <c r="AA2141">
        <f>1</f>
        <v>1</v>
      </c>
      <c r="AB2141" s="1">
        <v>42788</v>
      </c>
      <c r="AC2141" s="13">
        <f t="shared" si="302"/>
        <v>42767</v>
      </c>
      <c r="AD2141" s="14">
        <f t="shared" si="303"/>
        <v>42788</v>
      </c>
      <c r="AE2141" s="1" t="str">
        <f t="shared" si="304"/>
        <v>Wednesday</v>
      </c>
      <c r="AF2141" s="2">
        <v>0.95923611111111118</v>
      </c>
      <c r="AG2141" s="2">
        <f t="shared" si="305"/>
        <v>0.95833333333333326</v>
      </c>
      <c r="AH2141" t="s">
        <v>27</v>
      </c>
    </row>
    <row r="2142" spans="1:34" x14ac:dyDescent="0.2">
      <c r="A2142">
        <v>1345070</v>
      </c>
      <c r="B2142" t="s">
        <v>20</v>
      </c>
      <c r="C2142" t="s">
        <v>28</v>
      </c>
      <c r="D2142" t="s">
        <v>22</v>
      </c>
      <c r="E2142">
        <v>53211</v>
      </c>
      <c r="F2142" t="s">
        <v>23</v>
      </c>
      <c r="G2142" t="s">
        <v>24</v>
      </c>
      <c r="H2142">
        <v>11112</v>
      </c>
      <c r="I2142" t="s">
        <v>60</v>
      </c>
      <c r="J2142">
        <f>VLOOKUP(I2142,[1]Key!$A$1:$C$72,2,FALSE)</f>
        <v>43.066893999999998</v>
      </c>
      <c r="K2142">
        <f>VLOOKUP(I2142,[1]Key!$A$1:$C$72,3,FALSE)</f>
        <v>-87.877936000000005</v>
      </c>
      <c r="L2142" t="s">
        <v>87</v>
      </c>
      <c r="M2142">
        <f>VLOOKUP(L2142,[1]Key!$A$1:$C$72,2,FALSE)</f>
        <v>43.077359999999999</v>
      </c>
      <c r="N2142">
        <f>VLOOKUP(L2142,[1]Key!$A$1:$C$72,3,FALSE)</f>
        <v>-87.880769999999998</v>
      </c>
      <c r="O2142">
        <v>5</v>
      </c>
      <c r="P2142">
        <v>0</v>
      </c>
      <c r="Q2142">
        <v>0.8</v>
      </c>
      <c r="R2142">
        <v>0.7</v>
      </c>
      <c r="S2142">
        <v>30</v>
      </c>
      <c r="T2142">
        <f t="shared" si="297"/>
        <v>-1</v>
      </c>
      <c r="U2142" s="1">
        <v>42788</v>
      </c>
      <c r="V2142" s="13">
        <f t="shared" si="298"/>
        <v>42767</v>
      </c>
      <c r="W2142" s="14">
        <f t="shared" si="299"/>
        <v>42788</v>
      </c>
      <c r="X2142" s="1" t="str">
        <f t="shared" si="300"/>
        <v>Wednesday</v>
      </c>
      <c r="Y2142" s="2">
        <v>0.4131481481481481</v>
      </c>
      <c r="Z2142" s="2">
        <f t="shared" si="301"/>
        <v>0.41666666666666663</v>
      </c>
      <c r="AA2142">
        <f>1</f>
        <v>1</v>
      </c>
      <c r="AB2142" s="1">
        <v>42788</v>
      </c>
      <c r="AC2142" s="13">
        <f t="shared" si="302"/>
        <v>42767</v>
      </c>
      <c r="AD2142" s="14">
        <f t="shared" si="303"/>
        <v>42788</v>
      </c>
      <c r="AE2142" s="1" t="str">
        <f t="shared" si="304"/>
        <v>Wednesday</v>
      </c>
      <c r="AF2142" s="2">
        <v>0.41627314814814814</v>
      </c>
      <c r="AG2142" s="2">
        <f t="shared" si="305"/>
        <v>0.41666666666666663</v>
      </c>
      <c r="AH2142" t="s">
        <v>27</v>
      </c>
    </row>
    <row r="2143" spans="1:34" x14ac:dyDescent="0.2">
      <c r="A2143">
        <v>1345070</v>
      </c>
      <c r="B2143" t="s">
        <v>20</v>
      </c>
      <c r="C2143" t="s">
        <v>28</v>
      </c>
      <c r="D2143" t="s">
        <v>22</v>
      </c>
      <c r="E2143">
        <v>53211</v>
      </c>
      <c r="F2143" t="s">
        <v>23</v>
      </c>
      <c r="G2143" t="s">
        <v>24</v>
      </c>
      <c r="H2143">
        <v>11094</v>
      </c>
      <c r="I2143" t="s">
        <v>60</v>
      </c>
      <c r="J2143">
        <f>VLOOKUP(I2143,[1]Key!$A$1:$C$72,2,FALSE)</f>
        <v>43.066893999999998</v>
      </c>
      <c r="K2143">
        <f>VLOOKUP(I2143,[1]Key!$A$1:$C$72,3,FALSE)</f>
        <v>-87.877936000000005</v>
      </c>
      <c r="L2143" t="s">
        <v>87</v>
      </c>
      <c r="M2143">
        <f>VLOOKUP(L2143,[1]Key!$A$1:$C$72,2,FALSE)</f>
        <v>43.077359999999999</v>
      </c>
      <c r="N2143">
        <f>VLOOKUP(L2143,[1]Key!$A$1:$C$72,3,FALSE)</f>
        <v>-87.880769999999998</v>
      </c>
      <c r="O2143">
        <v>5</v>
      </c>
      <c r="P2143">
        <v>0</v>
      </c>
      <c r="Q2143">
        <v>0.8</v>
      </c>
      <c r="R2143">
        <v>0.7</v>
      </c>
      <c r="S2143">
        <v>30</v>
      </c>
      <c r="T2143">
        <f t="shared" si="297"/>
        <v>-1</v>
      </c>
      <c r="U2143" s="1">
        <v>42777</v>
      </c>
      <c r="V2143" s="13">
        <f t="shared" si="298"/>
        <v>42767</v>
      </c>
      <c r="W2143" s="14">
        <f t="shared" si="299"/>
        <v>42777</v>
      </c>
      <c r="X2143" s="1" t="str">
        <f t="shared" si="300"/>
        <v>Saturday</v>
      </c>
      <c r="Y2143" s="2">
        <v>0.36912037037037032</v>
      </c>
      <c r="Z2143" s="2">
        <f t="shared" si="301"/>
        <v>0.375</v>
      </c>
      <c r="AA2143">
        <f>1</f>
        <v>1</v>
      </c>
      <c r="AB2143" s="1">
        <v>42777</v>
      </c>
      <c r="AC2143" s="13">
        <f t="shared" si="302"/>
        <v>42767</v>
      </c>
      <c r="AD2143" s="14">
        <f t="shared" si="303"/>
        <v>42777</v>
      </c>
      <c r="AE2143" s="1" t="str">
        <f t="shared" si="304"/>
        <v>Saturday</v>
      </c>
      <c r="AF2143" s="2">
        <v>0.37254629629629626</v>
      </c>
      <c r="AG2143" s="2">
        <f t="shared" si="305"/>
        <v>0.375</v>
      </c>
      <c r="AH2143" t="s">
        <v>27</v>
      </c>
    </row>
    <row r="2144" spans="1:34" x14ac:dyDescent="0.2">
      <c r="A2144">
        <v>1351368</v>
      </c>
      <c r="B2144" t="s">
        <v>20</v>
      </c>
      <c r="C2144" t="s">
        <v>28</v>
      </c>
      <c r="D2144" t="s">
        <v>22</v>
      </c>
      <c r="E2144">
        <v>53202</v>
      </c>
      <c r="F2144" t="s">
        <v>23</v>
      </c>
      <c r="G2144" t="s">
        <v>24</v>
      </c>
      <c r="H2144">
        <v>5494</v>
      </c>
      <c r="I2144" t="s">
        <v>61</v>
      </c>
      <c r="J2144">
        <f>VLOOKUP(I2144,[1]Key!$A$1:$C$72,2,FALSE)</f>
        <v>43.058619999999998</v>
      </c>
      <c r="K2144">
        <f>VLOOKUP(I2144,[1]Key!$A$1:$C$72,3,FALSE)</f>
        <v>-87.885319999999993</v>
      </c>
      <c r="L2144" t="s">
        <v>41</v>
      </c>
      <c r="M2144">
        <f>VLOOKUP(L2144,[1]Key!$A$1:$C$72,2,FALSE)</f>
        <v>43.04824</v>
      </c>
      <c r="N2144">
        <f>VLOOKUP(L2144,[1]Key!$A$1:$C$72,3,FALSE)</f>
        <v>-87.904970000000006</v>
      </c>
      <c r="O2144">
        <v>15</v>
      </c>
      <c r="P2144">
        <v>0</v>
      </c>
      <c r="Q2144">
        <v>2.2999999999999998</v>
      </c>
      <c r="R2144">
        <v>2.1</v>
      </c>
      <c r="S2144">
        <v>90</v>
      </c>
      <c r="T2144">
        <f t="shared" si="297"/>
        <v>-1</v>
      </c>
      <c r="U2144" s="1">
        <v>42783</v>
      </c>
      <c r="V2144" s="13">
        <f t="shared" si="298"/>
        <v>42767</v>
      </c>
      <c r="W2144" s="14">
        <f t="shared" si="299"/>
        <v>42783</v>
      </c>
      <c r="X2144" s="1" t="str">
        <f t="shared" si="300"/>
        <v>Friday</v>
      </c>
      <c r="Y2144" s="2">
        <v>0.48075231481481479</v>
      </c>
      <c r="Z2144" s="2">
        <f t="shared" si="301"/>
        <v>0.5</v>
      </c>
      <c r="AA2144">
        <f>1</f>
        <v>1</v>
      </c>
      <c r="AB2144" s="1">
        <v>42783</v>
      </c>
      <c r="AC2144" s="13">
        <f t="shared" si="302"/>
        <v>42767</v>
      </c>
      <c r="AD2144" s="14">
        <f t="shared" si="303"/>
        <v>42783</v>
      </c>
      <c r="AE2144" s="1" t="str">
        <f t="shared" si="304"/>
        <v>Friday</v>
      </c>
      <c r="AF2144" s="2">
        <v>0.49136574074074074</v>
      </c>
      <c r="AG2144" s="2">
        <f t="shared" si="305"/>
        <v>0.5</v>
      </c>
      <c r="AH2144" t="s">
        <v>27</v>
      </c>
    </row>
    <row r="2145" spans="1:34" x14ac:dyDescent="0.2">
      <c r="A2145">
        <v>1351368</v>
      </c>
      <c r="B2145" t="s">
        <v>20</v>
      </c>
      <c r="C2145" t="s">
        <v>28</v>
      </c>
      <c r="D2145" t="s">
        <v>22</v>
      </c>
      <c r="E2145">
        <v>53202</v>
      </c>
      <c r="F2145" t="s">
        <v>23</v>
      </c>
      <c r="G2145" t="s">
        <v>24</v>
      </c>
      <c r="H2145">
        <v>957</v>
      </c>
      <c r="I2145" t="s">
        <v>41</v>
      </c>
      <c r="J2145">
        <f>VLOOKUP(I2145,[1]Key!$A$1:$C$72,2,FALSE)</f>
        <v>43.04824</v>
      </c>
      <c r="K2145">
        <f>VLOOKUP(I2145,[1]Key!$A$1:$C$72,3,FALSE)</f>
        <v>-87.904970000000006</v>
      </c>
      <c r="L2145" t="s">
        <v>80</v>
      </c>
      <c r="M2145">
        <f>VLOOKUP(L2145,[1]Key!$A$1:$C$72,2,FALSE)</f>
        <v>43.052460000000004</v>
      </c>
      <c r="N2145">
        <f>VLOOKUP(L2145,[1]Key!$A$1:$C$72,3,FALSE)</f>
        <v>-87.891000000000005</v>
      </c>
      <c r="O2145">
        <v>10</v>
      </c>
      <c r="P2145">
        <v>0</v>
      </c>
      <c r="Q2145">
        <v>1.5</v>
      </c>
      <c r="R2145">
        <v>1.4</v>
      </c>
      <c r="S2145">
        <v>60</v>
      </c>
      <c r="T2145">
        <f t="shared" si="297"/>
        <v>-1</v>
      </c>
      <c r="U2145" s="1">
        <v>42783</v>
      </c>
      <c r="V2145" s="13">
        <f t="shared" si="298"/>
        <v>42767</v>
      </c>
      <c r="W2145" s="14">
        <f t="shared" si="299"/>
        <v>42783</v>
      </c>
      <c r="X2145" s="1" t="str">
        <f t="shared" si="300"/>
        <v>Friday</v>
      </c>
      <c r="Y2145" s="2">
        <v>0.53482638888888889</v>
      </c>
      <c r="Z2145" s="2">
        <f t="shared" si="301"/>
        <v>0.54166666666666663</v>
      </c>
      <c r="AA2145">
        <f>1</f>
        <v>1</v>
      </c>
      <c r="AB2145" s="1">
        <v>42783</v>
      </c>
      <c r="AC2145" s="13">
        <f t="shared" si="302"/>
        <v>42767</v>
      </c>
      <c r="AD2145" s="14">
        <f t="shared" si="303"/>
        <v>42783</v>
      </c>
      <c r="AE2145" s="1" t="str">
        <f t="shared" si="304"/>
        <v>Friday</v>
      </c>
      <c r="AF2145" s="2">
        <v>0.54197916666666668</v>
      </c>
      <c r="AG2145" s="2">
        <f t="shared" si="305"/>
        <v>0.54166666666666663</v>
      </c>
      <c r="AH2145" t="s">
        <v>27</v>
      </c>
    </row>
    <row r="2146" spans="1:34" x14ac:dyDescent="0.2">
      <c r="A2146">
        <v>1351368</v>
      </c>
      <c r="B2146" t="s">
        <v>20</v>
      </c>
      <c r="C2146" t="s">
        <v>28</v>
      </c>
      <c r="D2146" t="s">
        <v>22</v>
      </c>
      <c r="E2146">
        <v>53202</v>
      </c>
      <c r="F2146" t="s">
        <v>23</v>
      </c>
      <c r="G2146" t="s">
        <v>24</v>
      </c>
      <c r="H2146">
        <v>11104</v>
      </c>
      <c r="I2146" t="s">
        <v>74</v>
      </c>
      <c r="J2146">
        <f>VLOOKUP(I2146,[1]Key!$A$1:$C$72,2,FALSE)</f>
        <v>43.040154000000001</v>
      </c>
      <c r="K2146">
        <f>VLOOKUP(I2146,[1]Key!$A$1:$C$72,3,FALSE)</f>
        <v>-87.932113000000001</v>
      </c>
      <c r="L2146" t="s">
        <v>31</v>
      </c>
      <c r="M2146">
        <f>VLOOKUP(L2146,[1]Key!$A$1:$C$72,2,FALSE)</f>
        <v>43.03519</v>
      </c>
      <c r="N2146">
        <f>VLOOKUP(L2146,[1]Key!$A$1:$C$72,3,FALSE)</f>
        <v>-87.907390000000007</v>
      </c>
      <c r="O2146">
        <v>17</v>
      </c>
      <c r="P2146">
        <v>0</v>
      </c>
      <c r="Q2146">
        <v>2.6</v>
      </c>
      <c r="R2146">
        <v>2.4</v>
      </c>
      <c r="S2146">
        <v>102</v>
      </c>
      <c r="T2146">
        <f t="shared" si="297"/>
        <v>-1</v>
      </c>
      <c r="U2146" s="1">
        <v>42786</v>
      </c>
      <c r="V2146" s="13">
        <f t="shared" si="298"/>
        <v>42767</v>
      </c>
      <c r="W2146" s="14">
        <f t="shared" si="299"/>
        <v>42786</v>
      </c>
      <c r="X2146" s="1" t="str">
        <f t="shared" si="300"/>
        <v>Monday</v>
      </c>
      <c r="Y2146" s="2">
        <v>0.54479166666666667</v>
      </c>
      <c r="Z2146" s="2">
        <f t="shared" si="301"/>
        <v>0.54166666666666663</v>
      </c>
      <c r="AA2146">
        <f>1</f>
        <v>1</v>
      </c>
      <c r="AB2146" s="1">
        <v>42786</v>
      </c>
      <c r="AC2146" s="13">
        <f t="shared" si="302"/>
        <v>42767</v>
      </c>
      <c r="AD2146" s="14">
        <f t="shared" si="303"/>
        <v>42786</v>
      </c>
      <c r="AE2146" s="1" t="str">
        <f t="shared" si="304"/>
        <v>Monday</v>
      </c>
      <c r="AF2146" s="2">
        <v>0.5564351851851852</v>
      </c>
      <c r="AG2146" s="2">
        <f t="shared" si="305"/>
        <v>0.54166666666666663</v>
      </c>
      <c r="AH2146" t="s">
        <v>27</v>
      </c>
    </row>
    <row r="2147" spans="1:34" x14ac:dyDescent="0.2">
      <c r="A2147">
        <v>1351385</v>
      </c>
      <c r="B2147" t="s">
        <v>20</v>
      </c>
      <c r="C2147" t="s">
        <v>28</v>
      </c>
      <c r="D2147" t="s">
        <v>22</v>
      </c>
      <c r="E2147">
        <v>53211</v>
      </c>
      <c r="F2147" t="s">
        <v>23</v>
      </c>
      <c r="G2147" t="s">
        <v>24</v>
      </c>
      <c r="H2147">
        <v>5577</v>
      </c>
      <c r="I2147" t="s">
        <v>60</v>
      </c>
      <c r="J2147">
        <f>VLOOKUP(I2147,[1]Key!$A$1:$C$72,2,FALSE)</f>
        <v>43.066893999999998</v>
      </c>
      <c r="K2147">
        <f>VLOOKUP(I2147,[1]Key!$A$1:$C$72,3,FALSE)</f>
        <v>-87.877936000000005</v>
      </c>
      <c r="L2147" t="s">
        <v>87</v>
      </c>
      <c r="M2147">
        <f>VLOOKUP(L2147,[1]Key!$A$1:$C$72,2,FALSE)</f>
        <v>43.077359999999999</v>
      </c>
      <c r="N2147">
        <f>VLOOKUP(L2147,[1]Key!$A$1:$C$72,3,FALSE)</f>
        <v>-87.880769999999998</v>
      </c>
      <c r="O2147">
        <v>6</v>
      </c>
      <c r="P2147">
        <v>0</v>
      </c>
      <c r="Q2147">
        <v>0.9</v>
      </c>
      <c r="R2147">
        <v>0.9</v>
      </c>
      <c r="S2147">
        <v>36</v>
      </c>
      <c r="T2147">
        <f t="shared" si="297"/>
        <v>-1</v>
      </c>
      <c r="U2147" s="1">
        <v>42785</v>
      </c>
      <c r="V2147" s="13">
        <f t="shared" si="298"/>
        <v>42767</v>
      </c>
      <c r="W2147" s="14">
        <f t="shared" si="299"/>
        <v>42785</v>
      </c>
      <c r="X2147" s="1" t="str">
        <f t="shared" si="300"/>
        <v>Sunday</v>
      </c>
      <c r="Y2147" s="2">
        <v>0.72657407407407415</v>
      </c>
      <c r="Z2147" s="2">
        <f t="shared" si="301"/>
        <v>0.70833333333333326</v>
      </c>
      <c r="AA2147">
        <f>1</f>
        <v>1</v>
      </c>
      <c r="AB2147" s="1">
        <v>42785</v>
      </c>
      <c r="AC2147" s="13">
        <f t="shared" si="302"/>
        <v>42767</v>
      </c>
      <c r="AD2147" s="14">
        <f t="shared" si="303"/>
        <v>42785</v>
      </c>
      <c r="AE2147" s="1" t="str">
        <f t="shared" si="304"/>
        <v>Sunday</v>
      </c>
      <c r="AF2147" s="2">
        <v>0.73089120370370375</v>
      </c>
      <c r="AG2147" s="2">
        <f t="shared" si="305"/>
        <v>0.75</v>
      </c>
      <c r="AH2147" t="s">
        <v>27</v>
      </c>
    </row>
    <row r="2148" spans="1:34" x14ac:dyDescent="0.2">
      <c r="A2148">
        <v>1357250</v>
      </c>
      <c r="B2148" t="s">
        <v>20</v>
      </c>
      <c r="C2148" t="s">
        <v>28</v>
      </c>
      <c r="D2148" t="s">
        <v>22</v>
      </c>
      <c r="E2148">
        <v>53202</v>
      </c>
      <c r="F2148" t="s">
        <v>23</v>
      </c>
      <c r="G2148" t="s">
        <v>24</v>
      </c>
      <c r="H2148">
        <v>216</v>
      </c>
      <c r="I2148" t="s">
        <v>32</v>
      </c>
      <c r="J2148">
        <f>VLOOKUP(I2148,[1]Key!$A$1:$C$72,2,FALSE)</f>
        <v>43.038719999999998</v>
      </c>
      <c r="K2148">
        <f>VLOOKUP(I2148,[1]Key!$A$1:$C$72,3,FALSE)</f>
        <v>-87.905339999999995</v>
      </c>
      <c r="L2148" t="s">
        <v>69</v>
      </c>
      <c r="M2148">
        <f>VLOOKUP(L2148,[1]Key!$A$1:$C$72,2,FALSE)</f>
        <v>43.048200000000001</v>
      </c>
      <c r="N2148">
        <f>VLOOKUP(L2148,[1]Key!$A$1:$C$72,3,FALSE)</f>
        <v>-87.900859999999994</v>
      </c>
      <c r="O2148">
        <v>5</v>
      </c>
      <c r="P2148">
        <v>0</v>
      </c>
      <c r="Q2148">
        <v>0.8</v>
      </c>
      <c r="R2148">
        <v>0.7</v>
      </c>
      <c r="S2148">
        <v>30</v>
      </c>
      <c r="T2148">
        <f t="shared" si="297"/>
        <v>-1</v>
      </c>
      <c r="U2148" s="1">
        <v>42786</v>
      </c>
      <c r="V2148" s="13">
        <f t="shared" si="298"/>
        <v>42767</v>
      </c>
      <c r="W2148" s="14">
        <f t="shared" si="299"/>
        <v>42786</v>
      </c>
      <c r="X2148" s="1" t="str">
        <f t="shared" si="300"/>
        <v>Monday</v>
      </c>
      <c r="Y2148" s="2">
        <v>0.88512731481481488</v>
      </c>
      <c r="Z2148" s="2">
        <f t="shared" si="301"/>
        <v>0.875</v>
      </c>
      <c r="AA2148">
        <f>1</f>
        <v>1</v>
      </c>
      <c r="AB2148" s="1">
        <v>42786</v>
      </c>
      <c r="AC2148" s="13">
        <f t="shared" si="302"/>
        <v>42767</v>
      </c>
      <c r="AD2148" s="14">
        <f t="shared" si="303"/>
        <v>42786</v>
      </c>
      <c r="AE2148" s="1" t="str">
        <f t="shared" si="304"/>
        <v>Monday</v>
      </c>
      <c r="AF2148" s="2">
        <v>0.88863425925925921</v>
      </c>
      <c r="AG2148" s="2">
        <f t="shared" si="305"/>
        <v>0.875</v>
      </c>
      <c r="AH2148" t="s">
        <v>27</v>
      </c>
    </row>
    <row r="2149" spans="1:34" x14ac:dyDescent="0.2">
      <c r="A2149">
        <v>1357250</v>
      </c>
      <c r="B2149" t="s">
        <v>20</v>
      </c>
      <c r="C2149" t="s">
        <v>28</v>
      </c>
      <c r="D2149" t="s">
        <v>22</v>
      </c>
      <c r="E2149">
        <v>53202</v>
      </c>
      <c r="F2149" t="s">
        <v>23</v>
      </c>
      <c r="G2149" t="s">
        <v>24</v>
      </c>
      <c r="H2149">
        <v>5573</v>
      </c>
      <c r="I2149" t="s">
        <v>69</v>
      </c>
      <c r="J2149">
        <f>VLOOKUP(I2149,[1]Key!$A$1:$C$72,2,FALSE)</f>
        <v>43.048200000000001</v>
      </c>
      <c r="K2149">
        <f>VLOOKUP(I2149,[1]Key!$A$1:$C$72,3,FALSE)</f>
        <v>-87.900859999999994</v>
      </c>
      <c r="L2149" t="s">
        <v>43</v>
      </c>
      <c r="M2149">
        <f>VLOOKUP(L2149,[1]Key!$A$1:$C$72,2,FALSE)</f>
        <v>43.03886</v>
      </c>
      <c r="N2149">
        <f>VLOOKUP(L2149,[1]Key!$A$1:$C$72,3,FALSE)</f>
        <v>-87.902720000000002</v>
      </c>
      <c r="O2149">
        <v>5</v>
      </c>
      <c r="P2149">
        <v>0</v>
      </c>
      <c r="Q2149">
        <v>0.8</v>
      </c>
      <c r="R2149">
        <v>0.7</v>
      </c>
      <c r="S2149">
        <v>30</v>
      </c>
      <c r="T2149">
        <f t="shared" si="297"/>
        <v>-1</v>
      </c>
      <c r="U2149" s="1">
        <v>42789</v>
      </c>
      <c r="V2149" s="13">
        <f t="shared" si="298"/>
        <v>42767</v>
      </c>
      <c r="W2149" s="14">
        <f t="shared" si="299"/>
        <v>42789</v>
      </c>
      <c r="X2149" s="1" t="str">
        <f t="shared" si="300"/>
        <v>Thursday</v>
      </c>
      <c r="Y2149" s="2">
        <v>0.28459490740740739</v>
      </c>
      <c r="Z2149" s="2">
        <f t="shared" si="301"/>
        <v>0.29166666666666663</v>
      </c>
      <c r="AA2149">
        <f>1</f>
        <v>1</v>
      </c>
      <c r="AB2149" s="1">
        <v>42789</v>
      </c>
      <c r="AC2149" s="13">
        <f t="shared" si="302"/>
        <v>42767</v>
      </c>
      <c r="AD2149" s="14">
        <f t="shared" si="303"/>
        <v>42789</v>
      </c>
      <c r="AE2149" s="1" t="str">
        <f t="shared" si="304"/>
        <v>Thursday</v>
      </c>
      <c r="AF2149" s="2">
        <v>0.28803240740740738</v>
      </c>
      <c r="AG2149" s="2">
        <f t="shared" si="305"/>
        <v>0.29166666666666663</v>
      </c>
      <c r="AH2149" t="s">
        <v>27</v>
      </c>
    </row>
    <row r="2150" spans="1:34" x14ac:dyDescent="0.2">
      <c r="A2150">
        <v>1357250</v>
      </c>
      <c r="B2150" t="s">
        <v>20</v>
      </c>
      <c r="C2150" t="s">
        <v>28</v>
      </c>
      <c r="D2150" t="s">
        <v>22</v>
      </c>
      <c r="E2150">
        <v>53202</v>
      </c>
      <c r="F2150" t="s">
        <v>23</v>
      </c>
      <c r="G2150" t="s">
        <v>24</v>
      </c>
      <c r="H2150">
        <v>182</v>
      </c>
      <c r="I2150" t="s">
        <v>54</v>
      </c>
      <c r="J2150">
        <f>VLOOKUP(I2150,[1]Key!$A$1:$C$72,2,FALSE)</f>
        <v>43.046570000000003</v>
      </c>
      <c r="K2150">
        <f>VLOOKUP(I2150,[1]Key!$A$1:$C$72,3,FALSE)</f>
        <v>-87.908720000000002</v>
      </c>
      <c r="L2150" t="s">
        <v>69</v>
      </c>
      <c r="M2150">
        <f>VLOOKUP(L2150,[1]Key!$A$1:$C$72,2,FALSE)</f>
        <v>43.048200000000001</v>
      </c>
      <c r="N2150">
        <f>VLOOKUP(L2150,[1]Key!$A$1:$C$72,3,FALSE)</f>
        <v>-87.900859999999994</v>
      </c>
      <c r="O2150">
        <v>3</v>
      </c>
      <c r="P2150">
        <v>0</v>
      </c>
      <c r="Q2150">
        <v>0.5</v>
      </c>
      <c r="R2150">
        <v>0.4</v>
      </c>
      <c r="S2150">
        <v>18</v>
      </c>
      <c r="T2150">
        <f t="shared" si="297"/>
        <v>-1</v>
      </c>
      <c r="U2150" s="1">
        <v>42792</v>
      </c>
      <c r="V2150" s="13">
        <f t="shared" si="298"/>
        <v>42767</v>
      </c>
      <c r="W2150" s="14">
        <f t="shared" si="299"/>
        <v>42792</v>
      </c>
      <c r="X2150" s="1" t="str">
        <f t="shared" si="300"/>
        <v>Sunday</v>
      </c>
      <c r="Y2150" s="2">
        <v>9.7048611111111113E-2</v>
      </c>
      <c r="Z2150" s="2">
        <f t="shared" si="301"/>
        <v>8.3333333333333329E-2</v>
      </c>
      <c r="AA2150">
        <f>1</f>
        <v>1</v>
      </c>
      <c r="AB2150" s="1">
        <v>42792</v>
      </c>
      <c r="AC2150" s="13">
        <f t="shared" si="302"/>
        <v>42767</v>
      </c>
      <c r="AD2150" s="14">
        <f t="shared" si="303"/>
        <v>42792</v>
      </c>
      <c r="AE2150" s="1" t="str">
        <f t="shared" si="304"/>
        <v>Sunday</v>
      </c>
      <c r="AF2150" s="2">
        <v>9.9143518518518506E-2</v>
      </c>
      <c r="AG2150" s="2">
        <f t="shared" si="305"/>
        <v>8.3333333333333329E-2</v>
      </c>
      <c r="AH2150" t="s">
        <v>27</v>
      </c>
    </row>
    <row r="2151" spans="1:34" x14ac:dyDescent="0.2">
      <c r="A2151">
        <v>1357250</v>
      </c>
      <c r="B2151" t="s">
        <v>20</v>
      </c>
      <c r="C2151" t="s">
        <v>28</v>
      </c>
      <c r="D2151" t="s">
        <v>22</v>
      </c>
      <c r="E2151">
        <v>53202</v>
      </c>
      <c r="F2151" t="s">
        <v>23</v>
      </c>
      <c r="G2151" t="s">
        <v>24</v>
      </c>
      <c r="H2151">
        <v>5459</v>
      </c>
      <c r="I2151" t="s">
        <v>69</v>
      </c>
      <c r="J2151">
        <f>VLOOKUP(I2151,[1]Key!$A$1:$C$72,2,FALSE)</f>
        <v>43.048200000000001</v>
      </c>
      <c r="K2151">
        <f>VLOOKUP(I2151,[1]Key!$A$1:$C$72,3,FALSE)</f>
        <v>-87.900859999999994</v>
      </c>
      <c r="L2151" t="s">
        <v>54</v>
      </c>
      <c r="M2151">
        <f>VLOOKUP(L2151,[1]Key!$A$1:$C$72,2,FALSE)</f>
        <v>43.046570000000003</v>
      </c>
      <c r="N2151">
        <f>VLOOKUP(L2151,[1]Key!$A$1:$C$72,3,FALSE)</f>
        <v>-87.908720000000002</v>
      </c>
      <c r="O2151">
        <v>4</v>
      </c>
      <c r="P2151">
        <v>0</v>
      </c>
      <c r="Q2151">
        <v>0.6</v>
      </c>
      <c r="R2151">
        <v>0.6</v>
      </c>
      <c r="S2151">
        <v>24</v>
      </c>
      <c r="T2151">
        <f t="shared" si="297"/>
        <v>-1</v>
      </c>
      <c r="U2151" s="1">
        <v>42777</v>
      </c>
      <c r="V2151" s="13">
        <f t="shared" si="298"/>
        <v>42767</v>
      </c>
      <c r="W2151" s="14">
        <f t="shared" si="299"/>
        <v>42777</v>
      </c>
      <c r="X2151" s="1" t="str">
        <f t="shared" si="300"/>
        <v>Saturday</v>
      </c>
      <c r="Y2151" s="2">
        <v>0.87422453703703706</v>
      </c>
      <c r="Z2151" s="2">
        <f t="shared" si="301"/>
        <v>0.875</v>
      </c>
      <c r="AA2151">
        <f>1</f>
        <v>1</v>
      </c>
      <c r="AB2151" s="1">
        <v>42777</v>
      </c>
      <c r="AC2151" s="13">
        <f t="shared" si="302"/>
        <v>42767</v>
      </c>
      <c r="AD2151" s="14">
        <f t="shared" si="303"/>
        <v>42777</v>
      </c>
      <c r="AE2151" s="1" t="str">
        <f t="shared" si="304"/>
        <v>Saturday</v>
      </c>
      <c r="AF2151" s="2">
        <v>0.87649305555555557</v>
      </c>
      <c r="AG2151" s="2">
        <f t="shared" si="305"/>
        <v>0.875</v>
      </c>
      <c r="AH2151" t="s">
        <v>27</v>
      </c>
    </row>
    <row r="2152" spans="1:34" x14ac:dyDescent="0.2">
      <c r="A2152">
        <v>1357250</v>
      </c>
      <c r="B2152" t="s">
        <v>20</v>
      </c>
      <c r="C2152" t="s">
        <v>28</v>
      </c>
      <c r="D2152" t="s">
        <v>22</v>
      </c>
      <c r="E2152">
        <v>53202</v>
      </c>
      <c r="F2152" t="s">
        <v>23</v>
      </c>
      <c r="G2152" t="s">
        <v>24</v>
      </c>
      <c r="H2152">
        <v>243</v>
      </c>
      <c r="I2152" t="s">
        <v>69</v>
      </c>
      <c r="J2152">
        <f>VLOOKUP(I2152,[1]Key!$A$1:$C$72,2,FALSE)</f>
        <v>43.048200000000001</v>
      </c>
      <c r="K2152">
        <f>VLOOKUP(I2152,[1]Key!$A$1:$C$72,3,FALSE)</f>
        <v>-87.900859999999994</v>
      </c>
      <c r="L2152" t="s">
        <v>43</v>
      </c>
      <c r="M2152">
        <f>VLOOKUP(L2152,[1]Key!$A$1:$C$72,2,FALSE)</f>
        <v>43.03886</v>
      </c>
      <c r="N2152">
        <f>VLOOKUP(L2152,[1]Key!$A$1:$C$72,3,FALSE)</f>
        <v>-87.902720000000002</v>
      </c>
      <c r="O2152">
        <v>5</v>
      </c>
      <c r="P2152">
        <v>0</v>
      </c>
      <c r="Q2152">
        <v>0.8</v>
      </c>
      <c r="R2152">
        <v>0.7</v>
      </c>
      <c r="S2152">
        <v>30</v>
      </c>
      <c r="T2152">
        <f t="shared" si="297"/>
        <v>-1</v>
      </c>
      <c r="U2152" s="1">
        <v>42773</v>
      </c>
      <c r="V2152" s="13">
        <f t="shared" si="298"/>
        <v>42767</v>
      </c>
      <c r="W2152" s="14">
        <f t="shared" si="299"/>
        <v>42773</v>
      </c>
      <c r="X2152" s="1" t="str">
        <f t="shared" si="300"/>
        <v>Tuesday</v>
      </c>
      <c r="Y2152" s="2">
        <v>0.26896990740740739</v>
      </c>
      <c r="Z2152" s="2">
        <f t="shared" si="301"/>
        <v>0.25</v>
      </c>
      <c r="AA2152">
        <f>1</f>
        <v>1</v>
      </c>
      <c r="AB2152" s="1">
        <v>42773</v>
      </c>
      <c r="AC2152" s="13">
        <f t="shared" si="302"/>
        <v>42767</v>
      </c>
      <c r="AD2152" s="14">
        <f t="shared" si="303"/>
        <v>42773</v>
      </c>
      <c r="AE2152" s="1" t="str">
        <f t="shared" si="304"/>
        <v>Tuesday</v>
      </c>
      <c r="AF2152" s="2">
        <v>0.27236111111111111</v>
      </c>
      <c r="AG2152" s="2">
        <f t="shared" si="305"/>
        <v>0.29166666666666663</v>
      </c>
      <c r="AH2152" t="s">
        <v>27</v>
      </c>
    </row>
    <row r="2153" spans="1:34" x14ac:dyDescent="0.2">
      <c r="A2153">
        <v>1357250</v>
      </c>
      <c r="B2153" t="s">
        <v>20</v>
      </c>
      <c r="C2153" t="s">
        <v>28</v>
      </c>
      <c r="D2153" t="s">
        <v>22</v>
      </c>
      <c r="E2153">
        <v>53202</v>
      </c>
      <c r="F2153" t="s">
        <v>23</v>
      </c>
      <c r="G2153" t="s">
        <v>24</v>
      </c>
      <c r="H2153">
        <v>243</v>
      </c>
      <c r="I2153" t="s">
        <v>69</v>
      </c>
      <c r="J2153">
        <f>VLOOKUP(I2153,[1]Key!$A$1:$C$72,2,FALSE)</f>
        <v>43.048200000000001</v>
      </c>
      <c r="K2153">
        <f>VLOOKUP(I2153,[1]Key!$A$1:$C$72,3,FALSE)</f>
        <v>-87.900859999999994</v>
      </c>
      <c r="L2153" t="s">
        <v>43</v>
      </c>
      <c r="M2153">
        <f>VLOOKUP(L2153,[1]Key!$A$1:$C$72,2,FALSE)</f>
        <v>43.03886</v>
      </c>
      <c r="N2153">
        <f>VLOOKUP(L2153,[1]Key!$A$1:$C$72,3,FALSE)</f>
        <v>-87.902720000000002</v>
      </c>
      <c r="O2153">
        <v>4</v>
      </c>
      <c r="P2153">
        <v>0</v>
      </c>
      <c r="Q2153">
        <v>0.6</v>
      </c>
      <c r="R2153">
        <v>0.6</v>
      </c>
      <c r="S2153">
        <v>24</v>
      </c>
      <c r="T2153">
        <f t="shared" si="297"/>
        <v>-1</v>
      </c>
      <c r="U2153" s="1">
        <v>42769</v>
      </c>
      <c r="V2153" s="13">
        <f t="shared" si="298"/>
        <v>42767</v>
      </c>
      <c r="W2153" s="14">
        <f t="shared" si="299"/>
        <v>42769</v>
      </c>
      <c r="X2153" s="1" t="str">
        <f t="shared" si="300"/>
        <v>Friday</v>
      </c>
      <c r="Y2153" s="2">
        <v>0.27991898148148148</v>
      </c>
      <c r="Z2153" s="2">
        <f t="shared" si="301"/>
        <v>0.29166666666666663</v>
      </c>
      <c r="AA2153">
        <f>1</f>
        <v>1</v>
      </c>
      <c r="AB2153" s="1">
        <v>42769</v>
      </c>
      <c r="AC2153" s="13">
        <f t="shared" si="302"/>
        <v>42767</v>
      </c>
      <c r="AD2153" s="14">
        <f t="shared" si="303"/>
        <v>42769</v>
      </c>
      <c r="AE2153" s="1" t="str">
        <f t="shared" si="304"/>
        <v>Friday</v>
      </c>
      <c r="AF2153" s="2">
        <v>0.28287037037037038</v>
      </c>
      <c r="AG2153" s="2">
        <f t="shared" si="305"/>
        <v>0.29166666666666663</v>
      </c>
      <c r="AH2153" t="s">
        <v>27</v>
      </c>
    </row>
    <row r="2154" spans="1:34" x14ac:dyDescent="0.2">
      <c r="A2154">
        <v>1357250</v>
      </c>
      <c r="B2154" t="s">
        <v>20</v>
      </c>
      <c r="C2154" t="s">
        <v>28</v>
      </c>
      <c r="D2154" t="s">
        <v>22</v>
      </c>
      <c r="E2154">
        <v>53202</v>
      </c>
      <c r="F2154" t="s">
        <v>23</v>
      </c>
      <c r="G2154" t="s">
        <v>24</v>
      </c>
      <c r="H2154">
        <v>243</v>
      </c>
      <c r="I2154" t="s">
        <v>43</v>
      </c>
      <c r="J2154">
        <f>VLOOKUP(I2154,[1]Key!$A$1:$C$72,2,FALSE)</f>
        <v>43.03886</v>
      </c>
      <c r="K2154">
        <f>VLOOKUP(I2154,[1]Key!$A$1:$C$72,3,FALSE)</f>
        <v>-87.902720000000002</v>
      </c>
      <c r="L2154" t="s">
        <v>69</v>
      </c>
      <c r="M2154">
        <f>VLOOKUP(L2154,[1]Key!$A$1:$C$72,2,FALSE)</f>
        <v>43.048200000000001</v>
      </c>
      <c r="N2154">
        <f>VLOOKUP(L2154,[1]Key!$A$1:$C$72,3,FALSE)</f>
        <v>-87.900859999999994</v>
      </c>
      <c r="O2154">
        <v>6</v>
      </c>
      <c r="P2154">
        <v>0</v>
      </c>
      <c r="Q2154">
        <v>0.9</v>
      </c>
      <c r="R2154">
        <v>0.9</v>
      </c>
      <c r="S2154">
        <v>36</v>
      </c>
      <c r="T2154">
        <f t="shared" si="297"/>
        <v>-1</v>
      </c>
      <c r="U2154" s="1">
        <v>42768</v>
      </c>
      <c r="V2154" s="13">
        <f t="shared" si="298"/>
        <v>42767</v>
      </c>
      <c r="W2154" s="14">
        <f t="shared" si="299"/>
        <v>42768</v>
      </c>
      <c r="X2154" s="1" t="str">
        <f t="shared" si="300"/>
        <v>Thursday</v>
      </c>
      <c r="Y2154" s="2">
        <v>0.8628703703703704</v>
      </c>
      <c r="Z2154" s="2">
        <f t="shared" si="301"/>
        <v>0.875</v>
      </c>
      <c r="AA2154">
        <f>1</f>
        <v>1</v>
      </c>
      <c r="AB2154" s="1">
        <v>42768</v>
      </c>
      <c r="AC2154" s="13">
        <f t="shared" si="302"/>
        <v>42767</v>
      </c>
      <c r="AD2154" s="14">
        <f t="shared" si="303"/>
        <v>42768</v>
      </c>
      <c r="AE2154" s="1" t="str">
        <f t="shared" si="304"/>
        <v>Thursday</v>
      </c>
      <c r="AF2154" s="2">
        <v>0.86679398148148146</v>
      </c>
      <c r="AG2154" s="2">
        <f t="shared" si="305"/>
        <v>0.875</v>
      </c>
      <c r="AH2154" t="s">
        <v>27</v>
      </c>
    </row>
    <row r="2155" spans="1:34" x14ac:dyDescent="0.2">
      <c r="A2155">
        <v>1357250</v>
      </c>
      <c r="B2155" t="s">
        <v>20</v>
      </c>
      <c r="C2155" t="s">
        <v>28</v>
      </c>
      <c r="D2155" t="s">
        <v>22</v>
      </c>
      <c r="E2155">
        <v>53202</v>
      </c>
      <c r="F2155" t="s">
        <v>23</v>
      </c>
      <c r="G2155" t="s">
        <v>24</v>
      </c>
      <c r="H2155">
        <v>33</v>
      </c>
      <c r="I2155" t="s">
        <v>69</v>
      </c>
      <c r="J2155">
        <f>VLOOKUP(I2155,[1]Key!$A$1:$C$72,2,FALSE)</f>
        <v>43.048200000000001</v>
      </c>
      <c r="K2155">
        <f>VLOOKUP(I2155,[1]Key!$A$1:$C$72,3,FALSE)</f>
        <v>-87.900859999999994</v>
      </c>
      <c r="L2155" t="s">
        <v>43</v>
      </c>
      <c r="M2155">
        <f>VLOOKUP(L2155,[1]Key!$A$1:$C$72,2,FALSE)</f>
        <v>43.03886</v>
      </c>
      <c r="N2155">
        <f>VLOOKUP(L2155,[1]Key!$A$1:$C$72,3,FALSE)</f>
        <v>-87.902720000000002</v>
      </c>
      <c r="O2155">
        <v>5</v>
      </c>
      <c r="P2155">
        <v>0</v>
      </c>
      <c r="Q2155">
        <v>0.8</v>
      </c>
      <c r="R2155">
        <v>0.7</v>
      </c>
      <c r="S2155">
        <v>30</v>
      </c>
      <c r="T2155">
        <f t="shared" si="297"/>
        <v>-1</v>
      </c>
      <c r="U2155" s="1">
        <v>42781</v>
      </c>
      <c r="V2155" s="13">
        <f t="shared" si="298"/>
        <v>42767</v>
      </c>
      <c r="W2155" s="14">
        <f t="shared" si="299"/>
        <v>42781</v>
      </c>
      <c r="X2155" s="1" t="str">
        <f t="shared" si="300"/>
        <v>Wednesday</v>
      </c>
      <c r="Y2155" s="2">
        <v>0.27315972222222223</v>
      </c>
      <c r="Z2155" s="2">
        <f t="shared" si="301"/>
        <v>0.29166666666666663</v>
      </c>
      <c r="AA2155">
        <f>1</f>
        <v>1</v>
      </c>
      <c r="AB2155" s="1">
        <v>42781</v>
      </c>
      <c r="AC2155" s="13">
        <f t="shared" si="302"/>
        <v>42767</v>
      </c>
      <c r="AD2155" s="14">
        <f t="shared" si="303"/>
        <v>42781</v>
      </c>
      <c r="AE2155" s="1" t="str">
        <f t="shared" si="304"/>
        <v>Wednesday</v>
      </c>
      <c r="AF2155" s="2">
        <v>0.27675925925925926</v>
      </c>
      <c r="AG2155" s="2">
        <f t="shared" si="305"/>
        <v>0.29166666666666663</v>
      </c>
      <c r="AH2155" t="s">
        <v>27</v>
      </c>
    </row>
    <row r="2156" spans="1:34" x14ac:dyDescent="0.2">
      <c r="A2156">
        <v>1357250</v>
      </c>
      <c r="B2156" t="s">
        <v>20</v>
      </c>
      <c r="C2156" t="s">
        <v>28</v>
      </c>
      <c r="D2156" t="s">
        <v>22</v>
      </c>
      <c r="E2156">
        <v>53202</v>
      </c>
      <c r="F2156" t="s">
        <v>23</v>
      </c>
      <c r="G2156" t="s">
        <v>24</v>
      </c>
      <c r="H2156">
        <v>22</v>
      </c>
      <c r="I2156" t="s">
        <v>43</v>
      </c>
      <c r="J2156">
        <f>VLOOKUP(I2156,[1]Key!$A$1:$C$72,2,FALSE)</f>
        <v>43.03886</v>
      </c>
      <c r="K2156">
        <f>VLOOKUP(I2156,[1]Key!$A$1:$C$72,3,FALSE)</f>
        <v>-87.902720000000002</v>
      </c>
      <c r="L2156" t="s">
        <v>69</v>
      </c>
      <c r="M2156">
        <f>VLOOKUP(L2156,[1]Key!$A$1:$C$72,2,FALSE)</f>
        <v>43.048200000000001</v>
      </c>
      <c r="N2156">
        <f>VLOOKUP(L2156,[1]Key!$A$1:$C$72,3,FALSE)</f>
        <v>-87.900859999999994</v>
      </c>
      <c r="O2156">
        <v>6</v>
      </c>
      <c r="P2156">
        <v>0</v>
      </c>
      <c r="Q2156">
        <v>0.9</v>
      </c>
      <c r="R2156">
        <v>0.9</v>
      </c>
      <c r="S2156">
        <v>36</v>
      </c>
      <c r="T2156">
        <f t="shared" si="297"/>
        <v>-1</v>
      </c>
      <c r="U2156" s="1">
        <v>42782</v>
      </c>
      <c r="V2156" s="13">
        <f t="shared" si="298"/>
        <v>42767</v>
      </c>
      <c r="W2156" s="14">
        <f t="shared" si="299"/>
        <v>42782</v>
      </c>
      <c r="X2156" s="1" t="str">
        <f t="shared" si="300"/>
        <v>Thursday</v>
      </c>
      <c r="Y2156" s="2">
        <v>0.88391203703703702</v>
      </c>
      <c r="Z2156" s="2">
        <f t="shared" si="301"/>
        <v>0.875</v>
      </c>
      <c r="AA2156">
        <f>1</f>
        <v>1</v>
      </c>
      <c r="AB2156" s="1">
        <v>42782</v>
      </c>
      <c r="AC2156" s="13">
        <f t="shared" si="302"/>
        <v>42767</v>
      </c>
      <c r="AD2156" s="14">
        <f t="shared" si="303"/>
        <v>42782</v>
      </c>
      <c r="AE2156" s="1" t="str">
        <f t="shared" si="304"/>
        <v>Thursday</v>
      </c>
      <c r="AF2156" s="2">
        <v>0.88753472222222218</v>
      </c>
      <c r="AG2156" s="2">
        <f t="shared" si="305"/>
        <v>0.875</v>
      </c>
      <c r="AH2156" t="s">
        <v>27</v>
      </c>
    </row>
    <row r="2157" spans="1:34" x14ac:dyDescent="0.2">
      <c r="A2157">
        <v>1357250</v>
      </c>
      <c r="B2157" t="s">
        <v>20</v>
      </c>
      <c r="C2157" t="s">
        <v>28</v>
      </c>
      <c r="D2157" t="s">
        <v>22</v>
      </c>
      <c r="E2157">
        <v>53202</v>
      </c>
      <c r="F2157" t="s">
        <v>23</v>
      </c>
      <c r="G2157" t="s">
        <v>24</v>
      </c>
      <c r="H2157">
        <v>317</v>
      </c>
      <c r="I2157" t="s">
        <v>69</v>
      </c>
      <c r="J2157">
        <f>VLOOKUP(I2157,[1]Key!$A$1:$C$72,2,FALSE)</f>
        <v>43.048200000000001</v>
      </c>
      <c r="K2157">
        <f>VLOOKUP(I2157,[1]Key!$A$1:$C$72,3,FALSE)</f>
        <v>-87.900859999999994</v>
      </c>
      <c r="L2157" t="s">
        <v>43</v>
      </c>
      <c r="M2157">
        <f>VLOOKUP(L2157,[1]Key!$A$1:$C$72,2,FALSE)</f>
        <v>43.03886</v>
      </c>
      <c r="N2157">
        <f>VLOOKUP(L2157,[1]Key!$A$1:$C$72,3,FALSE)</f>
        <v>-87.902720000000002</v>
      </c>
      <c r="O2157">
        <v>4</v>
      </c>
      <c r="P2157">
        <v>0</v>
      </c>
      <c r="Q2157">
        <v>0.6</v>
      </c>
      <c r="R2157">
        <v>0.6</v>
      </c>
      <c r="S2157">
        <v>24</v>
      </c>
      <c r="T2157">
        <f t="shared" si="297"/>
        <v>-1</v>
      </c>
      <c r="U2157" s="1">
        <v>42794</v>
      </c>
      <c r="V2157" s="13">
        <f t="shared" si="298"/>
        <v>42767</v>
      </c>
      <c r="W2157" s="14">
        <f t="shared" si="299"/>
        <v>42794</v>
      </c>
      <c r="X2157" s="1" t="str">
        <f t="shared" si="300"/>
        <v>Tuesday</v>
      </c>
      <c r="Y2157" s="2">
        <v>0.27574074074074073</v>
      </c>
      <c r="Z2157" s="2">
        <f t="shared" si="301"/>
        <v>0.29166666666666663</v>
      </c>
      <c r="AA2157">
        <f>1</f>
        <v>1</v>
      </c>
      <c r="AB2157" s="1">
        <v>42794</v>
      </c>
      <c r="AC2157" s="13">
        <f t="shared" si="302"/>
        <v>42767</v>
      </c>
      <c r="AD2157" s="14">
        <f t="shared" si="303"/>
        <v>42794</v>
      </c>
      <c r="AE2157" s="1" t="str">
        <f t="shared" si="304"/>
        <v>Tuesday</v>
      </c>
      <c r="AF2157" s="2">
        <v>0.27864583333333331</v>
      </c>
      <c r="AG2157" s="2">
        <f t="shared" si="305"/>
        <v>0.29166666666666663</v>
      </c>
      <c r="AH2157" t="s">
        <v>27</v>
      </c>
    </row>
    <row r="2158" spans="1:34" x14ac:dyDescent="0.2">
      <c r="A2158">
        <v>1357250</v>
      </c>
      <c r="B2158" t="s">
        <v>20</v>
      </c>
      <c r="C2158" t="s">
        <v>28</v>
      </c>
      <c r="D2158" t="s">
        <v>22</v>
      </c>
      <c r="E2158">
        <v>53202</v>
      </c>
      <c r="F2158" t="s">
        <v>23</v>
      </c>
      <c r="G2158" t="s">
        <v>24</v>
      </c>
      <c r="H2158">
        <v>11101</v>
      </c>
      <c r="I2158" t="s">
        <v>32</v>
      </c>
      <c r="J2158">
        <f>VLOOKUP(I2158,[1]Key!$A$1:$C$72,2,FALSE)</f>
        <v>43.038719999999998</v>
      </c>
      <c r="K2158">
        <f>VLOOKUP(I2158,[1]Key!$A$1:$C$72,3,FALSE)</f>
        <v>-87.905339999999995</v>
      </c>
      <c r="L2158" t="s">
        <v>41</v>
      </c>
      <c r="M2158">
        <f>VLOOKUP(L2158,[1]Key!$A$1:$C$72,2,FALSE)</f>
        <v>43.04824</v>
      </c>
      <c r="N2158">
        <f>VLOOKUP(L2158,[1]Key!$A$1:$C$72,3,FALSE)</f>
        <v>-87.904970000000006</v>
      </c>
      <c r="O2158">
        <v>4</v>
      </c>
      <c r="P2158">
        <v>0</v>
      </c>
      <c r="Q2158">
        <v>0.6</v>
      </c>
      <c r="R2158">
        <v>0.6</v>
      </c>
      <c r="S2158">
        <v>24</v>
      </c>
      <c r="T2158">
        <f t="shared" si="297"/>
        <v>-1</v>
      </c>
      <c r="U2158" s="1">
        <v>42794</v>
      </c>
      <c r="V2158" s="13">
        <f t="shared" si="298"/>
        <v>42767</v>
      </c>
      <c r="W2158" s="14">
        <f t="shared" si="299"/>
        <v>42794</v>
      </c>
      <c r="X2158" s="1" t="str">
        <f t="shared" si="300"/>
        <v>Tuesday</v>
      </c>
      <c r="Y2158" s="2">
        <v>0.88172453703703713</v>
      </c>
      <c r="Z2158" s="2">
        <f t="shared" si="301"/>
        <v>0.875</v>
      </c>
      <c r="AA2158">
        <f>1</f>
        <v>1</v>
      </c>
      <c r="AB2158" s="1">
        <v>42794</v>
      </c>
      <c r="AC2158" s="13">
        <f t="shared" si="302"/>
        <v>42767</v>
      </c>
      <c r="AD2158" s="14">
        <f t="shared" si="303"/>
        <v>42794</v>
      </c>
      <c r="AE2158" s="1" t="str">
        <f t="shared" si="304"/>
        <v>Tuesday</v>
      </c>
      <c r="AF2158" s="2">
        <v>0.88456018518518509</v>
      </c>
      <c r="AG2158" s="2">
        <f t="shared" si="305"/>
        <v>0.875</v>
      </c>
      <c r="AH2158" t="s">
        <v>27</v>
      </c>
    </row>
    <row r="2159" spans="1:34" x14ac:dyDescent="0.2">
      <c r="A2159">
        <v>1358502</v>
      </c>
      <c r="B2159" t="s">
        <v>20</v>
      </c>
      <c r="C2159" t="s">
        <v>124</v>
      </c>
      <c r="D2159" t="s">
        <v>22</v>
      </c>
      <c r="E2159">
        <v>54929</v>
      </c>
      <c r="F2159" t="s">
        <v>23</v>
      </c>
      <c r="G2159" t="s">
        <v>24</v>
      </c>
      <c r="H2159">
        <v>5478</v>
      </c>
      <c r="I2159" t="s">
        <v>81</v>
      </c>
      <c r="J2159">
        <f>VLOOKUP(I2159,[1]Key!$A$1:$C$72,2,FALSE)</f>
        <v>43.06033</v>
      </c>
      <c r="K2159">
        <f>VLOOKUP(I2159,[1]Key!$A$1:$C$72,3,FALSE)</f>
        <v>-87.89546</v>
      </c>
      <c r="L2159" t="s">
        <v>78</v>
      </c>
      <c r="M2159">
        <f>VLOOKUP(L2159,[1]Key!$A$1:$C$72,2,FALSE)</f>
        <v>43.060250000000003</v>
      </c>
      <c r="N2159">
        <f>VLOOKUP(L2159,[1]Key!$A$1:$C$72,3,FALSE)</f>
        <v>-87.892169999999993</v>
      </c>
      <c r="O2159">
        <v>1</v>
      </c>
      <c r="P2159">
        <v>0</v>
      </c>
      <c r="Q2159">
        <v>0.2</v>
      </c>
      <c r="R2159">
        <v>0.1</v>
      </c>
      <c r="S2159">
        <v>6</v>
      </c>
      <c r="T2159">
        <f t="shared" si="297"/>
        <v>-1</v>
      </c>
      <c r="U2159" s="1">
        <v>42770</v>
      </c>
      <c r="V2159" s="13">
        <f t="shared" si="298"/>
        <v>42767</v>
      </c>
      <c r="W2159" s="14">
        <f t="shared" si="299"/>
        <v>42770</v>
      </c>
      <c r="X2159" s="1" t="str">
        <f t="shared" si="300"/>
        <v>Saturday</v>
      </c>
      <c r="Y2159" s="2">
        <v>0.94385416666666666</v>
      </c>
      <c r="Z2159" s="2">
        <f t="shared" si="301"/>
        <v>0.95833333333333326</v>
      </c>
      <c r="AA2159">
        <f>1</f>
        <v>1</v>
      </c>
      <c r="AB2159" s="1">
        <v>42770</v>
      </c>
      <c r="AC2159" s="13">
        <f t="shared" si="302"/>
        <v>42767</v>
      </c>
      <c r="AD2159" s="14">
        <f t="shared" si="303"/>
        <v>42770</v>
      </c>
      <c r="AE2159" s="1" t="str">
        <f t="shared" si="304"/>
        <v>Saturday</v>
      </c>
      <c r="AF2159" s="2">
        <v>0.94475694444444447</v>
      </c>
      <c r="AG2159" s="2">
        <f t="shared" si="305"/>
        <v>0.95833333333333326</v>
      </c>
      <c r="AH2159" t="s">
        <v>27</v>
      </c>
    </row>
    <row r="2160" spans="1:34" x14ac:dyDescent="0.2">
      <c r="A2160">
        <v>1358502</v>
      </c>
      <c r="B2160" t="s">
        <v>20</v>
      </c>
      <c r="C2160" t="s">
        <v>124</v>
      </c>
      <c r="D2160" t="s">
        <v>22</v>
      </c>
      <c r="E2160">
        <v>54929</v>
      </c>
      <c r="F2160" t="s">
        <v>23</v>
      </c>
      <c r="G2160" t="s">
        <v>24</v>
      </c>
      <c r="H2160">
        <v>145</v>
      </c>
      <c r="I2160" t="s">
        <v>78</v>
      </c>
      <c r="J2160">
        <f>VLOOKUP(I2160,[1]Key!$A$1:$C$72,2,FALSE)</f>
        <v>43.060250000000003</v>
      </c>
      <c r="K2160">
        <f>VLOOKUP(I2160,[1]Key!$A$1:$C$72,3,FALSE)</f>
        <v>-87.892169999999993</v>
      </c>
      <c r="L2160" t="s">
        <v>81</v>
      </c>
      <c r="M2160">
        <f>VLOOKUP(L2160,[1]Key!$A$1:$C$72,2,FALSE)</f>
        <v>43.06033</v>
      </c>
      <c r="N2160">
        <f>VLOOKUP(L2160,[1]Key!$A$1:$C$72,3,FALSE)</f>
        <v>-87.89546</v>
      </c>
      <c r="O2160">
        <v>29</v>
      </c>
      <c r="P2160">
        <v>0</v>
      </c>
      <c r="Q2160">
        <v>4.4000000000000004</v>
      </c>
      <c r="R2160">
        <v>4.0999999999999996</v>
      </c>
      <c r="S2160">
        <v>174</v>
      </c>
      <c r="T2160">
        <f t="shared" si="297"/>
        <v>-1</v>
      </c>
      <c r="U2160" s="1">
        <v>42770</v>
      </c>
      <c r="V2160" s="13">
        <f t="shared" si="298"/>
        <v>42767</v>
      </c>
      <c r="W2160" s="14">
        <f t="shared" si="299"/>
        <v>42770</v>
      </c>
      <c r="X2160" s="1" t="str">
        <f t="shared" si="300"/>
        <v>Saturday</v>
      </c>
      <c r="Y2160" s="2">
        <v>0.94488425925925934</v>
      </c>
      <c r="Z2160" s="2">
        <f t="shared" si="301"/>
        <v>0.95833333333333326</v>
      </c>
      <c r="AA2160">
        <f>1</f>
        <v>1</v>
      </c>
      <c r="AB2160" s="1">
        <v>42770</v>
      </c>
      <c r="AC2160" s="13">
        <f t="shared" si="302"/>
        <v>42767</v>
      </c>
      <c r="AD2160" s="14">
        <f t="shared" si="303"/>
        <v>42770</v>
      </c>
      <c r="AE2160" s="1" t="str">
        <f t="shared" si="304"/>
        <v>Saturday</v>
      </c>
      <c r="AF2160" s="2">
        <v>0.96504629629629635</v>
      </c>
      <c r="AG2160" s="2">
        <f t="shared" si="305"/>
        <v>0.95833333333333326</v>
      </c>
      <c r="AH2160" t="s">
        <v>27</v>
      </c>
    </row>
    <row r="2161" spans="1:34" x14ac:dyDescent="0.2">
      <c r="A2161">
        <v>1358589</v>
      </c>
      <c r="B2161" t="s">
        <v>20</v>
      </c>
      <c r="C2161" t="s">
        <v>28</v>
      </c>
      <c r="D2161" t="s">
        <v>22</v>
      </c>
      <c r="E2161">
        <v>53211</v>
      </c>
      <c r="F2161" t="s">
        <v>23</v>
      </c>
      <c r="G2161" t="s">
        <v>24</v>
      </c>
      <c r="H2161">
        <v>11085</v>
      </c>
      <c r="I2161" t="s">
        <v>41</v>
      </c>
      <c r="J2161">
        <f>VLOOKUP(I2161,[1]Key!$A$1:$C$72,2,FALSE)</f>
        <v>43.04824</v>
      </c>
      <c r="K2161">
        <f>VLOOKUP(I2161,[1]Key!$A$1:$C$72,3,FALSE)</f>
        <v>-87.904970000000006</v>
      </c>
      <c r="L2161" t="s">
        <v>44</v>
      </c>
      <c r="M2161">
        <f>VLOOKUP(L2161,[1]Key!$A$1:$C$72,2,FALSE)</f>
        <v>43.045712999999999</v>
      </c>
      <c r="N2161">
        <f>VLOOKUP(L2161,[1]Key!$A$1:$C$72,3,FALSE)</f>
        <v>-87.899756999999994</v>
      </c>
      <c r="O2161">
        <v>13</v>
      </c>
      <c r="P2161">
        <v>0</v>
      </c>
      <c r="Q2161">
        <v>2</v>
      </c>
      <c r="R2161">
        <v>1.9</v>
      </c>
      <c r="S2161">
        <v>78</v>
      </c>
      <c r="T2161">
        <f t="shared" si="297"/>
        <v>-1</v>
      </c>
      <c r="U2161" s="1">
        <v>42786</v>
      </c>
      <c r="V2161" s="13">
        <f t="shared" si="298"/>
        <v>42767</v>
      </c>
      <c r="W2161" s="14">
        <f t="shared" si="299"/>
        <v>42786</v>
      </c>
      <c r="X2161" s="1" t="str">
        <f t="shared" si="300"/>
        <v>Monday</v>
      </c>
      <c r="Y2161" s="2">
        <v>0.77770833333333333</v>
      </c>
      <c r="Z2161" s="2">
        <f t="shared" si="301"/>
        <v>0.79166666666666663</v>
      </c>
      <c r="AA2161">
        <f>1</f>
        <v>1</v>
      </c>
      <c r="AB2161" s="1">
        <v>42786</v>
      </c>
      <c r="AC2161" s="13">
        <f t="shared" si="302"/>
        <v>42767</v>
      </c>
      <c r="AD2161" s="14">
        <f t="shared" si="303"/>
        <v>42786</v>
      </c>
      <c r="AE2161" s="1" t="str">
        <f t="shared" si="304"/>
        <v>Monday</v>
      </c>
      <c r="AF2161" s="2">
        <v>0.78630787037037031</v>
      </c>
      <c r="AG2161" s="2">
        <f t="shared" si="305"/>
        <v>0.79166666666666663</v>
      </c>
      <c r="AH2161" t="s">
        <v>27</v>
      </c>
    </row>
    <row r="2162" spans="1:34" x14ac:dyDescent="0.2">
      <c r="A2162">
        <v>1358589</v>
      </c>
      <c r="B2162" t="s">
        <v>20</v>
      </c>
      <c r="C2162" t="s">
        <v>28</v>
      </c>
      <c r="D2162" t="s">
        <v>22</v>
      </c>
      <c r="E2162">
        <v>53211</v>
      </c>
      <c r="F2162" t="s">
        <v>23</v>
      </c>
      <c r="G2162" t="s">
        <v>24</v>
      </c>
      <c r="H2162">
        <v>342</v>
      </c>
      <c r="I2162" t="s">
        <v>44</v>
      </c>
      <c r="J2162">
        <f>VLOOKUP(I2162,[1]Key!$A$1:$C$72,2,FALSE)</f>
        <v>43.045712999999999</v>
      </c>
      <c r="K2162">
        <f>VLOOKUP(I2162,[1]Key!$A$1:$C$72,3,FALSE)</f>
        <v>-87.899756999999994</v>
      </c>
      <c r="L2162" t="s">
        <v>41</v>
      </c>
      <c r="M2162">
        <f>VLOOKUP(L2162,[1]Key!$A$1:$C$72,2,FALSE)</f>
        <v>43.04824</v>
      </c>
      <c r="N2162">
        <f>VLOOKUP(L2162,[1]Key!$A$1:$C$72,3,FALSE)</f>
        <v>-87.904970000000006</v>
      </c>
      <c r="O2162">
        <v>7</v>
      </c>
      <c r="P2162">
        <v>0</v>
      </c>
      <c r="Q2162">
        <v>1.1000000000000001</v>
      </c>
      <c r="R2162">
        <v>1</v>
      </c>
      <c r="S2162">
        <v>42</v>
      </c>
      <c r="T2162">
        <f t="shared" si="297"/>
        <v>-1</v>
      </c>
      <c r="U2162" s="1">
        <v>42782</v>
      </c>
      <c r="V2162" s="13">
        <f t="shared" si="298"/>
        <v>42767</v>
      </c>
      <c r="W2162" s="14">
        <f t="shared" si="299"/>
        <v>42782</v>
      </c>
      <c r="X2162" s="1" t="str">
        <f t="shared" si="300"/>
        <v>Thursday</v>
      </c>
      <c r="Y2162" s="2">
        <v>0.78549768518518526</v>
      </c>
      <c r="Z2162" s="2">
        <f t="shared" si="301"/>
        <v>0.79166666666666663</v>
      </c>
      <c r="AA2162">
        <f>1</f>
        <v>1</v>
      </c>
      <c r="AB2162" s="1">
        <v>42782</v>
      </c>
      <c r="AC2162" s="13">
        <f t="shared" si="302"/>
        <v>42767</v>
      </c>
      <c r="AD2162" s="14">
        <f t="shared" si="303"/>
        <v>42782</v>
      </c>
      <c r="AE2162" s="1" t="str">
        <f t="shared" si="304"/>
        <v>Thursday</v>
      </c>
      <c r="AF2162" s="2">
        <v>0.79076388888888882</v>
      </c>
      <c r="AG2162" s="2">
        <f t="shared" si="305"/>
        <v>0.79166666666666663</v>
      </c>
      <c r="AH2162" t="s">
        <v>27</v>
      </c>
    </row>
    <row r="2163" spans="1:34" x14ac:dyDescent="0.2">
      <c r="A2163">
        <v>1358589</v>
      </c>
      <c r="B2163" t="s">
        <v>20</v>
      </c>
      <c r="C2163" t="s">
        <v>28</v>
      </c>
      <c r="D2163" t="s">
        <v>22</v>
      </c>
      <c r="E2163">
        <v>53211</v>
      </c>
      <c r="F2163" t="s">
        <v>23</v>
      </c>
      <c r="G2163" t="s">
        <v>24</v>
      </c>
      <c r="H2163">
        <v>5569</v>
      </c>
      <c r="I2163" t="s">
        <v>41</v>
      </c>
      <c r="J2163">
        <f>VLOOKUP(I2163,[1]Key!$A$1:$C$72,2,FALSE)</f>
        <v>43.04824</v>
      </c>
      <c r="K2163">
        <f>VLOOKUP(I2163,[1]Key!$A$1:$C$72,3,FALSE)</f>
        <v>-87.904970000000006</v>
      </c>
      <c r="L2163" t="s">
        <v>44</v>
      </c>
      <c r="M2163">
        <f>VLOOKUP(L2163,[1]Key!$A$1:$C$72,2,FALSE)</f>
        <v>43.045712999999999</v>
      </c>
      <c r="N2163">
        <f>VLOOKUP(L2163,[1]Key!$A$1:$C$72,3,FALSE)</f>
        <v>-87.899756999999994</v>
      </c>
      <c r="O2163">
        <v>4</v>
      </c>
      <c r="P2163">
        <v>0</v>
      </c>
      <c r="Q2163">
        <v>0.6</v>
      </c>
      <c r="R2163">
        <v>0.6</v>
      </c>
      <c r="S2163">
        <v>24</v>
      </c>
      <c r="T2163">
        <f t="shared" si="297"/>
        <v>-1</v>
      </c>
      <c r="U2163" s="1">
        <v>42782</v>
      </c>
      <c r="V2163" s="13">
        <f t="shared" si="298"/>
        <v>42767</v>
      </c>
      <c r="W2163" s="14">
        <f t="shared" si="299"/>
        <v>42782</v>
      </c>
      <c r="X2163" s="1" t="str">
        <f t="shared" si="300"/>
        <v>Thursday</v>
      </c>
      <c r="Y2163" s="2">
        <v>0.82016203703703694</v>
      </c>
      <c r="Z2163" s="2">
        <f t="shared" si="301"/>
        <v>0.83333333333333326</v>
      </c>
      <c r="AA2163">
        <f>1</f>
        <v>1</v>
      </c>
      <c r="AB2163" s="1">
        <v>42782</v>
      </c>
      <c r="AC2163" s="13">
        <f t="shared" si="302"/>
        <v>42767</v>
      </c>
      <c r="AD2163" s="14">
        <f t="shared" si="303"/>
        <v>42782</v>
      </c>
      <c r="AE2163" s="1" t="str">
        <f t="shared" si="304"/>
        <v>Thursday</v>
      </c>
      <c r="AF2163" s="2">
        <v>0.82347222222222216</v>
      </c>
      <c r="AG2163" s="2">
        <f t="shared" si="305"/>
        <v>0.83333333333333326</v>
      </c>
      <c r="AH2163" t="s">
        <v>27</v>
      </c>
    </row>
    <row r="2164" spans="1:34" x14ac:dyDescent="0.2">
      <c r="A2164">
        <v>1358799</v>
      </c>
      <c r="B2164" t="s">
        <v>20</v>
      </c>
      <c r="C2164" t="s">
        <v>28</v>
      </c>
      <c r="D2164" t="s">
        <v>22</v>
      </c>
      <c r="E2164">
        <v>53233</v>
      </c>
      <c r="F2164" t="s">
        <v>23</v>
      </c>
      <c r="G2164" t="s">
        <v>108</v>
      </c>
      <c r="H2164">
        <v>11079</v>
      </c>
      <c r="I2164" t="s">
        <v>73</v>
      </c>
      <c r="J2164">
        <f>VLOOKUP(I2164,[1]Key!$A$1:$C$72,2,FALSE)</f>
        <v>43.040349999999997</v>
      </c>
      <c r="K2164">
        <f>VLOOKUP(I2164,[1]Key!$A$1:$C$72,3,FALSE)</f>
        <v>-87.920760000000001</v>
      </c>
      <c r="L2164" t="s">
        <v>61</v>
      </c>
      <c r="M2164">
        <f>VLOOKUP(L2164,[1]Key!$A$1:$C$72,2,FALSE)</f>
        <v>43.058619999999998</v>
      </c>
      <c r="N2164">
        <f>VLOOKUP(L2164,[1]Key!$A$1:$C$72,3,FALSE)</f>
        <v>-87.885319999999993</v>
      </c>
      <c r="O2164">
        <v>20</v>
      </c>
      <c r="P2164">
        <v>2</v>
      </c>
      <c r="Q2164">
        <v>3</v>
      </c>
      <c r="R2164">
        <v>2.9</v>
      </c>
      <c r="S2164">
        <v>120</v>
      </c>
      <c r="T2164">
        <f t="shared" si="297"/>
        <v>-1</v>
      </c>
      <c r="U2164" s="1">
        <v>42783</v>
      </c>
      <c r="V2164" s="13">
        <f t="shared" si="298"/>
        <v>42767</v>
      </c>
      <c r="W2164" s="14">
        <f t="shared" si="299"/>
        <v>42783</v>
      </c>
      <c r="X2164" s="1" t="str">
        <f t="shared" si="300"/>
        <v>Friday</v>
      </c>
      <c r="Y2164" s="2">
        <v>0.61081018518518515</v>
      </c>
      <c r="Z2164" s="2">
        <f t="shared" si="301"/>
        <v>0.625</v>
      </c>
      <c r="AA2164">
        <f>1</f>
        <v>1</v>
      </c>
      <c r="AB2164" s="1">
        <v>42783</v>
      </c>
      <c r="AC2164" s="13">
        <f t="shared" si="302"/>
        <v>42767</v>
      </c>
      <c r="AD2164" s="14">
        <f t="shared" si="303"/>
        <v>42783</v>
      </c>
      <c r="AE2164" s="1" t="str">
        <f t="shared" si="304"/>
        <v>Friday</v>
      </c>
      <c r="AF2164" s="2">
        <v>0.62460648148148146</v>
      </c>
      <c r="AG2164" s="2">
        <f t="shared" si="305"/>
        <v>0.625</v>
      </c>
      <c r="AH2164" t="s">
        <v>27</v>
      </c>
    </row>
    <row r="2165" spans="1:34" x14ac:dyDescent="0.2">
      <c r="A2165">
        <v>1359140</v>
      </c>
      <c r="B2165" t="s">
        <v>20</v>
      </c>
      <c r="C2165" t="s">
        <v>125</v>
      </c>
      <c r="D2165" t="s">
        <v>22</v>
      </c>
      <c r="E2165">
        <v>53118</v>
      </c>
      <c r="F2165" t="s">
        <v>23</v>
      </c>
      <c r="G2165" t="s">
        <v>24</v>
      </c>
      <c r="H2165">
        <v>11075</v>
      </c>
      <c r="I2165" t="s">
        <v>78</v>
      </c>
      <c r="J2165">
        <f>VLOOKUP(I2165,[1]Key!$A$1:$C$72,2,FALSE)</f>
        <v>43.060250000000003</v>
      </c>
      <c r="K2165">
        <f>VLOOKUP(I2165,[1]Key!$A$1:$C$72,3,FALSE)</f>
        <v>-87.892169999999993</v>
      </c>
      <c r="L2165" t="s">
        <v>61</v>
      </c>
      <c r="M2165">
        <f>VLOOKUP(L2165,[1]Key!$A$1:$C$72,2,FALSE)</f>
        <v>43.058619999999998</v>
      </c>
      <c r="N2165">
        <f>VLOOKUP(L2165,[1]Key!$A$1:$C$72,3,FALSE)</f>
        <v>-87.885319999999993</v>
      </c>
      <c r="O2165">
        <v>4</v>
      </c>
      <c r="P2165">
        <v>0</v>
      </c>
      <c r="Q2165">
        <v>0.6</v>
      </c>
      <c r="R2165">
        <v>0.6</v>
      </c>
      <c r="S2165">
        <v>24</v>
      </c>
      <c r="T2165">
        <f t="shared" si="297"/>
        <v>-1</v>
      </c>
      <c r="U2165" s="1">
        <v>42782</v>
      </c>
      <c r="V2165" s="13">
        <f t="shared" si="298"/>
        <v>42767</v>
      </c>
      <c r="W2165" s="14">
        <f t="shared" si="299"/>
        <v>42782</v>
      </c>
      <c r="X2165" s="1" t="str">
        <f t="shared" si="300"/>
        <v>Thursday</v>
      </c>
      <c r="Y2165" s="2">
        <v>0.52082175925925933</v>
      </c>
      <c r="Z2165" s="2">
        <f t="shared" si="301"/>
        <v>0.5</v>
      </c>
      <c r="AA2165">
        <f>1</f>
        <v>1</v>
      </c>
      <c r="AB2165" s="1">
        <v>42782</v>
      </c>
      <c r="AC2165" s="13">
        <f t="shared" si="302"/>
        <v>42767</v>
      </c>
      <c r="AD2165" s="14">
        <f t="shared" si="303"/>
        <v>42782</v>
      </c>
      <c r="AE2165" s="1" t="str">
        <f t="shared" si="304"/>
        <v>Thursday</v>
      </c>
      <c r="AF2165" s="2">
        <v>0.52354166666666668</v>
      </c>
      <c r="AG2165" s="2">
        <f t="shared" si="305"/>
        <v>0.54166666666666663</v>
      </c>
      <c r="AH2165" t="s">
        <v>27</v>
      </c>
    </row>
    <row r="2166" spans="1:34" x14ac:dyDescent="0.2">
      <c r="A2166">
        <v>1360098</v>
      </c>
      <c r="B2166" t="s">
        <v>20</v>
      </c>
      <c r="C2166" t="s">
        <v>118</v>
      </c>
      <c r="D2166" t="s">
        <v>46</v>
      </c>
      <c r="E2166">
        <v>61103</v>
      </c>
      <c r="F2166" t="s">
        <v>23</v>
      </c>
      <c r="G2166" t="s">
        <v>108</v>
      </c>
      <c r="H2166">
        <v>11063</v>
      </c>
      <c r="I2166" t="s">
        <v>63</v>
      </c>
      <c r="J2166">
        <f>VLOOKUP(I2166,[1]Key!$A$1:$C$72,2,FALSE)</f>
        <v>43.078530000000001</v>
      </c>
      <c r="K2166">
        <f>VLOOKUP(I2166,[1]Key!$A$1:$C$72,3,FALSE)</f>
        <v>-87.882620000000003</v>
      </c>
      <c r="L2166" t="s">
        <v>63</v>
      </c>
      <c r="M2166">
        <f>VLOOKUP(L2166,[1]Key!$A$1:$C$72,2,FALSE)</f>
        <v>43.078530000000001</v>
      </c>
      <c r="N2166">
        <f>VLOOKUP(L2166,[1]Key!$A$1:$C$72,3,FALSE)</f>
        <v>-87.882620000000003</v>
      </c>
      <c r="O2166">
        <v>13</v>
      </c>
      <c r="P2166">
        <v>2</v>
      </c>
      <c r="Q2166">
        <v>2</v>
      </c>
      <c r="R2166">
        <v>1.9</v>
      </c>
      <c r="S2166">
        <v>78</v>
      </c>
      <c r="T2166">
        <f t="shared" si="297"/>
        <v>-1</v>
      </c>
      <c r="U2166" s="1">
        <v>42779</v>
      </c>
      <c r="V2166" s="13">
        <f t="shared" si="298"/>
        <v>42767</v>
      </c>
      <c r="W2166" s="14">
        <f t="shared" si="299"/>
        <v>42779</v>
      </c>
      <c r="X2166" s="1" t="str">
        <f t="shared" si="300"/>
        <v>Monday</v>
      </c>
      <c r="Y2166" s="2">
        <v>0.67954861111111109</v>
      </c>
      <c r="Z2166" s="2">
        <f t="shared" si="301"/>
        <v>0.66666666666666663</v>
      </c>
      <c r="AA2166">
        <f>1</f>
        <v>1</v>
      </c>
      <c r="AB2166" s="1">
        <v>42779</v>
      </c>
      <c r="AC2166" s="13">
        <f t="shared" si="302"/>
        <v>42767</v>
      </c>
      <c r="AD2166" s="14">
        <f t="shared" si="303"/>
        <v>42779</v>
      </c>
      <c r="AE2166" s="1" t="str">
        <f t="shared" si="304"/>
        <v>Monday</v>
      </c>
      <c r="AF2166" s="2">
        <v>0.6884837962962963</v>
      </c>
      <c r="AG2166" s="2">
        <f t="shared" si="305"/>
        <v>0.70833333333333326</v>
      </c>
      <c r="AH2166" t="s">
        <v>35</v>
      </c>
    </row>
    <row r="2167" spans="1:34" x14ac:dyDescent="0.2">
      <c r="A2167">
        <v>1360118</v>
      </c>
      <c r="B2167" t="s">
        <v>20</v>
      </c>
      <c r="C2167" t="s">
        <v>28</v>
      </c>
      <c r="D2167" t="s">
        <v>22</v>
      </c>
      <c r="E2167">
        <v>53211</v>
      </c>
      <c r="F2167" t="s">
        <v>23</v>
      </c>
      <c r="G2167" t="s">
        <v>108</v>
      </c>
      <c r="H2167">
        <v>13</v>
      </c>
      <c r="I2167" t="s">
        <v>61</v>
      </c>
      <c r="J2167">
        <f>VLOOKUP(I2167,[1]Key!$A$1:$C$72,2,FALSE)</f>
        <v>43.058619999999998</v>
      </c>
      <c r="K2167">
        <f>VLOOKUP(I2167,[1]Key!$A$1:$C$72,3,FALSE)</f>
        <v>-87.885319999999993</v>
      </c>
      <c r="L2167" t="s">
        <v>62</v>
      </c>
      <c r="M2167">
        <f>VLOOKUP(L2167,[1]Key!$A$1:$C$72,2,FALSE)</f>
        <v>43.058010000000003</v>
      </c>
      <c r="N2167">
        <f>VLOOKUP(L2167,[1]Key!$A$1:$C$72,3,FALSE)</f>
        <v>-87.877300000000005</v>
      </c>
      <c r="O2167">
        <v>51</v>
      </c>
      <c r="P2167">
        <v>0</v>
      </c>
      <c r="Q2167">
        <v>7.7</v>
      </c>
      <c r="R2167">
        <v>7.3</v>
      </c>
      <c r="S2167">
        <v>306</v>
      </c>
      <c r="T2167">
        <f t="shared" si="297"/>
        <v>-1</v>
      </c>
      <c r="U2167" s="1">
        <v>42788</v>
      </c>
      <c r="V2167" s="13">
        <f t="shared" si="298"/>
        <v>42767</v>
      </c>
      <c r="W2167" s="14">
        <f t="shared" si="299"/>
        <v>42788</v>
      </c>
      <c r="X2167" s="1" t="str">
        <f t="shared" si="300"/>
        <v>Wednesday</v>
      </c>
      <c r="Y2167" s="2">
        <v>0.67893518518518514</v>
      </c>
      <c r="Z2167" s="2">
        <f t="shared" si="301"/>
        <v>0.66666666666666663</v>
      </c>
      <c r="AA2167">
        <f>1</f>
        <v>1</v>
      </c>
      <c r="AB2167" s="1">
        <v>42788</v>
      </c>
      <c r="AC2167" s="13">
        <f t="shared" si="302"/>
        <v>42767</v>
      </c>
      <c r="AD2167" s="14">
        <f t="shared" si="303"/>
        <v>42788</v>
      </c>
      <c r="AE2167" s="1" t="str">
        <f t="shared" si="304"/>
        <v>Wednesday</v>
      </c>
      <c r="AF2167" s="2">
        <v>0.71446759259259263</v>
      </c>
      <c r="AG2167" s="2">
        <f t="shared" si="305"/>
        <v>0.70833333333333326</v>
      </c>
      <c r="AH2167" t="s">
        <v>27</v>
      </c>
    </row>
    <row r="2168" spans="1:34" x14ac:dyDescent="0.2">
      <c r="A2168">
        <v>1360133</v>
      </c>
      <c r="B2168" t="s">
        <v>20</v>
      </c>
      <c r="C2168" t="s">
        <v>100</v>
      </c>
      <c r="D2168" t="s">
        <v>22</v>
      </c>
      <c r="E2168">
        <v>53212</v>
      </c>
      <c r="F2168" t="s">
        <v>23</v>
      </c>
      <c r="G2168" t="s">
        <v>24</v>
      </c>
      <c r="H2168">
        <v>11160</v>
      </c>
      <c r="I2168" t="s">
        <v>78</v>
      </c>
      <c r="J2168">
        <f>VLOOKUP(I2168,[1]Key!$A$1:$C$72,2,FALSE)</f>
        <v>43.060250000000003</v>
      </c>
      <c r="K2168">
        <f>VLOOKUP(I2168,[1]Key!$A$1:$C$72,3,FALSE)</f>
        <v>-87.892169999999993</v>
      </c>
      <c r="L2168" t="s">
        <v>81</v>
      </c>
      <c r="M2168">
        <f>VLOOKUP(L2168,[1]Key!$A$1:$C$72,2,FALSE)</f>
        <v>43.06033</v>
      </c>
      <c r="N2168">
        <f>VLOOKUP(L2168,[1]Key!$A$1:$C$72,3,FALSE)</f>
        <v>-87.89546</v>
      </c>
      <c r="O2168">
        <v>15</v>
      </c>
      <c r="P2168">
        <v>0</v>
      </c>
      <c r="Q2168">
        <v>2.2999999999999998</v>
      </c>
      <c r="R2168">
        <v>2.1</v>
      </c>
      <c r="S2168">
        <v>90</v>
      </c>
      <c r="T2168">
        <f t="shared" si="297"/>
        <v>-1</v>
      </c>
      <c r="U2168" s="1">
        <v>42771</v>
      </c>
      <c r="V2168" s="13">
        <f t="shared" si="298"/>
        <v>42767</v>
      </c>
      <c r="W2168" s="14">
        <f t="shared" si="299"/>
        <v>42771</v>
      </c>
      <c r="X2168" s="1" t="str">
        <f t="shared" si="300"/>
        <v>Sunday</v>
      </c>
      <c r="Y2168" s="2">
        <v>7.5509259259259262E-2</v>
      </c>
      <c r="Z2168" s="2">
        <f t="shared" si="301"/>
        <v>8.3333333333333329E-2</v>
      </c>
      <c r="AA2168">
        <f>1</f>
        <v>1</v>
      </c>
      <c r="AB2168" s="1">
        <v>42771</v>
      </c>
      <c r="AC2168" s="13">
        <f t="shared" si="302"/>
        <v>42767</v>
      </c>
      <c r="AD2168" s="14">
        <f t="shared" si="303"/>
        <v>42771</v>
      </c>
      <c r="AE2168" s="1" t="str">
        <f t="shared" si="304"/>
        <v>Sunday</v>
      </c>
      <c r="AF2168" s="2">
        <v>8.5567129629629632E-2</v>
      </c>
      <c r="AG2168" s="2">
        <f t="shared" si="305"/>
        <v>8.3333333333333329E-2</v>
      </c>
      <c r="AH2168" t="s">
        <v>27</v>
      </c>
    </row>
    <row r="2169" spans="1:34" x14ac:dyDescent="0.2">
      <c r="A2169">
        <v>1360165</v>
      </c>
      <c r="B2169" t="s">
        <v>20</v>
      </c>
      <c r="C2169" t="s">
        <v>126</v>
      </c>
      <c r="D2169" t="s">
        <v>46</v>
      </c>
      <c r="E2169">
        <v>60140</v>
      </c>
      <c r="F2169" t="s">
        <v>23</v>
      </c>
      <c r="G2169" t="s">
        <v>24</v>
      </c>
      <c r="H2169">
        <v>91</v>
      </c>
      <c r="I2169" t="s">
        <v>87</v>
      </c>
      <c r="J2169">
        <f>VLOOKUP(I2169,[1]Key!$A$1:$C$72,2,FALSE)</f>
        <v>43.077359999999999</v>
      </c>
      <c r="K2169">
        <f>VLOOKUP(I2169,[1]Key!$A$1:$C$72,3,FALSE)</f>
        <v>-87.880769999999998</v>
      </c>
      <c r="L2169" t="s">
        <v>62</v>
      </c>
      <c r="M2169">
        <f>VLOOKUP(L2169,[1]Key!$A$1:$C$72,2,FALSE)</f>
        <v>43.058010000000003</v>
      </c>
      <c r="N2169">
        <f>VLOOKUP(L2169,[1]Key!$A$1:$C$72,3,FALSE)</f>
        <v>-87.877300000000005</v>
      </c>
      <c r="O2169">
        <v>19</v>
      </c>
      <c r="P2169">
        <v>0</v>
      </c>
      <c r="Q2169">
        <v>2.9</v>
      </c>
      <c r="R2169">
        <v>2.7</v>
      </c>
      <c r="S2169">
        <v>114</v>
      </c>
      <c r="T2169">
        <f t="shared" si="297"/>
        <v>-1</v>
      </c>
      <c r="U2169" s="1">
        <v>42783</v>
      </c>
      <c r="V2169" s="13">
        <f t="shared" si="298"/>
        <v>42767</v>
      </c>
      <c r="W2169" s="14">
        <f t="shared" si="299"/>
        <v>42783</v>
      </c>
      <c r="X2169" s="1" t="str">
        <f t="shared" si="300"/>
        <v>Friday</v>
      </c>
      <c r="Y2169" s="2">
        <v>0.61675925925925923</v>
      </c>
      <c r="Z2169" s="2">
        <f t="shared" si="301"/>
        <v>0.625</v>
      </c>
      <c r="AA2169">
        <f>1</f>
        <v>1</v>
      </c>
      <c r="AB2169" s="1">
        <v>42783</v>
      </c>
      <c r="AC2169" s="13">
        <f t="shared" si="302"/>
        <v>42767</v>
      </c>
      <c r="AD2169" s="14">
        <f t="shared" si="303"/>
        <v>42783</v>
      </c>
      <c r="AE2169" s="1" t="str">
        <f t="shared" si="304"/>
        <v>Friday</v>
      </c>
      <c r="AF2169" s="2">
        <v>0.63041666666666674</v>
      </c>
      <c r="AG2169" s="2">
        <f t="shared" si="305"/>
        <v>0.625</v>
      </c>
      <c r="AH2169" t="s">
        <v>27</v>
      </c>
    </row>
    <row r="2170" spans="1:34" x14ac:dyDescent="0.2">
      <c r="A2170">
        <v>1360165</v>
      </c>
      <c r="B2170" t="s">
        <v>20</v>
      </c>
      <c r="C2170" t="s">
        <v>126</v>
      </c>
      <c r="D2170" t="s">
        <v>46</v>
      </c>
      <c r="E2170">
        <v>60140</v>
      </c>
      <c r="F2170" t="s">
        <v>23</v>
      </c>
      <c r="G2170" t="s">
        <v>24</v>
      </c>
      <c r="H2170">
        <v>11135</v>
      </c>
      <c r="I2170" t="s">
        <v>87</v>
      </c>
      <c r="J2170">
        <f>VLOOKUP(I2170,[1]Key!$A$1:$C$72,2,FALSE)</f>
        <v>43.077359999999999</v>
      </c>
      <c r="K2170">
        <f>VLOOKUP(I2170,[1]Key!$A$1:$C$72,3,FALSE)</f>
        <v>-87.880769999999998</v>
      </c>
      <c r="L2170" t="s">
        <v>87</v>
      </c>
      <c r="M2170">
        <f>VLOOKUP(L2170,[1]Key!$A$1:$C$72,2,FALSE)</f>
        <v>43.077359999999999</v>
      </c>
      <c r="N2170">
        <f>VLOOKUP(L2170,[1]Key!$A$1:$C$72,3,FALSE)</f>
        <v>-87.880769999999998</v>
      </c>
      <c r="O2170">
        <v>65</v>
      </c>
      <c r="P2170">
        <v>3</v>
      </c>
      <c r="Q2170">
        <v>9.8000000000000007</v>
      </c>
      <c r="R2170">
        <v>9.3000000000000007</v>
      </c>
      <c r="S2170">
        <v>390</v>
      </c>
      <c r="T2170">
        <f t="shared" si="297"/>
        <v>-1</v>
      </c>
      <c r="U2170" s="1">
        <v>42785</v>
      </c>
      <c r="V2170" s="13">
        <f t="shared" si="298"/>
        <v>42767</v>
      </c>
      <c r="W2170" s="14">
        <f t="shared" si="299"/>
        <v>42785</v>
      </c>
      <c r="X2170" s="1" t="str">
        <f t="shared" si="300"/>
        <v>Sunday</v>
      </c>
      <c r="Y2170" s="2">
        <v>0.56690972222222225</v>
      </c>
      <c r="Z2170" s="2">
        <f t="shared" si="301"/>
        <v>0.58333333333333326</v>
      </c>
      <c r="AA2170">
        <f>1</f>
        <v>1</v>
      </c>
      <c r="AB2170" s="1">
        <v>42785</v>
      </c>
      <c r="AC2170" s="13">
        <f t="shared" si="302"/>
        <v>42767</v>
      </c>
      <c r="AD2170" s="14">
        <f t="shared" si="303"/>
        <v>42785</v>
      </c>
      <c r="AE2170" s="1" t="str">
        <f t="shared" si="304"/>
        <v>Sunday</v>
      </c>
      <c r="AF2170" s="2">
        <v>0.61187500000000006</v>
      </c>
      <c r="AG2170" s="2">
        <f t="shared" si="305"/>
        <v>0.625</v>
      </c>
      <c r="AH2170" t="s">
        <v>35</v>
      </c>
    </row>
    <row r="2171" spans="1:34" x14ac:dyDescent="0.2">
      <c r="A2171">
        <v>1360169</v>
      </c>
      <c r="B2171" t="s">
        <v>20</v>
      </c>
      <c r="C2171" t="s">
        <v>106</v>
      </c>
      <c r="D2171" t="s">
        <v>22</v>
      </c>
      <c r="E2171">
        <v>53121</v>
      </c>
      <c r="F2171" t="s">
        <v>23</v>
      </c>
      <c r="G2171" t="s">
        <v>24</v>
      </c>
      <c r="H2171">
        <v>186</v>
      </c>
      <c r="I2171" t="s">
        <v>67</v>
      </c>
      <c r="J2171">
        <f>VLOOKUP(I2171,[1]Key!$A$1:$C$72,2,FALSE)</f>
        <v>43.074890000000003</v>
      </c>
      <c r="K2171">
        <f>VLOOKUP(I2171,[1]Key!$A$1:$C$72,3,FALSE)</f>
        <v>-87.882810000000006</v>
      </c>
      <c r="L2171" t="s">
        <v>78</v>
      </c>
      <c r="M2171">
        <f>VLOOKUP(L2171,[1]Key!$A$1:$C$72,2,FALSE)</f>
        <v>43.060250000000003</v>
      </c>
      <c r="N2171">
        <f>VLOOKUP(L2171,[1]Key!$A$1:$C$72,3,FALSE)</f>
        <v>-87.892169999999993</v>
      </c>
      <c r="O2171">
        <v>8</v>
      </c>
      <c r="P2171">
        <v>0</v>
      </c>
      <c r="Q2171">
        <v>1.2</v>
      </c>
      <c r="R2171">
        <v>1.1000000000000001</v>
      </c>
      <c r="S2171">
        <v>48</v>
      </c>
      <c r="T2171">
        <f t="shared" si="297"/>
        <v>-1</v>
      </c>
      <c r="U2171" s="1">
        <v>42793</v>
      </c>
      <c r="V2171" s="13">
        <f t="shared" si="298"/>
        <v>42767</v>
      </c>
      <c r="W2171" s="14">
        <f t="shared" si="299"/>
        <v>42793</v>
      </c>
      <c r="X2171" s="1" t="str">
        <f t="shared" si="300"/>
        <v>Monday</v>
      </c>
      <c r="Y2171" s="2">
        <v>0.55314814814814817</v>
      </c>
      <c r="Z2171" s="2">
        <f t="shared" si="301"/>
        <v>0.54166666666666663</v>
      </c>
      <c r="AA2171">
        <f>1</f>
        <v>1</v>
      </c>
      <c r="AB2171" s="1">
        <v>42793</v>
      </c>
      <c r="AC2171" s="13">
        <f t="shared" si="302"/>
        <v>42767</v>
      </c>
      <c r="AD2171" s="14">
        <f t="shared" si="303"/>
        <v>42793</v>
      </c>
      <c r="AE2171" s="1" t="str">
        <f t="shared" si="304"/>
        <v>Monday</v>
      </c>
      <c r="AF2171" s="2">
        <v>0.55888888888888888</v>
      </c>
      <c r="AG2171" s="2">
        <f t="shared" si="305"/>
        <v>0.54166666666666663</v>
      </c>
      <c r="AH2171" t="s">
        <v>27</v>
      </c>
    </row>
    <row r="2172" spans="1:34" x14ac:dyDescent="0.2">
      <c r="A2172">
        <v>1360313</v>
      </c>
      <c r="B2172" t="s">
        <v>20</v>
      </c>
      <c r="C2172" t="s">
        <v>127</v>
      </c>
      <c r="D2172" t="s">
        <v>22</v>
      </c>
      <c r="E2172">
        <v>53158</v>
      </c>
      <c r="F2172" t="s">
        <v>23</v>
      </c>
      <c r="G2172" t="s">
        <v>24</v>
      </c>
      <c r="H2172">
        <v>11147</v>
      </c>
      <c r="I2172" t="s">
        <v>63</v>
      </c>
      <c r="J2172">
        <f>VLOOKUP(I2172,[1]Key!$A$1:$C$72,2,FALSE)</f>
        <v>43.078530000000001</v>
      </c>
      <c r="K2172">
        <f>VLOOKUP(I2172,[1]Key!$A$1:$C$72,3,FALSE)</f>
        <v>-87.882620000000003</v>
      </c>
      <c r="L2172" t="s">
        <v>77</v>
      </c>
      <c r="M2172">
        <f>VLOOKUP(L2172,[1]Key!$A$1:$C$72,2,FALSE)</f>
        <v>43.074655999999997</v>
      </c>
      <c r="N2172">
        <f>VLOOKUP(L2172,[1]Key!$A$1:$C$72,3,FALSE)</f>
        <v>-87.889011999999994</v>
      </c>
      <c r="O2172">
        <v>4</v>
      </c>
      <c r="P2172">
        <v>0</v>
      </c>
      <c r="Q2172">
        <v>0.6</v>
      </c>
      <c r="R2172">
        <v>0.6</v>
      </c>
      <c r="S2172">
        <v>24</v>
      </c>
      <c r="T2172">
        <f t="shared" si="297"/>
        <v>-1</v>
      </c>
      <c r="U2172" s="1">
        <v>42785</v>
      </c>
      <c r="V2172" s="13">
        <f t="shared" si="298"/>
        <v>42767</v>
      </c>
      <c r="W2172" s="14">
        <f t="shared" si="299"/>
        <v>42785</v>
      </c>
      <c r="X2172" s="1" t="str">
        <f t="shared" si="300"/>
        <v>Sunday</v>
      </c>
      <c r="Y2172" s="2">
        <v>0.74979166666666675</v>
      </c>
      <c r="Z2172" s="2">
        <f t="shared" si="301"/>
        <v>0.75</v>
      </c>
      <c r="AA2172">
        <f>1</f>
        <v>1</v>
      </c>
      <c r="AB2172" s="1">
        <v>42785</v>
      </c>
      <c r="AC2172" s="13">
        <f t="shared" si="302"/>
        <v>42767</v>
      </c>
      <c r="AD2172" s="14">
        <f t="shared" si="303"/>
        <v>42785</v>
      </c>
      <c r="AE2172" s="1" t="str">
        <f t="shared" si="304"/>
        <v>Sunday</v>
      </c>
      <c r="AF2172" s="2">
        <v>0.75258101851851855</v>
      </c>
      <c r="AG2172" s="2">
        <f t="shared" si="305"/>
        <v>0.75</v>
      </c>
      <c r="AH2172" t="s">
        <v>27</v>
      </c>
    </row>
    <row r="2173" spans="1:34" x14ac:dyDescent="0.2">
      <c r="A2173">
        <v>1365544</v>
      </c>
      <c r="B2173" t="s">
        <v>20</v>
      </c>
      <c r="C2173" t="s">
        <v>128</v>
      </c>
      <c r="D2173" t="s">
        <v>46</v>
      </c>
      <c r="E2173">
        <v>60925</v>
      </c>
      <c r="F2173" t="s">
        <v>23</v>
      </c>
      <c r="G2173" t="s">
        <v>24</v>
      </c>
      <c r="H2173">
        <v>111</v>
      </c>
      <c r="I2173" t="s">
        <v>63</v>
      </c>
      <c r="J2173">
        <f>VLOOKUP(I2173,[1]Key!$A$1:$C$72,2,FALSE)</f>
        <v>43.078530000000001</v>
      </c>
      <c r="K2173">
        <f>VLOOKUP(I2173,[1]Key!$A$1:$C$72,3,FALSE)</f>
        <v>-87.882620000000003</v>
      </c>
      <c r="L2173" t="s">
        <v>63</v>
      </c>
      <c r="M2173">
        <f>VLOOKUP(L2173,[1]Key!$A$1:$C$72,2,FALSE)</f>
        <v>43.078530000000001</v>
      </c>
      <c r="N2173">
        <f>VLOOKUP(L2173,[1]Key!$A$1:$C$72,3,FALSE)</f>
        <v>-87.882620000000003</v>
      </c>
      <c r="O2173">
        <v>96</v>
      </c>
      <c r="P2173">
        <v>0</v>
      </c>
      <c r="Q2173">
        <v>14.4</v>
      </c>
      <c r="R2173">
        <v>13.7</v>
      </c>
      <c r="S2173">
        <v>576</v>
      </c>
      <c r="T2173">
        <f t="shared" si="297"/>
        <v>-1</v>
      </c>
      <c r="U2173" s="1">
        <v>42788</v>
      </c>
      <c r="V2173" s="13">
        <f t="shared" si="298"/>
        <v>42767</v>
      </c>
      <c r="W2173" s="14">
        <f t="shared" si="299"/>
        <v>42788</v>
      </c>
      <c r="X2173" s="1" t="str">
        <f t="shared" si="300"/>
        <v>Wednesday</v>
      </c>
      <c r="Y2173" s="2">
        <v>0.53363425925925922</v>
      </c>
      <c r="Z2173" s="2">
        <f t="shared" si="301"/>
        <v>0.54166666666666663</v>
      </c>
      <c r="AA2173">
        <f>1</f>
        <v>1</v>
      </c>
      <c r="AB2173" s="1">
        <v>42788</v>
      </c>
      <c r="AC2173" s="13">
        <f t="shared" si="302"/>
        <v>42767</v>
      </c>
      <c r="AD2173" s="14">
        <f t="shared" si="303"/>
        <v>42788</v>
      </c>
      <c r="AE2173" s="1" t="str">
        <f t="shared" si="304"/>
        <v>Wednesday</v>
      </c>
      <c r="AF2173" s="2">
        <v>0.60034722222222225</v>
      </c>
      <c r="AG2173" s="2">
        <f t="shared" si="305"/>
        <v>0.58333333333333326</v>
      </c>
      <c r="AH2173" t="s">
        <v>35</v>
      </c>
    </row>
    <row r="2174" spans="1:34" x14ac:dyDescent="0.2">
      <c r="A2174">
        <v>1365544</v>
      </c>
      <c r="B2174" t="s">
        <v>20</v>
      </c>
      <c r="C2174" t="s">
        <v>128</v>
      </c>
      <c r="D2174" t="s">
        <v>46</v>
      </c>
      <c r="E2174">
        <v>60925</v>
      </c>
      <c r="F2174" t="s">
        <v>23</v>
      </c>
      <c r="G2174" t="s">
        <v>24</v>
      </c>
      <c r="H2174">
        <v>223</v>
      </c>
      <c r="I2174" t="s">
        <v>63</v>
      </c>
      <c r="J2174">
        <f>VLOOKUP(I2174,[1]Key!$A$1:$C$72,2,FALSE)</f>
        <v>43.078530000000001</v>
      </c>
      <c r="K2174">
        <f>VLOOKUP(I2174,[1]Key!$A$1:$C$72,3,FALSE)</f>
        <v>-87.882620000000003</v>
      </c>
      <c r="L2174" t="s">
        <v>63</v>
      </c>
      <c r="M2174">
        <f>VLOOKUP(L2174,[1]Key!$A$1:$C$72,2,FALSE)</f>
        <v>43.078530000000001</v>
      </c>
      <c r="N2174">
        <f>VLOOKUP(L2174,[1]Key!$A$1:$C$72,3,FALSE)</f>
        <v>-87.882620000000003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f t="shared" si="297"/>
        <v>-1</v>
      </c>
      <c r="U2174" s="1">
        <v>42789</v>
      </c>
      <c r="V2174" s="13">
        <f t="shared" si="298"/>
        <v>42767</v>
      </c>
      <c r="W2174" s="14">
        <f t="shared" si="299"/>
        <v>42789</v>
      </c>
      <c r="X2174" s="1" t="str">
        <f t="shared" si="300"/>
        <v>Thursday</v>
      </c>
      <c r="Y2174" s="2">
        <v>0.53031249999999996</v>
      </c>
      <c r="Z2174" s="2">
        <f t="shared" si="301"/>
        <v>0.54166666666666663</v>
      </c>
      <c r="AA2174">
        <f>1</f>
        <v>1</v>
      </c>
      <c r="AB2174" s="1">
        <v>42789</v>
      </c>
      <c r="AC2174" s="13">
        <f t="shared" si="302"/>
        <v>42767</v>
      </c>
      <c r="AD2174" s="14">
        <f t="shared" si="303"/>
        <v>42789</v>
      </c>
      <c r="AE2174" s="1" t="str">
        <f t="shared" si="304"/>
        <v>Thursday</v>
      </c>
      <c r="AF2174" s="2">
        <v>0.53045138888888888</v>
      </c>
      <c r="AG2174" s="2">
        <f t="shared" si="305"/>
        <v>0.54166666666666663</v>
      </c>
      <c r="AH2174" t="s">
        <v>35</v>
      </c>
    </row>
    <row r="2175" spans="1:34" x14ac:dyDescent="0.2">
      <c r="A2175">
        <v>1365846</v>
      </c>
      <c r="B2175" t="s">
        <v>20</v>
      </c>
      <c r="C2175" t="s">
        <v>100</v>
      </c>
      <c r="D2175" t="s">
        <v>22</v>
      </c>
      <c r="E2175">
        <v>53233</v>
      </c>
      <c r="F2175" t="s">
        <v>23</v>
      </c>
      <c r="G2175" t="s">
        <v>24</v>
      </c>
      <c r="H2175">
        <v>234</v>
      </c>
      <c r="I2175" t="s">
        <v>36</v>
      </c>
      <c r="J2175">
        <f>VLOOKUP(I2175,[1]Key!$A$1:$C$72,2,FALSE)</f>
        <v>43.038580000000003</v>
      </c>
      <c r="K2175">
        <f>VLOOKUP(I2175,[1]Key!$A$1:$C$72,3,FALSE)</f>
        <v>-87.90934</v>
      </c>
      <c r="L2175" t="s">
        <v>74</v>
      </c>
      <c r="M2175">
        <f>VLOOKUP(L2175,[1]Key!$A$1:$C$72,2,FALSE)</f>
        <v>43.040154000000001</v>
      </c>
      <c r="N2175">
        <f>VLOOKUP(L2175,[1]Key!$A$1:$C$72,3,FALSE)</f>
        <v>-87.932113000000001</v>
      </c>
      <c r="O2175">
        <v>10</v>
      </c>
      <c r="P2175">
        <v>0</v>
      </c>
      <c r="Q2175">
        <v>1.5</v>
      </c>
      <c r="R2175">
        <v>1.4</v>
      </c>
      <c r="S2175">
        <v>60</v>
      </c>
      <c r="T2175">
        <f t="shared" si="297"/>
        <v>-1</v>
      </c>
      <c r="U2175" s="1">
        <v>42786</v>
      </c>
      <c r="V2175" s="13">
        <f t="shared" si="298"/>
        <v>42767</v>
      </c>
      <c r="W2175" s="14">
        <f t="shared" si="299"/>
        <v>42786</v>
      </c>
      <c r="X2175" s="1" t="str">
        <f t="shared" si="300"/>
        <v>Monday</v>
      </c>
      <c r="Y2175" s="2">
        <v>4.7893518518518523E-2</v>
      </c>
      <c r="Z2175" s="2">
        <f t="shared" si="301"/>
        <v>4.1666666666666664E-2</v>
      </c>
      <c r="AA2175">
        <f>1</f>
        <v>1</v>
      </c>
      <c r="AB2175" s="1">
        <v>42786</v>
      </c>
      <c r="AC2175" s="13">
        <f t="shared" si="302"/>
        <v>42767</v>
      </c>
      <c r="AD2175" s="14">
        <f t="shared" si="303"/>
        <v>42786</v>
      </c>
      <c r="AE2175" s="1" t="str">
        <f t="shared" si="304"/>
        <v>Monday</v>
      </c>
      <c r="AF2175" s="2">
        <v>5.4224537037037036E-2</v>
      </c>
      <c r="AG2175" s="2">
        <f t="shared" si="305"/>
        <v>4.1666666666666664E-2</v>
      </c>
      <c r="AH2175" t="s">
        <v>27</v>
      </c>
    </row>
    <row r="2176" spans="1:34" x14ac:dyDescent="0.2">
      <c r="A2176">
        <v>1365846</v>
      </c>
      <c r="B2176" t="s">
        <v>20</v>
      </c>
      <c r="C2176" t="s">
        <v>100</v>
      </c>
      <c r="D2176" t="s">
        <v>22</v>
      </c>
      <c r="E2176">
        <v>53233</v>
      </c>
      <c r="F2176" t="s">
        <v>23</v>
      </c>
      <c r="G2176" t="s">
        <v>24</v>
      </c>
      <c r="H2176">
        <v>19</v>
      </c>
      <c r="I2176" t="s">
        <v>36</v>
      </c>
      <c r="J2176">
        <f>VLOOKUP(I2176,[1]Key!$A$1:$C$72,2,FALSE)</f>
        <v>43.038580000000003</v>
      </c>
      <c r="K2176">
        <f>VLOOKUP(I2176,[1]Key!$A$1:$C$72,3,FALSE)</f>
        <v>-87.90934</v>
      </c>
      <c r="L2176" t="s">
        <v>74</v>
      </c>
      <c r="M2176">
        <f>VLOOKUP(L2176,[1]Key!$A$1:$C$72,2,FALSE)</f>
        <v>43.040154000000001</v>
      </c>
      <c r="N2176">
        <f>VLOOKUP(L2176,[1]Key!$A$1:$C$72,3,FALSE)</f>
        <v>-87.932113000000001</v>
      </c>
      <c r="O2176">
        <v>10</v>
      </c>
      <c r="P2176">
        <v>0</v>
      </c>
      <c r="Q2176">
        <v>1.5</v>
      </c>
      <c r="R2176">
        <v>1.4</v>
      </c>
      <c r="S2176">
        <v>60</v>
      </c>
      <c r="T2176">
        <f t="shared" si="297"/>
        <v>-1</v>
      </c>
      <c r="U2176" s="1">
        <v>42788</v>
      </c>
      <c r="V2176" s="13">
        <f t="shared" si="298"/>
        <v>42767</v>
      </c>
      <c r="W2176" s="14">
        <f t="shared" si="299"/>
        <v>42788</v>
      </c>
      <c r="X2176" s="1" t="str">
        <f t="shared" si="300"/>
        <v>Wednesday</v>
      </c>
      <c r="Y2176" s="2">
        <v>0.97998842592592583</v>
      </c>
      <c r="Z2176" s="2">
        <f t="shared" si="301"/>
        <v>1</v>
      </c>
      <c r="AA2176">
        <f>1</f>
        <v>1</v>
      </c>
      <c r="AB2176" s="1">
        <v>42788</v>
      </c>
      <c r="AC2176" s="13">
        <f t="shared" si="302"/>
        <v>42767</v>
      </c>
      <c r="AD2176" s="14">
        <f t="shared" si="303"/>
        <v>42788</v>
      </c>
      <c r="AE2176" s="1" t="str">
        <f t="shared" si="304"/>
        <v>Wednesday</v>
      </c>
      <c r="AF2176" s="2">
        <v>0.98747685185185186</v>
      </c>
      <c r="AG2176" s="2">
        <f t="shared" si="305"/>
        <v>1</v>
      </c>
      <c r="AH2176" t="s">
        <v>27</v>
      </c>
    </row>
    <row r="2177" spans="1:34" x14ac:dyDescent="0.2">
      <c r="A2177">
        <v>1366177</v>
      </c>
      <c r="B2177" t="s">
        <v>20</v>
      </c>
      <c r="C2177" t="s">
        <v>129</v>
      </c>
      <c r="D2177" t="s">
        <v>22</v>
      </c>
      <c r="E2177">
        <v>53072</v>
      </c>
      <c r="F2177" t="s">
        <v>23</v>
      </c>
      <c r="G2177" t="s">
        <v>24</v>
      </c>
      <c r="H2177">
        <v>982</v>
      </c>
      <c r="I2177" t="s">
        <v>81</v>
      </c>
      <c r="J2177">
        <f>VLOOKUP(I2177,[1]Key!$A$1:$C$72,2,FALSE)</f>
        <v>43.06033</v>
      </c>
      <c r="K2177">
        <f>VLOOKUP(I2177,[1]Key!$A$1:$C$72,3,FALSE)</f>
        <v>-87.89546</v>
      </c>
      <c r="L2177" t="s">
        <v>66</v>
      </c>
      <c r="M2177">
        <f>VLOOKUP(L2177,[1]Key!$A$1:$C$72,2,FALSE)</f>
        <v>43.060155999999999</v>
      </c>
      <c r="N2177">
        <f>VLOOKUP(L2177,[1]Key!$A$1:$C$72,3,FALSE)</f>
        <v>-87.881258000000003</v>
      </c>
      <c r="O2177">
        <v>6</v>
      </c>
      <c r="P2177">
        <v>0</v>
      </c>
      <c r="Q2177">
        <v>0.9</v>
      </c>
      <c r="R2177">
        <v>0.9</v>
      </c>
      <c r="S2177">
        <v>36</v>
      </c>
      <c r="T2177">
        <f t="shared" si="297"/>
        <v>-1</v>
      </c>
      <c r="U2177" s="1">
        <v>42781</v>
      </c>
      <c r="V2177" s="13">
        <f t="shared" si="298"/>
        <v>42767</v>
      </c>
      <c r="W2177" s="14">
        <f t="shared" si="299"/>
        <v>42781</v>
      </c>
      <c r="X2177" s="1" t="str">
        <f t="shared" si="300"/>
        <v>Wednesday</v>
      </c>
      <c r="Y2177" s="2">
        <v>0.6713541666666667</v>
      </c>
      <c r="Z2177" s="2">
        <f t="shared" si="301"/>
        <v>0.66666666666666663</v>
      </c>
      <c r="AA2177">
        <f>1</f>
        <v>1</v>
      </c>
      <c r="AB2177" s="1">
        <v>42781</v>
      </c>
      <c r="AC2177" s="13">
        <f t="shared" si="302"/>
        <v>42767</v>
      </c>
      <c r="AD2177" s="14">
        <f t="shared" si="303"/>
        <v>42781</v>
      </c>
      <c r="AE2177" s="1" t="str">
        <f t="shared" si="304"/>
        <v>Wednesday</v>
      </c>
      <c r="AF2177" s="2">
        <v>0.67552083333333324</v>
      </c>
      <c r="AG2177" s="2">
        <f t="shared" si="305"/>
        <v>0.66666666666666663</v>
      </c>
      <c r="AH2177" t="s">
        <v>27</v>
      </c>
    </row>
    <row r="2178" spans="1:34" x14ac:dyDescent="0.2">
      <c r="A2178">
        <v>1367618</v>
      </c>
      <c r="B2178" t="s">
        <v>20</v>
      </c>
      <c r="C2178" t="s">
        <v>130</v>
      </c>
      <c r="D2178" t="s">
        <v>22</v>
      </c>
      <c r="E2178">
        <v>53024</v>
      </c>
      <c r="F2178" t="s">
        <v>23</v>
      </c>
      <c r="G2178" t="s">
        <v>24</v>
      </c>
      <c r="H2178">
        <v>26</v>
      </c>
      <c r="I2178" t="s">
        <v>60</v>
      </c>
      <c r="J2178">
        <f>VLOOKUP(I2178,[1]Key!$A$1:$C$72,2,FALSE)</f>
        <v>43.066893999999998</v>
      </c>
      <c r="K2178">
        <f>VLOOKUP(I2178,[1]Key!$A$1:$C$72,3,FALSE)</f>
        <v>-87.877936000000005</v>
      </c>
      <c r="L2178" t="s">
        <v>63</v>
      </c>
      <c r="M2178">
        <f>VLOOKUP(L2178,[1]Key!$A$1:$C$72,2,FALSE)</f>
        <v>43.078530000000001</v>
      </c>
      <c r="N2178">
        <f>VLOOKUP(L2178,[1]Key!$A$1:$C$72,3,FALSE)</f>
        <v>-87.882620000000003</v>
      </c>
      <c r="O2178">
        <v>7</v>
      </c>
      <c r="P2178">
        <v>0</v>
      </c>
      <c r="Q2178">
        <v>1.1000000000000001</v>
      </c>
      <c r="R2178">
        <v>1</v>
      </c>
      <c r="S2178">
        <v>42</v>
      </c>
      <c r="T2178">
        <f t="shared" ref="T2178:T2241" si="306">-1</f>
        <v>-1</v>
      </c>
      <c r="U2178" s="1">
        <v>42787</v>
      </c>
      <c r="V2178" s="13">
        <f t="shared" ref="V2178:V2241" si="307">DATE(YEAR(U2178), MONTH(U2178), 1)</f>
        <v>42767</v>
      </c>
      <c r="W2178" s="14">
        <f t="shared" ref="W2178:W2241" si="308">U2178</f>
        <v>42787</v>
      </c>
      <c r="X2178" s="1" t="str">
        <f t="shared" ref="X2178:X2241" si="309">TEXT(W2178,"dddd")</f>
        <v>Tuesday</v>
      </c>
      <c r="Y2178" s="2">
        <v>0.5835069444444444</v>
      </c>
      <c r="Z2178" s="2">
        <f t="shared" ref="Z2178:Z2241" si="310">MROUND(Y2178, "1:00")</f>
        <v>0.58333333333333326</v>
      </c>
      <c r="AA2178">
        <f>1</f>
        <v>1</v>
      </c>
      <c r="AB2178" s="1">
        <v>42787</v>
      </c>
      <c r="AC2178" s="13">
        <f t="shared" ref="AC2178:AC2241" si="311">DATE(YEAR(AB2178), MONTH(AB2178), 1)</f>
        <v>42767</v>
      </c>
      <c r="AD2178" s="14">
        <f t="shared" ref="AD2178:AD2241" si="312">AB2178</f>
        <v>42787</v>
      </c>
      <c r="AE2178" s="1" t="str">
        <f t="shared" ref="AE2178:AE2241" si="313">TEXT(AD2178,"dddd")</f>
        <v>Tuesday</v>
      </c>
      <c r="AF2178" s="2">
        <v>0.58850694444444451</v>
      </c>
      <c r="AG2178" s="2">
        <f t="shared" ref="AG2178:AG2241" si="314">MROUND(AF2178, "1:00")</f>
        <v>0.58333333333333326</v>
      </c>
      <c r="AH2178" t="s">
        <v>27</v>
      </c>
    </row>
    <row r="2179" spans="1:34" x14ac:dyDescent="0.2">
      <c r="A2179">
        <v>1369902</v>
      </c>
      <c r="B2179" t="s">
        <v>20</v>
      </c>
      <c r="C2179" t="s">
        <v>28</v>
      </c>
      <c r="D2179" t="s">
        <v>22</v>
      </c>
      <c r="E2179">
        <v>53217</v>
      </c>
      <c r="F2179" t="s">
        <v>23</v>
      </c>
      <c r="G2179" t="s">
        <v>24</v>
      </c>
      <c r="H2179">
        <v>172</v>
      </c>
      <c r="I2179" t="s">
        <v>65</v>
      </c>
      <c r="J2179">
        <f>VLOOKUP(I2179,[1]Key!$A$1:$C$72,2,FALSE)</f>
        <v>43.060786</v>
      </c>
      <c r="K2179">
        <f>VLOOKUP(I2179,[1]Key!$A$1:$C$72,3,FALSE)</f>
        <v>-87.883825999999999</v>
      </c>
      <c r="L2179" t="s">
        <v>67</v>
      </c>
      <c r="M2179">
        <f>VLOOKUP(L2179,[1]Key!$A$1:$C$72,2,FALSE)</f>
        <v>43.074890000000003</v>
      </c>
      <c r="N2179">
        <f>VLOOKUP(L2179,[1]Key!$A$1:$C$72,3,FALSE)</f>
        <v>-87.882810000000006</v>
      </c>
      <c r="O2179">
        <v>9</v>
      </c>
      <c r="P2179">
        <v>0</v>
      </c>
      <c r="Q2179">
        <v>1.4</v>
      </c>
      <c r="R2179">
        <v>1.3</v>
      </c>
      <c r="S2179">
        <v>54</v>
      </c>
      <c r="T2179">
        <f t="shared" si="306"/>
        <v>-1</v>
      </c>
      <c r="U2179" s="1">
        <v>42792</v>
      </c>
      <c r="V2179" s="13">
        <f t="shared" si="307"/>
        <v>42767</v>
      </c>
      <c r="W2179" s="14">
        <f t="shared" si="308"/>
        <v>42792</v>
      </c>
      <c r="X2179" s="1" t="str">
        <f t="shared" si="309"/>
        <v>Sunday</v>
      </c>
      <c r="Y2179" s="2">
        <v>0.54662037037037037</v>
      </c>
      <c r="Z2179" s="2">
        <f t="shared" si="310"/>
        <v>0.54166666666666663</v>
      </c>
      <c r="AA2179">
        <f>1</f>
        <v>1</v>
      </c>
      <c r="AB2179" s="1">
        <v>42792</v>
      </c>
      <c r="AC2179" s="13">
        <f t="shared" si="311"/>
        <v>42767</v>
      </c>
      <c r="AD2179" s="14">
        <f t="shared" si="312"/>
        <v>42792</v>
      </c>
      <c r="AE2179" s="1" t="str">
        <f t="shared" si="313"/>
        <v>Sunday</v>
      </c>
      <c r="AF2179" s="2">
        <v>0.55285879629629631</v>
      </c>
      <c r="AG2179" s="2">
        <f t="shared" si="314"/>
        <v>0.54166666666666663</v>
      </c>
      <c r="AH2179" t="s">
        <v>27</v>
      </c>
    </row>
    <row r="2180" spans="1:34" x14ac:dyDescent="0.2">
      <c r="A2180">
        <v>1370752</v>
      </c>
      <c r="B2180" t="s">
        <v>20</v>
      </c>
      <c r="C2180" t="s">
        <v>117</v>
      </c>
      <c r="D2180" t="s">
        <v>22</v>
      </c>
      <c r="E2180">
        <v>53105</v>
      </c>
      <c r="F2180" t="s">
        <v>23</v>
      </c>
      <c r="G2180" t="s">
        <v>24</v>
      </c>
      <c r="H2180">
        <v>44</v>
      </c>
      <c r="I2180" t="s">
        <v>78</v>
      </c>
      <c r="J2180">
        <f>VLOOKUP(I2180,[1]Key!$A$1:$C$72,2,FALSE)</f>
        <v>43.060250000000003</v>
      </c>
      <c r="K2180">
        <f>VLOOKUP(I2180,[1]Key!$A$1:$C$72,3,FALSE)</f>
        <v>-87.892169999999993</v>
      </c>
      <c r="L2180" t="s">
        <v>62</v>
      </c>
      <c r="M2180">
        <f>VLOOKUP(L2180,[1]Key!$A$1:$C$72,2,FALSE)</f>
        <v>43.058010000000003</v>
      </c>
      <c r="N2180">
        <f>VLOOKUP(L2180,[1]Key!$A$1:$C$72,3,FALSE)</f>
        <v>-87.877300000000005</v>
      </c>
      <c r="O2180">
        <v>7</v>
      </c>
      <c r="P2180">
        <v>0</v>
      </c>
      <c r="Q2180">
        <v>1.1000000000000001</v>
      </c>
      <c r="R2180">
        <v>1</v>
      </c>
      <c r="S2180">
        <v>42</v>
      </c>
      <c r="T2180">
        <f t="shared" si="306"/>
        <v>-1</v>
      </c>
      <c r="U2180" s="1">
        <v>42788</v>
      </c>
      <c r="V2180" s="13">
        <f t="shared" si="307"/>
        <v>42767</v>
      </c>
      <c r="W2180" s="14">
        <f t="shared" si="308"/>
        <v>42788</v>
      </c>
      <c r="X2180" s="1" t="str">
        <f t="shared" si="309"/>
        <v>Wednesday</v>
      </c>
      <c r="Y2180" s="2">
        <v>0.97236111111111112</v>
      </c>
      <c r="Z2180" s="2">
        <f t="shared" si="310"/>
        <v>0.95833333333333326</v>
      </c>
      <c r="AA2180">
        <f>1</f>
        <v>1</v>
      </c>
      <c r="AB2180" s="1">
        <v>42788</v>
      </c>
      <c r="AC2180" s="13">
        <f t="shared" si="311"/>
        <v>42767</v>
      </c>
      <c r="AD2180" s="14">
        <f t="shared" si="312"/>
        <v>42788</v>
      </c>
      <c r="AE2180" s="1" t="str">
        <f t="shared" si="313"/>
        <v>Wednesday</v>
      </c>
      <c r="AF2180" s="2">
        <v>0.97728009259259263</v>
      </c>
      <c r="AG2180" s="2">
        <f t="shared" si="314"/>
        <v>0.95833333333333326</v>
      </c>
      <c r="AH2180" t="s">
        <v>27</v>
      </c>
    </row>
    <row r="2181" spans="1:34" x14ac:dyDescent="0.2">
      <c r="A2181">
        <v>1370752</v>
      </c>
      <c r="B2181" t="s">
        <v>20</v>
      </c>
      <c r="C2181" t="s">
        <v>117</v>
      </c>
      <c r="D2181" t="s">
        <v>22</v>
      </c>
      <c r="E2181">
        <v>53105</v>
      </c>
      <c r="F2181" t="s">
        <v>23</v>
      </c>
      <c r="G2181" t="s">
        <v>24</v>
      </c>
      <c r="H2181">
        <v>5436</v>
      </c>
      <c r="I2181" t="s">
        <v>77</v>
      </c>
      <c r="J2181">
        <f>VLOOKUP(I2181,[1]Key!$A$1:$C$72,2,FALSE)</f>
        <v>43.074655999999997</v>
      </c>
      <c r="K2181">
        <f>VLOOKUP(I2181,[1]Key!$A$1:$C$72,3,FALSE)</f>
        <v>-87.889011999999994</v>
      </c>
      <c r="L2181" t="s">
        <v>78</v>
      </c>
      <c r="M2181">
        <f>VLOOKUP(L2181,[1]Key!$A$1:$C$72,2,FALSE)</f>
        <v>43.060250000000003</v>
      </c>
      <c r="N2181">
        <f>VLOOKUP(L2181,[1]Key!$A$1:$C$72,3,FALSE)</f>
        <v>-87.892169999999993</v>
      </c>
      <c r="O2181">
        <v>8</v>
      </c>
      <c r="P2181">
        <v>0</v>
      </c>
      <c r="Q2181">
        <v>1.2</v>
      </c>
      <c r="R2181">
        <v>1.1000000000000001</v>
      </c>
      <c r="S2181">
        <v>48</v>
      </c>
      <c r="T2181">
        <f t="shared" si="306"/>
        <v>-1</v>
      </c>
      <c r="U2181" s="1">
        <v>42788</v>
      </c>
      <c r="V2181" s="13">
        <f t="shared" si="307"/>
        <v>42767</v>
      </c>
      <c r="W2181" s="14">
        <f t="shared" si="308"/>
        <v>42788</v>
      </c>
      <c r="X2181" s="1" t="str">
        <f t="shared" si="309"/>
        <v>Wednesday</v>
      </c>
      <c r="Y2181" s="2">
        <v>0.78579861111111116</v>
      </c>
      <c r="Z2181" s="2">
        <f t="shared" si="310"/>
        <v>0.79166666666666663</v>
      </c>
      <c r="AA2181">
        <f>1</f>
        <v>1</v>
      </c>
      <c r="AB2181" s="1">
        <v>42788</v>
      </c>
      <c r="AC2181" s="13">
        <f t="shared" si="311"/>
        <v>42767</v>
      </c>
      <c r="AD2181" s="14">
        <f t="shared" si="312"/>
        <v>42788</v>
      </c>
      <c r="AE2181" s="1" t="str">
        <f t="shared" si="313"/>
        <v>Wednesday</v>
      </c>
      <c r="AF2181" s="2">
        <v>0.79134259259259254</v>
      </c>
      <c r="AG2181" s="2">
        <f t="shared" si="314"/>
        <v>0.79166666666666663</v>
      </c>
      <c r="AH2181" t="s">
        <v>27</v>
      </c>
    </row>
    <row r="2182" spans="1:34" x14ac:dyDescent="0.2">
      <c r="A2182">
        <v>1370752</v>
      </c>
      <c r="B2182" t="s">
        <v>20</v>
      </c>
      <c r="C2182" t="s">
        <v>117</v>
      </c>
      <c r="D2182" t="s">
        <v>22</v>
      </c>
      <c r="E2182">
        <v>53105</v>
      </c>
      <c r="F2182" t="s">
        <v>23</v>
      </c>
      <c r="G2182" t="s">
        <v>24</v>
      </c>
      <c r="H2182">
        <v>11166</v>
      </c>
      <c r="I2182" t="s">
        <v>67</v>
      </c>
      <c r="J2182">
        <f>VLOOKUP(I2182,[1]Key!$A$1:$C$72,2,FALSE)</f>
        <v>43.074890000000003</v>
      </c>
      <c r="K2182">
        <f>VLOOKUP(I2182,[1]Key!$A$1:$C$72,3,FALSE)</f>
        <v>-87.882810000000006</v>
      </c>
      <c r="L2182" t="s">
        <v>77</v>
      </c>
      <c r="M2182">
        <f>VLOOKUP(L2182,[1]Key!$A$1:$C$72,2,FALSE)</f>
        <v>43.074655999999997</v>
      </c>
      <c r="N2182">
        <f>VLOOKUP(L2182,[1]Key!$A$1:$C$72,3,FALSE)</f>
        <v>-87.889011999999994</v>
      </c>
      <c r="O2182">
        <v>2</v>
      </c>
      <c r="P2182">
        <v>0</v>
      </c>
      <c r="Q2182">
        <v>0.3</v>
      </c>
      <c r="R2182">
        <v>0.3</v>
      </c>
      <c r="S2182">
        <v>12</v>
      </c>
      <c r="T2182">
        <f t="shared" si="306"/>
        <v>-1</v>
      </c>
      <c r="U2182" s="1">
        <v>42786</v>
      </c>
      <c r="V2182" s="13">
        <f t="shared" si="307"/>
        <v>42767</v>
      </c>
      <c r="W2182" s="14">
        <f t="shared" si="308"/>
        <v>42786</v>
      </c>
      <c r="X2182" s="1" t="str">
        <f t="shared" si="309"/>
        <v>Monday</v>
      </c>
      <c r="Y2182" s="2">
        <v>9.5208333333333339E-2</v>
      </c>
      <c r="Z2182" s="2">
        <f t="shared" si="310"/>
        <v>8.3333333333333329E-2</v>
      </c>
      <c r="AA2182">
        <f>1</f>
        <v>1</v>
      </c>
      <c r="AB2182" s="1">
        <v>42786</v>
      </c>
      <c r="AC2182" s="13">
        <f t="shared" si="311"/>
        <v>42767</v>
      </c>
      <c r="AD2182" s="14">
        <f t="shared" si="312"/>
        <v>42786</v>
      </c>
      <c r="AE2182" s="1" t="str">
        <f t="shared" si="313"/>
        <v>Monday</v>
      </c>
      <c r="AF2182" s="2">
        <v>9.6539351851851848E-2</v>
      </c>
      <c r="AG2182" s="2">
        <f t="shared" si="314"/>
        <v>8.3333333333333329E-2</v>
      </c>
      <c r="AH2182" t="s">
        <v>27</v>
      </c>
    </row>
    <row r="2183" spans="1:34" x14ac:dyDescent="0.2">
      <c r="A2183">
        <v>1370752</v>
      </c>
      <c r="B2183" t="s">
        <v>20</v>
      </c>
      <c r="C2183" t="s">
        <v>117</v>
      </c>
      <c r="D2183" t="s">
        <v>22</v>
      </c>
      <c r="E2183">
        <v>53105</v>
      </c>
      <c r="F2183" t="s">
        <v>23</v>
      </c>
      <c r="G2183" t="s">
        <v>24</v>
      </c>
      <c r="H2183">
        <v>9</v>
      </c>
      <c r="I2183" t="s">
        <v>77</v>
      </c>
      <c r="J2183">
        <f>VLOOKUP(I2183,[1]Key!$A$1:$C$72,2,FALSE)</f>
        <v>43.074655999999997</v>
      </c>
      <c r="K2183">
        <f>VLOOKUP(I2183,[1]Key!$A$1:$C$72,3,FALSE)</f>
        <v>-87.889011999999994</v>
      </c>
      <c r="L2183" t="s">
        <v>81</v>
      </c>
      <c r="M2183">
        <f>VLOOKUP(L2183,[1]Key!$A$1:$C$72,2,FALSE)</f>
        <v>43.06033</v>
      </c>
      <c r="N2183">
        <f>VLOOKUP(L2183,[1]Key!$A$1:$C$72,3,FALSE)</f>
        <v>-87.89546</v>
      </c>
      <c r="O2183">
        <v>9</v>
      </c>
      <c r="P2183">
        <v>0</v>
      </c>
      <c r="Q2183">
        <v>1.4</v>
      </c>
      <c r="R2183">
        <v>1.3</v>
      </c>
      <c r="S2183">
        <v>54</v>
      </c>
      <c r="T2183">
        <f t="shared" si="306"/>
        <v>-1</v>
      </c>
      <c r="U2183" s="1">
        <v>42786</v>
      </c>
      <c r="V2183" s="13">
        <f t="shared" si="307"/>
        <v>42767</v>
      </c>
      <c r="W2183" s="14">
        <f t="shared" si="308"/>
        <v>42786</v>
      </c>
      <c r="X2183" s="1" t="str">
        <f t="shared" si="309"/>
        <v>Monday</v>
      </c>
      <c r="Y2183" s="2">
        <v>9.6562499999999996E-2</v>
      </c>
      <c r="Z2183" s="2">
        <f t="shared" si="310"/>
        <v>8.3333333333333329E-2</v>
      </c>
      <c r="AA2183">
        <f>1</f>
        <v>1</v>
      </c>
      <c r="AB2183" s="1">
        <v>42786</v>
      </c>
      <c r="AC2183" s="13">
        <f t="shared" si="311"/>
        <v>42767</v>
      </c>
      <c r="AD2183" s="14">
        <f t="shared" si="312"/>
        <v>42786</v>
      </c>
      <c r="AE2183" s="1" t="str">
        <f t="shared" si="313"/>
        <v>Monday</v>
      </c>
      <c r="AF2183" s="2">
        <v>0.1028587962962963</v>
      </c>
      <c r="AG2183" s="2">
        <f t="shared" si="314"/>
        <v>8.3333333333333329E-2</v>
      </c>
      <c r="AH2183" t="s">
        <v>27</v>
      </c>
    </row>
    <row r="2184" spans="1:34" x14ac:dyDescent="0.2">
      <c r="A2184">
        <v>1370752</v>
      </c>
      <c r="B2184" t="s">
        <v>20</v>
      </c>
      <c r="C2184" t="s">
        <v>117</v>
      </c>
      <c r="D2184" t="s">
        <v>22</v>
      </c>
      <c r="E2184">
        <v>53105</v>
      </c>
      <c r="F2184" t="s">
        <v>23</v>
      </c>
      <c r="G2184" t="s">
        <v>24</v>
      </c>
      <c r="H2184">
        <v>88</v>
      </c>
      <c r="I2184" t="s">
        <v>81</v>
      </c>
      <c r="J2184">
        <f>VLOOKUP(I2184,[1]Key!$A$1:$C$72,2,FALSE)</f>
        <v>43.06033</v>
      </c>
      <c r="K2184">
        <f>VLOOKUP(I2184,[1]Key!$A$1:$C$72,3,FALSE)</f>
        <v>-87.89546</v>
      </c>
      <c r="L2184" t="s">
        <v>78</v>
      </c>
      <c r="M2184">
        <f>VLOOKUP(L2184,[1]Key!$A$1:$C$72,2,FALSE)</f>
        <v>43.060250000000003</v>
      </c>
      <c r="N2184">
        <f>VLOOKUP(L2184,[1]Key!$A$1:$C$72,3,FALSE)</f>
        <v>-87.892169999999993</v>
      </c>
      <c r="O2184">
        <v>1</v>
      </c>
      <c r="P2184">
        <v>0</v>
      </c>
      <c r="Q2184">
        <v>0.2</v>
      </c>
      <c r="R2184">
        <v>0.1</v>
      </c>
      <c r="S2184">
        <v>6</v>
      </c>
      <c r="T2184">
        <f t="shared" si="306"/>
        <v>-1</v>
      </c>
      <c r="U2184" s="1">
        <v>42773</v>
      </c>
      <c r="V2184" s="13">
        <f t="shared" si="307"/>
        <v>42767</v>
      </c>
      <c r="W2184" s="14">
        <f t="shared" si="308"/>
        <v>42773</v>
      </c>
      <c r="X2184" s="1" t="str">
        <f t="shared" si="309"/>
        <v>Tuesday</v>
      </c>
      <c r="Y2184" s="2">
        <v>0.93642361111111105</v>
      </c>
      <c r="Z2184" s="2">
        <f t="shared" si="310"/>
        <v>0.91666666666666663</v>
      </c>
      <c r="AA2184">
        <f>1</f>
        <v>1</v>
      </c>
      <c r="AB2184" s="1">
        <v>42773</v>
      </c>
      <c r="AC2184" s="13">
        <f t="shared" si="311"/>
        <v>42767</v>
      </c>
      <c r="AD2184" s="14">
        <f t="shared" si="312"/>
        <v>42773</v>
      </c>
      <c r="AE2184" s="1" t="str">
        <f t="shared" si="313"/>
        <v>Tuesday</v>
      </c>
      <c r="AF2184" s="2">
        <v>0.93724537037037037</v>
      </c>
      <c r="AG2184" s="2">
        <f t="shared" si="314"/>
        <v>0.91666666666666663</v>
      </c>
      <c r="AH2184" t="s">
        <v>27</v>
      </c>
    </row>
    <row r="2185" spans="1:34" x14ac:dyDescent="0.2">
      <c r="A2185">
        <v>1370752</v>
      </c>
      <c r="B2185" t="s">
        <v>20</v>
      </c>
      <c r="C2185" t="s">
        <v>117</v>
      </c>
      <c r="D2185" t="s">
        <v>22</v>
      </c>
      <c r="E2185">
        <v>53105</v>
      </c>
      <c r="F2185" t="s">
        <v>23</v>
      </c>
      <c r="G2185" t="s">
        <v>24</v>
      </c>
      <c r="H2185">
        <v>157</v>
      </c>
      <c r="I2185" t="s">
        <v>81</v>
      </c>
      <c r="J2185">
        <f>VLOOKUP(I2185,[1]Key!$A$1:$C$72,2,FALSE)</f>
        <v>43.06033</v>
      </c>
      <c r="K2185">
        <f>VLOOKUP(I2185,[1]Key!$A$1:$C$72,3,FALSE)</f>
        <v>-87.89546</v>
      </c>
      <c r="L2185" t="s">
        <v>78</v>
      </c>
      <c r="M2185">
        <f>VLOOKUP(L2185,[1]Key!$A$1:$C$72,2,FALSE)</f>
        <v>43.060250000000003</v>
      </c>
      <c r="N2185">
        <f>VLOOKUP(L2185,[1]Key!$A$1:$C$72,3,FALSE)</f>
        <v>-87.892169999999993</v>
      </c>
      <c r="O2185">
        <v>1</v>
      </c>
      <c r="P2185">
        <v>0</v>
      </c>
      <c r="Q2185">
        <v>0.2</v>
      </c>
      <c r="R2185">
        <v>0.1</v>
      </c>
      <c r="S2185">
        <v>6</v>
      </c>
      <c r="T2185">
        <f t="shared" si="306"/>
        <v>-1</v>
      </c>
      <c r="U2185" s="1">
        <v>42776</v>
      </c>
      <c r="V2185" s="13">
        <f t="shared" si="307"/>
        <v>42767</v>
      </c>
      <c r="W2185" s="14">
        <f t="shared" si="308"/>
        <v>42776</v>
      </c>
      <c r="X2185" s="1" t="str">
        <f t="shared" si="309"/>
        <v>Friday</v>
      </c>
      <c r="Y2185" s="2">
        <v>0.76283564814814808</v>
      </c>
      <c r="Z2185" s="2">
        <f t="shared" si="310"/>
        <v>0.75</v>
      </c>
      <c r="AA2185">
        <f>1</f>
        <v>1</v>
      </c>
      <c r="AB2185" s="1">
        <v>42776</v>
      </c>
      <c r="AC2185" s="13">
        <f t="shared" si="311"/>
        <v>42767</v>
      </c>
      <c r="AD2185" s="14">
        <f t="shared" si="312"/>
        <v>42776</v>
      </c>
      <c r="AE2185" s="1" t="str">
        <f t="shared" si="313"/>
        <v>Friday</v>
      </c>
      <c r="AF2185" s="2">
        <v>0.76385416666666661</v>
      </c>
      <c r="AG2185" s="2">
        <f t="shared" si="314"/>
        <v>0.75</v>
      </c>
      <c r="AH2185" t="s">
        <v>27</v>
      </c>
    </row>
    <row r="2186" spans="1:34" x14ac:dyDescent="0.2">
      <c r="A2186">
        <v>1371805</v>
      </c>
      <c r="B2186" t="s">
        <v>20</v>
      </c>
      <c r="C2186" t="s">
        <v>107</v>
      </c>
      <c r="D2186" t="s">
        <v>22</v>
      </c>
      <c r="E2186">
        <v>53188</v>
      </c>
      <c r="F2186" t="s">
        <v>23</v>
      </c>
      <c r="G2186" t="s">
        <v>24</v>
      </c>
      <c r="H2186">
        <v>5493</v>
      </c>
      <c r="I2186" t="s">
        <v>76</v>
      </c>
      <c r="J2186">
        <f>VLOOKUP(I2186,[1]Key!$A$1:$C$72,2,FALSE)</f>
        <v>43.063749000000001</v>
      </c>
      <c r="K2186">
        <f>VLOOKUP(I2186,[1]Key!$A$1:$C$72,3,FALSE)</f>
        <v>-87.887962999999999</v>
      </c>
      <c r="L2186" t="s">
        <v>65</v>
      </c>
      <c r="M2186">
        <f>VLOOKUP(L2186,[1]Key!$A$1:$C$72,2,FALSE)</f>
        <v>43.060786</v>
      </c>
      <c r="N2186">
        <f>VLOOKUP(L2186,[1]Key!$A$1:$C$72,3,FALSE)</f>
        <v>-87.883825999999999</v>
      </c>
      <c r="O2186">
        <v>4</v>
      </c>
      <c r="P2186">
        <v>0</v>
      </c>
      <c r="Q2186">
        <v>0.6</v>
      </c>
      <c r="R2186">
        <v>0.6</v>
      </c>
      <c r="S2186">
        <v>24</v>
      </c>
      <c r="T2186">
        <f t="shared" si="306"/>
        <v>-1</v>
      </c>
      <c r="U2186" s="1">
        <v>42779</v>
      </c>
      <c r="V2186" s="13">
        <f t="shared" si="307"/>
        <v>42767</v>
      </c>
      <c r="W2186" s="14">
        <f t="shared" si="308"/>
        <v>42779</v>
      </c>
      <c r="X2186" s="1" t="str">
        <f t="shared" si="309"/>
        <v>Monday</v>
      </c>
      <c r="Y2186" s="2">
        <v>0.87934027777777779</v>
      </c>
      <c r="Z2186" s="2">
        <f t="shared" si="310"/>
        <v>0.875</v>
      </c>
      <c r="AA2186">
        <f>1</f>
        <v>1</v>
      </c>
      <c r="AB2186" s="1">
        <v>42779</v>
      </c>
      <c r="AC2186" s="13">
        <f t="shared" si="311"/>
        <v>42767</v>
      </c>
      <c r="AD2186" s="14">
        <f t="shared" si="312"/>
        <v>42779</v>
      </c>
      <c r="AE2186" s="1" t="str">
        <f t="shared" si="313"/>
        <v>Monday</v>
      </c>
      <c r="AF2186" s="2">
        <v>0.88209490740740737</v>
      </c>
      <c r="AG2186" s="2">
        <f t="shared" si="314"/>
        <v>0.875</v>
      </c>
      <c r="AH2186" t="s">
        <v>27</v>
      </c>
    </row>
    <row r="2187" spans="1:34" x14ac:dyDescent="0.2">
      <c r="A2187">
        <v>1371805</v>
      </c>
      <c r="B2187" t="s">
        <v>20</v>
      </c>
      <c r="C2187" t="s">
        <v>107</v>
      </c>
      <c r="D2187" t="s">
        <v>22</v>
      </c>
      <c r="E2187">
        <v>53188</v>
      </c>
      <c r="F2187" t="s">
        <v>23</v>
      </c>
      <c r="G2187" t="s">
        <v>24</v>
      </c>
      <c r="H2187">
        <v>223</v>
      </c>
      <c r="I2187" t="s">
        <v>65</v>
      </c>
      <c r="J2187">
        <f>VLOOKUP(I2187,[1]Key!$A$1:$C$72,2,FALSE)</f>
        <v>43.060786</v>
      </c>
      <c r="K2187">
        <f>VLOOKUP(I2187,[1]Key!$A$1:$C$72,3,FALSE)</f>
        <v>-87.883825999999999</v>
      </c>
      <c r="L2187" t="s">
        <v>76</v>
      </c>
      <c r="M2187">
        <f>VLOOKUP(L2187,[1]Key!$A$1:$C$72,2,FALSE)</f>
        <v>43.063749000000001</v>
      </c>
      <c r="N2187">
        <f>VLOOKUP(L2187,[1]Key!$A$1:$C$72,3,FALSE)</f>
        <v>-87.887962999999999</v>
      </c>
      <c r="O2187">
        <v>4</v>
      </c>
      <c r="P2187">
        <v>0</v>
      </c>
      <c r="Q2187">
        <v>0.6</v>
      </c>
      <c r="R2187">
        <v>0.6</v>
      </c>
      <c r="S2187">
        <v>24</v>
      </c>
      <c r="T2187">
        <f t="shared" si="306"/>
        <v>-1</v>
      </c>
      <c r="U2187" s="1">
        <v>42779</v>
      </c>
      <c r="V2187" s="13">
        <f t="shared" si="307"/>
        <v>42767</v>
      </c>
      <c r="W2187" s="14">
        <f t="shared" si="308"/>
        <v>42779</v>
      </c>
      <c r="X2187" s="1" t="str">
        <f t="shared" si="309"/>
        <v>Monday</v>
      </c>
      <c r="Y2187" s="2">
        <v>0.89186342592592593</v>
      </c>
      <c r="Z2187" s="2">
        <f t="shared" si="310"/>
        <v>0.875</v>
      </c>
      <c r="AA2187">
        <f>1</f>
        <v>1</v>
      </c>
      <c r="AB2187" s="1">
        <v>42779</v>
      </c>
      <c r="AC2187" s="13">
        <f t="shared" si="311"/>
        <v>42767</v>
      </c>
      <c r="AD2187" s="14">
        <f t="shared" si="312"/>
        <v>42779</v>
      </c>
      <c r="AE2187" s="1" t="str">
        <f t="shared" si="313"/>
        <v>Monday</v>
      </c>
      <c r="AF2187" s="2">
        <v>0.89452546296296298</v>
      </c>
      <c r="AG2187" s="2">
        <f t="shared" si="314"/>
        <v>0.875</v>
      </c>
      <c r="AH2187" t="s">
        <v>27</v>
      </c>
    </row>
    <row r="2188" spans="1:34" x14ac:dyDescent="0.2">
      <c r="A2188">
        <v>1371872</v>
      </c>
      <c r="B2188" t="s">
        <v>20</v>
      </c>
      <c r="C2188" t="s">
        <v>21</v>
      </c>
      <c r="D2188" t="s">
        <v>22</v>
      </c>
      <c r="E2188">
        <v>53222</v>
      </c>
      <c r="F2188" t="s">
        <v>23</v>
      </c>
      <c r="G2188" t="s">
        <v>24</v>
      </c>
      <c r="H2188">
        <v>307</v>
      </c>
      <c r="I2188" t="s">
        <v>78</v>
      </c>
      <c r="J2188">
        <f>VLOOKUP(I2188,[1]Key!$A$1:$C$72,2,FALSE)</f>
        <v>43.060250000000003</v>
      </c>
      <c r="K2188">
        <f>VLOOKUP(I2188,[1]Key!$A$1:$C$72,3,FALSE)</f>
        <v>-87.892169999999993</v>
      </c>
      <c r="L2188" t="s">
        <v>78</v>
      </c>
      <c r="M2188">
        <f>VLOOKUP(L2188,[1]Key!$A$1:$C$72,2,FALSE)</f>
        <v>43.060250000000003</v>
      </c>
      <c r="N2188">
        <f>VLOOKUP(L2188,[1]Key!$A$1:$C$72,3,FALSE)</f>
        <v>-87.892169999999993</v>
      </c>
      <c r="O2188">
        <v>41</v>
      </c>
      <c r="P2188">
        <v>0</v>
      </c>
      <c r="Q2188">
        <v>6.2</v>
      </c>
      <c r="R2188">
        <v>5.8</v>
      </c>
      <c r="S2188">
        <v>246</v>
      </c>
      <c r="T2188">
        <f t="shared" si="306"/>
        <v>-1</v>
      </c>
      <c r="U2188" s="1">
        <v>42783</v>
      </c>
      <c r="V2188" s="13">
        <f t="shared" si="307"/>
        <v>42767</v>
      </c>
      <c r="W2188" s="14">
        <f t="shared" si="308"/>
        <v>42783</v>
      </c>
      <c r="X2188" s="1" t="str">
        <f t="shared" si="309"/>
        <v>Friday</v>
      </c>
      <c r="Y2188" s="2">
        <v>0.77787037037037043</v>
      </c>
      <c r="Z2188" s="2">
        <f t="shared" si="310"/>
        <v>0.79166666666666663</v>
      </c>
      <c r="AA2188">
        <f>1</f>
        <v>1</v>
      </c>
      <c r="AB2188" s="1">
        <v>42783</v>
      </c>
      <c r="AC2188" s="13">
        <f t="shared" si="311"/>
        <v>42767</v>
      </c>
      <c r="AD2188" s="14">
        <f t="shared" si="312"/>
        <v>42783</v>
      </c>
      <c r="AE2188" s="1" t="str">
        <f t="shared" si="313"/>
        <v>Friday</v>
      </c>
      <c r="AF2188" s="2">
        <v>0.8068981481481482</v>
      </c>
      <c r="AG2188" s="2">
        <f t="shared" si="314"/>
        <v>0.79166666666666663</v>
      </c>
      <c r="AH2188" t="s">
        <v>35</v>
      </c>
    </row>
    <row r="2189" spans="1:34" x14ac:dyDescent="0.2">
      <c r="A2189">
        <v>1371872</v>
      </c>
      <c r="B2189" t="s">
        <v>20</v>
      </c>
      <c r="C2189" t="s">
        <v>21</v>
      </c>
      <c r="D2189" t="s">
        <v>22</v>
      </c>
      <c r="E2189">
        <v>53222</v>
      </c>
      <c r="F2189" t="s">
        <v>23</v>
      </c>
      <c r="G2189" t="s">
        <v>24</v>
      </c>
      <c r="H2189">
        <v>309</v>
      </c>
      <c r="I2189" t="s">
        <v>78</v>
      </c>
      <c r="J2189">
        <f>VLOOKUP(I2189,[1]Key!$A$1:$C$72,2,FALSE)</f>
        <v>43.060250000000003</v>
      </c>
      <c r="K2189">
        <f>VLOOKUP(I2189,[1]Key!$A$1:$C$72,3,FALSE)</f>
        <v>-87.892169999999993</v>
      </c>
      <c r="L2189" t="s">
        <v>78</v>
      </c>
      <c r="M2189">
        <f>VLOOKUP(L2189,[1]Key!$A$1:$C$72,2,FALSE)</f>
        <v>43.060250000000003</v>
      </c>
      <c r="N2189">
        <f>VLOOKUP(L2189,[1]Key!$A$1:$C$72,3,FALSE)</f>
        <v>-87.892169999999993</v>
      </c>
      <c r="O2189">
        <v>42</v>
      </c>
      <c r="P2189">
        <v>0</v>
      </c>
      <c r="Q2189">
        <v>6.3</v>
      </c>
      <c r="R2189">
        <v>6</v>
      </c>
      <c r="S2189">
        <v>252</v>
      </c>
      <c r="T2189">
        <f t="shared" si="306"/>
        <v>-1</v>
      </c>
      <c r="U2189" s="1">
        <v>42786</v>
      </c>
      <c r="V2189" s="13">
        <f t="shared" si="307"/>
        <v>42767</v>
      </c>
      <c r="W2189" s="14">
        <f t="shared" si="308"/>
        <v>42786</v>
      </c>
      <c r="X2189" s="1" t="str">
        <f t="shared" si="309"/>
        <v>Monday</v>
      </c>
      <c r="Y2189" s="2">
        <v>0.88121527777777775</v>
      </c>
      <c r="Z2189" s="2">
        <f t="shared" si="310"/>
        <v>0.875</v>
      </c>
      <c r="AA2189">
        <f>1</f>
        <v>1</v>
      </c>
      <c r="AB2189" s="1">
        <v>42786</v>
      </c>
      <c r="AC2189" s="13">
        <f t="shared" si="311"/>
        <v>42767</v>
      </c>
      <c r="AD2189" s="14">
        <f t="shared" si="312"/>
        <v>42786</v>
      </c>
      <c r="AE2189" s="1" t="str">
        <f t="shared" si="313"/>
        <v>Monday</v>
      </c>
      <c r="AF2189" s="2">
        <v>0.91006944444444438</v>
      </c>
      <c r="AG2189" s="2">
        <f t="shared" si="314"/>
        <v>0.91666666666666663</v>
      </c>
      <c r="AH2189" t="s">
        <v>35</v>
      </c>
    </row>
    <row r="2190" spans="1:34" x14ac:dyDescent="0.2">
      <c r="A2190">
        <v>1371872</v>
      </c>
      <c r="B2190" t="s">
        <v>20</v>
      </c>
      <c r="C2190" t="s">
        <v>21</v>
      </c>
      <c r="D2190" t="s">
        <v>22</v>
      </c>
      <c r="E2190">
        <v>53222</v>
      </c>
      <c r="F2190" t="s">
        <v>23</v>
      </c>
      <c r="G2190" t="s">
        <v>24</v>
      </c>
      <c r="H2190">
        <v>13</v>
      </c>
      <c r="I2190" t="s">
        <v>78</v>
      </c>
      <c r="J2190">
        <f>VLOOKUP(I2190,[1]Key!$A$1:$C$72,2,FALSE)</f>
        <v>43.060250000000003</v>
      </c>
      <c r="K2190">
        <f>VLOOKUP(I2190,[1]Key!$A$1:$C$72,3,FALSE)</f>
        <v>-87.892169999999993</v>
      </c>
      <c r="L2190" t="s">
        <v>78</v>
      </c>
      <c r="M2190">
        <f>VLOOKUP(L2190,[1]Key!$A$1:$C$72,2,FALSE)</f>
        <v>43.060250000000003</v>
      </c>
      <c r="N2190">
        <f>VLOOKUP(L2190,[1]Key!$A$1:$C$72,3,FALSE)</f>
        <v>-87.892169999999993</v>
      </c>
      <c r="O2190">
        <v>55</v>
      </c>
      <c r="P2190">
        <v>0</v>
      </c>
      <c r="Q2190">
        <v>8.3000000000000007</v>
      </c>
      <c r="R2190">
        <v>7.8</v>
      </c>
      <c r="S2190">
        <v>330</v>
      </c>
      <c r="T2190">
        <f t="shared" si="306"/>
        <v>-1</v>
      </c>
      <c r="U2190" s="1">
        <v>42793</v>
      </c>
      <c r="V2190" s="13">
        <f t="shared" si="307"/>
        <v>42767</v>
      </c>
      <c r="W2190" s="14">
        <f t="shared" si="308"/>
        <v>42793</v>
      </c>
      <c r="X2190" s="1" t="str">
        <f t="shared" si="309"/>
        <v>Monday</v>
      </c>
      <c r="Y2190" s="2">
        <v>0.50406249999999997</v>
      </c>
      <c r="Z2190" s="2">
        <f t="shared" si="310"/>
        <v>0.5</v>
      </c>
      <c r="AA2190">
        <f>1</f>
        <v>1</v>
      </c>
      <c r="AB2190" s="1">
        <v>42793</v>
      </c>
      <c r="AC2190" s="13">
        <f t="shared" si="311"/>
        <v>42767</v>
      </c>
      <c r="AD2190" s="14">
        <f t="shared" si="312"/>
        <v>42793</v>
      </c>
      <c r="AE2190" s="1" t="str">
        <f t="shared" si="313"/>
        <v>Monday</v>
      </c>
      <c r="AF2190" s="2">
        <v>0.54172453703703705</v>
      </c>
      <c r="AG2190" s="2">
        <f t="shared" si="314"/>
        <v>0.54166666666666663</v>
      </c>
      <c r="AH2190" t="s">
        <v>35</v>
      </c>
    </row>
    <row r="2191" spans="1:34" x14ac:dyDescent="0.2">
      <c r="A2191">
        <v>1371872</v>
      </c>
      <c r="B2191" t="s">
        <v>20</v>
      </c>
      <c r="C2191" t="s">
        <v>21</v>
      </c>
      <c r="D2191" t="s">
        <v>22</v>
      </c>
      <c r="E2191">
        <v>53222</v>
      </c>
      <c r="F2191" t="s">
        <v>23</v>
      </c>
      <c r="G2191" t="s">
        <v>24</v>
      </c>
      <c r="H2191">
        <v>13</v>
      </c>
      <c r="I2191" t="s">
        <v>78</v>
      </c>
      <c r="J2191">
        <f>VLOOKUP(I2191,[1]Key!$A$1:$C$72,2,FALSE)</f>
        <v>43.060250000000003</v>
      </c>
      <c r="K2191">
        <f>VLOOKUP(I2191,[1]Key!$A$1:$C$72,3,FALSE)</f>
        <v>-87.892169999999993</v>
      </c>
      <c r="L2191" t="s">
        <v>63</v>
      </c>
      <c r="M2191">
        <f>VLOOKUP(L2191,[1]Key!$A$1:$C$72,2,FALSE)</f>
        <v>43.078530000000001</v>
      </c>
      <c r="N2191">
        <f>VLOOKUP(L2191,[1]Key!$A$1:$C$72,3,FALSE)</f>
        <v>-87.882620000000003</v>
      </c>
      <c r="O2191">
        <v>13</v>
      </c>
      <c r="P2191">
        <v>0</v>
      </c>
      <c r="Q2191">
        <v>2</v>
      </c>
      <c r="R2191">
        <v>1.9</v>
      </c>
      <c r="S2191">
        <v>78</v>
      </c>
      <c r="T2191">
        <f t="shared" si="306"/>
        <v>-1</v>
      </c>
      <c r="U2191" s="1">
        <v>42793</v>
      </c>
      <c r="V2191" s="13">
        <f t="shared" si="307"/>
        <v>42767</v>
      </c>
      <c r="W2191" s="14">
        <f t="shared" si="308"/>
        <v>42793</v>
      </c>
      <c r="X2191" s="1" t="str">
        <f t="shared" si="309"/>
        <v>Monday</v>
      </c>
      <c r="Y2191" s="2">
        <v>0.67331018518518515</v>
      </c>
      <c r="Z2191" s="2">
        <f t="shared" si="310"/>
        <v>0.66666666666666663</v>
      </c>
      <c r="AA2191">
        <f>1</f>
        <v>1</v>
      </c>
      <c r="AB2191" s="1">
        <v>42793</v>
      </c>
      <c r="AC2191" s="13">
        <f t="shared" si="311"/>
        <v>42767</v>
      </c>
      <c r="AD2191" s="14">
        <f t="shared" si="312"/>
        <v>42793</v>
      </c>
      <c r="AE2191" s="1" t="str">
        <f t="shared" si="313"/>
        <v>Monday</v>
      </c>
      <c r="AF2191" s="2">
        <v>0.68221064814814814</v>
      </c>
      <c r="AG2191" s="2">
        <f t="shared" si="314"/>
        <v>0.66666666666666663</v>
      </c>
      <c r="AH2191" t="s">
        <v>27</v>
      </c>
    </row>
    <row r="2192" spans="1:34" x14ac:dyDescent="0.2">
      <c r="A2192">
        <v>1371872</v>
      </c>
      <c r="B2192" t="s">
        <v>20</v>
      </c>
      <c r="C2192" t="s">
        <v>21</v>
      </c>
      <c r="D2192" t="s">
        <v>22</v>
      </c>
      <c r="E2192">
        <v>53222</v>
      </c>
      <c r="F2192" t="s">
        <v>23</v>
      </c>
      <c r="G2192" t="s">
        <v>24</v>
      </c>
      <c r="H2192">
        <v>96</v>
      </c>
      <c r="I2192" t="s">
        <v>81</v>
      </c>
      <c r="J2192">
        <f>VLOOKUP(I2192,[1]Key!$A$1:$C$72,2,FALSE)</f>
        <v>43.06033</v>
      </c>
      <c r="K2192">
        <f>VLOOKUP(I2192,[1]Key!$A$1:$C$72,3,FALSE)</f>
        <v>-87.89546</v>
      </c>
      <c r="L2192" t="s">
        <v>62</v>
      </c>
      <c r="M2192">
        <f>VLOOKUP(L2192,[1]Key!$A$1:$C$72,2,FALSE)</f>
        <v>43.058010000000003</v>
      </c>
      <c r="N2192">
        <f>VLOOKUP(L2192,[1]Key!$A$1:$C$72,3,FALSE)</f>
        <v>-87.877300000000005</v>
      </c>
      <c r="O2192">
        <v>45</v>
      </c>
      <c r="P2192">
        <v>0</v>
      </c>
      <c r="Q2192">
        <v>6.8</v>
      </c>
      <c r="R2192">
        <v>6.4</v>
      </c>
      <c r="S2192">
        <v>270</v>
      </c>
      <c r="T2192">
        <f t="shared" si="306"/>
        <v>-1</v>
      </c>
      <c r="U2192" s="1">
        <v>42788</v>
      </c>
      <c r="V2192" s="13">
        <f t="shared" si="307"/>
        <v>42767</v>
      </c>
      <c r="W2192" s="14">
        <f t="shared" si="308"/>
        <v>42788</v>
      </c>
      <c r="X2192" s="1" t="str">
        <f t="shared" si="309"/>
        <v>Wednesday</v>
      </c>
      <c r="Y2192" s="2">
        <v>0.62357638888888889</v>
      </c>
      <c r="Z2192" s="2">
        <f t="shared" si="310"/>
        <v>0.625</v>
      </c>
      <c r="AA2192">
        <f>1</f>
        <v>1</v>
      </c>
      <c r="AB2192" s="1">
        <v>42788</v>
      </c>
      <c r="AC2192" s="13">
        <f t="shared" si="311"/>
        <v>42767</v>
      </c>
      <c r="AD2192" s="14">
        <f t="shared" si="312"/>
        <v>42788</v>
      </c>
      <c r="AE2192" s="1" t="str">
        <f t="shared" si="313"/>
        <v>Wednesday</v>
      </c>
      <c r="AF2192" s="2">
        <v>0.65464120370370371</v>
      </c>
      <c r="AG2192" s="2">
        <f t="shared" si="314"/>
        <v>0.66666666666666663</v>
      </c>
      <c r="AH2192" t="s">
        <v>27</v>
      </c>
    </row>
    <row r="2193" spans="1:34" x14ac:dyDescent="0.2">
      <c r="A2193">
        <v>1371872</v>
      </c>
      <c r="B2193" t="s">
        <v>20</v>
      </c>
      <c r="C2193" t="s">
        <v>21</v>
      </c>
      <c r="D2193" t="s">
        <v>22</v>
      </c>
      <c r="E2193">
        <v>53222</v>
      </c>
      <c r="F2193" t="s">
        <v>23</v>
      </c>
      <c r="G2193" t="s">
        <v>24</v>
      </c>
      <c r="H2193">
        <v>13</v>
      </c>
      <c r="I2193" t="s">
        <v>78</v>
      </c>
      <c r="J2193">
        <f>VLOOKUP(I2193,[1]Key!$A$1:$C$72,2,FALSE)</f>
        <v>43.060250000000003</v>
      </c>
      <c r="K2193">
        <f>VLOOKUP(I2193,[1]Key!$A$1:$C$72,3,FALSE)</f>
        <v>-87.892169999999993</v>
      </c>
      <c r="L2193" t="s">
        <v>67</v>
      </c>
      <c r="M2193">
        <f>VLOOKUP(L2193,[1]Key!$A$1:$C$72,2,FALSE)</f>
        <v>43.074890000000003</v>
      </c>
      <c r="N2193">
        <f>VLOOKUP(L2193,[1]Key!$A$1:$C$72,3,FALSE)</f>
        <v>-87.882810000000006</v>
      </c>
      <c r="O2193">
        <v>12</v>
      </c>
      <c r="P2193">
        <v>0</v>
      </c>
      <c r="Q2193">
        <v>1.8</v>
      </c>
      <c r="R2193">
        <v>1.7</v>
      </c>
      <c r="S2193">
        <v>72</v>
      </c>
      <c r="T2193">
        <f t="shared" si="306"/>
        <v>-1</v>
      </c>
      <c r="U2193" s="1">
        <v>42794</v>
      </c>
      <c r="V2193" s="13">
        <f t="shared" si="307"/>
        <v>42767</v>
      </c>
      <c r="W2193" s="14">
        <f t="shared" si="308"/>
        <v>42794</v>
      </c>
      <c r="X2193" s="1" t="str">
        <f t="shared" si="309"/>
        <v>Tuesday</v>
      </c>
      <c r="Y2193" s="2">
        <v>0.38473379629629628</v>
      </c>
      <c r="Z2193" s="2">
        <f t="shared" si="310"/>
        <v>0.375</v>
      </c>
      <c r="AA2193">
        <f>1</f>
        <v>1</v>
      </c>
      <c r="AB2193" s="1">
        <v>42794</v>
      </c>
      <c r="AC2193" s="13">
        <f t="shared" si="311"/>
        <v>42767</v>
      </c>
      <c r="AD2193" s="14">
        <f t="shared" si="312"/>
        <v>42794</v>
      </c>
      <c r="AE2193" s="1" t="str">
        <f t="shared" si="313"/>
        <v>Tuesday</v>
      </c>
      <c r="AF2193" s="2">
        <v>0.39357638888888885</v>
      </c>
      <c r="AG2193" s="2">
        <f t="shared" si="314"/>
        <v>0.375</v>
      </c>
      <c r="AH2193" t="s">
        <v>27</v>
      </c>
    </row>
    <row r="2194" spans="1:34" x14ac:dyDescent="0.2">
      <c r="A2194">
        <v>1372071</v>
      </c>
      <c r="B2194" t="s">
        <v>20</v>
      </c>
      <c r="C2194" t="s">
        <v>28</v>
      </c>
      <c r="D2194" t="s">
        <v>22</v>
      </c>
      <c r="E2194">
        <v>53202</v>
      </c>
      <c r="F2194" t="s">
        <v>23</v>
      </c>
      <c r="G2194" t="s">
        <v>24</v>
      </c>
      <c r="H2194">
        <v>11079</v>
      </c>
      <c r="I2194" t="s">
        <v>63</v>
      </c>
      <c r="J2194">
        <f>VLOOKUP(I2194,[1]Key!$A$1:$C$72,2,FALSE)</f>
        <v>43.078530000000001</v>
      </c>
      <c r="K2194">
        <f>VLOOKUP(I2194,[1]Key!$A$1:$C$72,3,FALSE)</f>
        <v>-87.882620000000003</v>
      </c>
      <c r="L2194" t="s">
        <v>63</v>
      </c>
      <c r="M2194">
        <f>VLOOKUP(L2194,[1]Key!$A$1:$C$72,2,FALSE)</f>
        <v>43.078530000000001</v>
      </c>
      <c r="N2194">
        <f>VLOOKUP(L2194,[1]Key!$A$1:$C$72,3,FALSE)</f>
        <v>-87.882620000000003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f t="shared" si="306"/>
        <v>-1</v>
      </c>
      <c r="U2194" s="1">
        <v>42787</v>
      </c>
      <c r="V2194" s="13">
        <f t="shared" si="307"/>
        <v>42767</v>
      </c>
      <c r="W2194" s="14">
        <f t="shared" si="308"/>
        <v>42787</v>
      </c>
      <c r="X2194" s="1" t="str">
        <f t="shared" si="309"/>
        <v>Tuesday</v>
      </c>
      <c r="Y2194" s="2">
        <v>0.71339120370370368</v>
      </c>
      <c r="Z2194" s="2">
        <f t="shared" si="310"/>
        <v>0.70833333333333326</v>
      </c>
      <c r="AA2194">
        <f>1</f>
        <v>1</v>
      </c>
      <c r="AB2194" s="1">
        <v>42787</v>
      </c>
      <c r="AC2194" s="13">
        <f t="shared" si="311"/>
        <v>42767</v>
      </c>
      <c r="AD2194" s="14">
        <f t="shared" si="312"/>
        <v>42787</v>
      </c>
      <c r="AE2194" s="1" t="str">
        <f t="shared" si="313"/>
        <v>Tuesday</v>
      </c>
      <c r="AF2194" s="2">
        <v>0.71365740740740735</v>
      </c>
      <c r="AG2194" s="2">
        <f t="shared" si="314"/>
        <v>0.70833333333333326</v>
      </c>
      <c r="AH2194" t="s">
        <v>35</v>
      </c>
    </row>
    <row r="2195" spans="1:34" x14ac:dyDescent="0.2">
      <c r="A2195">
        <v>1372071</v>
      </c>
      <c r="B2195" t="s">
        <v>20</v>
      </c>
      <c r="C2195" t="s">
        <v>28</v>
      </c>
      <c r="D2195" t="s">
        <v>22</v>
      </c>
      <c r="E2195">
        <v>53202</v>
      </c>
      <c r="F2195" t="s">
        <v>23</v>
      </c>
      <c r="G2195" t="s">
        <v>24</v>
      </c>
      <c r="H2195">
        <v>5450</v>
      </c>
      <c r="I2195" t="s">
        <v>63</v>
      </c>
      <c r="J2195">
        <f>VLOOKUP(I2195,[1]Key!$A$1:$C$72,2,FALSE)</f>
        <v>43.078530000000001</v>
      </c>
      <c r="K2195">
        <f>VLOOKUP(I2195,[1]Key!$A$1:$C$72,3,FALSE)</f>
        <v>-87.882620000000003</v>
      </c>
      <c r="L2195" t="s">
        <v>60</v>
      </c>
      <c r="M2195">
        <f>VLOOKUP(L2195,[1]Key!$A$1:$C$72,2,FALSE)</f>
        <v>43.066893999999998</v>
      </c>
      <c r="N2195">
        <f>VLOOKUP(L2195,[1]Key!$A$1:$C$72,3,FALSE)</f>
        <v>-87.877936000000005</v>
      </c>
      <c r="O2195">
        <v>11</v>
      </c>
      <c r="P2195">
        <v>0</v>
      </c>
      <c r="Q2195">
        <v>1.7</v>
      </c>
      <c r="R2195">
        <v>1.6</v>
      </c>
      <c r="S2195">
        <v>66</v>
      </c>
      <c r="T2195">
        <f t="shared" si="306"/>
        <v>-1</v>
      </c>
      <c r="U2195" s="1">
        <v>42787</v>
      </c>
      <c r="V2195" s="13">
        <f t="shared" si="307"/>
        <v>42767</v>
      </c>
      <c r="W2195" s="14">
        <f t="shared" si="308"/>
        <v>42787</v>
      </c>
      <c r="X2195" s="1" t="str">
        <f t="shared" si="309"/>
        <v>Tuesday</v>
      </c>
      <c r="Y2195" s="2">
        <v>0.71384259259259253</v>
      </c>
      <c r="Z2195" s="2">
        <f t="shared" si="310"/>
        <v>0.70833333333333326</v>
      </c>
      <c r="AA2195">
        <f>1</f>
        <v>1</v>
      </c>
      <c r="AB2195" s="1">
        <v>42787</v>
      </c>
      <c r="AC2195" s="13">
        <f t="shared" si="311"/>
        <v>42767</v>
      </c>
      <c r="AD2195" s="14">
        <f t="shared" si="312"/>
        <v>42787</v>
      </c>
      <c r="AE2195" s="1" t="str">
        <f t="shared" si="313"/>
        <v>Tuesday</v>
      </c>
      <c r="AF2195" s="2">
        <v>0.72129629629629621</v>
      </c>
      <c r="AG2195" s="2">
        <f t="shared" si="314"/>
        <v>0.70833333333333326</v>
      </c>
      <c r="AH2195" t="s">
        <v>27</v>
      </c>
    </row>
    <row r="2196" spans="1:34" x14ac:dyDescent="0.2">
      <c r="A2196">
        <v>1372071</v>
      </c>
      <c r="B2196" t="s">
        <v>20</v>
      </c>
      <c r="C2196" t="s">
        <v>28</v>
      </c>
      <c r="D2196" t="s">
        <v>22</v>
      </c>
      <c r="E2196">
        <v>53202</v>
      </c>
      <c r="F2196" t="s">
        <v>23</v>
      </c>
      <c r="G2196" t="s">
        <v>24</v>
      </c>
      <c r="H2196">
        <v>967</v>
      </c>
      <c r="I2196" t="s">
        <v>87</v>
      </c>
      <c r="J2196">
        <f>VLOOKUP(I2196,[1]Key!$A$1:$C$72,2,FALSE)</f>
        <v>43.077359999999999</v>
      </c>
      <c r="K2196">
        <f>VLOOKUP(I2196,[1]Key!$A$1:$C$72,3,FALSE)</f>
        <v>-87.880769999999998</v>
      </c>
      <c r="L2196" t="s">
        <v>62</v>
      </c>
      <c r="M2196">
        <f>VLOOKUP(L2196,[1]Key!$A$1:$C$72,2,FALSE)</f>
        <v>43.058010000000003</v>
      </c>
      <c r="N2196">
        <f>VLOOKUP(L2196,[1]Key!$A$1:$C$72,3,FALSE)</f>
        <v>-87.877300000000005</v>
      </c>
      <c r="O2196">
        <v>65</v>
      </c>
      <c r="P2196">
        <v>0</v>
      </c>
      <c r="Q2196">
        <v>9.8000000000000007</v>
      </c>
      <c r="R2196">
        <v>9.3000000000000007</v>
      </c>
      <c r="S2196">
        <v>390</v>
      </c>
      <c r="T2196">
        <f t="shared" si="306"/>
        <v>-1</v>
      </c>
      <c r="U2196" s="1">
        <v>42784</v>
      </c>
      <c r="V2196" s="13">
        <f t="shared" si="307"/>
        <v>42767</v>
      </c>
      <c r="W2196" s="14">
        <f t="shared" si="308"/>
        <v>42784</v>
      </c>
      <c r="X2196" s="1" t="str">
        <f t="shared" si="309"/>
        <v>Saturday</v>
      </c>
      <c r="Y2196" s="2">
        <v>0.66012731481481479</v>
      </c>
      <c r="Z2196" s="2">
        <f t="shared" si="310"/>
        <v>0.66666666666666663</v>
      </c>
      <c r="AA2196">
        <f>1</f>
        <v>1</v>
      </c>
      <c r="AB2196" s="1">
        <v>42784</v>
      </c>
      <c r="AC2196" s="13">
        <f t="shared" si="311"/>
        <v>42767</v>
      </c>
      <c r="AD2196" s="14">
        <f t="shared" si="312"/>
        <v>42784</v>
      </c>
      <c r="AE2196" s="1" t="str">
        <f t="shared" si="313"/>
        <v>Saturday</v>
      </c>
      <c r="AF2196" s="2">
        <v>0.70526620370370363</v>
      </c>
      <c r="AG2196" s="2">
        <f t="shared" si="314"/>
        <v>0.70833333333333326</v>
      </c>
      <c r="AH2196" t="s">
        <v>27</v>
      </c>
    </row>
    <row r="2197" spans="1:34" x14ac:dyDescent="0.2">
      <c r="A2197">
        <v>1372071</v>
      </c>
      <c r="B2197" t="s">
        <v>20</v>
      </c>
      <c r="C2197" t="s">
        <v>28</v>
      </c>
      <c r="D2197" t="s">
        <v>22</v>
      </c>
      <c r="E2197">
        <v>53202</v>
      </c>
      <c r="F2197" t="s">
        <v>23</v>
      </c>
      <c r="G2197" t="s">
        <v>24</v>
      </c>
      <c r="H2197">
        <v>17</v>
      </c>
      <c r="I2197" t="s">
        <v>62</v>
      </c>
      <c r="J2197">
        <f>VLOOKUP(I2197,[1]Key!$A$1:$C$72,2,FALSE)</f>
        <v>43.058010000000003</v>
      </c>
      <c r="K2197">
        <f>VLOOKUP(I2197,[1]Key!$A$1:$C$72,3,FALSE)</f>
        <v>-87.877300000000005</v>
      </c>
      <c r="L2197" t="s">
        <v>66</v>
      </c>
      <c r="M2197">
        <f>VLOOKUP(L2197,[1]Key!$A$1:$C$72,2,FALSE)</f>
        <v>43.060155999999999</v>
      </c>
      <c r="N2197">
        <f>VLOOKUP(L2197,[1]Key!$A$1:$C$72,3,FALSE)</f>
        <v>-87.881258000000003</v>
      </c>
      <c r="O2197">
        <v>102</v>
      </c>
      <c r="P2197">
        <v>0</v>
      </c>
      <c r="Q2197">
        <v>15.3</v>
      </c>
      <c r="R2197">
        <v>14.5</v>
      </c>
      <c r="S2197">
        <v>612</v>
      </c>
      <c r="T2197">
        <f t="shared" si="306"/>
        <v>-1</v>
      </c>
      <c r="U2197" s="1">
        <v>42784</v>
      </c>
      <c r="V2197" s="13">
        <f t="shared" si="307"/>
        <v>42767</v>
      </c>
      <c r="W2197" s="14">
        <f t="shared" si="308"/>
        <v>42784</v>
      </c>
      <c r="X2197" s="1" t="str">
        <f t="shared" si="309"/>
        <v>Saturday</v>
      </c>
      <c r="Y2197" s="2">
        <v>0.70745370370370375</v>
      </c>
      <c r="Z2197" s="2">
        <f t="shared" si="310"/>
        <v>0.70833333333333326</v>
      </c>
      <c r="AA2197">
        <f>1</f>
        <v>1</v>
      </c>
      <c r="AB2197" s="1">
        <v>42784</v>
      </c>
      <c r="AC2197" s="13">
        <f t="shared" si="311"/>
        <v>42767</v>
      </c>
      <c r="AD2197" s="14">
        <f t="shared" si="312"/>
        <v>42784</v>
      </c>
      <c r="AE2197" s="1" t="str">
        <f t="shared" si="313"/>
        <v>Saturday</v>
      </c>
      <c r="AF2197" s="2">
        <v>0.77826388888888898</v>
      </c>
      <c r="AG2197" s="2">
        <f t="shared" si="314"/>
        <v>0.79166666666666663</v>
      </c>
      <c r="AH2197" t="s">
        <v>27</v>
      </c>
    </row>
    <row r="2198" spans="1:34" x14ac:dyDescent="0.2">
      <c r="A2198">
        <v>1372138</v>
      </c>
      <c r="B2198" t="s">
        <v>20</v>
      </c>
      <c r="C2198" t="s">
        <v>131</v>
      </c>
      <c r="D2198" t="s">
        <v>46</v>
      </c>
      <c r="E2198">
        <v>60189</v>
      </c>
      <c r="F2198" t="s">
        <v>23</v>
      </c>
      <c r="G2198" t="s">
        <v>24</v>
      </c>
      <c r="H2198">
        <v>11082</v>
      </c>
      <c r="I2198" t="s">
        <v>81</v>
      </c>
      <c r="J2198">
        <f>VLOOKUP(I2198,[1]Key!$A$1:$C$72,2,FALSE)</f>
        <v>43.06033</v>
      </c>
      <c r="K2198">
        <f>VLOOKUP(I2198,[1]Key!$A$1:$C$72,3,FALSE)</f>
        <v>-87.89546</v>
      </c>
      <c r="L2198" t="s">
        <v>67</v>
      </c>
      <c r="M2198">
        <f>VLOOKUP(L2198,[1]Key!$A$1:$C$72,2,FALSE)</f>
        <v>43.074890000000003</v>
      </c>
      <c r="N2198">
        <f>VLOOKUP(L2198,[1]Key!$A$1:$C$72,3,FALSE)</f>
        <v>-87.882810000000006</v>
      </c>
      <c r="O2198">
        <v>9</v>
      </c>
      <c r="P2198">
        <v>0</v>
      </c>
      <c r="Q2198">
        <v>1.4</v>
      </c>
      <c r="R2198">
        <v>1.3</v>
      </c>
      <c r="S2198">
        <v>54</v>
      </c>
      <c r="T2198">
        <f t="shared" si="306"/>
        <v>-1</v>
      </c>
      <c r="U2198" s="1">
        <v>42783</v>
      </c>
      <c r="V2198" s="13">
        <f t="shared" si="307"/>
        <v>42767</v>
      </c>
      <c r="W2198" s="14">
        <f t="shared" si="308"/>
        <v>42783</v>
      </c>
      <c r="X2198" s="1" t="str">
        <f t="shared" si="309"/>
        <v>Friday</v>
      </c>
      <c r="Y2198" s="2">
        <v>0.36479166666666668</v>
      </c>
      <c r="Z2198" s="2">
        <f t="shared" si="310"/>
        <v>0.375</v>
      </c>
      <c r="AA2198">
        <f>1</f>
        <v>1</v>
      </c>
      <c r="AB2198" s="1">
        <v>42783</v>
      </c>
      <c r="AC2198" s="13">
        <f t="shared" si="311"/>
        <v>42767</v>
      </c>
      <c r="AD2198" s="14">
        <f t="shared" si="312"/>
        <v>42783</v>
      </c>
      <c r="AE2198" s="1" t="str">
        <f t="shared" si="313"/>
        <v>Friday</v>
      </c>
      <c r="AF2198" s="2">
        <v>0.37093749999999998</v>
      </c>
      <c r="AG2198" s="2">
        <f t="shared" si="314"/>
        <v>0.375</v>
      </c>
      <c r="AH2198" t="s">
        <v>27</v>
      </c>
    </row>
    <row r="2199" spans="1:34" x14ac:dyDescent="0.2">
      <c r="A2199">
        <v>1372197</v>
      </c>
      <c r="B2199" t="s">
        <v>20</v>
      </c>
      <c r="C2199" t="s">
        <v>96</v>
      </c>
      <c r="D2199" t="s">
        <v>22</v>
      </c>
      <c r="E2199">
        <v>53202</v>
      </c>
      <c r="F2199" t="s">
        <v>23</v>
      </c>
      <c r="G2199" t="s">
        <v>24</v>
      </c>
      <c r="H2199">
        <v>5538</v>
      </c>
      <c r="I2199" t="s">
        <v>61</v>
      </c>
      <c r="J2199">
        <f>VLOOKUP(I2199,[1]Key!$A$1:$C$72,2,FALSE)</f>
        <v>43.058619999999998</v>
      </c>
      <c r="K2199">
        <f>VLOOKUP(I2199,[1]Key!$A$1:$C$72,3,FALSE)</f>
        <v>-87.885319999999993</v>
      </c>
      <c r="L2199" t="s">
        <v>39</v>
      </c>
      <c r="M2199">
        <f>VLOOKUP(L2199,[1]Key!$A$1:$C$72,2,FALSE)</f>
        <v>43.03913</v>
      </c>
      <c r="N2199">
        <f>VLOOKUP(L2199,[1]Key!$A$1:$C$72,3,FALSE)</f>
        <v>-87.916150000000002</v>
      </c>
      <c r="O2199">
        <v>35</v>
      </c>
      <c r="P2199">
        <v>0</v>
      </c>
      <c r="Q2199">
        <v>5.3</v>
      </c>
      <c r="R2199">
        <v>5</v>
      </c>
      <c r="S2199">
        <v>210</v>
      </c>
      <c r="T2199">
        <f t="shared" si="306"/>
        <v>-1</v>
      </c>
      <c r="U2199" s="1">
        <v>42783</v>
      </c>
      <c r="V2199" s="13">
        <f t="shared" si="307"/>
        <v>42767</v>
      </c>
      <c r="W2199" s="14">
        <f t="shared" si="308"/>
        <v>42783</v>
      </c>
      <c r="X2199" s="1" t="str">
        <f t="shared" si="309"/>
        <v>Friday</v>
      </c>
      <c r="Y2199" s="2">
        <v>0.71721064814814817</v>
      </c>
      <c r="Z2199" s="2">
        <f t="shared" si="310"/>
        <v>0.70833333333333326</v>
      </c>
      <c r="AA2199">
        <f>1</f>
        <v>1</v>
      </c>
      <c r="AB2199" s="1">
        <v>42783</v>
      </c>
      <c r="AC2199" s="13">
        <f t="shared" si="311"/>
        <v>42767</v>
      </c>
      <c r="AD2199" s="14">
        <f t="shared" si="312"/>
        <v>42783</v>
      </c>
      <c r="AE2199" s="1" t="str">
        <f t="shared" si="313"/>
        <v>Friday</v>
      </c>
      <c r="AF2199" s="2">
        <v>0.74100694444444448</v>
      </c>
      <c r="AG2199" s="2">
        <f t="shared" si="314"/>
        <v>0.75</v>
      </c>
      <c r="AH2199" t="s">
        <v>27</v>
      </c>
    </row>
    <row r="2200" spans="1:34" x14ac:dyDescent="0.2">
      <c r="A2200">
        <v>1373067</v>
      </c>
      <c r="B2200" t="s">
        <v>20</v>
      </c>
      <c r="C2200" t="s">
        <v>132</v>
      </c>
      <c r="D2200" t="s">
        <v>46</v>
      </c>
      <c r="E2200">
        <v>60423</v>
      </c>
      <c r="F2200" t="s">
        <v>23</v>
      </c>
      <c r="G2200" t="s">
        <v>24</v>
      </c>
      <c r="H2200">
        <v>5541</v>
      </c>
      <c r="I2200" t="s">
        <v>93</v>
      </c>
      <c r="J2200">
        <f>VLOOKUP(I2200,[1]Key!$A$1:$C$72,2,FALSE)</f>
        <v>43.069021999999997</v>
      </c>
      <c r="K2200">
        <f>VLOOKUP(I2200,[1]Key!$A$1:$C$72,3,FALSE)</f>
        <v>-87.887940999999998</v>
      </c>
      <c r="L2200" t="s">
        <v>78</v>
      </c>
      <c r="M2200">
        <f>VLOOKUP(L2200,[1]Key!$A$1:$C$72,2,FALSE)</f>
        <v>43.060250000000003</v>
      </c>
      <c r="N2200">
        <f>VLOOKUP(L2200,[1]Key!$A$1:$C$72,3,FALSE)</f>
        <v>-87.892169999999993</v>
      </c>
      <c r="O2200">
        <v>5</v>
      </c>
      <c r="P2200">
        <v>0</v>
      </c>
      <c r="Q2200">
        <v>0.8</v>
      </c>
      <c r="R2200">
        <v>0.7</v>
      </c>
      <c r="S2200">
        <v>30</v>
      </c>
      <c r="T2200">
        <f t="shared" si="306"/>
        <v>-1</v>
      </c>
      <c r="U2200" s="1">
        <v>42784</v>
      </c>
      <c r="V2200" s="13">
        <f t="shared" si="307"/>
        <v>42767</v>
      </c>
      <c r="W2200" s="14">
        <f t="shared" si="308"/>
        <v>42784</v>
      </c>
      <c r="X2200" s="1" t="str">
        <f t="shared" si="309"/>
        <v>Saturday</v>
      </c>
      <c r="Y2200" s="2">
        <v>6.1249999999999999E-2</v>
      </c>
      <c r="Z2200" s="2">
        <f t="shared" si="310"/>
        <v>4.1666666666666664E-2</v>
      </c>
      <c r="AA2200">
        <f>1</f>
        <v>1</v>
      </c>
      <c r="AB2200" s="1">
        <v>42784</v>
      </c>
      <c r="AC2200" s="13">
        <f t="shared" si="311"/>
        <v>42767</v>
      </c>
      <c r="AD2200" s="14">
        <f t="shared" si="312"/>
        <v>42784</v>
      </c>
      <c r="AE2200" s="1" t="str">
        <f t="shared" si="313"/>
        <v>Saturday</v>
      </c>
      <c r="AF2200" s="2">
        <v>6.4976851851851855E-2</v>
      </c>
      <c r="AG2200" s="2">
        <f t="shared" si="314"/>
        <v>8.3333333333333329E-2</v>
      </c>
      <c r="AH2200" t="s">
        <v>27</v>
      </c>
    </row>
    <row r="2201" spans="1:34" x14ac:dyDescent="0.2">
      <c r="A2201">
        <v>1373067</v>
      </c>
      <c r="B2201" t="s">
        <v>20</v>
      </c>
      <c r="C2201" t="s">
        <v>132</v>
      </c>
      <c r="D2201" t="s">
        <v>46</v>
      </c>
      <c r="E2201">
        <v>60423</v>
      </c>
      <c r="F2201" t="s">
        <v>23</v>
      </c>
      <c r="G2201" t="s">
        <v>24</v>
      </c>
      <c r="H2201">
        <v>11057</v>
      </c>
      <c r="I2201" t="s">
        <v>41</v>
      </c>
      <c r="J2201">
        <f>VLOOKUP(I2201,[1]Key!$A$1:$C$72,2,FALSE)</f>
        <v>43.04824</v>
      </c>
      <c r="K2201">
        <f>VLOOKUP(I2201,[1]Key!$A$1:$C$72,3,FALSE)</f>
        <v>-87.904970000000006</v>
      </c>
      <c r="L2201" t="s">
        <v>78</v>
      </c>
      <c r="M2201">
        <f>VLOOKUP(L2201,[1]Key!$A$1:$C$72,2,FALSE)</f>
        <v>43.060250000000003</v>
      </c>
      <c r="N2201">
        <f>VLOOKUP(L2201,[1]Key!$A$1:$C$72,3,FALSE)</f>
        <v>-87.892169999999993</v>
      </c>
      <c r="O2201">
        <v>10</v>
      </c>
      <c r="P2201">
        <v>0</v>
      </c>
      <c r="Q2201">
        <v>1.5</v>
      </c>
      <c r="R2201">
        <v>1.4</v>
      </c>
      <c r="S2201">
        <v>60</v>
      </c>
      <c r="T2201">
        <f t="shared" si="306"/>
        <v>-1</v>
      </c>
      <c r="U2201" s="1">
        <v>42783</v>
      </c>
      <c r="V2201" s="13">
        <f t="shared" si="307"/>
        <v>42767</v>
      </c>
      <c r="W2201" s="14">
        <f t="shared" si="308"/>
        <v>42783</v>
      </c>
      <c r="X2201" s="1" t="str">
        <f t="shared" si="309"/>
        <v>Friday</v>
      </c>
      <c r="Y2201" s="2">
        <v>0.66809027777777785</v>
      </c>
      <c r="Z2201" s="2">
        <f t="shared" si="310"/>
        <v>0.66666666666666663</v>
      </c>
      <c r="AA2201">
        <f>1</f>
        <v>1</v>
      </c>
      <c r="AB2201" s="1">
        <v>42783</v>
      </c>
      <c r="AC2201" s="13">
        <f t="shared" si="311"/>
        <v>42767</v>
      </c>
      <c r="AD2201" s="14">
        <f t="shared" si="312"/>
        <v>42783</v>
      </c>
      <c r="AE2201" s="1" t="str">
        <f t="shared" si="313"/>
        <v>Friday</v>
      </c>
      <c r="AF2201" s="2">
        <v>0.67501157407407408</v>
      </c>
      <c r="AG2201" s="2">
        <f t="shared" si="314"/>
        <v>0.66666666666666663</v>
      </c>
      <c r="AH2201" t="s">
        <v>27</v>
      </c>
    </row>
    <row r="2202" spans="1:34" x14ac:dyDescent="0.2">
      <c r="A2202">
        <v>1373087</v>
      </c>
      <c r="B2202" t="s">
        <v>20</v>
      </c>
      <c r="C2202" t="s">
        <v>28</v>
      </c>
      <c r="D2202" t="s">
        <v>22</v>
      </c>
      <c r="E2202">
        <v>53211</v>
      </c>
      <c r="F2202" t="s">
        <v>23</v>
      </c>
      <c r="G2202" t="s">
        <v>24</v>
      </c>
      <c r="H2202">
        <v>2968</v>
      </c>
      <c r="I2202" t="s">
        <v>63</v>
      </c>
      <c r="J2202">
        <f>VLOOKUP(I2202,[1]Key!$A$1:$C$72,2,FALSE)</f>
        <v>43.078530000000001</v>
      </c>
      <c r="K2202">
        <f>VLOOKUP(I2202,[1]Key!$A$1:$C$72,3,FALSE)</f>
        <v>-87.882620000000003</v>
      </c>
      <c r="L2202" t="s">
        <v>39</v>
      </c>
      <c r="M2202">
        <f>VLOOKUP(L2202,[1]Key!$A$1:$C$72,2,FALSE)</f>
        <v>43.03913</v>
      </c>
      <c r="N2202">
        <f>VLOOKUP(L2202,[1]Key!$A$1:$C$72,3,FALSE)</f>
        <v>-87.916150000000002</v>
      </c>
      <c r="O2202">
        <v>33</v>
      </c>
      <c r="P2202">
        <v>0</v>
      </c>
      <c r="Q2202">
        <v>5</v>
      </c>
      <c r="R2202">
        <v>4.7</v>
      </c>
      <c r="S2202">
        <v>198</v>
      </c>
      <c r="T2202">
        <f t="shared" si="306"/>
        <v>-1</v>
      </c>
      <c r="U2202" s="1">
        <v>42784</v>
      </c>
      <c r="V2202" s="13">
        <f t="shared" si="307"/>
        <v>42767</v>
      </c>
      <c r="W2202" s="14">
        <f t="shared" si="308"/>
        <v>42784</v>
      </c>
      <c r="X2202" s="1" t="str">
        <f t="shared" si="309"/>
        <v>Saturday</v>
      </c>
      <c r="Y2202" s="2">
        <v>0.73452546296296306</v>
      </c>
      <c r="Z2202" s="2">
        <f t="shared" si="310"/>
        <v>0.75</v>
      </c>
      <c r="AA2202">
        <f>1</f>
        <v>1</v>
      </c>
      <c r="AB2202" s="1">
        <v>42784</v>
      </c>
      <c r="AC2202" s="13">
        <f t="shared" si="311"/>
        <v>42767</v>
      </c>
      <c r="AD2202" s="14">
        <f t="shared" si="312"/>
        <v>42784</v>
      </c>
      <c r="AE2202" s="1" t="str">
        <f t="shared" si="313"/>
        <v>Saturday</v>
      </c>
      <c r="AF2202" s="2">
        <v>0.7575925925925926</v>
      </c>
      <c r="AG2202" s="2">
        <f t="shared" si="314"/>
        <v>0.75</v>
      </c>
      <c r="AH2202" t="s">
        <v>27</v>
      </c>
    </row>
    <row r="2203" spans="1:34" x14ac:dyDescent="0.2">
      <c r="A2203">
        <v>1373087</v>
      </c>
      <c r="B2203" t="s">
        <v>20</v>
      </c>
      <c r="C2203" t="s">
        <v>28</v>
      </c>
      <c r="D2203" t="s">
        <v>22</v>
      </c>
      <c r="E2203">
        <v>53211</v>
      </c>
      <c r="F2203" t="s">
        <v>23</v>
      </c>
      <c r="G2203" t="s">
        <v>24</v>
      </c>
      <c r="H2203">
        <v>5477</v>
      </c>
      <c r="I2203" t="s">
        <v>63</v>
      </c>
      <c r="J2203">
        <f>VLOOKUP(I2203,[1]Key!$A$1:$C$72,2,FALSE)</f>
        <v>43.078530000000001</v>
      </c>
      <c r="K2203">
        <f>VLOOKUP(I2203,[1]Key!$A$1:$C$72,3,FALSE)</f>
        <v>-87.882620000000003</v>
      </c>
      <c r="L2203" t="s">
        <v>62</v>
      </c>
      <c r="M2203">
        <f>VLOOKUP(L2203,[1]Key!$A$1:$C$72,2,FALSE)</f>
        <v>43.058010000000003</v>
      </c>
      <c r="N2203">
        <f>VLOOKUP(L2203,[1]Key!$A$1:$C$72,3,FALSE)</f>
        <v>-87.877300000000005</v>
      </c>
      <c r="O2203">
        <v>14</v>
      </c>
      <c r="P2203">
        <v>0</v>
      </c>
      <c r="Q2203">
        <v>2.1</v>
      </c>
      <c r="R2203">
        <v>2</v>
      </c>
      <c r="S2203">
        <v>84</v>
      </c>
      <c r="T2203">
        <f t="shared" si="306"/>
        <v>-1</v>
      </c>
      <c r="U2203" s="1">
        <v>42783</v>
      </c>
      <c r="V2203" s="13">
        <f t="shared" si="307"/>
        <v>42767</v>
      </c>
      <c r="W2203" s="14">
        <f t="shared" si="308"/>
        <v>42783</v>
      </c>
      <c r="X2203" s="1" t="str">
        <f t="shared" si="309"/>
        <v>Friday</v>
      </c>
      <c r="Y2203" s="2">
        <v>0.69600694444444444</v>
      </c>
      <c r="Z2203" s="2">
        <f t="shared" si="310"/>
        <v>0.70833333333333326</v>
      </c>
      <c r="AA2203">
        <f>1</f>
        <v>1</v>
      </c>
      <c r="AB2203" s="1">
        <v>42783</v>
      </c>
      <c r="AC2203" s="13">
        <f t="shared" si="311"/>
        <v>42767</v>
      </c>
      <c r="AD2203" s="14">
        <f t="shared" si="312"/>
        <v>42783</v>
      </c>
      <c r="AE2203" s="1" t="str">
        <f t="shared" si="313"/>
        <v>Friday</v>
      </c>
      <c r="AF2203" s="2">
        <v>0.70620370370370367</v>
      </c>
      <c r="AG2203" s="2">
        <f t="shared" si="314"/>
        <v>0.70833333333333326</v>
      </c>
      <c r="AH2203" t="s">
        <v>27</v>
      </c>
    </row>
    <row r="2204" spans="1:34" x14ac:dyDescent="0.2">
      <c r="A2204">
        <v>1373301</v>
      </c>
      <c r="B2204" t="s">
        <v>20</v>
      </c>
      <c r="C2204" t="s">
        <v>133</v>
      </c>
      <c r="D2204" t="s">
        <v>22</v>
      </c>
      <c r="E2204">
        <v>53092</v>
      </c>
      <c r="F2204" t="s">
        <v>23</v>
      </c>
      <c r="G2204" t="s">
        <v>24</v>
      </c>
      <c r="H2204">
        <v>5454</v>
      </c>
      <c r="I2204" t="s">
        <v>77</v>
      </c>
      <c r="J2204">
        <f>VLOOKUP(I2204,[1]Key!$A$1:$C$72,2,FALSE)</f>
        <v>43.074655999999997</v>
      </c>
      <c r="K2204">
        <f>VLOOKUP(I2204,[1]Key!$A$1:$C$72,3,FALSE)</f>
        <v>-87.889011999999994</v>
      </c>
      <c r="L2204" t="s">
        <v>78</v>
      </c>
      <c r="M2204">
        <f>VLOOKUP(L2204,[1]Key!$A$1:$C$72,2,FALSE)</f>
        <v>43.060250000000003</v>
      </c>
      <c r="N2204">
        <f>VLOOKUP(L2204,[1]Key!$A$1:$C$72,3,FALSE)</f>
        <v>-87.892169999999993</v>
      </c>
      <c r="O2204">
        <v>7</v>
      </c>
      <c r="P2204">
        <v>0</v>
      </c>
      <c r="Q2204">
        <v>1.1000000000000001</v>
      </c>
      <c r="R2204">
        <v>1</v>
      </c>
      <c r="S2204">
        <v>42</v>
      </c>
      <c r="T2204">
        <f t="shared" si="306"/>
        <v>-1</v>
      </c>
      <c r="U2204" s="1">
        <v>42771</v>
      </c>
      <c r="V2204" s="13">
        <f t="shared" si="307"/>
        <v>42767</v>
      </c>
      <c r="W2204" s="14">
        <f t="shared" si="308"/>
        <v>42771</v>
      </c>
      <c r="X2204" s="1" t="str">
        <f t="shared" si="309"/>
        <v>Sunday</v>
      </c>
      <c r="Y2204" s="2">
        <v>0.11672453703703704</v>
      </c>
      <c r="Z2204" s="2">
        <f t="shared" si="310"/>
        <v>0.125</v>
      </c>
      <c r="AA2204">
        <f>1</f>
        <v>1</v>
      </c>
      <c r="AB2204" s="1">
        <v>42771</v>
      </c>
      <c r="AC2204" s="13">
        <f t="shared" si="311"/>
        <v>42767</v>
      </c>
      <c r="AD2204" s="14">
        <f t="shared" si="312"/>
        <v>42771</v>
      </c>
      <c r="AE2204" s="1" t="str">
        <f t="shared" si="313"/>
        <v>Sunday</v>
      </c>
      <c r="AF2204" s="2">
        <v>0.12210648148148147</v>
      </c>
      <c r="AG2204" s="2">
        <f t="shared" si="314"/>
        <v>0.125</v>
      </c>
      <c r="AH2204" t="s">
        <v>27</v>
      </c>
    </row>
    <row r="2205" spans="1:34" x14ac:dyDescent="0.2">
      <c r="A2205">
        <v>1373301</v>
      </c>
      <c r="B2205" t="s">
        <v>20</v>
      </c>
      <c r="C2205" t="s">
        <v>133</v>
      </c>
      <c r="D2205" t="s">
        <v>22</v>
      </c>
      <c r="E2205">
        <v>53092</v>
      </c>
      <c r="F2205" t="s">
        <v>23</v>
      </c>
      <c r="G2205" t="s">
        <v>24</v>
      </c>
      <c r="H2205">
        <v>11135</v>
      </c>
      <c r="I2205" t="s">
        <v>63</v>
      </c>
      <c r="J2205">
        <f>VLOOKUP(I2205,[1]Key!$A$1:$C$72,2,FALSE)</f>
        <v>43.078530000000001</v>
      </c>
      <c r="K2205">
        <f>VLOOKUP(I2205,[1]Key!$A$1:$C$72,3,FALSE)</f>
        <v>-87.882620000000003</v>
      </c>
      <c r="L2205" t="s">
        <v>78</v>
      </c>
      <c r="M2205">
        <f>VLOOKUP(L2205,[1]Key!$A$1:$C$72,2,FALSE)</f>
        <v>43.060250000000003</v>
      </c>
      <c r="N2205">
        <f>VLOOKUP(L2205,[1]Key!$A$1:$C$72,3,FALSE)</f>
        <v>-87.892169999999993</v>
      </c>
      <c r="O2205">
        <v>14</v>
      </c>
      <c r="P2205">
        <v>0</v>
      </c>
      <c r="Q2205">
        <v>2.1</v>
      </c>
      <c r="R2205">
        <v>2</v>
      </c>
      <c r="S2205">
        <v>84</v>
      </c>
      <c r="T2205">
        <f t="shared" si="306"/>
        <v>-1</v>
      </c>
      <c r="U2205" s="1">
        <v>42777</v>
      </c>
      <c r="V2205" s="13">
        <f t="shared" si="307"/>
        <v>42767</v>
      </c>
      <c r="W2205" s="14">
        <f t="shared" si="308"/>
        <v>42777</v>
      </c>
      <c r="X2205" s="1" t="str">
        <f t="shared" si="309"/>
        <v>Saturday</v>
      </c>
      <c r="Y2205" s="2">
        <v>3.5949074074074071E-2</v>
      </c>
      <c r="Z2205" s="2">
        <f t="shared" si="310"/>
        <v>4.1666666666666664E-2</v>
      </c>
      <c r="AA2205">
        <f>1</f>
        <v>1</v>
      </c>
      <c r="AB2205" s="1">
        <v>42777</v>
      </c>
      <c r="AC2205" s="13">
        <f t="shared" si="311"/>
        <v>42767</v>
      </c>
      <c r="AD2205" s="14">
        <f t="shared" si="312"/>
        <v>42777</v>
      </c>
      <c r="AE2205" s="1" t="str">
        <f t="shared" si="313"/>
        <v>Saturday</v>
      </c>
      <c r="AF2205" s="2">
        <v>4.5520833333333337E-2</v>
      </c>
      <c r="AG2205" s="2">
        <f t="shared" si="314"/>
        <v>4.1666666666666664E-2</v>
      </c>
      <c r="AH2205" t="s">
        <v>27</v>
      </c>
    </row>
    <row r="2206" spans="1:34" x14ac:dyDescent="0.2">
      <c r="A2206">
        <v>1377563</v>
      </c>
      <c r="B2206" t="s">
        <v>20</v>
      </c>
      <c r="C2206" t="s">
        <v>28</v>
      </c>
      <c r="D2206" t="s">
        <v>22</v>
      </c>
      <c r="E2206">
        <v>53211</v>
      </c>
      <c r="F2206" t="s">
        <v>23</v>
      </c>
      <c r="G2206" t="s">
        <v>24</v>
      </c>
      <c r="H2206">
        <v>11057</v>
      </c>
      <c r="I2206" t="s">
        <v>78</v>
      </c>
      <c r="J2206">
        <f>VLOOKUP(I2206,[1]Key!$A$1:$C$72,2,FALSE)</f>
        <v>43.060250000000003</v>
      </c>
      <c r="K2206">
        <f>VLOOKUP(I2206,[1]Key!$A$1:$C$72,3,FALSE)</f>
        <v>-87.892169999999993</v>
      </c>
      <c r="L2206" t="s">
        <v>81</v>
      </c>
      <c r="M2206">
        <f>VLOOKUP(L2206,[1]Key!$A$1:$C$72,2,FALSE)</f>
        <v>43.06033</v>
      </c>
      <c r="N2206">
        <f>VLOOKUP(L2206,[1]Key!$A$1:$C$72,3,FALSE)</f>
        <v>-87.89546</v>
      </c>
      <c r="O2206">
        <v>1</v>
      </c>
      <c r="P2206">
        <v>0</v>
      </c>
      <c r="Q2206">
        <v>0.2</v>
      </c>
      <c r="R2206">
        <v>0.1</v>
      </c>
      <c r="S2206">
        <v>6</v>
      </c>
      <c r="T2206">
        <f t="shared" si="306"/>
        <v>-1</v>
      </c>
      <c r="U2206" s="1">
        <v>42784</v>
      </c>
      <c r="V2206" s="13">
        <f t="shared" si="307"/>
        <v>42767</v>
      </c>
      <c r="W2206" s="14">
        <f t="shared" si="308"/>
        <v>42784</v>
      </c>
      <c r="X2206" s="1" t="str">
        <f t="shared" si="309"/>
        <v>Saturday</v>
      </c>
      <c r="Y2206" s="2">
        <v>0.27790509259259261</v>
      </c>
      <c r="Z2206" s="2">
        <f t="shared" si="310"/>
        <v>0.29166666666666663</v>
      </c>
      <c r="AA2206">
        <f>1</f>
        <v>1</v>
      </c>
      <c r="AB2206" s="1">
        <v>42784</v>
      </c>
      <c r="AC2206" s="13">
        <f t="shared" si="311"/>
        <v>42767</v>
      </c>
      <c r="AD2206" s="14">
        <f t="shared" si="312"/>
        <v>42784</v>
      </c>
      <c r="AE2206" s="1" t="str">
        <f t="shared" si="313"/>
        <v>Saturday</v>
      </c>
      <c r="AF2206" s="2">
        <v>0.27899305555555554</v>
      </c>
      <c r="AG2206" s="2">
        <f t="shared" si="314"/>
        <v>0.29166666666666663</v>
      </c>
      <c r="AH2206" t="s">
        <v>27</v>
      </c>
    </row>
    <row r="2207" spans="1:34" x14ac:dyDescent="0.2">
      <c r="A2207">
        <v>1377563</v>
      </c>
      <c r="B2207" t="s">
        <v>20</v>
      </c>
      <c r="C2207" t="s">
        <v>28</v>
      </c>
      <c r="D2207" t="s">
        <v>22</v>
      </c>
      <c r="E2207">
        <v>53211</v>
      </c>
      <c r="F2207" t="s">
        <v>23</v>
      </c>
      <c r="G2207" t="s">
        <v>24</v>
      </c>
      <c r="H2207">
        <v>11057</v>
      </c>
      <c r="I2207" t="s">
        <v>81</v>
      </c>
      <c r="J2207">
        <f>VLOOKUP(I2207,[1]Key!$A$1:$C$72,2,FALSE)</f>
        <v>43.06033</v>
      </c>
      <c r="K2207">
        <f>VLOOKUP(I2207,[1]Key!$A$1:$C$72,3,FALSE)</f>
        <v>-87.89546</v>
      </c>
      <c r="L2207" t="s">
        <v>78</v>
      </c>
      <c r="M2207">
        <f>VLOOKUP(L2207,[1]Key!$A$1:$C$72,2,FALSE)</f>
        <v>43.060250000000003</v>
      </c>
      <c r="N2207">
        <f>VLOOKUP(L2207,[1]Key!$A$1:$C$72,3,FALSE)</f>
        <v>-87.892169999999993</v>
      </c>
      <c r="O2207">
        <v>1</v>
      </c>
      <c r="P2207">
        <v>0</v>
      </c>
      <c r="Q2207">
        <v>0.2</v>
      </c>
      <c r="R2207">
        <v>0.1</v>
      </c>
      <c r="S2207">
        <v>6</v>
      </c>
      <c r="T2207">
        <f t="shared" si="306"/>
        <v>-1</v>
      </c>
      <c r="U2207" s="1">
        <v>42784</v>
      </c>
      <c r="V2207" s="13">
        <f t="shared" si="307"/>
        <v>42767</v>
      </c>
      <c r="W2207" s="14">
        <f t="shared" si="308"/>
        <v>42784</v>
      </c>
      <c r="X2207" s="1" t="str">
        <f t="shared" si="309"/>
        <v>Saturday</v>
      </c>
      <c r="Y2207" s="2">
        <v>0.28760416666666666</v>
      </c>
      <c r="Z2207" s="2">
        <f t="shared" si="310"/>
        <v>0.29166666666666663</v>
      </c>
      <c r="AA2207">
        <f>1</f>
        <v>1</v>
      </c>
      <c r="AB2207" s="1">
        <v>42784</v>
      </c>
      <c r="AC2207" s="13">
        <f t="shared" si="311"/>
        <v>42767</v>
      </c>
      <c r="AD2207" s="14">
        <f t="shared" si="312"/>
        <v>42784</v>
      </c>
      <c r="AE2207" s="1" t="str">
        <f t="shared" si="313"/>
        <v>Saturday</v>
      </c>
      <c r="AF2207" s="2">
        <v>0.28839120370370369</v>
      </c>
      <c r="AG2207" s="2">
        <f t="shared" si="314"/>
        <v>0.29166666666666663</v>
      </c>
      <c r="AH2207" t="s">
        <v>27</v>
      </c>
    </row>
    <row r="2208" spans="1:34" x14ac:dyDescent="0.2">
      <c r="A2208">
        <v>1377563</v>
      </c>
      <c r="B2208" t="s">
        <v>20</v>
      </c>
      <c r="C2208" t="s">
        <v>28</v>
      </c>
      <c r="D2208" t="s">
        <v>22</v>
      </c>
      <c r="E2208">
        <v>53211</v>
      </c>
      <c r="F2208" t="s">
        <v>23</v>
      </c>
      <c r="G2208" t="s">
        <v>24</v>
      </c>
      <c r="H2208">
        <v>223</v>
      </c>
      <c r="I2208" t="s">
        <v>77</v>
      </c>
      <c r="J2208">
        <f>VLOOKUP(I2208,[1]Key!$A$1:$C$72,2,FALSE)</f>
        <v>43.074655999999997</v>
      </c>
      <c r="K2208">
        <f>VLOOKUP(I2208,[1]Key!$A$1:$C$72,3,FALSE)</f>
        <v>-87.889011999999994</v>
      </c>
      <c r="L2208" t="s">
        <v>78</v>
      </c>
      <c r="M2208">
        <f>VLOOKUP(L2208,[1]Key!$A$1:$C$72,2,FALSE)</f>
        <v>43.060250000000003</v>
      </c>
      <c r="N2208">
        <f>VLOOKUP(L2208,[1]Key!$A$1:$C$72,3,FALSE)</f>
        <v>-87.892169999999993</v>
      </c>
      <c r="O2208">
        <v>9</v>
      </c>
      <c r="P2208">
        <v>0</v>
      </c>
      <c r="Q2208">
        <v>1.4</v>
      </c>
      <c r="R2208">
        <v>1.3</v>
      </c>
      <c r="S2208">
        <v>54</v>
      </c>
      <c r="T2208">
        <f t="shared" si="306"/>
        <v>-1</v>
      </c>
      <c r="U2208" s="1">
        <v>42778</v>
      </c>
      <c r="V2208" s="13">
        <f t="shared" si="307"/>
        <v>42767</v>
      </c>
      <c r="W2208" s="14">
        <f t="shared" si="308"/>
        <v>42778</v>
      </c>
      <c r="X2208" s="1" t="str">
        <f t="shared" si="309"/>
        <v>Sunday</v>
      </c>
      <c r="Y2208" s="2">
        <v>0.62561342592592595</v>
      </c>
      <c r="Z2208" s="2">
        <f t="shared" si="310"/>
        <v>0.625</v>
      </c>
      <c r="AA2208">
        <f>1</f>
        <v>1</v>
      </c>
      <c r="AB2208" s="1">
        <v>42778</v>
      </c>
      <c r="AC2208" s="13">
        <f t="shared" si="311"/>
        <v>42767</v>
      </c>
      <c r="AD2208" s="14">
        <f t="shared" si="312"/>
        <v>42778</v>
      </c>
      <c r="AE2208" s="1" t="str">
        <f t="shared" si="313"/>
        <v>Sunday</v>
      </c>
      <c r="AF2208" s="2">
        <v>0.63127314814814817</v>
      </c>
      <c r="AG2208" s="2">
        <f t="shared" si="314"/>
        <v>0.625</v>
      </c>
      <c r="AH2208" t="s">
        <v>27</v>
      </c>
    </row>
    <row r="2209" spans="1:34" x14ac:dyDescent="0.2">
      <c r="A2209">
        <v>1378671</v>
      </c>
      <c r="B2209" t="s">
        <v>20</v>
      </c>
      <c r="C2209" t="s">
        <v>28</v>
      </c>
      <c r="D2209" t="s">
        <v>22</v>
      </c>
      <c r="E2209">
        <v>53212</v>
      </c>
      <c r="F2209" t="s">
        <v>23</v>
      </c>
      <c r="G2209" t="s">
        <v>24</v>
      </c>
      <c r="H2209">
        <v>5541</v>
      </c>
      <c r="I2209" t="s">
        <v>30</v>
      </c>
      <c r="J2209">
        <f>VLOOKUP(I2209,[1]Key!$A$1:$C$72,2,FALSE)</f>
        <v>43.05847</v>
      </c>
      <c r="K2209">
        <f>VLOOKUP(I2209,[1]Key!$A$1:$C$72,3,FALSE)</f>
        <v>-87.898079999999993</v>
      </c>
      <c r="L2209" t="s">
        <v>70</v>
      </c>
      <c r="M2209">
        <f>VLOOKUP(L2209,[1]Key!$A$1:$C$72,2,FALSE)</f>
        <v>43.053040000000003</v>
      </c>
      <c r="N2209">
        <f>VLOOKUP(L2209,[1]Key!$A$1:$C$72,3,FALSE)</f>
        <v>-87.897660000000002</v>
      </c>
      <c r="O2209">
        <v>4</v>
      </c>
      <c r="P2209">
        <v>0</v>
      </c>
      <c r="Q2209">
        <v>0.6</v>
      </c>
      <c r="R2209">
        <v>0.6</v>
      </c>
      <c r="S2209">
        <v>24</v>
      </c>
      <c r="T2209">
        <f t="shared" si="306"/>
        <v>-1</v>
      </c>
      <c r="U2209" s="1">
        <v>42776</v>
      </c>
      <c r="V2209" s="13">
        <f t="shared" si="307"/>
        <v>42767</v>
      </c>
      <c r="W2209" s="14">
        <f t="shared" si="308"/>
        <v>42776</v>
      </c>
      <c r="X2209" s="1" t="str">
        <f t="shared" si="309"/>
        <v>Friday</v>
      </c>
      <c r="Y2209" s="2">
        <v>0.31741898148148145</v>
      </c>
      <c r="Z2209" s="2">
        <f t="shared" si="310"/>
        <v>0.33333333333333331</v>
      </c>
      <c r="AA2209">
        <f>1</f>
        <v>1</v>
      </c>
      <c r="AB2209" s="1">
        <v>42776</v>
      </c>
      <c r="AC2209" s="13">
        <f t="shared" si="311"/>
        <v>42767</v>
      </c>
      <c r="AD2209" s="14">
        <f t="shared" si="312"/>
        <v>42776</v>
      </c>
      <c r="AE2209" s="1" t="str">
        <f t="shared" si="313"/>
        <v>Friday</v>
      </c>
      <c r="AF2209" s="2">
        <v>0.32038194444444446</v>
      </c>
      <c r="AG2209" s="2">
        <f t="shared" si="314"/>
        <v>0.33333333333333331</v>
      </c>
      <c r="AH2209" t="s">
        <v>27</v>
      </c>
    </row>
    <row r="2210" spans="1:34" x14ac:dyDescent="0.2">
      <c r="A2210">
        <v>1378810</v>
      </c>
      <c r="B2210" t="s">
        <v>20</v>
      </c>
      <c r="C2210" t="s">
        <v>100</v>
      </c>
      <c r="D2210" t="s">
        <v>22</v>
      </c>
      <c r="E2210">
        <v>53211</v>
      </c>
      <c r="F2210" t="s">
        <v>23</v>
      </c>
      <c r="G2210" t="s">
        <v>24</v>
      </c>
      <c r="H2210">
        <v>11108</v>
      </c>
      <c r="I2210" t="s">
        <v>67</v>
      </c>
      <c r="J2210">
        <f>VLOOKUP(I2210,[1]Key!$A$1:$C$72,2,FALSE)</f>
        <v>43.074890000000003</v>
      </c>
      <c r="K2210">
        <f>VLOOKUP(I2210,[1]Key!$A$1:$C$72,3,FALSE)</f>
        <v>-87.882810000000006</v>
      </c>
      <c r="L2210" t="s">
        <v>60</v>
      </c>
      <c r="M2210">
        <f>VLOOKUP(L2210,[1]Key!$A$1:$C$72,2,FALSE)</f>
        <v>43.066893999999998</v>
      </c>
      <c r="N2210">
        <f>VLOOKUP(L2210,[1]Key!$A$1:$C$72,3,FALSE)</f>
        <v>-87.877936000000005</v>
      </c>
      <c r="O2210">
        <v>5</v>
      </c>
      <c r="P2210">
        <v>0</v>
      </c>
      <c r="Q2210">
        <v>0.8</v>
      </c>
      <c r="R2210">
        <v>0.7</v>
      </c>
      <c r="S2210">
        <v>30</v>
      </c>
      <c r="T2210">
        <f t="shared" si="306"/>
        <v>-1</v>
      </c>
      <c r="U2210" s="1">
        <v>42787</v>
      </c>
      <c r="V2210" s="13">
        <f t="shared" si="307"/>
        <v>42767</v>
      </c>
      <c r="W2210" s="14">
        <f t="shared" si="308"/>
        <v>42787</v>
      </c>
      <c r="X2210" s="1" t="str">
        <f t="shared" si="309"/>
        <v>Tuesday</v>
      </c>
      <c r="Y2210" s="2">
        <v>0.63920138888888889</v>
      </c>
      <c r="Z2210" s="2">
        <f t="shared" si="310"/>
        <v>0.625</v>
      </c>
      <c r="AA2210">
        <f>1</f>
        <v>1</v>
      </c>
      <c r="AB2210" s="1">
        <v>42787</v>
      </c>
      <c r="AC2210" s="13">
        <f t="shared" si="311"/>
        <v>42767</v>
      </c>
      <c r="AD2210" s="14">
        <f t="shared" si="312"/>
        <v>42787</v>
      </c>
      <c r="AE2210" s="1" t="str">
        <f t="shared" si="313"/>
        <v>Tuesday</v>
      </c>
      <c r="AF2210" s="2">
        <v>0.64265046296296291</v>
      </c>
      <c r="AG2210" s="2">
        <f t="shared" si="314"/>
        <v>0.625</v>
      </c>
      <c r="AH2210" t="s">
        <v>27</v>
      </c>
    </row>
    <row r="2211" spans="1:34" x14ac:dyDescent="0.2">
      <c r="A2211">
        <v>1378810</v>
      </c>
      <c r="B2211" t="s">
        <v>20</v>
      </c>
      <c r="C2211" t="s">
        <v>100</v>
      </c>
      <c r="D2211" t="s">
        <v>22</v>
      </c>
      <c r="E2211">
        <v>53211</v>
      </c>
      <c r="F2211" t="s">
        <v>23</v>
      </c>
      <c r="G2211" t="s">
        <v>24</v>
      </c>
      <c r="H2211">
        <v>961</v>
      </c>
      <c r="I2211" t="s">
        <v>67</v>
      </c>
      <c r="J2211">
        <f>VLOOKUP(I2211,[1]Key!$A$1:$C$72,2,FALSE)</f>
        <v>43.074890000000003</v>
      </c>
      <c r="K2211">
        <f>VLOOKUP(I2211,[1]Key!$A$1:$C$72,3,FALSE)</f>
        <v>-87.882810000000006</v>
      </c>
      <c r="L2211" t="s">
        <v>60</v>
      </c>
      <c r="M2211">
        <f>VLOOKUP(L2211,[1]Key!$A$1:$C$72,2,FALSE)</f>
        <v>43.066893999999998</v>
      </c>
      <c r="N2211">
        <f>VLOOKUP(L2211,[1]Key!$A$1:$C$72,3,FALSE)</f>
        <v>-87.877936000000005</v>
      </c>
      <c r="O2211">
        <v>6</v>
      </c>
      <c r="P2211">
        <v>0</v>
      </c>
      <c r="Q2211">
        <v>0.9</v>
      </c>
      <c r="R2211">
        <v>0.9</v>
      </c>
      <c r="S2211">
        <v>36</v>
      </c>
      <c r="T2211">
        <f t="shared" si="306"/>
        <v>-1</v>
      </c>
      <c r="U2211" s="1">
        <v>42787</v>
      </c>
      <c r="V2211" s="13">
        <f t="shared" si="307"/>
        <v>42767</v>
      </c>
      <c r="W2211" s="14">
        <f t="shared" si="308"/>
        <v>42787</v>
      </c>
      <c r="X2211" s="1" t="str">
        <f t="shared" si="309"/>
        <v>Tuesday</v>
      </c>
      <c r="Y2211" s="2">
        <v>0.45839120370370368</v>
      </c>
      <c r="Z2211" s="2">
        <f t="shared" si="310"/>
        <v>0.45833333333333331</v>
      </c>
      <c r="AA2211">
        <f>1</f>
        <v>1</v>
      </c>
      <c r="AB2211" s="1">
        <v>42787</v>
      </c>
      <c r="AC2211" s="13">
        <f t="shared" si="311"/>
        <v>42767</v>
      </c>
      <c r="AD2211" s="14">
        <f t="shared" si="312"/>
        <v>42787</v>
      </c>
      <c r="AE2211" s="1" t="str">
        <f t="shared" si="313"/>
        <v>Tuesday</v>
      </c>
      <c r="AF2211" s="2">
        <v>0.46271990740740737</v>
      </c>
      <c r="AG2211" s="2">
        <f t="shared" si="314"/>
        <v>0.45833333333333331</v>
      </c>
      <c r="AH2211" t="s">
        <v>27</v>
      </c>
    </row>
    <row r="2212" spans="1:34" x14ac:dyDescent="0.2">
      <c r="A2212">
        <v>1378810</v>
      </c>
      <c r="B2212" t="s">
        <v>20</v>
      </c>
      <c r="C2212" t="s">
        <v>100</v>
      </c>
      <c r="D2212" t="s">
        <v>22</v>
      </c>
      <c r="E2212">
        <v>53211</v>
      </c>
      <c r="F2212" t="s">
        <v>23</v>
      </c>
      <c r="G2212" t="s">
        <v>24</v>
      </c>
      <c r="H2212">
        <v>961</v>
      </c>
      <c r="I2212" t="s">
        <v>60</v>
      </c>
      <c r="J2212">
        <f>VLOOKUP(I2212,[1]Key!$A$1:$C$72,2,FALSE)</f>
        <v>43.066893999999998</v>
      </c>
      <c r="K2212">
        <f>VLOOKUP(I2212,[1]Key!$A$1:$C$72,3,FALSE)</f>
        <v>-87.877936000000005</v>
      </c>
      <c r="L2212" t="s">
        <v>67</v>
      </c>
      <c r="M2212">
        <f>VLOOKUP(L2212,[1]Key!$A$1:$C$72,2,FALSE)</f>
        <v>43.074890000000003</v>
      </c>
      <c r="N2212">
        <f>VLOOKUP(L2212,[1]Key!$A$1:$C$72,3,FALSE)</f>
        <v>-87.882810000000006</v>
      </c>
      <c r="O2212">
        <v>5</v>
      </c>
      <c r="P2212">
        <v>0</v>
      </c>
      <c r="Q2212">
        <v>0.8</v>
      </c>
      <c r="R2212">
        <v>0.7</v>
      </c>
      <c r="S2212">
        <v>30</v>
      </c>
      <c r="T2212">
        <f t="shared" si="306"/>
        <v>-1</v>
      </c>
      <c r="U2212" s="1">
        <v>42787</v>
      </c>
      <c r="V2212" s="13">
        <f t="shared" si="307"/>
        <v>42767</v>
      </c>
      <c r="W2212" s="14">
        <f t="shared" si="308"/>
        <v>42787</v>
      </c>
      <c r="X2212" s="1" t="str">
        <f t="shared" si="309"/>
        <v>Tuesday</v>
      </c>
      <c r="Y2212" s="2">
        <v>0.3913194444444445</v>
      </c>
      <c r="Z2212" s="2">
        <f t="shared" si="310"/>
        <v>0.375</v>
      </c>
      <c r="AA2212">
        <f>1</f>
        <v>1</v>
      </c>
      <c r="AB2212" s="1">
        <v>42787</v>
      </c>
      <c r="AC2212" s="13">
        <f t="shared" si="311"/>
        <v>42767</v>
      </c>
      <c r="AD2212" s="14">
        <f t="shared" si="312"/>
        <v>42787</v>
      </c>
      <c r="AE2212" s="1" t="str">
        <f t="shared" si="313"/>
        <v>Tuesday</v>
      </c>
      <c r="AF2212" s="2">
        <v>0.39476851851851852</v>
      </c>
      <c r="AG2212" s="2">
        <f t="shared" si="314"/>
        <v>0.375</v>
      </c>
      <c r="AH2212" t="s">
        <v>27</v>
      </c>
    </row>
    <row r="2213" spans="1:34" x14ac:dyDescent="0.2">
      <c r="A2213">
        <v>1378810</v>
      </c>
      <c r="B2213" t="s">
        <v>20</v>
      </c>
      <c r="C2213" t="s">
        <v>100</v>
      </c>
      <c r="D2213" t="s">
        <v>22</v>
      </c>
      <c r="E2213">
        <v>53211</v>
      </c>
      <c r="F2213" t="s">
        <v>23</v>
      </c>
      <c r="G2213" t="s">
        <v>24</v>
      </c>
      <c r="H2213">
        <v>5454</v>
      </c>
      <c r="I2213" t="s">
        <v>67</v>
      </c>
      <c r="J2213">
        <f>VLOOKUP(I2213,[1]Key!$A$1:$C$72,2,FALSE)</f>
        <v>43.074890000000003</v>
      </c>
      <c r="K2213">
        <f>VLOOKUP(I2213,[1]Key!$A$1:$C$72,3,FALSE)</f>
        <v>-87.882810000000006</v>
      </c>
      <c r="L2213" t="s">
        <v>60</v>
      </c>
      <c r="M2213">
        <f>VLOOKUP(L2213,[1]Key!$A$1:$C$72,2,FALSE)</f>
        <v>43.066893999999998</v>
      </c>
      <c r="N2213">
        <f>VLOOKUP(L2213,[1]Key!$A$1:$C$72,3,FALSE)</f>
        <v>-87.877936000000005</v>
      </c>
      <c r="O2213">
        <v>5</v>
      </c>
      <c r="P2213">
        <v>0</v>
      </c>
      <c r="Q2213">
        <v>0.8</v>
      </c>
      <c r="R2213">
        <v>0.7</v>
      </c>
      <c r="S2213">
        <v>30</v>
      </c>
      <c r="T2213">
        <f t="shared" si="306"/>
        <v>-1</v>
      </c>
      <c r="U2213" s="1">
        <v>42786</v>
      </c>
      <c r="V2213" s="13">
        <f t="shared" si="307"/>
        <v>42767</v>
      </c>
      <c r="W2213" s="14">
        <f t="shared" si="308"/>
        <v>42786</v>
      </c>
      <c r="X2213" s="1" t="str">
        <f t="shared" si="309"/>
        <v>Monday</v>
      </c>
      <c r="Y2213" s="2">
        <v>0.49549768518518517</v>
      </c>
      <c r="Z2213" s="2">
        <f t="shared" si="310"/>
        <v>0.5</v>
      </c>
      <c r="AA2213">
        <f>1</f>
        <v>1</v>
      </c>
      <c r="AB2213" s="1">
        <v>42786</v>
      </c>
      <c r="AC2213" s="13">
        <f t="shared" si="311"/>
        <v>42767</v>
      </c>
      <c r="AD2213" s="14">
        <f t="shared" si="312"/>
        <v>42786</v>
      </c>
      <c r="AE2213" s="1" t="str">
        <f t="shared" si="313"/>
        <v>Monday</v>
      </c>
      <c r="AF2213" s="2">
        <v>0.49892361111111111</v>
      </c>
      <c r="AG2213" s="2">
        <f t="shared" si="314"/>
        <v>0.5</v>
      </c>
      <c r="AH2213" t="s">
        <v>27</v>
      </c>
    </row>
    <row r="2214" spans="1:34" x14ac:dyDescent="0.2">
      <c r="A2214">
        <v>1378810</v>
      </c>
      <c r="B2214" t="s">
        <v>20</v>
      </c>
      <c r="C2214" t="s">
        <v>100</v>
      </c>
      <c r="D2214" t="s">
        <v>22</v>
      </c>
      <c r="E2214">
        <v>53211</v>
      </c>
      <c r="F2214" t="s">
        <v>23</v>
      </c>
      <c r="G2214" t="s">
        <v>24</v>
      </c>
      <c r="H2214">
        <v>139</v>
      </c>
      <c r="I2214" t="s">
        <v>60</v>
      </c>
      <c r="J2214">
        <f>VLOOKUP(I2214,[1]Key!$A$1:$C$72,2,FALSE)</f>
        <v>43.066893999999998</v>
      </c>
      <c r="K2214">
        <f>VLOOKUP(I2214,[1]Key!$A$1:$C$72,3,FALSE)</f>
        <v>-87.877936000000005</v>
      </c>
      <c r="L2214" t="s">
        <v>87</v>
      </c>
      <c r="M2214">
        <f>VLOOKUP(L2214,[1]Key!$A$1:$C$72,2,FALSE)</f>
        <v>43.077359999999999</v>
      </c>
      <c r="N2214">
        <f>VLOOKUP(L2214,[1]Key!$A$1:$C$72,3,FALSE)</f>
        <v>-87.880769999999998</v>
      </c>
      <c r="O2214">
        <v>5</v>
      </c>
      <c r="P2214">
        <v>0</v>
      </c>
      <c r="Q2214">
        <v>0.8</v>
      </c>
      <c r="R2214">
        <v>0.7</v>
      </c>
      <c r="S2214">
        <v>30</v>
      </c>
      <c r="T2214">
        <f t="shared" si="306"/>
        <v>-1</v>
      </c>
      <c r="U2214" s="1">
        <v>42778</v>
      </c>
      <c r="V2214" s="13">
        <f t="shared" si="307"/>
        <v>42767</v>
      </c>
      <c r="W2214" s="14">
        <f t="shared" si="308"/>
        <v>42778</v>
      </c>
      <c r="X2214" s="1" t="str">
        <f t="shared" si="309"/>
        <v>Sunday</v>
      </c>
      <c r="Y2214" s="2">
        <v>0.46596064814814814</v>
      </c>
      <c r="Z2214" s="2">
        <f t="shared" si="310"/>
        <v>0.45833333333333331</v>
      </c>
      <c r="AA2214">
        <f>1</f>
        <v>1</v>
      </c>
      <c r="AB2214" s="1">
        <v>42778</v>
      </c>
      <c r="AC2214" s="13">
        <f t="shared" si="311"/>
        <v>42767</v>
      </c>
      <c r="AD2214" s="14">
        <f t="shared" si="312"/>
        <v>42778</v>
      </c>
      <c r="AE2214" s="1" t="str">
        <f t="shared" si="313"/>
        <v>Sunday</v>
      </c>
      <c r="AF2214" s="2">
        <v>0.46938657407407408</v>
      </c>
      <c r="AG2214" s="2">
        <f t="shared" si="314"/>
        <v>0.45833333333333331</v>
      </c>
      <c r="AH2214" t="s">
        <v>27</v>
      </c>
    </row>
    <row r="2215" spans="1:34" x14ac:dyDescent="0.2">
      <c r="A2215">
        <v>1378810</v>
      </c>
      <c r="B2215" t="s">
        <v>20</v>
      </c>
      <c r="C2215" t="s">
        <v>100</v>
      </c>
      <c r="D2215" t="s">
        <v>22</v>
      </c>
      <c r="E2215">
        <v>53211</v>
      </c>
      <c r="F2215" t="s">
        <v>23</v>
      </c>
      <c r="G2215" t="s">
        <v>24</v>
      </c>
      <c r="H2215">
        <v>2</v>
      </c>
      <c r="I2215" t="s">
        <v>60</v>
      </c>
      <c r="J2215">
        <f>VLOOKUP(I2215,[1]Key!$A$1:$C$72,2,FALSE)</f>
        <v>43.066893999999998</v>
      </c>
      <c r="K2215">
        <f>VLOOKUP(I2215,[1]Key!$A$1:$C$72,3,FALSE)</f>
        <v>-87.877936000000005</v>
      </c>
      <c r="L2215" t="s">
        <v>67</v>
      </c>
      <c r="M2215">
        <f>VLOOKUP(L2215,[1]Key!$A$1:$C$72,2,FALSE)</f>
        <v>43.074890000000003</v>
      </c>
      <c r="N2215">
        <f>VLOOKUP(L2215,[1]Key!$A$1:$C$72,3,FALSE)</f>
        <v>-87.882810000000006</v>
      </c>
      <c r="O2215">
        <v>5</v>
      </c>
      <c r="P2215">
        <v>0</v>
      </c>
      <c r="Q2215">
        <v>0.8</v>
      </c>
      <c r="R2215">
        <v>0.7</v>
      </c>
      <c r="S2215">
        <v>30</v>
      </c>
      <c r="T2215">
        <f t="shared" si="306"/>
        <v>-1</v>
      </c>
      <c r="U2215" s="1">
        <v>42768</v>
      </c>
      <c r="V2215" s="13">
        <f t="shared" si="307"/>
        <v>42767</v>
      </c>
      <c r="W2215" s="14">
        <f t="shared" si="308"/>
        <v>42768</v>
      </c>
      <c r="X2215" s="1" t="str">
        <f t="shared" si="309"/>
        <v>Thursday</v>
      </c>
      <c r="Y2215" s="2">
        <v>0.5846527777777778</v>
      </c>
      <c r="Z2215" s="2">
        <f t="shared" si="310"/>
        <v>0.58333333333333326</v>
      </c>
      <c r="AA2215">
        <f>1</f>
        <v>1</v>
      </c>
      <c r="AB2215" s="1">
        <v>42768</v>
      </c>
      <c r="AC2215" s="13">
        <f t="shared" si="311"/>
        <v>42767</v>
      </c>
      <c r="AD2215" s="14">
        <f t="shared" si="312"/>
        <v>42768</v>
      </c>
      <c r="AE2215" s="1" t="str">
        <f t="shared" si="313"/>
        <v>Thursday</v>
      </c>
      <c r="AF2215" s="2">
        <v>0.58787037037037038</v>
      </c>
      <c r="AG2215" s="2">
        <f t="shared" si="314"/>
        <v>0.58333333333333326</v>
      </c>
      <c r="AH2215" t="s">
        <v>27</v>
      </c>
    </row>
    <row r="2216" spans="1:34" x14ac:dyDescent="0.2">
      <c r="A2216">
        <v>1378810</v>
      </c>
      <c r="B2216" t="s">
        <v>20</v>
      </c>
      <c r="C2216" t="s">
        <v>100</v>
      </c>
      <c r="D2216" t="s">
        <v>22</v>
      </c>
      <c r="E2216">
        <v>53211</v>
      </c>
      <c r="F2216" t="s">
        <v>23</v>
      </c>
      <c r="G2216" t="s">
        <v>24</v>
      </c>
      <c r="H2216">
        <v>5554</v>
      </c>
      <c r="I2216" t="s">
        <v>80</v>
      </c>
      <c r="J2216">
        <f>VLOOKUP(I2216,[1]Key!$A$1:$C$72,2,FALSE)</f>
        <v>43.052460000000004</v>
      </c>
      <c r="K2216">
        <f>VLOOKUP(I2216,[1]Key!$A$1:$C$72,3,FALSE)</f>
        <v>-87.891000000000005</v>
      </c>
      <c r="L2216" t="s">
        <v>60</v>
      </c>
      <c r="M2216">
        <f>VLOOKUP(L2216,[1]Key!$A$1:$C$72,2,FALSE)</f>
        <v>43.066893999999998</v>
      </c>
      <c r="N2216">
        <f>VLOOKUP(L2216,[1]Key!$A$1:$C$72,3,FALSE)</f>
        <v>-87.877936000000005</v>
      </c>
      <c r="O2216">
        <v>6</v>
      </c>
      <c r="P2216">
        <v>0</v>
      </c>
      <c r="Q2216">
        <v>0.9</v>
      </c>
      <c r="R2216">
        <v>0.9</v>
      </c>
      <c r="S2216">
        <v>36</v>
      </c>
      <c r="T2216">
        <f t="shared" si="306"/>
        <v>-1</v>
      </c>
      <c r="U2216" s="1">
        <v>42784</v>
      </c>
      <c r="V2216" s="13">
        <f t="shared" si="307"/>
        <v>42767</v>
      </c>
      <c r="W2216" s="14">
        <f t="shared" si="308"/>
        <v>42784</v>
      </c>
      <c r="X2216" s="1" t="str">
        <f t="shared" si="309"/>
        <v>Saturday</v>
      </c>
      <c r="Y2216" s="2">
        <v>9.930555555555555E-2</v>
      </c>
      <c r="Z2216" s="2">
        <f t="shared" si="310"/>
        <v>8.3333333333333329E-2</v>
      </c>
      <c r="AA2216">
        <f>1</f>
        <v>1</v>
      </c>
      <c r="AB2216" s="1">
        <v>42784</v>
      </c>
      <c r="AC2216" s="13">
        <f t="shared" si="311"/>
        <v>42767</v>
      </c>
      <c r="AD2216" s="14">
        <f t="shared" si="312"/>
        <v>42784</v>
      </c>
      <c r="AE2216" s="1" t="str">
        <f t="shared" si="313"/>
        <v>Saturday</v>
      </c>
      <c r="AF2216" s="2">
        <v>0.10400462962962963</v>
      </c>
      <c r="AG2216" s="2">
        <f t="shared" si="314"/>
        <v>8.3333333333333329E-2</v>
      </c>
      <c r="AH2216" t="s">
        <v>27</v>
      </c>
    </row>
    <row r="2217" spans="1:34" x14ac:dyDescent="0.2">
      <c r="A2217">
        <v>1378810</v>
      </c>
      <c r="B2217" t="s">
        <v>20</v>
      </c>
      <c r="C2217" t="s">
        <v>100</v>
      </c>
      <c r="D2217" t="s">
        <v>22</v>
      </c>
      <c r="E2217">
        <v>53211</v>
      </c>
      <c r="F2217" t="s">
        <v>23</v>
      </c>
      <c r="G2217" t="s">
        <v>24</v>
      </c>
      <c r="H2217">
        <v>17</v>
      </c>
      <c r="I2217" t="s">
        <v>87</v>
      </c>
      <c r="J2217">
        <f>VLOOKUP(I2217,[1]Key!$A$1:$C$72,2,FALSE)</f>
        <v>43.077359999999999</v>
      </c>
      <c r="K2217">
        <f>VLOOKUP(I2217,[1]Key!$A$1:$C$72,3,FALSE)</f>
        <v>-87.880769999999998</v>
      </c>
      <c r="L2217" t="s">
        <v>60</v>
      </c>
      <c r="M2217">
        <f>VLOOKUP(L2217,[1]Key!$A$1:$C$72,2,FALSE)</f>
        <v>43.066893999999998</v>
      </c>
      <c r="N2217">
        <f>VLOOKUP(L2217,[1]Key!$A$1:$C$72,3,FALSE)</f>
        <v>-87.877936000000005</v>
      </c>
      <c r="O2217">
        <v>4</v>
      </c>
      <c r="P2217">
        <v>0</v>
      </c>
      <c r="Q2217">
        <v>0.6</v>
      </c>
      <c r="R2217">
        <v>0.6</v>
      </c>
      <c r="S2217">
        <v>24</v>
      </c>
      <c r="T2217">
        <f t="shared" si="306"/>
        <v>-1</v>
      </c>
      <c r="U2217" s="1">
        <v>42782</v>
      </c>
      <c r="V2217" s="13">
        <f t="shared" si="307"/>
        <v>42767</v>
      </c>
      <c r="W2217" s="14">
        <f t="shared" si="308"/>
        <v>42782</v>
      </c>
      <c r="X2217" s="1" t="str">
        <f t="shared" si="309"/>
        <v>Thursday</v>
      </c>
      <c r="Y2217" s="2">
        <v>0.49684027777777778</v>
      </c>
      <c r="Z2217" s="2">
        <f t="shared" si="310"/>
        <v>0.5</v>
      </c>
      <c r="AA2217">
        <f>1</f>
        <v>1</v>
      </c>
      <c r="AB2217" s="1">
        <v>42782</v>
      </c>
      <c r="AC2217" s="13">
        <f t="shared" si="311"/>
        <v>42767</v>
      </c>
      <c r="AD2217" s="14">
        <f t="shared" si="312"/>
        <v>42782</v>
      </c>
      <c r="AE2217" s="1" t="str">
        <f t="shared" si="313"/>
        <v>Thursday</v>
      </c>
      <c r="AF2217" s="2">
        <v>0.49979166666666663</v>
      </c>
      <c r="AG2217" s="2">
        <f t="shared" si="314"/>
        <v>0.5</v>
      </c>
      <c r="AH2217" t="s">
        <v>27</v>
      </c>
    </row>
    <row r="2218" spans="1:34" x14ac:dyDescent="0.2">
      <c r="A2218">
        <v>1378810</v>
      </c>
      <c r="B2218" t="s">
        <v>20</v>
      </c>
      <c r="C2218" t="s">
        <v>100</v>
      </c>
      <c r="D2218" t="s">
        <v>22</v>
      </c>
      <c r="E2218">
        <v>53211</v>
      </c>
      <c r="F2218" t="s">
        <v>23</v>
      </c>
      <c r="G2218" t="s">
        <v>24</v>
      </c>
      <c r="H2218">
        <v>11161</v>
      </c>
      <c r="I2218" t="s">
        <v>60</v>
      </c>
      <c r="J2218">
        <f>VLOOKUP(I2218,[1]Key!$A$1:$C$72,2,FALSE)</f>
        <v>43.066893999999998</v>
      </c>
      <c r="K2218">
        <f>VLOOKUP(I2218,[1]Key!$A$1:$C$72,3,FALSE)</f>
        <v>-87.877936000000005</v>
      </c>
      <c r="L2218" t="s">
        <v>87</v>
      </c>
      <c r="M2218">
        <f>VLOOKUP(L2218,[1]Key!$A$1:$C$72,2,FALSE)</f>
        <v>43.077359999999999</v>
      </c>
      <c r="N2218">
        <f>VLOOKUP(L2218,[1]Key!$A$1:$C$72,3,FALSE)</f>
        <v>-87.880769999999998</v>
      </c>
      <c r="O2218">
        <v>6</v>
      </c>
      <c r="P2218">
        <v>0</v>
      </c>
      <c r="Q2218">
        <v>0.9</v>
      </c>
      <c r="R2218">
        <v>0.9</v>
      </c>
      <c r="S2218">
        <v>36</v>
      </c>
      <c r="T2218">
        <f t="shared" si="306"/>
        <v>-1</v>
      </c>
      <c r="U2218" s="1">
        <v>42781</v>
      </c>
      <c r="V2218" s="13">
        <f t="shared" si="307"/>
        <v>42767</v>
      </c>
      <c r="W2218" s="14">
        <f t="shared" si="308"/>
        <v>42781</v>
      </c>
      <c r="X2218" s="1" t="str">
        <f t="shared" si="309"/>
        <v>Wednesday</v>
      </c>
      <c r="Y2218" s="2">
        <v>0.73876157407407417</v>
      </c>
      <c r="Z2218" s="2">
        <f t="shared" si="310"/>
        <v>0.75</v>
      </c>
      <c r="AA2218">
        <f>1</f>
        <v>1</v>
      </c>
      <c r="AB2218" s="1">
        <v>42781</v>
      </c>
      <c r="AC2218" s="13">
        <f t="shared" si="311"/>
        <v>42767</v>
      </c>
      <c r="AD2218" s="14">
        <f t="shared" si="312"/>
        <v>42781</v>
      </c>
      <c r="AE2218" s="1" t="str">
        <f t="shared" si="313"/>
        <v>Wednesday</v>
      </c>
      <c r="AF2218" s="2">
        <v>0.74293981481481486</v>
      </c>
      <c r="AG2218" s="2">
        <f t="shared" si="314"/>
        <v>0.75</v>
      </c>
      <c r="AH2218" t="s">
        <v>27</v>
      </c>
    </row>
    <row r="2219" spans="1:34" x14ac:dyDescent="0.2">
      <c r="A2219">
        <v>1378810</v>
      </c>
      <c r="B2219" t="s">
        <v>20</v>
      </c>
      <c r="C2219" t="s">
        <v>100</v>
      </c>
      <c r="D2219" t="s">
        <v>22</v>
      </c>
      <c r="E2219">
        <v>53211</v>
      </c>
      <c r="F2219" t="s">
        <v>23</v>
      </c>
      <c r="G2219" t="s">
        <v>24</v>
      </c>
      <c r="H2219">
        <v>5550</v>
      </c>
      <c r="I2219" t="s">
        <v>67</v>
      </c>
      <c r="J2219">
        <f>VLOOKUP(I2219,[1]Key!$A$1:$C$72,2,FALSE)</f>
        <v>43.074890000000003</v>
      </c>
      <c r="K2219">
        <f>VLOOKUP(I2219,[1]Key!$A$1:$C$72,3,FALSE)</f>
        <v>-87.882810000000006</v>
      </c>
      <c r="L2219" t="s">
        <v>60</v>
      </c>
      <c r="M2219">
        <f>VLOOKUP(L2219,[1]Key!$A$1:$C$72,2,FALSE)</f>
        <v>43.066893999999998</v>
      </c>
      <c r="N2219">
        <f>VLOOKUP(L2219,[1]Key!$A$1:$C$72,3,FALSE)</f>
        <v>-87.877936000000005</v>
      </c>
      <c r="O2219">
        <v>5</v>
      </c>
      <c r="P2219">
        <v>0</v>
      </c>
      <c r="Q2219">
        <v>0.8</v>
      </c>
      <c r="R2219">
        <v>0.7</v>
      </c>
      <c r="S2219">
        <v>30</v>
      </c>
      <c r="T2219">
        <f t="shared" si="306"/>
        <v>-1</v>
      </c>
      <c r="U2219" s="1">
        <v>42780</v>
      </c>
      <c r="V2219" s="13">
        <f t="shared" si="307"/>
        <v>42767</v>
      </c>
      <c r="W2219" s="14">
        <f t="shared" si="308"/>
        <v>42780</v>
      </c>
      <c r="X2219" s="1" t="str">
        <f t="shared" si="309"/>
        <v>Tuesday</v>
      </c>
      <c r="Y2219" s="2">
        <v>0.4536574074074074</v>
      </c>
      <c r="Z2219" s="2">
        <f t="shared" si="310"/>
        <v>0.45833333333333331</v>
      </c>
      <c r="AA2219">
        <f>1</f>
        <v>1</v>
      </c>
      <c r="AB2219" s="1">
        <v>42780</v>
      </c>
      <c r="AC2219" s="13">
        <f t="shared" si="311"/>
        <v>42767</v>
      </c>
      <c r="AD2219" s="14">
        <f t="shared" si="312"/>
        <v>42780</v>
      </c>
      <c r="AE2219" s="1" t="str">
        <f t="shared" si="313"/>
        <v>Tuesday</v>
      </c>
      <c r="AF2219" s="2">
        <v>0.45715277777777774</v>
      </c>
      <c r="AG2219" s="2">
        <f t="shared" si="314"/>
        <v>0.45833333333333331</v>
      </c>
      <c r="AH2219" t="s">
        <v>27</v>
      </c>
    </row>
    <row r="2220" spans="1:34" x14ac:dyDescent="0.2">
      <c r="A2220">
        <v>1378810</v>
      </c>
      <c r="B2220" t="s">
        <v>20</v>
      </c>
      <c r="C2220" t="s">
        <v>100</v>
      </c>
      <c r="D2220" t="s">
        <v>22</v>
      </c>
      <c r="E2220">
        <v>53211</v>
      </c>
      <c r="F2220" t="s">
        <v>23</v>
      </c>
      <c r="G2220" t="s">
        <v>24</v>
      </c>
      <c r="H2220">
        <v>961</v>
      </c>
      <c r="I2220" t="s">
        <v>60</v>
      </c>
      <c r="J2220">
        <f>VLOOKUP(I2220,[1]Key!$A$1:$C$72,2,FALSE)</f>
        <v>43.066893999999998</v>
      </c>
      <c r="K2220">
        <f>VLOOKUP(I2220,[1]Key!$A$1:$C$72,3,FALSE)</f>
        <v>-87.877936000000005</v>
      </c>
      <c r="L2220" t="s">
        <v>87</v>
      </c>
      <c r="M2220">
        <f>VLOOKUP(L2220,[1]Key!$A$1:$C$72,2,FALSE)</f>
        <v>43.077359999999999</v>
      </c>
      <c r="N2220">
        <f>VLOOKUP(L2220,[1]Key!$A$1:$C$72,3,FALSE)</f>
        <v>-87.880769999999998</v>
      </c>
      <c r="O2220">
        <v>4</v>
      </c>
      <c r="P2220">
        <v>0</v>
      </c>
      <c r="Q2220">
        <v>0.6</v>
      </c>
      <c r="R2220">
        <v>0.6</v>
      </c>
      <c r="S2220">
        <v>24</v>
      </c>
      <c r="T2220">
        <f t="shared" si="306"/>
        <v>-1</v>
      </c>
      <c r="U2220" s="1">
        <v>42779</v>
      </c>
      <c r="V2220" s="13">
        <f t="shared" si="307"/>
        <v>42767</v>
      </c>
      <c r="W2220" s="14">
        <f t="shared" si="308"/>
        <v>42779</v>
      </c>
      <c r="X2220" s="1" t="str">
        <f t="shared" si="309"/>
        <v>Monday</v>
      </c>
      <c r="Y2220" s="2">
        <v>0.74593750000000003</v>
      </c>
      <c r="Z2220" s="2">
        <f t="shared" si="310"/>
        <v>0.75</v>
      </c>
      <c r="AA2220">
        <f>1</f>
        <v>1</v>
      </c>
      <c r="AB2220" s="1">
        <v>42779</v>
      </c>
      <c r="AC2220" s="13">
        <f t="shared" si="311"/>
        <v>42767</v>
      </c>
      <c r="AD2220" s="14">
        <f t="shared" si="312"/>
        <v>42779</v>
      </c>
      <c r="AE2220" s="1" t="str">
        <f t="shared" si="313"/>
        <v>Monday</v>
      </c>
      <c r="AF2220" s="2">
        <v>0.74866898148148142</v>
      </c>
      <c r="AG2220" s="2">
        <f t="shared" si="314"/>
        <v>0.75</v>
      </c>
      <c r="AH2220" t="s">
        <v>27</v>
      </c>
    </row>
    <row r="2221" spans="1:34" x14ac:dyDescent="0.2">
      <c r="A2221">
        <v>1379329</v>
      </c>
      <c r="B2221" t="s">
        <v>20</v>
      </c>
      <c r="C2221" t="s">
        <v>28</v>
      </c>
      <c r="D2221" t="s">
        <v>22</v>
      </c>
      <c r="E2221">
        <v>53233</v>
      </c>
      <c r="F2221" t="s">
        <v>23</v>
      </c>
      <c r="G2221" t="s">
        <v>24</v>
      </c>
      <c r="H2221">
        <v>5550</v>
      </c>
      <c r="I2221" t="s">
        <v>44</v>
      </c>
      <c r="J2221">
        <f>VLOOKUP(I2221,[1]Key!$A$1:$C$72,2,FALSE)</f>
        <v>43.045712999999999</v>
      </c>
      <c r="K2221">
        <f>VLOOKUP(I2221,[1]Key!$A$1:$C$72,3,FALSE)</f>
        <v>-87.899756999999994</v>
      </c>
      <c r="L2221" t="s">
        <v>65</v>
      </c>
      <c r="M2221">
        <f>VLOOKUP(L2221,[1]Key!$A$1:$C$72,2,FALSE)</f>
        <v>43.060786</v>
      </c>
      <c r="N2221">
        <f>VLOOKUP(L2221,[1]Key!$A$1:$C$72,3,FALSE)</f>
        <v>-87.883825999999999</v>
      </c>
      <c r="O2221">
        <v>8</v>
      </c>
      <c r="P2221">
        <v>0</v>
      </c>
      <c r="Q2221">
        <v>1.2</v>
      </c>
      <c r="R2221">
        <v>1.1000000000000001</v>
      </c>
      <c r="S2221">
        <v>48</v>
      </c>
      <c r="T2221">
        <f t="shared" si="306"/>
        <v>-1</v>
      </c>
      <c r="U2221" s="1">
        <v>42768</v>
      </c>
      <c r="V2221" s="13">
        <f t="shared" si="307"/>
        <v>42767</v>
      </c>
      <c r="W2221" s="14">
        <f t="shared" si="308"/>
        <v>42768</v>
      </c>
      <c r="X2221" s="1" t="str">
        <f t="shared" si="309"/>
        <v>Thursday</v>
      </c>
      <c r="Y2221" s="2">
        <v>0.28086805555555555</v>
      </c>
      <c r="Z2221" s="2">
        <f t="shared" si="310"/>
        <v>0.29166666666666663</v>
      </c>
      <c r="AA2221">
        <f>1</f>
        <v>1</v>
      </c>
      <c r="AB2221" s="1">
        <v>42768</v>
      </c>
      <c r="AC2221" s="13">
        <f t="shared" si="311"/>
        <v>42767</v>
      </c>
      <c r="AD2221" s="14">
        <f t="shared" si="312"/>
        <v>42768</v>
      </c>
      <c r="AE2221" s="1" t="str">
        <f t="shared" si="313"/>
        <v>Thursday</v>
      </c>
      <c r="AF2221" s="2">
        <v>0.28664351851851849</v>
      </c>
      <c r="AG2221" s="2">
        <f t="shared" si="314"/>
        <v>0.29166666666666663</v>
      </c>
      <c r="AH2221" t="s">
        <v>27</v>
      </c>
    </row>
    <row r="2222" spans="1:34" x14ac:dyDescent="0.2">
      <c r="A2222">
        <v>1379329</v>
      </c>
      <c r="B2222" t="s">
        <v>20</v>
      </c>
      <c r="C2222" t="s">
        <v>28</v>
      </c>
      <c r="D2222" t="s">
        <v>22</v>
      </c>
      <c r="E2222">
        <v>53233</v>
      </c>
      <c r="F2222" t="s">
        <v>23</v>
      </c>
      <c r="G2222" t="s">
        <v>24</v>
      </c>
      <c r="H2222">
        <v>5503</v>
      </c>
      <c r="I2222" t="s">
        <v>65</v>
      </c>
      <c r="J2222">
        <f>VLOOKUP(I2222,[1]Key!$A$1:$C$72,2,FALSE)</f>
        <v>43.060786</v>
      </c>
      <c r="K2222">
        <f>VLOOKUP(I2222,[1]Key!$A$1:$C$72,3,FALSE)</f>
        <v>-87.883825999999999</v>
      </c>
      <c r="L2222" t="s">
        <v>65</v>
      </c>
      <c r="M2222">
        <f>VLOOKUP(L2222,[1]Key!$A$1:$C$72,2,FALSE)</f>
        <v>43.060786</v>
      </c>
      <c r="N2222">
        <f>VLOOKUP(L2222,[1]Key!$A$1:$C$72,3,FALSE)</f>
        <v>-87.883825999999999</v>
      </c>
      <c r="O2222">
        <v>2</v>
      </c>
      <c r="P2222">
        <v>0</v>
      </c>
      <c r="Q2222">
        <v>0.3</v>
      </c>
      <c r="R2222">
        <v>0.3</v>
      </c>
      <c r="S2222">
        <v>12</v>
      </c>
      <c r="T2222">
        <f t="shared" si="306"/>
        <v>-1</v>
      </c>
      <c r="U2222" s="1">
        <v>42775</v>
      </c>
      <c r="V2222" s="13">
        <f t="shared" si="307"/>
        <v>42767</v>
      </c>
      <c r="W2222" s="14">
        <f t="shared" si="308"/>
        <v>42775</v>
      </c>
      <c r="X2222" s="1" t="str">
        <f t="shared" si="309"/>
        <v>Thursday</v>
      </c>
      <c r="Y2222" s="2">
        <v>0.88991898148148152</v>
      </c>
      <c r="Z2222" s="2">
        <f t="shared" si="310"/>
        <v>0.875</v>
      </c>
      <c r="AA2222">
        <f>1</f>
        <v>1</v>
      </c>
      <c r="AB2222" s="1">
        <v>42775</v>
      </c>
      <c r="AC2222" s="13">
        <f t="shared" si="311"/>
        <v>42767</v>
      </c>
      <c r="AD2222" s="14">
        <f t="shared" si="312"/>
        <v>42775</v>
      </c>
      <c r="AE2222" s="1" t="str">
        <f t="shared" si="313"/>
        <v>Thursday</v>
      </c>
      <c r="AF2222" s="2">
        <v>0.89156250000000004</v>
      </c>
      <c r="AG2222" s="2">
        <f t="shared" si="314"/>
        <v>0.875</v>
      </c>
      <c r="AH2222" t="s">
        <v>35</v>
      </c>
    </row>
    <row r="2223" spans="1:34" x14ac:dyDescent="0.2">
      <c r="A2223">
        <v>1379395</v>
      </c>
      <c r="B2223" t="s">
        <v>20</v>
      </c>
      <c r="C2223" t="s">
        <v>134</v>
      </c>
      <c r="D2223" t="s">
        <v>22</v>
      </c>
      <c r="E2223">
        <v>53212</v>
      </c>
      <c r="F2223" t="s">
        <v>23</v>
      </c>
      <c r="G2223" t="s">
        <v>24</v>
      </c>
      <c r="H2223">
        <v>5448</v>
      </c>
      <c r="I2223" t="s">
        <v>66</v>
      </c>
      <c r="J2223">
        <f>VLOOKUP(I2223,[1]Key!$A$1:$C$72,2,FALSE)</f>
        <v>43.060155999999999</v>
      </c>
      <c r="K2223">
        <f>VLOOKUP(I2223,[1]Key!$A$1:$C$72,3,FALSE)</f>
        <v>-87.881258000000003</v>
      </c>
      <c r="L2223" t="s">
        <v>87</v>
      </c>
      <c r="M2223">
        <f>VLOOKUP(L2223,[1]Key!$A$1:$C$72,2,FALSE)</f>
        <v>43.077359999999999</v>
      </c>
      <c r="N2223">
        <f>VLOOKUP(L2223,[1]Key!$A$1:$C$72,3,FALSE)</f>
        <v>-87.880769999999998</v>
      </c>
      <c r="O2223">
        <v>63</v>
      </c>
      <c r="P2223">
        <v>0</v>
      </c>
      <c r="Q2223">
        <v>9.5</v>
      </c>
      <c r="R2223">
        <v>9</v>
      </c>
      <c r="S2223">
        <v>378</v>
      </c>
      <c r="T2223">
        <f t="shared" si="306"/>
        <v>-1</v>
      </c>
      <c r="U2223" s="1">
        <v>42788</v>
      </c>
      <c r="V2223" s="13">
        <f t="shared" si="307"/>
        <v>42767</v>
      </c>
      <c r="W2223" s="14">
        <f t="shared" si="308"/>
        <v>42788</v>
      </c>
      <c r="X2223" s="1" t="str">
        <f t="shared" si="309"/>
        <v>Wednesday</v>
      </c>
      <c r="Y2223" s="2">
        <v>0.68880787037037028</v>
      </c>
      <c r="Z2223" s="2">
        <f t="shared" si="310"/>
        <v>0.70833333333333326</v>
      </c>
      <c r="AA2223">
        <f>1</f>
        <v>1</v>
      </c>
      <c r="AB2223" s="1">
        <v>42788</v>
      </c>
      <c r="AC2223" s="13">
        <f t="shared" si="311"/>
        <v>42767</v>
      </c>
      <c r="AD2223" s="14">
        <f t="shared" si="312"/>
        <v>42788</v>
      </c>
      <c r="AE2223" s="1" t="str">
        <f t="shared" si="313"/>
        <v>Wednesday</v>
      </c>
      <c r="AF2223" s="2">
        <v>0.73217592592592595</v>
      </c>
      <c r="AG2223" s="2">
        <f t="shared" si="314"/>
        <v>0.75</v>
      </c>
      <c r="AH2223" t="s">
        <v>27</v>
      </c>
    </row>
    <row r="2224" spans="1:34" x14ac:dyDescent="0.2">
      <c r="A2224">
        <v>1379395</v>
      </c>
      <c r="B2224" t="s">
        <v>20</v>
      </c>
      <c r="C2224" t="s">
        <v>134</v>
      </c>
      <c r="D2224" t="s">
        <v>22</v>
      </c>
      <c r="E2224">
        <v>53212</v>
      </c>
      <c r="F2224" t="s">
        <v>23</v>
      </c>
      <c r="G2224" t="s">
        <v>24</v>
      </c>
      <c r="H2224">
        <v>11110</v>
      </c>
      <c r="I2224" t="s">
        <v>81</v>
      </c>
      <c r="J2224">
        <f>VLOOKUP(I2224,[1]Key!$A$1:$C$72,2,FALSE)</f>
        <v>43.06033</v>
      </c>
      <c r="K2224">
        <f>VLOOKUP(I2224,[1]Key!$A$1:$C$72,3,FALSE)</f>
        <v>-87.89546</v>
      </c>
      <c r="L2224" t="s">
        <v>81</v>
      </c>
      <c r="M2224">
        <f>VLOOKUP(L2224,[1]Key!$A$1:$C$72,2,FALSE)</f>
        <v>43.06033</v>
      </c>
      <c r="N2224">
        <f>VLOOKUP(L2224,[1]Key!$A$1:$C$72,3,FALSE)</f>
        <v>-87.89546</v>
      </c>
      <c r="O2224">
        <v>2</v>
      </c>
      <c r="P2224">
        <v>0</v>
      </c>
      <c r="Q2224">
        <v>0.3</v>
      </c>
      <c r="R2224">
        <v>0.3</v>
      </c>
      <c r="S2224">
        <v>12</v>
      </c>
      <c r="T2224">
        <f t="shared" si="306"/>
        <v>-1</v>
      </c>
      <c r="U2224" s="1">
        <v>42788</v>
      </c>
      <c r="V2224" s="13">
        <f t="shared" si="307"/>
        <v>42767</v>
      </c>
      <c r="W2224" s="14">
        <f t="shared" si="308"/>
        <v>42788</v>
      </c>
      <c r="X2224" s="1" t="str">
        <f t="shared" si="309"/>
        <v>Wednesday</v>
      </c>
      <c r="Y2224" s="2">
        <v>0.96001157407407411</v>
      </c>
      <c r="Z2224" s="2">
        <f t="shared" si="310"/>
        <v>0.95833333333333326</v>
      </c>
      <c r="AA2224">
        <f>1</f>
        <v>1</v>
      </c>
      <c r="AB2224" s="1">
        <v>42788</v>
      </c>
      <c r="AC2224" s="13">
        <f t="shared" si="311"/>
        <v>42767</v>
      </c>
      <c r="AD2224" s="14">
        <f t="shared" si="312"/>
        <v>42788</v>
      </c>
      <c r="AE2224" s="1" t="str">
        <f t="shared" si="313"/>
        <v>Wednesday</v>
      </c>
      <c r="AF2224" s="2">
        <v>0.96179398148148154</v>
      </c>
      <c r="AG2224" s="2">
        <f t="shared" si="314"/>
        <v>0.95833333333333326</v>
      </c>
      <c r="AH2224" t="s">
        <v>35</v>
      </c>
    </row>
    <row r="2225" spans="1:34" x14ac:dyDescent="0.2">
      <c r="A2225">
        <v>1380447</v>
      </c>
      <c r="B2225" t="s">
        <v>20</v>
      </c>
      <c r="C2225" t="s">
        <v>135</v>
      </c>
      <c r="D2225" t="s">
        <v>136</v>
      </c>
      <c r="E2225">
        <v>63112</v>
      </c>
      <c r="F2225" t="s">
        <v>23</v>
      </c>
      <c r="G2225" t="s">
        <v>24</v>
      </c>
      <c r="H2225">
        <v>5440</v>
      </c>
      <c r="I2225" t="s">
        <v>77</v>
      </c>
      <c r="J2225">
        <f>VLOOKUP(I2225,[1]Key!$A$1:$C$72,2,FALSE)</f>
        <v>43.074655999999997</v>
      </c>
      <c r="K2225">
        <f>VLOOKUP(I2225,[1]Key!$A$1:$C$72,3,FALSE)</f>
        <v>-87.889011999999994</v>
      </c>
      <c r="L2225" t="s">
        <v>93</v>
      </c>
      <c r="M2225">
        <f>VLOOKUP(L2225,[1]Key!$A$1:$C$72,2,FALSE)</f>
        <v>43.069021999999997</v>
      </c>
      <c r="N2225">
        <f>VLOOKUP(L2225,[1]Key!$A$1:$C$72,3,FALSE)</f>
        <v>-87.887940999999998</v>
      </c>
      <c r="O2225">
        <v>6</v>
      </c>
      <c r="P2225">
        <v>0</v>
      </c>
      <c r="Q2225">
        <v>0.9</v>
      </c>
      <c r="R2225">
        <v>0.9</v>
      </c>
      <c r="S2225">
        <v>36</v>
      </c>
      <c r="T2225">
        <f t="shared" si="306"/>
        <v>-1</v>
      </c>
      <c r="U2225" s="1">
        <v>42767</v>
      </c>
      <c r="V2225" s="13">
        <f t="shared" si="307"/>
        <v>42767</v>
      </c>
      <c r="W2225" s="14">
        <f t="shared" si="308"/>
        <v>42767</v>
      </c>
      <c r="X2225" s="1" t="str">
        <f t="shared" si="309"/>
        <v>Wednesday</v>
      </c>
      <c r="Y2225" s="2">
        <v>0.41542824074074075</v>
      </c>
      <c r="Z2225" s="2">
        <f t="shared" si="310"/>
        <v>0.41666666666666663</v>
      </c>
      <c r="AA2225">
        <f>1</f>
        <v>1</v>
      </c>
      <c r="AB2225" s="1">
        <v>42767</v>
      </c>
      <c r="AC2225" s="13">
        <f t="shared" si="311"/>
        <v>42767</v>
      </c>
      <c r="AD2225" s="14">
        <f t="shared" si="312"/>
        <v>42767</v>
      </c>
      <c r="AE2225" s="1" t="str">
        <f t="shared" si="313"/>
        <v>Wednesday</v>
      </c>
      <c r="AF2225" s="2">
        <v>0.42003472222222221</v>
      </c>
      <c r="AG2225" s="2">
        <f t="shared" si="314"/>
        <v>0.41666666666666663</v>
      </c>
      <c r="AH2225" t="s">
        <v>27</v>
      </c>
    </row>
    <row r="2226" spans="1:34" x14ac:dyDescent="0.2">
      <c r="A2226">
        <v>1381218</v>
      </c>
      <c r="B2226" t="s">
        <v>20</v>
      </c>
      <c r="C2226" t="s">
        <v>102</v>
      </c>
      <c r="D2226" t="s">
        <v>22</v>
      </c>
      <c r="E2226">
        <v>53211</v>
      </c>
      <c r="F2226" t="s">
        <v>23</v>
      </c>
      <c r="G2226" t="s">
        <v>92</v>
      </c>
      <c r="H2226">
        <v>5543</v>
      </c>
      <c r="I2226" t="s">
        <v>67</v>
      </c>
      <c r="J2226">
        <f>VLOOKUP(I2226,[1]Key!$A$1:$C$72,2,FALSE)</f>
        <v>43.074890000000003</v>
      </c>
      <c r="K2226">
        <f>VLOOKUP(I2226,[1]Key!$A$1:$C$72,3,FALSE)</f>
        <v>-87.882810000000006</v>
      </c>
      <c r="L2226" t="s">
        <v>40</v>
      </c>
      <c r="M2226">
        <f>VLOOKUP(L2226,[1]Key!$A$1:$C$72,2,FALSE)</f>
        <v>43.031480000000002</v>
      </c>
      <c r="N2226">
        <f>VLOOKUP(L2226,[1]Key!$A$1:$C$72,3,FALSE)</f>
        <v>-87.908169999999998</v>
      </c>
      <c r="O2226">
        <v>29</v>
      </c>
      <c r="P2226">
        <v>0</v>
      </c>
      <c r="Q2226">
        <v>4.4000000000000004</v>
      </c>
      <c r="R2226">
        <v>4.0999999999999996</v>
      </c>
      <c r="S2226">
        <v>174</v>
      </c>
      <c r="T2226">
        <f t="shared" si="306"/>
        <v>-1</v>
      </c>
      <c r="U2226" s="1">
        <v>42786</v>
      </c>
      <c r="V2226" s="13">
        <f t="shared" si="307"/>
        <v>42767</v>
      </c>
      <c r="W2226" s="14">
        <f t="shared" si="308"/>
        <v>42786</v>
      </c>
      <c r="X2226" s="1" t="str">
        <f t="shared" si="309"/>
        <v>Monday</v>
      </c>
      <c r="Y2226" s="2">
        <v>0.46907407407407403</v>
      </c>
      <c r="Z2226" s="2">
        <f t="shared" si="310"/>
        <v>0.45833333333333331</v>
      </c>
      <c r="AA2226">
        <f>1</f>
        <v>1</v>
      </c>
      <c r="AB2226" s="1">
        <v>42786</v>
      </c>
      <c r="AC2226" s="13">
        <f t="shared" si="311"/>
        <v>42767</v>
      </c>
      <c r="AD2226" s="14">
        <f t="shared" si="312"/>
        <v>42786</v>
      </c>
      <c r="AE2226" s="1" t="str">
        <f t="shared" si="313"/>
        <v>Monday</v>
      </c>
      <c r="AF2226" s="2">
        <v>0.48924768518518519</v>
      </c>
      <c r="AG2226" s="2">
        <f t="shared" si="314"/>
        <v>0.5</v>
      </c>
      <c r="AH2226" t="s">
        <v>27</v>
      </c>
    </row>
    <row r="2227" spans="1:34" x14ac:dyDescent="0.2">
      <c r="A2227">
        <v>1381218</v>
      </c>
      <c r="B2227" t="s">
        <v>20</v>
      </c>
      <c r="C2227" t="s">
        <v>102</v>
      </c>
      <c r="D2227" t="s">
        <v>22</v>
      </c>
      <c r="E2227">
        <v>53211</v>
      </c>
      <c r="F2227" t="s">
        <v>23</v>
      </c>
      <c r="G2227" t="s">
        <v>92</v>
      </c>
      <c r="H2227">
        <v>5583</v>
      </c>
      <c r="I2227" t="s">
        <v>40</v>
      </c>
      <c r="J2227">
        <f>VLOOKUP(I2227,[1]Key!$A$1:$C$72,2,FALSE)</f>
        <v>43.031480000000002</v>
      </c>
      <c r="K2227">
        <f>VLOOKUP(I2227,[1]Key!$A$1:$C$72,3,FALSE)</f>
        <v>-87.908169999999998</v>
      </c>
      <c r="L2227" t="s">
        <v>69</v>
      </c>
      <c r="M2227">
        <f>VLOOKUP(L2227,[1]Key!$A$1:$C$72,2,FALSE)</f>
        <v>43.048200000000001</v>
      </c>
      <c r="N2227">
        <f>VLOOKUP(L2227,[1]Key!$A$1:$C$72,3,FALSE)</f>
        <v>-87.900859999999994</v>
      </c>
      <c r="O2227">
        <v>16</v>
      </c>
      <c r="P2227">
        <v>0</v>
      </c>
      <c r="Q2227">
        <v>2.4</v>
      </c>
      <c r="R2227">
        <v>2.2999999999999998</v>
      </c>
      <c r="S2227">
        <v>96</v>
      </c>
      <c r="T2227">
        <f t="shared" si="306"/>
        <v>-1</v>
      </c>
      <c r="U2227" s="1">
        <v>42786</v>
      </c>
      <c r="V2227" s="13">
        <f t="shared" si="307"/>
        <v>42767</v>
      </c>
      <c r="W2227" s="14">
        <f t="shared" si="308"/>
        <v>42786</v>
      </c>
      <c r="X2227" s="1" t="str">
        <f t="shared" si="309"/>
        <v>Monday</v>
      </c>
      <c r="Y2227" s="2">
        <v>0.71328703703703711</v>
      </c>
      <c r="Z2227" s="2">
        <f t="shared" si="310"/>
        <v>0.70833333333333326</v>
      </c>
      <c r="AA2227">
        <f>1</f>
        <v>1</v>
      </c>
      <c r="AB2227" s="1">
        <v>42786</v>
      </c>
      <c r="AC2227" s="13">
        <f t="shared" si="311"/>
        <v>42767</v>
      </c>
      <c r="AD2227" s="14">
        <f t="shared" si="312"/>
        <v>42786</v>
      </c>
      <c r="AE2227" s="1" t="str">
        <f t="shared" si="313"/>
        <v>Monday</v>
      </c>
      <c r="AF2227" s="2">
        <v>0.72442129629629637</v>
      </c>
      <c r="AG2227" s="2">
        <f t="shared" si="314"/>
        <v>0.70833333333333326</v>
      </c>
      <c r="AH2227" t="s">
        <v>27</v>
      </c>
    </row>
    <row r="2228" spans="1:34" x14ac:dyDescent="0.2">
      <c r="A2228">
        <v>1381218</v>
      </c>
      <c r="B2228" t="s">
        <v>20</v>
      </c>
      <c r="C2228" t="s">
        <v>102</v>
      </c>
      <c r="D2228" t="s">
        <v>22</v>
      </c>
      <c r="E2228">
        <v>53211</v>
      </c>
      <c r="F2228" t="s">
        <v>23</v>
      </c>
      <c r="G2228" t="s">
        <v>92</v>
      </c>
      <c r="H2228">
        <v>11112</v>
      </c>
      <c r="I2228" t="s">
        <v>87</v>
      </c>
      <c r="J2228">
        <f>VLOOKUP(I2228,[1]Key!$A$1:$C$72,2,FALSE)</f>
        <v>43.077359999999999</v>
      </c>
      <c r="K2228">
        <f>VLOOKUP(I2228,[1]Key!$A$1:$C$72,3,FALSE)</f>
        <v>-87.880769999999998</v>
      </c>
      <c r="L2228" t="s">
        <v>40</v>
      </c>
      <c r="M2228">
        <f>VLOOKUP(L2228,[1]Key!$A$1:$C$72,2,FALSE)</f>
        <v>43.031480000000002</v>
      </c>
      <c r="N2228">
        <f>VLOOKUP(L2228,[1]Key!$A$1:$C$72,3,FALSE)</f>
        <v>-87.908169999999998</v>
      </c>
      <c r="O2228">
        <v>42</v>
      </c>
      <c r="P2228">
        <v>0</v>
      </c>
      <c r="Q2228">
        <v>6.3</v>
      </c>
      <c r="R2228">
        <v>6</v>
      </c>
      <c r="S2228">
        <v>252</v>
      </c>
      <c r="T2228">
        <f t="shared" si="306"/>
        <v>-1</v>
      </c>
      <c r="U2228" s="1">
        <v>42788</v>
      </c>
      <c r="V2228" s="13">
        <f t="shared" si="307"/>
        <v>42767</v>
      </c>
      <c r="W2228" s="14">
        <f t="shared" si="308"/>
        <v>42788</v>
      </c>
      <c r="X2228" s="1" t="str">
        <f t="shared" si="309"/>
        <v>Wednesday</v>
      </c>
      <c r="Y2228" s="2">
        <v>0.4678356481481481</v>
      </c>
      <c r="Z2228" s="2">
        <f t="shared" si="310"/>
        <v>0.45833333333333331</v>
      </c>
      <c r="AA2228">
        <f>1</f>
        <v>1</v>
      </c>
      <c r="AB2228" s="1">
        <v>42788</v>
      </c>
      <c r="AC2228" s="13">
        <f t="shared" si="311"/>
        <v>42767</v>
      </c>
      <c r="AD2228" s="14">
        <f t="shared" si="312"/>
        <v>42788</v>
      </c>
      <c r="AE2228" s="1" t="str">
        <f t="shared" si="313"/>
        <v>Wednesday</v>
      </c>
      <c r="AF2228" s="2">
        <v>0.49672453703703701</v>
      </c>
      <c r="AG2228" s="2">
        <f t="shared" si="314"/>
        <v>0.5</v>
      </c>
      <c r="AH2228" t="s">
        <v>27</v>
      </c>
    </row>
    <row r="2229" spans="1:34" x14ac:dyDescent="0.2">
      <c r="A2229">
        <v>1381218</v>
      </c>
      <c r="B2229" t="s">
        <v>20</v>
      </c>
      <c r="C2229" t="s">
        <v>102</v>
      </c>
      <c r="D2229" t="s">
        <v>22</v>
      </c>
      <c r="E2229">
        <v>53211</v>
      </c>
      <c r="F2229" t="s">
        <v>23</v>
      </c>
      <c r="G2229" t="s">
        <v>92</v>
      </c>
      <c r="H2229">
        <v>11110</v>
      </c>
      <c r="I2229" t="s">
        <v>67</v>
      </c>
      <c r="J2229">
        <f>VLOOKUP(I2229,[1]Key!$A$1:$C$72,2,FALSE)</f>
        <v>43.074890000000003</v>
      </c>
      <c r="K2229">
        <f>VLOOKUP(I2229,[1]Key!$A$1:$C$72,3,FALSE)</f>
        <v>-87.882810000000006</v>
      </c>
      <c r="L2229" t="s">
        <v>61</v>
      </c>
      <c r="M2229">
        <f>VLOOKUP(L2229,[1]Key!$A$1:$C$72,2,FALSE)</f>
        <v>43.058619999999998</v>
      </c>
      <c r="N2229">
        <f>VLOOKUP(L2229,[1]Key!$A$1:$C$72,3,FALSE)</f>
        <v>-87.885319999999993</v>
      </c>
      <c r="O2229">
        <v>13</v>
      </c>
      <c r="P2229">
        <v>0</v>
      </c>
      <c r="Q2229">
        <v>2</v>
      </c>
      <c r="R2229">
        <v>1.9</v>
      </c>
      <c r="S2229">
        <v>78</v>
      </c>
      <c r="T2229">
        <f t="shared" si="306"/>
        <v>-1</v>
      </c>
      <c r="U2229" s="1">
        <v>42787</v>
      </c>
      <c r="V2229" s="13">
        <f t="shared" si="307"/>
        <v>42767</v>
      </c>
      <c r="W2229" s="14">
        <f t="shared" si="308"/>
        <v>42787</v>
      </c>
      <c r="X2229" s="1" t="str">
        <f t="shared" si="309"/>
        <v>Tuesday</v>
      </c>
      <c r="Y2229" s="2">
        <v>0.57175925925925919</v>
      </c>
      <c r="Z2229" s="2">
        <f t="shared" si="310"/>
        <v>0.58333333333333326</v>
      </c>
      <c r="AA2229">
        <f>1</f>
        <v>1</v>
      </c>
      <c r="AB2229" s="1">
        <v>42787</v>
      </c>
      <c r="AC2229" s="13">
        <f t="shared" si="311"/>
        <v>42767</v>
      </c>
      <c r="AD2229" s="14">
        <f t="shared" si="312"/>
        <v>42787</v>
      </c>
      <c r="AE2229" s="1" t="str">
        <f t="shared" si="313"/>
        <v>Tuesday</v>
      </c>
      <c r="AF2229" s="2">
        <v>0.58105324074074072</v>
      </c>
      <c r="AG2229" s="2">
        <f t="shared" si="314"/>
        <v>0.58333333333333326</v>
      </c>
      <c r="AH2229" t="s">
        <v>27</v>
      </c>
    </row>
    <row r="2230" spans="1:34" x14ac:dyDescent="0.2">
      <c r="A2230">
        <v>1381218</v>
      </c>
      <c r="B2230" t="s">
        <v>20</v>
      </c>
      <c r="C2230" t="s">
        <v>102</v>
      </c>
      <c r="D2230" t="s">
        <v>22</v>
      </c>
      <c r="E2230">
        <v>53211</v>
      </c>
      <c r="F2230" t="s">
        <v>23</v>
      </c>
      <c r="G2230" t="s">
        <v>92</v>
      </c>
      <c r="H2230">
        <v>11058</v>
      </c>
      <c r="I2230" t="s">
        <v>87</v>
      </c>
      <c r="J2230">
        <f>VLOOKUP(I2230,[1]Key!$A$1:$C$72,2,FALSE)</f>
        <v>43.077359999999999</v>
      </c>
      <c r="K2230">
        <f>VLOOKUP(I2230,[1]Key!$A$1:$C$72,3,FALSE)</f>
        <v>-87.880769999999998</v>
      </c>
      <c r="L2230" t="s">
        <v>61</v>
      </c>
      <c r="M2230">
        <f>VLOOKUP(L2230,[1]Key!$A$1:$C$72,2,FALSE)</f>
        <v>43.058619999999998</v>
      </c>
      <c r="N2230">
        <f>VLOOKUP(L2230,[1]Key!$A$1:$C$72,3,FALSE)</f>
        <v>-87.885319999999993</v>
      </c>
      <c r="O2230">
        <v>13</v>
      </c>
      <c r="P2230">
        <v>0</v>
      </c>
      <c r="Q2230">
        <v>2</v>
      </c>
      <c r="R2230">
        <v>1.9</v>
      </c>
      <c r="S2230">
        <v>78</v>
      </c>
      <c r="T2230">
        <f t="shared" si="306"/>
        <v>-1</v>
      </c>
      <c r="U2230" s="1">
        <v>42790</v>
      </c>
      <c r="V2230" s="13">
        <f t="shared" si="307"/>
        <v>42767</v>
      </c>
      <c r="W2230" s="14">
        <f t="shared" si="308"/>
        <v>42790</v>
      </c>
      <c r="X2230" s="1" t="str">
        <f t="shared" si="309"/>
        <v>Friday</v>
      </c>
      <c r="Y2230" s="2">
        <v>0.38990740740740737</v>
      </c>
      <c r="Z2230" s="2">
        <f t="shared" si="310"/>
        <v>0.375</v>
      </c>
      <c r="AA2230">
        <f>1</f>
        <v>1</v>
      </c>
      <c r="AB2230" s="1">
        <v>42790</v>
      </c>
      <c r="AC2230" s="13">
        <f t="shared" si="311"/>
        <v>42767</v>
      </c>
      <c r="AD2230" s="14">
        <f t="shared" si="312"/>
        <v>42790</v>
      </c>
      <c r="AE2230" s="1" t="str">
        <f t="shared" si="313"/>
        <v>Friday</v>
      </c>
      <c r="AF2230" s="2">
        <v>0.39902777777777776</v>
      </c>
      <c r="AG2230" s="2">
        <f t="shared" si="314"/>
        <v>0.41666666666666663</v>
      </c>
      <c r="AH2230" t="s">
        <v>27</v>
      </c>
    </row>
    <row r="2231" spans="1:34" x14ac:dyDescent="0.2">
      <c r="A2231">
        <v>1381218</v>
      </c>
      <c r="B2231" t="s">
        <v>20</v>
      </c>
      <c r="C2231" t="s">
        <v>102</v>
      </c>
      <c r="D2231" t="s">
        <v>22</v>
      </c>
      <c r="E2231">
        <v>53211</v>
      </c>
      <c r="F2231" t="s">
        <v>23</v>
      </c>
      <c r="G2231" t="s">
        <v>92</v>
      </c>
      <c r="H2231">
        <v>11131</v>
      </c>
      <c r="I2231" t="s">
        <v>61</v>
      </c>
      <c r="J2231">
        <f>VLOOKUP(I2231,[1]Key!$A$1:$C$72,2,FALSE)</f>
        <v>43.058619999999998</v>
      </c>
      <c r="K2231">
        <f>VLOOKUP(I2231,[1]Key!$A$1:$C$72,3,FALSE)</f>
        <v>-87.885319999999993</v>
      </c>
      <c r="L2231" t="s">
        <v>87</v>
      </c>
      <c r="M2231">
        <f>VLOOKUP(L2231,[1]Key!$A$1:$C$72,2,FALSE)</f>
        <v>43.077359999999999</v>
      </c>
      <c r="N2231">
        <f>VLOOKUP(L2231,[1]Key!$A$1:$C$72,3,FALSE)</f>
        <v>-87.880769999999998</v>
      </c>
      <c r="O2231">
        <v>15</v>
      </c>
      <c r="P2231">
        <v>0</v>
      </c>
      <c r="Q2231">
        <v>2.2999999999999998</v>
      </c>
      <c r="R2231">
        <v>2.1</v>
      </c>
      <c r="S2231">
        <v>90</v>
      </c>
      <c r="T2231">
        <f t="shared" si="306"/>
        <v>-1</v>
      </c>
      <c r="U2231" s="1">
        <v>42791</v>
      </c>
      <c r="V2231" s="13">
        <f t="shared" si="307"/>
        <v>42767</v>
      </c>
      <c r="W2231" s="14">
        <f t="shared" si="308"/>
        <v>42791</v>
      </c>
      <c r="X2231" s="1" t="str">
        <f t="shared" si="309"/>
        <v>Saturday</v>
      </c>
      <c r="Y2231" s="2">
        <v>0.6428935185185185</v>
      </c>
      <c r="Z2231" s="2">
        <f t="shared" si="310"/>
        <v>0.625</v>
      </c>
      <c r="AA2231">
        <f>1</f>
        <v>1</v>
      </c>
      <c r="AB2231" s="1">
        <v>42791</v>
      </c>
      <c r="AC2231" s="13">
        <f t="shared" si="311"/>
        <v>42767</v>
      </c>
      <c r="AD2231" s="14">
        <f t="shared" si="312"/>
        <v>42791</v>
      </c>
      <c r="AE2231" s="1" t="str">
        <f t="shared" si="313"/>
        <v>Saturday</v>
      </c>
      <c r="AF2231" s="2">
        <v>0.65303240740740742</v>
      </c>
      <c r="AG2231" s="2">
        <f t="shared" si="314"/>
        <v>0.66666666666666663</v>
      </c>
      <c r="AH2231" t="s">
        <v>27</v>
      </c>
    </row>
    <row r="2232" spans="1:34" x14ac:dyDescent="0.2">
      <c r="A2232">
        <v>1381218</v>
      </c>
      <c r="B2232" t="s">
        <v>20</v>
      </c>
      <c r="C2232" t="s">
        <v>102</v>
      </c>
      <c r="D2232" t="s">
        <v>22</v>
      </c>
      <c r="E2232">
        <v>53211</v>
      </c>
      <c r="F2232" t="s">
        <v>23</v>
      </c>
      <c r="G2232" t="s">
        <v>92</v>
      </c>
      <c r="H2232">
        <v>5440</v>
      </c>
      <c r="I2232" t="s">
        <v>40</v>
      </c>
      <c r="J2232">
        <f>VLOOKUP(I2232,[1]Key!$A$1:$C$72,2,FALSE)</f>
        <v>43.031480000000002</v>
      </c>
      <c r="K2232">
        <f>VLOOKUP(I2232,[1]Key!$A$1:$C$72,3,FALSE)</f>
        <v>-87.908169999999998</v>
      </c>
      <c r="L2232" t="s">
        <v>69</v>
      </c>
      <c r="M2232">
        <f>VLOOKUP(L2232,[1]Key!$A$1:$C$72,2,FALSE)</f>
        <v>43.048200000000001</v>
      </c>
      <c r="N2232">
        <f>VLOOKUP(L2232,[1]Key!$A$1:$C$72,3,FALSE)</f>
        <v>-87.900859999999994</v>
      </c>
      <c r="O2232">
        <v>16</v>
      </c>
      <c r="P2232">
        <v>0</v>
      </c>
      <c r="Q2232">
        <v>2.4</v>
      </c>
      <c r="R2232">
        <v>2.2999999999999998</v>
      </c>
      <c r="S2232">
        <v>96</v>
      </c>
      <c r="T2232">
        <f t="shared" si="306"/>
        <v>-1</v>
      </c>
      <c r="U2232" s="1">
        <v>42793</v>
      </c>
      <c r="V2232" s="13">
        <f t="shared" si="307"/>
        <v>42767</v>
      </c>
      <c r="W2232" s="14">
        <f t="shared" si="308"/>
        <v>42793</v>
      </c>
      <c r="X2232" s="1" t="str">
        <f t="shared" si="309"/>
        <v>Monday</v>
      </c>
      <c r="Y2232" s="2">
        <v>0.71086805555555566</v>
      </c>
      <c r="Z2232" s="2">
        <f t="shared" si="310"/>
        <v>0.70833333333333326</v>
      </c>
      <c r="AA2232">
        <f>1</f>
        <v>1</v>
      </c>
      <c r="AB2232" s="1">
        <v>42793</v>
      </c>
      <c r="AC2232" s="13">
        <f t="shared" si="311"/>
        <v>42767</v>
      </c>
      <c r="AD2232" s="14">
        <f t="shared" si="312"/>
        <v>42793</v>
      </c>
      <c r="AE2232" s="1" t="str">
        <f t="shared" si="313"/>
        <v>Monday</v>
      </c>
      <c r="AF2232" s="2">
        <v>0.72203703703703714</v>
      </c>
      <c r="AG2232" s="2">
        <f t="shared" si="314"/>
        <v>0.70833333333333326</v>
      </c>
      <c r="AH2232" t="s">
        <v>27</v>
      </c>
    </row>
    <row r="2233" spans="1:34" x14ac:dyDescent="0.2">
      <c r="A2233">
        <v>1381218</v>
      </c>
      <c r="B2233" t="s">
        <v>20</v>
      </c>
      <c r="C2233" t="s">
        <v>102</v>
      </c>
      <c r="D2233" t="s">
        <v>22</v>
      </c>
      <c r="E2233">
        <v>53211</v>
      </c>
      <c r="F2233" t="s">
        <v>23</v>
      </c>
      <c r="G2233" t="s">
        <v>92</v>
      </c>
      <c r="H2233">
        <v>242</v>
      </c>
      <c r="I2233" t="s">
        <v>65</v>
      </c>
      <c r="J2233">
        <f>VLOOKUP(I2233,[1]Key!$A$1:$C$72,2,FALSE)</f>
        <v>43.060786</v>
      </c>
      <c r="K2233">
        <f>VLOOKUP(I2233,[1]Key!$A$1:$C$72,3,FALSE)</f>
        <v>-87.883825999999999</v>
      </c>
      <c r="L2233" t="s">
        <v>67</v>
      </c>
      <c r="M2233">
        <f>VLOOKUP(L2233,[1]Key!$A$1:$C$72,2,FALSE)</f>
        <v>43.074890000000003</v>
      </c>
      <c r="N2233">
        <f>VLOOKUP(L2233,[1]Key!$A$1:$C$72,3,FALSE)</f>
        <v>-87.882810000000006</v>
      </c>
      <c r="O2233">
        <v>11</v>
      </c>
      <c r="P2233">
        <v>0</v>
      </c>
      <c r="Q2233">
        <v>1.7</v>
      </c>
      <c r="R2233">
        <v>1.6</v>
      </c>
      <c r="S2233">
        <v>66</v>
      </c>
      <c r="T2233">
        <f t="shared" si="306"/>
        <v>-1</v>
      </c>
      <c r="U2233" s="1">
        <v>42773</v>
      </c>
      <c r="V2233" s="13">
        <f t="shared" si="307"/>
        <v>42767</v>
      </c>
      <c r="W2233" s="14">
        <f t="shared" si="308"/>
        <v>42773</v>
      </c>
      <c r="X2233" s="1" t="str">
        <f t="shared" si="309"/>
        <v>Tuesday</v>
      </c>
      <c r="Y2233" s="2">
        <v>0.66728009259259258</v>
      </c>
      <c r="Z2233" s="2">
        <f t="shared" si="310"/>
        <v>0.66666666666666663</v>
      </c>
      <c r="AA2233">
        <f>1</f>
        <v>1</v>
      </c>
      <c r="AB2233" s="1">
        <v>42773</v>
      </c>
      <c r="AC2233" s="13">
        <f t="shared" si="311"/>
        <v>42767</v>
      </c>
      <c r="AD2233" s="14">
        <f t="shared" si="312"/>
        <v>42773</v>
      </c>
      <c r="AE2233" s="1" t="str">
        <f t="shared" si="313"/>
        <v>Tuesday</v>
      </c>
      <c r="AF2233" s="2">
        <v>0.67435185185185187</v>
      </c>
      <c r="AG2233" s="2">
        <f t="shared" si="314"/>
        <v>0.66666666666666663</v>
      </c>
      <c r="AH2233" t="s">
        <v>27</v>
      </c>
    </row>
    <row r="2234" spans="1:34" x14ac:dyDescent="0.2">
      <c r="A2234">
        <v>1381218</v>
      </c>
      <c r="B2234" t="s">
        <v>20</v>
      </c>
      <c r="C2234" t="s">
        <v>102</v>
      </c>
      <c r="D2234" t="s">
        <v>22</v>
      </c>
      <c r="E2234">
        <v>53211</v>
      </c>
      <c r="F2234" t="s">
        <v>23</v>
      </c>
      <c r="G2234" t="s">
        <v>92</v>
      </c>
      <c r="H2234">
        <v>5571</v>
      </c>
      <c r="I2234" t="s">
        <v>67</v>
      </c>
      <c r="J2234">
        <f>VLOOKUP(I2234,[1]Key!$A$1:$C$72,2,FALSE)</f>
        <v>43.074890000000003</v>
      </c>
      <c r="K2234">
        <f>VLOOKUP(I2234,[1]Key!$A$1:$C$72,3,FALSE)</f>
        <v>-87.882810000000006</v>
      </c>
      <c r="L2234" t="s">
        <v>61</v>
      </c>
      <c r="M2234">
        <f>VLOOKUP(L2234,[1]Key!$A$1:$C$72,2,FALSE)</f>
        <v>43.058619999999998</v>
      </c>
      <c r="N2234">
        <f>VLOOKUP(L2234,[1]Key!$A$1:$C$72,3,FALSE)</f>
        <v>-87.885319999999993</v>
      </c>
      <c r="O2234">
        <v>11</v>
      </c>
      <c r="P2234">
        <v>0</v>
      </c>
      <c r="Q2234">
        <v>1.7</v>
      </c>
      <c r="R2234">
        <v>1.6</v>
      </c>
      <c r="S2234">
        <v>66</v>
      </c>
      <c r="T2234">
        <f t="shared" si="306"/>
        <v>-1</v>
      </c>
      <c r="U2234" s="1">
        <v>42780</v>
      </c>
      <c r="V2234" s="13">
        <f t="shared" si="307"/>
        <v>42767</v>
      </c>
      <c r="W2234" s="14">
        <f t="shared" si="308"/>
        <v>42780</v>
      </c>
      <c r="X2234" s="1" t="str">
        <f t="shared" si="309"/>
        <v>Tuesday</v>
      </c>
      <c r="Y2234" s="2">
        <v>0.5235995370370371</v>
      </c>
      <c r="Z2234" s="2">
        <f t="shared" si="310"/>
        <v>0.54166666666666663</v>
      </c>
      <c r="AA2234">
        <f>1</f>
        <v>1</v>
      </c>
      <c r="AB2234" s="1">
        <v>42780</v>
      </c>
      <c r="AC2234" s="13">
        <f t="shared" si="311"/>
        <v>42767</v>
      </c>
      <c r="AD2234" s="14">
        <f t="shared" si="312"/>
        <v>42780</v>
      </c>
      <c r="AE2234" s="1" t="str">
        <f t="shared" si="313"/>
        <v>Tuesday</v>
      </c>
      <c r="AF2234" s="2">
        <v>0.53119212962962969</v>
      </c>
      <c r="AG2234" s="2">
        <f t="shared" si="314"/>
        <v>0.54166666666666663</v>
      </c>
      <c r="AH2234" t="s">
        <v>27</v>
      </c>
    </row>
    <row r="2235" spans="1:34" x14ac:dyDescent="0.2">
      <c r="A2235">
        <v>1381218</v>
      </c>
      <c r="B2235" t="s">
        <v>20</v>
      </c>
      <c r="C2235" t="s">
        <v>102</v>
      </c>
      <c r="D2235" t="s">
        <v>22</v>
      </c>
      <c r="E2235">
        <v>53211</v>
      </c>
      <c r="F2235" t="s">
        <v>23</v>
      </c>
      <c r="G2235" t="s">
        <v>92</v>
      </c>
      <c r="H2235">
        <v>11156</v>
      </c>
      <c r="I2235" t="s">
        <v>87</v>
      </c>
      <c r="J2235">
        <f>VLOOKUP(I2235,[1]Key!$A$1:$C$72,2,FALSE)</f>
        <v>43.077359999999999</v>
      </c>
      <c r="K2235">
        <f>VLOOKUP(I2235,[1]Key!$A$1:$C$72,3,FALSE)</f>
        <v>-87.880769999999998</v>
      </c>
      <c r="L2235" t="s">
        <v>40</v>
      </c>
      <c r="M2235">
        <f>VLOOKUP(L2235,[1]Key!$A$1:$C$72,2,FALSE)</f>
        <v>43.031480000000002</v>
      </c>
      <c r="N2235">
        <f>VLOOKUP(L2235,[1]Key!$A$1:$C$72,3,FALSE)</f>
        <v>-87.908169999999998</v>
      </c>
      <c r="O2235">
        <v>38</v>
      </c>
      <c r="P2235">
        <v>0</v>
      </c>
      <c r="Q2235">
        <v>5.7</v>
      </c>
      <c r="R2235">
        <v>5.4</v>
      </c>
      <c r="S2235">
        <v>228</v>
      </c>
      <c r="T2235">
        <f t="shared" si="306"/>
        <v>-1</v>
      </c>
      <c r="U2235" s="1">
        <v>42779</v>
      </c>
      <c r="V2235" s="13">
        <f t="shared" si="307"/>
        <v>42767</v>
      </c>
      <c r="W2235" s="14">
        <f t="shared" si="308"/>
        <v>42779</v>
      </c>
      <c r="X2235" s="1" t="str">
        <f t="shared" si="309"/>
        <v>Monday</v>
      </c>
      <c r="Y2235" s="2">
        <v>0.46672453703703703</v>
      </c>
      <c r="Z2235" s="2">
        <f t="shared" si="310"/>
        <v>0.45833333333333331</v>
      </c>
      <c r="AA2235">
        <f>1</f>
        <v>1</v>
      </c>
      <c r="AB2235" s="1">
        <v>42779</v>
      </c>
      <c r="AC2235" s="13">
        <f t="shared" si="311"/>
        <v>42767</v>
      </c>
      <c r="AD2235" s="14">
        <f t="shared" si="312"/>
        <v>42779</v>
      </c>
      <c r="AE2235" s="1" t="str">
        <f t="shared" si="313"/>
        <v>Monday</v>
      </c>
      <c r="AF2235" s="2">
        <v>0.49342592592592593</v>
      </c>
      <c r="AG2235" s="2">
        <f t="shared" si="314"/>
        <v>0.5</v>
      </c>
      <c r="AH2235" t="s">
        <v>27</v>
      </c>
    </row>
    <row r="2236" spans="1:34" x14ac:dyDescent="0.2">
      <c r="A2236">
        <v>1381218</v>
      </c>
      <c r="B2236" t="s">
        <v>20</v>
      </c>
      <c r="C2236" t="s">
        <v>102</v>
      </c>
      <c r="D2236" t="s">
        <v>22</v>
      </c>
      <c r="E2236">
        <v>53211</v>
      </c>
      <c r="F2236" t="s">
        <v>23</v>
      </c>
      <c r="G2236" t="s">
        <v>92</v>
      </c>
      <c r="H2236">
        <v>5571</v>
      </c>
      <c r="I2236" t="s">
        <v>61</v>
      </c>
      <c r="J2236">
        <f>VLOOKUP(I2236,[1]Key!$A$1:$C$72,2,FALSE)</f>
        <v>43.058619999999998</v>
      </c>
      <c r="K2236">
        <f>VLOOKUP(I2236,[1]Key!$A$1:$C$72,3,FALSE)</f>
        <v>-87.885319999999993</v>
      </c>
      <c r="L2236" t="s">
        <v>40</v>
      </c>
      <c r="M2236">
        <f>VLOOKUP(L2236,[1]Key!$A$1:$C$72,2,FALSE)</f>
        <v>43.031480000000002</v>
      </c>
      <c r="N2236">
        <f>VLOOKUP(L2236,[1]Key!$A$1:$C$72,3,FALSE)</f>
        <v>-87.908169999999998</v>
      </c>
      <c r="O2236">
        <v>23</v>
      </c>
      <c r="P2236">
        <v>0</v>
      </c>
      <c r="Q2236">
        <v>3.5</v>
      </c>
      <c r="R2236">
        <v>3.3</v>
      </c>
      <c r="S2236">
        <v>138</v>
      </c>
      <c r="T2236">
        <f t="shared" si="306"/>
        <v>-1</v>
      </c>
      <c r="U2236" s="1">
        <v>42783</v>
      </c>
      <c r="V2236" s="13">
        <f t="shared" si="307"/>
        <v>42767</v>
      </c>
      <c r="W2236" s="14">
        <f t="shared" si="308"/>
        <v>42783</v>
      </c>
      <c r="X2236" s="1" t="str">
        <f t="shared" si="309"/>
        <v>Friday</v>
      </c>
      <c r="Y2236" s="2">
        <v>0.48092592592592592</v>
      </c>
      <c r="Z2236" s="2">
        <f t="shared" si="310"/>
        <v>0.5</v>
      </c>
      <c r="AA2236">
        <f>1</f>
        <v>1</v>
      </c>
      <c r="AB2236" s="1">
        <v>42783</v>
      </c>
      <c r="AC2236" s="13">
        <f t="shared" si="311"/>
        <v>42767</v>
      </c>
      <c r="AD2236" s="14">
        <f t="shared" si="312"/>
        <v>42783</v>
      </c>
      <c r="AE2236" s="1" t="str">
        <f t="shared" si="313"/>
        <v>Friday</v>
      </c>
      <c r="AF2236" s="2">
        <v>0.49708333333333332</v>
      </c>
      <c r="AG2236" s="2">
        <f t="shared" si="314"/>
        <v>0.5</v>
      </c>
      <c r="AH2236" t="s">
        <v>27</v>
      </c>
    </row>
    <row r="2237" spans="1:34" x14ac:dyDescent="0.2">
      <c r="A2237">
        <v>1382140</v>
      </c>
      <c r="B2237" t="s">
        <v>20</v>
      </c>
      <c r="C2237" t="s">
        <v>137</v>
      </c>
      <c r="D2237" t="s">
        <v>22</v>
      </c>
      <c r="E2237">
        <v>53027</v>
      </c>
      <c r="F2237" t="s">
        <v>23</v>
      </c>
      <c r="G2237" t="s">
        <v>24</v>
      </c>
      <c r="H2237">
        <v>5463</v>
      </c>
      <c r="I2237" t="s">
        <v>93</v>
      </c>
      <c r="J2237">
        <f>VLOOKUP(I2237,[1]Key!$A$1:$C$72,2,FALSE)</f>
        <v>43.069021999999997</v>
      </c>
      <c r="K2237">
        <f>VLOOKUP(I2237,[1]Key!$A$1:$C$72,3,FALSE)</f>
        <v>-87.887940999999998</v>
      </c>
      <c r="L2237" t="s">
        <v>78</v>
      </c>
      <c r="M2237">
        <f>VLOOKUP(L2237,[1]Key!$A$1:$C$72,2,FALSE)</f>
        <v>43.060250000000003</v>
      </c>
      <c r="N2237">
        <f>VLOOKUP(L2237,[1]Key!$A$1:$C$72,3,FALSE)</f>
        <v>-87.892169999999993</v>
      </c>
      <c r="O2237">
        <v>5</v>
      </c>
      <c r="P2237">
        <v>0</v>
      </c>
      <c r="Q2237">
        <v>0.8</v>
      </c>
      <c r="R2237">
        <v>0.7</v>
      </c>
      <c r="S2237">
        <v>30</v>
      </c>
      <c r="T2237">
        <f t="shared" si="306"/>
        <v>-1</v>
      </c>
      <c r="U2237" s="1">
        <v>42784</v>
      </c>
      <c r="V2237" s="13">
        <f t="shared" si="307"/>
        <v>42767</v>
      </c>
      <c r="W2237" s="14">
        <f t="shared" si="308"/>
        <v>42784</v>
      </c>
      <c r="X2237" s="1" t="str">
        <f t="shared" si="309"/>
        <v>Saturday</v>
      </c>
      <c r="Y2237" s="2">
        <v>0.65901620370370373</v>
      </c>
      <c r="Z2237" s="2">
        <f t="shared" si="310"/>
        <v>0.66666666666666663</v>
      </c>
      <c r="AA2237">
        <f>1</f>
        <v>1</v>
      </c>
      <c r="AB2237" s="1">
        <v>42784</v>
      </c>
      <c r="AC2237" s="13">
        <f t="shared" si="311"/>
        <v>42767</v>
      </c>
      <c r="AD2237" s="14">
        <f t="shared" si="312"/>
        <v>42784</v>
      </c>
      <c r="AE2237" s="1" t="str">
        <f t="shared" si="313"/>
        <v>Saturday</v>
      </c>
      <c r="AF2237" s="2">
        <v>0.66243055555555552</v>
      </c>
      <c r="AG2237" s="2">
        <f t="shared" si="314"/>
        <v>0.66666666666666663</v>
      </c>
      <c r="AH2237" t="s">
        <v>27</v>
      </c>
    </row>
    <row r="2238" spans="1:34" x14ac:dyDescent="0.2">
      <c r="A2238">
        <v>1382140</v>
      </c>
      <c r="B2238" t="s">
        <v>20</v>
      </c>
      <c r="C2238" t="s">
        <v>137</v>
      </c>
      <c r="D2238" t="s">
        <v>22</v>
      </c>
      <c r="E2238">
        <v>53027</v>
      </c>
      <c r="F2238" t="s">
        <v>23</v>
      </c>
      <c r="G2238" t="s">
        <v>24</v>
      </c>
      <c r="H2238">
        <v>216</v>
      </c>
      <c r="I2238" t="s">
        <v>78</v>
      </c>
      <c r="J2238">
        <f>VLOOKUP(I2238,[1]Key!$A$1:$C$72,2,FALSE)</f>
        <v>43.060250000000003</v>
      </c>
      <c r="K2238">
        <f>VLOOKUP(I2238,[1]Key!$A$1:$C$72,3,FALSE)</f>
        <v>-87.892169999999993</v>
      </c>
      <c r="L2238" t="s">
        <v>93</v>
      </c>
      <c r="M2238">
        <f>VLOOKUP(L2238,[1]Key!$A$1:$C$72,2,FALSE)</f>
        <v>43.069021999999997</v>
      </c>
      <c r="N2238">
        <f>VLOOKUP(L2238,[1]Key!$A$1:$C$72,3,FALSE)</f>
        <v>-87.887940999999998</v>
      </c>
      <c r="O2238">
        <v>6</v>
      </c>
      <c r="P2238">
        <v>0</v>
      </c>
      <c r="Q2238">
        <v>0.9</v>
      </c>
      <c r="R2238">
        <v>0.9</v>
      </c>
      <c r="S2238">
        <v>36</v>
      </c>
      <c r="T2238">
        <f t="shared" si="306"/>
        <v>-1</v>
      </c>
      <c r="U2238" s="1">
        <v>42769</v>
      </c>
      <c r="V2238" s="13">
        <f t="shared" si="307"/>
        <v>42767</v>
      </c>
      <c r="W2238" s="14">
        <f t="shared" si="308"/>
        <v>42769</v>
      </c>
      <c r="X2238" s="1" t="str">
        <f t="shared" si="309"/>
        <v>Friday</v>
      </c>
      <c r="Y2238" s="2">
        <v>0.56873842592592594</v>
      </c>
      <c r="Z2238" s="2">
        <f t="shared" si="310"/>
        <v>0.58333333333333326</v>
      </c>
      <c r="AA2238">
        <f>1</f>
        <v>1</v>
      </c>
      <c r="AB2238" s="1">
        <v>42769</v>
      </c>
      <c r="AC2238" s="13">
        <f t="shared" si="311"/>
        <v>42767</v>
      </c>
      <c r="AD2238" s="14">
        <f t="shared" si="312"/>
        <v>42769</v>
      </c>
      <c r="AE2238" s="1" t="str">
        <f t="shared" si="313"/>
        <v>Friday</v>
      </c>
      <c r="AF2238" s="2">
        <v>0.57248842592592586</v>
      </c>
      <c r="AG2238" s="2">
        <f t="shared" si="314"/>
        <v>0.58333333333333326</v>
      </c>
      <c r="AH2238" t="s">
        <v>27</v>
      </c>
    </row>
    <row r="2239" spans="1:34" x14ac:dyDescent="0.2">
      <c r="A2239">
        <v>1383664</v>
      </c>
      <c r="B2239" t="s">
        <v>20</v>
      </c>
      <c r="C2239" t="s">
        <v>100</v>
      </c>
      <c r="D2239" t="s">
        <v>22</v>
      </c>
      <c r="E2239">
        <v>53201</v>
      </c>
      <c r="F2239" t="s">
        <v>23</v>
      </c>
      <c r="G2239" t="s">
        <v>24</v>
      </c>
      <c r="H2239">
        <v>5567</v>
      </c>
      <c r="I2239" t="s">
        <v>78</v>
      </c>
      <c r="J2239">
        <f>VLOOKUP(I2239,[1]Key!$A$1:$C$72,2,FALSE)</f>
        <v>43.060250000000003</v>
      </c>
      <c r="K2239">
        <f>VLOOKUP(I2239,[1]Key!$A$1:$C$72,3,FALSE)</f>
        <v>-87.892169999999993</v>
      </c>
      <c r="L2239" t="s">
        <v>41</v>
      </c>
      <c r="M2239">
        <f>VLOOKUP(L2239,[1]Key!$A$1:$C$72,2,FALSE)</f>
        <v>43.04824</v>
      </c>
      <c r="N2239">
        <f>VLOOKUP(L2239,[1]Key!$A$1:$C$72,3,FALSE)</f>
        <v>-87.904970000000006</v>
      </c>
      <c r="O2239">
        <v>10</v>
      </c>
      <c r="P2239">
        <v>0</v>
      </c>
      <c r="Q2239">
        <v>1.5</v>
      </c>
      <c r="R2239">
        <v>1.4</v>
      </c>
      <c r="S2239">
        <v>60</v>
      </c>
      <c r="T2239">
        <f t="shared" si="306"/>
        <v>-1</v>
      </c>
      <c r="U2239" s="1">
        <v>42783</v>
      </c>
      <c r="V2239" s="13">
        <f t="shared" si="307"/>
        <v>42767</v>
      </c>
      <c r="W2239" s="14">
        <f t="shared" si="308"/>
        <v>42783</v>
      </c>
      <c r="X2239" s="1" t="str">
        <f t="shared" si="309"/>
        <v>Friday</v>
      </c>
      <c r="Y2239" s="2">
        <v>0.63466435185185188</v>
      </c>
      <c r="Z2239" s="2">
        <f t="shared" si="310"/>
        <v>0.625</v>
      </c>
      <c r="AA2239">
        <f>1</f>
        <v>1</v>
      </c>
      <c r="AB2239" s="1">
        <v>42783</v>
      </c>
      <c r="AC2239" s="13">
        <f t="shared" si="311"/>
        <v>42767</v>
      </c>
      <c r="AD2239" s="14">
        <f t="shared" si="312"/>
        <v>42783</v>
      </c>
      <c r="AE2239" s="1" t="str">
        <f t="shared" si="313"/>
        <v>Friday</v>
      </c>
      <c r="AF2239" s="2">
        <v>0.64156250000000004</v>
      </c>
      <c r="AG2239" s="2">
        <f t="shared" si="314"/>
        <v>0.625</v>
      </c>
      <c r="AH2239" t="s">
        <v>27</v>
      </c>
    </row>
    <row r="2240" spans="1:34" x14ac:dyDescent="0.2">
      <c r="A2240">
        <v>1384165</v>
      </c>
      <c r="B2240" t="s">
        <v>20</v>
      </c>
      <c r="C2240" t="s">
        <v>138</v>
      </c>
      <c r="D2240" t="s">
        <v>22</v>
      </c>
      <c r="E2240">
        <v>54942</v>
      </c>
      <c r="F2240" t="s">
        <v>23</v>
      </c>
      <c r="G2240" t="s">
        <v>24</v>
      </c>
      <c r="H2240">
        <v>185</v>
      </c>
      <c r="I2240" t="s">
        <v>67</v>
      </c>
      <c r="J2240">
        <f>VLOOKUP(I2240,[1]Key!$A$1:$C$72,2,FALSE)</f>
        <v>43.074890000000003</v>
      </c>
      <c r="K2240">
        <f>VLOOKUP(I2240,[1]Key!$A$1:$C$72,3,FALSE)</f>
        <v>-87.882810000000006</v>
      </c>
      <c r="L2240" t="s">
        <v>77</v>
      </c>
      <c r="M2240">
        <f>VLOOKUP(L2240,[1]Key!$A$1:$C$72,2,FALSE)</f>
        <v>43.074655999999997</v>
      </c>
      <c r="N2240">
        <f>VLOOKUP(L2240,[1]Key!$A$1:$C$72,3,FALSE)</f>
        <v>-87.889011999999994</v>
      </c>
      <c r="O2240">
        <v>2</v>
      </c>
      <c r="P2240">
        <v>0</v>
      </c>
      <c r="Q2240">
        <v>0.3</v>
      </c>
      <c r="R2240">
        <v>0.3</v>
      </c>
      <c r="S2240">
        <v>12</v>
      </c>
      <c r="T2240">
        <f t="shared" si="306"/>
        <v>-1</v>
      </c>
      <c r="U2240" s="1">
        <v>42788</v>
      </c>
      <c r="V2240" s="13">
        <f t="shared" si="307"/>
        <v>42767</v>
      </c>
      <c r="W2240" s="14">
        <f t="shared" si="308"/>
        <v>42788</v>
      </c>
      <c r="X2240" s="1" t="str">
        <f t="shared" si="309"/>
        <v>Wednesday</v>
      </c>
      <c r="Y2240" s="2">
        <v>0.55021990740740734</v>
      </c>
      <c r="Z2240" s="2">
        <f t="shared" si="310"/>
        <v>0.54166666666666663</v>
      </c>
      <c r="AA2240">
        <f>1</f>
        <v>1</v>
      </c>
      <c r="AB2240" s="1">
        <v>42788</v>
      </c>
      <c r="AC2240" s="13">
        <f t="shared" si="311"/>
        <v>42767</v>
      </c>
      <c r="AD2240" s="14">
        <f t="shared" si="312"/>
        <v>42788</v>
      </c>
      <c r="AE2240" s="1" t="str">
        <f t="shared" si="313"/>
        <v>Wednesday</v>
      </c>
      <c r="AF2240" s="2">
        <v>0.55190972222222223</v>
      </c>
      <c r="AG2240" s="2">
        <f t="shared" si="314"/>
        <v>0.54166666666666663</v>
      </c>
      <c r="AH2240" t="s">
        <v>27</v>
      </c>
    </row>
    <row r="2241" spans="1:34" x14ac:dyDescent="0.2">
      <c r="A2241">
        <v>1386556</v>
      </c>
      <c r="B2241" t="s">
        <v>20</v>
      </c>
      <c r="C2241" t="s">
        <v>21</v>
      </c>
      <c r="D2241" t="s">
        <v>22</v>
      </c>
      <c r="E2241">
        <v>53213</v>
      </c>
      <c r="F2241" t="s">
        <v>23</v>
      </c>
      <c r="G2241" t="s">
        <v>24</v>
      </c>
      <c r="H2241">
        <v>5442</v>
      </c>
      <c r="I2241" t="s">
        <v>67</v>
      </c>
      <c r="J2241">
        <f>VLOOKUP(I2241,[1]Key!$A$1:$C$72,2,FALSE)</f>
        <v>43.074890000000003</v>
      </c>
      <c r="K2241">
        <f>VLOOKUP(I2241,[1]Key!$A$1:$C$72,3,FALSE)</f>
        <v>-87.882810000000006</v>
      </c>
      <c r="L2241" t="s">
        <v>65</v>
      </c>
      <c r="M2241">
        <f>VLOOKUP(L2241,[1]Key!$A$1:$C$72,2,FALSE)</f>
        <v>43.060786</v>
      </c>
      <c r="N2241">
        <f>VLOOKUP(L2241,[1]Key!$A$1:$C$72,3,FALSE)</f>
        <v>-87.883825999999999</v>
      </c>
      <c r="O2241">
        <v>8</v>
      </c>
      <c r="P2241">
        <v>0</v>
      </c>
      <c r="Q2241">
        <v>1.2</v>
      </c>
      <c r="R2241">
        <v>1.1000000000000001</v>
      </c>
      <c r="S2241">
        <v>48</v>
      </c>
      <c r="T2241">
        <f t="shared" si="306"/>
        <v>-1</v>
      </c>
      <c r="U2241" s="1">
        <v>42789</v>
      </c>
      <c r="V2241" s="13">
        <f t="shared" si="307"/>
        <v>42767</v>
      </c>
      <c r="W2241" s="14">
        <f t="shared" si="308"/>
        <v>42789</v>
      </c>
      <c r="X2241" s="1" t="str">
        <f t="shared" si="309"/>
        <v>Thursday</v>
      </c>
      <c r="Y2241" s="2">
        <v>0.39396990740740739</v>
      </c>
      <c r="Z2241" s="2">
        <f t="shared" si="310"/>
        <v>0.375</v>
      </c>
      <c r="AA2241">
        <f>1</f>
        <v>1</v>
      </c>
      <c r="AB2241" s="1">
        <v>42789</v>
      </c>
      <c r="AC2241" s="13">
        <f t="shared" si="311"/>
        <v>42767</v>
      </c>
      <c r="AD2241" s="14">
        <f t="shared" si="312"/>
        <v>42789</v>
      </c>
      <c r="AE2241" s="1" t="str">
        <f t="shared" si="313"/>
        <v>Thursday</v>
      </c>
      <c r="AF2241" s="2">
        <v>0.39972222222222226</v>
      </c>
      <c r="AG2241" s="2">
        <f t="shared" si="314"/>
        <v>0.41666666666666663</v>
      </c>
      <c r="AH2241" t="s">
        <v>27</v>
      </c>
    </row>
    <row r="2242" spans="1:34" x14ac:dyDescent="0.2">
      <c r="A2242">
        <v>1387054</v>
      </c>
      <c r="B2242" t="s">
        <v>20</v>
      </c>
      <c r="C2242" t="s">
        <v>21</v>
      </c>
      <c r="D2242" t="s">
        <v>22</v>
      </c>
      <c r="E2242">
        <v>53213</v>
      </c>
      <c r="F2242" t="s">
        <v>23</v>
      </c>
      <c r="G2242" t="s">
        <v>24</v>
      </c>
      <c r="H2242">
        <v>5421</v>
      </c>
      <c r="I2242" t="s">
        <v>57</v>
      </c>
      <c r="J2242">
        <f>VLOOKUP(I2242,[1]Key!$A$1:$C$72,2,FALSE)</f>
        <v>43.048609999999996</v>
      </c>
      <c r="K2242">
        <f>VLOOKUP(I2242,[1]Key!$A$1:$C$72,3,FALSE)</f>
        <v>-88.008480000000006</v>
      </c>
      <c r="L2242" t="s">
        <v>25</v>
      </c>
      <c r="M2242">
        <f>VLOOKUP(L2242,[1]Key!$A$1:$C$72,2,FALSE)</f>
        <v>43.06044</v>
      </c>
      <c r="N2242">
        <f>VLOOKUP(L2242,[1]Key!$A$1:$C$72,3,FALSE)</f>
        <v>-88.016239999999996</v>
      </c>
      <c r="O2242">
        <v>11</v>
      </c>
      <c r="P2242">
        <v>0</v>
      </c>
      <c r="Q2242">
        <v>1.7</v>
      </c>
      <c r="R2242">
        <v>1.6</v>
      </c>
      <c r="S2242">
        <v>66</v>
      </c>
      <c r="T2242">
        <f t="shared" ref="T2242:T2305" si="315">-1</f>
        <v>-1</v>
      </c>
      <c r="U2242" s="1">
        <v>42783</v>
      </c>
      <c r="V2242" s="13">
        <f t="shared" ref="V2242:V2305" si="316">DATE(YEAR(U2242), MONTH(U2242), 1)</f>
        <v>42767</v>
      </c>
      <c r="W2242" s="14">
        <f t="shared" ref="W2242:W2305" si="317">U2242</f>
        <v>42783</v>
      </c>
      <c r="X2242" s="1" t="str">
        <f t="shared" ref="X2242:X2305" si="318">TEXT(W2242,"dddd")</f>
        <v>Friday</v>
      </c>
      <c r="Y2242" s="2">
        <v>0.43646990740740743</v>
      </c>
      <c r="Z2242" s="2">
        <f t="shared" ref="Z2242:Z2305" si="319">MROUND(Y2242, "1:00")</f>
        <v>0.41666666666666663</v>
      </c>
      <c r="AA2242">
        <f>1</f>
        <v>1</v>
      </c>
      <c r="AB2242" s="1">
        <v>42783</v>
      </c>
      <c r="AC2242" s="13">
        <f t="shared" ref="AC2242:AC2305" si="320">DATE(YEAR(AB2242), MONTH(AB2242), 1)</f>
        <v>42767</v>
      </c>
      <c r="AD2242" s="14">
        <f t="shared" ref="AD2242:AD2305" si="321">AB2242</f>
        <v>42783</v>
      </c>
      <c r="AE2242" s="1" t="str">
        <f t="shared" ref="AE2242:AE2305" si="322">TEXT(AD2242,"dddd")</f>
        <v>Friday</v>
      </c>
      <c r="AF2242" s="2">
        <v>0.44396990740740744</v>
      </c>
      <c r="AG2242" s="2">
        <f t="shared" ref="AG2242:AG2305" si="323">MROUND(AF2242, "1:00")</f>
        <v>0.45833333333333331</v>
      </c>
      <c r="AH2242" t="s">
        <v>27</v>
      </c>
    </row>
    <row r="2243" spans="1:34" x14ac:dyDescent="0.2">
      <c r="A2243">
        <v>1387054</v>
      </c>
      <c r="B2243" t="s">
        <v>20</v>
      </c>
      <c r="C2243" t="s">
        <v>21</v>
      </c>
      <c r="D2243" t="s">
        <v>22</v>
      </c>
      <c r="E2243">
        <v>53213</v>
      </c>
      <c r="F2243" t="s">
        <v>23</v>
      </c>
      <c r="G2243" t="s">
        <v>24</v>
      </c>
      <c r="H2243">
        <v>11142</v>
      </c>
      <c r="I2243" t="s">
        <v>56</v>
      </c>
      <c r="J2243">
        <f>VLOOKUP(I2243,[1]Key!$A$1:$C$72,2,FALSE)</f>
        <v>43.059550000000002</v>
      </c>
      <c r="K2243">
        <f>VLOOKUP(I2243,[1]Key!$A$1:$C$72,3,FALSE)</f>
        <v>-88.008840000000006</v>
      </c>
      <c r="L2243" t="s">
        <v>55</v>
      </c>
      <c r="M2243">
        <f>VLOOKUP(L2243,[1]Key!$A$1:$C$72,2,FALSE)</f>
        <v>43.060839999999999</v>
      </c>
      <c r="N2243">
        <f>VLOOKUP(L2243,[1]Key!$A$1:$C$72,3,FALSE)</f>
        <v>-88.001940000000005</v>
      </c>
      <c r="O2243">
        <v>4</v>
      </c>
      <c r="P2243">
        <v>0</v>
      </c>
      <c r="Q2243">
        <v>0.6</v>
      </c>
      <c r="R2243">
        <v>0.6</v>
      </c>
      <c r="S2243">
        <v>24</v>
      </c>
      <c r="T2243">
        <f t="shared" si="315"/>
        <v>-1</v>
      </c>
      <c r="U2243" s="1">
        <v>42784</v>
      </c>
      <c r="V2243" s="13">
        <f t="shared" si="316"/>
        <v>42767</v>
      </c>
      <c r="W2243" s="14">
        <f t="shared" si="317"/>
        <v>42784</v>
      </c>
      <c r="X2243" s="1" t="str">
        <f t="shared" si="318"/>
        <v>Saturday</v>
      </c>
      <c r="Y2243" s="2">
        <v>0.36495370370370367</v>
      </c>
      <c r="Z2243" s="2">
        <f t="shared" si="319"/>
        <v>0.375</v>
      </c>
      <c r="AA2243">
        <f>1</f>
        <v>1</v>
      </c>
      <c r="AB2243" s="1">
        <v>42784</v>
      </c>
      <c r="AC2243" s="13">
        <f t="shared" si="320"/>
        <v>42767</v>
      </c>
      <c r="AD2243" s="14">
        <f t="shared" si="321"/>
        <v>42784</v>
      </c>
      <c r="AE2243" s="1" t="str">
        <f t="shared" si="322"/>
        <v>Saturday</v>
      </c>
      <c r="AF2243" s="2">
        <v>0.36791666666666667</v>
      </c>
      <c r="AG2243" s="2">
        <f t="shared" si="323"/>
        <v>0.375</v>
      </c>
      <c r="AH2243" t="s">
        <v>27</v>
      </c>
    </row>
    <row r="2244" spans="1:34" x14ac:dyDescent="0.2">
      <c r="A2244">
        <v>1387054</v>
      </c>
      <c r="B2244" t="s">
        <v>20</v>
      </c>
      <c r="C2244" t="s">
        <v>21</v>
      </c>
      <c r="D2244" t="s">
        <v>22</v>
      </c>
      <c r="E2244">
        <v>53213</v>
      </c>
      <c r="F2244" t="s">
        <v>23</v>
      </c>
      <c r="G2244" t="s">
        <v>24</v>
      </c>
      <c r="H2244">
        <v>184</v>
      </c>
      <c r="I2244" t="s">
        <v>25</v>
      </c>
      <c r="J2244">
        <f>VLOOKUP(I2244,[1]Key!$A$1:$C$72,2,FALSE)</f>
        <v>43.06044</v>
      </c>
      <c r="K2244">
        <f>VLOOKUP(I2244,[1]Key!$A$1:$C$72,3,FALSE)</f>
        <v>-88.016239999999996</v>
      </c>
      <c r="L2244" t="s">
        <v>25</v>
      </c>
      <c r="M2244">
        <f>VLOOKUP(L2244,[1]Key!$A$1:$C$72,2,FALSE)</f>
        <v>43.06044</v>
      </c>
      <c r="N2244">
        <f>VLOOKUP(L2244,[1]Key!$A$1:$C$72,3,FALSE)</f>
        <v>-88.016239999999996</v>
      </c>
      <c r="O2244">
        <v>29</v>
      </c>
      <c r="P2244">
        <v>0</v>
      </c>
      <c r="Q2244">
        <v>4.4000000000000004</v>
      </c>
      <c r="R2244">
        <v>4.0999999999999996</v>
      </c>
      <c r="S2244">
        <v>174</v>
      </c>
      <c r="T2244">
        <f t="shared" si="315"/>
        <v>-1</v>
      </c>
      <c r="U2244" s="1">
        <v>42783</v>
      </c>
      <c r="V2244" s="13">
        <f t="shared" si="316"/>
        <v>42767</v>
      </c>
      <c r="W2244" s="14">
        <f t="shared" si="317"/>
        <v>42783</v>
      </c>
      <c r="X2244" s="1" t="str">
        <f t="shared" si="318"/>
        <v>Friday</v>
      </c>
      <c r="Y2244" s="2">
        <v>0.67682870370370374</v>
      </c>
      <c r="Z2244" s="2">
        <f t="shared" si="319"/>
        <v>0.66666666666666663</v>
      </c>
      <c r="AA2244">
        <f>1</f>
        <v>1</v>
      </c>
      <c r="AB2244" s="1">
        <v>42783</v>
      </c>
      <c r="AC2244" s="13">
        <f t="shared" si="320"/>
        <v>42767</v>
      </c>
      <c r="AD2244" s="14">
        <f t="shared" si="321"/>
        <v>42783</v>
      </c>
      <c r="AE2244" s="1" t="str">
        <f t="shared" si="322"/>
        <v>Friday</v>
      </c>
      <c r="AF2244" s="2">
        <v>0.69671296296296292</v>
      </c>
      <c r="AG2244" s="2">
        <f t="shared" si="323"/>
        <v>0.70833333333333326</v>
      </c>
      <c r="AH2244" t="s">
        <v>35</v>
      </c>
    </row>
    <row r="2245" spans="1:34" x14ac:dyDescent="0.2">
      <c r="A2245">
        <v>1387054</v>
      </c>
      <c r="B2245" t="s">
        <v>20</v>
      </c>
      <c r="C2245" t="s">
        <v>21</v>
      </c>
      <c r="D2245" t="s">
        <v>22</v>
      </c>
      <c r="E2245">
        <v>53213</v>
      </c>
      <c r="F2245" t="s">
        <v>23</v>
      </c>
      <c r="G2245" t="s">
        <v>24</v>
      </c>
      <c r="H2245">
        <v>11102</v>
      </c>
      <c r="I2245" t="s">
        <v>25</v>
      </c>
      <c r="J2245">
        <f>VLOOKUP(I2245,[1]Key!$A$1:$C$72,2,FALSE)</f>
        <v>43.06044</v>
      </c>
      <c r="K2245">
        <f>VLOOKUP(I2245,[1]Key!$A$1:$C$72,3,FALSE)</f>
        <v>-88.016239999999996</v>
      </c>
      <c r="L2245" t="s">
        <v>56</v>
      </c>
      <c r="M2245">
        <f>VLOOKUP(L2245,[1]Key!$A$1:$C$72,2,FALSE)</f>
        <v>43.059550000000002</v>
      </c>
      <c r="N2245">
        <f>VLOOKUP(L2245,[1]Key!$A$1:$C$72,3,FALSE)</f>
        <v>-88.008840000000006</v>
      </c>
      <c r="O2245">
        <v>21</v>
      </c>
      <c r="P2245">
        <v>0</v>
      </c>
      <c r="Q2245">
        <v>3.2</v>
      </c>
      <c r="R2245">
        <v>3</v>
      </c>
      <c r="S2245">
        <v>126</v>
      </c>
      <c r="T2245">
        <f t="shared" si="315"/>
        <v>-1</v>
      </c>
      <c r="U2245" s="1">
        <v>42773</v>
      </c>
      <c r="V2245" s="13">
        <f t="shared" si="316"/>
        <v>42767</v>
      </c>
      <c r="W2245" s="14">
        <f t="shared" si="317"/>
        <v>42773</v>
      </c>
      <c r="X2245" s="1" t="str">
        <f t="shared" si="318"/>
        <v>Tuesday</v>
      </c>
      <c r="Y2245" s="2">
        <v>0.64310185185185187</v>
      </c>
      <c r="Z2245" s="2">
        <f t="shared" si="319"/>
        <v>0.625</v>
      </c>
      <c r="AA2245">
        <f>1</f>
        <v>1</v>
      </c>
      <c r="AB2245" s="1">
        <v>42773</v>
      </c>
      <c r="AC2245" s="13">
        <f t="shared" si="320"/>
        <v>42767</v>
      </c>
      <c r="AD2245" s="14">
        <f t="shared" si="321"/>
        <v>42773</v>
      </c>
      <c r="AE2245" s="1" t="str">
        <f t="shared" si="322"/>
        <v>Tuesday</v>
      </c>
      <c r="AF2245" s="2">
        <v>0.65804398148148147</v>
      </c>
      <c r="AG2245" s="2">
        <f t="shared" si="323"/>
        <v>0.66666666666666663</v>
      </c>
      <c r="AH2245" t="s">
        <v>27</v>
      </c>
    </row>
    <row r="2246" spans="1:34" x14ac:dyDescent="0.2">
      <c r="A2246">
        <v>1387054</v>
      </c>
      <c r="B2246" t="s">
        <v>20</v>
      </c>
      <c r="C2246" t="s">
        <v>21</v>
      </c>
      <c r="D2246" t="s">
        <v>22</v>
      </c>
      <c r="E2246">
        <v>53213</v>
      </c>
      <c r="F2246" t="s">
        <v>23</v>
      </c>
      <c r="G2246" t="s">
        <v>24</v>
      </c>
      <c r="H2246">
        <v>11055</v>
      </c>
      <c r="I2246" t="s">
        <v>56</v>
      </c>
      <c r="J2246">
        <f>VLOOKUP(I2246,[1]Key!$A$1:$C$72,2,FALSE)</f>
        <v>43.059550000000002</v>
      </c>
      <c r="K2246">
        <f>VLOOKUP(I2246,[1]Key!$A$1:$C$72,3,FALSE)</f>
        <v>-88.008840000000006</v>
      </c>
      <c r="L2246" t="s">
        <v>25</v>
      </c>
      <c r="M2246">
        <f>VLOOKUP(L2246,[1]Key!$A$1:$C$72,2,FALSE)</f>
        <v>43.06044</v>
      </c>
      <c r="N2246">
        <f>VLOOKUP(L2246,[1]Key!$A$1:$C$72,3,FALSE)</f>
        <v>-88.016239999999996</v>
      </c>
      <c r="O2246">
        <v>7</v>
      </c>
      <c r="P2246">
        <v>0</v>
      </c>
      <c r="Q2246">
        <v>1.1000000000000001</v>
      </c>
      <c r="R2246">
        <v>1</v>
      </c>
      <c r="S2246">
        <v>42</v>
      </c>
      <c r="T2246">
        <f t="shared" si="315"/>
        <v>-1</v>
      </c>
      <c r="U2246" s="1">
        <v>42790</v>
      </c>
      <c r="V2246" s="13">
        <f t="shared" si="316"/>
        <v>42767</v>
      </c>
      <c r="W2246" s="14">
        <f t="shared" si="317"/>
        <v>42790</v>
      </c>
      <c r="X2246" s="1" t="str">
        <f t="shared" si="318"/>
        <v>Friday</v>
      </c>
      <c r="Y2246" s="2">
        <v>0.3808449074074074</v>
      </c>
      <c r="Z2246" s="2">
        <f t="shared" si="319"/>
        <v>0.375</v>
      </c>
      <c r="AA2246">
        <f>1</f>
        <v>1</v>
      </c>
      <c r="AB2246" s="1">
        <v>42790</v>
      </c>
      <c r="AC2246" s="13">
        <f t="shared" si="320"/>
        <v>42767</v>
      </c>
      <c r="AD2246" s="14">
        <f t="shared" si="321"/>
        <v>42790</v>
      </c>
      <c r="AE2246" s="1" t="str">
        <f t="shared" si="322"/>
        <v>Friday</v>
      </c>
      <c r="AF2246" s="2">
        <v>0.38563657407407409</v>
      </c>
      <c r="AG2246" s="2">
        <f t="shared" si="323"/>
        <v>0.375</v>
      </c>
      <c r="AH2246" t="s">
        <v>27</v>
      </c>
    </row>
    <row r="2247" spans="1:34" x14ac:dyDescent="0.2">
      <c r="A2247">
        <v>1387054</v>
      </c>
      <c r="B2247" t="s">
        <v>20</v>
      </c>
      <c r="C2247" t="s">
        <v>21</v>
      </c>
      <c r="D2247" t="s">
        <v>22</v>
      </c>
      <c r="E2247">
        <v>53213</v>
      </c>
      <c r="F2247" t="s">
        <v>23</v>
      </c>
      <c r="G2247" t="s">
        <v>24</v>
      </c>
      <c r="H2247">
        <v>5421</v>
      </c>
      <c r="I2247" t="s">
        <v>26</v>
      </c>
      <c r="J2247">
        <f>VLOOKUP(I2247,[1]Key!$A$1:$C$72,2,FALSE)</f>
        <v>43.060079999999999</v>
      </c>
      <c r="K2247">
        <f>VLOOKUP(I2247,[1]Key!$A$1:$C$72,3,FALSE)</f>
        <v>-88.027349999999998</v>
      </c>
      <c r="L2247" t="s">
        <v>25</v>
      </c>
      <c r="M2247">
        <f>VLOOKUP(L2247,[1]Key!$A$1:$C$72,2,FALSE)</f>
        <v>43.06044</v>
      </c>
      <c r="N2247">
        <f>VLOOKUP(L2247,[1]Key!$A$1:$C$72,3,FALSE)</f>
        <v>-88.016239999999996</v>
      </c>
      <c r="O2247">
        <v>7</v>
      </c>
      <c r="P2247">
        <v>0</v>
      </c>
      <c r="Q2247">
        <v>1.1000000000000001</v>
      </c>
      <c r="R2247">
        <v>1</v>
      </c>
      <c r="S2247">
        <v>42</v>
      </c>
      <c r="T2247">
        <f t="shared" si="315"/>
        <v>-1</v>
      </c>
      <c r="U2247" s="1">
        <v>42789</v>
      </c>
      <c r="V2247" s="13">
        <f t="shared" si="316"/>
        <v>42767</v>
      </c>
      <c r="W2247" s="14">
        <f t="shared" si="317"/>
        <v>42789</v>
      </c>
      <c r="X2247" s="1" t="str">
        <f t="shared" si="318"/>
        <v>Thursday</v>
      </c>
      <c r="Y2247" s="2">
        <v>0.34834490740740742</v>
      </c>
      <c r="Z2247" s="2">
        <f t="shared" si="319"/>
        <v>0.33333333333333331</v>
      </c>
      <c r="AA2247">
        <f>1</f>
        <v>1</v>
      </c>
      <c r="AB2247" s="1">
        <v>42789</v>
      </c>
      <c r="AC2247" s="13">
        <f t="shared" si="320"/>
        <v>42767</v>
      </c>
      <c r="AD2247" s="14">
        <f t="shared" si="321"/>
        <v>42789</v>
      </c>
      <c r="AE2247" s="1" t="str">
        <f t="shared" si="322"/>
        <v>Thursday</v>
      </c>
      <c r="AF2247" s="2">
        <v>0.35304398148148147</v>
      </c>
      <c r="AG2247" s="2">
        <f t="shared" si="323"/>
        <v>0.33333333333333331</v>
      </c>
      <c r="AH2247" t="s">
        <v>27</v>
      </c>
    </row>
    <row r="2248" spans="1:34" x14ac:dyDescent="0.2">
      <c r="A2248">
        <v>1387054</v>
      </c>
      <c r="B2248" t="s">
        <v>20</v>
      </c>
      <c r="C2248" t="s">
        <v>21</v>
      </c>
      <c r="D2248" t="s">
        <v>22</v>
      </c>
      <c r="E2248">
        <v>53213</v>
      </c>
      <c r="F2248" t="s">
        <v>23</v>
      </c>
      <c r="G2248" t="s">
        <v>24</v>
      </c>
      <c r="H2248">
        <v>11095</v>
      </c>
      <c r="I2248" t="s">
        <v>58</v>
      </c>
      <c r="J2248">
        <f>VLOOKUP(I2248,[1]Key!$A$1:$C$72,2,FALSE)</f>
        <v>43.052630000000001</v>
      </c>
      <c r="K2248">
        <f>VLOOKUP(I2248,[1]Key!$A$1:$C$72,3,FALSE)</f>
        <v>-88.016319999999993</v>
      </c>
      <c r="L2248" t="s">
        <v>25</v>
      </c>
      <c r="M2248">
        <f>VLOOKUP(L2248,[1]Key!$A$1:$C$72,2,FALSE)</f>
        <v>43.06044</v>
      </c>
      <c r="N2248">
        <f>VLOOKUP(L2248,[1]Key!$A$1:$C$72,3,FALSE)</f>
        <v>-88.016239999999996</v>
      </c>
      <c r="O2248">
        <v>43</v>
      </c>
      <c r="P2248">
        <v>0</v>
      </c>
      <c r="Q2248">
        <v>6.5</v>
      </c>
      <c r="R2248">
        <v>6.1</v>
      </c>
      <c r="S2248">
        <v>258</v>
      </c>
      <c r="T2248">
        <f t="shared" si="315"/>
        <v>-1</v>
      </c>
      <c r="U2248" s="1">
        <v>42793</v>
      </c>
      <c r="V2248" s="13">
        <f t="shared" si="316"/>
        <v>42767</v>
      </c>
      <c r="W2248" s="14">
        <f t="shared" si="317"/>
        <v>42793</v>
      </c>
      <c r="X2248" s="1" t="str">
        <f t="shared" si="318"/>
        <v>Monday</v>
      </c>
      <c r="Y2248" s="2">
        <v>0.35003472222222221</v>
      </c>
      <c r="Z2248" s="2">
        <f t="shared" si="319"/>
        <v>0.33333333333333331</v>
      </c>
      <c r="AA2248">
        <f>1</f>
        <v>1</v>
      </c>
      <c r="AB2248" s="1">
        <v>42793</v>
      </c>
      <c r="AC2248" s="13">
        <f t="shared" si="320"/>
        <v>42767</v>
      </c>
      <c r="AD2248" s="14">
        <f t="shared" si="321"/>
        <v>42793</v>
      </c>
      <c r="AE2248" s="1" t="str">
        <f t="shared" si="322"/>
        <v>Monday</v>
      </c>
      <c r="AF2248" s="2">
        <v>0.38026620370370368</v>
      </c>
      <c r="AG2248" s="2">
        <f t="shared" si="323"/>
        <v>0.375</v>
      </c>
      <c r="AH2248" t="s">
        <v>27</v>
      </c>
    </row>
    <row r="2249" spans="1:34" x14ac:dyDescent="0.2">
      <c r="A2249">
        <v>1387054</v>
      </c>
      <c r="B2249" t="s">
        <v>20</v>
      </c>
      <c r="C2249" t="s">
        <v>21</v>
      </c>
      <c r="D2249" t="s">
        <v>22</v>
      </c>
      <c r="E2249">
        <v>53213</v>
      </c>
      <c r="F2249" t="s">
        <v>23</v>
      </c>
      <c r="G2249" t="s">
        <v>24</v>
      </c>
      <c r="H2249">
        <v>11128</v>
      </c>
      <c r="I2249" t="s">
        <v>58</v>
      </c>
      <c r="J2249">
        <f>VLOOKUP(I2249,[1]Key!$A$1:$C$72,2,FALSE)</f>
        <v>43.052630000000001</v>
      </c>
      <c r="K2249">
        <f>VLOOKUP(I2249,[1]Key!$A$1:$C$72,3,FALSE)</f>
        <v>-88.016319999999993</v>
      </c>
      <c r="L2249" t="s">
        <v>25</v>
      </c>
      <c r="M2249">
        <f>VLOOKUP(L2249,[1]Key!$A$1:$C$72,2,FALSE)</f>
        <v>43.06044</v>
      </c>
      <c r="N2249">
        <f>VLOOKUP(L2249,[1]Key!$A$1:$C$72,3,FALSE)</f>
        <v>-88.016239999999996</v>
      </c>
      <c r="O2249">
        <v>52</v>
      </c>
      <c r="P2249">
        <v>0</v>
      </c>
      <c r="Q2249">
        <v>7.8</v>
      </c>
      <c r="R2249">
        <v>7.4</v>
      </c>
      <c r="S2249">
        <v>312</v>
      </c>
      <c r="T2249">
        <f t="shared" si="315"/>
        <v>-1</v>
      </c>
      <c r="U2249" s="1">
        <v>42787</v>
      </c>
      <c r="V2249" s="13">
        <f t="shared" si="316"/>
        <v>42767</v>
      </c>
      <c r="W2249" s="14">
        <f t="shared" si="317"/>
        <v>42787</v>
      </c>
      <c r="X2249" s="1" t="str">
        <f t="shared" si="318"/>
        <v>Tuesday</v>
      </c>
      <c r="Y2249" s="2">
        <v>0.35400462962962959</v>
      </c>
      <c r="Z2249" s="2">
        <f t="shared" si="319"/>
        <v>0.33333333333333331</v>
      </c>
      <c r="AA2249">
        <f>1</f>
        <v>1</v>
      </c>
      <c r="AB2249" s="1">
        <v>42787</v>
      </c>
      <c r="AC2249" s="13">
        <f t="shared" si="320"/>
        <v>42767</v>
      </c>
      <c r="AD2249" s="14">
        <f t="shared" si="321"/>
        <v>42787</v>
      </c>
      <c r="AE2249" s="1" t="str">
        <f t="shared" si="322"/>
        <v>Tuesday</v>
      </c>
      <c r="AF2249" s="2">
        <v>0.39002314814814815</v>
      </c>
      <c r="AG2249" s="2">
        <f t="shared" si="323"/>
        <v>0.375</v>
      </c>
      <c r="AH2249" t="s">
        <v>27</v>
      </c>
    </row>
    <row r="2250" spans="1:34" x14ac:dyDescent="0.2">
      <c r="A2250">
        <v>1387054</v>
      </c>
      <c r="B2250" t="s">
        <v>20</v>
      </c>
      <c r="C2250" t="s">
        <v>21</v>
      </c>
      <c r="D2250" t="s">
        <v>22</v>
      </c>
      <c r="E2250">
        <v>53213</v>
      </c>
      <c r="F2250" t="s">
        <v>23</v>
      </c>
      <c r="G2250" t="s">
        <v>24</v>
      </c>
      <c r="H2250">
        <v>5452</v>
      </c>
      <c r="I2250" t="s">
        <v>56</v>
      </c>
      <c r="J2250">
        <f>VLOOKUP(I2250,[1]Key!$A$1:$C$72,2,FALSE)</f>
        <v>43.059550000000002</v>
      </c>
      <c r="K2250">
        <f>VLOOKUP(I2250,[1]Key!$A$1:$C$72,3,FALSE)</f>
        <v>-88.008840000000006</v>
      </c>
      <c r="L2250" t="s">
        <v>59</v>
      </c>
      <c r="M2250">
        <f>VLOOKUP(L2250,[1]Key!$A$1:$C$72,2,FALSE)</f>
        <v>43.060580000000002</v>
      </c>
      <c r="N2250">
        <f>VLOOKUP(L2250,[1]Key!$A$1:$C$72,3,FALSE)</f>
        <v>-87.998589999999993</v>
      </c>
      <c r="O2250">
        <v>4</v>
      </c>
      <c r="P2250">
        <v>0</v>
      </c>
      <c r="Q2250">
        <v>0.6</v>
      </c>
      <c r="R2250">
        <v>0.6</v>
      </c>
      <c r="S2250">
        <v>24</v>
      </c>
      <c r="T2250">
        <f t="shared" si="315"/>
        <v>-1</v>
      </c>
      <c r="U2250" s="1">
        <v>42785</v>
      </c>
      <c r="V2250" s="13">
        <f t="shared" si="316"/>
        <v>42767</v>
      </c>
      <c r="W2250" s="14">
        <f t="shared" si="317"/>
        <v>42785</v>
      </c>
      <c r="X2250" s="1" t="str">
        <f t="shared" si="318"/>
        <v>Sunday</v>
      </c>
      <c r="Y2250" s="2">
        <v>0.36616898148148147</v>
      </c>
      <c r="Z2250" s="2">
        <f t="shared" si="319"/>
        <v>0.375</v>
      </c>
      <c r="AA2250">
        <f>1</f>
        <v>1</v>
      </c>
      <c r="AB2250" s="1">
        <v>42785</v>
      </c>
      <c r="AC2250" s="13">
        <f t="shared" si="320"/>
        <v>42767</v>
      </c>
      <c r="AD2250" s="14">
        <f t="shared" si="321"/>
        <v>42785</v>
      </c>
      <c r="AE2250" s="1" t="str">
        <f t="shared" si="322"/>
        <v>Sunday</v>
      </c>
      <c r="AF2250" s="2">
        <v>0.36938657407407405</v>
      </c>
      <c r="AG2250" s="2">
        <f t="shared" si="323"/>
        <v>0.375</v>
      </c>
      <c r="AH2250" t="s">
        <v>27</v>
      </c>
    </row>
    <row r="2251" spans="1:34" x14ac:dyDescent="0.2">
      <c r="A2251">
        <v>1387054</v>
      </c>
      <c r="B2251" t="s">
        <v>20</v>
      </c>
      <c r="C2251" t="s">
        <v>21</v>
      </c>
      <c r="D2251" t="s">
        <v>22</v>
      </c>
      <c r="E2251">
        <v>53213</v>
      </c>
      <c r="F2251" t="s">
        <v>23</v>
      </c>
      <c r="G2251" t="s">
        <v>24</v>
      </c>
      <c r="H2251">
        <v>11160</v>
      </c>
      <c r="I2251" t="s">
        <v>55</v>
      </c>
      <c r="J2251">
        <f>VLOOKUP(I2251,[1]Key!$A$1:$C$72,2,FALSE)</f>
        <v>43.060839999999999</v>
      </c>
      <c r="K2251">
        <f>VLOOKUP(I2251,[1]Key!$A$1:$C$72,3,FALSE)</f>
        <v>-88.001940000000005</v>
      </c>
      <c r="L2251" t="s">
        <v>56</v>
      </c>
      <c r="M2251">
        <f>VLOOKUP(L2251,[1]Key!$A$1:$C$72,2,FALSE)</f>
        <v>43.059550000000002</v>
      </c>
      <c r="N2251">
        <f>VLOOKUP(L2251,[1]Key!$A$1:$C$72,3,FALSE)</f>
        <v>-88.008840000000006</v>
      </c>
      <c r="O2251">
        <v>6</v>
      </c>
      <c r="P2251">
        <v>0</v>
      </c>
      <c r="Q2251">
        <v>0.9</v>
      </c>
      <c r="R2251">
        <v>0.9</v>
      </c>
      <c r="S2251">
        <v>36</v>
      </c>
      <c r="T2251">
        <f t="shared" si="315"/>
        <v>-1</v>
      </c>
      <c r="U2251" s="1">
        <v>42784</v>
      </c>
      <c r="V2251" s="13">
        <f t="shared" si="316"/>
        <v>42767</v>
      </c>
      <c r="W2251" s="14">
        <f t="shared" si="317"/>
        <v>42784</v>
      </c>
      <c r="X2251" s="1" t="str">
        <f t="shared" si="318"/>
        <v>Saturday</v>
      </c>
      <c r="Y2251" s="2">
        <v>0.84413194444444439</v>
      </c>
      <c r="Z2251" s="2">
        <f t="shared" si="319"/>
        <v>0.83333333333333326</v>
      </c>
      <c r="AA2251">
        <f>1</f>
        <v>1</v>
      </c>
      <c r="AB2251" s="1">
        <v>42784</v>
      </c>
      <c r="AC2251" s="13">
        <f t="shared" si="320"/>
        <v>42767</v>
      </c>
      <c r="AD2251" s="14">
        <f t="shared" si="321"/>
        <v>42784</v>
      </c>
      <c r="AE2251" s="1" t="str">
        <f t="shared" si="322"/>
        <v>Saturday</v>
      </c>
      <c r="AF2251" s="2">
        <v>0.84802083333333333</v>
      </c>
      <c r="AG2251" s="2">
        <f t="shared" si="323"/>
        <v>0.83333333333333326</v>
      </c>
      <c r="AH2251" t="s">
        <v>27</v>
      </c>
    </row>
    <row r="2252" spans="1:34" x14ac:dyDescent="0.2">
      <c r="A2252">
        <v>1387182</v>
      </c>
      <c r="B2252" t="s">
        <v>20</v>
      </c>
      <c r="C2252" t="s">
        <v>139</v>
      </c>
      <c r="D2252" t="s">
        <v>22</v>
      </c>
      <c r="E2252">
        <v>53094</v>
      </c>
      <c r="F2252" t="s">
        <v>23</v>
      </c>
      <c r="G2252" t="s">
        <v>24</v>
      </c>
      <c r="H2252">
        <v>129</v>
      </c>
      <c r="I2252" t="s">
        <v>67</v>
      </c>
      <c r="J2252">
        <f>VLOOKUP(I2252,[1]Key!$A$1:$C$72,2,FALSE)</f>
        <v>43.074890000000003</v>
      </c>
      <c r="K2252">
        <f>VLOOKUP(I2252,[1]Key!$A$1:$C$72,3,FALSE)</f>
        <v>-87.882810000000006</v>
      </c>
      <c r="L2252" t="s">
        <v>67</v>
      </c>
      <c r="M2252">
        <f>VLOOKUP(L2252,[1]Key!$A$1:$C$72,2,FALSE)</f>
        <v>43.074890000000003</v>
      </c>
      <c r="N2252">
        <f>VLOOKUP(L2252,[1]Key!$A$1:$C$72,3,FALSE)</f>
        <v>-87.882810000000006</v>
      </c>
      <c r="O2252">
        <v>3</v>
      </c>
      <c r="P2252">
        <v>0</v>
      </c>
      <c r="Q2252">
        <v>0.5</v>
      </c>
      <c r="R2252">
        <v>0.4</v>
      </c>
      <c r="S2252">
        <v>18</v>
      </c>
      <c r="T2252">
        <f t="shared" si="315"/>
        <v>-1</v>
      </c>
      <c r="U2252" s="1">
        <v>42771</v>
      </c>
      <c r="V2252" s="13">
        <f t="shared" si="316"/>
        <v>42767</v>
      </c>
      <c r="W2252" s="14">
        <f t="shared" si="317"/>
        <v>42771</v>
      </c>
      <c r="X2252" s="1" t="str">
        <f t="shared" si="318"/>
        <v>Sunday</v>
      </c>
      <c r="Y2252" s="2">
        <v>0.65273148148148141</v>
      </c>
      <c r="Z2252" s="2">
        <f t="shared" si="319"/>
        <v>0.66666666666666663</v>
      </c>
      <c r="AA2252">
        <f>1</f>
        <v>1</v>
      </c>
      <c r="AB2252" s="1">
        <v>42771</v>
      </c>
      <c r="AC2252" s="13">
        <f t="shared" si="320"/>
        <v>42767</v>
      </c>
      <c r="AD2252" s="14">
        <f t="shared" si="321"/>
        <v>42771</v>
      </c>
      <c r="AE2252" s="1" t="str">
        <f t="shared" si="322"/>
        <v>Sunday</v>
      </c>
      <c r="AF2252" s="2">
        <v>0.65465277777777775</v>
      </c>
      <c r="AG2252" s="2">
        <f t="shared" si="323"/>
        <v>0.66666666666666663</v>
      </c>
      <c r="AH2252" t="s">
        <v>35</v>
      </c>
    </row>
    <row r="2253" spans="1:34" x14ac:dyDescent="0.2">
      <c r="A2253">
        <v>1387182</v>
      </c>
      <c r="B2253" t="s">
        <v>20</v>
      </c>
      <c r="C2253" t="s">
        <v>139</v>
      </c>
      <c r="D2253" t="s">
        <v>22</v>
      </c>
      <c r="E2253">
        <v>53094</v>
      </c>
      <c r="F2253" t="s">
        <v>23</v>
      </c>
      <c r="G2253" t="s">
        <v>24</v>
      </c>
      <c r="H2253">
        <v>307</v>
      </c>
      <c r="I2253" t="s">
        <v>65</v>
      </c>
      <c r="J2253">
        <f>VLOOKUP(I2253,[1]Key!$A$1:$C$72,2,FALSE)</f>
        <v>43.060786</v>
      </c>
      <c r="K2253">
        <f>VLOOKUP(I2253,[1]Key!$A$1:$C$72,3,FALSE)</f>
        <v>-87.883825999999999</v>
      </c>
      <c r="L2253" t="s">
        <v>78</v>
      </c>
      <c r="M2253">
        <f>VLOOKUP(L2253,[1]Key!$A$1:$C$72,2,FALSE)</f>
        <v>43.060250000000003</v>
      </c>
      <c r="N2253">
        <f>VLOOKUP(L2253,[1]Key!$A$1:$C$72,3,FALSE)</f>
        <v>-87.892169999999993</v>
      </c>
      <c r="O2253">
        <v>5</v>
      </c>
      <c r="P2253">
        <v>0</v>
      </c>
      <c r="Q2253">
        <v>0.8</v>
      </c>
      <c r="R2253">
        <v>0.7</v>
      </c>
      <c r="S2253">
        <v>30</v>
      </c>
      <c r="T2253">
        <f t="shared" si="315"/>
        <v>-1</v>
      </c>
      <c r="U2253" s="1">
        <v>42779</v>
      </c>
      <c r="V2253" s="13">
        <f t="shared" si="316"/>
        <v>42767</v>
      </c>
      <c r="W2253" s="14">
        <f t="shared" si="317"/>
        <v>42779</v>
      </c>
      <c r="X2253" s="1" t="str">
        <f t="shared" si="318"/>
        <v>Monday</v>
      </c>
      <c r="Y2253" s="2">
        <v>0.93814814814814806</v>
      </c>
      <c r="Z2253" s="2">
        <f t="shared" si="319"/>
        <v>0.95833333333333326</v>
      </c>
      <c r="AA2253">
        <f>1</f>
        <v>1</v>
      </c>
      <c r="AB2253" s="1">
        <v>42779</v>
      </c>
      <c r="AC2253" s="13">
        <f t="shared" si="320"/>
        <v>42767</v>
      </c>
      <c r="AD2253" s="14">
        <f t="shared" si="321"/>
        <v>42779</v>
      </c>
      <c r="AE2253" s="1" t="str">
        <f t="shared" si="322"/>
        <v>Monday</v>
      </c>
      <c r="AF2253" s="2">
        <v>0.94164351851851846</v>
      </c>
      <c r="AG2253" s="2">
        <f t="shared" si="323"/>
        <v>0.95833333333333326</v>
      </c>
      <c r="AH2253" t="s">
        <v>27</v>
      </c>
    </row>
    <row r="2254" spans="1:34" x14ac:dyDescent="0.2">
      <c r="A2254">
        <v>1387713</v>
      </c>
      <c r="B2254" t="s">
        <v>20</v>
      </c>
      <c r="C2254" t="s">
        <v>21</v>
      </c>
      <c r="D2254" t="s">
        <v>22</v>
      </c>
      <c r="E2254">
        <v>53226</v>
      </c>
      <c r="F2254" t="s">
        <v>23</v>
      </c>
      <c r="G2254" t="s">
        <v>24</v>
      </c>
      <c r="H2254">
        <v>5464</v>
      </c>
      <c r="I2254" t="s">
        <v>56</v>
      </c>
      <c r="J2254">
        <f>VLOOKUP(I2254,[1]Key!$A$1:$C$72,2,FALSE)</f>
        <v>43.059550000000002</v>
      </c>
      <c r="K2254">
        <f>VLOOKUP(I2254,[1]Key!$A$1:$C$72,3,FALSE)</f>
        <v>-88.008840000000006</v>
      </c>
      <c r="L2254" t="s">
        <v>56</v>
      </c>
      <c r="M2254">
        <f>VLOOKUP(L2254,[1]Key!$A$1:$C$72,2,FALSE)</f>
        <v>43.059550000000002</v>
      </c>
      <c r="N2254">
        <f>VLOOKUP(L2254,[1]Key!$A$1:$C$72,3,FALSE)</f>
        <v>-88.008840000000006</v>
      </c>
      <c r="O2254">
        <v>36</v>
      </c>
      <c r="P2254">
        <v>0</v>
      </c>
      <c r="Q2254">
        <v>5.4</v>
      </c>
      <c r="R2254">
        <v>5.0999999999999996</v>
      </c>
      <c r="S2254">
        <v>216</v>
      </c>
      <c r="T2254">
        <f t="shared" si="315"/>
        <v>-1</v>
      </c>
      <c r="U2254" s="1">
        <v>42784</v>
      </c>
      <c r="V2254" s="13">
        <f t="shared" si="316"/>
        <v>42767</v>
      </c>
      <c r="W2254" s="14">
        <f t="shared" si="317"/>
        <v>42784</v>
      </c>
      <c r="X2254" s="1" t="str">
        <f t="shared" si="318"/>
        <v>Saturday</v>
      </c>
      <c r="Y2254" s="2">
        <v>0.4259027777777778</v>
      </c>
      <c r="Z2254" s="2">
        <f t="shared" si="319"/>
        <v>0.41666666666666663</v>
      </c>
      <c r="AA2254">
        <f>1</f>
        <v>1</v>
      </c>
      <c r="AB2254" s="1">
        <v>42784</v>
      </c>
      <c r="AC2254" s="13">
        <f t="shared" si="320"/>
        <v>42767</v>
      </c>
      <c r="AD2254" s="14">
        <f t="shared" si="321"/>
        <v>42784</v>
      </c>
      <c r="AE2254" s="1" t="str">
        <f t="shared" si="322"/>
        <v>Saturday</v>
      </c>
      <c r="AF2254" s="2">
        <v>0.45119212962962968</v>
      </c>
      <c r="AG2254" s="2">
        <f t="shared" si="323"/>
        <v>0.45833333333333331</v>
      </c>
      <c r="AH2254" t="s">
        <v>35</v>
      </c>
    </row>
    <row r="2255" spans="1:34" x14ac:dyDescent="0.2">
      <c r="A2255">
        <v>1387849</v>
      </c>
      <c r="B2255" t="s">
        <v>20</v>
      </c>
      <c r="C2255" t="s">
        <v>117</v>
      </c>
      <c r="D2255" t="s">
        <v>22</v>
      </c>
      <c r="E2255">
        <v>53105</v>
      </c>
      <c r="F2255" t="s">
        <v>23</v>
      </c>
      <c r="G2255" t="s">
        <v>24</v>
      </c>
      <c r="H2255">
        <v>11168</v>
      </c>
      <c r="I2255" t="s">
        <v>81</v>
      </c>
      <c r="J2255">
        <f>VLOOKUP(I2255,[1]Key!$A$1:$C$72,2,FALSE)</f>
        <v>43.06033</v>
      </c>
      <c r="K2255">
        <f>VLOOKUP(I2255,[1]Key!$A$1:$C$72,3,FALSE)</f>
        <v>-87.89546</v>
      </c>
      <c r="L2255" t="s">
        <v>78</v>
      </c>
      <c r="M2255">
        <f>VLOOKUP(L2255,[1]Key!$A$1:$C$72,2,FALSE)</f>
        <v>43.060250000000003</v>
      </c>
      <c r="N2255">
        <f>VLOOKUP(L2255,[1]Key!$A$1:$C$72,3,FALSE)</f>
        <v>-87.892169999999993</v>
      </c>
      <c r="O2255">
        <v>1</v>
      </c>
      <c r="P2255">
        <v>0</v>
      </c>
      <c r="Q2255">
        <v>0.2</v>
      </c>
      <c r="R2255">
        <v>0.1</v>
      </c>
      <c r="S2255">
        <v>6</v>
      </c>
      <c r="T2255">
        <f t="shared" si="315"/>
        <v>-1</v>
      </c>
      <c r="U2255" s="1">
        <v>42772</v>
      </c>
      <c r="V2255" s="13">
        <f t="shared" si="316"/>
        <v>42767</v>
      </c>
      <c r="W2255" s="14">
        <f t="shared" si="317"/>
        <v>42772</v>
      </c>
      <c r="X2255" s="1" t="str">
        <f t="shared" si="318"/>
        <v>Monday</v>
      </c>
      <c r="Y2255" s="2">
        <v>0.91552083333333334</v>
      </c>
      <c r="Z2255" s="2">
        <f t="shared" si="319"/>
        <v>0.91666666666666663</v>
      </c>
      <c r="AA2255">
        <f>1</f>
        <v>1</v>
      </c>
      <c r="AB2255" s="1">
        <v>42772</v>
      </c>
      <c r="AC2255" s="13">
        <f t="shared" si="320"/>
        <v>42767</v>
      </c>
      <c r="AD2255" s="14">
        <f t="shared" si="321"/>
        <v>42772</v>
      </c>
      <c r="AE2255" s="1" t="str">
        <f t="shared" si="322"/>
        <v>Monday</v>
      </c>
      <c r="AF2255" s="2">
        <v>0.91622685185185182</v>
      </c>
      <c r="AG2255" s="2">
        <f t="shared" si="323"/>
        <v>0.91666666666666663</v>
      </c>
      <c r="AH2255" t="s">
        <v>27</v>
      </c>
    </row>
    <row r="2256" spans="1:34" x14ac:dyDescent="0.2">
      <c r="A2256">
        <v>1387849</v>
      </c>
      <c r="B2256" t="s">
        <v>20</v>
      </c>
      <c r="C2256" t="s">
        <v>117</v>
      </c>
      <c r="D2256" t="s">
        <v>22</v>
      </c>
      <c r="E2256">
        <v>53105</v>
      </c>
      <c r="F2256" t="s">
        <v>23</v>
      </c>
      <c r="G2256" t="s">
        <v>24</v>
      </c>
      <c r="H2256">
        <v>11168</v>
      </c>
      <c r="I2256" t="s">
        <v>78</v>
      </c>
      <c r="J2256">
        <f>VLOOKUP(I2256,[1]Key!$A$1:$C$72,2,FALSE)</f>
        <v>43.060250000000003</v>
      </c>
      <c r="K2256">
        <f>VLOOKUP(I2256,[1]Key!$A$1:$C$72,3,FALSE)</f>
        <v>-87.892169999999993</v>
      </c>
      <c r="L2256" t="s">
        <v>81</v>
      </c>
      <c r="M2256">
        <f>VLOOKUP(L2256,[1]Key!$A$1:$C$72,2,FALSE)</f>
        <v>43.06033</v>
      </c>
      <c r="N2256">
        <f>VLOOKUP(L2256,[1]Key!$A$1:$C$72,3,FALSE)</f>
        <v>-87.89546</v>
      </c>
      <c r="O2256">
        <v>1</v>
      </c>
      <c r="P2256">
        <v>0</v>
      </c>
      <c r="Q2256">
        <v>0.2</v>
      </c>
      <c r="R2256">
        <v>0.1</v>
      </c>
      <c r="S2256">
        <v>6</v>
      </c>
      <c r="T2256">
        <f t="shared" si="315"/>
        <v>-1</v>
      </c>
      <c r="U2256" s="1">
        <v>42772</v>
      </c>
      <c r="V2256" s="13">
        <f t="shared" si="316"/>
        <v>42767</v>
      </c>
      <c r="W2256" s="14">
        <f t="shared" si="317"/>
        <v>42772</v>
      </c>
      <c r="X2256" s="1" t="str">
        <f t="shared" si="318"/>
        <v>Monday</v>
      </c>
      <c r="Y2256" s="2">
        <v>0.97197916666666673</v>
      </c>
      <c r="Z2256" s="2">
        <f t="shared" si="319"/>
        <v>0.95833333333333326</v>
      </c>
      <c r="AA2256">
        <f>1</f>
        <v>1</v>
      </c>
      <c r="AB2256" s="1">
        <v>42772</v>
      </c>
      <c r="AC2256" s="13">
        <f t="shared" si="320"/>
        <v>42767</v>
      </c>
      <c r="AD2256" s="14">
        <f t="shared" si="321"/>
        <v>42772</v>
      </c>
      <c r="AE2256" s="1" t="str">
        <f t="shared" si="322"/>
        <v>Monday</v>
      </c>
      <c r="AF2256" s="2">
        <v>0.9728472222222222</v>
      </c>
      <c r="AG2256" s="2">
        <f t="shared" si="323"/>
        <v>0.95833333333333326</v>
      </c>
      <c r="AH2256" t="s">
        <v>27</v>
      </c>
    </row>
    <row r="2257" spans="1:34" x14ac:dyDescent="0.2">
      <c r="A2257">
        <v>1387849</v>
      </c>
      <c r="B2257" t="s">
        <v>20</v>
      </c>
      <c r="C2257" t="s">
        <v>117</v>
      </c>
      <c r="D2257" t="s">
        <v>22</v>
      </c>
      <c r="E2257">
        <v>53105</v>
      </c>
      <c r="F2257" t="s">
        <v>23</v>
      </c>
      <c r="G2257" t="s">
        <v>24</v>
      </c>
      <c r="H2257">
        <v>5567</v>
      </c>
      <c r="I2257" t="s">
        <v>81</v>
      </c>
      <c r="J2257">
        <f>VLOOKUP(I2257,[1]Key!$A$1:$C$72,2,FALSE)</f>
        <v>43.06033</v>
      </c>
      <c r="K2257">
        <f>VLOOKUP(I2257,[1]Key!$A$1:$C$72,3,FALSE)</f>
        <v>-87.89546</v>
      </c>
      <c r="L2257" t="s">
        <v>78</v>
      </c>
      <c r="M2257">
        <f>VLOOKUP(L2257,[1]Key!$A$1:$C$72,2,FALSE)</f>
        <v>43.060250000000003</v>
      </c>
      <c r="N2257">
        <f>VLOOKUP(L2257,[1]Key!$A$1:$C$72,3,FALSE)</f>
        <v>-87.892169999999993</v>
      </c>
      <c r="O2257">
        <v>1</v>
      </c>
      <c r="P2257">
        <v>0</v>
      </c>
      <c r="Q2257">
        <v>0.2</v>
      </c>
      <c r="R2257">
        <v>0.1</v>
      </c>
      <c r="S2257">
        <v>6</v>
      </c>
      <c r="T2257">
        <f t="shared" si="315"/>
        <v>-1</v>
      </c>
      <c r="U2257" s="1">
        <v>42785</v>
      </c>
      <c r="V2257" s="13">
        <f t="shared" si="316"/>
        <v>42767</v>
      </c>
      <c r="W2257" s="14">
        <f t="shared" si="317"/>
        <v>42785</v>
      </c>
      <c r="X2257" s="1" t="str">
        <f t="shared" si="318"/>
        <v>Sunday</v>
      </c>
      <c r="Y2257" s="2">
        <v>0.62866898148148154</v>
      </c>
      <c r="Z2257" s="2">
        <f t="shared" si="319"/>
        <v>0.625</v>
      </c>
      <c r="AA2257">
        <f>1</f>
        <v>1</v>
      </c>
      <c r="AB2257" s="1">
        <v>42785</v>
      </c>
      <c r="AC2257" s="13">
        <f t="shared" si="320"/>
        <v>42767</v>
      </c>
      <c r="AD2257" s="14">
        <f t="shared" si="321"/>
        <v>42785</v>
      </c>
      <c r="AE2257" s="1" t="str">
        <f t="shared" si="322"/>
        <v>Sunday</v>
      </c>
      <c r="AF2257" s="2">
        <v>0.62960648148148146</v>
      </c>
      <c r="AG2257" s="2">
        <f t="shared" si="323"/>
        <v>0.625</v>
      </c>
      <c r="AH2257" t="s">
        <v>27</v>
      </c>
    </row>
    <row r="2258" spans="1:34" x14ac:dyDescent="0.2">
      <c r="A2258">
        <v>1387849</v>
      </c>
      <c r="B2258" t="s">
        <v>20</v>
      </c>
      <c r="C2258" t="s">
        <v>117</v>
      </c>
      <c r="D2258" t="s">
        <v>22</v>
      </c>
      <c r="E2258">
        <v>53105</v>
      </c>
      <c r="F2258" t="s">
        <v>23</v>
      </c>
      <c r="G2258" t="s">
        <v>24</v>
      </c>
      <c r="H2258">
        <v>77</v>
      </c>
      <c r="I2258" t="s">
        <v>93</v>
      </c>
      <c r="J2258">
        <f>VLOOKUP(I2258,[1]Key!$A$1:$C$72,2,FALSE)</f>
        <v>43.069021999999997</v>
      </c>
      <c r="K2258">
        <f>VLOOKUP(I2258,[1]Key!$A$1:$C$72,3,FALSE)</f>
        <v>-87.887940999999998</v>
      </c>
      <c r="L2258" t="s">
        <v>78</v>
      </c>
      <c r="M2258">
        <f>VLOOKUP(L2258,[1]Key!$A$1:$C$72,2,FALSE)</f>
        <v>43.060250000000003</v>
      </c>
      <c r="N2258">
        <f>VLOOKUP(L2258,[1]Key!$A$1:$C$72,3,FALSE)</f>
        <v>-87.892169999999993</v>
      </c>
      <c r="O2258">
        <v>6</v>
      </c>
      <c r="P2258">
        <v>0</v>
      </c>
      <c r="Q2258">
        <v>0.9</v>
      </c>
      <c r="R2258">
        <v>0.9</v>
      </c>
      <c r="S2258">
        <v>36</v>
      </c>
      <c r="T2258">
        <f t="shared" si="315"/>
        <v>-1</v>
      </c>
      <c r="U2258" s="1">
        <v>42792</v>
      </c>
      <c r="V2258" s="13">
        <f t="shared" si="316"/>
        <v>42767</v>
      </c>
      <c r="W2258" s="14">
        <f t="shared" si="317"/>
        <v>42792</v>
      </c>
      <c r="X2258" s="1" t="str">
        <f t="shared" si="318"/>
        <v>Sunday</v>
      </c>
      <c r="Y2258" s="2">
        <v>0.12907407407407409</v>
      </c>
      <c r="Z2258" s="2">
        <f t="shared" si="319"/>
        <v>0.125</v>
      </c>
      <c r="AA2258">
        <f>1</f>
        <v>1</v>
      </c>
      <c r="AB2258" s="1">
        <v>42792</v>
      </c>
      <c r="AC2258" s="13">
        <f t="shared" si="320"/>
        <v>42767</v>
      </c>
      <c r="AD2258" s="14">
        <f t="shared" si="321"/>
        <v>42792</v>
      </c>
      <c r="AE2258" s="1" t="str">
        <f t="shared" si="322"/>
        <v>Sunday</v>
      </c>
      <c r="AF2258" s="2">
        <v>0.13276620370370371</v>
      </c>
      <c r="AG2258" s="2">
        <f t="shared" si="323"/>
        <v>0.125</v>
      </c>
      <c r="AH2258" t="s">
        <v>27</v>
      </c>
    </row>
    <row r="2259" spans="1:34" x14ac:dyDescent="0.2">
      <c r="A2259">
        <v>1387849</v>
      </c>
      <c r="B2259" t="s">
        <v>20</v>
      </c>
      <c r="C2259" t="s">
        <v>117</v>
      </c>
      <c r="D2259" t="s">
        <v>22</v>
      </c>
      <c r="E2259">
        <v>53105</v>
      </c>
      <c r="F2259" t="s">
        <v>23</v>
      </c>
      <c r="G2259" t="s">
        <v>24</v>
      </c>
      <c r="H2259">
        <v>36</v>
      </c>
      <c r="I2259" t="s">
        <v>81</v>
      </c>
      <c r="J2259">
        <f>VLOOKUP(I2259,[1]Key!$A$1:$C$72,2,FALSE)</f>
        <v>43.06033</v>
      </c>
      <c r="K2259">
        <f>VLOOKUP(I2259,[1]Key!$A$1:$C$72,3,FALSE)</f>
        <v>-87.89546</v>
      </c>
      <c r="L2259" t="s">
        <v>81</v>
      </c>
      <c r="M2259">
        <f>VLOOKUP(L2259,[1]Key!$A$1:$C$72,2,FALSE)</f>
        <v>43.06033</v>
      </c>
      <c r="N2259">
        <f>VLOOKUP(L2259,[1]Key!$A$1:$C$72,3,FALSE)</f>
        <v>-87.89546</v>
      </c>
      <c r="O2259">
        <v>3</v>
      </c>
      <c r="P2259">
        <v>0</v>
      </c>
      <c r="Q2259">
        <v>0.5</v>
      </c>
      <c r="R2259">
        <v>0.4</v>
      </c>
      <c r="S2259">
        <v>18</v>
      </c>
      <c r="T2259">
        <f t="shared" si="315"/>
        <v>-1</v>
      </c>
      <c r="U2259" s="1">
        <v>42788</v>
      </c>
      <c r="V2259" s="13">
        <f t="shared" si="316"/>
        <v>42767</v>
      </c>
      <c r="W2259" s="14">
        <f t="shared" si="317"/>
        <v>42788</v>
      </c>
      <c r="X2259" s="1" t="str">
        <f t="shared" si="318"/>
        <v>Wednesday</v>
      </c>
      <c r="Y2259" s="2">
        <v>0.94024305555555554</v>
      </c>
      <c r="Z2259" s="2">
        <f t="shared" si="319"/>
        <v>0.95833333333333326</v>
      </c>
      <c r="AA2259">
        <f>1</f>
        <v>1</v>
      </c>
      <c r="AB2259" s="1">
        <v>42788</v>
      </c>
      <c r="AC2259" s="13">
        <f t="shared" si="320"/>
        <v>42767</v>
      </c>
      <c r="AD2259" s="14">
        <f t="shared" si="321"/>
        <v>42788</v>
      </c>
      <c r="AE2259" s="1" t="str">
        <f t="shared" si="322"/>
        <v>Wednesday</v>
      </c>
      <c r="AF2259" s="2">
        <v>0.94177083333333333</v>
      </c>
      <c r="AG2259" s="2">
        <f t="shared" si="323"/>
        <v>0.95833333333333326</v>
      </c>
      <c r="AH2259" t="s">
        <v>35</v>
      </c>
    </row>
    <row r="2260" spans="1:34" x14ac:dyDescent="0.2">
      <c r="A2260">
        <v>1391757</v>
      </c>
      <c r="B2260" t="s">
        <v>20</v>
      </c>
      <c r="C2260" t="s">
        <v>28</v>
      </c>
      <c r="D2260" t="s">
        <v>22</v>
      </c>
      <c r="E2260">
        <v>53211</v>
      </c>
      <c r="F2260" t="s">
        <v>23</v>
      </c>
      <c r="G2260" t="s">
        <v>24</v>
      </c>
      <c r="H2260">
        <v>5550</v>
      </c>
      <c r="I2260" t="s">
        <v>60</v>
      </c>
      <c r="J2260">
        <f>VLOOKUP(I2260,[1]Key!$A$1:$C$72,2,FALSE)</f>
        <v>43.066893999999998</v>
      </c>
      <c r="K2260">
        <f>VLOOKUP(I2260,[1]Key!$A$1:$C$72,3,FALSE)</f>
        <v>-87.877936000000005</v>
      </c>
      <c r="L2260" t="s">
        <v>76</v>
      </c>
      <c r="M2260">
        <f>VLOOKUP(L2260,[1]Key!$A$1:$C$72,2,FALSE)</f>
        <v>43.063749000000001</v>
      </c>
      <c r="N2260">
        <f>VLOOKUP(L2260,[1]Key!$A$1:$C$72,3,FALSE)</f>
        <v>-87.887962999999999</v>
      </c>
      <c r="O2260">
        <v>5</v>
      </c>
      <c r="P2260">
        <v>0</v>
      </c>
      <c r="Q2260">
        <v>0.8</v>
      </c>
      <c r="R2260">
        <v>0.7</v>
      </c>
      <c r="S2260">
        <v>30</v>
      </c>
      <c r="T2260">
        <f t="shared" si="315"/>
        <v>-1</v>
      </c>
      <c r="U2260" s="1">
        <v>42775</v>
      </c>
      <c r="V2260" s="13">
        <f t="shared" si="316"/>
        <v>42767</v>
      </c>
      <c r="W2260" s="14">
        <f t="shared" si="317"/>
        <v>42775</v>
      </c>
      <c r="X2260" s="1" t="str">
        <f t="shared" si="318"/>
        <v>Thursday</v>
      </c>
      <c r="Y2260" s="2">
        <v>0.91347222222222213</v>
      </c>
      <c r="Z2260" s="2">
        <f t="shared" si="319"/>
        <v>0.91666666666666663</v>
      </c>
      <c r="AA2260">
        <f>1</f>
        <v>1</v>
      </c>
      <c r="AB2260" s="1">
        <v>42775</v>
      </c>
      <c r="AC2260" s="13">
        <f t="shared" si="320"/>
        <v>42767</v>
      </c>
      <c r="AD2260" s="14">
        <f t="shared" si="321"/>
        <v>42775</v>
      </c>
      <c r="AE2260" s="1" t="str">
        <f t="shared" si="322"/>
        <v>Thursday</v>
      </c>
      <c r="AF2260" s="2">
        <v>0.9170949074074074</v>
      </c>
      <c r="AG2260" s="2">
        <f t="shared" si="323"/>
        <v>0.91666666666666663</v>
      </c>
      <c r="AH2260" t="s">
        <v>27</v>
      </c>
    </row>
    <row r="2261" spans="1:34" x14ac:dyDescent="0.2">
      <c r="A2261">
        <v>1391757</v>
      </c>
      <c r="B2261" t="s">
        <v>20</v>
      </c>
      <c r="C2261" t="s">
        <v>28</v>
      </c>
      <c r="D2261" t="s">
        <v>22</v>
      </c>
      <c r="E2261">
        <v>53211</v>
      </c>
      <c r="F2261" t="s">
        <v>23</v>
      </c>
      <c r="G2261" t="s">
        <v>24</v>
      </c>
      <c r="H2261">
        <v>5539</v>
      </c>
      <c r="I2261" t="s">
        <v>60</v>
      </c>
      <c r="J2261">
        <f>VLOOKUP(I2261,[1]Key!$A$1:$C$72,2,FALSE)</f>
        <v>43.066893999999998</v>
      </c>
      <c r="K2261">
        <f>VLOOKUP(I2261,[1]Key!$A$1:$C$72,3,FALSE)</f>
        <v>-87.877936000000005</v>
      </c>
      <c r="L2261" t="s">
        <v>76</v>
      </c>
      <c r="M2261">
        <f>VLOOKUP(L2261,[1]Key!$A$1:$C$72,2,FALSE)</f>
        <v>43.063749000000001</v>
      </c>
      <c r="N2261">
        <f>VLOOKUP(L2261,[1]Key!$A$1:$C$72,3,FALSE)</f>
        <v>-87.887962999999999</v>
      </c>
      <c r="O2261">
        <v>6</v>
      </c>
      <c r="P2261">
        <v>0</v>
      </c>
      <c r="Q2261">
        <v>0.9</v>
      </c>
      <c r="R2261">
        <v>0.9</v>
      </c>
      <c r="S2261">
        <v>36</v>
      </c>
      <c r="T2261">
        <f t="shared" si="315"/>
        <v>-1</v>
      </c>
      <c r="U2261" s="1">
        <v>42767</v>
      </c>
      <c r="V2261" s="13">
        <f t="shared" si="316"/>
        <v>42767</v>
      </c>
      <c r="W2261" s="14">
        <f t="shared" si="317"/>
        <v>42767</v>
      </c>
      <c r="X2261" s="1" t="str">
        <f t="shared" si="318"/>
        <v>Wednesday</v>
      </c>
      <c r="Y2261" s="2">
        <v>0.82481481481481478</v>
      </c>
      <c r="Z2261" s="2">
        <f t="shared" si="319"/>
        <v>0.83333333333333326</v>
      </c>
      <c r="AA2261">
        <f>1</f>
        <v>1</v>
      </c>
      <c r="AB2261" s="1">
        <v>42767</v>
      </c>
      <c r="AC2261" s="13">
        <f t="shared" si="320"/>
        <v>42767</v>
      </c>
      <c r="AD2261" s="14">
        <f t="shared" si="321"/>
        <v>42767</v>
      </c>
      <c r="AE2261" s="1" t="str">
        <f t="shared" si="322"/>
        <v>Wednesday</v>
      </c>
      <c r="AF2261" s="2">
        <v>0.82866898148148149</v>
      </c>
      <c r="AG2261" s="2">
        <f t="shared" si="323"/>
        <v>0.83333333333333326</v>
      </c>
      <c r="AH2261" t="s">
        <v>27</v>
      </c>
    </row>
    <row r="2262" spans="1:34" x14ac:dyDescent="0.2">
      <c r="A2262">
        <v>1391757</v>
      </c>
      <c r="B2262" t="s">
        <v>20</v>
      </c>
      <c r="C2262" t="s">
        <v>28</v>
      </c>
      <c r="D2262" t="s">
        <v>22</v>
      </c>
      <c r="E2262">
        <v>53211</v>
      </c>
      <c r="F2262" t="s">
        <v>23</v>
      </c>
      <c r="G2262" t="s">
        <v>24</v>
      </c>
      <c r="H2262">
        <v>11051</v>
      </c>
      <c r="I2262" t="s">
        <v>43</v>
      </c>
      <c r="J2262">
        <f>VLOOKUP(I2262,[1]Key!$A$1:$C$72,2,FALSE)</f>
        <v>43.03886</v>
      </c>
      <c r="K2262">
        <f>VLOOKUP(I2262,[1]Key!$A$1:$C$72,3,FALSE)</f>
        <v>-87.902720000000002</v>
      </c>
      <c r="L2262" t="s">
        <v>65</v>
      </c>
      <c r="M2262">
        <f>VLOOKUP(L2262,[1]Key!$A$1:$C$72,2,FALSE)</f>
        <v>43.060786</v>
      </c>
      <c r="N2262">
        <f>VLOOKUP(L2262,[1]Key!$A$1:$C$72,3,FALSE)</f>
        <v>-87.883825999999999</v>
      </c>
      <c r="O2262">
        <v>26</v>
      </c>
      <c r="P2262">
        <v>0</v>
      </c>
      <c r="Q2262">
        <v>3.9</v>
      </c>
      <c r="R2262">
        <v>3.7</v>
      </c>
      <c r="S2262">
        <v>156</v>
      </c>
      <c r="T2262">
        <f t="shared" si="315"/>
        <v>-1</v>
      </c>
      <c r="U2262" s="1">
        <v>42788</v>
      </c>
      <c r="V2262" s="13">
        <f t="shared" si="316"/>
        <v>42767</v>
      </c>
      <c r="W2262" s="14">
        <f t="shared" si="317"/>
        <v>42788</v>
      </c>
      <c r="X2262" s="1" t="str">
        <f t="shared" si="318"/>
        <v>Wednesday</v>
      </c>
      <c r="Y2262" s="2">
        <v>0.78013888888888883</v>
      </c>
      <c r="Z2262" s="2">
        <f t="shared" si="319"/>
        <v>0.79166666666666663</v>
      </c>
      <c r="AA2262">
        <f>1</f>
        <v>1</v>
      </c>
      <c r="AB2262" s="1">
        <v>42788</v>
      </c>
      <c r="AC2262" s="13">
        <f t="shared" si="320"/>
        <v>42767</v>
      </c>
      <c r="AD2262" s="14">
        <f t="shared" si="321"/>
        <v>42788</v>
      </c>
      <c r="AE2262" s="1" t="str">
        <f t="shared" si="322"/>
        <v>Wednesday</v>
      </c>
      <c r="AF2262" s="2">
        <v>0.7984837962962964</v>
      </c>
      <c r="AG2262" s="2">
        <f t="shared" si="323"/>
        <v>0.79166666666666663</v>
      </c>
      <c r="AH2262" t="s">
        <v>27</v>
      </c>
    </row>
    <row r="2263" spans="1:34" x14ac:dyDescent="0.2">
      <c r="A2263">
        <v>1391757</v>
      </c>
      <c r="B2263" t="s">
        <v>20</v>
      </c>
      <c r="C2263" t="s">
        <v>28</v>
      </c>
      <c r="D2263" t="s">
        <v>22</v>
      </c>
      <c r="E2263">
        <v>53211</v>
      </c>
      <c r="F2263" t="s">
        <v>23</v>
      </c>
      <c r="G2263" t="s">
        <v>24</v>
      </c>
      <c r="H2263">
        <v>5421</v>
      </c>
      <c r="I2263" t="s">
        <v>43</v>
      </c>
      <c r="J2263">
        <f>VLOOKUP(I2263,[1]Key!$A$1:$C$72,2,FALSE)</f>
        <v>43.03886</v>
      </c>
      <c r="K2263">
        <f>VLOOKUP(I2263,[1]Key!$A$1:$C$72,3,FALSE)</f>
        <v>-87.902720000000002</v>
      </c>
      <c r="L2263" t="s">
        <v>31</v>
      </c>
      <c r="M2263">
        <f>VLOOKUP(L2263,[1]Key!$A$1:$C$72,2,FALSE)</f>
        <v>43.03519</v>
      </c>
      <c r="N2263">
        <f>VLOOKUP(L2263,[1]Key!$A$1:$C$72,3,FALSE)</f>
        <v>-87.907390000000007</v>
      </c>
      <c r="O2263">
        <v>3</v>
      </c>
      <c r="P2263">
        <v>0</v>
      </c>
      <c r="Q2263">
        <v>0.5</v>
      </c>
      <c r="R2263">
        <v>0.4</v>
      </c>
      <c r="S2263">
        <v>18</v>
      </c>
      <c r="T2263">
        <f t="shared" si="315"/>
        <v>-1</v>
      </c>
      <c r="U2263" s="1">
        <v>42790</v>
      </c>
      <c r="V2263" s="13">
        <f t="shared" si="316"/>
        <v>42767</v>
      </c>
      <c r="W2263" s="14">
        <f t="shared" si="317"/>
        <v>42790</v>
      </c>
      <c r="X2263" s="1" t="str">
        <f t="shared" si="318"/>
        <v>Friday</v>
      </c>
      <c r="Y2263" s="2">
        <v>0.81736111111111109</v>
      </c>
      <c r="Z2263" s="2">
        <f t="shared" si="319"/>
        <v>0.83333333333333326</v>
      </c>
      <c r="AA2263">
        <f>1</f>
        <v>1</v>
      </c>
      <c r="AB2263" s="1">
        <v>42790</v>
      </c>
      <c r="AC2263" s="13">
        <f t="shared" si="320"/>
        <v>42767</v>
      </c>
      <c r="AD2263" s="14">
        <f t="shared" si="321"/>
        <v>42790</v>
      </c>
      <c r="AE2263" s="1" t="str">
        <f t="shared" si="322"/>
        <v>Friday</v>
      </c>
      <c r="AF2263" s="2">
        <v>0.81964120370370364</v>
      </c>
      <c r="AG2263" s="2">
        <f t="shared" si="323"/>
        <v>0.83333333333333326</v>
      </c>
      <c r="AH2263" t="s">
        <v>27</v>
      </c>
    </row>
    <row r="2264" spans="1:34" x14ac:dyDescent="0.2">
      <c r="A2264">
        <v>1391757</v>
      </c>
      <c r="B2264" t="s">
        <v>20</v>
      </c>
      <c r="C2264" t="s">
        <v>28</v>
      </c>
      <c r="D2264" t="s">
        <v>22</v>
      </c>
      <c r="E2264">
        <v>53211</v>
      </c>
      <c r="F2264" t="s">
        <v>23</v>
      </c>
      <c r="G2264" t="s">
        <v>24</v>
      </c>
      <c r="H2264">
        <v>5442</v>
      </c>
      <c r="I2264" t="s">
        <v>65</v>
      </c>
      <c r="J2264">
        <f>VLOOKUP(I2264,[1]Key!$A$1:$C$72,2,FALSE)</f>
        <v>43.060786</v>
      </c>
      <c r="K2264">
        <f>VLOOKUP(I2264,[1]Key!$A$1:$C$72,3,FALSE)</f>
        <v>-87.883825999999999</v>
      </c>
      <c r="L2264" t="s">
        <v>76</v>
      </c>
      <c r="M2264">
        <f>VLOOKUP(L2264,[1]Key!$A$1:$C$72,2,FALSE)</f>
        <v>43.063749000000001</v>
      </c>
      <c r="N2264">
        <f>VLOOKUP(L2264,[1]Key!$A$1:$C$72,3,FALSE)</f>
        <v>-87.887962999999999</v>
      </c>
      <c r="O2264">
        <v>4</v>
      </c>
      <c r="P2264">
        <v>0</v>
      </c>
      <c r="Q2264">
        <v>0.6</v>
      </c>
      <c r="R2264">
        <v>0.6</v>
      </c>
      <c r="S2264">
        <v>24</v>
      </c>
      <c r="T2264">
        <f t="shared" si="315"/>
        <v>-1</v>
      </c>
      <c r="U2264" s="1">
        <v>42793</v>
      </c>
      <c r="V2264" s="13">
        <f t="shared" si="316"/>
        <v>42767</v>
      </c>
      <c r="W2264" s="14">
        <f t="shared" si="317"/>
        <v>42793</v>
      </c>
      <c r="X2264" s="1" t="str">
        <f t="shared" si="318"/>
        <v>Monday</v>
      </c>
      <c r="Y2264" s="2">
        <v>0.81859953703703703</v>
      </c>
      <c r="Z2264" s="2">
        <f t="shared" si="319"/>
        <v>0.83333333333333326</v>
      </c>
      <c r="AA2264">
        <f>1</f>
        <v>1</v>
      </c>
      <c r="AB2264" s="1">
        <v>42793</v>
      </c>
      <c r="AC2264" s="13">
        <f t="shared" si="320"/>
        <v>42767</v>
      </c>
      <c r="AD2264" s="14">
        <f t="shared" si="321"/>
        <v>42793</v>
      </c>
      <c r="AE2264" s="1" t="str">
        <f t="shared" si="322"/>
        <v>Monday</v>
      </c>
      <c r="AF2264" s="2">
        <v>0.82114583333333335</v>
      </c>
      <c r="AG2264" s="2">
        <f t="shared" si="323"/>
        <v>0.83333333333333326</v>
      </c>
      <c r="AH2264" t="s">
        <v>27</v>
      </c>
    </row>
    <row r="2265" spans="1:34" x14ac:dyDescent="0.2">
      <c r="A2265">
        <v>1397103</v>
      </c>
      <c r="B2265" t="s">
        <v>20</v>
      </c>
      <c r="C2265" t="s">
        <v>28</v>
      </c>
      <c r="D2265" t="s">
        <v>22</v>
      </c>
      <c r="E2265">
        <v>53211</v>
      </c>
      <c r="F2265" t="s">
        <v>23</v>
      </c>
      <c r="G2265" t="s">
        <v>24</v>
      </c>
      <c r="H2265">
        <v>5437</v>
      </c>
      <c r="I2265" t="s">
        <v>87</v>
      </c>
      <c r="J2265">
        <f>VLOOKUP(I2265,[1]Key!$A$1:$C$72,2,FALSE)</f>
        <v>43.077359999999999</v>
      </c>
      <c r="K2265">
        <f>VLOOKUP(I2265,[1]Key!$A$1:$C$72,3,FALSE)</f>
        <v>-87.880769999999998</v>
      </c>
      <c r="L2265" t="s">
        <v>60</v>
      </c>
      <c r="M2265">
        <f>VLOOKUP(L2265,[1]Key!$A$1:$C$72,2,FALSE)</f>
        <v>43.066893999999998</v>
      </c>
      <c r="N2265">
        <f>VLOOKUP(L2265,[1]Key!$A$1:$C$72,3,FALSE)</f>
        <v>-87.877936000000005</v>
      </c>
      <c r="O2265">
        <v>7</v>
      </c>
      <c r="P2265">
        <v>0</v>
      </c>
      <c r="Q2265">
        <v>1.1000000000000001</v>
      </c>
      <c r="R2265">
        <v>1</v>
      </c>
      <c r="S2265">
        <v>42</v>
      </c>
      <c r="T2265">
        <f t="shared" si="315"/>
        <v>-1</v>
      </c>
      <c r="U2265" s="1">
        <v>42786</v>
      </c>
      <c r="V2265" s="13">
        <f t="shared" si="316"/>
        <v>42767</v>
      </c>
      <c r="W2265" s="14">
        <f t="shared" si="317"/>
        <v>42786</v>
      </c>
      <c r="X2265" s="1" t="str">
        <f t="shared" si="318"/>
        <v>Monday</v>
      </c>
      <c r="Y2265" s="2">
        <v>0.58248842592592587</v>
      </c>
      <c r="Z2265" s="2">
        <f t="shared" si="319"/>
        <v>0.58333333333333326</v>
      </c>
      <c r="AA2265">
        <f>1</f>
        <v>1</v>
      </c>
      <c r="AB2265" s="1">
        <v>42786</v>
      </c>
      <c r="AC2265" s="13">
        <f t="shared" si="320"/>
        <v>42767</v>
      </c>
      <c r="AD2265" s="14">
        <f t="shared" si="321"/>
        <v>42786</v>
      </c>
      <c r="AE2265" s="1" t="str">
        <f t="shared" si="322"/>
        <v>Monday</v>
      </c>
      <c r="AF2265" s="2">
        <v>0.5869212962962963</v>
      </c>
      <c r="AG2265" s="2">
        <f t="shared" si="323"/>
        <v>0.58333333333333326</v>
      </c>
      <c r="AH2265" t="s">
        <v>27</v>
      </c>
    </row>
    <row r="2266" spans="1:34" x14ac:dyDescent="0.2">
      <c r="A2266">
        <v>1397107</v>
      </c>
      <c r="B2266" t="s">
        <v>20</v>
      </c>
      <c r="C2266" t="s">
        <v>90</v>
      </c>
      <c r="D2266" t="s">
        <v>22</v>
      </c>
      <c r="E2266">
        <v>53233</v>
      </c>
      <c r="F2266" t="s">
        <v>23</v>
      </c>
      <c r="G2266" t="s">
        <v>24</v>
      </c>
      <c r="H2266">
        <v>5524</v>
      </c>
      <c r="I2266" t="s">
        <v>75</v>
      </c>
      <c r="J2266">
        <f>VLOOKUP(I2266,[1]Key!$A$1:$C$72,2,FALSE)</f>
        <v>43.056539999999998</v>
      </c>
      <c r="K2266">
        <f>VLOOKUP(I2266,[1]Key!$A$1:$C$72,3,FALSE)</f>
        <v>-87.914370000000005</v>
      </c>
      <c r="L2266" t="s">
        <v>75</v>
      </c>
      <c r="M2266">
        <f>VLOOKUP(L2266,[1]Key!$A$1:$C$72,2,FALSE)</f>
        <v>43.056539999999998</v>
      </c>
      <c r="N2266">
        <f>VLOOKUP(L2266,[1]Key!$A$1:$C$72,3,FALSE)</f>
        <v>-87.914370000000005</v>
      </c>
      <c r="O2266">
        <v>11</v>
      </c>
      <c r="P2266">
        <v>0</v>
      </c>
      <c r="Q2266">
        <v>1.7</v>
      </c>
      <c r="R2266">
        <v>1.6</v>
      </c>
      <c r="S2266">
        <v>66</v>
      </c>
      <c r="T2266">
        <f t="shared" si="315"/>
        <v>-1</v>
      </c>
      <c r="U2266" s="1">
        <v>42768</v>
      </c>
      <c r="V2266" s="13">
        <f t="shared" si="316"/>
        <v>42767</v>
      </c>
      <c r="W2266" s="14">
        <f t="shared" si="317"/>
        <v>42768</v>
      </c>
      <c r="X2266" s="1" t="str">
        <f t="shared" si="318"/>
        <v>Thursday</v>
      </c>
      <c r="Y2266" s="2">
        <v>0.47756944444444444</v>
      </c>
      <c r="Z2266" s="2">
        <f t="shared" si="319"/>
        <v>0.45833333333333331</v>
      </c>
      <c r="AA2266">
        <f>1</f>
        <v>1</v>
      </c>
      <c r="AB2266" s="1">
        <v>42768</v>
      </c>
      <c r="AC2266" s="13">
        <f t="shared" si="320"/>
        <v>42767</v>
      </c>
      <c r="AD2266" s="14">
        <f t="shared" si="321"/>
        <v>42768</v>
      </c>
      <c r="AE2266" s="1" t="str">
        <f t="shared" si="322"/>
        <v>Thursday</v>
      </c>
      <c r="AF2266" s="2">
        <v>0.48495370370370372</v>
      </c>
      <c r="AG2266" s="2">
        <f t="shared" si="323"/>
        <v>0.5</v>
      </c>
      <c r="AH2266" t="s">
        <v>35</v>
      </c>
    </row>
    <row r="2267" spans="1:34" x14ac:dyDescent="0.2">
      <c r="A2267">
        <v>1397107</v>
      </c>
      <c r="B2267" t="s">
        <v>20</v>
      </c>
      <c r="C2267" t="s">
        <v>90</v>
      </c>
      <c r="D2267" t="s">
        <v>22</v>
      </c>
      <c r="E2267">
        <v>53233</v>
      </c>
      <c r="F2267" t="s">
        <v>23</v>
      </c>
      <c r="G2267" t="s">
        <v>24</v>
      </c>
      <c r="H2267">
        <v>5584</v>
      </c>
      <c r="I2267" t="s">
        <v>75</v>
      </c>
      <c r="J2267">
        <f>VLOOKUP(I2267,[1]Key!$A$1:$C$72,2,FALSE)</f>
        <v>43.056539999999998</v>
      </c>
      <c r="K2267">
        <f>VLOOKUP(I2267,[1]Key!$A$1:$C$72,3,FALSE)</f>
        <v>-87.914370000000005</v>
      </c>
      <c r="L2267" t="s">
        <v>75</v>
      </c>
      <c r="M2267">
        <f>VLOOKUP(L2267,[1]Key!$A$1:$C$72,2,FALSE)</f>
        <v>43.056539999999998</v>
      </c>
      <c r="N2267">
        <f>VLOOKUP(L2267,[1]Key!$A$1:$C$72,3,FALSE)</f>
        <v>-87.914370000000005</v>
      </c>
      <c r="O2267">
        <v>9</v>
      </c>
      <c r="P2267">
        <v>0</v>
      </c>
      <c r="Q2267">
        <v>1.4</v>
      </c>
      <c r="R2267">
        <v>1.3</v>
      </c>
      <c r="S2267">
        <v>54</v>
      </c>
      <c r="T2267">
        <f t="shared" si="315"/>
        <v>-1</v>
      </c>
      <c r="U2267" s="1">
        <v>42794</v>
      </c>
      <c r="V2267" s="13">
        <f t="shared" si="316"/>
        <v>42767</v>
      </c>
      <c r="W2267" s="14">
        <f t="shared" si="317"/>
        <v>42794</v>
      </c>
      <c r="X2267" s="1" t="str">
        <f t="shared" si="318"/>
        <v>Tuesday</v>
      </c>
      <c r="Y2267" s="2">
        <v>0.66420138888888891</v>
      </c>
      <c r="Z2267" s="2">
        <f t="shared" si="319"/>
        <v>0.66666666666666663</v>
      </c>
      <c r="AA2267">
        <f>1</f>
        <v>1</v>
      </c>
      <c r="AB2267" s="1">
        <v>42794</v>
      </c>
      <c r="AC2267" s="13">
        <f t="shared" si="320"/>
        <v>42767</v>
      </c>
      <c r="AD2267" s="14">
        <f t="shared" si="321"/>
        <v>42794</v>
      </c>
      <c r="AE2267" s="1" t="str">
        <f t="shared" si="322"/>
        <v>Tuesday</v>
      </c>
      <c r="AF2267" s="2">
        <v>0.67062499999999992</v>
      </c>
      <c r="AG2267" s="2">
        <f t="shared" si="323"/>
        <v>0.66666666666666663</v>
      </c>
      <c r="AH2267" t="s">
        <v>35</v>
      </c>
    </row>
    <row r="2268" spans="1:34" x14ac:dyDescent="0.2">
      <c r="A2268">
        <v>1400126</v>
      </c>
      <c r="B2268" t="s">
        <v>20</v>
      </c>
      <c r="C2268" t="s">
        <v>28</v>
      </c>
      <c r="D2268" t="s">
        <v>22</v>
      </c>
      <c r="E2268">
        <v>53211</v>
      </c>
      <c r="F2268" t="s">
        <v>23</v>
      </c>
      <c r="G2268" t="s">
        <v>24</v>
      </c>
      <c r="H2268">
        <v>11144</v>
      </c>
      <c r="I2268" t="s">
        <v>60</v>
      </c>
      <c r="J2268">
        <f>VLOOKUP(I2268,[1]Key!$A$1:$C$72,2,FALSE)</f>
        <v>43.066893999999998</v>
      </c>
      <c r="K2268">
        <f>VLOOKUP(I2268,[1]Key!$A$1:$C$72,3,FALSE)</f>
        <v>-87.877936000000005</v>
      </c>
      <c r="L2268" t="s">
        <v>81</v>
      </c>
      <c r="M2268">
        <f>VLOOKUP(L2268,[1]Key!$A$1:$C$72,2,FALSE)</f>
        <v>43.06033</v>
      </c>
      <c r="N2268">
        <f>VLOOKUP(L2268,[1]Key!$A$1:$C$72,3,FALSE)</f>
        <v>-87.89546</v>
      </c>
      <c r="O2268">
        <v>9</v>
      </c>
      <c r="P2268">
        <v>0</v>
      </c>
      <c r="Q2268">
        <v>1.4</v>
      </c>
      <c r="R2268">
        <v>1.3</v>
      </c>
      <c r="S2268">
        <v>54</v>
      </c>
      <c r="T2268">
        <f t="shared" si="315"/>
        <v>-1</v>
      </c>
      <c r="U2268" s="1">
        <v>42779</v>
      </c>
      <c r="V2268" s="13">
        <f t="shared" si="316"/>
        <v>42767</v>
      </c>
      <c r="W2268" s="14">
        <f t="shared" si="317"/>
        <v>42779</v>
      </c>
      <c r="X2268" s="1" t="str">
        <f t="shared" si="318"/>
        <v>Monday</v>
      </c>
      <c r="Y2268" s="2">
        <v>0.76474537037037038</v>
      </c>
      <c r="Z2268" s="2">
        <f t="shared" si="319"/>
        <v>0.75</v>
      </c>
      <c r="AA2268">
        <f>1</f>
        <v>1</v>
      </c>
      <c r="AB2268" s="1">
        <v>42779</v>
      </c>
      <c r="AC2268" s="13">
        <f t="shared" si="320"/>
        <v>42767</v>
      </c>
      <c r="AD2268" s="14">
        <f t="shared" si="321"/>
        <v>42779</v>
      </c>
      <c r="AE2268" s="1" t="str">
        <f t="shared" si="322"/>
        <v>Monday</v>
      </c>
      <c r="AF2268" s="2">
        <v>0.77121527777777776</v>
      </c>
      <c r="AG2268" s="2">
        <f t="shared" si="323"/>
        <v>0.79166666666666663</v>
      </c>
      <c r="AH2268" t="s">
        <v>27</v>
      </c>
    </row>
    <row r="2269" spans="1:34" x14ac:dyDescent="0.2">
      <c r="A2269">
        <v>1400126</v>
      </c>
      <c r="B2269" t="s">
        <v>20</v>
      </c>
      <c r="C2269" t="s">
        <v>28</v>
      </c>
      <c r="D2269" t="s">
        <v>22</v>
      </c>
      <c r="E2269">
        <v>53211</v>
      </c>
      <c r="F2269" t="s">
        <v>23</v>
      </c>
      <c r="G2269" t="s">
        <v>24</v>
      </c>
      <c r="H2269">
        <v>178</v>
      </c>
      <c r="I2269" t="s">
        <v>60</v>
      </c>
      <c r="J2269">
        <f>VLOOKUP(I2269,[1]Key!$A$1:$C$72,2,FALSE)</f>
        <v>43.066893999999998</v>
      </c>
      <c r="K2269">
        <f>VLOOKUP(I2269,[1]Key!$A$1:$C$72,3,FALSE)</f>
        <v>-87.877936000000005</v>
      </c>
      <c r="L2269" t="s">
        <v>81</v>
      </c>
      <c r="M2269">
        <f>VLOOKUP(L2269,[1]Key!$A$1:$C$72,2,FALSE)</f>
        <v>43.06033</v>
      </c>
      <c r="N2269">
        <f>VLOOKUP(L2269,[1]Key!$A$1:$C$72,3,FALSE)</f>
        <v>-87.89546</v>
      </c>
      <c r="O2269">
        <v>7</v>
      </c>
      <c r="P2269">
        <v>0</v>
      </c>
      <c r="Q2269">
        <v>1.1000000000000001</v>
      </c>
      <c r="R2269">
        <v>1</v>
      </c>
      <c r="S2269">
        <v>42</v>
      </c>
      <c r="T2269">
        <f t="shared" si="315"/>
        <v>-1</v>
      </c>
      <c r="U2269" s="1">
        <v>42781</v>
      </c>
      <c r="V2269" s="13">
        <f t="shared" si="316"/>
        <v>42767</v>
      </c>
      <c r="W2269" s="14">
        <f t="shared" si="317"/>
        <v>42781</v>
      </c>
      <c r="X2269" s="1" t="str">
        <f t="shared" si="318"/>
        <v>Wednesday</v>
      </c>
      <c r="Y2269" s="2">
        <v>0.76538194444444441</v>
      </c>
      <c r="Z2269" s="2">
        <f t="shared" si="319"/>
        <v>0.75</v>
      </c>
      <c r="AA2269">
        <f>1</f>
        <v>1</v>
      </c>
      <c r="AB2269" s="1">
        <v>42781</v>
      </c>
      <c r="AC2269" s="13">
        <f t="shared" si="320"/>
        <v>42767</v>
      </c>
      <c r="AD2269" s="14">
        <f t="shared" si="321"/>
        <v>42781</v>
      </c>
      <c r="AE2269" s="1" t="str">
        <f t="shared" si="322"/>
        <v>Wednesday</v>
      </c>
      <c r="AF2269" s="2">
        <v>0.77057870370370374</v>
      </c>
      <c r="AG2269" s="2">
        <f t="shared" si="323"/>
        <v>0.75</v>
      </c>
      <c r="AH2269" t="s">
        <v>27</v>
      </c>
    </row>
    <row r="2270" spans="1:34" x14ac:dyDescent="0.2">
      <c r="A2270">
        <v>1400126</v>
      </c>
      <c r="B2270" t="s">
        <v>20</v>
      </c>
      <c r="C2270" t="s">
        <v>28</v>
      </c>
      <c r="D2270" t="s">
        <v>22</v>
      </c>
      <c r="E2270">
        <v>53211</v>
      </c>
      <c r="F2270" t="s">
        <v>23</v>
      </c>
      <c r="G2270" t="s">
        <v>24</v>
      </c>
      <c r="H2270">
        <v>91</v>
      </c>
      <c r="I2270" t="s">
        <v>81</v>
      </c>
      <c r="J2270">
        <f>VLOOKUP(I2270,[1]Key!$A$1:$C$72,2,FALSE)</f>
        <v>43.06033</v>
      </c>
      <c r="K2270">
        <f>VLOOKUP(I2270,[1]Key!$A$1:$C$72,3,FALSE)</f>
        <v>-87.89546</v>
      </c>
      <c r="L2270" t="s">
        <v>60</v>
      </c>
      <c r="M2270">
        <f>VLOOKUP(L2270,[1]Key!$A$1:$C$72,2,FALSE)</f>
        <v>43.066893999999998</v>
      </c>
      <c r="N2270">
        <f>VLOOKUP(L2270,[1]Key!$A$1:$C$72,3,FALSE)</f>
        <v>-87.877936000000005</v>
      </c>
      <c r="O2270">
        <v>9</v>
      </c>
      <c r="P2270">
        <v>0</v>
      </c>
      <c r="Q2270">
        <v>1.4</v>
      </c>
      <c r="R2270">
        <v>1.3</v>
      </c>
      <c r="S2270">
        <v>54</v>
      </c>
      <c r="T2270">
        <f t="shared" si="315"/>
        <v>-1</v>
      </c>
      <c r="U2270" s="1">
        <v>42781</v>
      </c>
      <c r="V2270" s="13">
        <f t="shared" si="316"/>
        <v>42767</v>
      </c>
      <c r="W2270" s="14">
        <f t="shared" si="317"/>
        <v>42781</v>
      </c>
      <c r="X2270" s="1" t="str">
        <f t="shared" si="318"/>
        <v>Wednesday</v>
      </c>
      <c r="Y2270" s="2">
        <v>0.93057870370370377</v>
      </c>
      <c r="Z2270" s="2">
        <f t="shared" si="319"/>
        <v>0.91666666666666663</v>
      </c>
      <c r="AA2270">
        <f>1</f>
        <v>1</v>
      </c>
      <c r="AB2270" s="1">
        <v>42781</v>
      </c>
      <c r="AC2270" s="13">
        <f t="shared" si="320"/>
        <v>42767</v>
      </c>
      <c r="AD2270" s="14">
        <f t="shared" si="321"/>
        <v>42781</v>
      </c>
      <c r="AE2270" s="1" t="str">
        <f t="shared" si="322"/>
        <v>Wednesday</v>
      </c>
      <c r="AF2270" s="2">
        <v>0.93721064814814825</v>
      </c>
      <c r="AG2270" s="2">
        <f t="shared" si="323"/>
        <v>0.91666666666666663</v>
      </c>
      <c r="AH2270" t="s">
        <v>27</v>
      </c>
    </row>
    <row r="2271" spans="1:34" x14ac:dyDescent="0.2">
      <c r="A2271">
        <v>1406251</v>
      </c>
      <c r="B2271" t="s">
        <v>20</v>
      </c>
      <c r="C2271" t="s">
        <v>28</v>
      </c>
      <c r="D2271" t="s">
        <v>22</v>
      </c>
      <c r="E2271">
        <v>53211</v>
      </c>
      <c r="F2271" t="s">
        <v>23</v>
      </c>
      <c r="G2271" t="s">
        <v>24</v>
      </c>
      <c r="H2271">
        <v>5451</v>
      </c>
      <c r="I2271" t="s">
        <v>76</v>
      </c>
      <c r="J2271">
        <f>VLOOKUP(I2271,[1]Key!$A$1:$C$72,2,FALSE)</f>
        <v>43.063749000000001</v>
      </c>
      <c r="K2271">
        <f>VLOOKUP(I2271,[1]Key!$A$1:$C$72,3,FALSE)</f>
        <v>-87.887962999999999</v>
      </c>
      <c r="L2271" t="s">
        <v>77</v>
      </c>
      <c r="M2271">
        <f>VLOOKUP(L2271,[1]Key!$A$1:$C$72,2,FALSE)</f>
        <v>43.074655999999997</v>
      </c>
      <c r="N2271">
        <f>VLOOKUP(L2271,[1]Key!$A$1:$C$72,3,FALSE)</f>
        <v>-87.889011999999994</v>
      </c>
      <c r="O2271">
        <v>7</v>
      </c>
      <c r="P2271">
        <v>0</v>
      </c>
      <c r="Q2271">
        <v>1.1000000000000001</v>
      </c>
      <c r="R2271">
        <v>1</v>
      </c>
      <c r="S2271">
        <v>42</v>
      </c>
      <c r="T2271">
        <f t="shared" si="315"/>
        <v>-1</v>
      </c>
      <c r="U2271" s="1">
        <v>42774</v>
      </c>
      <c r="V2271" s="13">
        <f t="shared" si="316"/>
        <v>42767</v>
      </c>
      <c r="W2271" s="14">
        <f t="shared" si="317"/>
        <v>42774</v>
      </c>
      <c r="X2271" s="1" t="str">
        <f t="shared" si="318"/>
        <v>Wednesday</v>
      </c>
      <c r="Y2271" s="2">
        <v>0.65900462962962958</v>
      </c>
      <c r="Z2271" s="2">
        <f t="shared" si="319"/>
        <v>0.66666666666666663</v>
      </c>
      <c r="AA2271">
        <f>1</f>
        <v>1</v>
      </c>
      <c r="AB2271" s="1">
        <v>42774</v>
      </c>
      <c r="AC2271" s="13">
        <f t="shared" si="320"/>
        <v>42767</v>
      </c>
      <c r="AD2271" s="14">
        <f t="shared" si="321"/>
        <v>42774</v>
      </c>
      <c r="AE2271" s="1" t="str">
        <f t="shared" si="322"/>
        <v>Wednesday</v>
      </c>
      <c r="AF2271" s="2">
        <v>0.66346064814814809</v>
      </c>
      <c r="AG2271" s="2">
        <f t="shared" si="323"/>
        <v>0.66666666666666663</v>
      </c>
      <c r="AH2271" t="s">
        <v>27</v>
      </c>
    </row>
    <row r="2272" spans="1:34" x14ac:dyDescent="0.2">
      <c r="A2272">
        <v>1407702</v>
      </c>
      <c r="B2272" t="s">
        <v>20</v>
      </c>
      <c r="C2272" t="s">
        <v>28</v>
      </c>
      <c r="D2272" t="s">
        <v>22</v>
      </c>
      <c r="E2272">
        <v>53202</v>
      </c>
      <c r="F2272" t="s">
        <v>23</v>
      </c>
      <c r="G2272" t="s">
        <v>24</v>
      </c>
      <c r="H2272">
        <v>5463</v>
      </c>
      <c r="I2272" t="s">
        <v>63</v>
      </c>
      <c r="J2272">
        <f>VLOOKUP(I2272,[1]Key!$A$1:$C$72,2,FALSE)</f>
        <v>43.078530000000001</v>
      </c>
      <c r="K2272">
        <f>VLOOKUP(I2272,[1]Key!$A$1:$C$72,3,FALSE)</f>
        <v>-87.882620000000003</v>
      </c>
      <c r="L2272" t="s">
        <v>93</v>
      </c>
      <c r="M2272">
        <f>VLOOKUP(L2272,[1]Key!$A$1:$C$72,2,FALSE)</f>
        <v>43.069021999999997</v>
      </c>
      <c r="N2272">
        <f>VLOOKUP(L2272,[1]Key!$A$1:$C$72,3,FALSE)</f>
        <v>-87.887940999999998</v>
      </c>
      <c r="O2272">
        <v>6</v>
      </c>
      <c r="P2272">
        <v>0</v>
      </c>
      <c r="Q2272">
        <v>0.9</v>
      </c>
      <c r="R2272">
        <v>0.9</v>
      </c>
      <c r="S2272">
        <v>36</v>
      </c>
      <c r="T2272">
        <f t="shared" si="315"/>
        <v>-1</v>
      </c>
      <c r="U2272" s="1">
        <v>42783</v>
      </c>
      <c r="V2272" s="13">
        <f t="shared" si="316"/>
        <v>42767</v>
      </c>
      <c r="W2272" s="14">
        <f t="shared" si="317"/>
        <v>42783</v>
      </c>
      <c r="X2272" s="1" t="str">
        <f t="shared" si="318"/>
        <v>Friday</v>
      </c>
      <c r="Y2272" s="2">
        <v>0.58023148148148151</v>
      </c>
      <c r="Z2272" s="2">
        <f t="shared" si="319"/>
        <v>0.58333333333333326</v>
      </c>
      <c r="AA2272">
        <f>1</f>
        <v>1</v>
      </c>
      <c r="AB2272" s="1">
        <v>42783</v>
      </c>
      <c r="AC2272" s="13">
        <f t="shared" si="320"/>
        <v>42767</v>
      </c>
      <c r="AD2272" s="14">
        <f t="shared" si="321"/>
        <v>42783</v>
      </c>
      <c r="AE2272" s="1" t="str">
        <f t="shared" si="322"/>
        <v>Friday</v>
      </c>
      <c r="AF2272" s="2">
        <v>0.58456018518518515</v>
      </c>
      <c r="AG2272" s="2">
        <f t="shared" si="323"/>
        <v>0.58333333333333326</v>
      </c>
      <c r="AH2272" t="s">
        <v>27</v>
      </c>
    </row>
    <row r="2273" spans="1:34" x14ac:dyDescent="0.2">
      <c r="A2273">
        <v>1407702</v>
      </c>
      <c r="B2273" t="s">
        <v>20</v>
      </c>
      <c r="C2273" t="s">
        <v>28</v>
      </c>
      <c r="D2273" t="s">
        <v>22</v>
      </c>
      <c r="E2273">
        <v>53202</v>
      </c>
      <c r="F2273" t="s">
        <v>23</v>
      </c>
      <c r="G2273" t="s">
        <v>24</v>
      </c>
      <c r="H2273">
        <v>27</v>
      </c>
      <c r="I2273" t="s">
        <v>77</v>
      </c>
      <c r="J2273">
        <f>VLOOKUP(I2273,[1]Key!$A$1:$C$72,2,FALSE)</f>
        <v>43.074655999999997</v>
      </c>
      <c r="K2273">
        <f>VLOOKUP(I2273,[1]Key!$A$1:$C$72,3,FALSE)</f>
        <v>-87.889011999999994</v>
      </c>
      <c r="L2273" t="s">
        <v>63</v>
      </c>
      <c r="M2273">
        <f>VLOOKUP(L2273,[1]Key!$A$1:$C$72,2,FALSE)</f>
        <v>43.078530000000001</v>
      </c>
      <c r="N2273">
        <f>VLOOKUP(L2273,[1]Key!$A$1:$C$72,3,FALSE)</f>
        <v>-87.882620000000003</v>
      </c>
      <c r="O2273">
        <v>3</v>
      </c>
      <c r="P2273">
        <v>0</v>
      </c>
      <c r="Q2273">
        <v>0.5</v>
      </c>
      <c r="R2273">
        <v>0.4</v>
      </c>
      <c r="S2273">
        <v>18</v>
      </c>
      <c r="T2273">
        <f t="shared" si="315"/>
        <v>-1</v>
      </c>
      <c r="U2273" s="1">
        <v>42787</v>
      </c>
      <c r="V2273" s="13">
        <f t="shared" si="316"/>
        <v>42767</v>
      </c>
      <c r="W2273" s="14">
        <f t="shared" si="317"/>
        <v>42787</v>
      </c>
      <c r="X2273" s="1" t="str">
        <f t="shared" si="318"/>
        <v>Tuesday</v>
      </c>
      <c r="Y2273" s="2">
        <v>0.53478009259259263</v>
      </c>
      <c r="Z2273" s="2">
        <f t="shared" si="319"/>
        <v>0.54166666666666663</v>
      </c>
      <c r="AA2273">
        <f>1</f>
        <v>1</v>
      </c>
      <c r="AB2273" s="1">
        <v>42787</v>
      </c>
      <c r="AC2273" s="13">
        <f t="shared" si="320"/>
        <v>42767</v>
      </c>
      <c r="AD2273" s="14">
        <f t="shared" si="321"/>
        <v>42787</v>
      </c>
      <c r="AE2273" s="1" t="str">
        <f t="shared" si="322"/>
        <v>Tuesday</v>
      </c>
      <c r="AF2273" s="2">
        <v>0.53738425925925926</v>
      </c>
      <c r="AG2273" s="2">
        <f t="shared" si="323"/>
        <v>0.54166666666666663</v>
      </c>
      <c r="AH2273" t="s">
        <v>27</v>
      </c>
    </row>
    <row r="2274" spans="1:34" x14ac:dyDescent="0.2">
      <c r="A2274">
        <v>1407702</v>
      </c>
      <c r="B2274" t="s">
        <v>20</v>
      </c>
      <c r="C2274" t="s">
        <v>28</v>
      </c>
      <c r="D2274" t="s">
        <v>22</v>
      </c>
      <c r="E2274">
        <v>53202</v>
      </c>
      <c r="F2274" t="s">
        <v>23</v>
      </c>
      <c r="G2274" t="s">
        <v>24</v>
      </c>
      <c r="H2274">
        <v>11113</v>
      </c>
      <c r="I2274" t="s">
        <v>87</v>
      </c>
      <c r="J2274">
        <f>VLOOKUP(I2274,[1]Key!$A$1:$C$72,2,FALSE)</f>
        <v>43.077359999999999</v>
      </c>
      <c r="K2274">
        <f>VLOOKUP(I2274,[1]Key!$A$1:$C$72,3,FALSE)</f>
        <v>-87.880769999999998</v>
      </c>
      <c r="L2274" t="s">
        <v>77</v>
      </c>
      <c r="M2274">
        <f>VLOOKUP(L2274,[1]Key!$A$1:$C$72,2,FALSE)</f>
        <v>43.074655999999997</v>
      </c>
      <c r="N2274">
        <f>VLOOKUP(L2274,[1]Key!$A$1:$C$72,3,FALSE)</f>
        <v>-87.889011999999994</v>
      </c>
      <c r="O2274">
        <v>4</v>
      </c>
      <c r="P2274">
        <v>0</v>
      </c>
      <c r="Q2274">
        <v>0.6</v>
      </c>
      <c r="R2274">
        <v>0.6</v>
      </c>
      <c r="S2274">
        <v>24</v>
      </c>
      <c r="T2274">
        <f t="shared" si="315"/>
        <v>-1</v>
      </c>
      <c r="U2274" s="1">
        <v>42793</v>
      </c>
      <c r="V2274" s="13">
        <f t="shared" si="316"/>
        <v>42767</v>
      </c>
      <c r="W2274" s="14">
        <f t="shared" si="317"/>
        <v>42793</v>
      </c>
      <c r="X2274" s="1" t="str">
        <f t="shared" si="318"/>
        <v>Monday</v>
      </c>
      <c r="Y2274" s="2">
        <v>0.58707175925925925</v>
      </c>
      <c r="Z2274" s="2">
        <f t="shared" si="319"/>
        <v>0.58333333333333326</v>
      </c>
      <c r="AA2274">
        <f>1</f>
        <v>1</v>
      </c>
      <c r="AB2274" s="1">
        <v>42793</v>
      </c>
      <c r="AC2274" s="13">
        <f t="shared" si="320"/>
        <v>42767</v>
      </c>
      <c r="AD2274" s="14">
        <f t="shared" si="321"/>
        <v>42793</v>
      </c>
      <c r="AE2274" s="1" t="str">
        <f t="shared" si="322"/>
        <v>Monday</v>
      </c>
      <c r="AF2274" s="2">
        <v>0.58972222222222215</v>
      </c>
      <c r="AG2274" s="2">
        <f t="shared" si="323"/>
        <v>0.58333333333333326</v>
      </c>
      <c r="AH2274" t="s">
        <v>27</v>
      </c>
    </row>
    <row r="2275" spans="1:34" x14ac:dyDescent="0.2">
      <c r="A2275">
        <v>1408049</v>
      </c>
      <c r="B2275" t="s">
        <v>20</v>
      </c>
      <c r="C2275" t="s">
        <v>28</v>
      </c>
      <c r="D2275" t="s">
        <v>22</v>
      </c>
      <c r="E2275">
        <v>53202</v>
      </c>
      <c r="F2275" t="s">
        <v>23</v>
      </c>
      <c r="G2275" t="s">
        <v>24</v>
      </c>
      <c r="H2275">
        <v>13</v>
      </c>
      <c r="I2275" t="s">
        <v>33</v>
      </c>
      <c r="J2275">
        <f>VLOOKUP(I2275,[1]Key!$A$1:$C$72,2,FALSE)</f>
        <v>43.034619999999997</v>
      </c>
      <c r="K2275">
        <f>VLOOKUP(I2275,[1]Key!$A$1:$C$72,3,FALSE)</f>
        <v>-87.917500000000004</v>
      </c>
      <c r="L2275" t="s">
        <v>40</v>
      </c>
      <c r="M2275">
        <f>VLOOKUP(L2275,[1]Key!$A$1:$C$72,2,FALSE)</f>
        <v>43.031480000000002</v>
      </c>
      <c r="N2275">
        <f>VLOOKUP(L2275,[1]Key!$A$1:$C$72,3,FALSE)</f>
        <v>-87.908169999999998</v>
      </c>
      <c r="O2275">
        <v>10</v>
      </c>
      <c r="P2275">
        <v>0</v>
      </c>
      <c r="Q2275">
        <v>1.5</v>
      </c>
      <c r="R2275">
        <v>1.4</v>
      </c>
      <c r="S2275">
        <v>60</v>
      </c>
      <c r="T2275">
        <f t="shared" si="315"/>
        <v>-1</v>
      </c>
      <c r="U2275" s="1">
        <v>42781</v>
      </c>
      <c r="V2275" s="13">
        <f t="shared" si="316"/>
        <v>42767</v>
      </c>
      <c r="W2275" s="14">
        <f t="shared" si="317"/>
        <v>42781</v>
      </c>
      <c r="X2275" s="1" t="str">
        <f t="shared" si="318"/>
        <v>Wednesday</v>
      </c>
      <c r="Y2275" s="2">
        <v>0.86056712962962967</v>
      </c>
      <c r="Z2275" s="2">
        <f t="shared" si="319"/>
        <v>0.875</v>
      </c>
      <c r="AA2275">
        <f>1</f>
        <v>1</v>
      </c>
      <c r="AB2275" s="1">
        <v>42781</v>
      </c>
      <c r="AC2275" s="13">
        <f t="shared" si="320"/>
        <v>42767</v>
      </c>
      <c r="AD2275" s="14">
        <f t="shared" si="321"/>
        <v>42781</v>
      </c>
      <c r="AE2275" s="1" t="str">
        <f t="shared" si="322"/>
        <v>Wednesday</v>
      </c>
      <c r="AF2275" s="2">
        <v>0.86797453703703698</v>
      </c>
      <c r="AG2275" s="2">
        <f t="shared" si="323"/>
        <v>0.875</v>
      </c>
      <c r="AH2275" t="s">
        <v>27</v>
      </c>
    </row>
    <row r="2276" spans="1:34" x14ac:dyDescent="0.2">
      <c r="A2276">
        <v>1417084</v>
      </c>
      <c r="B2276" t="s">
        <v>20</v>
      </c>
      <c r="C2276" t="s">
        <v>140</v>
      </c>
      <c r="D2276" t="s">
        <v>22</v>
      </c>
      <c r="E2276">
        <v>53188</v>
      </c>
      <c r="F2276" t="s">
        <v>23</v>
      </c>
      <c r="G2276" t="s">
        <v>24</v>
      </c>
      <c r="H2276">
        <v>5510</v>
      </c>
      <c r="I2276" t="s">
        <v>67</v>
      </c>
      <c r="J2276">
        <f>VLOOKUP(I2276,[1]Key!$A$1:$C$72,2,FALSE)</f>
        <v>43.074890000000003</v>
      </c>
      <c r="K2276">
        <f>VLOOKUP(I2276,[1]Key!$A$1:$C$72,3,FALSE)</f>
        <v>-87.882810000000006</v>
      </c>
      <c r="L2276" t="s">
        <v>93</v>
      </c>
      <c r="M2276">
        <f>VLOOKUP(L2276,[1]Key!$A$1:$C$72,2,FALSE)</f>
        <v>43.069021999999997</v>
      </c>
      <c r="N2276">
        <f>VLOOKUP(L2276,[1]Key!$A$1:$C$72,3,FALSE)</f>
        <v>-87.887940999999998</v>
      </c>
      <c r="O2276">
        <v>4</v>
      </c>
      <c r="P2276">
        <v>0</v>
      </c>
      <c r="Q2276">
        <v>0.6</v>
      </c>
      <c r="R2276">
        <v>0.6</v>
      </c>
      <c r="S2276">
        <v>24</v>
      </c>
      <c r="T2276">
        <f t="shared" si="315"/>
        <v>-1</v>
      </c>
      <c r="U2276" s="1">
        <v>42787</v>
      </c>
      <c r="V2276" s="13">
        <f t="shared" si="316"/>
        <v>42767</v>
      </c>
      <c r="W2276" s="14">
        <f t="shared" si="317"/>
        <v>42787</v>
      </c>
      <c r="X2276" s="1" t="str">
        <f t="shared" si="318"/>
        <v>Tuesday</v>
      </c>
      <c r="Y2276" s="2">
        <v>0.71629629629629632</v>
      </c>
      <c r="Z2276" s="2">
        <f t="shared" si="319"/>
        <v>0.70833333333333326</v>
      </c>
      <c r="AA2276">
        <f>1</f>
        <v>1</v>
      </c>
      <c r="AB2276" s="1">
        <v>42787</v>
      </c>
      <c r="AC2276" s="13">
        <f t="shared" si="320"/>
        <v>42767</v>
      </c>
      <c r="AD2276" s="14">
        <f t="shared" si="321"/>
        <v>42787</v>
      </c>
      <c r="AE2276" s="1" t="str">
        <f t="shared" si="322"/>
        <v>Tuesday</v>
      </c>
      <c r="AF2276" s="2">
        <v>0.71929398148148149</v>
      </c>
      <c r="AG2276" s="2">
        <f t="shared" si="323"/>
        <v>0.70833333333333326</v>
      </c>
      <c r="AH2276" t="s">
        <v>27</v>
      </c>
    </row>
    <row r="2277" spans="1:34" x14ac:dyDescent="0.2">
      <c r="A2277">
        <v>1417084</v>
      </c>
      <c r="B2277" t="s">
        <v>20</v>
      </c>
      <c r="C2277" t="s">
        <v>140</v>
      </c>
      <c r="D2277" t="s">
        <v>22</v>
      </c>
      <c r="E2277">
        <v>53188</v>
      </c>
      <c r="F2277" t="s">
        <v>23</v>
      </c>
      <c r="G2277" t="s">
        <v>24</v>
      </c>
      <c r="H2277">
        <v>338</v>
      </c>
      <c r="I2277" t="s">
        <v>70</v>
      </c>
      <c r="J2277">
        <f>VLOOKUP(I2277,[1]Key!$A$1:$C$72,2,FALSE)</f>
        <v>43.053040000000003</v>
      </c>
      <c r="K2277">
        <f>VLOOKUP(I2277,[1]Key!$A$1:$C$72,3,FALSE)</f>
        <v>-87.897660000000002</v>
      </c>
      <c r="L2277" t="s">
        <v>93</v>
      </c>
      <c r="M2277">
        <f>VLOOKUP(L2277,[1]Key!$A$1:$C$72,2,FALSE)</f>
        <v>43.069021999999997</v>
      </c>
      <c r="N2277">
        <f>VLOOKUP(L2277,[1]Key!$A$1:$C$72,3,FALSE)</f>
        <v>-87.887940999999998</v>
      </c>
      <c r="O2277">
        <v>23</v>
      </c>
      <c r="P2277">
        <v>0</v>
      </c>
      <c r="Q2277">
        <v>3.5</v>
      </c>
      <c r="R2277">
        <v>3.3</v>
      </c>
      <c r="S2277">
        <v>138</v>
      </c>
      <c r="T2277">
        <f t="shared" si="315"/>
        <v>-1</v>
      </c>
      <c r="U2277" s="1">
        <v>42785</v>
      </c>
      <c r="V2277" s="13">
        <f t="shared" si="316"/>
        <v>42767</v>
      </c>
      <c r="W2277" s="14">
        <f t="shared" si="317"/>
        <v>42785</v>
      </c>
      <c r="X2277" s="1" t="str">
        <f t="shared" si="318"/>
        <v>Sunday</v>
      </c>
      <c r="Y2277" s="2">
        <v>1.087962962962963E-2</v>
      </c>
      <c r="Z2277" s="2">
        <f t="shared" si="319"/>
        <v>0</v>
      </c>
      <c r="AA2277">
        <f>1</f>
        <v>1</v>
      </c>
      <c r="AB2277" s="1">
        <v>42785</v>
      </c>
      <c r="AC2277" s="13">
        <f t="shared" si="320"/>
        <v>42767</v>
      </c>
      <c r="AD2277" s="14">
        <f t="shared" si="321"/>
        <v>42785</v>
      </c>
      <c r="AE2277" s="1" t="str">
        <f t="shared" si="322"/>
        <v>Sunday</v>
      </c>
      <c r="AF2277" s="2">
        <v>2.6886574074074077E-2</v>
      </c>
      <c r="AG2277" s="2">
        <f t="shared" si="323"/>
        <v>4.1666666666666664E-2</v>
      </c>
      <c r="AH2277" t="s">
        <v>27</v>
      </c>
    </row>
    <row r="2278" spans="1:34" x14ac:dyDescent="0.2">
      <c r="A2278">
        <v>1417084</v>
      </c>
      <c r="B2278" t="s">
        <v>20</v>
      </c>
      <c r="C2278" t="s">
        <v>140</v>
      </c>
      <c r="D2278" t="s">
        <v>22</v>
      </c>
      <c r="E2278">
        <v>53188</v>
      </c>
      <c r="F2278" t="s">
        <v>23</v>
      </c>
      <c r="G2278" t="s">
        <v>24</v>
      </c>
      <c r="H2278">
        <v>214</v>
      </c>
      <c r="I2278" t="s">
        <v>67</v>
      </c>
      <c r="J2278">
        <f>VLOOKUP(I2278,[1]Key!$A$1:$C$72,2,FALSE)</f>
        <v>43.074890000000003</v>
      </c>
      <c r="K2278">
        <f>VLOOKUP(I2278,[1]Key!$A$1:$C$72,3,FALSE)</f>
        <v>-87.882810000000006</v>
      </c>
      <c r="L2278" t="s">
        <v>67</v>
      </c>
      <c r="M2278">
        <f>VLOOKUP(L2278,[1]Key!$A$1:$C$72,2,FALSE)</f>
        <v>43.074890000000003</v>
      </c>
      <c r="N2278">
        <f>VLOOKUP(L2278,[1]Key!$A$1:$C$72,3,FALSE)</f>
        <v>-87.882810000000006</v>
      </c>
      <c r="O2278">
        <v>52</v>
      </c>
      <c r="P2278">
        <v>0</v>
      </c>
      <c r="Q2278">
        <v>7.8</v>
      </c>
      <c r="R2278">
        <v>7.4</v>
      </c>
      <c r="S2278">
        <v>312</v>
      </c>
      <c r="T2278">
        <f t="shared" si="315"/>
        <v>-1</v>
      </c>
      <c r="U2278" s="1">
        <v>42786</v>
      </c>
      <c r="V2278" s="13">
        <f t="shared" si="316"/>
        <v>42767</v>
      </c>
      <c r="W2278" s="14">
        <f t="shared" si="317"/>
        <v>42786</v>
      </c>
      <c r="X2278" s="1" t="str">
        <f t="shared" si="318"/>
        <v>Monday</v>
      </c>
      <c r="Y2278" s="2">
        <v>0.58008101851851845</v>
      </c>
      <c r="Z2278" s="2">
        <f t="shared" si="319"/>
        <v>0.58333333333333326</v>
      </c>
      <c r="AA2278">
        <f>1</f>
        <v>1</v>
      </c>
      <c r="AB2278" s="1">
        <v>42786</v>
      </c>
      <c r="AC2278" s="13">
        <f t="shared" si="320"/>
        <v>42767</v>
      </c>
      <c r="AD2278" s="14">
        <f t="shared" si="321"/>
        <v>42786</v>
      </c>
      <c r="AE2278" s="1" t="str">
        <f t="shared" si="322"/>
        <v>Monday</v>
      </c>
      <c r="AF2278" s="2">
        <v>0.61652777777777779</v>
      </c>
      <c r="AG2278" s="2">
        <f t="shared" si="323"/>
        <v>0.625</v>
      </c>
      <c r="AH2278" t="s">
        <v>35</v>
      </c>
    </row>
    <row r="2279" spans="1:34" x14ac:dyDescent="0.2">
      <c r="A2279">
        <v>1425087</v>
      </c>
      <c r="B2279" t="s">
        <v>20</v>
      </c>
      <c r="C2279" t="s">
        <v>96</v>
      </c>
      <c r="D2279" t="s">
        <v>22</v>
      </c>
      <c r="E2279">
        <v>53212</v>
      </c>
      <c r="F2279" t="s">
        <v>23</v>
      </c>
      <c r="G2279" t="s">
        <v>24</v>
      </c>
      <c r="H2279">
        <v>5546</v>
      </c>
      <c r="I2279" t="s">
        <v>81</v>
      </c>
      <c r="J2279">
        <f>VLOOKUP(I2279,[1]Key!$A$1:$C$72,2,FALSE)</f>
        <v>43.06033</v>
      </c>
      <c r="K2279">
        <f>VLOOKUP(I2279,[1]Key!$A$1:$C$72,3,FALSE)</f>
        <v>-87.89546</v>
      </c>
      <c r="L2279" t="s">
        <v>39</v>
      </c>
      <c r="M2279">
        <f>VLOOKUP(L2279,[1]Key!$A$1:$C$72,2,FALSE)</f>
        <v>43.03913</v>
      </c>
      <c r="N2279">
        <f>VLOOKUP(L2279,[1]Key!$A$1:$C$72,3,FALSE)</f>
        <v>-87.916150000000002</v>
      </c>
      <c r="O2279">
        <v>11</v>
      </c>
      <c r="P2279">
        <v>0</v>
      </c>
      <c r="Q2279">
        <v>1.7</v>
      </c>
      <c r="R2279">
        <v>1.6</v>
      </c>
      <c r="S2279">
        <v>66</v>
      </c>
      <c r="T2279">
        <f t="shared" si="315"/>
        <v>-1</v>
      </c>
      <c r="U2279" s="1">
        <v>42783</v>
      </c>
      <c r="V2279" s="13">
        <f t="shared" si="316"/>
        <v>42767</v>
      </c>
      <c r="W2279" s="14">
        <f t="shared" si="317"/>
        <v>42783</v>
      </c>
      <c r="X2279" s="1" t="str">
        <f t="shared" si="318"/>
        <v>Friday</v>
      </c>
      <c r="Y2279" s="2">
        <v>0.68707175925925934</v>
      </c>
      <c r="Z2279" s="2">
        <f t="shared" si="319"/>
        <v>0.66666666666666663</v>
      </c>
      <c r="AA2279">
        <f>1</f>
        <v>1</v>
      </c>
      <c r="AB2279" s="1">
        <v>42783</v>
      </c>
      <c r="AC2279" s="13">
        <f t="shared" si="320"/>
        <v>42767</v>
      </c>
      <c r="AD2279" s="14">
        <f t="shared" si="321"/>
        <v>42783</v>
      </c>
      <c r="AE2279" s="1" t="str">
        <f t="shared" si="322"/>
        <v>Friday</v>
      </c>
      <c r="AF2279" s="2">
        <v>0.6945486111111111</v>
      </c>
      <c r="AG2279" s="2">
        <f t="shared" si="323"/>
        <v>0.70833333333333326</v>
      </c>
      <c r="AH2279" t="s">
        <v>27</v>
      </c>
    </row>
    <row r="2280" spans="1:34" x14ac:dyDescent="0.2">
      <c r="A2280">
        <v>1425087</v>
      </c>
      <c r="B2280" t="s">
        <v>20</v>
      </c>
      <c r="C2280" t="s">
        <v>96</v>
      </c>
      <c r="D2280" t="s">
        <v>22</v>
      </c>
      <c r="E2280">
        <v>53212</v>
      </c>
      <c r="F2280" t="s">
        <v>23</v>
      </c>
      <c r="G2280" t="s">
        <v>24</v>
      </c>
      <c r="H2280">
        <v>5546</v>
      </c>
      <c r="I2280" t="s">
        <v>39</v>
      </c>
      <c r="J2280">
        <f>VLOOKUP(I2280,[1]Key!$A$1:$C$72,2,FALSE)</f>
        <v>43.03913</v>
      </c>
      <c r="K2280">
        <f>VLOOKUP(I2280,[1]Key!$A$1:$C$72,3,FALSE)</f>
        <v>-87.916150000000002</v>
      </c>
      <c r="L2280" t="s">
        <v>81</v>
      </c>
      <c r="M2280">
        <f>VLOOKUP(L2280,[1]Key!$A$1:$C$72,2,FALSE)</f>
        <v>43.06033</v>
      </c>
      <c r="N2280">
        <f>VLOOKUP(L2280,[1]Key!$A$1:$C$72,3,FALSE)</f>
        <v>-87.89546</v>
      </c>
      <c r="O2280">
        <v>11</v>
      </c>
      <c r="P2280">
        <v>0</v>
      </c>
      <c r="Q2280">
        <v>1.7</v>
      </c>
      <c r="R2280">
        <v>1.6</v>
      </c>
      <c r="S2280">
        <v>66</v>
      </c>
      <c r="T2280">
        <f t="shared" si="315"/>
        <v>-1</v>
      </c>
      <c r="U2280" s="1">
        <v>42783</v>
      </c>
      <c r="V2280" s="13">
        <f t="shared" si="316"/>
        <v>42767</v>
      </c>
      <c r="W2280" s="14">
        <f t="shared" si="317"/>
        <v>42783</v>
      </c>
      <c r="X2280" s="1" t="str">
        <f t="shared" si="318"/>
        <v>Friday</v>
      </c>
      <c r="Y2280" s="2">
        <v>0.96185185185185185</v>
      </c>
      <c r="Z2280" s="2">
        <f t="shared" si="319"/>
        <v>0.95833333333333326</v>
      </c>
      <c r="AA2280">
        <f>1</f>
        <v>1</v>
      </c>
      <c r="AB2280" s="1">
        <v>42783</v>
      </c>
      <c r="AC2280" s="13">
        <f t="shared" si="320"/>
        <v>42767</v>
      </c>
      <c r="AD2280" s="14">
        <f t="shared" si="321"/>
        <v>42783</v>
      </c>
      <c r="AE2280" s="1" t="str">
        <f t="shared" si="322"/>
        <v>Friday</v>
      </c>
      <c r="AF2280" s="2">
        <v>0.96984953703703702</v>
      </c>
      <c r="AG2280" s="2">
        <f t="shared" si="323"/>
        <v>0.95833333333333326</v>
      </c>
      <c r="AH2280" t="s">
        <v>27</v>
      </c>
    </row>
    <row r="2281" spans="1:34" x14ac:dyDescent="0.2">
      <c r="A2281">
        <v>1425087</v>
      </c>
      <c r="B2281" t="s">
        <v>20</v>
      </c>
      <c r="C2281" t="s">
        <v>96</v>
      </c>
      <c r="D2281" t="s">
        <v>22</v>
      </c>
      <c r="E2281">
        <v>53212</v>
      </c>
      <c r="F2281" t="s">
        <v>23</v>
      </c>
      <c r="G2281" t="s">
        <v>24</v>
      </c>
      <c r="H2281">
        <v>11160</v>
      </c>
      <c r="I2281" t="s">
        <v>81</v>
      </c>
      <c r="J2281">
        <f>VLOOKUP(I2281,[1]Key!$A$1:$C$72,2,FALSE)</f>
        <v>43.06033</v>
      </c>
      <c r="K2281">
        <f>VLOOKUP(I2281,[1]Key!$A$1:$C$72,3,FALSE)</f>
        <v>-87.89546</v>
      </c>
      <c r="L2281" t="s">
        <v>39</v>
      </c>
      <c r="M2281">
        <f>VLOOKUP(L2281,[1]Key!$A$1:$C$72,2,FALSE)</f>
        <v>43.03913</v>
      </c>
      <c r="N2281">
        <f>VLOOKUP(L2281,[1]Key!$A$1:$C$72,3,FALSE)</f>
        <v>-87.916150000000002</v>
      </c>
      <c r="O2281">
        <v>13</v>
      </c>
      <c r="P2281">
        <v>0</v>
      </c>
      <c r="Q2281">
        <v>2</v>
      </c>
      <c r="R2281">
        <v>1.9</v>
      </c>
      <c r="S2281">
        <v>78</v>
      </c>
      <c r="T2281">
        <f t="shared" si="315"/>
        <v>-1</v>
      </c>
      <c r="U2281" s="1">
        <v>42771</v>
      </c>
      <c r="V2281" s="13">
        <f t="shared" si="316"/>
        <v>42767</v>
      </c>
      <c r="W2281" s="14">
        <f t="shared" si="317"/>
        <v>42771</v>
      </c>
      <c r="X2281" s="1" t="str">
        <f t="shared" si="318"/>
        <v>Sunday</v>
      </c>
      <c r="Y2281" s="2">
        <v>0.64068287037037031</v>
      </c>
      <c r="Z2281" s="2">
        <f t="shared" si="319"/>
        <v>0.625</v>
      </c>
      <c r="AA2281">
        <f>1</f>
        <v>1</v>
      </c>
      <c r="AB2281" s="1">
        <v>42771</v>
      </c>
      <c r="AC2281" s="13">
        <f t="shared" si="320"/>
        <v>42767</v>
      </c>
      <c r="AD2281" s="14">
        <f t="shared" si="321"/>
        <v>42771</v>
      </c>
      <c r="AE2281" s="1" t="str">
        <f t="shared" si="322"/>
        <v>Sunday</v>
      </c>
      <c r="AF2281" s="2">
        <v>0.64954861111111117</v>
      </c>
      <c r="AG2281" s="2">
        <f t="shared" si="323"/>
        <v>0.66666666666666663</v>
      </c>
      <c r="AH2281" t="s">
        <v>27</v>
      </c>
    </row>
    <row r="2282" spans="1:34" x14ac:dyDescent="0.2">
      <c r="A2282">
        <v>1425087</v>
      </c>
      <c r="B2282" t="s">
        <v>20</v>
      </c>
      <c r="C2282" t="s">
        <v>96</v>
      </c>
      <c r="D2282" t="s">
        <v>22</v>
      </c>
      <c r="E2282">
        <v>53212</v>
      </c>
      <c r="F2282" t="s">
        <v>23</v>
      </c>
      <c r="G2282" t="s">
        <v>24</v>
      </c>
      <c r="H2282">
        <v>11091</v>
      </c>
      <c r="I2282" t="s">
        <v>81</v>
      </c>
      <c r="J2282">
        <f>VLOOKUP(I2282,[1]Key!$A$1:$C$72,2,FALSE)</f>
        <v>43.06033</v>
      </c>
      <c r="K2282">
        <f>VLOOKUP(I2282,[1]Key!$A$1:$C$72,3,FALSE)</f>
        <v>-87.89546</v>
      </c>
      <c r="L2282" t="s">
        <v>39</v>
      </c>
      <c r="M2282">
        <f>VLOOKUP(L2282,[1]Key!$A$1:$C$72,2,FALSE)</f>
        <v>43.03913</v>
      </c>
      <c r="N2282">
        <f>VLOOKUP(L2282,[1]Key!$A$1:$C$72,3,FALSE)</f>
        <v>-87.916150000000002</v>
      </c>
      <c r="O2282">
        <v>13</v>
      </c>
      <c r="P2282">
        <v>0</v>
      </c>
      <c r="Q2282">
        <v>2</v>
      </c>
      <c r="R2282">
        <v>1.9</v>
      </c>
      <c r="S2282">
        <v>78</v>
      </c>
      <c r="T2282">
        <f t="shared" si="315"/>
        <v>-1</v>
      </c>
      <c r="U2282" s="1">
        <v>42770</v>
      </c>
      <c r="V2282" s="13">
        <f t="shared" si="316"/>
        <v>42767</v>
      </c>
      <c r="W2282" s="14">
        <f t="shared" si="317"/>
        <v>42770</v>
      </c>
      <c r="X2282" s="1" t="str">
        <f t="shared" si="318"/>
        <v>Saturday</v>
      </c>
      <c r="Y2282" s="2">
        <v>0.35721064814814812</v>
      </c>
      <c r="Z2282" s="2">
        <f t="shared" si="319"/>
        <v>0.375</v>
      </c>
      <c r="AA2282">
        <f>1</f>
        <v>1</v>
      </c>
      <c r="AB2282" s="1">
        <v>42770</v>
      </c>
      <c r="AC2282" s="13">
        <f t="shared" si="320"/>
        <v>42767</v>
      </c>
      <c r="AD2282" s="14">
        <f t="shared" si="321"/>
        <v>42770</v>
      </c>
      <c r="AE2282" s="1" t="str">
        <f t="shared" si="322"/>
        <v>Saturday</v>
      </c>
      <c r="AF2282" s="2">
        <v>0.36631944444444442</v>
      </c>
      <c r="AG2282" s="2">
        <f t="shared" si="323"/>
        <v>0.375</v>
      </c>
      <c r="AH2282" t="s">
        <v>27</v>
      </c>
    </row>
    <row r="2283" spans="1:34" x14ac:dyDescent="0.2">
      <c r="A2283">
        <v>1425087</v>
      </c>
      <c r="B2283" t="s">
        <v>20</v>
      </c>
      <c r="C2283" t="s">
        <v>96</v>
      </c>
      <c r="D2283" t="s">
        <v>22</v>
      </c>
      <c r="E2283">
        <v>53212</v>
      </c>
      <c r="F2283" t="s">
        <v>23</v>
      </c>
      <c r="G2283" t="s">
        <v>24</v>
      </c>
      <c r="H2283">
        <v>11091</v>
      </c>
      <c r="I2283" t="s">
        <v>39</v>
      </c>
      <c r="J2283">
        <f>VLOOKUP(I2283,[1]Key!$A$1:$C$72,2,FALSE)</f>
        <v>43.03913</v>
      </c>
      <c r="K2283">
        <f>VLOOKUP(I2283,[1]Key!$A$1:$C$72,3,FALSE)</f>
        <v>-87.916150000000002</v>
      </c>
      <c r="L2283" t="s">
        <v>81</v>
      </c>
      <c r="M2283">
        <f>VLOOKUP(L2283,[1]Key!$A$1:$C$72,2,FALSE)</f>
        <v>43.06033</v>
      </c>
      <c r="N2283">
        <f>VLOOKUP(L2283,[1]Key!$A$1:$C$72,3,FALSE)</f>
        <v>-87.89546</v>
      </c>
      <c r="O2283">
        <v>12</v>
      </c>
      <c r="P2283">
        <v>0</v>
      </c>
      <c r="Q2283">
        <v>1.8</v>
      </c>
      <c r="R2283">
        <v>1.7</v>
      </c>
      <c r="S2283">
        <v>72</v>
      </c>
      <c r="T2283">
        <f t="shared" si="315"/>
        <v>-1</v>
      </c>
      <c r="U2283" s="1">
        <v>42770</v>
      </c>
      <c r="V2283" s="13">
        <f t="shared" si="316"/>
        <v>42767</v>
      </c>
      <c r="W2283" s="14">
        <f t="shared" si="317"/>
        <v>42770</v>
      </c>
      <c r="X2283" s="1" t="str">
        <f t="shared" si="318"/>
        <v>Saturday</v>
      </c>
      <c r="Y2283" s="2">
        <v>0.66322916666666665</v>
      </c>
      <c r="Z2283" s="2">
        <f t="shared" si="319"/>
        <v>0.66666666666666663</v>
      </c>
      <c r="AA2283">
        <f>1</f>
        <v>1</v>
      </c>
      <c r="AB2283" s="1">
        <v>42770</v>
      </c>
      <c r="AC2283" s="13">
        <f t="shared" si="320"/>
        <v>42767</v>
      </c>
      <c r="AD2283" s="14">
        <f t="shared" si="321"/>
        <v>42770</v>
      </c>
      <c r="AE2283" s="1" t="str">
        <f t="shared" si="322"/>
        <v>Saturday</v>
      </c>
      <c r="AF2283" s="2">
        <v>0.67215277777777782</v>
      </c>
      <c r="AG2283" s="2">
        <f t="shared" si="323"/>
        <v>0.66666666666666663</v>
      </c>
      <c r="AH2283" t="s">
        <v>27</v>
      </c>
    </row>
    <row r="2284" spans="1:34" x14ac:dyDescent="0.2">
      <c r="A2284">
        <v>1425087</v>
      </c>
      <c r="B2284" t="s">
        <v>20</v>
      </c>
      <c r="C2284" t="s">
        <v>96</v>
      </c>
      <c r="D2284" t="s">
        <v>22</v>
      </c>
      <c r="E2284">
        <v>53212</v>
      </c>
      <c r="F2284" t="s">
        <v>23</v>
      </c>
      <c r="G2284" t="s">
        <v>24</v>
      </c>
      <c r="H2284">
        <v>11091</v>
      </c>
      <c r="I2284" t="s">
        <v>39</v>
      </c>
      <c r="J2284">
        <f>VLOOKUP(I2284,[1]Key!$A$1:$C$72,2,FALSE)</f>
        <v>43.03913</v>
      </c>
      <c r="K2284">
        <f>VLOOKUP(I2284,[1]Key!$A$1:$C$72,3,FALSE)</f>
        <v>-87.916150000000002</v>
      </c>
      <c r="L2284" t="s">
        <v>81</v>
      </c>
      <c r="M2284">
        <f>VLOOKUP(L2284,[1]Key!$A$1:$C$72,2,FALSE)</f>
        <v>43.06033</v>
      </c>
      <c r="N2284">
        <f>VLOOKUP(L2284,[1]Key!$A$1:$C$72,3,FALSE)</f>
        <v>-87.89546</v>
      </c>
      <c r="O2284">
        <v>13</v>
      </c>
      <c r="P2284">
        <v>0</v>
      </c>
      <c r="Q2284">
        <v>2</v>
      </c>
      <c r="R2284">
        <v>1.9</v>
      </c>
      <c r="S2284">
        <v>78</v>
      </c>
      <c r="T2284">
        <f t="shared" si="315"/>
        <v>-1</v>
      </c>
      <c r="U2284" s="1">
        <v>42769</v>
      </c>
      <c r="V2284" s="13">
        <f t="shared" si="316"/>
        <v>42767</v>
      </c>
      <c r="W2284" s="14">
        <f t="shared" si="317"/>
        <v>42769</v>
      </c>
      <c r="X2284" s="1" t="str">
        <f t="shared" si="318"/>
        <v>Friday</v>
      </c>
      <c r="Y2284" s="2">
        <v>0.93233796296296301</v>
      </c>
      <c r="Z2284" s="2">
        <f t="shared" si="319"/>
        <v>0.91666666666666663</v>
      </c>
      <c r="AA2284">
        <f>1</f>
        <v>1</v>
      </c>
      <c r="AB2284" s="1">
        <v>42769</v>
      </c>
      <c r="AC2284" s="13">
        <f t="shared" si="320"/>
        <v>42767</v>
      </c>
      <c r="AD2284" s="14">
        <f t="shared" si="321"/>
        <v>42769</v>
      </c>
      <c r="AE2284" s="1" t="str">
        <f t="shared" si="322"/>
        <v>Friday</v>
      </c>
      <c r="AF2284" s="2">
        <v>0.94126157407407407</v>
      </c>
      <c r="AG2284" s="2">
        <f t="shared" si="323"/>
        <v>0.95833333333333326</v>
      </c>
      <c r="AH2284" t="s">
        <v>27</v>
      </c>
    </row>
    <row r="2285" spans="1:34" x14ac:dyDescent="0.2">
      <c r="A2285">
        <v>1425087</v>
      </c>
      <c r="B2285" t="s">
        <v>20</v>
      </c>
      <c r="C2285" t="s">
        <v>96</v>
      </c>
      <c r="D2285" t="s">
        <v>22</v>
      </c>
      <c r="E2285">
        <v>53212</v>
      </c>
      <c r="F2285" t="s">
        <v>23</v>
      </c>
      <c r="G2285" t="s">
        <v>24</v>
      </c>
      <c r="H2285">
        <v>5564</v>
      </c>
      <c r="I2285" t="s">
        <v>39</v>
      </c>
      <c r="J2285">
        <f>VLOOKUP(I2285,[1]Key!$A$1:$C$72,2,FALSE)</f>
        <v>43.03913</v>
      </c>
      <c r="K2285">
        <f>VLOOKUP(I2285,[1]Key!$A$1:$C$72,3,FALSE)</f>
        <v>-87.916150000000002</v>
      </c>
      <c r="L2285" t="s">
        <v>81</v>
      </c>
      <c r="M2285">
        <f>VLOOKUP(L2285,[1]Key!$A$1:$C$72,2,FALSE)</f>
        <v>43.06033</v>
      </c>
      <c r="N2285">
        <f>VLOOKUP(L2285,[1]Key!$A$1:$C$72,3,FALSE)</f>
        <v>-87.89546</v>
      </c>
      <c r="O2285">
        <v>12</v>
      </c>
      <c r="P2285">
        <v>0</v>
      </c>
      <c r="Q2285">
        <v>1.8</v>
      </c>
      <c r="R2285">
        <v>1.7</v>
      </c>
      <c r="S2285">
        <v>72</v>
      </c>
      <c r="T2285">
        <f t="shared" si="315"/>
        <v>-1</v>
      </c>
      <c r="U2285" s="1">
        <v>42785</v>
      </c>
      <c r="V2285" s="13">
        <f t="shared" si="316"/>
        <v>42767</v>
      </c>
      <c r="W2285" s="14">
        <f t="shared" si="317"/>
        <v>42785</v>
      </c>
      <c r="X2285" s="1" t="str">
        <f t="shared" si="318"/>
        <v>Sunday</v>
      </c>
      <c r="Y2285" s="2">
        <v>0.56039351851851849</v>
      </c>
      <c r="Z2285" s="2">
        <f t="shared" si="319"/>
        <v>0.54166666666666663</v>
      </c>
      <c r="AA2285">
        <f>1</f>
        <v>1</v>
      </c>
      <c r="AB2285" s="1">
        <v>42785</v>
      </c>
      <c r="AC2285" s="13">
        <f t="shared" si="320"/>
        <v>42767</v>
      </c>
      <c r="AD2285" s="14">
        <f t="shared" si="321"/>
        <v>42785</v>
      </c>
      <c r="AE2285" s="1" t="str">
        <f t="shared" si="322"/>
        <v>Sunday</v>
      </c>
      <c r="AF2285" s="2">
        <v>0.56869212962962956</v>
      </c>
      <c r="AG2285" s="2">
        <f t="shared" si="323"/>
        <v>0.58333333333333326</v>
      </c>
      <c r="AH2285" t="s">
        <v>27</v>
      </c>
    </row>
    <row r="2286" spans="1:34" x14ac:dyDescent="0.2">
      <c r="A2286">
        <v>1425087</v>
      </c>
      <c r="B2286" t="s">
        <v>20</v>
      </c>
      <c r="C2286" t="s">
        <v>96</v>
      </c>
      <c r="D2286" t="s">
        <v>22</v>
      </c>
      <c r="E2286">
        <v>53212</v>
      </c>
      <c r="F2286" t="s">
        <v>23</v>
      </c>
      <c r="G2286" t="s">
        <v>24</v>
      </c>
      <c r="H2286">
        <v>5455</v>
      </c>
      <c r="I2286" t="s">
        <v>39</v>
      </c>
      <c r="J2286">
        <f>VLOOKUP(I2286,[1]Key!$A$1:$C$72,2,FALSE)</f>
        <v>43.03913</v>
      </c>
      <c r="K2286">
        <f>VLOOKUP(I2286,[1]Key!$A$1:$C$72,3,FALSE)</f>
        <v>-87.916150000000002</v>
      </c>
      <c r="L2286" t="s">
        <v>81</v>
      </c>
      <c r="M2286">
        <f>VLOOKUP(L2286,[1]Key!$A$1:$C$72,2,FALSE)</f>
        <v>43.06033</v>
      </c>
      <c r="N2286">
        <f>VLOOKUP(L2286,[1]Key!$A$1:$C$72,3,FALSE)</f>
        <v>-87.89546</v>
      </c>
      <c r="O2286">
        <v>13</v>
      </c>
      <c r="P2286">
        <v>0</v>
      </c>
      <c r="Q2286">
        <v>2</v>
      </c>
      <c r="R2286">
        <v>1.9</v>
      </c>
      <c r="S2286">
        <v>78</v>
      </c>
      <c r="T2286">
        <f t="shared" si="315"/>
        <v>-1</v>
      </c>
      <c r="U2286" s="1">
        <v>42791</v>
      </c>
      <c r="V2286" s="13">
        <f t="shared" si="316"/>
        <v>42767</v>
      </c>
      <c r="W2286" s="14">
        <f t="shared" si="317"/>
        <v>42791</v>
      </c>
      <c r="X2286" s="1" t="str">
        <f t="shared" si="318"/>
        <v>Saturday</v>
      </c>
      <c r="Y2286" s="2">
        <v>0.70232638888888888</v>
      </c>
      <c r="Z2286" s="2">
        <f t="shared" si="319"/>
        <v>0.70833333333333326</v>
      </c>
      <c r="AA2286">
        <f>1</f>
        <v>1</v>
      </c>
      <c r="AB2286" s="1">
        <v>42791</v>
      </c>
      <c r="AC2286" s="13">
        <f t="shared" si="320"/>
        <v>42767</v>
      </c>
      <c r="AD2286" s="14">
        <f t="shared" si="321"/>
        <v>42791</v>
      </c>
      <c r="AE2286" s="1" t="str">
        <f t="shared" si="322"/>
        <v>Saturday</v>
      </c>
      <c r="AF2286" s="2">
        <v>0.71163194444444444</v>
      </c>
      <c r="AG2286" s="2">
        <f t="shared" si="323"/>
        <v>0.70833333333333326</v>
      </c>
      <c r="AH2286" t="s">
        <v>27</v>
      </c>
    </row>
    <row r="2287" spans="1:34" x14ac:dyDescent="0.2">
      <c r="A2287">
        <v>1425087</v>
      </c>
      <c r="B2287" t="s">
        <v>20</v>
      </c>
      <c r="C2287" t="s">
        <v>96</v>
      </c>
      <c r="D2287" t="s">
        <v>22</v>
      </c>
      <c r="E2287">
        <v>53212</v>
      </c>
      <c r="F2287" t="s">
        <v>23</v>
      </c>
      <c r="G2287" t="s">
        <v>24</v>
      </c>
      <c r="H2287">
        <v>5567</v>
      </c>
      <c r="I2287" t="s">
        <v>81</v>
      </c>
      <c r="J2287">
        <f>VLOOKUP(I2287,[1]Key!$A$1:$C$72,2,FALSE)</f>
        <v>43.06033</v>
      </c>
      <c r="K2287">
        <f>VLOOKUP(I2287,[1]Key!$A$1:$C$72,3,FALSE)</f>
        <v>-87.89546</v>
      </c>
      <c r="L2287" t="s">
        <v>39</v>
      </c>
      <c r="M2287">
        <f>VLOOKUP(L2287,[1]Key!$A$1:$C$72,2,FALSE)</f>
        <v>43.03913</v>
      </c>
      <c r="N2287">
        <f>VLOOKUP(L2287,[1]Key!$A$1:$C$72,3,FALSE)</f>
        <v>-87.916150000000002</v>
      </c>
      <c r="O2287">
        <v>12</v>
      </c>
      <c r="P2287">
        <v>0</v>
      </c>
      <c r="Q2287">
        <v>1.8</v>
      </c>
      <c r="R2287">
        <v>1.7</v>
      </c>
      <c r="S2287">
        <v>72</v>
      </c>
      <c r="T2287">
        <f t="shared" si="315"/>
        <v>-1</v>
      </c>
      <c r="U2287" s="1">
        <v>42787</v>
      </c>
      <c r="V2287" s="13">
        <f t="shared" si="316"/>
        <v>42767</v>
      </c>
      <c r="W2287" s="14">
        <f t="shared" si="317"/>
        <v>42787</v>
      </c>
      <c r="X2287" s="1" t="str">
        <f t="shared" si="318"/>
        <v>Tuesday</v>
      </c>
      <c r="Y2287" s="2">
        <v>0.81387731481481485</v>
      </c>
      <c r="Z2287" s="2">
        <f t="shared" si="319"/>
        <v>0.83333333333333326</v>
      </c>
      <c r="AA2287">
        <f>1</f>
        <v>1</v>
      </c>
      <c r="AB2287" s="1">
        <v>42787</v>
      </c>
      <c r="AC2287" s="13">
        <f t="shared" si="320"/>
        <v>42767</v>
      </c>
      <c r="AD2287" s="14">
        <f t="shared" si="321"/>
        <v>42787</v>
      </c>
      <c r="AE2287" s="1" t="str">
        <f t="shared" si="322"/>
        <v>Tuesday</v>
      </c>
      <c r="AF2287" s="2">
        <v>0.82163194444444443</v>
      </c>
      <c r="AG2287" s="2">
        <f t="shared" si="323"/>
        <v>0.83333333333333326</v>
      </c>
      <c r="AH2287" t="s">
        <v>27</v>
      </c>
    </row>
    <row r="2288" spans="1:34" x14ac:dyDescent="0.2">
      <c r="A2288">
        <v>1426266</v>
      </c>
      <c r="B2288" t="s">
        <v>20</v>
      </c>
      <c r="C2288" t="s">
        <v>28</v>
      </c>
      <c r="D2288" t="s">
        <v>22</v>
      </c>
      <c r="E2288">
        <v>53202</v>
      </c>
      <c r="F2288" t="s">
        <v>23</v>
      </c>
      <c r="G2288" t="s">
        <v>108</v>
      </c>
      <c r="H2288">
        <v>318</v>
      </c>
      <c r="I2288" t="s">
        <v>61</v>
      </c>
      <c r="J2288">
        <f>VLOOKUP(I2288,[1]Key!$A$1:$C$72,2,FALSE)</f>
        <v>43.058619999999998</v>
      </c>
      <c r="K2288">
        <f>VLOOKUP(I2288,[1]Key!$A$1:$C$72,3,FALSE)</f>
        <v>-87.885319999999993</v>
      </c>
      <c r="L2288" t="s">
        <v>80</v>
      </c>
      <c r="M2288">
        <f>VLOOKUP(L2288,[1]Key!$A$1:$C$72,2,FALSE)</f>
        <v>43.052460000000004</v>
      </c>
      <c r="N2288">
        <f>VLOOKUP(L2288,[1]Key!$A$1:$C$72,3,FALSE)</f>
        <v>-87.891000000000005</v>
      </c>
      <c r="O2288">
        <v>4</v>
      </c>
      <c r="P2288">
        <v>0</v>
      </c>
      <c r="Q2288">
        <v>0.6</v>
      </c>
      <c r="R2288">
        <v>0.6</v>
      </c>
      <c r="S2288">
        <v>24</v>
      </c>
      <c r="T2288">
        <f t="shared" si="315"/>
        <v>-1</v>
      </c>
      <c r="U2288" s="1">
        <v>42784</v>
      </c>
      <c r="V2288" s="13">
        <f t="shared" si="316"/>
        <v>42767</v>
      </c>
      <c r="W2288" s="14">
        <f t="shared" si="317"/>
        <v>42784</v>
      </c>
      <c r="X2288" s="1" t="str">
        <f t="shared" si="318"/>
        <v>Saturday</v>
      </c>
      <c r="Y2288" s="2">
        <v>0.85775462962962967</v>
      </c>
      <c r="Z2288" s="2">
        <f t="shared" si="319"/>
        <v>0.875</v>
      </c>
      <c r="AA2288">
        <f>1</f>
        <v>1</v>
      </c>
      <c r="AB2288" s="1">
        <v>42784</v>
      </c>
      <c r="AC2288" s="13">
        <f t="shared" si="320"/>
        <v>42767</v>
      </c>
      <c r="AD2288" s="14">
        <f t="shared" si="321"/>
        <v>42784</v>
      </c>
      <c r="AE2288" s="1" t="str">
        <f t="shared" si="322"/>
        <v>Saturday</v>
      </c>
      <c r="AF2288" s="2">
        <v>0.86078703703703707</v>
      </c>
      <c r="AG2288" s="2">
        <f t="shared" si="323"/>
        <v>0.875</v>
      </c>
      <c r="AH2288" t="s">
        <v>27</v>
      </c>
    </row>
    <row r="2289" spans="1:34" x14ac:dyDescent="0.2">
      <c r="A2289">
        <v>1432390</v>
      </c>
      <c r="B2289" t="s">
        <v>20</v>
      </c>
      <c r="C2289" t="s">
        <v>28</v>
      </c>
      <c r="D2289" t="s">
        <v>22</v>
      </c>
      <c r="E2289">
        <v>53233</v>
      </c>
      <c r="F2289" t="s">
        <v>23</v>
      </c>
      <c r="G2289" t="s">
        <v>24</v>
      </c>
      <c r="H2289">
        <v>217</v>
      </c>
      <c r="I2289" t="s">
        <v>79</v>
      </c>
      <c r="J2289">
        <f>VLOOKUP(I2289,[1]Key!$A$1:$C$72,2,FALSE)</f>
        <v>43.038649999999997</v>
      </c>
      <c r="K2289">
        <f>VLOOKUP(I2289,[1]Key!$A$1:$C$72,3,FALSE)</f>
        <v>-87.921930000000003</v>
      </c>
      <c r="L2289" t="s">
        <v>33</v>
      </c>
      <c r="M2289">
        <f>VLOOKUP(L2289,[1]Key!$A$1:$C$72,2,FALSE)</f>
        <v>43.034619999999997</v>
      </c>
      <c r="N2289">
        <f>VLOOKUP(L2289,[1]Key!$A$1:$C$72,3,FALSE)</f>
        <v>-87.917500000000004</v>
      </c>
      <c r="O2289">
        <v>8</v>
      </c>
      <c r="P2289">
        <v>0</v>
      </c>
      <c r="Q2289">
        <v>1.2</v>
      </c>
      <c r="R2289">
        <v>1.1000000000000001</v>
      </c>
      <c r="S2289">
        <v>48</v>
      </c>
      <c r="T2289">
        <f t="shared" si="315"/>
        <v>-1</v>
      </c>
      <c r="U2289" s="1">
        <v>42788</v>
      </c>
      <c r="V2289" s="13">
        <f t="shared" si="316"/>
        <v>42767</v>
      </c>
      <c r="W2289" s="14">
        <f t="shared" si="317"/>
        <v>42788</v>
      </c>
      <c r="X2289" s="1" t="str">
        <f t="shared" si="318"/>
        <v>Wednesday</v>
      </c>
      <c r="Y2289" s="2">
        <v>0.56420138888888893</v>
      </c>
      <c r="Z2289" s="2">
        <f t="shared" si="319"/>
        <v>0.58333333333333326</v>
      </c>
      <c r="AA2289">
        <f>1</f>
        <v>1</v>
      </c>
      <c r="AB2289" s="1">
        <v>42788</v>
      </c>
      <c r="AC2289" s="13">
        <f t="shared" si="320"/>
        <v>42767</v>
      </c>
      <c r="AD2289" s="14">
        <f t="shared" si="321"/>
        <v>42788</v>
      </c>
      <c r="AE2289" s="1" t="str">
        <f t="shared" si="322"/>
        <v>Wednesday</v>
      </c>
      <c r="AF2289" s="2">
        <v>0.56998842592592591</v>
      </c>
      <c r="AG2289" s="2">
        <f t="shared" si="323"/>
        <v>0.58333333333333326</v>
      </c>
      <c r="AH2289" t="s">
        <v>27</v>
      </c>
    </row>
    <row r="2290" spans="1:34" x14ac:dyDescent="0.2">
      <c r="A2290">
        <v>1433213</v>
      </c>
      <c r="B2290" t="s">
        <v>20</v>
      </c>
      <c r="C2290" t="s">
        <v>28</v>
      </c>
      <c r="D2290" t="s">
        <v>22</v>
      </c>
      <c r="E2290">
        <v>53233</v>
      </c>
      <c r="F2290" t="s">
        <v>23</v>
      </c>
      <c r="G2290" t="s">
        <v>24</v>
      </c>
      <c r="H2290">
        <v>11125</v>
      </c>
      <c r="I2290" t="s">
        <v>80</v>
      </c>
      <c r="J2290">
        <f>VLOOKUP(I2290,[1]Key!$A$1:$C$72,2,FALSE)</f>
        <v>43.052460000000004</v>
      </c>
      <c r="K2290">
        <f>VLOOKUP(I2290,[1]Key!$A$1:$C$72,3,FALSE)</f>
        <v>-87.891000000000005</v>
      </c>
      <c r="L2290" t="s">
        <v>85</v>
      </c>
      <c r="M2290">
        <f>VLOOKUP(L2290,[1]Key!$A$1:$C$72,2,FALSE)</f>
        <v>43.041646999999998</v>
      </c>
      <c r="N2290">
        <f>VLOOKUP(L2290,[1]Key!$A$1:$C$72,3,FALSE)</f>
        <v>-87.927257999999995</v>
      </c>
      <c r="O2290">
        <v>16</v>
      </c>
      <c r="P2290">
        <v>0</v>
      </c>
      <c r="Q2290">
        <v>2.4</v>
      </c>
      <c r="R2290">
        <v>2.2999999999999998</v>
      </c>
      <c r="S2290">
        <v>96</v>
      </c>
      <c r="T2290">
        <f t="shared" si="315"/>
        <v>-1</v>
      </c>
      <c r="U2290" s="1">
        <v>42793</v>
      </c>
      <c r="V2290" s="13">
        <f t="shared" si="316"/>
        <v>42767</v>
      </c>
      <c r="W2290" s="14">
        <f t="shared" si="317"/>
        <v>42793</v>
      </c>
      <c r="X2290" s="1" t="str">
        <f t="shared" si="318"/>
        <v>Monday</v>
      </c>
      <c r="Y2290" s="2">
        <v>0.44619212962962962</v>
      </c>
      <c r="Z2290" s="2">
        <f t="shared" si="319"/>
        <v>0.45833333333333331</v>
      </c>
      <c r="AA2290">
        <f>1</f>
        <v>1</v>
      </c>
      <c r="AB2290" s="1">
        <v>42793</v>
      </c>
      <c r="AC2290" s="13">
        <f t="shared" si="320"/>
        <v>42767</v>
      </c>
      <c r="AD2290" s="14">
        <f t="shared" si="321"/>
        <v>42793</v>
      </c>
      <c r="AE2290" s="1" t="str">
        <f t="shared" si="322"/>
        <v>Monday</v>
      </c>
      <c r="AF2290" s="2">
        <v>0.45706018518518521</v>
      </c>
      <c r="AG2290" s="2">
        <f t="shared" si="323"/>
        <v>0.45833333333333331</v>
      </c>
      <c r="AH2290" t="s">
        <v>27</v>
      </c>
    </row>
    <row r="2291" spans="1:34" x14ac:dyDescent="0.2">
      <c r="A2291">
        <v>1435377</v>
      </c>
      <c r="B2291" t="s">
        <v>20</v>
      </c>
      <c r="C2291" t="s">
        <v>28</v>
      </c>
      <c r="D2291" t="s">
        <v>22</v>
      </c>
      <c r="E2291">
        <v>53233</v>
      </c>
      <c r="F2291" t="s">
        <v>23</v>
      </c>
      <c r="G2291" t="s">
        <v>24</v>
      </c>
      <c r="H2291">
        <v>5438</v>
      </c>
      <c r="I2291" t="s">
        <v>41</v>
      </c>
      <c r="J2291">
        <f>VLOOKUP(I2291,[1]Key!$A$1:$C$72,2,FALSE)</f>
        <v>43.04824</v>
      </c>
      <c r="K2291">
        <f>VLOOKUP(I2291,[1]Key!$A$1:$C$72,3,FALSE)</f>
        <v>-87.904970000000006</v>
      </c>
      <c r="L2291" t="s">
        <v>74</v>
      </c>
      <c r="M2291">
        <f>VLOOKUP(L2291,[1]Key!$A$1:$C$72,2,FALSE)</f>
        <v>43.040154000000001</v>
      </c>
      <c r="N2291">
        <f>VLOOKUP(L2291,[1]Key!$A$1:$C$72,3,FALSE)</f>
        <v>-87.932113000000001</v>
      </c>
      <c r="O2291">
        <v>15</v>
      </c>
      <c r="P2291">
        <v>0</v>
      </c>
      <c r="Q2291">
        <v>2.2999999999999998</v>
      </c>
      <c r="R2291">
        <v>2.1</v>
      </c>
      <c r="S2291">
        <v>90</v>
      </c>
      <c r="T2291">
        <f t="shared" si="315"/>
        <v>-1</v>
      </c>
      <c r="U2291" s="1">
        <v>42780</v>
      </c>
      <c r="V2291" s="13">
        <f t="shared" si="316"/>
        <v>42767</v>
      </c>
      <c r="W2291" s="14">
        <f t="shared" si="317"/>
        <v>42780</v>
      </c>
      <c r="X2291" s="1" t="str">
        <f t="shared" si="318"/>
        <v>Tuesday</v>
      </c>
      <c r="Y2291" s="2">
        <v>0.63121527777777775</v>
      </c>
      <c r="Z2291" s="2">
        <f t="shared" si="319"/>
        <v>0.625</v>
      </c>
      <c r="AA2291">
        <f>1</f>
        <v>1</v>
      </c>
      <c r="AB2291" s="1">
        <v>42780</v>
      </c>
      <c r="AC2291" s="13">
        <f t="shared" si="320"/>
        <v>42767</v>
      </c>
      <c r="AD2291" s="14">
        <f t="shared" si="321"/>
        <v>42780</v>
      </c>
      <c r="AE2291" s="1" t="str">
        <f t="shared" si="322"/>
        <v>Tuesday</v>
      </c>
      <c r="AF2291" s="2">
        <v>0.64107638888888896</v>
      </c>
      <c r="AG2291" s="2">
        <f t="shared" si="323"/>
        <v>0.625</v>
      </c>
      <c r="AH2291" t="s">
        <v>27</v>
      </c>
    </row>
    <row r="2292" spans="1:34" x14ac:dyDescent="0.2">
      <c r="A2292">
        <v>1435377</v>
      </c>
      <c r="B2292" t="s">
        <v>20</v>
      </c>
      <c r="C2292" t="s">
        <v>28</v>
      </c>
      <c r="D2292" t="s">
        <v>22</v>
      </c>
      <c r="E2292">
        <v>53233</v>
      </c>
      <c r="F2292" t="s">
        <v>23</v>
      </c>
      <c r="G2292" t="s">
        <v>24</v>
      </c>
      <c r="H2292">
        <v>86</v>
      </c>
      <c r="I2292" t="s">
        <v>74</v>
      </c>
      <c r="J2292">
        <f>VLOOKUP(I2292,[1]Key!$A$1:$C$72,2,FALSE)</f>
        <v>43.040154000000001</v>
      </c>
      <c r="K2292">
        <f>VLOOKUP(I2292,[1]Key!$A$1:$C$72,3,FALSE)</f>
        <v>-87.932113000000001</v>
      </c>
      <c r="L2292" t="s">
        <v>47</v>
      </c>
      <c r="M2292">
        <f>VLOOKUP(L2292,[1]Key!$A$1:$C$72,2,FALSE)</f>
        <v>43.049230000000001</v>
      </c>
      <c r="N2292">
        <f>VLOOKUP(L2292,[1]Key!$A$1:$C$72,3,FALSE)</f>
        <v>-87.911940000000001</v>
      </c>
      <c r="O2292">
        <v>12</v>
      </c>
      <c r="P2292">
        <v>0</v>
      </c>
      <c r="Q2292">
        <v>1.8</v>
      </c>
      <c r="R2292">
        <v>1.7</v>
      </c>
      <c r="S2292">
        <v>72</v>
      </c>
      <c r="T2292">
        <f t="shared" si="315"/>
        <v>-1</v>
      </c>
      <c r="U2292" s="1">
        <v>42772</v>
      </c>
      <c r="V2292" s="13">
        <f t="shared" si="316"/>
        <v>42767</v>
      </c>
      <c r="W2292" s="14">
        <f t="shared" si="317"/>
        <v>42772</v>
      </c>
      <c r="X2292" s="1" t="str">
        <f t="shared" si="318"/>
        <v>Monday</v>
      </c>
      <c r="Y2292" s="2">
        <v>0.58012731481481483</v>
      </c>
      <c r="Z2292" s="2">
        <f t="shared" si="319"/>
        <v>0.58333333333333326</v>
      </c>
      <c r="AA2292">
        <f>1</f>
        <v>1</v>
      </c>
      <c r="AB2292" s="1">
        <v>42772</v>
      </c>
      <c r="AC2292" s="13">
        <f t="shared" si="320"/>
        <v>42767</v>
      </c>
      <c r="AD2292" s="14">
        <f t="shared" si="321"/>
        <v>42772</v>
      </c>
      <c r="AE2292" s="1" t="str">
        <f t="shared" si="322"/>
        <v>Monday</v>
      </c>
      <c r="AF2292" s="2">
        <v>0.58839120370370368</v>
      </c>
      <c r="AG2292" s="2">
        <f t="shared" si="323"/>
        <v>0.58333333333333326</v>
      </c>
      <c r="AH2292" t="s">
        <v>27</v>
      </c>
    </row>
    <row r="2293" spans="1:34" x14ac:dyDescent="0.2">
      <c r="A2293">
        <v>1435377</v>
      </c>
      <c r="B2293" t="s">
        <v>20</v>
      </c>
      <c r="C2293" t="s">
        <v>28</v>
      </c>
      <c r="D2293" t="s">
        <v>22</v>
      </c>
      <c r="E2293">
        <v>53233</v>
      </c>
      <c r="F2293" t="s">
        <v>23</v>
      </c>
      <c r="G2293" t="s">
        <v>24</v>
      </c>
      <c r="H2293">
        <v>86</v>
      </c>
      <c r="I2293" t="s">
        <v>74</v>
      </c>
      <c r="J2293">
        <f>VLOOKUP(I2293,[1]Key!$A$1:$C$72,2,FALSE)</f>
        <v>43.040154000000001</v>
      </c>
      <c r="K2293">
        <f>VLOOKUP(I2293,[1]Key!$A$1:$C$72,3,FALSE)</f>
        <v>-87.932113000000001</v>
      </c>
      <c r="L2293" t="s">
        <v>47</v>
      </c>
      <c r="M2293">
        <f>VLOOKUP(L2293,[1]Key!$A$1:$C$72,2,FALSE)</f>
        <v>43.049230000000001</v>
      </c>
      <c r="N2293">
        <f>VLOOKUP(L2293,[1]Key!$A$1:$C$72,3,FALSE)</f>
        <v>-87.911940000000001</v>
      </c>
      <c r="O2293">
        <v>13</v>
      </c>
      <c r="P2293">
        <v>0</v>
      </c>
      <c r="Q2293">
        <v>2</v>
      </c>
      <c r="R2293">
        <v>1.9</v>
      </c>
      <c r="S2293">
        <v>78</v>
      </c>
      <c r="T2293">
        <f t="shared" si="315"/>
        <v>-1</v>
      </c>
      <c r="U2293" s="1">
        <v>42767</v>
      </c>
      <c r="V2293" s="13">
        <f t="shared" si="316"/>
        <v>42767</v>
      </c>
      <c r="W2293" s="14">
        <f t="shared" si="317"/>
        <v>42767</v>
      </c>
      <c r="X2293" s="1" t="str">
        <f t="shared" si="318"/>
        <v>Wednesday</v>
      </c>
      <c r="Y2293" s="2">
        <v>0.5291203703703703</v>
      </c>
      <c r="Z2293" s="2">
        <f t="shared" si="319"/>
        <v>0.54166666666666663</v>
      </c>
      <c r="AA2293">
        <f>1</f>
        <v>1</v>
      </c>
      <c r="AB2293" s="1">
        <v>42767</v>
      </c>
      <c r="AC2293" s="13">
        <f t="shared" si="320"/>
        <v>42767</v>
      </c>
      <c r="AD2293" s="14">
        <f t="shared" si="321"/>
        <v>42767</v>
      </c>
      <c r="AE2293" s="1" t="str">
        <f t="shared" si="322"/>
        <v>Wednesday</v>
      </c>
      <c r="AF2293" s="2">
        <v>0.53780092592592588</v>
      </c>
      <c r="AG2293" s="2">
        <f t="shared" si="323"/>
        <v>0.54166666666666663</v>
      </c>
      <c r="AH2293" t="s">
        <v>27</v>
      </c>
    </row>
    <row r="2294" spans="1:34" x14ac:dyDescent="0.2">
      <c r="A2294">
        <v>1435377</v>
      </c>
      <c r="B2294" t="s">
        <v>20</v>
      </c>
      <c r="C2294" t="s">
        <v>28</v>
      </c>
      <c r="D2294" t="s">
        <v>22</v>
      </c>
      <c r="E2294">
        <v>53233</v>
      </c>
      <c r="F2294" t="s">
        <v>23</v>
      </c>
      <c r="G2294" t="s">
        <v>24</v>
      </c>
      <c r="H2294">
        <v>5467</v>
      </c>
      <c r="I2294" t="s">
        <v>74</v>
      </c>
      <c r="J2294">
        <f>VLOOKUP(I2294,[1]Key!$A$1:$C$72,2,FALSE)</f>
        <v>43.040154000000001</v>
      </c>
      <c r="K2294">
        <f>VLOOKUP(I2294,[1]Key!$A$1:$C$72,3,FALSE)</f>
        <v>-87.932113000000001</v>
      </c>
      <c r="L2294" t="s">
        <v>73</v>
      </c>
      <c r="M2294">
        <f>VLOOKUP(L2294,[1]Key!$A$1:$C$72,2,FALSE)</f>
        <v>43.040349999999997</v>
      </c>
      <c r="N2294">
        <f>VLOOKUP(L2294,[1]Key!$A$1:$C$72,3,FALSE)</f>
        <v>-87.920760000000001</v>
      </c>
      <c r="O2294">
        <v>21</v>
      </c>
      <c r="P2294">
        <v>0</v>
      </c>
      <c r="Q2294">
        <v>3.2</v>
      </c>
      <c r="R2294">
        <v>3</v>
      </c>
      <c r="S2294">
        <v>126</v>
      </c>
      <c r="T2294">
        <f t="shared" si="315"/>
        <v>-1</v>
      </c>
      <c r="U2294" s="1">
        <v>42768</v>
      </c>
      <c r="V2294" s="13">
        <f t="shared" si="316"/>
        <v>42767</v>
      </c>
      <c r="W2294" s="14">
        <f t="shared" si="317"/>
        <v>42768</v>
      </c>
      <c r="X2294" s="1" t="str">
        <f t="shared" si="318"/>
        <v>Thursday</v>
      </c>
      <c r="Y2294" s="2">
        <v>0.67381944444444442</v>
      </c>
      <c r="Z2294" s="2">
        <f t="shared" si="319"/>
        <v>0.66666666666666663</v>
      </c>
      <c r="AA2294">
        <f>1</f>
        <v>1</v>
      </c>
      <c r="AB2294" s="1">
        <v>42768</v>
      </c>
      <c r="AC2294" s="13">
        <f t="shared" si="320"/>
        <v>42767</v>
      </c>
      <c r="AD2294" s="14">
        <f t="shared" si="321"/>
        <v>42768</v>
      </c>
      <c r="AE2294" s="1" t="str">
        <f t="shared" si="322"/>
        <v>Thursday</v>
      </c>
      <c r="AF2294" s="2">
        <v>0.68842592592592589</v>
      </c>
      <c r="AG2294" s="2">
        <f t="shared" si="323"/>
        <v>0.70833333333333326</v>
      </c>
      <c r="AH2294" t="s">
        <v>27</v>
      </c>
    </row>
    <row r="2295" spans="1:34" x14ac:dyDescent="0.2">
      <c r="A2295">
        <v>1435377</v>
      </c>
      <c r="B2295" t="s">
        <v>20</v>
      </c>
      <c r="C2295" t="s">
        <v>28</v>
      </c>
      <c r="D2295" t="s">
        <v>22</v>
      </c>
      <c r="E2295">
        <v>53233</v>
      </c>
      <c r="F2295" t="s">
        <v>23</v>
      </c>
      <c r="G2295" t="s">
        <v>24</v>
      </c>
      <c r="H2295">
        <v>70</v>
      </c>
      <c r="I2295" t="s">
        <v>47</v>
      </c>
      <c r="J2295">
        <f>VLOOKUP(I2295,[1]Key!$A$1:$C$72,2,FALSE)</f>
        <v>43.049230000000001</v>
      </c>
      <c r="K2295">
        <f>VLOOKUP(I2295,[1]Key!$A$1:$C$72,3,FALSE)</f>
        <v>-87.911940000000001</v>
      </c>
      <c r="L2295" t="s">
        <v>74</v>
      </c>
      <c r="M2295">
        <f>VLOOKUP(L2295,[1]Key!$A$1:$C$72,2,FALSE)</f>
        <v>43.040154000000001</v>
      </c>
      <c r="N2295">
        <f>VLOOKUP(L2295,[1]Key!$A$1:$C$72,3,FALSE)</f>
        <v>-87.932113000000001</v>
      </c>
      <c r="O2295">
        <v>14</v>
      </c>
      <c r="P2295">
        <v>0</v>
      </c>
      <c r="Q2295">
        <v>2.1</v>
      </c>
      <c r="R2295">
        <v>2</v>
      </c>
      <c r="S2295">
        <v>84</v>
      </c>
      <c r="T2295">
        <f t="shared" si="315"/>
        <v>-1</v>
      </c>
      <c r="U2295" s="1">
        <v>42776</v>
      </c>
      <c r="V2295" s="13">
        <f t="shared" si="316"/>
        <v>42767</v>
      </c>
      <c r="W2295" s="14">
        <f t="shared" si="317"/>
        <v>42776</v>
      </c>
      <c r="X2295" s="1" t="str">
        <f t="shared" si="318"/>
        <v>Friday</v>
      </c>
      <c r="Y2295" s="2">
        <v>0.67312500000000008</v>
      </c>
      <c r="Z2295" s="2">
        <f t="shared" si="319"/>
        <v>0.66666666666666663</v>
      </c>
      <c r="AA2295">
        <f>1</f>
        <v>1</v>
      </c>
      <c r="AB2295" s="1">
        <v>42776</v>
      </c>
      <c r="AC2295" s="13">
        <f t="shared" si="320"/>
        <v>42767</v>
      </c>
      <c r="AD2295" s="14">
        <f t="shared" si="321"/>
        <v>42776</v>
      </c>
      <c r="AE2295" s="1" t="str">
        <f t="shared" si="322"/>
        <v>Friday</v>
      </c>
      <c r="AF2295" s="2">
        <v>0.68298611111111107</v>
      </c>
      <c r="AG2295" s="2">
        <f t="shared" si="323"/>
        <v>0.66666666666666663</v>
      </c>
      <c r="AH2295" t="s">
        <v>27</v>
      </c>
    </row>
    <row r="2296" spans="1:34" x14ac:dyDescent="0.2">
      <c r="A2296">
        <v>1435377</v>
      </c>
      <c r="B2296" t="s">
        <v>20</v>
      </c>
      <c r="C2296" t="s">
        <v>28</v>
      </c>
      <c r="D2296" t="s">
        <v>22</v>
      </c>
      <c r="E2296">
        <v>53233</v>
      </c>
      <c r="F2296" t="s">
        <v>23</v>
      </c>
      <c r="G2296" t="s">
        <v>24</v>
      </c>
      <c r="H2296">
        <v>5565</v>
      </c>
      <c r="I2296" t="s">
        <v>50</v>
      </c>
      <c r="J2296">
        <f>VLOOKUP(I2296,[1]Key!$A$1:$C$72,2,FALSE)</f>
        <v>43.052549999999997</v>
      </c>
      <c r="K2296">
        <f>VLOOKUP(I2296,[1]Key!$A$1:$C$72,3,FALSE)</f>
        <v>-87.909329999999997</v>
      </c>
      <c r="L2296" t="s">
        <v>74</v>
      </c>
      <c r="M2296">
        <f>VLOOKUP(L2296,[1]Key!$A$1:$C$72,2,FALSE)</f>
        <v>43.040154000000001</v>
      </c>
      <c r="N2296">
        <f>VLOOKUP(L2296,[1]Key!$A$1:$C$72,3,FALSE)</f>
        <v>-87.932113000000001</v>
      </c>
      <c r="O2296">
        <v>14</v>
      </c>
      <c r="P2296">
        <v>0</v>
      </c>
      <c r="Q2296">
        <v>2.1</v>
      </c>
      <c r="R2296">
        <v>2</v>
      </c>
      <c r="S2296">
        <v>84</v>
      </c>
      <c r="T2296">
        <f t="shared" si="315"/>
        <v>-1</v>
      </c>
      <c r="U2296" s="1">
        <v>42777</v>
      </c>
      <c r="V2296" s="13">
        <f t="shared" si="316"/>
        <v>42767</v>
      </c>
      <c r="W2296" s="14">
        <f t="shared" si="317"/>
        <v>42777</v>
      </c>
      <c r="X2296" s="1" t="str">
        <f t="shared" si="318"/>
        <v>Saturday</v>
      </c>
      <c r="Y2296" s="2">
        <v>0.73906250000000007</v>
      </c>
      <c r="Z2296" s="2">
        <f t="shared" si="319"/>
        <v>0.75</v>
      </c>
      <c r="AA2296">
        <f>1</f>
        <v>1</v>
      </c>
      <c r="AB2296" s="1">
        <v>42777</v>
      </c>
      <c r="AC2296" s="13">
        <f t="shared" si="320"/>
        <v>42767</v>
      </c>
      <c r="AD2296" s="14">
        <f t="shared" si="321"/>
        <v>42777</v>
      </c>
      <c r="AE2296" s="1" t="str">
        <f t="shared" si="322"/>
        <v>Saturday</v>
      </c>
      <c r="AF2296" s="2">
        <v>0.74920138888888888</v>
      </c>
      <c r="AG2296" s="2">
        <f t="shared" si="323"/>
        <v>0.75</v>
      </c>
      <c r="AH2296" t="s">
        <v>27</v>
      </c>
    </row>
    <row r="2297" spans="1:34" x14ac:dyDescent="0.2">
      <c r="A2297">
        <v>1440418</v>
      </c>
      <c r="B2297" t="s">
        <v>20</v>
      </c>
      <c r="C2297" t="s">
        <v>28</v>
      </c>
      <c r="D2297" t="s">
        <v>22</v>
      </c>
      <c r="E2297">
        <v>53211</v>
      </c>
      <c r="F2297" t="s">
        <v>23</v>
      </c>
      <c r="G2297" t="s">
        <v>24</v>
      </c>
      <c r="H2297">
        <v>2</v>
      </c>
      <c r="I2297" t="s">
        <v>63</v>
      </c>
      <c r="J2297">
        <f>VLOOKUP(I2297,[1]Key!$A$1:$C$72,2,FALSE)</f>
        <v>43.078530000000001</v>
      </c>
      <c r="K2297">
        <f>VLOOKUP(I2297,[1]Key!$A$1:$C$72,3,FALSE)</f>
        <v>-87.882620000000003</v>
      </c>
      <c r="L2297" t="s">
        <v>67</v>
      </c>
      <c r="M2297">
        <f>VLOOKUP(L2297,[1]Key!$A$1:$C$72,2,FALSE)</f>
        <v>43.074890000000003</v>
      </c>
      <c r="N2297">
        <f>VLOOKUP(L2297,[1]Key!$A$1:$C$72,3,FALSE)</f>
        <v>-87.882810000000006</v>
      </c>
      <c r="O2297">
        <v>2</v>
      </c>
      <c r="P2297">
        <v>0</v>
      </c>
      <c r="Q2297">
        <v>0.3</v>
      </c>
      <c r="R2297">
        <v>0.3</v>
      </c>
      <c r="S2297">
        <v>12</v>
      </c>
      <c r="T2297">
        <f t="shared" si="315"/>
        <v>-1</v>
      </c>
      <c r="U2297" s="1">
        <v>42791</v>
      </c>
      <c r="V2297" s="13">
        <f t="shared" si="316"/>
        <v>42767</v>
      </c>
      <c r="W2297" s="14">
        <f t="shared" si="317"/>
        <v>42791</v>
      </c>
      <c r="X2297" s="1" t="str">
        <f t="shared" si="318"/>
        <v>Saturday</v>
      </c>
      <c r="Y2297" s="2">
        <v>0.8343518518518519</v>
      </c>
      <c r="Z2297" s="2">
        <f t="shared" si="319"/>
        <v>0.83333333333333326</v>
      </c>
      <c r="AA2297">
        <f>1</f>
        <v>1</v>
      </c>
      <c r="AB2297" s="1">
        <v>42791</v>
      </c>
      <c r="AC2297" s="13">
        <f t="shared" si="320"/>
        <v>42767</v>
      </c>
      <c r="AD2297" s="14">
        <f t="shared" si="321"/>
        <v>42791</v>
      </c>
      <c r="AE2297" s="1" t="str">
        <f t="shared" si="322"/>
        <v>Saturday</v>
      </c>
      <c r="AF2297" s="2">
        <v>0.83565972222222218</v>
      </c>
      <c r="AG2297" s="2">
        <f t="shared" si="323"/>
        <v>0.83333333333333326</v>
      </c>
      <c r="AH2297" t="s">
        <v>27</v>
      </c>
    </row>
    <row r="2298" spans="1:34" x14ac:dyDescent="0.2">
      <c r="A2298">
        <v>1441429</v>
      </c>
      <c r="B2298" t="s">
        <v>20</v>
      </c>
      <c r="C2298" t="s">
        <v>28</v>
      </c>
      <c r="D2298" t="s">
        <v>22</v>
      </c>
      <c r="E2298">
        <v>53207</v>
      </c>
      <c r="F2298" t="s">
        <v>23</v>
      </c>
      <c r="G2298" t="s">
        <v>92</v>
      </c>
      <c r="H2298">
        <v>27</v>
      </c>
      <c r="I2298" t="s">
        <v>67</v>
      </c>
      <c r="J2298">
        <f>VLOOKUP(I2298,[1]Key!$A$1:$C$72,2,FALSE)</f>
        <v>43.074890000000003</v>
      </c>
      <c r="K2298">
        <f>VLOOKUP(I2298,[1]Key!$A$1:$C$72,3,FALSE)</f>
        <v>-87.882810000000006</v>
      </c>
      <c r="L2298" t="s">
        <v>93</v>
      </c>
      <c r="M2298">
        <f>VLOOKUP(L2298,[1]Key!$A$1:$C$72,2,FALSE)</f>
        <v>43.069021999999997</v>
      </c>
      <c r="N2298">
        <f>VLOOKUP(L2298,[1]Key!$A$1:$C$72,3,FALSE)</f>
        <v>-87.887940999999998</v>
      </c>
      <c r="O2298">
        <v>7</v>
      </c>
      <c r="P2298">
        <v>0</v>
      </c>
      <c r="Q2298">
        <v>1.1000000000000001</v>
      </c>
      <c r="R2298">
        <v>1</v>
      </c>
      <c r="S2298">
        <v>42</v>
      </c>
      <c r="T2298">
        <f t="shared" si="315"/>
        <v>-1</v>
      </c>
      <c r="U2298" s="1">
        <v>42768</v>
      </c>
      <c r="V2298" s="13">
        <f t="shared" si="316"/>
        <v>42767</v>
      </c>
      <c r="W2298" s="14">
        <f t="shared" si="317"/>
        <v>42768</v>
      </c>
      <c r="X2298" s="1" t="str">
        <f t="shared" si="318"/>
        <v>Thursday</v>
      </c>
      <c r="Y2298" s="2">
        <v>0.64883101851851854</v>
      </c>
      <c r="Z2298" s="2">
        <f t="shared" si="319"/>
        <v>0.66666666666666663</v>
      </c>
      <c r="AA2298">
        <f>1</f>
        <v>1</v>
      </c>
      <c r="AB2298" s="1">
        <v>42768</v>
      </c>
      <c r="AC2298" s="13">
        <f t="shared" si="320"/>
        <v>42767</v>
      </c>
      <c r="AD2298" s="14">
        <f t="shared" si="321"/>
        <v>42768</v>
      </c>
      <c r="AE2298" s="1" t="str">
        <f t="shared" si="322"/>
        <v>Thursday</v>
      </c>
      <c r="AF2298" s="2">
        <v>0.65350694444444446</v>
      </c>
      <c r="AG2298" s="2">
        <f t="shared" si="323"/>
        <v>0.66666666666666663</v>
      </c>
      <c r="AH2298" t="s">
        <v>27</v>
      </c>
    </row>
    <row r="2299" spans="1:34" x14ac:dyDescent="0.2">
      <c r="A2299">
        <v>1442057</v>
      </c>
      <c r="B2299" t="s">
        <v>20</v>
      </c>
      <c r="C2299" t="s">
        <v>28</v>
      </c>
      <c r="D2299" t="s">
        <v>22</v>
      </c>
      <c r="E2299">
        <v>53211</v>
      </c>
      <c r="F2299" t="s">
        <v>23</v>
      </c>
      <c r="G2299" t="s">
        <v>24</v>
      </c>
      <c r="H2299">
        <v>11161</v>
      </c>
      <c r="I2299" t="s">
        <v>67</v>
      </c>
      <c r="J2299">
        <f>VLOOKUP(I2299,[1]Key!$A$1:$C$72,2,FALSE)</f>
        <v>43.074890000000003</v>
      </c>
      <c r="K2299">
        <f>VLOOKUP(I2299,[1]Key!$A$1:$C$72,3,FALSE)</f>
        <v>-87.882810000000006</v>
      </c>
      <c r="L2299" t="s">
        <v>93</v>
      </c>
      <c r="M2299">
        <f>VLOOKUP(L2299,[1]Key!$A$1:$C$72,2,FALSE)</f>
        <v>43.069021999999997</v>
      </c>
      <c r="N2299">
        <f>VLOOKUP(L2299,[1]Key!$A$1:$C$72,3,FALSE)</f>
        <v>-87.887940999999998</v>
      </c>
      <c r="O2299">
        <v>7</v>
      </c>
      <c r="P2299">
        <v>0</v>
      </c>
      <c r="Q2299">
        <v>1.1000000000000001</v>
      </c>
      <c r="R2299">
        <v>1</v>
      </c>
      <c r="S2299">
        <v>42</v>
      </c>
      <c r="T2299">
        <f t="shared" si="315"/>
        <v>-1</v>
      </c>
      <c r="U2299" s="1">
        <v>42770</v>
      </c>
      <c r="V2299" s="13">
        <f t="shared" si="316"/>
        <v>42767</v>
      </c>
      <c r="W2299" s="14">
        <f t="shared" si="317"/>
        <v>42770</v>
      </c>
      <c r="X2299" s="1" t="str">
        <f t="shared" si="318"/>
        <v>Saturday</v>
      </c>
      <c r="Y2299" s="2">
        <v>0.70739583333333333</v>
      </c>
      <c r="Z2299" s="2">
        <f t="shared" si="319"/>
        <v>0.70833333333333326</v>
      </c>
      <c r="AA2299">
        <f>1</f>
        <v>1</v>
      </c>
      <c r="AB2299" s="1">
        <v>42770</v>
      </c>
      <c r="AC2299" s="13">
        <f t="shared" si="320"/>
        <v>42767</v>
      </c>
      <c r="AD2299" s="14">
        <f t="shared" si="321"/>
        <v>42770</v>
      </c>
      <c r="AE2299" s="1" t="str">
        <f t="shared" si="322"/>
        <v>Saturday</v>
      </c>
      <c r="AF2299" s="2">
        <v>0.71181712962962962</v>
      </c>
      <c r="AG2299" s="2">
        <f t="shared" si="323"/>
        <v>0.70833333333333326</v>
      </c>
      <c r="AH2299" t="s">
        <v>27</v>
      </c>
    </row>
    <row r="2300" spans="1:34" x14ac:dyDescent="0.2">
      <c r="A2300">
        <v>1442430</v>
      </c>
      <c r="B2300" t="s">
        <v>20</v>
      </c>
      <c r="C2300" t="s">
        <v>28</v>
      </c>
      <c r="D2300" t="s">
        <v>22</v>
      </c>
      <c r="E2300">
        <v>53211</v>
      </c>
      <c r="F2300" t="s">
        <v>23</v>
      </c>
      <c r="G2300" t="s">
        <v>24</v>
      </c>
      <c r="H2300">
        <v>47</v>
      </c>
      <c r="I2300" t="s">
        <v>77</v>
      </c>
      <c r="J2300">
        <f>VLOOKUP(I2300,[1]Key!$A$1:$C$72,2,FALSE)</f>
        <v>43.074655999999997</v>
      </c>
      <c r="K2300">
        <f>VLOOKUP(I2300,[1]Key!$A$1:$C$72,3,FALSE)</f>
        <v>-87.889011999999994</v>
      </c>
      <c r="L2300" t="s">
        <v>77</v>
      </c>
      <c r="M2300">
        <f>VLOOKUP(L2300,[1]Key!$A$1:$C$72,2,FALSE)</f>
        <v>43.074655999999997</v>
      </c>
      <c r="N2300">
        <f>VLOOKUP(L2300,[1]Key!$A$1:$C$72,3,FALSE)</f>
        <v>-87.889011999999994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f t="shared" si="315"/>
        <v>-1</v>
      </c>
      <c r="U2300" s="1">
        <v>42782</v>
      </c>
      <c r="V2300" s="13">
        <f t="shared" si="316"/>
        <v>42767</v>
      </c>
      <c r="W2300" s="14">
        <f t="shared" si="317"/>
        <v>42782</v>
      </c>
      <c r="X2300" s="1" t="str">
        <f t="shared" si="318"/>
        <v>Thursday</v>
      </c>
      <c r="Y2300" s="2">
        <v>0.65709490740740739</v>
      </c>
      <c r="Z2300" s="2">
        <f t="shared" si="319"/>
        <v>0.66666666666666663</v>
      </c>
      <c r="AA2300">
        <f>1</f>
        <v>1</v>
      </c>
      <c r="AB2300" s="1">
        <v>42782</v>
      </c>
      <c r="AC2300" s="13">
        <f t="shared" si="320"/>
        <v>42767</v>
      </c>
      <c r="AD2300" s="14">
        <f t="shared" si="321"/>
        <v>42782</v>
      </c>
      <c r="AE2300" s="1" t="str">
        <f t="shared" si="322"/>
        <v>Thursday</v>
      </c>
      <c r="AF2300" s="2">
        <v>0.6575347222222222</v>
      </c>
      <c r="AG2300" s="2">
        <f t="shared" si="323"/>
        <v>0.66666666666666663</v>
      </c>
      <c r="AH2300" t="s">
        <v>35</v>
      </c>
    </row>
    <row r="2301" spans="1:34" x14ac:dyDescent="0.2">
      <c r="A2301">
        <v>1442430</v>
      </c>
      <c r="B2301" t="s">
        <v>20</v>
      </c>
      <c r="C2301" t="s">
        <v>28</v>
      </c>
      <c r="D2301" t="s">
        <v>22</v>
      </c>
      <c r="E2301">
        <v>53211</v>
      </c>
      <c r="F2301" t="s">
        <v>23</v>
      </c>
      <c r="G2301" t="s">
        <v>24</v>
      </c>
      <c r="H2301">
        <v>11051</v>
      </c>
      <c r="I2301" t="s">
        <v>67</v>
      </c>
      <c r="J2301">
        <f>VLOOKUP(I2301,[1]Key!$A$1:$C$72,2,FALSE)</f>
        <v>43.074890000000003</v>
      </c>
      <c r="K2301">
        <f>VLOOKUP(I2301,[1]Key!$A$1:$C$72,3,FALSE)</f>
        <v>-87.882810000000006</v>
      </c>
      <c r="L2301" t="s">
        <v>77</v>
      </c>
      <c r="M2301">
        <f>VLOOKUP(L2301,[1]Key!$A$1:$C$72,2,FALSE)</f>
        <v>43.074655999999997</v>
      </c>
      <c r="N2301">
        <f>VLOOKUP(L2301,[1]Key!$A$1:$C$72,3,FALSE)</f>
        <v>-87.889011999999994</v>
      </c>
      <c r="O2301">
        <v>2</v>
      </c>
      <c r="P2301">
        <v>0</v>
      </c>
      <c r="Q2301">
        <v>0.3</v>
      </c>
      <c r="R2301">
        <v>0.3</v>
      </c>
      <c r="S2301">
        <v>12</v>
      </c>
      <c r="T2301">
        <f t="shared" si="315"/>
        <v>-1</v>
      </c>
      <c r="U2301" s="1">
        <v>42780</v>
      </c>
      <c r="V2301" s="13">
        <f t="shared" si="316"/>
        <v>42767</v>
      </c>
      <c r="W2301" s="14">
        <f t="shared" si="317"/>
        <v>42780</v>
      </c>
      <c r="X2301" s="1" t="str">
        <f t="shared" si="318"/>
        <v>Tuesday</v>
      </c>
      <c r="Y2301" s="2">
        <v>0.94947916666666676</v>
      </c>
      <c r="Z2301" s="2">
        <f t="shared" si="319"/>
        <v>0.95833333333333326</v>
      </c>
      <c r="AA2301">
        <f>1</f>
        <v>1</v>
      </c>
      <c r="AB2301" s="1">
        <v>42780</v>
      </c>
      <c r="AC2301" s="13">
        <f t="shared" si="320"/>
        <v>42767</v>
      </c>
      <c r="AD2301" s="14">
        <f t="shared" si="321"/>
        <v>42780</v>
      </c>
      <c r="AE2301" s="1" t="str">
        <f t="shared" si="322"/>
        <v>Tuesday</v>
      </c>
      <c r="AF2301" s="2">
        <v>0.95118055555555558</v>
      </c>
      <c r="AG2301" s="2">
        <f t="shared" si="323"/>
        <v>0.95833333333333326</v>
      </c>
      <c r="AH2301" t="s">
        <v>27</v>
      </c>
    </row>
    <row r="2302" spans="1:34" x14ac:dyDescent="0.2">
      <c r="A2302">
        <v>1442430</v>
      </c>
      <c r="B2302" t="s">
        <v>20</v>
      </c>
      <c r="C2302" t="s">
        <v>28</v>
      </c>
      <c r="D2302" t="s">
        <v>22</v>
      </c>
      <c r="E2302">
        <v>53211</v>
      </c>
      <c r="F2302" t="s">
        <v>23</v>
      </c>
      <c r="G2302" t="s">
        <v>24</v>
      </c>
      <c r="H2302">
        <v>47</v>
      </c>
      <c r="I2302" t="s">
        <v>67</v>
      </c>
      <c r="J2302">
        <f>VLOOKUP(I2302,[1]Key!$A$1:$C$72,2,FALSE)</f>
        <v>43.074890000000003</v>
      </c>
      <c r="K2302">
        <f>VLOOKUP(I2302,[1]Key!$A$1:$C$72,3,FALSE)</f>
        <v>-87.882810000000006</v>
      </c>
      <c r="L2302" t="s">
        <v>77</v>
      </c>
      <c r="M2302">
        <f>VLOOKUP(L2302,[1]Key!$A$1:$C$72,2,FALSE)</f>
        <v>43.074655999999997</v>
      </c>
      <c r="N2302">
        <f>VLOOKUP(L2302,[1]Key!$A$1:$C$72,3,FALSE)</f>
        <v>-87.889011999999994</v>
      </c>
      <c r="O2302">
        <v>2</v>
      </c>
      <c r="P2302">
        <v>0</v>
      </c>
      <c r="Q2302">
        <v>0.3</v>
      </c>
      <c r="R2302">
        <v>0.3</v>
      </c>
      <c r="S2302">
        <v>12</v>
      </c>
      <c r="T2302">
        <f t="shared" si="315"/>
        <v>-1</v>
      </c>
      <c r="U2302" s="1">
        <v>42778</v>
      </c>
      <c r="V2302" s="13">
        <f t="shared" si="316"/>
        <v>42767</v>
      </c>
      <c r="W2302" s="14">
        <f t="shared" si="317"/>
        <v>42778</v>
      </c>
      <c r="X2302" s="1" t="str">
        <f t="shared" si="318"/>
        <v>Sunday</v>
      </c>
      <c r="Y2302" s="2">
        <v>0.66756944444444455</v>
      </c>
      <c r="Z2302" s="2">
        <f t="shared" si="319"/>
        <v>0.66666666666666663</v>
      </c>
      <c r="AA2302">
        <f>1</f>
        <v>1</v>
      </c>
      <c r="AB2302" s="1">
        <v>42778</v>
      </c>
      <c r="AC2302" s="13">
        <f t="shared" si="320"/>
        <v>42767</v>
      </c>
      <c r="AD2302" s="14">
        <f t="shared" si="321"/>
        <v>42778</v>
      </c>
      <c r="AE2302" s="1" t="str">
        <f t="shared" si="322"/>
        <v>Sunday</v>
      </c>
      <c r="AF2302" s="2">
        <v>0.66900462962962959</v>
      </c>
      <c r="AG2302" s="2">
        <f t="shared" si="323"/>
        <v>0.66666666666666663</v>
      </c>
      <c r="AH2302" t="s">
        <v>27</v>
      </c>
    </row>
    <row r="2303" spans="1:34" x14ac:dyDescent="0.2">
      <c r="A2303">
        <v>1442430</v>
      </c>
      <c r="B2303" t="s">
        <v>20</v>
      </c>
      <c r="C2303" t="s">
        <v>28</v>
      </c>
      <c r="D2303" t="s">
        <v>22</v>
      </c>
      <c r="E2303">
        <v>53211</v>
      </c>
      <c r="F2303" t="s">
        <v>23</v>
      </c>
      <c r="G2303" t="s">
        <v>24</v>
      </c>
      <c r="H2303">
        <v>2</v>
      </c>
      <c r="I2303" t="s">
        <v>77</v>
      </c>
      <c r="J2303">
        <f>VLOOKUP(I2303,[1]Key!$A$1:$C$72,2,FALSE)</f>
        <v>43.074655999999997</v>
      </c>
      <c r="K2303">
        <f>VLOOKUP(I2303,[1]Key!$A$1:$C$72,3,FALSE)</f>
        <v>-87.889011999999994</v>
      </c>
      <c r="L2303" t="s">
        <v>67</v>
      </c>
      <c r="M2303">
        <f>VLOOKUP(L2303,[1]Key!$A$1:$C$72,2,FALSE)</f>
        <v>43.074890000000003</v>
      </c>
      <c r="N2303">
        <f>VLOOKUP(L2303,[1]Key!$A$1:$C$72,3,FALSE)</f>
        <v>-87.882810000000006</v>
      </c>
      <c r="O2303">
        <v>2</v>
      </c>
      <c r="P2303">
        <v>0</v>
      </c>
      <c r="Q2303">
        <v>0.3</v>
      </c>
      <c r="R2303">
        <v>0.3</v>
      </c>
      <c r="S2303">
        <v>12</v>
      </c>
      <c r="T2303">
        <f t="shared" si="315"/>
        <v>-1</v>
      </c>
      <c r="U2303" s="1">
        <v>42774</v>
      </c>
      <c r="V2303" s="13">
        <f t="shared" si="316"/>
        <v>42767</v>
      </c>
      <c r="W2303" s="14">
        <f t="shared" si="317"/>
        <v>42774</v>
      </c>
      <c r="X2303" s="1" t="str">
        <f t="shared" si="318"/>
        <v>Wednesday</v>
      </c>
      <c r="Y2303" s="2">
        <v>0.63231481481481489</v>
      </c>
      <c r="Z2303" s="2">
        <f t="shared" si="319"/>
        <v>0.625</v>
      </c>
      <c r="AA2303">
        <f>1</f>
        <v>1</v>
      </c>
      <c r="AB2303" s="1">
        <v>42774</v>
      </c>
      <c r="AC2303" s="13">
        <f t="shared" si="320"/>
        <v>42767</v>
      </c>
      <c r="AD2303" s="14">
        <f t="shared" si="321"/>
        <v>42774</v>
      </c>
      <c r="AE2303" s="1" t="str">
        <f t="shared" si="322"/>
        <v>Wednesday</v>
      </c>
      <c r="AF2303" s="2">
        <v>0.63396990740740744</v>
      </c>
      <c r="AG2303" s="2">
        <f t="shared" si="323"/>
        <v>0.625</v>
      </c>
      <c r="AH2303" t="s">
        <v>27</v>
      </c>
    </row>
    <row r="2304" spans="1:34" x14ac:dyDescent="0.2">
      <c r="A2304">
        <v>1442430</v>
      </c>
      <c r="B2304" t="s">
        <v>20</v>
      </c>
      <c r="C2304" t="s">
        <v>28</v>
      </c>
      <c r="D2304" t="s">
        <v>22</v>
      </c>
      <c r="E2304">
        <v>53211</v>
      </c>
      <c r="F2304" t="s">
        <v>23</v>
      </c>
      <c r="G2304" t="s">
        <v>24</v>
      </c>
      <c r="H2304">
        <v>5465</v>
      </c>
      <c r="I2304" t="s">
        <v>67</v>
      </c>
      <c r="J2304">
        <f>VLOOKUP(I2304,[1]Key!$A$1:$C$72,2,FALSE)</f>
        <v>43.074890000000003</v>
      </c>
      <c r="K2304">
        <f>VLOOKUP(I2304,[1]Key!$A$1:$C$72,3,FALSE)</f>
        <v>-87.882810000000006</v>
      </c>
      <c r="L2304" t="s">
        <v>77</v>
      </c>
      <c r="M2304">
        <f>VLOOKUP(L2304,[1]Key!$A$1:$C$72,2,FALSE)</f>
        <v>43.074655999999997</v>
      </c>
      <c r="N2304">
        <f>VLOOKUP(L2304,[1]Key!$A$1:$C$72,3,FALSE)</f>
        <v>-87.889011999999994</v>
      </c>
      <c r="O2304">
        <v>2</v>
      </c>
      <c r="P2304">
        <v>0</v>
      </c>
      <c r="Q2304">
        <v>0.3</v>
      </c>
      <c r="R2304">
        <v>0.3</v>
      </c>
      <c r="S2304">
        <v>12</v>
      </c>
      <c r="T2304">
        <f t="shared" si="315"/>
        <v>-1</v>
      </c>
      <c r="U2304" s="1">
        <v>42787</v>
      </c>
      <c r="V2304" s="13">
        <f t="shared" si="316"/>
        <v>42767</v>
      </c>
      <c r="W2304" s="14">
        <f t="shared" si="317"/>
        <v>42787</v>
      </c>
      <c r="X2304" s="1" t="str">
        <f t="shared" si="318"/>
        <v>Tuesday</v>
      </c>
      <c r="Y2304" s="2">
        <v>0.90391203703703704</v>
      </c>
      <c r="Z2304" s="2">
        <f t="shared" si="319"/>
        <v>0.91666666666666663</v>
      </c>
      <c r="AA2304">
        <f>1</f>
        <v>1</v>
      </c>
      <c r="AB2304" s="1">
        <v>42787</v>
      </c>
      <c r="AC2304" s="13">
        <f t="shared" si="320"/>
        <v>42767</v>
      </c>
      <c r="AD2304" s="14">
        <f t="shared" si="321"/>
        <v>42787</v>
      </c>
      <c r="AE2304" s="1" t="str">
        <f t="shared" si="322"/>
        <v>Tuesday</v>
      </c>
      <c r="AF2304" s="2">
        <v>0.90530092592592604</v>
      </c>
      <c r="AG2304" s="2">
        <f t="shared" si="323"/>
        <v>0.91666666666666663</v>
      </c>
      <c r="AH2304" t="s">
        <v>27</v>
      </c>
    </row>
    <row r="2305" spans="1:34" x14ac:dyDescent="0.2">
      <c r="A2305">
        <v>1466945</v>
      </c>
      <c r="B2305" t="s">
        <v>20</v>
      </c>
      <c r="C2305" t="s">
        <v>28</v>
      </c>
      <c r="D2305" t="s">
        <v>22</v>
      </c>
      <c r="E2305">
        <v>53211</v>
      </c>
      <c r="F2305" t="s">
        <v>23</v>
      </c>
      <c r="G2305" t="s">
        <v>24</v>
      </c>
      <c r="H2305">
        <v>5505</v>
      </c>
      <c r="I2305" t="s">
        <v>76</v>
      </c>
      <c r="J2305">
        <f>VLOOKUP(I2305,[1]Key!$A$1:$C$72,2,FALSE)</f>
        <v>43.063749000000001</v>
      </c>
      <c r="K2305">
        <f>VLOOKUP(I2305,[1]Key!$A$1:$C$72,3,FALSE)</f>
        <v>-87.887962999999999</v>
      </c>
      <c r="L2305" t="s">
        <v>93</v>
      </c>
      <c r="M2305">
        <f>VLOOKUP(L2305,[1]Key!$A$1:$C$72,2,FALSE)</f>
        <v>43.069021999999997</v>
      </c>
      <c r="N2305">
        <f>VLOOKUP(L2305,[1]Key!$A$1:$C$72,3,FALSE)</f>
        <v>-87.887940999999998</v>
      </c>
      <c r="O2305">
        <v>10</v>
      </c>
      <c r="P2305">
        <v>0</v>
      </c>
      <c r="Q2305">
        <v>1.5</v>
      </c>
      <c r="R2305">
        <v>1.4</v>
      </c>
      <c r="S2305">
        <v>60</v>
      </c>
      <c r="T2305">
        <f t="shared" si="315"/>
        <v>-1</v>
      </c>
      <c r="U2305" s="1">
        <v>42770</v>
      </c>
      <c r="V2305" s="13">
        <f t="shared" si="316"/>
        <v>42767</v>
      </c>
      <c r="W2305" s="14">
        <f t="shared" si="317"/>
        <v>42770</v>
      </c>
      <c r="X2305" s="1" t="str">
        <f t="shared" si="318"/>
        <v>Saturday</v>
      </c>
      <c r="Y2305" s="2">
        <v>0.87327546296296299</v>
      </c>
      <c r="Z2305" s="2">
        <f t="shared" si="319"/>
        <v>0.875</v>
      </c>
      <c r="AA2305">
        <f>1</f>
        <v>1</v>
      </c>
      <c r="AB2305" s="1">
        <v>42770</v>
      </c>
      <c r="AC2305" s="13">
        <f t="shared" si="320"/>
        <v>42767</v>
      </c>
      <c r="AD2305" s="14">
        <f t="shared" si="321"/>
        <v>42770</v>
      </c>
      <c r="AE2305" s="1" t="str">
        <f t="shared" si="322"/>
        <v>Saturday</v>
      </c>
      <c r="AF2305" s="2">
        <v>0.88048611111111119</v>
      </c>
      <c r="AG2305" s="2">
        <f t="shared" si="323"/>
        <v>0.875</v>
      </c>
      <c r="AH2305" t="s">
        <v>27</v>
      </c>
    </row>
    <row r="2306" spans="1:34" x14ac:dyDescent="0.2">
      <c r="A2306">
        <v>1466945</v>
      </c>
      <c r="B2306" t="s">
        <v>20</v>
      </c>
      <c r="C2306" t="s">
        <v>28</v>
      </c>
      <c r="D2306" t="s">
        <v>22</v>
      </c>
      <c r="E2306">
        <v>53211</v>
      </c>
      <c r="F2306" t="s">
        <v>23</v>
      </c>
      <c r="G2306" t="s">
        <v>24</v>
      </c>
      <c r="H2306">
        <v>5493</v>
      </c>
      <c r="I2306" t="s">
        <v>93</v>
      </c>
      <c r="J2306">
        <f>VLOOKUP(I2306,[1]Key!$A$1:$C$72,2,FALSE)</f>
        <v>43.069021999999997</v>
      </c>
      <c r="K2306">
        <f>VLOOKUP(I2306,[1]Key!$A$1:$C$72,3,FALSE)</f>
        <v>-87.887940999999998</v>
      </c>
      <c r="L2306" t="s">
        <v>76</v>
      </c>
      <c r="M2306">
        <f>VLOOKUP(L2306,[1]Key!$A$1:$C$72,2,FALSE)</f>
        <v>43.063749000000001</v>
      </c>
      <c r="N2306">
        <f>VLOOKUP(L2306,[1]Key!$A$1:$C$72,3,FALSE)</f>
        <v>-87.887962999999999</v>
      </c>
      <c r="O2306">
        <v>8</v>
      </c>
      <c r="P2306">
        <v>0</v>
      </c>
      <c r="Q2306">
        <v>1.2</v>
      </c>
      <c r="R2306">
        <v>1.1000000000000001</v>
      </c>
      <c r="S2306">
        <v>48</v>
      </c>
      <c r="T2306">
        <f t="shared" ref="T2306:T2369" si="324">-1</f>
        <v>-1</v>
      </c>
      <c r="U2306" s="1">
        <v>42778</v>
      </c>
      <c r="V2306" s="13">
        <f t="shared" ref="V2306:V2369" si="325">DATE(YEAR(U2306), MONTH(U2306), 1)</f>
        <v>42767</v>
      </c>
      <c r="W2306" s="14">
        <f t="shared" ref="W2306:W2369" si="326">U2306</f>
        <v>42778</v>
      </c>
      <c r="X2306" s="1" t="str">
        <f t="shared" ref="X2306:X2369" si="327">TEXT(W2306,"dddd")</f>
        <v>Sunday</v>
      </c>
      <c r="Y2306" s="2">
        <v>0.90694444444444444</v>
      </c>
      <c r="Z2306" s="2">
        <f t="shared" ref="Z2306:Z2369" si="328">MROUND(Y2306, "1:00")</f>
        <v>0.91666666666666663</v>
      </c>
      <c r="AA2306">
        <f>1</f>
        <v>1</v>
      </c>
      <c r="AB2306" s="1">
        <v>42778</v>
      </c>
      <c r="AC2306" s="13">
        <f t="shared" ref="AC2306:AC2369" si="329">DATE(YEAR(AB2306), MONTH(AB2306), 1)</f>
        <v>42767</v>
      </c>
      <c r="AD2306" s="14">
        <f t="shared" ref="AD2306:AD2369" si="330">AB2306</f>
        <v>42778</v>
      </c>
      <c r="AE2306" s="1" t="str">
        <f t="shared" ref="AE2306:AE2369" si="331">TEXT(AD2306,"dddd")</f>
        <v>Sunday</v>
      </c>
      <c r="AF2306" s="2">
        <v>0.91315972222222219</v>
      </c>
      <c r="AG2306" s="2">
        <f t="shared" ref="AG2306:AG2369" si="332">MROUND(AF2306, "1:00")</f>
        <v>0.91666666666666663</v>
      </c>
      <c r="AH2306" t="s">
        <v>27</v>
      </c>
    </row>
    <row r="2307" spans="1:34" x14ac:dyDescent="0.2">
      <c r="A2307">
        <v>1466945</v>
      </c>
      <c r="B2307" t="s">
        <v>20</v>
      </c>
      <c r="C2307" t="s">
        <v>28</v>
      </c>
      <c r="D2307" t="s">
        <v>22</v>
      </c>
      <c r="E2307">
        <v>53211</v>
      </c>
      <c r="F2307" t="s">
        <v>23</v>
      </c>
      <c r="G2307" t="s">
        <v>24</v>
      </c>
      <c r="H2307">
        <v>5538</v>
      </c>
      <c r="I2307" t="s">
        <v>76</v>
      </c>
      <c r="J2307">
        <f>VLOOKUP(I2307,[1]Key!$A$1:$C$72,2,FALSE)</f>
        <v>43.063749000000001</v>
      </c>
      <c r="K2307">
        <f>VLOOKUP(I2307,[1]Key!$A$1:$C$72,3,FALSE)</f>
        <v>-87.887962999999999</v>
      </c>
      <c r="L2307" t="s">
        <v>93</v>
      </c>
      <c r="M2307">
        <f>VLOOKUP(L2307,[1]Key!$A$1:$C$72,2,FALSE)</f>
        <v>43.069021999999997</v>
      </c>
      <c r="N2307">
        <f>VLOOKUP(L2307,[1]Key!$A$1:$C$72,3,FALSE)</f>
        <v>-87.887940999999998</v>
      </c>
      <c r="O2307">
        <v>13</v>
      </c>
      <c r="P2307">
        <v>0</v>
      </c>
      <c r="Q2307">
        <v>2</v>
      </c>
      <c r="R2307">
        <v>1.9</v>
      </c>
      <c r="S2307">
        <v>78</v>
      </c>
      <c r="T2307">
        <f t="shared" si="324"/>
        <v>-1</v>
      </c>
      <c r="U2307" s="1">
        <v>42777</v>
      </c>
      <c r="V2307" s="13">
        <f t="shared" si="325"/>
        <v>42767</v>
      </c>
      <c r="W2307" s="14">
        <f t="shared" si="326"/>
        <v>42777</v>
      </c>
      <c r="X2307" s="1" t="str">
        <f t="shared" si="327"/>
        <v>Saturday</v>
      </c>
      <c r="Y2307" s="2">
        <v>0.87813657407407408</v>
      </c>
      <c r="Z2307" s="2">
        <f t="shared" si="328"/>
        <v>0.875</v>
      </c>
      <c r="AA2307">
        <f>1</f>
        <v>1</v>
      </c>
      <c r="AB2307" s="1">
        <v>42777</v>
      </c>
      <c r="AC2307" s="13">
        <f t="shared" si="329"/>
        <v>42767</v>
      </c>
      <c r="AD2307" s="14">
        <f t="shared" si="330"/>
        <v>42777</v>
      </c>
      <c r="AE2307" s="1" t="str">
        <f t="shared" si="331"/>
        <v>Saturday</v>
      </c>
      <c r="AF2307" s="2">
        <v>0.88725694444444436</v>
      </c>
      <c r="AG2307" s="2">
        <f t="shared" si="332"/>
        <v>0.875</v>
      </c>
      <c r="AH2307" t="s">
        <v>27</v>
      </c>
    </row>
    <row r="2308" spans="1:34" x14ac:dyDescent="0.2">
      <c r="A2308">
        <v>1466945</v>
      </c>
      <c r="B2308" t="s">
        <v>20</v>
      </c>
      <c r="C2308" t="s">
        <v>28</v>
      </c>
      <c r="D2308" t="s">
        <v>22</v>
      </c>
      <c r="E2308">
        <v>53211</v>
      </c>
      <c r="F2308" t="s">
        <v>23</v>
      </c>
      <c r="G2308" t="s">
        <v>24</v>
      </c>
      <c r="H2308">
        <v>5451</v>
      </c>
      <c r="I2308" t="s">
        <v>77</v>
      </c>
      <c r="J2308">
        <f>VLOOKUP(I2308,[1]Key!$A$1:$C$72,2,FALSE)</f>
        <v>43.074655999999997</v>
      </c>
      <c r="K2308">
        <f>VLOOKUP(I2308,[1]Key!$A$1:$C$72,3,FALSE)</f>
        <v>-87.889011999999994</v>
      </c>
      <c r="L2308" t="s">
        <v>93</v>
      </c>
      <c r="M2308">
        <f>VLOOKUP(L2308,[1]Key!$A$1:$C$72,2,FALSE)</f>
        <v>43.069021999999997</v>
      </c>
      <c r="N2308">
        <f>VLOOKUP(L2308,[1]Key!$A$1:$C$72,3,FALSE)</f>
        <v>-87.887940999999998</v>
      </c>
      <c r="O2308">
        <v>8</v>
      </c>
      <c r="P2308">
        <v>0</v>
      </c>
      <c r="Q2308">
        <v>1.2</v>
      </c>
      <c r="R2308">
        <v>1.1000000000000001</v>
      </c>
      <c r="S2308">
        <v>48</v>
      </c>
      <c r="T2308">
        <f t="shared" si="324"/>
        <v>-1</v>
      </c>
      <c r="U2308" s="1">
        <v>42775</v>
      </c>
      <c r="V2308" s="13">
        <f t="shared" si="325"/>
        <v>42767</v>
      </c>
      <c r="W2308" s="14">
        <f t="shared" si="326"/>
        <v>42775</v>
      </c>
      <c r="X2308" s="1" t="str">
        <f t="shared" si="327"/>
        <v>Thursday</v>
      </c>
      <c r="Y2308" s="2">
        <v>0.54306712962962966</v>
      </c>
      <c r="Z2308" s="2">
        <f t="shared" si="328"/>
        <v>0.54166666666666663</v>
      </c>
      <c r="AA2308">
        <f>1</f>
        <v>1</v>
      </c>
      <c r="AB2308" s="1">
        <v>42775</v>
      </c>
      <c r="AC2308" s="13">
        <f t="shared" si="329"/>
        <v>42767</v>
      </c>
      <c r="AD2308" s="14">
        <f t="shared" si="330"/>
        <v>42775</v>
      </c>
      <c r="AE2308" s="1" t="str">
        <f t="shared" si="331"/>
        <v>Thursday</v>
      </c>
      <c r="AF2308" s="2">
        <v>0.54899305555555555</v>
      </c>
      <c r="AG2308" s="2">
        <f t="shared" si="332"/>
        <v>0.54166666666666663</v>
      </c>
      <c r="AH2308" t="s">
        <v>27</v>
      </c>
    </row>
    <row r="2309" spans="1:34" x14ac:dyDescent="0.2">
      <c r="A2309">
        <v>1468078</v>
      </c>
      <c r="B2309" t="s">
        <v>20</v>
      </c>
      <c r="C2309" t="s">
        <v>100</v>
      </c>
      <c r="D2309" t="s">
        <v>22</v>
      </c>
      <c r="E2309">
        <v>53209</v>
      </c>
      <c r="F2309" t="s">
        <v>23</v>
      </c>
      <c r="G2309" t="s">
        <v>24</v>
      </c>
      <c r="H2309">
        <v>5496</v>
      </c>
      <c r="I2309" t="s">
        <v>61</v>
      </c>
      <c r="J2309">
        <f>VLOOKUP(I2309,[1]Key!$A$1:$C$72,2,FALSE)</f>
        <v>43.058619999999998</v>
      </c>
      <c r="K2309">
        <f>VLOOKUP(I2309,[1]Key!$A$1:$C$72,3,FALSE)</f>
        <v>-87.885319999999993</v>
      </c>
      <c r="L2309" t="s">
        <v>60</v>
      </c>
      <c r="M2309">
        <f>VLOOKUP(L2309,[1]Key!$A$1:$C$72,2,FALSE)</f>
        <v>43.066893999999998</v>
      </c>
      <c r="N2309">
        <f>VLOOKUP(L2309,[1]Key!$A$1:$C$72,3,FALSE)</f>
        <v>-87.877936000000005</v>
      </c>
      <c r="O2309">
        <v>4</v>
      </c>
      <c r="P2309">
        <v>0</v>
      </c>
      <c r="Q2309">
        <v>0.6</v>
      </c>
      <c r="R2309">
        <v>0.6</v>
      </c>
      <c r="S2309">
        <v>24</v>
      </c>
      <c r="T2309">
        <f t="shared" si="324"/>
        <v>-1</v>
      </c>
      <c r="U2309" s="1">
        <v>42793</v>
      </c>
      <c r="V2309" s="13">
        <f t="shared" si="325"/>
        <v>42767</v>
      </c>
      <c r="W2309" s="14">
        <f t="shared" si="326"/>
        <v>42793</v>
      </c>
      <c r="X2309" s="1" t="str">
        <f t="shared" si="327"/>
        <v>Monday</v>
      </c>
      <c r="Y2309" s="2">
        <v>0.49133101851851851</v>
      </c>
      <c r="Z2309" s="2">
        <f t="shared" si="328"/>
        <v>0.5</v>
      </c>
      <c r="AA2309">
        <f>1</f>
        <v>1</v>
      </c>
      <c r="AB2309" s="1">
        <v>42793</v>
      </c>
      <c r="AC2309" s="13">
        <f t="shared" si="329"/>
        <v>42767</v>
      </c>
      <c r="AD2309" s="14">
        <f t="shared" si="330"/>
        <v>42793</v>
      </c>
      <c r="AE2309" s="1" t="str">
        <f t="shared" si="331"/>
        <v>Monday</v>
      </c>
      <c r="AF2309" s="2">
        <v>0.49436342592592591</v>
      </c>
      <c r="AG2309" s="2">
        <f t="shared" si="332"/>
        <v>0.5</v>
      </c>
      <c r="AH2309" t="s">
        <v>27</v>
      </c>
    </row>
    <row r="2310" spans="1:34" x14ac:dyDescent="0.2">
      <c r="A2310">
        <v>1468078</v>
      </c>
      <c r="B2310" t="s">
        <v>20</v>
      </c>
      <c r="C2310" t="s">
        <v>100</v>
      </c>
      <c r="D2310" t="s">
        <v>22</v>
      </c>
      <c r="E2310">
        <v>53209</v>
      </c>
      <c r="F2310" t="s">
        <v>23</v>
      </c>
      <c r="G2310" t="s">
        <v>24</v>
      </c>
      <c r="H2310">
        <v>5436</v>
      </c>
      <c r="I2310" t="s">
        <v>54</v>
      </c>
      <c r="J2310">
        <f>VLOOKUP(I2310,[1]Key!$A$1:$C$72,2,FALSE)</f>
        <v>43.046570000000003</v>
      </c>
      <c r="K2310">
        <f>VLOOKUP(I2310,[1]Key!$A$1:$C$72,3,FALSE)</f>
        <v>-87.908720000000002</v>
      </c>
      <c r="L2310" t="s">
        <v>61</v>
      </c>
      <c r="M2310">
        <f>VLOOKUP(L2310,[1]Key!$A$1:$C$72,2,FALSE)</f>
        <v>43.058619999999998</v>
      </c>
      <c r="N2310">
        <f>VLOOKUP(L2310,[1]Key!$A$1:$C$72,3,FALSE)</f>
        <v>-87.885319999999993</v>
      </c>
      <c r="O2310">
        <v>9</v>
      </c>
      <c r="P2310">
        <v>0</v>
      </c>
      <c r="Q2310">
        <v>1.4</v>
      </c>
      <c r="R2310">
        <v>1.3</v>
      </c>
      <c r="S2310">
        <v>54</v>
      </c>
      <c r="T2310">
        <f t="shared" si="324"/>
        <v>-1</v>
      </c>
      <c r="U2310" s="1">
        <v>42775</v>
      </c>
      <c r="V2310" s="13">
        <f t="shared" si="325"/>
        <v>42767</v>
      </c>
      <c r="W2310" s="14">
        <f t="shared" si="326"/>
        <v>42775</v>
      </c>
      <c r="X2310" s="1" t="str">
        <f t="shared" si="327"/>
        <v>Thursday</v>
      </c>
      <c r="Y2310" s="2">
        <v>0.71681712962962962</v>
      </c>
      <c r="Z2310" s="2">
        <f t="shared" si="328"/>
        <v>0.70833333333333326</v>
      </c>
      <c r="AA2310">
        <f>1</f>
        <v>1</v>
      </c>
      <c r="AB2310" s="1">
        <v>42775</v>
      </c>
      <c r="AC2310" s="13">
        <f t="shared" si="329"/>
        <v>42767</v>
      </c>
      <c r="AD2310" s="14">
        <f t="shared" si="330"/>
        <v>42775</v>
      </c>
      <c r="AE2310" s="1" t="str">
        <f t="shared" si="331"/>
        <v>Thursday</v>
      </c>
      <c r="AF2310" s="2">
        <v>0.72296296296296303</v>
      </c>
      <c r="AG2310" s="2">
        <f t="shared" si="332"/>
        <v>0.70833333333333326</v>
      </c>
      <c r="AH2310" t="s">
        <v>27</v>
      </c>
    </row>
    <row r="2311" spans="1:34" x14ac:dyDescent="0.2">
      <c r="A2311">
        <v>1468078</v>
      </c>
      <c r="B2311" t="s">
        <v>20</v>
      </c>
      <c r="C2311" t="s">
        <v>100</v>
      </c>
      <c r="D2311" t="s">
        <v>22</v>
      </c>
      <c r="E2311">
        <v>53209</v>
      </c>
      <c r="F2311" t="s">
        <v>23</v>
      </c>
      <c r="G2311" t="s">
        <v>24</v>
      </c>
      <c r="H2311">
        <v>11051</v>
      </c>
      <c r="I2311" t="s">
        <v>67</v>
      </c>
      <c r="J2311">
        <f>VLOOKUP(I2311,[1]Key!$A$1:$C$72,2,FALSE)</f>
        <v>43.074890000000003</v>
      </c>
      <c r="K2311">
        <f>VLOOKUP(I2311,[1]Key!$A$1:$C$72,3,FALSE)</f>
        <v>-87.882810000000006</v>
      </c>
      <c r="L2311" t="s">
        <v>61</v>
      </c>
      <c r="M2311">
        <f>VLOOKUP(L2311,[1]Key!$A$1:$C$72,2,FALSE)</f>
        <v>43.058619999999998</v>
      </c>
      <c r="N2311">
        <f>VLOOKUP(L2311,[1]Key!$A$1:$C$72,3,FALSE)</f>
        <v>-87.885319999999993</v>
      </c>
      <c r="O2311">
        <v>7</v>
      </c>
      <c r="P2311">
        <v>0</v>
      </c>
      <c r="Q2311">
        <v>1.1000000000000001</v>
      </c>
      <c r="R2311">
        <v>1</v>
      </c>
      <c r="S2311">
        <v>42</v>
      </c>
      <c r="T2311">
        <f t="shared" si="324"/>
        <v>-1</v>
      </c>
      <c r="U2311" s="1">
        <v>42769</v>
      </c>
      <c r="V2311" s="13">
        <f t="shared" si="325"/>
        <v>42767</v>
      </c>
      <c r="W2311" s="14">
        <f t="shared" si="326"/>
        <v>42769</v>
      </c>
      <c r="X2311" s="1" t="str">
        <f t="shared" si="327"/>
        <v>Friday</v>
      </c>
      <c r="Y2311" s="2">
        <v>0.5977083333333334</v>
      </c>
      <c r="Z2311" s="2">
        <f t="shared" si="328"/>
        <v>0.58333333333333326</v>
      </c>
      <c r="AA2311">
        <f>1</f>
        <v>1</v>
      </c>
      <c r="AB2311" s="1">
        <v>42769</v>
      </c>
      <c r="AC2311" s="13">
        <f t="shared" si="329"/>
        <v>42767</v>
      </c>
      <c r="AD2311" s="14">
        <f t="shared" si="330"/>
        <v>42769</v>
      </c>
      <c r="AE2311" s="1" t="str">
        <f t="shared" si="331"/>
        <v>Friday</v>
      </c>
      <c r="AF2311" s="2">
        <v>0.60219907407407403</v>
      </c>
      <c r="AG2311" s="2">
        <f t="shared" si="332"/>
        <v>0.58333333333333326</v>
      </c>
      <c r="AH2311" t="s">
        <v>27</v>
      </c>
    </row>
    <row r="2312" spans="1:34" x14ac:dyDescent="0.2">
      <c r="A2312">
        <v>1468078</v>
      </c>
      <c r="B2312" t="s">
        <v>20</v>
      </c>
      <c r="C2312" t="s">
        <v>100</v>
      </c>
      <c r="D2312" t="s">
        <v>22</v>
      </c>
      <c r="E2312">
        <v>53209</v>
      </c>
      <c r="F2312" t="s">
        <v>23</v>
      </c>
      <c r="G2312" t="s">
        <v>24</v>
      </c>
      <c r="H2312">
        <v>5585</v>
      </c>
      <c r="I2312" t="s">
        <v>54</v>
      </c>
      <c r="J2312">
        <f>VLOOKUP(I2312,[1]Key!$A$1:$C$72,2,FALSE)</f>
        <v>43.046570000000003</v>
      </c>
      <c r="K2312">
        <f>VLOOKUP(I2312,[1]Key!$A$1:$C$72,3,FALSE)</f>
        <v>-87.908720000000002</v>
      </c>
      <c r="L2312" t="s">
        <v>61</v>
      </c>
      <c r="M2312">
        <f>VLOOKUP(L2312,[1]Key!$A$1:$C$72,2,FALSE)</f>
        <v>43.058619999999998</v>
      </c>
      <c r="N2312">
        <f>VLOOKUP(L2312,[1]Key!$A$1:$C$72,3,FALSE)</f>
        <v>-87.885319999999993</v>
      </c>
      <c r="O2312">
        <v>9</v>
      </c>
      <c r="P2312">
        <v>0</v>
      </c>
      <c r="Q2312">
        <v>1.4</v>
      </c>
      <c r="R2312">
        <v>1.3</v>
      </c>
      <c r="S2312">
        <v>54</v>
      </c>
      <c r="T2312">
        <f t="shared" si="324"/>
        <v>-1</v>
      </c>
      <c r="U2312" s="1">
        <v>42768</v>
      </c>
      <c r="V2312" s="13">
        <f t="shared" si="325"/>
        <v>42767</v>
      </c>
      <c r="W2312" s="14">
        <f t="shared" si="326"/>
        <v>42768</v>
      </c>
      <c r="X2312" s="1" t="str">
        <f t="shared" si="327"/>
        <v>Thursday</v>
      </c>
      <c r="Y2312" s="2">
        <v>0.79320601851851846</v>
      </c>
      <c r="Z2312" s="2">
        <f t="shared" si="328"/>
        <v>0.79166666666666663</v>
      </c>
      <c r="AA2312">
        <f>1</f>
        <v>1</v>
      </c>
      <c r="AB2312" s="1">
        <v>42768</v>
      </c>
      <c r="AC2312" s="13">
        <f t="shared" si="329"/>
        <v>42767</v>
      </c>
      <c r="AD2312" s="14">
        <f t="shared" si="330"/>
        <v>42768</v>
      </c>
      <c r="AE2312" s="1" t="str">
        <f t="shared" si="331"/>
        <v>Thursday</v>
      </c>
      <c r="AF2312" s="2">
        <v>0.79998842592592589</v>
      </c>
      <c r="AG2312" s="2">
        <f t="shared" si="332"/>
        <v>0.79166666666666663</v>
      </c>
      <c r="AH2312" t="s">
        <v>27</v>
      </c>
    </row>
    <row r="2313" spans="1:34" x14ac:dyDescent="0.2">
      <c r="A2313">
        <v>1468078</v>
      </c>
      <c r="B2313" t="s">
        <v>20</v>
      </c>
      <c r="C2313" t="s">
        <v>100</v>
      </c>
      <c r="D2313" t="s">
        <v>22</v>
      </c>
      <c r="E2313">
        <v>53209</v>
      </c>
      <c r="F2313" t="s">
        <v>23</v>
      </c>
      <c r="G2313" t="s">
        <v>24</v>
      </c>
      <c r="H2313">
        <v>5494</v>
      </c>
      <c r="I2313" t="s">
        <v>41</v>
      </c>
      <c r="J2313">
        <f>VLOOKUP(I2313,[1]Key!$A$1:$C$72,2,FALSE)</f>
        <v>43.04824</v>
      </c>
      <c r="K2313">
        <f>VLOOKUP(I2313,[1]Key!$A$1:$C$72,3,FALSE)</f>
        <v>-87.904970000000006</v>
      </c>
      <c r="L2313" t="s">
        <v>61</v>
      </c>
      <c r="M2313">
        <f>VLOOKUP(L2313,[1]Key!$A$1:$C$72,2,FALSE)</f>
        <v>43.058619999999998</v>
      </c>
      <c r="N2313">
        <f>VLOOKUP(L2313,[1]Key!$A$1:$C$72,3,FALSE)</f>
        <v>-87.885319999999993</v>
      </c>
      <c r="O2313">
        <v>8</v>
      </c>
      <c r="P2313">
        <v>0</v>
      </c>
      <c r="Q2313">
        <v>1.2</v>
      </c>
      <c r="R2313">
        <v>1.1000000000000001</v>
      </c>
      <c r="S2313">
        <v>48</v>
      </c>
      <c r="T2313">
        <f t="shared" si="324"/>
        <v>-1</v>
      </c>
      <c r="U2313" s="1">
        <v>42783</v>
      </c>
      <c r="V2313" s="13">
        <f t="shared" si="325"/>
        <v>42767</v>
      </c>
      <c r="W2313" s="14">
        <f t="shared" si="326"/>
        <v>42783</v>
      </c>
      <c r="X2313" s="1" t="str">
        <f t="shared" si="327"/>
        <v>Friday</v>
      </c>
      <c r="Y2313" s="2">
        <v>0.54450231481481481</v>
      </c>
      <c r="Z2313" s="2">
        <f t="shared" si="328"/>
        <v>0.54166666666666663</v>
      </c>
      <c r="AA2313">
        <f>1</f>
        <v>1</v>
      </c>
      <c r="AB2313" s="1">
        <v>42783</v>
      </c>
      <c r="AC2313" s="13">
        <f t="shared" si="329"/>
        <v>42767</v>
      </c>
      <c r="AD2313" s="14">
        <f t="shared" si="330"/>
        <v>42783</v>
      </c>
      <c r="AE2313" s="1" t="str">
        <f t="shared" si="331"/>
        <v>Friday</v>
      </c>
      <c r="AF2313" s="2">
        <v>0.55040509259259263</v>
      </c>
      <c r="AG2313" s="2">
        <f t="shared" si="332"/>
        <v>0.54166666666666663</v>
      </c>
      <c r="AH2313" t="s">
        <v>27</v>
      </c>
    </row>
    <row r="2314" spans="1:34" x14ac:dyDescent="0.2">
      <c r="A2314">
        <v>1471527</v>
      </c>
      <c r="B2314" t="s">
        <v>20</v>
      </c>
      <c r="C2314" t="s">
        <v>28</v>
      </c>
      <c r="D2314" t="s">
        <v>22</v>
      </c>
      <c r="E2314">
        <v>53202</v>
      </c>
      <c r="F2314" t="s">
        <v>23</v>
      </c>
      <c r="G2314" t="s">
        <v>24</v>
      </c>
      <c r="H2314">
        <v>36</v>
      </c>
      <c r="I2314" t="s">
        <v>37</v>
      </c>
      <c r="J2314">
        <f>VLOOKUP(I2314,[1]Key!$A$1:$C$72,2,FALSE)</f>
        <v>43.031320000000001</v>
      </c>
      <c r="K2314">
        <f>VLOOKUP(I2314,[1]Key!$A$1:$C$72,3,FALSE)</f>
        <v>-87.904259999999994</v>
      </c>
      <c r="L2314" t="s">
        <v>37</v>
      </c>
      <c r="M2314">
        <f>VLOOKUP(L2314,[1]Key!$A$1:$C$72,2,FALSE)</f>
        <v>43.031320000000001</v>
      </c>
      <c r="N2314">
        <f>VLOOKUP(L2314,[1]Key!$A$1:$C$72,3,FALSE)</f>
        <v>-87.904259999999994</v>
      </c>
      <c r="O2314">
        <v>53</v>
      </c>
      <c r="P2314">
        <v>0</v>
      </c>
      <c r="Q2314">
        <v>8</v>
      </c>
      <c r="R2314">
        <v>7.6</v>
      </c>
      <c r="S2314">
        <v>318</v>
      </c>
      <c r="T2314">
        <f t="shared" si="324"/>
        <v>-1</v>
      </c>
      <c r="U2314" s="1">
        <v>42788</v>
      </c>
      <c r="V2314" s="13">
        <f t="shared" si="325"/>
        <v>42767</v>
      </c>
      <c r="W2314" s="14">
        <f t="shared" si="326"/>
        <v>42788</v>
      </c>
      <c r="X2314" s="1" t="str">
        <f t="shared" si="327"/>
        <v>Wednesday</v>
      </c>
      <c r="Y2314" s="2">
        <v>0.69401620370370365</v>
      </c>
      <c r="Z2314" s="2">
        <f t="shared" si="328"/>
        <v>0.70833333333333326</v>
      </c>
      <c r="AA2314">
        <f>1</f>
        <v>1</v>
      </c>
      <c r="AB2314" s="1">
        <v>42788</v>
      </c>
      <c r="AC2314" s="13">
        <f t="shared" si="329"/>
        <v>42767</v>
      </c>
      <c r="AD2314" s="14">
        <f t="shared" si="330"/>
        <v>42788</v>
      </c>
      <c r="AE2314" s="1" t="str">
        <f t="shared" si="331"/>
        <v>Wednesday</v>
      </c>
      <c r="AF2314" s="2">
        <v>0.73121527777777784</v>
      </c>
      <c r="AG2314" s="2">
        <f t="shared" si="332"/>
        <v>0.75</v>
      </c>
      <c r="AH2314" t="s">
        <v>35</v>
      </c>
    </row>
    <row r="2315" spans="1:34" x14ac:dyDescent="0.2">
      <c r="A2315">
        <v>1474966</v>
      </c>
      <c r="B2315" t="s">
        <v>20</v>
      </c>
      <c r="C2315" t="s">
        <v>28</v>
      </c>
      <c r="D2315" t="s">
        <v>22</v>
      </c>
      <c r="E2315">
        <v>53202</v>
      </c>
      <c r="F2315" t="s">
        <v>23</v>
      </c>
      <c r="G2315" t="s">
        <v>24</v>
      </c>
      <c r="H2315">
        <v>217</v>
      </c>
      <c r="I2315" t="s">
        <v>41</v>
      </c>
      <c r="J2315">
        <f>VLOOKUP(I2315,[1]Key!$A$1:$C$72,2,FALSE)</f>
        <v>43.04824</v>
      </c>
      <c r="K2315">
        <f>VLOOKUP(I2315,[1]Key!$A$1:$C$72,3,FALSE)</f>
        <v>-87.904970000000006</v>
      </c>
      <c r="L2315" t="s">
        <v>44</v>
      </c>
      <c r="M2315">
        <f>VLOOKUP(L2315,[1]Key!$A$1:$C$72,2,FALSE)</f>
        <v>43.045712999999999</v>
      </c>
      <c r="N2315">
        <f>VLOOKUP(L2315,[1]Key!$A$1:$C$72,3,FALSE)</f>
        <v>-87.899756999999994</v>
      </c>
      <c r="O2315">
        <v>5</v>
      </c>
      <c r="P2315">
        <v>0</v>
      </c>
      <c r="Q2315">
        <v>0.8</v>
      </c>
      <c r="R2315">
        <v>0.7</v>
      </c>
      <c r="S2315">
        <v>30</v>
      </c>
      <c r="T2315">
        <f t="shared" si="324"/>
        <v>-1</v>
      </c>
      <c r="U2315" s="1">
        <v>42792</v>
      </c>
      <c r="V2315" s="13">
        <f t="shared" si="325"/>
        <v>42767</v>
      </c>
      <c r="W2315" s="14">
        <f t="shared" si="326"/>
        <v>42792</v>
      </c>
      <c r="X2315" s="1" t="str">
        <f t="shared" si="327"/>
        <v>Sunday</v>
      </c>
      <c r="Y2315" s="2">
        <v>0.72258101851851853</v>
      </c>
      <c r="Z2315" s="2">
        <f t="shared" si="328"/>
        <v>0.70833333333333326</v>
      </c>
      <c r="AA2315">
        <f>1</f>
        <v>1</v>
      </c>
      <c r="AB2315" s="1">
        <v>42792</v>
      </c>
      <c r="AC2315" s="13">
        <f t="shared" si="329"/>
        <v>42767</v>
      </c>
      <c r="AD2315" s="14">
        <f t="shared" si="330"/>
        <v>42792</v>
      </c>
      <c r="AE2315" s="1" t="str">
        <f t="shared" si="331"/>
        <v>Sunday</v>
      </c>
      <c r="AF2315" s="2">
        <v>0.72618055555555561</v>
      </c>
      <c r="AG2315" s="2">
        <f t="shared" si="332"/>
        <v>0.70833333333333326</v>
      </c>
      <c r="AH2315" t="s">
        <v>27</v>
      </c>
    </row>
    <row r="2316" spans="1:34" x14ac:dyDescent="0.2">
      <c r="A2316">
        <v>1477232</v>
      </c>
      <c r="B2316" t="s">
        <v>20</v>
      </c>
      <c r="C2316" t="s">
        <v>28</v>
      </c>
      <c r="D2316" t="s">
        <v>22</v>
      </c>
      <c r="E2316">
        <v>53211</v>
      </c>
      <c r="F2316" t="s">
        <v>23</v>
      </c>
      <c r="G2316" t="s">
        <v>92</v>
      </c>
      <c r="H2316">
        <v>11079</v>
      </c>
      <c r="I2316" t="s">
        <v>76</v>
      </c>
      <c r="J2316">
        <f>VLOOKUP(I2316,[1]Key!$A$1:$C$72,2,FALSE)</f>
        <v>43.063749000000001</v>
      </c>
      <c r="K2316">
        <f>VLOOKUP(I2316,[1]Key!$A$1:$C$72,3,FALSE)</f>
        <v>-87.887962999999999</v>
      </c>
      <c r="L2316" t="s">
        <v>76</v>
      </c>
      <c r="M2316">
        <f>VLOOKUP(L2316,[1]Key!$A$1:$C$72,2,FALSE)</f>
        <v>43.063749000000001</v>
      </c>
      <c r="N2316">
        <f>VLOOKUP(L2316,[1]Key!$A$1:$C$72,3,FALSE)</f>
        <v>-87.887962999999999</v>
      </c>
      <c r="O2316">
        <v>1</v>
      </c>
      <c r="P2316">
        <v>0</v>
      </c>
      <c r="Q2316">
        <v>0.2</v>
      </c>
      <c r="R2316">
        <v>0.1</v>
      </c>
      <c r="S2316">
        <v>6</v>
      </c>
      <c r="T2316">
        <f t="shared" si="324"/>
        <v>-1</v>
      </c>
      <c r="U2316" s="1">
        <v>42776</v>
      </c>
      <c r="V2316" s="13">
        <f t="shared" si="325"/>
        <v>42767</v>
      </c>
      <c r="W2316" s="14">
        <f t="shared" si="326"/>
        <v>42776</v>
      </c>
      <c r="X2316" s="1" t="str">
        <f t="shared" si="327"/>
        <v>Friday</v>
      </c>
      <c r="Y2316" s="2">
        <v>0.35998842592592589</v>
      </c>
      <c r="Z2316" s="2">
        <f t="shared" si="328"/>
        <v>0.375</v>
      </c>
      <c r="AA2316">
        <f>1</f>
        <v>1</v>
      </c>
      <c r="AB2316" s="1">
        <v>42776</v>
      </c>
      <c r="AC2316" s="13">
        <f t="shared" si="329"/>
        <v>42767</v>
      </c>
      <c r="AD2316" s="14">
        <f t="shared" si="330"/>
        <v>42776</v>
      </c>
      <c r="AE2316" s="1" t="str">
        <f t="shared" si="331"/>
        <v>Friday</v>
      </c>
      <c r="AF2316" s="2">
        <v>0.36072916666666671</v>
      </c>
      <c r="AG2316" s="2">
        <f t="shared" si="332"/>
        <v>0.375</v>
      </c>
      <c r="AH2316" t="s">
        <v>35</v>
      </c>
    </row>
    <row r="2317" spans="1:34" x14ac:dyDescent="0.2">
      <c r="A2317">
        <v>1477232</v>
      </c>
      <c r="B2317" t="s">
        <v>20</v>
      </c>
      <c r="C2317" t="s">
        <v>28</v>
      </c>
      <c r="D2317" t="s">
        <v>22</v>
      </c>
      <c r="E2317">
        <v>53211</v>
      </c>
      <c r="F2317" t="s">
        <v>23</v>
      </c>
      <c r="G2317" t="s">
        <v>92</v>
      </c>
      <c r="H2317">
        <v>11079</v>
      </c>
      <c r="I2317" t="s">
        <v>76</v>
      </c>
      <c r="J2317">
        <f>VLOOKUP(I2317,[1]Key!$A$1:$C$72,2,FALSE)</f>
        <v>43.063749000000001</v>
      </c>
      <c r="K2317">
        <f>VLOOKUP(I2317,[1]Key!$A$1:$C$72,3,FALSE)</f>
        <v>-87.887962999999999</v>
      </c>
      <c r="L2317" t="s">
        <v>81</v>
      </c>
      <c r="M2317">
        <f>VLOOKUP(L2317,[1]Key!$A$1:$C$72,2,FALSE)</f>
        <v>43.06033</v>
      </c>
      <c r="N2317">
        <f>VLOOKUP(L2317,[1]Key!$A$1:$C$72,3,FALSE)</f>
        <v>-87.89546</v>
      </c>
      <c r="O2317">
        <v>6</v>
      </c>
      <c r="P2317">
        <v>0</v>
      </c>
      <c r="Q2317">
        <v>0.9</v>
      </c>
      <c r="R2317">
        <v>0.9</v>
      </c>
      <c r="S2317">
        <v>36</v>
      </c>
      <c r="T2317">
        <f t="shared" si="324"/>
        <v>-1</v>
      </c>
      <c r="U2317" s="1">
        <v>42776</v>
      </c>
      <c r="V2317" s="13">
        <f t="shared" si="325"/>
        <v>42767</v>
      </c>
      <c r="W2317" s="14">
        <f t="shared" si="326"/>
        <v>42776</v>
      </c>
      <c r="X2317" s="1" t="str">
        <f t="shared" si="327"/>
        <v>Friday</v>
      </c>
      <c r="Y2317" s="2">
        <v>0.3605902777777778</v>
      </c>
      <c r="Z2317" s="2">
        <f t="shared" si="328"/>
        <v>0.375</v>
      </c>
      <c r="AA2317">
        <f>1</f>
        <v>1</v>
      </c>
      <c r="AB2317" s="1">
        <v>42776</v>
      </c>
      <c r="AC2317" s="13">
        <f t="shared" si="329"/>
        <v>42767</v>
      </c>
      <c r="AD2317" s="14">
        <f t="shared" si="330"/>
        <v>42776</v>
      </c>
      <c r="AE2317" s="1" t="str">
        <f t="shared" si="331"/>
        <v>Friday</v>
      </c>
      <c r="AF2317" s="2">
        <v>0.36482638888888891</v>
      </c>
      <c r="AG2317" s="2">
        <f t="shared" si="332"/>
        <v>0.375</v>
      </c>
      <c r="AH2317" t="s">
        <v>27</v>
      </c>
    </row>
    <row r="2318" spans="1:34" x14ac:dyDescent="0.2">
      <c r="A2318">
        <v>1477939</v>
      </c>
      <c r="B2318" t="s">
        <v>20</v>
      </c>
      <c r="C2318" t="s">
        <v>141</v>
      </c>
      <c r="D2318" t="s">
        <v>22</v>
      </c>
      <c r="E2318">
        <v>53010</v>
      </c>
      <c r="F2318" t="s">
        <v>23</v>
      </c>
      <c r="G2318" t="s">
        <v>24</v>
      </c>
      <c r="H2318">
        <v>996</v>
      </c>
      <c r="I2318" t="s">
        <v>83</v>
      </c>
      <c r="J2318">
        <f>VLOOKUP(I2318,[1]Key!$A$1:$C$72,2,FALSE)</f>
        <v>43.02017</v>
      </c>
      <c r="K2318">
        <f>VLOOKUP(I2318,[1]Key!$A$1:$C$72,3,FALSE)</f>
        <v>-87.933049999999994</v>
      </c>
      <c r="L2318" t="s">
        <v>74</v>
      </c>
      <c r="M2318">
        <f>VLOOKUP(L2318,[1]Key!$A$1:$C$72,2,FALSE)</f>
        <v>43.040154000000001</v>
      </c>
      <c r="N2318">
        <f>VLOOKUP(L2318,[1]Key!$A$1:$C$72,3,FALSE)</f>
        <v>-87.932113000000001</v>
      </c>
      <c r="O2318">
        <v>10</v>
      </c>
      <c r="P2318">
        <v>0</v>
      </c>
      <c r="Q2318">
        <v>1.5</v>
      </c>
      <c r="R2318">
        <v>1.4</v>
      </c>
      <c r="S2318">
        <v>60</v>
      </c>
      <c r="T2318">
        <f t="shared" si="324"/>
        <v>-1</v>
      </c>
      <c r="U2318" s="1">
        <v>42787</v>
      </c>
      <c r="V2318" s="13">
        <f t="shared" si="325"/>
        <v>42767</v>
      </c>
      <c r="W2318" s="14">
        <f t="shared" si="326"/>
        <v>42787</v>
      </c>
      <c r="X2318" s="1" t="str">
        <f t="shared" si="327"/>
        <v>Tuesday</v>
      </c>
      <c r="Y2318" s="2">
        <v>0.72128472222222229</v>
      </c>
      <c r="Z2318" s="2">
        <f t="shared" si="328"/>
        <v>0.70833333333333326</v>
      </c>
      <c r="AA2318">
        <f>1</f>
        <v>1</v>
      </c>
      <c r="AB2318" s="1">
        <v>42787</v>
      </c>
      <c r="AC2318" s="13">
        <f t="shared" si="329"/>
        <v>42767</v>
      </c>
      <c r="AD2318" s="14">
        <f t="shared" si="330"/>
        <v>42787</v>
      </c>
      <c r="AE2318" s="1" t="str">
        <f t="shared" si="331"/>
        <v>Tuesday</v>
      </c>
      <c r="AF2318" s="2">
        <v>0.72834490740740743</v>
      </c>
      <c r="AG2318" s="2">
        <f t="shared" si="332"/>
        <v>0.70833333333333326</v>
      </c>
      <c r="AH2318" t="s">
        <v>27</v>
      </c>
    </row>
    <row r="2319" spans="1:34" x14ac:dyDescent="0.2">
      <c r="A2319">
        <v>1478009</v>
      </c>
      <c r="B2319" t="s">
        <v>20</v>
      </c>
      <c r="C2319" t="s">
        <v>28</v>
      </c>
      <c r="D2319" t="s">
        <v>22</v>
      </c>
      <c r="E2319">
        <v>53211</v>
      </c>
      <c r="F2319" t="s">
        <v>23</v>
      </c>
      <c r="G2319" t="s">
        <v>24</v>
      </c>
      <c r="H2319">
        <v>11119</v>
      </c>
      <c r="I2319" t="s">
        <v>77</v>
      </c>
      <c r="J2319">
        <f>VLOOKUP(I2319,[1]Key!$A$1:$C$72,2,FALSE)</f>
        <v>43.074655999999997</v>
      </c>
      <c r="K2319">
        <f>VLOOKUP(I2319,[1]Key!$A$1:$C$72,3,FALSE)</f>
        <v>-87.889011999999994</v>
      </c>
      <c r="L2319" t="s">
        <v>36</v>
      </c>
      <c r="M2319">
        <f>VLOOKUP(L2319,[1]Key!$A$1:$C$72,2,FALSE)</f>
        <v>43.038580000000003</v>
      </c>
      <c r="N2319">
        <f>VLOOKUP(L2319,[1]Key!$A$1:$C$72,3,FALSE)</f>
        <v>-87.90934</v>
      </c>
      <c r="O2319">
        <v>29</v>
      </c>
      <c r="P2319">
        <v>0</v>
      </c>
      <c r="Q2319">
        <v>4.4000000000000004</v>
      </c>
      <c r="R2319">
        <v>4.0999999999999996</v>
      </c>
      <c r="S2319">
        <v>174</v>
      </c>
      <c r="T2319">
        <f t="shared" si="324"/>
        <v>-1</v>
      </c>
      <c r="U2319" s="1">
        <v>42775</v>
      </c>
      <c r="V2319" s="13">
        <f t="shared" si="325"/>
        <v>42767</v>
      </c>
      <c r="W2319" s="14">
        <f t="shared" si="326"/>
        <v>42775</v>
      </c>
      <c r="X2319" s="1" t="str">
        <f t="shared" si="327"/>
        <v>Thursday</v>
      </c>
      <c r="Y2319" s="2">
        <v>0.30346064814814816</v>
      </c>
      <c r="Z2319" s="2">
        <f t="shared" si="328"/>
        <v>0.29166666666666663</v>
      </c>
      <c r="AA2319">
        <f>1</f>
        <v>1</v>
      </c>
      <c r="AB2319" s="1">
        <v>42775</v>
      </c>
      <c r="AC2319" s="13">
        <f t="shared" si="329"/>
        <v>42767</v>
      </c>
      <c r="AD2319" s="14">
        <f t="shared" si="330"/>
        <v>42775</v>
      </c>
      <c r="AE2319" s="1" t="str">
        <f t="shared" si="331"/>
        <v>Thursday</v>
      </c>
      <c r="AF2319" s="2">
        <v>0.32317129629629632</v>
      </c>
      <c r="AG2319" s="2">
        <f t="shared" si="332"/>
        <v>0.33333333333333331</v>
      </c>
      <c r="AH2319" t="s">
        <v>27</v>
      </c>
    </row>
    <row r="2320" spans="1:34" x14ac:dyDescent="0.2">
      <c r="A2320">
        <v>1478009</v>
      </c>
      <c r="B2320" t="s">
        <v>20</v>
      </c>
      <c r="C2320" t="s">
        <v>28</v>
      </c>
      <c r="D2320" t="s">
        <v>22</v>
      </c>
      <c r="E2320">
        <v>53211</v>
      </c>
      <c r="F2320" t="s">
        <v>23</v>
      </c>
      <c r="G2320" t="s">
        <v>24</v>
      </c>
      <c r="H2320">
        <v>5455</v>
      </c>
      <c r="I2320" t="s">
        <v>36</v>
      </c>
      <c r="J2320">
        <f>VLOOKUP(I2320,[1]Key!$A$1:$C$72,2,FALSE)</f>
        <v>43.038580000000003</v>
      </c>
      <c r="K2320">
        <f>VLOOKUP(I2320,[1]Key!$A$1:$C$72,3,FALSE)</f>
        <v>-87.90934</v>
      </c>
      <c r="L2320" t="s">
        <v>77</v>
      </c>
      <c r="M2320">
        <f>VLOOKUP(L2320,[1]Key!$A$1:$C$72,2,FALSE)</f>
        <v>43.074655999999997</v>
      </c>
      <c r="N2320">
        <f>VLOOKUP(L2320,[1]Key!$A$1:$C$72,3,FALSE)</f>
        <v>-87.889011999999994</v>
      </c>
      <c r="O2320">
        <v>30</v>
      </c>
      <c r="P2320">
        <v>0</v>
      </c>
      <c r="Q2320">
        <v>4.5</v>
      </c>
      <c r="R2320">
        <v>4.3</v>
      </c>
      <c r="S2320">
        <v>180</v>
      </c>
      <c r="T2320">
        <f t="shared" si="324"/>
        <v>-1</v>
      </c>
      <c r="U2320" s="1">
        <v>42768</v>
      </c>
      <c r="V2320" s="13">
        <f t="shared" si="325"/>
        <v>42767</v>
      </c>
      <c r="W2320" s="14">
        <f t="shared" si="326"/>
        <v>42768</v>
      </c>
      <c r="X2320" s="1" t="str">
        <f t="shared" si="327"/>
        <v>Thursday</v>
      </c>
      <c r="Y2320" s="2">
        <v>0.72731481481481486</v>
      </c>
      <c r="Z2320" s="2">
        <f t="shared" si="328"/>
        <v>0.70833333333333326</v>
      </c>
      <c r="AA2320">
        <f>1</f>
        <v>1</v>
      </c>
      <c r="AB2320" s="1">
        <v>42768</v>
      </c>
      <c r="AC2320" s="13">
        <f t="shared" si="329"/>
        <v>42767</v>
      </c>
      <c r="AD2320" s="14">
        <f t="shared" si="330"/>
        <v>42768</v>
      </c>
      <c r="AE2320" s="1" t="str">
        <f t="shared" si="331"/>
        <v>Thursday</v>
      </c>
      <c r="AF2320" s="2">
        <v>0.74846064814814817</v>
      </c>
      <c r="AG2320" s="2">
        <f t="shared" si="332"/>
        <v>0.75</v>
      </c>
      <c r="AH2320" t="s">
        <v>27</v>
      </c>
    </row>
    <row r="2321" spans="1:34" x14ac:dyDescent="0.2">
      <c r="A2321">
        <v>1478966</v>
      </c>
      <c r="B2321" t="s">
        <v>20</v>
      </c>
      <c r="C2321" t="s">
        <v>96</v>
      </c>
      <c r="D2321" t="s">
        <v>22</v>
      </c>
      <c r="E2321">
        <v>53208</v>
      </c>
      <c r="F2321" t="s">
        <v>23</v>
      </c>
      <c r="G2321" t="s">
        <v>92</v>
      </c>
      <c r="H2321">
        <v>217</v>
      </c>
      <c r="I2321" t="s">
        <v>71</v>
      </c>
      <c r="J2321">
        <f>VLOOKUP(I2321,[1]Key!$A$1:$C$72,2,FALSE)</f>
        <v>43.060296999999998</v>
      </c>
      <c r="K2321">
        <f>VLOOKUP(I2321,[1]Key!$A$1:$C$72,3,FALSE)</f>
        <v>-87.913150000000002</v>
      </c>
      <c r="L2321" t="s">
        <v>47</v>
      </c>
      <c r="M2321">
        <f>VLOOKUP(L2321,[1]Key!$A$1:$C$72,2,FALSE)</f>
        <v>43.049230000000001</v>
      </c>
      <c r="N2321">
        <f>VLOOKUP(L2321,[1]Key!$A$1:$C$72,3,FALSE)</f>
        <v>-87.911940000000001</v>
      </c>
      <c r="O2321">
        <v>8</v>
      </c>
      <c r="P2321">
        <v>0</v>
      </c>
      <c r="Q2321">
        <v>1.2</v>
      </c>
      <c r="R2321">
        <v>1.1000000000000001</v>
      </c>
      <c r="S2321">
        <v>48</v>
      </c>
      <c r="T2321">
        <f t="shared" si="324"/>
        <v>-1</v>
      </c>
      <c r="U2321" s="1">
        <v>42771</v>
      </c>
      <c r="V2321" s="13">
        <f t="shared" si="325"/>
        <v>42767</v>
      </c>
      <c r="W2321" s="14">
        <f t="shared" si="326"/>
        <v>42771</v>
      </c>
      <c r="X2321" s="1" t="str">
        <f t="shared" si="327"/>
        <v>Sunday</v>
      </c>
      <c r="Y2321" s="2">
        <v>0.29572916666666665</v>
      </c>
      <c r="Z2321" s="2">
        <f t="shared" si="328"/>
        <v>0.29166666666666663</v>
      </c>
      <c r="AA2321">
        <f>1</f>
        <v>1</v>
      </c>
      <c r="AB2321" s="1">
        <v>42771</v>
      </c>
      <c r="AC2321" s="13">
        <f t="shared" si="329"/>
        <v>42767</v>
      </c>
      <c r="AD2321" s="14">
        <f t="shared" si="330"/>
        <v>42771</v>
      </c>
      <c r="AE2321" s="1" t="str">
        <f t="shared" si="331"/>
        <v>Sunday</v>
      </c>
      <c r="AF2321" s="2">
        <v>0.30125000000000002</v>
      </c>
      <c r="AG2321" s="2">
        <f t="shared" si="332"/>
        <v>0.29166666666666663</v>
      </c>
      <c r="AH2321" t="s">
        <v>27</v>
      </c>
    </row>
    <row r="2322" spans="1:34" x14ac:dyDescent="0.2">
      <c r="A2322">
        <v>1482346</v>
      </c>
      <c r="B2322" t="s">
        <v>20</v>
      </c>
      <c r="C2322" t="s">
        <v>28</v>
      </c>
      <c r="D2322" t="s">
        <v>22</v>
      </c>
      <c r="E2322">
        <v>53207</v>
      </c>
      <c r="F2322" t="s">
        <v>23</v>
      </c>
      <c r="G2322" t="s">
        <v>24</v>
      </c>
      <c r="H2322">
        <v>11113</v>
      </c>
      <c r="I2322" t="s">
        <v>31</v>
      </c>
      <c r="J2322">
        <f>VLOOKUP(I2322,[1]Key!$A$1:$C$72,2,FALSE)</f>
        <v>43.03519</v>
      </c>
      <c r="K2322">
        <f>VLOOKUP(I2322,[1]Key!$A$1:$C$72,3,FALSE)</f>
        <v>-87.907390000000007</v>
      </c>
      <c r="L2322" t="s">
        <v>29</v>
      </c>
      <c r="M2322">
        <f>VLOOKUP(L2322,[1]Key!$A$1:$C$72,2,FALSE)</f>
        <v>43.042490000000001</v>
      </c>
      <c r="N2322">
        <f>VLOOKUP(L2322,[1]Key!$A$1:$C$72,3,FALSE)</f>
        <v>-87.909959999999998</v>
      </c>
      <c r="O2322">
        <v>5</v>
      </c>
      <c r="P2322">
        <v>0</v>
      </c>
      <c r="Q2322">
        <v>0.8</v>
      </c>
      <c r="R2322">
        <v>0.7</v>
      </c>
      <c r="S2322">
        <v>30</v>
      </c>
      <c r="T2322">
        <f t="shared" si="324"/>
        <v>-1</v>
      </c>
      <c r="U2322" s="1">
        <v>42788</v>
      </c>
      <c r="V2322" s="13">
        <f t="shared" si="325"/>
        <v>42767</v>
      </c>
      <c r="W2322" s="14">
        <f t="shared" si="326"/>
        <v>42788</v>
      </c>
      <c r="X2322" s="1" t="str">
        <f t="shared" si="327"/>
        <v>Wednesday</v>
      </c>
      <c r="Y2322" s="2">
        <v>0.52233796296296298</v>
      </c>
      <c r="Z2322" s="2">
        <f t="shared" si="328"/>
        <v>0.54166666666666663</v>
      </c>
      <c r="AA2322">
        <f>1</f>
        <v>1</v>
      </c>
      <c r="AB2322" s="1">
        <v>42788</v>
      </c>
      <c r="AC2322" s="13">
        <f t="shared" si="329"/>
        <v>42767</v>
      </c>
      <c r="AD2322" s="14">
        <f t="shared" si="330"/>
        <v>42788</v>
      </c>
      <c r="AE2322" s="1" t="str">
        <f t="shared" si="331"/>
        <v>Wednesday</v>
      </c>
      <c r="AF2322" s="2">
        <v>0.52600694444444451</v>
      </c>
      <c r="AG2322" s="2">
        <f t="shared" si="332"/>
        <v>0.54166666666666663</v>
      </c>
      <c r="AH2322" t="s">
        <v>27</v>
      </c>
    </row>
    <row r="2323" spans="1:34" x14ac:dyDescent="0.2">
      <c r="A2323">
        <v>1482626</v>
      </c>
      <c r="B2323" t="s">
        <v>20</v>
      </c>
      <c r="C2323" t="s">
        <v>28</v>
      </c>
      <c r="D2323" t="s">
        <v>22</v>
      </c>
      <c r="E2323">
        <v>53207</v>
      </c>
      <c r="F2323" t="s">
        <v>23</v>
      </c>
      <c r="G2323" t="s">
        <v>24</v>
      </c>
      <c r="H2323">
        <v>104</v>
      </c>
      <c r="I2323" t="s">
        <v>29</v>
      </c>
      <c r="J2323">
        <f>VLOOKUP(I2323,[1]Key!$A$1:$C$72,2,FALSE)</f>
        <v>43.042490000000001</v>
      </c>
      <c r="K2323">
        <f>VLOOKUP(I2323,[1]Key!$A$1:$C$72,3,FALSE)</f>
        <v>-87.909959999999998</v>
      </c>
      <c r="L2323" t="s">
        <v>38</v>
      </c>
      <c r="M2323">
        <f>VLOOKUP(L2323,[1]Key!$A$1:$C$72,2,FALSE)</f>
        <v>43.004728999999998</v>
      </c>
      <c r="N2323">
        <f>VLOOKUP(L2323,[1]Key!$A$1:$C$72,3,FALSE)</f>
        <v>-87.905463999999995</v>
      </c>
      <c r="O2323">
        <v>28</v>
      </c>
      <c r="P2323">
        <v>0</v>
      </c>
      <c r="Q2323">
        <v>4.2</v>
      </c>
      <c r="R2323">
        <v>4</v>
      </c>
      <c r="S2323">
        <v>168</v>
      </c>
      <c r="T2323">
        <f t="shared" si="324"/>
        <v>-1</v>
      </c>
      <c r="U2323" s="1">
        <v>42786</v>
      </c>
      <c r="V2323" s="13">
        <f t="shared" si="325"/>
        <v>42767</v>
      </c>
      <c r="W2323" s="14">
        <f t="shared" si="326"/>
        <v>42786</v>
      </c>
      <c r="X2323" s="1" t="str">
        <f t="shared" si="327"/>
        <v>Monday</v>
      </c>
      <c r="Y2323" s="2">
        <v>0.80157407407407411</v>
      </c>
      <c r="Z2323" s="2">
        <f t="shared" si="328"/>
        <v>0.79166666666666663</v>
      </c>
      <c r="AA2323">
        <f>1</f>
        <v>1</v>
      </c>
      <c r="AB2323" s="1">
        <v>42786</v>
      </c>
      <c r="AC2323" s="13">
        <f t="shared" si="329"/>
        <v>42767</v>
      </c>
      <c r="AD2323" s="14">
        <f t="shared" si="330"/>
        <v>42786</v>
      </c>
      <c r="AE2323" s="1" t="str">
        <f t="shared" si="331"/>
        <v>Monday</v>
      </c>
      <c r="AF2323" s="2">
        <v>0.82112268518518527</v>
      </c>
      <c r="AG2323" s="2">
        <f t="shared" si="332"/>
        <v>0.83333333333333326</v>
      </c>
      <c r="AH2323" t="s">
        <v>27</v>
      </c>
    </row>
    <row r="2324" spans="1:34" x14ac:dyDescent="0.2">
      <c r="A2324">
        <v>1482626</v>
      </c>
      <c r="B2324" t="s">
        <v>20</v>
      </c>
      <c r="C2324" t="s">
        <v>28</v>
      </c>
      <c r="D2324" t="s">
        <v>22</v>
      </c>
      <c r="E2324">
        <v>53207</v>
      </c>
      <c r="F2324" t="s">
        <v>23</v>
      </c>
      <c r="G2324" t="s">
        <v>24</v>
      </c>
      <c r="H2324">
        <v>5</v>
      </c>
      <c r="I2324" t="s">
        <v>38</v>
      </c>
      <c r="J2324">
        <f>VLOOKUP(I2324,[1]Key!$A$1:$C$72,2,FALSE)</f>
        <v>43.004728999999998</v>
      </c>
      <c r="K2324">
        <f>VLOOKUP(I2324,[1]Key!$A$1:$C$72,3,FALSE)</f>
        <v>-87.905463999999995</v>
      </c>
      <c r="L2324" t="s">
        <v>82</v>
      </c>
      <c r="M2324">
        <f>VLOOKUP(L2324,[1]Key!$A$1:$C$72,2,FALSE)</f>
        <v>43.026229999999998</v>
      </c>
      <c r="N2324">
        <f>VLOOKUP(L2324,[1]Key!$A$1:$C$72,3,FALSE)</f>
        <v>-87.912809999999993</v>
      </c>
      <c r="O2324">
        <v>122</v>
      </c>
      <c r="P2324">
        <v>6</v>
      </c>
      <c r="Q2324">
        <v>18</v>
      </c>
      <c r="R2324">
        <v>17.100000000000001</v>
      </c>
      <c r="S2324">
        <v>720</v>
      </c>
      <c r="T2324">
        <f t="shared" si="324"/>
        <v>-1</v>
      </c>
      <c r="U2324" s="1">
        <v>42788</v>
      </c>
      <c r="V2324" s="13">
        <f t="shared" si="325"/>
        <v>42767</v>
      </c>
      <c r="W2324" s="14">
        <f t="shared" si="326"/>
        <v>42788</v>
      </c>
      <c r="X2324" s="1" t="str">
        <f t="shared" si="327"/>
        <v>Wednesday</v>
      </c>
      <c r="Y2324" s="2">
        <v>0.65061342592592586</v>
      </c>
      <c r="Z2324" s="2">
        <f t="shared" si="328"/>
        <v>0.66666666666666663</v>
      </c>
      <c r="AA2324">
        <f>1</f>
        <v>1</v>
      </c>
      <c r="AB2324" s="1">
        <v>42788</v>
      </c>
      <c r="AC2324" s="13">
        <f t="shared" si="329"/>
        <v>42767</v>
      </c>
      <c r="AD2324" s="14">
        <f t="shared" si="330"/>
        <v>42788</v>
      </c>
      <c r="AE2324" s="1" t="str">
        <f t="shared" si="331"/>
        <v>Wednesday</v>
      </c>
      <c r="AF2324" s="2">
        <v>0.7351388888888889</v>
      </c>
      <c r="AG2324" s="2">
        <f t="shared" si="332"/>
        <v>0.75</v>
      </c>
      <c r="AH2324" t="s">
        <v>27</v>
      </c>
    </row>
    <row r="2325" spans="1:34" x14ac:dyDescent="0.2">
      <c r="A2325">
        <v>1482626</v>
      </c>
      <c r="B2325" t="s">
        <v>20</v>
      </c>
      <c r="C2325" t="s">
        <v>28</v>
      </c>
      <c r="D2325" t="s">
        <v>22</v>
      </c>
      <c r="E2325">
        <v>53207</v>
      </c>
      <c r="F2325" t="s">
        <v>23</v>
      </c>
      <c r="G2325" t="s">
        <v>24</v>
      </c>
      <c r="H2325">
        <v>99</v>
      </c>
      <c r="I2325" t="s">
        <v>55</v>
      </c>
      <c r="J2325">
        <f>VLOOKUP(I2325,[1]Key!$A$1:$C$72,2,FALSE)</f>
        <v>43.060839999999999</v>
      </c>
      <c r="K2325">
        <f>VLOOKUP(I2325,[1]Key!$A$1:$C$72,3,FALSE)</f>
        <v>-88.001940000000005</v>
      </c>
      <c r="L2325" t="s">
        <v>36</v>
      </c>
      <c r="M2325">
        <f>VLOOKUP(L2325,[1]Key!$A$1:$C$72,2,FALSE)</f>
        <v>43.038580000000003</v>
      </c>
      <c r="N2325">
        <f>VLOOKUP(L2325,[1]Key!$A$1:$C$72,3,FALSE)</f>
        <v>-87.90934</v>
      </c>
      <c r="O2325">
        <v>39</v>
      </c>
      <c r="P2325">
        <v>0</v>
      </c>
      <c r="Q2325">
        <v>5.9</v>
      </c>
      <c r="R2325">
        <v>5.6</v>
      </c>
      <c r="S2325">
        <v>234</v>
      </c>
      <c r="T2325">
        <f t="shared" si="324"/>
        <v>-1</v>
      </c>
      <c r="U2325" s="1">
        <v>42784</v>
      </c>
      <c r="V2325" s="13">
        <f t="shared" si="325"/>
        <v>42767</v>
      </c>
      <c r="W2325" s="14">
        <f t="shared" si="326"/>
        <v>42784</v>
      </c>
      <c r="X2325" s="1" t="str">
        <f t="shared" si="327"/>
        <v>Saturday</v>
      </c>
      <c r="Y2325" s="2">
        <v>0.3666550925925926</v>
      </c>
      <c r="Z2325" s="2">
        <f t="shared" si="328"/>
        <v>0.375</v>
      </c>
      <c r="AA2325">
        <f>1</f>
        <v>1</v>
      </c>
      <c r="AB2325" s="1">
        <v>42784</v>
      </c>
      <c r="AC2325" s="13">
        <f t="shared" si="329"/>
        <v>42767</v>
      </c>
      <c r="AD2325" s="14">
        <f t="shared" si="330"/>
        <v>42784</v>
      </c>
      <c r="AE2325" s="1" t="str">
        <f t="shared" si="331"/>
        <v>Saturday</v>
      </c>
      <c r="AF2325" s="2">
        <v>0.39363425925925927</v>
      </c>
      <c r="AG2325" s="2">
        <f t="shared" si="332"/>
        <v>0.375</v>
      </c>
      <c r="AH2325" t="s">
        <v>27</v>
      </c>
    </row>
    <row r="2326" spans="1:34" x14ac:dyDescent="0.2">
      <c r="A2326">
        <v>1482626</v>
      </c>
      <c r="B2326" t="s">
        <v>20</v>
      </c>
      <c r="C2326" t="s">
        <v>28</v>
      </c>
      <c r="D2326" t="s">
        <v>22</v>
      </c>
      <c r="E2326">
        <v>53207</v>
      </c>
      <c r="F2326" t="s">
        <v>23</v>
      </c>
      <c r="G2326" t="s">
        <v>24</v>
      </c>
      <c r="H2326">
        <v>11119</v>
      </c>
      <c r="I2326" t="s">
        <v>82</v>
      </c>
      <c r="J2326">
        <f>VLOOKUP(I2326,[1]Key!$A$1:$C$72,2,FALSE)</f>
        <v>43.026229999999998</v>
      </c>
      <c r="K2326">
        <f>VLOOKUP(I2326,[1]Key!$A$1:$C$72,3,FALSE)</f>
        <v>-87.912809999999993</v>
      </c>
      <c r="L2326" t="s">
        <v>38</v>
      </c>
      <c r="M2326">
        <f>VLOOKUP(L2326,[1]Key!$A$1:$C$72,2,FALSE)</f>
        <v>43.004728999999998</v>
      </c>
      <c r="N2326">
        <f>VLOOKUP(L2326,[1]Key!$A$1:$C$72,3,FALSE)</f>
        <v>-87.905463999999995</v>
      </c>
      <c r="O2326">
        <v>12</v>
      </c>
      <c r="P2326">
        <v>0</v>
      </c>
      <c r="Q2326">
        <v>1.8</v>
      </c>
      <c r="R2326">
        <v>1.7</v>
      </c>
      <c r="S2326">
        <v>72</v>
      </c>
      <c r="T2326">
        <f t="shared" si="324"/>
        <v>-1</v>
      </c>
      <c r="U2326" s="1">
        <v>42775</v>
      </c>
      <c r="V2326" s="13">
        <f t="shared" si="325"/>
        <v>42767</v>
      </c>
      <c r="W2326" s="14">
        <f t="shared" si="326"/>
        <v>42775</v>
      </c>
      <c r="X2326" s="1" t="str">
        <f t="shared" si="327"/>
        <v>Thursday</v>
      </c>
      <c r="Y2326" s="2">
        <v>0.96767361111111105</v>
      </c>
      <c r="Z2326" s="2">
        <f t="shared" si="328"/>
        <v>0.95833333333333326</v>
      </c>
      <c r="AA2326">
        <f>1</f>
        <v>1</v>
      </c>
      <c r="AB2326" s="1">
        <v>42775</v>
      </c>
      <c r="AC2326" s="13">
        <f t="shared" si="329"/>
        <v>42767</v>
      </c>
      <c r="AD2326" s="14">
        <f t="shared" si="330"/>
        <v>42775</v>
      </c>
      <c r="AE2326" s="1" t="str">
        <f t="shared" si="331"/>
        <v>Thursday</v>
      </c>
      <c r="AF2326" s="2">
        <v>0.97628472222222218</v>
      </c>
      <c r="AG2326" s="2">
        <f t="shared" si="332"/>
        <v>0.95833333333333326</v>
      </c>
      <c r="AH2326" t="s">
        <v>27</v>
      </c>
    </row>
    <row r="2327" spans="1:34" x14ac:dyDescent="0.2">
      <c r="A2327">
        <v>1482626</v>
      </c>
      <c r="B2327" t="s">
        <v>20</v>
      </c>
      <c r="C2327" t="s">
        <v>28</v>
      </c>
      <c r="D2327" t="s">
        <v>22</v>
      </c>
      <c r="E2327">
        <v>53207</v>
      </c>
      <c r="F2327" t="s">
        <v>23</v>
      </c>
      <c r="G2327" t="s">
        <v>24</v>
      </c>
      <c r="H2327">
        <v>42</v>
      </c>
      <c r="I2327" t="s">
        <v>82</v>
      </c>
      <c r="J2327">
        <f>VLOOKUP(I2327,[1]Key!$A$1:$C$72,2,FALSE)</f>
        <v>43.026229999999998</v>
      </c>
      <c r="K2327">
        <f>VLOOKUP(I2327,[1]Key!$A$1:$C$72,3,FALSE)</f>
        <v>-87.912809999999993</v>
      </c>
      <c r="L2327" t="s">
        <v>38</v>
      </c>
      <c r="M2327">
        <f>VLOOKUP(L2327,[1]Key!$A$1:$C$72,2,FALSE)</f>
        <v>43.004728999999998</v>
      </c>
      <c r="N2327">
        <f>VLOOKUP(L2327,[1]Key!$A$1:$C$72,3,FALSE)</f>
        <v>-87.905463999999995</v>
      </c>
      <c r="O2327">
        <v>12</v>
      </c>
      <c r="P2327">
        <v>0</v>
      </c>
      <c r="Q2327">
        <v>1.8</v>
      </c>
      <c r="R2327">
        <v>1.7</v>
      </c>
      <c r="S2327">
        <v>72</v>
      </c>
      <c r="T2327">
        <f t="shared" si="324"/>
        <v>-1</v>
      </c>
      <c r="U2327" s="1">
        <v>42793</v>
      </c>
      <c r="V2327" s="13">
        <f t="shared" si="325"/>
        <v>42767</v>
      </c>
      <c r="W2327" s="14">
        <f t="shared" si="326"/>
        <v>42793</v>
      </c>
      <c r="X2327" s="1" t="str">
        <f t="shared" si="327"/>
        <v>Monday</v>
      </c>
      <c r="Y2327" s="2">
        <v>0.93133101851851852</v>
      </c>
      <c r="Z2327" s="2">
        <f t="shared" si="328"/>
        <v>0.91666666666666663</v>
      </c>
      <c r="AA2327">
        <f>1</f>
        <v>1</v>
      </c>
      <c r="AB2327" s="1">
        <v>42793</v>
      </c>
      <c r="AC2327" s="13">
        <f t="shared" si="329"/>
        <v>42767</v>
      </c>
      <c r="AD2327" s="14">
        <f t="shared" si="330"/>
        <v>42793</v>
      </c>
      <c r="AE2327" s="1" t="str">
        <f t="shared" si="331"/>
        <v>Monday</v>
      </c>
      <c r="AF2327" s="2">
        <v>0.94011574074074078</v>
      </c>
      <c r="AG2327" s="2">
        <f t="shared" si="332"/>
        <v>0.95833333333333326</v>
      </c>
      <c r="AH2327" t="s">
        <v>27</v>
      </c>
    </row>
    <row r="2328" spans="1:34" x14ac:dyDescent="0.2">
      <c r="A2328">
        <v>1483928</v>
      </c>
      <c r="B2328" t="s">
        <v>20</v>
      </c>
      <c r="C2328" t="s">
        <v>133</v>
      </c>
      <c r="D2328" t="s">
        <v>22</v>
      </c>
      <c r="E2328">
        <v>53092</v>
      </c>
      <c r="F2328" t="s">
        <v>23</v>
      </c>
      <c r="G2328" t="s">
        <v>24</v>
      </c>
      <c r="H2328">
        <v>2968</v>
      </c>
      <c r="I2328" t="s">
        <v>63</v>
      </c>
      <c r="J2328">
        <f>VLOOKUP(I2328,[1]Key!$A$1:$C$72,2,FALSE)</f>
        <v>43.078530000000001</v>
      </c>
      <c r="K2328">
        <f>VLOOKUP(I2328,[1]Key!$A$1:$C$72,3,FALSE)</f>
        <v>-87.882620000000003</v>
      </c>
      <c r="L2328" t="s">
        <v>87</v>
      </c>
      <c r="M2328">
        <f>VLOOKUP(L2328,[1]Key!$A$1:$C$72,2,FALSE)</f>
        <v>43.077359999999999</v>
      </c>
      <c r="N2328">
        <f>VLOOKUP(L2328,[1]Key!$A$1:$C$72,3,FALSE)</f>
        <v>-87.880769999999998</v>
      </c>
      <c r="O2328">
        <v>2</v>
      </c>
      <c r="P2328">
        <v>0</v>
      </c>
      <c r="Q2328">
        <v>0.3</v>
      </c>
      <c r="R2328">
        <v>0.3</v>
      </c>
      <c r="S2328">
        <v>12</v>
      </c>
      <c r="T2328">
        <f t="shared" si="324"/>
        <v>-1</v>
      </c>
      <c r="U2328" s="1">
        <v>42779</v>
      </c>
      <c r="V2328" s="13">
        <f t="shared" si="325"/>
        <v>42767</v>
      </c>
      <c r="W2328" s="14">
        <f t="shared" si="326"/>
        <v>42779</v>
      </c>
      <c r="X2328" s="1" t="str">
        <f t="shared" si="327"/>
        <v>Monday</v>
      </c>
      <c r="Y2328" s="2">
        <v>0.50596064814814812</v>
      </c>
      <c r="Z2328" s="2">
        <f t="shared" si="328"/>
        <v>0.5</v>
      </c>
      <c r="AA2328">
        <f>1</f>
        <v>1</v>
      </c>
      <c r="AB2328" s="1">
        <v>42779</v>
      </c>
      <c r="AC2328" s="13">
        <f t="shared" si="329"/>
        <v>42767</v>
      </c>
      <c r="AD2328" s="14">
        <f t="shared" si="330"/>
        <v>42779</v>
      </c>
      <c r="AE2328" s="1" t="str">
        <f t="shared" si="331"/>
        <v>Monday</v>
      </c>
      <c r="AF2328" s="2">
        <v>0.50701388888888888</v>
      </c>
      <c r="AG2328" s="2">
        <f t="shared" si="332"/>
        <v>0.5</v>
      </c>
      <c r="AH2328" t="s">
        <v>27</v>
      </c>
    </row>
    <row r="2329" spans="1:34" x14ac:dyDescent="0.2">
      <c r="A2329">
        <v>1485771</v>
      </c>
      <c r="B2329" t="s">
        <v>20</v>
      </c>
      <c r="C2329" t="s">
        <v>21</v>
      </c>
      <c r="D2329" t="s">
        <v>22</v>
      </c>
      <c r="E2329">
        <v>53213</v>
      </c>
      <c r="F2329" t="s">
        <v>23</v>
      </c>
      <c r="G2329" t="s">
        <v>24</v>
      </c>
      <c r="H2329">
        <v>5464</v>
      </c>
      <c r="I2329" t="s">
        <v>56</v>
      </c>
      <c r="J2329">
        <f>VLOOKUP(I2329,[1]Key!$A$1:$C$72,2,FALSE)</f>
        <v>43.059550000000002</v>
      </c>
      <c r="K2329">
        <f>VLOOKUP(I2329,[1]Key!$A$1:$C$72,3,FALSE)</f>
        <v>-88.008840000000006</v>
      </c>
      <c r="L2329" t="s">
        <v>56</v>
      </c>
      <c r="M2329">
        <f>VLOOKUP(L2329,[1]Key!$A$1:$C$72,2,FALSE)</f>
        <v>43.059550000000002</v>
      </c>
      <c r="N2329">
        <f>VLOOKUP(L2329,[1]Key!$A$1:$C$72,3,FALSE)</f>
        <v>-88.008840000000006</v>
      </c>
      <c r="O2329">
        <v>69</v>
      </c>
      <c r="P2329">
        <v>0</v>
      </c>
      <c r="Q2329">
        <v>10.4</v>
      </c>
      <c r="R2329">
        <v>9.8000000000000007</v>
      </c>
      <c r="S2329">
        <v>414</v>
      </c>
      <c r="T2329">
        <f t="shared" si="324"/>
        <v>-1</v>
      </c>
      <c r="U2329" s="1">
        <v>42773</v>
      </c>
      <c r="V2329" s="13">
        <f t="shared" si="325"/>
        <v>42767</v>
      </c>
      <c r="W2329" s="14">
        <f t="shared" si="326"/>
        <v>42773</v>
      </c>
      <c r="X2329" s="1" t="str">
        <f t="shared" si="327"/>
        <v>Tuesday</v>
      </c>
      <c r="Y2329" s="2">
        <v>0.5030324074074074</v>
      </c>
      <c r="Z2329" s="2">
        <f t="shared" si="328"/>
        <v>0.5</v>
      </c>
      <c r="AA2329">
        <f>1</f>
        <v>1</v>
      </c>
      <c r="AB2329" s="1">
        <v>42773</v>
      </c>
      <c r="AC2329" s="13">
        <f t="shared" si="329"/>
        <v>42767</v>
      </c>
      <c r="AD2329" s="14">
        <f t="shared" si="330"/>
        <v>42773</v>
      </c>
      <c r="AE2329" s="1" t="str">
        <f t="shared" si="331"/>
        <v>Tuesday</v>
      </c>
      <c r="AF2329" s="2">
        <v>0.5511921296296296</v>
      </c>
      <c r="AG2329" s="2">
        <f t="shared" si="332"/>
        <v>0.54166666666666663</v>
      </c>
      <c r="AH2329" t="s">
        <v>35</v>
      </c>
    </row>
    <row r="2330" spans="1:34" x14ac:dyDescent="0.2">
      <c r="A2330">
        <v>1485771</v>
      </c>
      <c r="B2330" t="s">
        <v>20</v>
      </c>
      <c r="C2330" t="s">
        <v>21</v>
      </c>
      <c r="D2330" t="s">
        <v>22</v>
      </c>
      <c r="E2330">
        <v>53213</v>
      </c>
      <c r="F2330" t="s">
        <v>23</v>
      </c>
      <c r="G2330" t="s">
        <v>24</v>
      </c>
      <c r="H2330">
        <v>5464</v>
      </c>
      <c r="I2330" t="s">
        <v>56</v>
      </c>
      <c r="J2330">
        <f>VLOOKUP(I2330,[1]Key!$A$1:$C$72,2,FALSE)</f>
        <v>43.059550000000002</v>
      </c>
      <c r="K2330">
        <f>VLOOKUP(I2330,[1]Key!$A$1:$C$72,3,FALSE)</f>
        <v>-88.008840000000006</v>
      </c>
      <c r="L2330" t="s">
        <v>56</v>
      </c>
      <c r="M2330">
        <f>VLOOKUP(L2330,[1]Key!$A$1:$C$72,2,FALSE)</f>
        <v>43.059550000000002</v>
      </c>
      <c r="N2330">
        <f>VLOOKUP(L2330,[1]Key!$A$1:$C$72,3,FALSE)</f>
        <v>-88.008840000000006</v>
      </c>
      <c r="O2330">
        <v>15</v>
      </c>
      <c r="P2330">
        <v>0</v>
      </c>
      <c r="Q2330">
        <v>2.2999999999999998</v>
      </c>
      <c r="R2330">
        <v>2.1</v>
      </c>
      <c r="S2330">
        <v>90</v>
      </c>
      <c r="T2330">
        <f t="shared" si="324"/>
        <v>-1</v>
      </c>
      <c r="U2330" s="1">
        <v>42769</v>
      </c>
      <c r="V2330" s="13">
        <f t="shared" si="325"/>
        <v>42767</v>
      </c>
      <c r="W2330" s="14">
        <f t="shared" si="326"/>
        <v>42769</v>
      </c>
      <c r="X2330" s="1" t="str">
        <f t="shared" si="327"/>
        <v>Friday</v>
      </c>
      <c r="Y2330" s="2">
        <v>0.45202546296296298</v>
      </c>
      <c r="Z2330" s="2">
        <f t="shared" si="328"/>
        <v>0.45833333333333331</v>
      </c>
      <c r="AA2330">
        <f>1</f>
        <v>1</v>
      </c>
      <c r="AB2330" s="1">
        <v>42769</v>
      </c>
      <c r="AC2330" s="13">
        <f t="shared" si="329"/>
        <v>42767</v>
      </c>
      <c r="AD2330" s="14">
        <f t="shared" si="330"/>
        <v>42769</v>
      </c>
      <c r="AE2330" s="1" t="str">
        <f t="shared" si="331"/>
        <v>Friday</v>
      </c>
      <c r="AF2330" s="2">
        <v>0.46186342592592594</v>
      </c>
      <c r="AG2330" s="2">
        <f t="shared" si="332"/>
        <v>0.45833333333333331</v>
      </c>
      <c r="AH2330" t="s">
        <v>35</v>
      </c>
    </row>
    <row r="2331" spans="1:34" x14ac:dyDescent="0.2">
      <c r="A2331">
        <v>1485771</v>
      </c>
      <c r="B2331" t="s">
        <v>20</v>
      </c>
      <c r="C2331" t="s">
        <v>21</v>
      </c>
      <c r="D2331" t="s">
        <v>22</v>
      </c>
      <c r="E2331">
        <v>53213</v>
      </c>
      <c r="F2331" t="s">
        <v>23</v>
      </c>
      <c r="G2331" t="s">
        <v>24</v>
      </c>
      <c r="H2331">
        <v>11102</v>
      </c>
      <c r="I2331" t="s">
        <v>56</v>
      </c>
      <c r="J2331">
        <f>VLOOKUP(I2331,[1]Key!$A$1:$C$72,2,FALSE)</f>
        <v>43.059550000000002</v>
      </c>
      <c r="K2331">
        <f>VLOOKUP(I2331,[1]Key!$A$1:$C$72,3,FALSE)</f>
        <v>-88.008840000000006</v>
      </c>
      <c r="L2331" t="s">
        <v>56</v>
      </c>
      <c r="M2331">
        <f>VLOOKUP(L2331,[1]Key!$A$1:$C$72,2,FALSE)</f>
        <v>43.059550000000002</v>
      </c>
      <c r="N2331">
        <f>VLOOKUP(L2331,[1]Key!$A$1:$C$72,3,FALSE)</f>
        <v>-88.008840000000006</v>
      </c>
      <c r="O2331">
        <v>8</v>
      </c>
      <c r="P2331">
        <v>0</v>
      </c>
      <c r="Q2331">
        <v>1.2</v>
      </c>
      <c r="R2331">
        <v>1.1000000000000001</v>
      </c>
      <c r="S2331">
        <v>48</v>
      </c>
      <c r="T2331">
        <f t="shared" si="324"/>
        <v>-1</v>
      </c>
      <c r="U2331" s="1">
        <v>42776</v>
      </c>
      <c r="V2331" s="13">
        <f t="shared" si="325"/>
        <v>42767</v>
      </c>
      <c r="W2331" s="14">
        <f t="shared" si="326"/>
        <v>42776</v>
      </c>
      <c r="X2331" s="1" t="str">
        <f t="shared" si="327"/>
        <v>Friday</v>
      </c>
      <c r="Y2331" s="2">
        <v>0.48723379629629626</v>
      </c>
      <c r="Z2331" s="2">
        <f t="shared" si="328"/>
        <v>0.5</v>
      </c>
      <c r="AA2331">
        <f>1</f>
        <v>1</v>
      </c>
      <c r="AB2331" s="1">
        <v>42776</v>
      </c>
      <c r="AC2331" s="13">
        <f t="shared" si="329"/>
        <v>42767</v>
      </c>
      <c r="AD2331" s="14">
        <f t="shared" si="330"/>
        <v>42776</v>
      </c>
      <c r="AE2331" s="1" t="str">
        <f t="shared" si="331"/>
        <v>Friday</v>
      </c>
      <c r="AF2331" s="2">
        <v>0.49258101851851849</v>
      </c>
      <c r="AG2331" s="2">
        <f t="shared" si="332"/>
        <v>0.5</v>
      </c>
      <c r="AH2331" t="s">
        <v>35</v>
      </c>
    </row>
    <row r="2332" spans="1:34" x14ac:dyDescent="0.2">
      <c r="A2332">
        <v>1489319</v>
      </c>
      <c r="B2332" t="s">
        <v>20</v>
      </c>
      <c r="C2332" t="s">
        <v>101</v>
      </c>
      <c r="D2332" t="s">
        <v>22</v>
      </c>
      <c r="E2332">
        <v>53045</v>
      </c>
      <c r="F2332" t="s">
        <v>23</v>
      </c>
      <c r="G2332" t="s">
        <v>24</v>
      </c>
      <c r="H2332">
        <v>76</v>
      </c>
      <c r="I2332" t="s">
        <v>63</v>
      </c>
      <c r="J2332">
        <f>VLOOKUP(I2332,[1]Key!$A$1:$C$72,2,FALSE)</f>
        <v>43.078530000000001</v>
      </c>
      <c r="K2332">
        <f>VLOOKUP(I2332,[1]Key!$A$1:$C$72,3,FALSE)</f>
        <v>-87.882620000000003</v>
      </c>
      <c r="L2332" t="s">
        <v>65</v>
      </c>
      <c r="M2332">
        <f>VLOOKUP(L2332,[1]Key!$A$1:$C$72,2,FALSE)</f>
        <v>43.060786</v>
      </c>
      <c r="N2332">
        <f>VLOOKUP(L2332,[1]Key!$A$1:$C$72,3,FALSE)</f>
        <v>-87.883825999999999</v>
      </c>
      <c r="O2332">
        <v>17</v>
      </c>
      <c r="P2332">
        <v>0</v>
      </c>
      <c r="Q2332">
        <v>2.6</v>
      </c>
      <c r="R2332">
        <v>2.4</v>
      </c>
      <c r="S2332">
        <v>102</v>
      </c>
      <c r="T2332">
        <f t="shared" si="324"/>
        <v>-1</v>
      </c>
      <c r="U2332" s="1">
        <v>42775</v>
      </c>
      <c r="V2332" s="13">
        <f t="shared" si="325"/>
        <v>42767</v>
      </c>
      <c r="W2332" s="14">
        <f t="shared" si="326"/>
        <v>42775</v>
      </c>
      <c r="X2332" s="1" t="str">
        <f t="shared" si="327"/>
        <v>Thursday</v>
      </c>
      <c r="Y2332" s="2">
        <v>0.74535879629629631</v>
      </c>
      <c r="Z2332" s="2">
        <f t="shared" si="328"/>
        <v>0.75</v>
      </c>
      <c r="AA2332">
        <f>1</f>
        <v>1</v>
      </c>
      <c r="AB2332" s="1">
        <v>42775</v>
      </c>
      <c r="AC2332" s="13">
        <f t="shared" si="329"/>
        <v>42767</v>
      </c>
      <c r="AD2332" s="14">
        <f t="shared" si="330"/>
        <v>42775</v>
      </c>
      <c r="AE2332" s="1" t="str">
        <f t="shared" si="331"/>
        <v>Thursday</v>
      </c>
      <c r="AF2332" s="2">
        <v>0.75722222222222213</v>
      </c>
      <c r="AG2332" s="2">
        <f t="shared" si="332"/>
        <v>0.75</v>
      </c>
      <c r="AH2332" t="s">
        <v>27</v>
      </c>
    </row>
    <row r="2333" spans="1:34" x14ac:dyDescent="0.2">
      <c r="A2333">
        <v>1489319</v>
      </c>
      <c r="B2333" t="s">
        <v>20</v>
      </c>
      <c r="C2333" t="s">
        <v>101</v>
      </c>
      <c r="D2333" t="s">
        <v>22</v>
      </c>
      <c r="E2333">
        <v>53045</v>
      </c>
      <c r="F2333" t="s">
        <v>23</v>
      </c>
      <c r="G2333" t="s">
        <v>24</v>
      </c>
      <c r="H2333">
        <v>11144</v>
      </c>
      <c r="I2333" t="s">
        <v>65</v>
      </c>
      <c r="J2333">
        <f>VLOOKUP(I2333,[1]Key!$A$1:$C$72,2,FALSE)</f>
        <v>43.060786</v>
      </c>
      <c r="K2333">
        <f>VLOOKUP(I2333,[1]Key!$A$1:$C$72,3,FALSE)</f>
        <v>-87.883825999999999</v>
      </c>
      <c r="L2333" t="s">
        <v>67</v>
      </c>
      <c r="M2333">
        <f>VLOOKUP(L2333,[1]Key!$A$1:$C$72,2,FALSE)</f>
        <v>43.074890000000003</v>
      </c>
      <c r="N2333">
        <f>VLOOKUP(L2333,[1]Key!$A$1:$C$72,3,FALSE)</f>
        <v>-87.882810000000006</v>
      </c>
      <c r="O2333">
        <v>8</v>
      </c>
      <c r="P2333">
        <v>0</v>
      </c>
      <c r="Q2333">
        <v>1.2</v>
      </c>
      <c r="R2333">
        <v>1.1000000000000001</v>
      </c>
      <c r="S2333">
        <v>48</v>
      </c>
      <c r="T2333">
        <f t="shared" si="324"/>
        <v>-1</v>
      </c>
      <c r="U2333" s="1">
        <v>42774</v>
      </c>
      <c r="V2333" s="13">
        <f t="shared" si="325"/>
        <v>42767</v>
      </c>
      <c r="W2333" s="14">
        <f t="shared" si="326"/>
        <v>42774</v>
      </c>
      <c r="X2333" s="1" t="str">
        <f t="shared" si="327"/>
        <v>Wednesday</v>
      </c>
      <c r="Y2333" s="2">
        <v>0.44966435185185188</v>
      </c>
      <c r="Z2333" s="2">
        <f t="shared" si="328"/>
        <v>0.45833333333333331</v>
      </c>
      <c r="AA2333">
        <f>1</f>
        <v>1</v>
      </c>
      <c r="AB2333" s="1">
        <v>42774</v>
      </c>
      <c r="AC2333" s="13">
        <f t="shared" si="329"/>
        <v>42767</v>
      </c>
      <c r="AD2333" s="14">
        <f t="shared" si="330"/>
        <v>42774</v>
      </c>
      <c r="AE2333" s="1" t="str">
        <f t="shared" si="331"/>
        <v>Wednesday</v>
      </c>
      <c r="AF2333" s="2">
        <v>0.45505787037037032</v>
      </c>
      <c r="AG2333" s="2">
        <f t="shared" si="332"/>
        <v>0.45833333333333331</v>
      </c>
      <c r="AH2333" t="s">
        <v>27</v>
      </c>
    </row>
    <row r="2334" spans="1:34" x14ac:dyDescent="0.2">
      <c r="A2334">
        <v>1489319</v>
      </c>
      <c r="B2334" t="s">
        <v>20</v>
      </c>
      <c r="C2334" t="s">
        <v>101</v>
      </c>
      <c r="D2334" t="s">
        <v>22</v>
      </c>
      <c r="E2334">
        <v>53045</v>
      </c>
      <c r="F2334" t="s">
        <v>23</v>
      </c>
      <c r="G2334" t="s">
        <v>24</v>
      </c>
      <c r="H2334">
        <v>5503</v>
      </c>
      <c r="I2334" t="s">
        <v>63</v>
      </c>
      <c r="J2334">
        <f>VLOOKUP(I2334,[1]Key!$A$1:$C$72,2,FALSE)</f>
        <v>43.078530000000001</v>
      </c>
      <c r="K2334">
        <f>VLOOKUP(I2334,[1]Key!$A$1:$C$72,3,FALSE)</f>
        <v>-87.882620000000003</v>
      </c>
      <c r="L2334" t="s">
        <v>65</v>
      </c>
      <c r="M2334">
        <f>VLOOKUP(L2334,[1]Key!$A$1:$C$72,2,FALSE)</f>
        <v>43.060786</v>
      </c>
      <c r="N2334">
        <f>VLOOKUP(L2334,[1]Key!$A$1:$C$72,3,FALSE)</f>
        <v>-87.883825999999999</v>
      </c>
      <c r="O2334">
        <v>14</v>
      </c>
      <c r="P2334">
        <v>0</v>
      </c>
      <c r="Q2334">
        <v>2.1</v>
      </c>
      <c r="R2334">
        <v>2</v>
      </c>
      <c r="S2334">
        <v>84</v>
      </c>
      <c r="T2334">
        <f t="shared" si="324"/>
        <v>-1</v>
      </c>
      <c r="U2334" s="1">
        <v>42774</v>
      </c>
      <c r="V2334" s="13">
        <f t="shared" si="325"/>
        <v>42767</v>
      </c>
      <c r="W2334" s="14">
        <f t="shared" si="326"/>
        <v>42774</v>
      </c>
      <c r="X2334" s="1" t="str">
        <f t="shared" si="327"/>
        <v>Wednesday</v>
      </c>
      <c r="Y2334" s="2">
        <v>0.937962962962963</v>
      </c>
      <c r="Z2334" s="2">
        <f t="shared" si="328"/>
        <v>0.95833333333333326</v>
      </c>
      <c r="AA2334">
        <f>1</f>
        <v>1</v>
      </c>
      <c r="AB2334" s="1">
        <v>42774</v>
      </c>
      <c r="AC2334" s="13">
        <f t="shared" si="329"/>
        <v>42767</v>
      </c>
      <c r="AD2334" s="14">
        <f t="shared" si="330"/>
        <v>42774</v>
      </c>
      <c r="AE2334" s="1" t="str">
        <f t="shared" si="331"/>
        <v>Wednesday</v>
      </c>
      <c r="AF2334" s="2">
        <v>0.94763888888888881</v>
      </c>
      <c r="AG2334" s="2">
        <f t="shared" si="332"/>
        <v>0.95833333333333326</v>
      </c>
      <c r="AH2334" t="s">
        <v>27</v>
      </c>
    </row>
    <row r="2335" spans="1:34" x14ac:dyDescent="0.2">
      <c r="A2335">
        <v>1489319</v>
      </c>
      <c r="B2335" t="s">
        <v>20</v>
      </c>
      <c r="C2335" t="s">
        <v>101</v>
      </c>
      <c r="D2335" t="s">
        <v>22</v>
      </c>
      <c r="E2335">
        <v>53045</v>
      </c>
      <c r="F2335" t="s">
        <v>23</v>
      </c>
      <c r="G2335" t="s">
        <v>24</v>
      </c>
      <c r="H2335">
        <v>200</v>
      </c>
      <c r="I2335" t="s">
        <v>65</v>
      </c>
      <c r="J2335">
        <f>VLOOKUP(I2335,[1]Key!$A$1:$C$72,2,FALSE)</f>
        <v>43.060786</v>
      </c>
      <c r="K2335">
        <f>VLOOKUP(I2335,[1]Key!$A$1:$C$72,3,FALSE)</f>
        <v>-87.883825999999999</v>
      </c>
      <c r="L2335" t="s">
        <v>87</v>
      </c>
      <c r="M2335">
        <f>VLOOKUP(L2335,[1]Key!$A$1:$C$72,2,FALSE)</f>
        <v>43.077359999999999</v>
      </c>
      <c r="N2335">
        <f>VLOOKUP(L2335,[1]Key!$A$1:$C$72,3,FALSE)</f>
        <v>-87.880769999999998</v>
      </c>
      <c r="O2335">
        <v>11</v>
      </c>
      <c r="P2335">
        <v>0</v>
      </c>
      <c r="Q2335">
        <v>1.7</v>
      </c>
      <c r="R2335">
        <v>1.6</v>
      </c>
      <c r="S2335">
        <v>66</v>
      </c>
      <c r="T2335">
        <f t="shared" si="324"/>
        <v>-1</v>
      </c>
      <c r="U2335" s="1">
        <v>42775</v>
      </c>
      <c r="V2335" s="13">
        <f t="shared" si="325"/>
        <v>42767</v>
      </c>
      <c r="W2335" s="14">
        <f t="shared" si="326"/>
        <v>42775</v>
      </c>
      <c r="X2335" s="1" t="str">
        <f t="shared" si="327"/>
        <v>Thursday</v>
      </c>
      <c r="Y2335" s="2">
        <v>0.36373842592592592</v>
      </c>
      <c r="Z2335" s="2">
        <f t="shared" si="328"/>
        <v>0.375</v>
      </c>
      <c r="AA2335">
        <f>1</f>
        <v>1</v>
      </c>
      <c r="AB2335" s="1">
        <v>42775</v>
      </c>
      <c r="AC2335" s="13">
        <f t="shared" si="329"/>
        <v>42767</v>
      </c>
      <c r="AD2335" s="14">
        <f t="shared" si="330"/>
        <v>42775</v>
      </c>
      <c r="AE2335" s="1" t="str">
        <f t="shared" si="331"/>
        <v>Thursday</v>
      </c>
      <c r="AF2335" s="2">
        <v>0.37135416666666665</v>
      </c>
      <c r="AG2335" s="2">
        <f t="shared" si="332"/>
        <v>0.375</v>
      </c>
      <c r="AH2335" t="s">
        <v>27</v>
      </c>
    </row>
    <row r="2336" spans="1:34" x14ac:dyDescent="0.2">
      <c r="A2336">
        <v>1489319</v>
      </c>
      <c r="B2336" t="s">
        <v>20</v>
      </c>
      <c r="C2336" t="s">
        <v>101</v>
      </c>
      <c r="D2336" t="s">
        <v>22</v>
      </c>
      <c r="E2336">
        <v>53045</v>
      </c>
      <c r="F2336" t="s">
        <v>23</v>
      </c>
      <c r="G2336" t="s">
        <v>24</v>
      </c>
      <c r="H2336">
        <v>88</v>
      </c>
      <c r="I2336" t="s">
        <v>65</v>
      </c>
      <c r="J2336">
        <f>VLOOKUP(I2336,[1]Key!$A$1:$C$72,2,FALSE)</f>
        <v>43.060786</v>
      </c>
      <c r="K2336">
        <f>VLOOKUP(I2336,[1]Key!$A$1:$C$72,3,FALSE)</f>
        <v>-87.883825999999999</v>
      </c>
      <c r="L2336" t="s">
        <v>87</v>
      </c>
      <c r="M2336">
        <f>VLOOKUP(L2336,[1]Key!$A$1:$C$72,2,FALSE)</f>
        <v>43.077359999999999</v>
      </c>
      <c r="N2336">
        <f>VLOOKUP(L2336,[1]Key!$A$1:$C$72,3,FALSE)</f>
        <v>-87.880769999999998</v>
      </c>
      <c r="O2336">
        <v>8</v>
      </c>
      <c r="P2336">
        <v>0</v>
      </c>
      <c r="Q2336">
        <v>1.2</v>
      </c>
      <c r="R2336">
        <v>1.1000000000000001</v>
      </c>
      <c r="S2336">
        <v>48</v>
      </c>
      <c r="T2336">
        <f t="shared" si="324"/>
        <v>-1</v>
      </c>
      <c r="U2336" s="1">
        <v>42781</v>
      </c>
      <c r="V2336" s="13">
        <f t="shared" si="325"/>
        <v>42767</v>
      </c>
      <c r="W2336" s="14">
        <f t="shared" si="326"/>
        <v>42781</v>
      </c>
      <c r="X2336" s="1" t="str">
        <f t="shared" si="327"/>
        <v>Wednesday</v>
      </c>
      <c r="Y2336" s="2">
        <v>0.3976041666666667</v>
      </c>
      <c r="Z2336" s="2">
        <f t="shared" si="328"/>
        <v>0.41666666666666663</v>
      </c>
      <c r="AA2336">
        <f>1</f>
        <v>1</v>
      </c>
      <c r="AB2336" s="1">
        <v>42781</v>
      </c>
      <c r="AC2336" s="13">
        <f t="shared" si="329"/>
        <v>42767</v>
      </c>
      <c r="AD2336" s="14">
        <f t="shared" si="330"/>
        <v>42781</v>
      </c>
      <c r="AE2336" s="1" t="str">
        <f t="shared" si="331"/>
        <v>Wednesday</v>
      </c>
      <c r="AF2336" s="2">
        <v>0.40291666666666665</v>
      </c>
      <c r="AG2336" s="2">
        <f t="shared" si="332"/>
        <v>0.41666666666666663</v>
      </c>
      <c r="AH2336" t="s">
        <v>27</v>
      </c>
    </row>
    <row r="2337" spans="1:34" x14ac:dyDescent="0.2">
      <c r="A2337">
        <v>1489319</v>
      </c>
      <c r="B2337" t="s">
        <v>20</v>
      </c>
      <c r="C2337" t="s">
        <v>101</v>
      </c>
      <c r="D2337" t="s">
        <v>22</v>
      </c>
      <c r="E2337">
        <v>53045</v>
      </c>
      <c r="F2337" t="s">
        <v>23</v>
      </c>
      <c r="G2337" t="s">
        <v>24</v>
      </c>
      <c r="H2337">
        <v>5538</v>
      </c>
      <c r="I2337" t="s">
        <v>67</v>
      </c>
      <c r="J2337">
        <f>VLOOKUP(I2337,[1]Key!$A$1:$C$72,2,FALSE)</f>
        <v>43.074890000000003</v>
      </c>
      <c r="K2337">
        <f>VLOOKUP(I2337,[1]Key!$A$1:$C$72,3,FALSE)</f>
        <v>-87.882810000000006</v>
      </c>
      <c r="L2337" t="s">
        <v>65</v>
      </c>
      <c r="M2337">
        <f>VLOOKUP(L2337,[1]Key!$A$1:$C$72,2,FALSE)</f>
        <v>43.060786</v>
      </c>
      <c r="N2337">
        <f>VLOOKUP(L2337,[1]Key!$A$1:$C$72,3,FALSE)</f>
        <v>-87.883825999999999</v>
      </c>
      <c r="O2337">
        <v>8</v>
      </c>
      <c r="P2337">
        <v>0</v>
      </c>
      <c r="Q2337">
        <v>1.2</v>
      </c>
      <c r="R2337">
        <v>1.1000000000000001</v>
      </c>
      <c r="S2337">
        <v>48</v>
      </c>
      <c r="T2337">
        <f t="shared" si="324"/>
        <v>-1</v>
      </c>
      <c r="U2337" s="1">
        <v>42779</v>
      </c>
      <c r="V2337" s="13">
        <f t="shared" si="325"/>
        <v>42767</v>
      </c>
      <c r="W2337" s="14">
        <f t="shared" si="326"/>
        <v>42779</v>
      </c>
      <c r="X2337" s="1" t="str">
        <f t="shared" si="327"/>
        <v>Monday</v>
      </c>
      <c r="Y2337" s="2">
        <v>0.71936342592592595</v>
      </c>
      <c r="Z2337" s="2">
        <f t="shared" si="328"/>
        <v>0.70833333333333326</v>
      </c>
      <c r="AA2337">
        <f>1</f>
        <v>1</v>
      </c>
      <c r="AB2337" s="1">
        <v>42779</v>
      </c>
      <c r="AC2337" s="13">
        <f t="shared" si="329"/>
        <v>42767</v>
      </c>
      <c r="AD2337" s="14">
        <f t="shared" si="330"/>
        <v>42779</v>
      </c>
      <c r="AE2337" s="1" t="str">
        <f t="shared" si="331"/>
        <v>Monday</v>
      </c>
      <c r="AF2337" s="2">
        <v>0.72439814814814818</v>
      </c>
      <c r="AG2337" s="2">
        <f t="shared" si="332"/>
        <v>0.70833333333333326</v>
      </c>
      <c r="AH2337" t="s">
        <v>27</v>
      </c>
    </row>
    <row r="2338" spans="1:34" x14ac:dyDescent="0.2">
      <c r="A2338">
        <v>1489319</v>
      </c>
      <c r="B2338" t="s">
        <v>20</v>
      </c>
      <c r="C2338" t="s">
        <v>101</v>
      </c>
      <c r="D2338" t="s">
        <v>22</v>
      </c>
      <c r="E2338">
        <v>53045</v>
      </c>
      <c r="F2338" t="s">
        <v>23</v>
      </c>
      <c r="G2338" t="s">
        <v>24</v>
      </c>
      <c r="H2338">
        <v>11147</v>
      </c>
      <c r="I2338" t="s">
        <v>65</v>
      </c>
      <c r="J2338">
        <f>VLOOKUP(I2338,[1]Key!$A$1:$C$72,2,FALSE)</f>
        <v>43.060786</v>
      </c>
      <c r="K2338">
        <f>VLOOKUP(I2338,[1]Key!$A$1:$C$72,3,FALSE)</f>
        <v>-87.883825999999999</v>
      </c>
      <c r="L2338" t="s">
        <v>87</v>
      </c>
      <c r="M2338">
        <f>VLOOKUP(L2338,[1]Key!$A$1:$C$72,2,FALSE)</f>
        <v>43.077359999999999</v>
      </c>
      <c r="N2338">
        <f>VLOOKUP(L2338,[1]Key!$A$1:$C$72,3,FALSE)</f>
        <v>-87.880769999999998</v>
      </c>
      <c r="O2338">
        <v>11</v>
      </c>
      <c r="P2338">
        <v>0</v>
      </c>
      <c r="Q2338">
        <v>1.7</v>
      </c>
      <c r="R2338">
        <v>1.6</v>
      </c>
      <c r="S2338">
        <v>66</v>
      </c>
      <c r="T2338">
        <f t="shared" si="324"/>
        <v>-1</v>
      </c>
      <c r="U2338" s="1">
        <v>42782</v>
      </c>
      <c r="V2338" s="13">
        <f t="shared" si="325"/>
        <v>42767</v>
      </c>
      <c r="W2338" s="14">
        <f t="shared" si="326"/>
        <v>42782</v>
      </c>
      <c r="X2338" s="1" t="str">
        <f t="shared" si="327"/>
        <v>Thursday</v>
      </c>
      <c r="Y2338" s="2">
        <v>0.35509259259259257</v>
      </c>
      <c r="Z2338" s="2">
        <f t="shared" si="328"/>
        <v>0.375</v>
      </c>
      <c r="AA2338">
        <f>1</f>
        <v>1</v>
      </c>
      <c r="AB2338" s="1">
        <v>42782</v>
      </c>
      <c r="AC2338" s="13">
        <f t="shared" si="329"/>
        <v>42767</v>
      </c>
      <c r="AD2338" s="14">
        <f t="shared" si="330"/>
        <v>42782</v>
      </c>
      <c r="AE2338" s="1" t="str">
        <f t="shared" si="331"/>
        <v>Thursday</v>
      </c>
      <c r="AF2338" s="2">
        <v>0.36255787037037041</v>
      </c>
      <c r="AG2338" s="2">
        <f t="shared" si="332"/>
        <v>0.375</v>
      </c>
      <c r="AH2338" t="s">
        <v>27</v>
      </c>
    </row>
    <row r="2339" spans="1:34" x14ac:dyDescent="0.2">
      <c r="A2339">
        <v>1489319</v>
      </c>
      <c r="B2339" t="s">
        <v>20</v>
      </c>
      <c r="C2339" t="s">
        <v>101</v>
      </c>
      <c r="D2339" t="s">
        <v>22</v>
      </c>
      <c r="E2339">
        <v>53045</v>
      </c>
      <c r="F2339" t="s">
        <v>23</v>
      </c>
      <c r="G2339" t="s">
        <v>24</v>
      </c>
      <c r="H2339">
        <v>172</v>
      </c>
      <c r="I2339" t="s">
        <v>67</v>
      </c>
      <c r="J2339">
        <f>VLOOKUP(I2339,[1]Key!$A$1:$C$72,2,FALSE)</f>
        <v>43.074890000000003</v>
      </c>
      <c r="K2339">
        <f>VLOOKUP(I2339,[1]Key!$A$1:$C$72,3,FALSE)</f>
        <v>-87.882810000000006</v>
      </c>
      <c r="L2339" t="s">
        <v>65</v>
      </c>
      <c r="M2339">
        <f>VLOOKUP(L2339,[1]Key!$A$1:$C$72,2,FALSE)</f>
        <v>43.060786</v>
      </c>
      <c r="N2339">
        <f>VLOOKUP(L2339,[1]Key!$A$1:$C$72,3,FALSE)</f>
        <v>-87.883825999999999</v>
      </c>
      <c r="O2339">
        <v>8</v>
      </c>
      <c r="P2339">
        <v>0</v>
      </c>
      <c r="Q2339">
        <v>1.2</v>
      </c>
      <c r="R2339">
        <v>1.1000000000000001</v>
      </c>
      <c r="S2339">
        <v>48</v>
      </c>
      <c r="T2339">
        <f t="shared" si="324"/>
        <v>-1</v>
      </c>
      <c r="U2339" s="1">
        <v>42786</v>
      </c>
      <c r="V2339" s="13">
        <f t="shared" si="325"/>
        <v>42767</v>
      </c>
      <c r="W2339" s="14">
        <f t="shared" si="326"/>
        <v>42786</v>
      </c>
      <c r="X2339" s="1" t="str">
        <f t="shared" si="327"/>
        <v>Monday</v>
      </c>
      <c r="Y2339" s="2">
        <v>0.71210648148148159</v>
      </c>
      <c r="Z2339" s="2">
        <f t="shared" si="328"/>
        <v>0.70833333333333326</v>
      </c>
      <c r="AA2339">
        <f>1</f>
        <v>1</v>
      </c>
      <c r="AB2339" s="1">
        <v>42786</v>
      </c>
      <c r="AC2339" s="13">
        <f t="shared" si="329"/>
        <v>42767</v>
      </c>
      <c r="AD2339" s="14">
        <f t="shared" si="330"/>
        <v>42786</v>
      </c>
      <c r="AE2339" s="1" t="str">
        <f t="shared" si="331"/>
        <v>Monday</v>
      </c>
      <c r="AF2339" s="2">
        <v>0.71756944444444448</v>
      </c>
      <c r="AG2339" s="2">
        <f t="shared" si="332"/>
        <v>0.70833333333333326</v>
      </c>
      <c r="AH2339" t="s">
        <v>27</v>
      </c>
    </row>
    <row r="2340" spans="1:34" x14ac:dyDescent="0.2">
      <c r="A2340">
        <v>1489319</v>
      </c>
      <c r="B2340" t="s">
        <v>20</v>
      </c>
      <c r="C2340" t="s">
        <v>101</v>
      </c>
      <c r="D2340" t="s">
        <v>22</v>
      </c>
      <c r="E2340">
        <v>53045</v>
      </c>
      <c r="F2340" t="s">
        <v>23</v>
      </c>
      <c r="G2340" t="s">
        <v>24</v>
      </c>
      <c r="H2340">
        <v>111</v>
      </c>
      <c r="I2340" t="s">
        <v>63</v>
      </c>
      <c r="J2340">
        <f>VLOOKUP(I2340,[1]Key!$A$1:$C$72,2,FALSE)</f>
        <v>43.078530000000001</v>
      </c>
      <c r="K2340">
        <f>VLOOKUP(I2340,[1]Key!$A$1:$C$72,3,FALSE)</f>
        <v>-87.882620000000003</v>
      </c>
      <c r="L2340" t="s">
        <v>65</v>
      </c>
      <c r="M2340">
        <f>VLOOKUP(L2340,[1]Key!$A$1:$C$72,2,FALSE)</f>
        <v>43.060786</v>
      </c>
      <c r="N2340">
        <f>VLOOKUP(L2340,[1]Key!$A$1:$C$72,3,FALSE)</f>
        <v>-87.883825999999999</v>
      </c>
      <c r="O2340">
        <v>8</v>
      </c>
      <c r="P2340">
        <v>0</v>
      </c>
      <c r="Q2340">
        <v>1.2</v>
      </c>
      <c r="R2340">
        <v>1.1000000000000001</v>
      </c>
      <c r="S2340">
        <v>48</v>
      </c>
      <c r="T2340">
        <f t="shared" si="324"/>
        <v>-1</v>
      </c>
      <c r="U2340" s="1">
        <v>42789</v>
      </c>
      <c r="V2340" s="13">
        <f t="shared" si="325"/>
        <v>42767</v>
      </c>
      <c r="W2340" s="14">
        <f t="shared" si="326"/>
        <v>42789</v>
      </c>
      <c r="X2340" s="1" t="str">
        <f t="shared" si="327"/>
        <v>Thursday</v>
      </c>
      <c r="Y2340" s="2">
        <v>0.65871527777777772</v>
      </c>
      <c r="Z2340" s="2">
        <f t="shared" si="328"/>
        <v>0.66666666666666663</v>
      </c>
      <c r="AA2340">
        <f>1</f>
        <v>1</v>
      </c>
      <c r="AB2340" s="1">
        <v>42789</v>
      </c>
      <c r="AC2340" s="13">
        <f t="shared" si="329"/>
        <v>42767</v>
      </c>
      <c r="AD2340" s="14">
        <f t="shared" si="330"/>
        <v>42789</v>
      </c>
      <c r="AE2340" s="1" t="str">
        <f t="shared" si="331"/>
        <v>Thursday</v>
      </c>
      <c r="AF2340" s="2">
        <v>0.6642824074074074</v>
      </c>
      <c r="AG2340" s="2">
        <f t="shared" si="332"/>
        <v>0.66666666666666663</v>
      </c>
      <c r="AH2340" t="s">
        <v>27</v>
      </c>
    </row>
    <row r="2341" spans="1:34" x14ac:dyDescent="0.2">
      <c r="A2341">
        <v>1489639</v>
      </c>
      <c r="B2341" t="s">
        <v>20</v>
      </c>
      <c r="C2341" t="s">
        <v>28</v>
      </c>
      <c r="D2341" t="s">
        <v>22</v>
      </c>
      <c r="E2341">
        <v>53202</v>
      </c>
      <c r="F2341" t="s">
        <v>23</v>
      </c>
      <c r="G2341" t="s">
        <v>24</v>
      </c>
      <c r="H2341">
        <v>5531</v>
      </c>
      <c r="I2341" t="s">
        <v>44</v>
      </c>
      <c r="J2341">
        <f>VLOOKUP(I2341,[1]Key!$A$1:$C$72,2,FALSE)</f>
        <v>43.045712999999999</v>
      </c>
      <c r="K2341">
        <f>VLOOKUP(I2341,[1]Key!$A$1:$C$72,3,FALSE)</f>
        <v>-87.899756999999994</v>
      </c>
      <c r="L2341" t="s">
        <v>41</v>
      </c>
      <c r="M2341">
        <f>VLOOKUP(L2341,[1]Key!$A$1:$C$72,2,FALSE)</f>
        <v>43.04824</v>
      </c>
      <c r="N2341">
        <f>VLOOKUP(L2341,[1]Key!$A$1:$C$72,3,FALSE)</f>
        <v>-87.904970000000006</v>
      </c>
      <c r="O2341">
        <v>7</v>
      </c>
      <c r="P2341">
        <v>0</v>
      </c>
      <c r="Q2341">
        <v>1.1000000000000001</v>
      </c>
      <c r="R2341">
        <v>1</v>
      </c>
      <c r="S2341">
        <v>42</v>
      </c>
      <c r="T2341">
        <f t="shared" si="324"/>
        <v>-1</v>
      </c>
      <c r="U2341" s="1">
        <v>42792</v>
      </c>
      <c r="V2341" s="13">
        <f t="shared" si="325"/>
        <v>42767</v>
      </c>
      <c r="W2341" s="14">
        <f t="shared" si="326"/>
        <v>42792</v>
      </c>
      <c r="X2341" s="1" t="str">
        <f t="shared" si="327"/>
        <v>Sunday</v>
      </c>
      <c r="Y2341" s="2">
        <v>0.68356481481481479</v>
      </c>
      <c r="Z2341" s="2">
        <f t="shared" si="328"/>
        <v>0.66666666666666663</v>
      </c>
      <c r="AA2341">
        <f>1</f>
        <v>1</v>
      </c>
      <c r="AB2341" s="1">
        <v>42792</v>
      </c>
      <c r="AC2341" s="13">
        <f t="shared" si="329"/>
        <v>42767</v>
      </c>
      <c r="AD2341" s="14">
        <f t="shared" si="330"/>
        <v>42792</v>
      </c>
      <c r="AE2341" s="1" t="str">
        <f t="shared" si="331"/>
        <v>Sunday</v>
      </c>
      <c r="AF2341" s="2">
        <v>0.68835648148148154</v>
      </c>
      <c r="AG2341" s="2">
        <f t="shared" si="332"/>
        <v>0.70833333333333326</v>
      </c>
      <c r="AH2341" t="s">
        <v>27</v>
      </c>
    </row>
    <row r="2342" spans="1:34" x14ac:dyDescent="0.2">
      <c r="A2342">
        <v>1489639</v>
      </c>
      <c r="B2342" t="s">
        <v>20</v>
      </c>
      <c r="C2342" t="s">
        <v>28</v>
      </c>
      <c r="D2342" t="s">
        <v>22</v>
      </c>
      <c r="E2342">
        <v>53202</v>
      </c>
      <c r="F2342" t="s">
        <v>23</v>
      </c>
      <c r="G2342" t="s">
        <v>24</v>
      </c>
      <c r="H2342">
        <v>361</v>
      </c>
      <c r="I2342" t="s">
        <v>44</v>
      </c>
      <c r="J2342">
        <f>VLOOKUP(I2342,[1]Key!$A$1:$C$72,2,FALSE)</f>
        <v>43.045712999999999</v>
      </c>
      <c r="K2342">
        <f>VLOOKUP(I2342,[1]Key!$A$1:$C$72,3,FALSE)</f>
        <v>-87.899756999999994</v>
      </c>
      <c r="L2342" t="s">
        <v>44</v>
      </c>
      <c r="M2342">
        <f>VLOOKUP(L2342,[1]Key!$A$1:$C$72,2,FALSE)</f>
        <v>43.045712999999999</v>
      </c>
      <c r="N2342">
        <f>VLOOKUP(L2342,[1]Key!$A$1:$C$72,3,FALSE)</f>
        <v>-87.899756999999994</v>
      </c>
      <c r="O2342">
        <v>18</v>
      </c>
      <c r="P2342">
        <v>0</v>
      </c>
      <c r="Q2342">
        <v>2.7</v>
      </c>
      <c r="R2342">
        <v>2.6</v>
      </c>
      <c r="S2342">
        <v>108</v>
      </c>
      <c r="T2342">
        <f t="shared" si="324"/>
        <v>-1</v>
      </c>
      <c r="U2342" s="1">
        <v>42770</v>
      </c>
      <c r="V2342" s="13">
        <f t="shared" si="325"/>
        <v>42767</v>
      </c>
      <c r="W2342" s="14">
        <f t="shared" si="326"/>
        <v>42770</v>
      </c>
      <c r="X2342" s="1" t="str">
        <f t="shared" si="327"/>
        <v>Saturday</v>
      </c>
      <c r="Y2342" s="2">
        <v>0.74304398148148154</v>
      </c>
      <c r="Z2342" s="2">
        <f t="shared" si="328"/>
        <v>0.75</v>
      </c>
      <c r="AA2342">
        <f>1</f>
        <v>1</v>
      </c>
      <c r="AB2342" s="1">
        <v>42770</v>
      </c>
      <c r="AC2342" s="13">
        <f t="shared" si="329"/>
        <v>42767</v>
      </c>
      <c r="AD2342" s="14">
        <f t="shared" si="330"/>
        <v>42770</v>
      </c>
      <c r="AE2342" s="1" t="str">
        <f t="shared" si="331"/>
        <v>Saturday</v>
      </c>
      <c r="AF2342" s="2">
        <v>0.75550925925925927</v>
      </c>
      <c r="AG2342" s="2">
        <f t="shared" si="332"/>
        <v>0.75</v>
      </c>
      <c r="AH2342" t="s">
        <v>35</v>
      </c>
    </row>
    <row r="2343" spans="1:34" x14ac:dyDescent="0.2">
      <c r="A2343">
        <v>1492987</v>
      </c>
      <c r="B2343" t="s">
        <v>20</v>
      </c>
      <c r="C2343" t="s">
        <v>100</v>
      </c>
      <c r="D2343" t="s">
        <v>22</v>
      </c>
      <c r="E2343">
        <v>53202</v>
      </c>
      <c r="F2343" t="s">
        <v>23</v>
      </c>
      <c r="G2343" t="s">
        <v>92</v>
      </c>
      <c r="H2343">
        <v>11062</v>
      </c>
      <c r="I2343" t="s">
        <v>29</v>
      </c>
      <c r="J2343">
        <f>VLOOKUP(I2343,[1]Key!$A$1:$C$72,2,FALSE)</f>
        <v>43.042490000000001</v>
      </c>
      <c r="K2343">
        <f>VLOOKUP(I2343,[1]Key!$A$1:$C$72,3,FALSE)</f>
        <v>-87.909959999999998</v>
      </c>
      <c r="L2343" t="s">
        <v>80</v>
      </c>
      <c r="M2343">
        <f>VLOOKUP(L2343,[1]Key!$A$1:$C$72,2,FALSE)</f>
        <v>43.052460000000004</v>
      </c>
      <c r="N2343">
        <f>VLOOKUP(L2343,[1]Key!$A$1:$C$72,3,FALSE)</f>
        <v>-87.891000000000005</v>
      </c>
      <c r="O2343">
        <v>10</v>
      </c>
      <c r="P2343">
        <v>0</v>
      </c>
      <c r="Q2343">
        <v>1.5</v>
      </c>
      <c r="R2343">
        <v>1.4</v>
      </c>
      <c r="S2343">
        <v>60</v>
      </c>
      <c r="T2343">
        <f t="shared" si="324"/>
        <v>-1</v>
      </c>
      <c r="U2343" s="1">
        <v>42783</v>
      </c>
      <c r="V2343" s="13">
        <f t="shared" si="325"/>
        <v>42767</v>
      </c>
      <c r="W2343" s="14">
        <f t="shared" si="326"/>
        <v>42783</v>
      </c>
      <c r="X2343" s="1" t="str">
        <f t="shared" si="327"/>
        <v>Friday</v>
      </c>
      <c r="Y2343" s="2">
        <v>0.35607638888888887</v>
      </c>
      <c r="Z2343" s="2">
        <f t="shared" si="328"/>
        <v>0.375</v>
      </c>
      <c r="AA2343">
        <f>1</f>
        <v>1</v>
      </c>
      <c r="AB2343" s="1">
        <v>42783</v>
      </c>
      <c r="AC2343" s="13">
        <f t="shared" si="329"/>
        <v>42767</v>
      </c>
      <c r="AD2343" s="14">
        <f t="shared" si="330"/>
        <v>42783</v>
      </c>
      <c r="AE2343" s="1" t="str">
        <f t="shared" si="331"/>
        <v>Friday</v>
      </c>
      <c r="AF2343" s="2">
        <v>0.36291666666666672</v>
      </c>
      <c r="AG2343" s="2">
        <f t="shared" si="332"/>
        <v>0.375</v>
      </c>
      <c r="AH2343" t="s">
        <v>27</v>
      </c>
    </row>
    <row r="2344" spans="1:34" x14ac:dyDescent="0.2">
      <c r="A2344">
        <v>1492987</v>
      </c>
      <c r="B2344" t="s">
        <v>20</v>
      </c>
      <c r="C2344" t="s">
        <v>100</v>
      </c>
      <c r="D2344" t="s">
        <v>22</v>
      </c>
      <c r="E2344">
        <v>53202</v>
      </c>
      <c r="F2344" t="s">
        <v>23</v>
      </c>
      <c r="G2344" t="s">
        <v>92</v>
      </c>
      <c r="H2344">
        <v>11131</v>
      </c>
      <c r="I2344" t="s">
        <v>80</v>
      </c>
      <c r="J2344">
        <f>VLOOKUP(I2344,[1]Key!$A$1:$C$72,2,FALSE)</f>
        <v>43.052460000000004</v>
      </c>
      <c r="K2344">
        <f>VLOOKUP(I2344,[1]Key!$A$1:$C$72,3,FALSE)</f>
        <v>-87.891000000000005</v>
      </c>
      <c r="L2344" t="s">
        <v>29</v>
      </c>
      <c r="M2344">
        <f>VLOOKUP(L2344,[1]Key!$A$1:$C$72,2,FALSE)</f>
        <v>43.042490000000001</v>
      </c>
      <c r="N2344">
        <f>VLOOKUP(L2344,[1]Key!$A$1:$C$72,3,FALSE)</f>
        <v>-87.909959999999998</v>
      </c>
      <c r="O2344">
        <v>12</v>
      </c>
      <c r="P2344">
        <v>0</v>
      </c>
      <c r="Q2344">
        <v>1.8</v>
      </c>
      <c r="R2344">
        <v>1.7</v>
      </c>
      <c r="S2344">
        <v>72</v>
      </c>
      <c r="T2344">
        <f t="shared" si="324"/>
        <v>-1</v>
      </c>
      <c r="U2344" s="1">
        <v>42779</v>
      </c>
      <c r="V2344" s="13">
        <f t="shared" si="325"/>
        <v>42767</v>
      </c>
      <c r="W2344" s="14">
        <f t="shared" si="326"/>
        <v>42779</v>
      </c>
      <c r="X2344" s="1" t="str">
        <f t="shared" si="327"/>
        <v>Monday</v>
      </c>
      <c r="Y2344" s="2">
        <v>0.68026620370370372</v>
      </c>
      <c r="Z2344" s="2">
        <f t="shared" si="328"/>
        <v>0.66666666666666663</v>
      </c>
      <c r="AA2344">
        <f>1</f>
        <v>1</v>
      </c>
      <c r="AB2344" s="1">
        <v>42779</v>
      </c>
      <c r="AC2344" s="13">
        <f t="shared" si="329"/>
        <v>42767</v>
      </c>
      <c r="AD2344" s="14">
        <f t="shared" si="330"/>
        <v>42779</v>
      </c>
      <c r="AE2344" s="1" t="str">
        <f t="shared" si="331"/>
        <v>Monday</v>
      </c>
      <c r="AF2344" s="2">
        <v>0.68846064814814811</v>
      </c>
      <c r="AG2344" s="2">
        <f t="shared" si="332"/>
        <v>0.70833333333333326</v>
      </c>
      <c r="AH2344" t="s">
        <v>27</v>
      </c>
    </row>
    <row r="2345" spans="1:34" x14ac:dyDescent="0.2">
      <c r="A2345">
        <v>1492987</v>
      </c>
      <c r="B2345" t="s">
        <v>20</v>
      </c>
      <c r="C2345" t="s">
        <v>100</v>
      </c>
      <c r="D2345" t="s">
        <v>22</v>
      </c>
      <c r="E2345">
        <v>53202</v>
      </c>
      <c r="F2345" t="s">
        <v>23</v>
      </c>
      <c r="G2345" t="s">
        <v>92</v>
      </c>
      <c r="H2345">
        <v>5569</v>
      </c>
      <c r="I2345" t="s">
        <v>29</v>
      </c>
      <c r="J2345">
        <f>VLOOKUP(I2345,[1]Key!$A$1:$C$72,2,FALSE)</f>
        <v>43.042490000000001</v>
      </c>
      <c r="K2345">
        <f>VLOOKUP(I2345,[1]Key!$A$1:$C$72,3,FALSE)</f>
        <v>-87.909959999999998</v>
      </c>
      <c r="L2345" t="s">
        <v>80</v>
      </c>
      <c r="M2345">
        <f>VLOOKUP(L2345,[1]Key!$A$1:$C$72,2,FALSE)</f>
        <v>43.052460000000004</v>
      </c>
      <c r="N2345">
        <f>VLOOKUP(L2345,[1]Key!$A$1:$C$72,3,FALSE)</f>
        <v>-87.891000000000005</v>
      </c>
      <c r="O2345">
        <v>10</v>
      </c>
      <c r="P2345">
        <v>0</v>
      </c>
      <c r="Q2345">
        <v>1.5</v>
      </c>
      <c r="R2345">
        <v>1.4</v>
      </c>
      <c r="S2345">
        <v>60</v>
      </c>
      <c r="T2345">
        <f t="shared" si="324"/>
        <v>-1</v>
      </c>
      <c r="U2345" s="1">
        <v>42780</v>
      </c>
      <c r="V2345" s="13">
        <f t="shared" si="325"/>
        <v>42767</v>
      </c>
      <c r="W2345" s="14">
        <f t="shared" si="326"/>
        <v>42780</v>
      </c>
      <c r="X2345" s="1" t="str">
        <f t="shared" si="327"/>
        <v>Tuesday</v>
      </c>
      <c r="Y2345" s="2">
        <v>0.34946759259259258</v>
      </c>
      <c r="Z2345" s="2">
        <f t="shared" si="328"/>
        <v>0.33333333333333331</v>
      </c>
      <c r="AA2345">
        <f>1</f>
        <v>1</v>
      </c>
      <c r="AB2345" s="1">
        <v>42780</v>
      </c>
      <c r="AC2345" s="13">
        <f t="shared" si="329"/>
        <v>42767</v>
      </c>
      <c r="AD2345" s="14">
        <f t="shared" si="330"/>
        <v>42780</v>
      </c>
      <c r="AE2345" s="1" t="str">
        <f t="shared" si="331"/>
        <v>Tuesday</v>
      </c>
      <c r="AF2345" s="2">
        <v>0.35629629629629633</v>
      </c>
      <c r="AG2345" s="2">
        <f t="shared" si="332"/>
        <v>0.375</v>
      </c>
      <c r="AH2345" t="s">
        <v>27</v>
      </c>
    </row>
    <row r="2346" spans="1:34" x14ac:dyDescent="0.2">
      <c r="A2346">
        <v>1492987</v>
      </c>
      <c r="B2346" t="s">
        <v>20</v>
      </c>
      <c r="C2346" t="s">
        <v>100</v>
      </c>
      <c r="D2346" t="s">
        <v>22</v>
      </c>
      <c r="E2346">
        <v>53202</v>
      </c>
      <c r="F2346" t="s">
        <v>23</v>
      </c>
      <c r="G2346" t="s">
        <v>92</v>
      </c>
      <c r="H2346">
        <v>11087</v>
      </c>
      <c r="I2346" t="s">
        <v>80</v>
      </c>
      <c r="J2346">
        <f>VLOOKUP(I2346,[1]Key!$A$1:$C$72,2,FALSE)</f>
        <v>43.052460000000004</v>
      </c>
      <c r="K2346">
        <f>VLOOKUP(I2346,[1]Key!$A$1:$C$72,3,FALSE)</f>
        <v>-87.891000000000005</v>
      </c>
      <c r="L2346" t="s">
        <v>29</v>
      </c>
      <c r="M2346">
        <f>VLOOKUP(L2346,[1]Key!$A$1:$C$72,2,FALSE)</f>
        <v>43.042490000000001</v>
      </c>
      <c r="N2346">
        <f>VLOOKUP(L2346,[1]Key!$A$1:$C$72,3,FALSE)</f>
        <v>-87.909959999999998</v>
      </c>
      <c r="O2346">
        <v>9</v>
      </c>
      <c r="P2346">
        <v>0</v>
      </c>
      <c r="Q2346">
        <v>1.4</v>
      </c>
      <c r="R2346">
        <v>1.3</v>
      </c>
      <c r="S2346">
        <v>54</v>
      </c>
      <c r="T2346">
        <f t="shared" si="324"/>
        <v>-1</v>
      </c>
      <c r="U2346" s="1">
        <v>42780</v>
      </c>
      <c r="V2346" s="13">
        <f t="shared" si="325"/>
        <v>42767</v>
      </c>
      <c r="W2346" s="14">
        <f t="shared" si="326"/>
        <v>42780</v>
      </c>
      <c r="X2346" s="1" t="str">
        <f t="shared" si="327"/>
        <v>Tuesday</v>
      </c>
      <c r="Y2346" s="2">
        <v>0.67692129629629638</v>
      </c>
      <c r="Z2346" s="2">
        <f t="shared" si="328"/>
        <v>0.66666666666666663</v>
      </c>
      <c r="AA2346">
        <f>1</f>
        <v>1</v>
      </c>
      <c r="AB2346" s="1">
        <v>42780</v>
      </c>
      <c r="AC2346" s="13">
        <f t="shared" si="329"/>
        <v>42767</v>
      </c>
      <c r="AD2346" s="14">
        <f t="shared" si="330"/>
        <v>42780</v>
      </c>
      <c r="AE2346" s="1" t="str">
        <f t="shared" si="331"/>
        <v>Tuesday</v>
      </c>
      <c r="AF2346" s="2">
        <v>0.68325231481481474</v>
      </c>
      <c r="AG2346" s="2">
        <f t="shared" si="332"/>
        <v>0.66666666666666663</v>
      </c>
      <c r="AH2346" t="s">
        <v>27</v>
      </c>
    </row>
    <row r="2347" spans="1:34" x14ac:dyDescent="0.2">
      <c r="A2347">
        <v>1492987</v>
      </c>
      <c r="B2347" t="s">
        <v>20</v>
      </c>
      <c r="C2347" t="s">
        <v>100</v>
      </c>
      <c r="D2347" t="s">
        <v>22</v>
      </c>
      <c r="E2347">
        <v>53202</v>
      </c>
      <c r="F2347" t="s">
        <v>23</v>
      </c>
      <c r="G2347" t="s">
        <v>108</v>
      </c>
      <c r="H2347">
        <v>5485</v>
      </c>
      <c r="I2347" t="s">
        <v>29</v>
      </c>
      <c r="J2347">
        <f>VLOOKUP(I2347,[1]Key!$A$1:$C$72,2,FALSE)</f>
        <v>43.042490000000001</v>
      </c>
      <c r="K2347">
        <f>VLOOKUP(I2347,[1]Key!$A$1:$C$72,3,FALSE)</f>
        <v>-87.909959999999998</v>
      </c>
      <c r="L2347" t="s">
        <v>80</v>
      </c>
      <c r="M2347">
        <f>VLOOKUP(L2347,[1]Key!$A$1:$C$72,2,FALSE)</f>
        <v>43.052460000000004</v>
      </c>
      <c r="N2347">
        <f>VLOOKUP(L2347,[1]Key!$A$1:$C$72,3,FALSE)</f>
        <v>-87.891000000000005</v>
      </c>
      <c r="O2347">
        <v>9</v>
      </c>
      <c r="P2347">
        <v>2</v>
      </c>
      <c r="Q2347">
        <v>1.4</v>
      </c>
      <c r="R2347">
        <v>1.3</v>
      </c>
      <c r="S2347">
        <v>54</v>
      </c>
      <c r="T2347">
        <f t="shared" si="324"/>
        <v>-1</v>
      </c>
      <c r="U2347" s="1">
        <v>42772</v>
      </c>
      <c r="V2347" s="13">
        <f t="shared" si="325"/>
        <v>42767</v>
      </c>
      <c r="W2347" s="14">
        <f t="shared" si="326"/>
        <v>42772</v>
      </c>
      <c r="X2347" s="1" t="str">
        <f t="shared" si="327"/>
        <v>Monday</v>
      </c>
      <c r="Y2347" s="2">
        <v>0.35027777777777774</v>
      </c>
      <c r="Z2347" s="2">
        <f t="shared" si="328"/>
        <v>0.33333333333333331</v>
      </c>
      <c r="AA2347">
        <f>1</f>
        <v>1</v>
      </c>
      <c r="AB2347" s="1">
        <v>42772</v>
      </c>
      <c r="AC2347" s="13">
        <f t="shared" si="329"/>
        <v>42767</v>
      </c>
      <c r="AD2347" s="14">
        <f t="shared" si="330"/>
        <v>42772</v>
      </c>
      <c r="AE2347" s="1" t="str">
        <f t="shared" si="331"/>
        <v>Monday</v>
      </c>
      <c r="AF2347" s="2">
        <v>0.35625000000000001</v>
      </c>
      <c r="AG2347" s="2">
        <f t="shared" si="332"/>
        <v>0.375</v>
      </c>
      <c r="AH2347" t="s">
        <v>27</v>
      </c>
    </row>
    <row r="2348" spans="1:34" x14ac:dyDescent="0.2">
      <c r="A2348">
        <v>1492987</v>
      </c>
      <c r="B2348" t="s">
        <v>20</v>
      </c>
      <c r="C2348" t="s">
        <v>100</v>
      </c>
      <c r="D2348" t="s">
        <v>22</v>
      </c>
      <c r="E2348">
        <v>53202</v>
      </c>
      <c r="F2348" t="s">
        <v>23</v>
      </c>
      <c r="G2348" t="s">
        <v>108</v>
      </c>
      <c r="H2348">
        <v>5485</v>
      </c>
      <c r="I2348" t="s">
        <v>80</v>
      </c>
      <c r="J2348">
        <f>VLOOKUP(I2348,[1]Key!$A$1:$C$72,2,FALSE)</f>
        <v>43.052460000000004</v>
      </c>
      <c r="K2348">
        <f>VLOOKUP(I2348,[1]Key!$A$1:$C$72,3,FALSE)</f>
        <v>-87.891000000000005</v>
      </c>
      <c r="L2348" t="s">
        <v>29</v>
      </c>
      <c r="M2348">
        <f>VLOOKUP(L2348,[1]Key!$A$1:$C$72,2,FALSE)</f>
        <v>43.042490000000001</v>
      </c>
      <c r="N2348">
        <f>VLOOKUP(L2348,[1]Key!$A$1:$C$72,3,FALSE)</f>
        <v>-87.909959999999998</v>
      </c>
      <c r="O2348">
        <v>8</v>
      </c>
      <c r="P2348">
        <v>2</v>
      </c>
      <c r="Q2348">
        <v>1.2</v>
      </c>
      <c r="R2348">
        <v>1.1000000000000001</v>
      </c>
      <c r="S2348">
        <v>48</v>
      </c>
      <c r="T2348">
        <f t="shared" si="324"/>
        <v>-1</v>
      </c>
      <c r="U2348" s="1">
        <v>42772</v>
      </c>
      <c r="V2348" s="13">
        <f t="shared" si="325"/>
        <v>42767</v>
      </c>
      <c r="W2348" s="14">
        <f t="shared" si="326"/>
        <v>42772</v>
      </c>
      <c r="X2348" s="1" t="str">
        <f t="shared" si="327"/>
        <v>Monday</v>
      </c>
      <c r="Y2348" s="2">
        <v>0.67653935185185177</v>
      </c>
      <c r="Z2348" s="2">
        <f t="shared" si="328"/>
        <v>0.66666666666666663</v>
      </c>
      <c r="AA2348">
        <f>1</f>
        <v>1</v>
      </c>
      <c r="AB2348" s="1">
        <v>42772</v>
      </c>
      <c r="AC2348" s="13">
        <f t="shared" si="329"/>
        <v>42767</v>
      </c>
      <c r="AD2348" s="14">
        <f t="shared" si="330"/>
        <v>42772</v>
      </c>
      <c r="AE2348" s="1" t="str">
        <f t="shared" si="331"/>
        <v>Monday</v>
      </c>
      <c r="AF2348" s="2">
        <v>0.6824189814814815</v>
      </c>
      <c r="AG2348" s="2">
        <f t="shared" si="332"/>
        <v>0.66666666666666663</v>
      </c>
      <c r="AH2348" t="s">
        <v>27</v>
      </c>
    </row>
    <row r="2349" spans="1:34" x14ac:dyDescent="0.2">
      <c r="A2349">
        <v>1492987</v>
      </c>
      <c r="B2349" t="s">
        <v>20</v>
      </c>
      <c r="C2349" t="s">
        <v>100</v>
      </c>
      <c r="D2349" t="s">
        <v>22</v>
      </c>
      <c r="E2349">
        <v>53202</v>
      </c>
      <c r="F2349" t="s">
        <v>23</v>
      </c>
      <c r="G2349" t="s">
        <v>92</v>
      </c>
      <c r="H2349">
        <v>11104</v>
      </c>
      <c r="I2349" t="s">
        <v>80</v>
      </c>
      <c r="J2349">
        <f>VLOOKUP(I2349,[1]Key!$A$1:$C$72,2,FALSE)</f>
        <v>43.052460000000004</v>
      </c>
      <c r="K2349">
        <f>VLOOKUP(I2349,[1]Key!$A$1:$C$72,3,FALSE)</f>
        <v>-87.891000000000005</v>
      </c>
      <c r="L2349" t="s">
        <v>29</v>
      </c>
      <c r="M2349">
        <f>VLOOKUP(L2349,[1]Key!$A$1:$C$72,2,FALSE)</f>
        <v>43.042490000000001</v>
      </c>
      <c r="N2349">
        <f>VLOOKUP(L2349,[1]Key!$A$1:$C$72,3,FALSE)</f>
        <v>-87.909959999999998</v>
      </c>
      <c r="O2349">
        <v>8</v>
      </c>
      <c r="P2349">
        <v>0</v>
      </c>
      <c r="Q2349">
        <v>1.2</v>
      </c>
      <c r="R2349">
        <v>1.1000000000000001</v>
      </c>
      <c r="S2349">
        <v>48</v>
      </c>
      <c r="T2349">
        <f t="shared" si="324"/>
        <v>-1</v>
      </c>
      <c r="U2349" s="1">
        <v>42793</v>
      </c>
      <c r="V2349" s="13">
        <f t="shared" si="325"/>
        <v>42767</v>
      </c>
      <c r="W2349" s="14">
        <f t="shared" si="326"/>
        <v>42793</v>
      </c>
      <c r="X2349" s="1" t="str">
        <f t="shared" si="327"/>
        <v>Monday</v>
      </c>
      <c r="Y2349" s="2">
        <v>0.6821990740740741</v>
      </c>
      <c r="Z2349" s="2">
        <f t="shared" si="328"/>
        <v>0.66666666666666663</v>
      </c>
      <c r="AA2349">
        <f>1</f>
        <v>1</v>
      </c>
      <c r="AB2349" s="1">
        <v>42793</v>
      </c>
      <c r="AC2349" s="13">
        <f t="shared" si="329"/>
        <v>42767</v>
      </c>
      <c r="AD2349" s="14">
        <f t="shared" si="330"/>
        <v>42793</v>
      </c>
      <c r="AE2349" s="1" t="str">
        <f t="shared" si="331"/>
        <v>Monday</v>
      </c>
      <c r="AF2349" s="2">
        <v>0.68815972222222221</v>
      </c>
      <c r="AG2349" s="2">
        <f t="shared" si="332"/>
        <v>0.70833333333333326</v>
      </c>
      <c r="AH2349" t="s">
        <v>27</v>
      </c>
    </row>
    <row r="2350" spans="1:34" x14ac:dyDescent="0.2">
      <c r="A2350">
        <v>1494109</v>
      </c>
      <c r="B2350" t="s">
        <v>20</v>
      </c>
      <c r="C2350" t="s">
        <v>28</v>
      </c>
      <c r="D2350" t="s">
        <v>22</v>
      </c>
      <c r="E2350">
        <v>53233</v>
      </c>
      <c r="F2350" t="s">
        <v>23</v>
      </c>
      <c r="G2350" t="s">
        <v>24</v>
      </c>
      <c r="H2350">
        <v>42</v>
      </c>
      <c r="I2350" t="s">
        <v>43</v>
      </c>
      <c r="J2350">
        <f>VLOOKUP(I2350,[1]Key!$A$1:$C$72,2,FALSE)</f>
        <v>43.03886</v>
      </c>
      <c r="K2350">
        <f>VLOOKUP(I2350,[1]Key!$A$1:$C$72,3,FALSE)</f>
        <v>-87.902720000000002</v>
      </c>
      <c r="L2350" t="s">
        <v>73</v>
      </c>
      <c r="M2350">
        <f>VLOOKUP(L2350,[1]Key!$A$1:$C$72,2,FALSE)</f>
        <v>43.040349999999997</v>
      </c>
      <c r="N2350">
        <f>VLOOKUP(L2350,[1]Key!$A$1:$C$72,3,FALSE)</f>
        <v>-87.920760000000001</v>
      </c>
      <c r="O2350">
        <v>8</v>
      </c>
      <c r="P2350">
        <v>0</v>
      </c>
      <c r="Q2350">
        <v>1.2</v>
      </c>
      <c r="R2350">
        <v>1.1000000000000001</v>
      </c>
      <c r="S2350">
        <v>48</v>
      </c>
      <c r="T2350">
        <f t="shared" si="324"/>
        <v>-1</v>
      </c>
      <c r="U2350" s="1">
        <v>42788</v>
      </c>
      <c r="V2350" s="13">
        <f t="shared" si="325"/>
        <v>42767</v>
      </c>
      <c r="W2350" s="14">
        <f t="shared" si="326"/>
        <v>42788</v>
      </c>
      <c r="X2350" s="1" t="str">
        <f t="shared" si="327"/>
        <v>Wednesday</v>
      </c>
      <c r="Y2350" s="2">
        <v>0.63428240740740738</v>
      </c>
      <c r="Z2350" s="2">
        <f t="shared" si="328"/>
        <v>0.625</v>
      </c>
      <c r="AA2350">
        <f>1</f>
        <v>1</v>
      </c>
      <c r="AB2350" s="1">
        <v>42788</v>
      </c>
      <c r="AC2350" s="13">
        <f t="shared" si="329"/>
        <v>42767</v>
      </c>
      <c r="AD2350" s="14">
        <f t="shared" si="330"/>
        <v>42788</v>
      </c>
      <c r="AE2350" s="1" t="str">
        <f t="shared" si="331"/>
        <v>Wednesday</v>
      </c>
      <c r="AF2350" s="2">
        <v>0.63988425925925929</v>
      </c>
      <c r="AG2350" s="2">
        <f t="shared" si="332"/>
        <v>0.625</v>
      </c>
      <c r="AH2350" t="s">
        <v>27</v>
      </c>
    </row>
    <row r="2351" spans="1:34" x14ac:dyDescent="0.2">
      <c r="A2351">
        <v>1494109</v>
      </c>
      <c r="B2351" t="s">
        <v>20</v>
      </c>
      <c r="C2351" t="s">
        <v>28</v>
      </c>
      <c r="D2351" t="s">
        <v>22</v>
      </c>
      <c r="E2351">
        <v>53233</v>
      </c>
      <c r="F2351" t="s">
        <v>23</v>
      </c>
      <c r="G2351" t="s">
        <v>24</v>
      </c>
      <c r="H2351">
        <v>5586</v>
      </c>
      <c r="I2351" t="s">
        <v>43</v>
      </c>
      <c r="J2351">
        <f>VLOOKUP(I2351,[1]Key!$A$1:$C$72,2,FALSE)</f>
        <v>43.03886</v>
      </c>
      <c r="K2351">
        <f>VLOOKUP(I2351,[1]Key!$A$1:$C$72,3,FALSE)</f>
        <v>-87.902720000000002</v>
      </c>
      <c r="L2351" t="s">
        <v>73</v>
      </c>
      <c r="M2351">
        <f>VLOOKUP(L2351,[1]Key!$A$1:$C$72,2,FALSE)</f>
        <v>43.040349999999997</v>
      </c>
      <c r="N2351">
        <f>VLOOKUP(L2351,[1]Key!$A$1:$C$72,3,FALSE)</f>
        <v>-87.920760000000001</v>
      </c>
      <c r="O2351">
        <v>7</v>
      </c>
      <c r="P2351">
        <v>0</v>
      </c>
      <c r="Q2351">
        <v>1.1000000000000001</v>
      </c>
      <c r="R2351">
        <v>1</v>
      </c>
      <c r="S2351">
        <v>42</v>
      </c>
      <c r="T2351">
        <f t="shared" si="324"/>
        <v>-1</v>
      </c>
      <c r="U2351" s="1">
        <v>42787</v>
      </c>
      <c r="V2351" s="13">
        <f t="shared" si="325"/>
        <v>42767</v>
      </c>
      <c r="W2351" s="14">
        <f t="shared" si="326"/>
        <v>42787</v>
      </c>
      <c r="X2351" s="1" t="str">
        <f t="shared" si="327"/>
        <v>Tuesday</v>
      </c>
      <c r="Y2351" s="2">
        <v>0.68283564814814823</v>
      </c>
      <c r="Z2351" s="2">
        <f t="shared" si="328"/>
        <v>0.66666666666666663</v>
      </c>
      <c r="AA2351">
        <f>1</f>
        <v>1</v>
      </c>
      <c r="AB2351" s="1">
        <v>42787</v>
      </c>
      <c r="AC2351" s="13">
        <f t="shared" si="329"/>
        <v>42767</v>
      </c>
      <c r="AD2351" s="14">
        <f t="shared" si="330"/>
        <v>42787</v>
      </c>
      <c r="AE2351" s="1" t="str">
        <f t="shared" si="331"/>
        <v>Tuesday</v>
      </c>
      <c r="AF2351" s="2">
        <v>0.68787037037037047</v>
      </c>
      <c r="AG2351" s="2">
        <f t="shared" si="332"/>
        <v>0.70833333333333326</v>
      </c>
      <c r="AH2351" t="s">
        <v>27</v>
      </c>
    </row>
    <row r="2352" spans="1:34" x14ac:dyDescent="0.2">
      <c r="A2352">
        <v>1494109</v>
      </c>
      <c r="B2352" t="s">
        <v>20</v>
      </c>
      <c r="C2352" t="s">
        <v>28</v>
      </c>
      <c r="D2352" t="s">
        <v>22</v>
      </c>
      <c r="E2352">
        <v>53233</v>
      </c>
      <c r="F2352" t="s">
        <v>23</v>
      </c>
      <c r="G2352" t="s">
        <v>24</v>
      </c>
      <c r="H2352">
        <v>157</v>
      </c>
      <c r="I2352" t="s">
        <v>43</v>
      </c>
      <c r="J2352">
        <f>VLOOKUP(I2352,[1]Key!$A$1:$C$72,2,FALSE)</f>
        <v>43.03886</v>
      </c>
      <c r="K2352">
        <f>VLOOKUP(I2352,[1]Key!$A$1:$C$72,3,FALSE)</f>
        <v>-87.902720000000002</v>
      </c>
      <c r="L2352" t="s">
        <v>73</v>
      </c>
      <c r="M2352">
        <f>VLOOKUP(L2352,[1]Key!$A$1:$C$72,2,FALSE)</f>
        <v>43.040349999999997</v>
      </c>
      <c r="N2352">
        <f>VLOOKUP(L2352,[1]Key!$A$1:$C$72,3,FALSE)</f>
        <v>-87.920760000000001</v>
      </c>
      <c r="O2352">
        <v>7</v>
      </c>
      <c r="P2352">
        <v>0</v>
      </c>
      <c r="Q2352">
        <v>1.1000000000000001</v>
      </c>
      <c r="R2352">
        <v>1</v>
      </c>
      <c r="S2352">
        <v>42</v>
      </c>
      <c r="T2352">
        <f t="shared" si="324"/>
        <v>-1</v>
      </c>
      <c r="U2352" s="1">
        <v>42789</v>
      </c>
      <c r="V2352" s="13">
        <f t="shared" si="325"/>
        <v>42767</v>
      </c>
      <c r="W2352" s="14">
        <f t="shared" si="326"/>
        <v>42789</v>
      </c>
      <c r="X2352" s="1" t="str">
        <f t="shared" si="327"/>
        <v>Thursday</v>
      </c>
      <c r="Y2352" s="2">
        <v>0.69038194444444445</v>
      </c>
      <c r="Z2352" s="2">
        <f t="shared" si="328"/>
        <v>0.70833333333333326</v>
      </c>
      <c r="AA2352">
        <f>1</f>
        <v>1</v>
      </c>
      <c r="AB2352" s="1">
        <v>42789</v>
      </c>
      <c r="AC2352" s="13">
        <f t="shared" si="329"/>
        <v>42767</v>
      </c>
      <c r="AD2352" s="14">
        <f t="shared" si="330"/>
        <v>42789</v>
      </c>
      <c r="AE2352" s="1" t="str">
        <f t="shared" si="331"/>
        <v>Thursday</v>
      </c>
      <c r="AF2352" s="2">
        <v>0.69524305555555566</v>
      </c>
      <c r="AG2352" s="2">
        <f t="shared" si="332"/>
        <v>0.70833333333333326</v>
      </c>
      <c r="AH2352" t="s">
        <v>27</v>
      </c>
    </row>
    <row r="2353" spans="1:34" x14ac:dyDescent="0.2">
      <c r="A2353">
        <v>1494109</v>
      </c>
      <c r="B2353" t="s">
        <v>20</v>
      </c>
      <c r="C2353" t="s">
        <v>28</v>
      </c>
      <c r="D2353" t="s">
        <v>22</v>
      </c>
      <c r="E2353">
        <v>53233</v>
      </c>
      <c r="F2353" t="s">
        <v>23</v>
      </c>
      <c r="G2353" t="s">
        <v>24</v>
      </c>
      <c r="H2353">
        <v>112</v>
      </c>
      <c r="I2353" t="s">
        <v>73</v>
      </c>
      <c r="J2353">
        <f>VLOOKUP(I2353,[1]Key!$A$1:$C$72,2,FALSE)</f>
        <v>43.040349999999997</v>
      </c>
      <c r="K2353">
        <f>VLOOKUP(I2353,[1]Key!$A$1:$C$72,3,FALSE)</f>
        <v>-87.920760000000001</v>
      </c>
      <c r="L2353" t="s">
        <v>32</v>
      </c>
      <c r="M2353">
        <f>VLOOKUP(L2353,[1]Key!$A$1:$C$72,2,FALSE)</f>
        <v>43.038719999999998</v>
      </c>
      <c r="N2353">
        <f>VLOOKUP(L2353,[1]Key!$A$1:$C$72,3,FALSE)</f>
        <v>-87.905339999999995</v>
      </c>
      <c r="O2353">
        <v>8</v>
      </c>
      <c r="P2353">
        <v>0</v>
      </c>
      <c r="Q2353">
        <v>1.2</v>
      </c>
      <c r="R2353">
        <v>1.1000000000000001</v>
      </c>
      <c r="S2353">
        <v>48</v>
      </c>
      <c r="T2353">
        <f t="shared" si="324"/>
        <v>-1</v>
      </c>
      <c r="U2353" s="1">
        <v>42775</v>
      </c>
      <c r="V2353" s="13">
        <f t="shared" si="325"/>
        <v>42767</v>
      </c>
      <c r="W2353" s="14">
        <f t="shared" si="326"/>
        <v>42775</v>
      </c>
      <c r="X2353" s="1" t="str">
        <f t="shared" si="327"/>
        <v>Thursday</v>
      </c>
      <c r="Y2353" s="2">
        <v>0.3105324074074074</v>
      </c>
      <c r="Z2353" s="2">
        <f t="shared" si="328"/>
        <v>0.29166666666666663</v>
      </c>
      <c r="AA2353">
        <f>1</f>
        <v>1</v>
      </c>
      <c r="AB2353" s="1">
        <v>42775</v>
      </c>
      <c r="AC2353" s="13">
        <f t="shared" si="329"/>
        <v>42767</v>
      </c>
      <c r="AD2353" s="14">
        <f t="shared" si="330"/>
        <v>42775</v>
      </c>
      <c r="AE2353" s="1" t="str">
        <f t="shared" si="331"/>
        <v>Thursday</v>
      </c>
      <c r="AF2353" s="2">
        <v>0.31664351851851852</v>
      </c>
      <c r="AG2353" s="2">
        <f t="shared" si="332"/>
        <v>0.33333333333333331</v>
      </c>
      <c r="AH2353" t="s">
        <v>27</v>
      </c>
    </row>
    <row r="2354" spans="1:34" x14ac:dyDescent="0.2">
      <c r="A2354">
        <v>1494109</v>
      </c>
      <c r="B2354" t="s">
        <v>20</v>
      </c>
      <c r="C2354" t="s">
        <v>28</v>
      </c>
      <c r="D2354" t="s">
        <v>22</v>
      </c>
      <c r="E2354">
        <v>53233</v>
      </c>
      <c r="F2354" t="s">
        <v>23</v>
      </c>
      <c r="G2354" t="s">
        <v>24</v>
      </c>
      <c r="H2354">
        <v>5518</v>
      </c>
      <c r="I2354" t="s">
        <v>73</v>
      </c>
      <c r="J2354">
        <f>VLOOKUP(I2354,[1]Key!$A$1:$C$72,2,FALSE)</f>
        <v>43.040349999999997</v>
      </c>
      <c r="K2354">
        <f>VLOOKUP(I2354,[1]Key!$A$1:$C$72,3,FALSE)</f>
        <v>-87.920760000000001</v>
      </c>
      <c r="L2354" t="s">
        <v>43</v>
      </c>
      <c r="M2354">
        <f>VLOOKUP(L2354,[1]Key!$A$1:$C$72,2,FALSE)</f>
        <v>43.03886</v>
      </c>
      <c r="N2354">
        <f>VLOOKUP(L2354,[1]Key!$A$1:$C$72,3,FALSE)</f>
        <v>-87.902720000000002</v>
      </c>
      <c r="O2354">
        <v>8</v>
      </c>
      <c r="P2354">
        <v>0</v>
      </c>
      <c r="Q2354">
        <v>1.2</v>
      </c>
      <c r="R2354">
        <v>1.1000000000000001</v>
      </c>
      <c r="S2354">
        <v>48</v>
      </c>
      <c r="T2354">
        <f t="shared" si="324"/>
        <v>-1</v>
      </c>
      <c r="U2354" s="1">
        <v>42772</v>
      </c>
      <c r="V2354" s="13">
        <f t="shared" si="325"/>
        <v>42767</v>
      </c>
      <c r="W2354" s="14">
        <f t="shared" si="326"/>
        <v>42772</v>
      </c>
      <c r="X2354" s="1" t="str">
        <f t="shared" si="327"/>
        <v>Monday</v>
      </c>
      <c r="Y2354" s="2">
        <v>0.3122800925925926</v>
      </c>
      <c r="Z2354" s="2">
        <f t="shared" si="328"/>
        <v>0.29166666666666663</v>
      </c>
      <c r="AA2354">
        <f>1</f>
        <v>1</v>
      </c>
      <c r="AB2354" s="1">
        <v>42772</v>
      </c>
      <c r="AC2354" s="13">
        <f t="shared" si="329"/>
        <v>42767</v>
      </c>
      <c r="AD2354" s="14">
        <f t="shared" si="330"/>
        <v>42772</v>
      </c>
      <c r="AE2354" s="1" t="str">
        <f t="shared" si="331"/>
        <v>Monday</v>
      </c>
      <c r="AF2354" s="2">
        <v>0.31792824074074072</v>
      </c>
      <c r="AG2354" s="2">
        <f t="shared" si="332"/>
        <v>0.33333333333333331</v>
      </c>
      <c r="AH2354" t="s">
        <v>27</v>
      </c>
    </row>
    <row r="2355" spans="1:34" x14ac:dyDescent="0.2">
      <c r="A2355">
        <v>1494109</v>
      </c>
      <c r="B2355" t="s">
        <v>20</v>
      </c>
      <c r="C2355" t="s">
        <v>28</v>
      </c>
      <c r="D2355" t="s">
        <v>22</v>
      </c>
      <c r="E2355">
        <v>53233</v>
      </c>
      <c r="F2355" t="s">
        <v>23</v>
      </c>
      <c r="G2355" t="s">
        <v>24</v>
      </c>
      <c r="H2355">
        <v>11115</v>
      </c>
      <c r="I2355" t="s">
        <v>43</v>
      </c>
      <c r="J2355">
        <f>VLOOKUP(I2355,[1]Key!$A$1:$C$72,2,FALSE)</f>
        <v>43.03886</v>
      </c>
      <c r="K2355">
        <f>VLOOKUP(I2355,[1]Key!$A$1:$C$72,3,FALSE)</f>
        <v>-87.902720000000002</v>
      </c>
      <c r="L2355" t="s">
        <v>73</v>
      </c>
      <c r="M2355">
        <f>VLOOKUP(L2355,[1]Key!$A$1:$C$72,2,FALSE)</f>
        <v>43.040349999999997</v>
      </c>
      <c r="N2355">
        <f>VLOOKUP(L2355,[1]Key!$A$1:$C$72,3,FALSE)</f>
        <v>-87.920760000000001</v>
      </c>
      <c r="O2355">
        <v>7</v>
      </c>
      <c r="P2355">
        <v>0</v>
      </c>
      <c r="Q2355">
        <v>1.1000000000000001</v>
      </c>
      <c r="R2355">
        <v>1</v>
      </c>
      <c r="S2355">
        <v>42</v>
      </c>
      <c r="T2355">
        <f t="shared" si="324"/>
        <v>-1</v>
      </c>
      <c r="U2355" s="1">
        <v>42781</v>
      </c>
      <c r="V2355" s="13">
        <f t="shared" si="325"/>
        <v>42767</v>
      </c>
      <c r="W2355" s="14">
        <f t="shared" si="326"/>
        <v>42781</v>
      </c>
      <c r="X2355" s="1" t="str">
        <f t="shared" si="327"/>
        <v>Wednesday</v>
      </c>
      <c r="Y2355" s="2">
        <v>0.49079861111111112</v>
      </c>
      <c r="Z2355" s="2">
        <f t="shared" si="328"/>
        <v>0.5</v>
      </c>
      <c r="AA2355">
        <f>1</f>
        <v>1</v>
      </c>
      <c r="AB2355" s="1">
        <v>42781</v>
      </c>
      <c r="AC2355" s="13">
        <f t="shared" si="329"/>
        <v>42767</v>
      </c>
      <c r="AD2355" s="14">
        <f t="shared" si="330"/>
        <v>42781</v>
      </c>
      <c r="AE2355" s="1" t="str">
        <f t="shared" si="331"/>
        <v>Wednesday</v>
      </c>
      <c r="AF2355" s="2">
        <v>0.49564814814814812</v>
      </c>
      <c r="AG2355" s="2">
        <f t="shared" si="332"/>
        <v>0.5</v>
      </c>
      <c r="AH2355" t="s">
        <v>27</v>
      </c>
    </row>
    <row r="2356" spans="1:34" x14ac:dyDescent="0.2">
      <c r="A2356">
        <v>1494109</v>
      </c>
      <c r="B2356" t="s">
        <v>20</v>
      </c>
      <c r="C2356" t="s">
        <v>28</v>
      </c>
      <c r="D2356" t="s">
        <v>22</v>
      </c>
      <c r="E2356">
        <v>53233</v>
      </c>
      <c r="F2356" t="s">
        <v>23</v>
      </c>
      <c r="G2356" t="s">
        <v>24</v>
      </c>
      <c r="H2356">
        <v>5485</v>
      </c>
      <c r="I2356" t="s">
        <v>36</v>
      </c>
      <c r="J2356">
        <f>VLOOKUP(I2356,[1]Key!$A$1:$C$72,2,FALSE)</f>
        <v>43.038580000000003</v>
      </c>
      <c r="K2356">
        <f>VLOOKUP(I2356,[1]Key!$A$1:$C$72,3,FALSE)</f>
        <v>-87.90934</v>
      </c>
      <c r="L2356" t="s">
        <v>43</v>
      </c>
      <c r="M2356">
        <f>VLOOKUP(L2356,[1]Key!$A$1:$C$72,2,FALSE)</f>
        <v>43.03886</v>
      </c>
      <c r="N2356">
        <f>VLOOKUP(L2356,[1]Key!$A$1:$C$72,3,FALSE)</f>
        <v>-87.902720000000002</v>
      </c>
      <c r="O2356">
        <v>2</v>
      </c>
      <c r="P2356">
        <v>0</v>
      </c>
      <c r="Q2356">
        <v>0.3</v>
      </c>
      <c r="R2356">
        <v>0.3</v>
      </c>
      <c r="S2356">
        <v>12</v>
      </c>
      <c r="T2356">
        <f t="shared" si="324"/>
        <v>-1</v>
      </c>
      <c r="U2356" s="1">
        <v>42781</v>
      </c>
      <c r="V2356" s="13">
        <f t="shared" si="325"/>
        <v>42767</v>
      </c>
      <c r="W2356" s="14">
        <f t="shared" si="326"/>
        <v>42781</v>
      </c>
      <c r="X2356" s="1" t="str">
        <f t="shared" si="327"/>
        <v>Wednesday</v>
      </c>
      <c r="Y2356" s="2">
        <v>0.5189583333333333</v>
      </c>
      <c r="Z2356" s="2">
        <f t="shared" si="328"/>
        <v>0.5</v>
      </c>
      <c r="AA2356">
        <f>1</f>
        <v>1</v>
      </c>
      <c r="AB2356" s="1">
        <v>42781</v>
      </c>
      <c r="AC2356" s="13">
        <f t="shared" si="329"/>
        <v>42767</v>
      </c>
      <c r="AD2356" s="14">
        <f t="shared" si="330"/>
        <v>42781</v>
      </c>
      <c r="AE2356" s="1" t="str">
        <f t="shared" si="331"/>
        <v>Wednesday</v>
      </c>
      <c r="AF2356" s="2">
        <v>0.52081018518518518</v>
      </c>
      <c r="AG2356" s="2">
        <f t="shared" si="332"/>
        <v>0.5</v>
      </c>
      <c r="AH2356" t="s">
        <v>27</v>
      </c>
    </row>
    <row r="2357" spans="1:34" x14ac:dyDescent="0.2">
      <c r="A2357">
        <v>1501417</v>
      </c>
      <c r="B2357" t="s">
        <v>20</v>
      </c>
      <c r="C2357" t="s">
        <v>28</v>
      </c>
      <c r="D2357" t="s">
        <v>22</v>
      </c>
      <c r="E2357">
        <v>53212</v>
      </c>
      <c r="F2357" t="s">
        <v>23</v>
      </c>
      <c r="G2357" t="s">
        <v>24</v>
      </c>
      <c r="H2357">
        <v>5444</v>
      </c>
      <c r="I2357" t="s">
        <v>47</v>
      </c>
      <c r="J2357">
        <f>VLOOKUP(I2357,[1]Key!$A$1:$C$72,2,FALSE)</f>
        <v>43.049230000000001</v>
      </c>
      <c r="K2357">
        <f>VLOOKUP(I2357,[1]Key!$A$1:$C$72,3,FALSE)</f>
        <v>-87.911940000000001</v>
      </c>
      <c r="L2357" t="s">
        <v>41</v>
      </c>
      <c r="M2357">
        <f>VLOOKUP(L2357,[1]Key!$A$1:$C$72,2,FALSE)</f>
        <v>43.04824</v>
      </c>
      <c r="N2357">
        <f>VLOOKUP(L2357,[1]Key!$A$1:$C$72,3,FALSE)</f>
        <v>-87.904970000000006</v>
      </c>
      <c r="O2357">
        <v>6</v>
      </c>
      <c r="P2357">
        <v>0</v>
      </c>
      <c r="Q2357">
        <v>0.9</v>
      </c>
      <c r="R2357">
        <v>0.9</v>
      </c>
      <c r="S2357">
        <v>36</v>
      </c>
      <c r="T2357">
        <f t="shared" si="324"/>
        <v>-1</v>
      </c>
      <c r="U2357" s="1">
        <v>42783</v>
      </c>
      <c r="V2357" s="13">
        <f t="shared" si="325"/>
        <v>42767</v>
      </c>
      <c r="W2357" s="14">
        <f t="shared" si="326"/>
        <v>42783</v>
      </c>
      <c r="X2357" s="1" t="str">
        <f t="shared" si="327"/>
        <v>Friday</v>
      </c>
      <c r="Y2357" s="2">
        <v>0.44094907407407408</v>
      </c>
      <c r="Z2357" s="2">
        <f t="shared" si="328"/>
        <v>0.45833333333333331</v>
      </c>
      <c r="AA2357">
        <f>1</f>
        <v>1</v>
      </c>
      <c r="AB2357" s="1">
        <v>42783</v>
      </c>
      <c r="AC2357" s="13">
        <f t="shared" si="329"/>
        <v>42767</v>
      </c>
      <c r="AD2357" s="14">
        <f t="shared" si="330"/>
        <v>42783</v>
      </c>
      <c r="AE2357" s="1" t="str">
        <f t="shared" si="331"/>
        <v>Friday</v>
      </c>
      <c r="AF2357" s="2">
        <v>0.44481481481481483</v>
      </c>
      <c r="AG2357" s="2">
        <f t="shared" si="332"/>
        <v>0.45833333333333331</v>
      </c>
      <c r="AH2357" t="s">
        <v>27</v>
      </c>
    </row>
    <row r="2358" spans="1:34" x14ac:dyDescent="0.2">
      <c r="A2358">
        <v>1501417</v>
      </c>
      <c r="B2358" t="s">
        <v>20</v>
      </c>
      <c r="C2358" t="s">
        <v>28</v>
      </c>
      <c r="D2358" t="s">
        <v>22</v>
      </c>
      <c r="E2358">
        <v>53212</v>
      </c>
      <c r="F2358" t="s">
        <v>23</v>
      </c>
      <c r="G2358" t="s">
        <v>24</v>
      </c>
      <c r="H2358">
        <v>318</v>
      </c>
      <c r="I2358" t="s">
        <v>41</v>
      </c>
      <c r="J2358">
        <f>VLOOKUP(I2358,[1]Key!$A$1:$C$72,2,FALSE)</f>
        <v>43.04824</v>
      </c>
      <c r="K2358">
        <f>VLOOKUP(I2358,[1]Key!$A$1:$C$72,3,FALSE)</f>
        <v>-87.904970000000006</v>
      </c>
      <c r="L2358" t="s">
        <v>47</v>
      </c>
      <c r="M2358">
        <f>VLOOKUP(L2358,[1]Key!$A$1:$C$72,2,FALSE)</f>
        <v>43.049230000000001</v>
      </c>
      <c r="N2358">
        <f>VLOOKUP(L2358,[1]Key!$A$1:$C$72,3,FALSE)</f>
        <v>-87.911940000000001</v>
      </c>
      <c r="O2358">
        <v>4</v>
      </c>
      <c r="P2358">
        <v>0</v>
      </c>
      <c r="Q2358">
        <v>0.6</v>
      </c>
      <c r="R2358">
        <v>0.6</v>
      </c>
      <c r="S2358">
        <v>24</v>
      </c>
      <c r="T2358">
        <f t="shared" si="324"/>
        <v>-1</v>
      </c>
      <c r="U2358" s="1">
        <v>42783</v>
      </c>
      <c r="V2358" s="13">
        <f t="shared" si="325"/>
        <v>42767</v>
      </c>
      <c r="W2358" s="14">
        <f t="shared" si="326"/>
        <v>42783</v>
      </c>
      <c r="X2358" s="1" t="str">
        <f t="shared" si="327"/>
        <v>Friday</v>
      </c>
      <c r="Y2358" s="2">
        <v>0.44791666666666669</v>
      </c>
      <c r="Z2358" s="2">
        <f t="shared" si="328"/>
        <v>0.45833333333333331</v>
      </c>
      <c r="AA2358">
        <f>1</f>
        <v>1</v>
      </c>
      <c r="AB2358" s="1">
        <v>42783</v>
      </c>
      <c r="AC2358" s="13">
        <f t="shared" si="329"/>
        <v>42767</v>
      </c>
      <c r="AD2358" s="14">
        <f t="shared" si="330"/>
        <v>42783</v>
      </c>
      <c r="AE2358" s="1" t="str">
        <f t="shared" si="331"/>
        <v>Friday</v>
      </c>
      <c r="AF2358" s="2">
        <v>0.45121527777777781</v>
      </c>
      <c r="AG2358" s="2">
        <f t="shared" si="332"/>
        <v>0.45833333333333331</v>
      </c>
      <c r="AH2358" t="s">
        <v>27</v>
      </c>
    </row>
    <row r="2359" spans="1:34" x14ac:dyDescent="0.2">
      <c r="A2359">
        <v>1501479</v>
      </c>
      <c r="B2359" t="s">
        <v>20</v>
      </c>
      <c r="C2359" t="s">
        <v>28</v>
      </c>
      <c r="D2359" t="s">
        <v>22</v>
      </c>
      <c r="E2359">
        <v>53202</v>
      </c>
      <c r="F2359" t="s">
        <v>23</v>
      </c>
      <c r="G2359" t="s">
        <v>92</v>
      </c>
      <c r="H2359">
        <v>5527</v>
      </c>
      <c r="I2359" t="s">
        <v>30</v>
      </c>
      <c r="J2359">
        <f>VLOOKUP(I2359,[1]Key!$A$1:$C$72,2,FALSE)</f>
        <v>43.05847</v>
      </c>
      <c r="K2359">
        <f>VLOOKUP(I2359,[1]Key!$A$1:$C$72,3,FALSE)</f>
        <v>-87.898079999999993</v>
      </c>
      <c r="L2359" t="s">
        <v>94</v>
      </c>
      <c r="M2359">
        <f>VLOOKUP(L2359,[1]Key!$A$1:$C$72,2,FALSE)</f>
        <v>43.051119999999997</v>
      </c>
      <c r="N2359">
        <f>VLOOKUP(L2359,[1]Key!$A$1:$C$72,3,FALSE)</f>
        <v>-87.918819999999997</v>
      </c>
      <c r="O2359">
        <v>17</v>
      </c>
      <c r="P2359">
        <v>0</v>
      </c>
      <c r="Q2359">
        <v>2.6</v>
      </c>
      <c r="R2359">
        <v>2.4</v>
      </c>
      <c r="S2359">
        <v>102</v>
      </c>
      <c r="T2359">
        <f t="shared" si="324"/>
        <v>-1</v>
      </c>
      <c r="U2359" s="1">
        <v>42773</v>
      </c>
      <c r="V2359" s="13">
        <f t="shared" si="325"/>
        <v>42767</v>
      </c>
      <c r="W2359" s="14">
        <f t="shared" si="326"/>
        <v>42773</v>
      </c>
      <c r="X2359" s="1" t="str">
        <f t="shared" si="327"/>
        <v>Tuesday</v>
      </c>
      <c r="Y2359" s="2">
        <v>0.34303240740740742</v>
      </c>
      <c r="Z2359" s="2">
        <f t="shared" si="328"/>
        <v>0.33333333333333331</v>
      </c>
      <c r="AA2359">
        <f>1</f>
        <v>1</v>
      </c>
      <c r="AB2359" s="1">
        <v>42773</v>
      </c>
      <c r="AC2359" s="13">
        <f t="shared" si="329"/>
        <v>42767</v>
      </c>
      <c r="AD2359" s="14">
        <f t="shared" si="330"/>
        <v>42773</v>
      </c>
      <c r="AE2359" s="1" t="str">
        <f t="shared" si="331"/>
        <v>Tuesday</v>
      </c>
      <c r="AF2359" s="2">
        <v>0.35461805555555559</v>
      </c>
      <c r="AG2359" s="2">
        <f t="shared" si="332"/>
        <v>0.375</v>
      </c>
      <c r="AH2359" t="s">
        <v>27</v>
      </c>
    </row>
    <row r="2360" spans="1:34" x14ac:dyDescent="0.2">
      <c r="A2360">
        <v>1501479</v>
      </c>
      <c r="B2360" t="s">
        <v>20</v>
      </c>
      <c r="C2360" t="s">
        <v>28</v>
      </c>
      <c r="D2360" t="s">
        <v>22</v>
      </c>
      <c r="E2360">
        <v>53202</v>
      </c>
      <c r="F2360" t="s">
        <v>23</v>
      </c>
      <c r="G2360" t="s">
        <v>92</v>
      </c>
      <c r="H2360">
        <v>11124</v>
      </c>
      <c r="I2360" t="s">
        <v>30</v>
      </c>
      <c r="J2360">
        <f>VLOOKUP(I2360,[1]Key!$A$1:$C$72,2,FALSE)</f>
        <v>43.05847</v>
      </c>
      <c r="K2360">
        <f>VLOOKUP(I2360,[1]Key!$A$1:$C$72,3,FALSE)</f>
        <v>-87.898079999999993</v>
      </c>
      <c r="L2360" t="s">
        <v>94</v>
      </c>
      <c r="M2360">
        <f>VLOOKUP(L2360,[1]Key!$A$1:$C$72,2,FALSE)</f>
        <v>43.051119999999997</v>
      </c>
      <c r="N2360">
        <f>VLOOKUP(L2360,[1]Key!$A$1:$C$72,3,FALSE)</f>
        <v>-87.918819999999997</v>
      </c>
      <c r="O2360">
        <v>15</v>
      </c>
      <c r="P2360">
        <v>0</v>
      </c>
      <c r="Q2360">
        <v>2.2999999999999998</v>
      </c>
      <c r="R2360">
        <v>2.1</v>
      </c>
      <c r="S2360">
        <v>90</v>
      </c>
      <c r="T2360">
        <f t="shared" si="324"/>
        <v>-1</v>
      </c>
      <c r="U2360" s="1">
        <v>42776</v>
      </c>
      <c r="V2360" s="13">
        <f t="shared" si="325"/>
        <v>42767</v>
      </c>
      <c r="W2360" s="14">
        <f t="shared" si="326"/>
        <v>42776</v>
      </c>
      <c r="X2360" s="1" t="str">
        <f t="shared" si="327"/>
        <v>Friday</v>
      </c>
      <c r="Y2360" s="2">
        <v>0.33252314814814815</v>
      </c>
      <c r="Z2360" s="2">
        <f t="shared" si="328"/>
        <v>0.33333333333333331</v>
      </c>
      <c r="AA2360">
        <f>1</f>
        <v>1</v>
      </c>
      <c r="AB2360" s="1">
        <v>42776</v>
      </c>
      <c r="AC2360" s="13">
        <f t="shared" si="329"/>
        <v>42767</v>
      </c>
      <c r="AD2360" s="14">
        <f t="shared" si="330"/>
        <v>42776</v>
      </c>
      <c r="AE2360" s="1" t="str">
        <f t="shared" si="331"/>
        <v>Friday</v>
      </c>
      <c r="AF2360" s="2">
        <v>0.34267361111111111</v>
      </c>
      <c r="AG2360" s="2">
        <f t="shared" si="332"/>
        <v>0.33333333333333331</v>
      </c>
      <c r="AH2360" t="s">
        <v>27</v>
      </c>
    </row>
    <row r="2361" spans="1:34" x14ac:dyDescent="0.2">
      <c r="A2361">
        <v>1501479</v>
      </c>
      <c r="B2361" t="s">
        <v>20</v>
      </c>
      <c r="C2361" t="s">
        <v>28</v>
      </c>
      <c r="D2361" t="s">
        <v>22</v>
      </c>
      <c r="E2361">
        <v>53202</v>
      </c>
      <c r="F2361" t="s">
        <v>23</v>
      </c>
      <c r="G2361" t="s">
        <v>92</v>
      </c>
      <c r="H2361">
        <v>11154</v>
      </c>
      <c r="I2361" t="s">
        <v>30</v>
      </c>
      <c r="J2361">
        <f>VLOOKUP(I2361,[1]Key!$A$1:$C$72,2,FALSE)</f>
        <v>43.05847</v>
      </c>
      <c r="K2361">
        <f>VLOOKUP(I2361,[1]Key!$A$1:$C$72,3,FALSE)</f>
        <v>-87.898079999999993</v>
      </c>
      <c r="L2361" t="s">
        <v>51</v>
      </c>
      <c r="M2361">
        <f>VLOOKUP(L2361,[1]Key!$A$1:$C$72,2,FALSE)</f>
        <v>43.05536</v>
      </c>
      <c r="N2361">
        <f>VLOOKUP(L2361,[1]Key!$A$1:$C$72,3,FALSE)</f>
        <v>-87.90504</v>
      </c>
      <c r="O2361">
        <v>5</v>
      </c>
      <c r="P2361">
        <v>0</v>
      </c>
      <c r="Q2361">
        <v>0.8</v>
      </c>
      <c r="R2361">
        <v>0.7</v>
      </c>
      <c r="S2361">
        <v>30</v>
      </c>
      <c r="T2361">
        <f t="shared" si="324"/>
        <v>-1</v>
      </c>
      <c r="U2361" s="1">
        <v>42775</v>
      </c>
      <c r="V2361" s="13">
        <f t="shared" si="325"/>
        <v>42767</v>
      </c>
      <c r="W2361" s="14">
        <f t="shared" si="326"/>
        <v>42775</v>
      </c>
      <c r="X2361" s="1" t="str">
        <f t="shared" si="327"/>
        <v>Thursday</v>
      </c>
      <c r="Y2361" s="2">
        <v>0.34593750000000001</v>
      </c>
      <c r="Z2361" s="2">
        <f t="shared" si="328"/>
        <v>0.33333333333333331</v>
      </c>
      <c r="AA2361">
        <f>1</f>
        <v>1</v>
      </c>
      <c r="AB2361" s="1">
        <v>42775</v>
      </c>
      <c r="AC2361" s="13">
        <f t="shared" si="329"/>
        <v>42767</v>
      </c>
      <c r="AD2361" s="14">
        <f t="shared" si="330"/>
        <v>42775</v>
      </c>
      <c r="AE2361" s="1" t="str">
        <f t="shared" si="331"/>
        <v>Thursday</v>
      </c>
      <c r="AF2361" s="2">
        <v>0.34942129629629631</v>
      </c>
      <c r="AG2361" s="2">
        <f t="shared" si="332"/>
        <v>0.33333333333333331</v>
      </c>
      <c r="AH2361" t="s">
        <v>27</v>
      </c>
    </row>
    <row r="2362" spans="1:34" x14ac:dyDescent="0.2">
      <c r="A2362">
        <v>1501479</v>
      </c>
      <c r="B2362" t="s">
        <v>20</v>
      </c>
      <c r="C2362" t="s">
        <v>28</v>
      </c>
      <c r="D2362" t="s">
        <v>22</v>
      </c>
      <c r="E2362">
        <v>53202</v>
      </c>
      <c r="F2362" t="s">
        <v>23</v>
      </c>
      <c r="G2362" t="s">
        <v>92</v>
      </c>
      <c r="H2362">
        <v>976</v>
      </c>
      <c r="I2362" t="s">
        <v>51</v>
      </c>
      <c r="J2362">
        <f>VLOOKUP(I2362,[1]Key!$A$1:$C$72,2,FALSE)</f>
        <v>43.05536</v>
      </c>
      <c r="K2362">
        <f>VLOOKUP(I2362,[1]Key!$A$1:$C$72,3,FALSE)</f>
        <v>-87.90504</v>
      </c>
      <c r="L2362" t="s">
        <v>94</v>
      </c>
      <c r="M2362">
        <f>VLOOKUP(L2362,[1]Key!$A$1:$C$72,2,FALSE)</f>
        <v>43.051119999999997</v>
      </c>
      <c r="N2362">
        <f>VLOOKUP(L2362,[1]Key!$A$1:$C$72,3,FALSE)</f>
        <v>-87.918819999999997</v>
      </c>
      <c r="O2362">
        <v>9</v>
      </c>
      <c r="P2362">
        <v>0</v>
      </c>
      <c r="Q2362">
        <v>1.4</v>
      </c>
      <c r="R2362">
        <v>1.3</v>
      </c>
      <c r="S2362">
        <v>54</v>
      </c>
      <c r="T2362">
        <f t="shared" si="324"/>
        <v>-1</v>
      </c>
      <c r="U2362" s="1">
        <v>42775</v>
      </c>
      <c r="V2362" s="13">
        <f t="shared" si="325"/>
        <v>42767</v>
      </c>
      <c r="W2362" s="14">
        <f t="shared" si="326"/>
        <v>42775</v>
      </c>
      <c r="X2362" s="1" t="str">
        <f t="shared" si="327"/>
        <v>Thursday</v>
      </c>
      <c r="Y2362" s="2">
        <v>0.35000000000000003</v>
      </c>
      <c r="Z2362" s="2">
        <f t="shared" si="328"/>
        <v>0.33333333333333331</v>
      </c>
      <c r="AA2362">
        <f>1</f>
        <v>1</v>
      </c>
      <c r="AB2362" s="1">
        <v>42775</v>
      </c>
      <c r="AC2362" s="13">
        <f t="shared" si="329"/>
        <v>42767</v>
      </c>
      <c r="AD2362" s="14">
        <f t="shared" si="330"/>
        <v>42775</v>
      </c>
      <c r="AE2362" s="1" t="str">
        <f t="shared" si="331"/>
        <v>Thursday</v>
      </c>
      <c r="AF2362" s="2">
        <v>0.35635416666666669</v>
      </c>
      <c r="AG2362" s="2">
        <f t="shared" si="332"/>
        <v>0.375</v>
      </c>
      <c r="AH2362" t="s">
        <v>27</v>
      </c>
    </row>
    <row r="2363" spans="1:34" x14ac:dyDescent="0.2">
      <c r="A2363">
        <v>1501916</v>
      </c>
      <c r="B2363" t="s">
        <v>20</v>
      </c>
      <c r="C2363" t="s">
        <v>142</v>
      </c>
      <c r="D2363" t="s">
        <v>143</v>
      </c>
      <c r="E2363">
        <v>1921</v>
      </c>
      <c r="F2363" t="s">
        <v>23</v>
      </c>
      <c r="G2363" t="s">
        <v>92</v>
      </c>
      <c r="H2363">
        <v>1</v>
      </c>
      <c r="I2363" t="s">
        <v>29</v>
      </c>
      <c r="J2363">
        <f>VLOOKUP(I2363,[1]Key!$A$1:$C$72,2,FALSE)</f>
        <v>43.042490000000001</v>
      </c>
      <c r="K2363">
        <f>VLOOKUP(I2363,[1]Key!$A$1:$C$72,3,FALSE)</f>
        <v>-87.909959999999998</v>
      </c>
      <c r="L2363" t="s">
        <v>32</v>
      </c>
      <c r="M2363">
        <f>VLOOKUP(L2363,[1]Key!$A$1:$C$72,2,FALSE)</f>
        <v>43.038719999999998</v>
      </c>
      <c r="N2363">
        <f>VLOOKUP(L2363,[1]Key!$A$1:$C$72,3,FALSE)</f>
        <v>-87.905339999999995</v>
      </c>
      <c r="O2363">
        <v>101</v>
      </c>
      <c r="P2363">
        <v>0</v>
      </c>
      <c r="Q2363">
        <v>15.2</v>
      </c>
      <c r="R2363">
        <v>14.4</v>
      </c>
      <c r="S2363">
        <v>606</v>
      </c>
      <c r="T2363">
        <f t="shared" si="324"/>
        <v>-1</v>
      </c>
      <c r="U2363" s="1">
        <v>42774</v>
      </c>
      <c r="V2363" s="13">
        <f t="shared" si="325"/>
        <v>42767</v>
      </c>
      <c r="W2363" s="14">
        <f t="shared" si="326"/>
        <v>42774</v>
      </c>
      <c r="X2363" s="1" t="str">
        <f t="shared" si="327"/>
        <v>Wednesday</v>
      </c>
      <c r="Y2363" s="2">
        <v>0.5062268518518519</v>
      </c>
      <c r="Z2363" s="2">
        <f t="shared" si="328"/>
        <v>0.5</v>
      </c>
      <c r="AA2363">
        <f>1</f>
        <v>1</v>
      </c>
      <c r="AB2363" s="1">
        <v>42774</v>
      </c>
      <c r="AC2363" s="13">
        <f t="shared" si="329"/>
        <v>42767</v>
      </c>
      <c r="AD2363" s="14">
        <f t="shared" si="330"/>
        <v>42774</v>
      </c>
      <c r="AE2363" s="1" t="str">
        <f t="shared" si="331"/>
        <v>Wednesday</v>
      </c>
      <c r="AF2363" s="2">
        <v>0.57598379629629626</v>
      </c>
      <c r="AG2363" s="2">
        <f t="shared" si="332"/>
        <v>0.58333333333333326</v>
      </c>
      <c r="AH2363" t="s">
        <v>27</v>
      </c>
    </row>
    <row r="2364" spans="1:34" x14ac:dyDescent="0.2">
      <c r="A2364">
        <v>1501916</v>
      </c>
      <c r="B2364" t="s">
        <v>20</v>
      </c>
      <c r="C2364" t="s">
        <v>142</v>
      </c>
      <c r="D2364" t="s">
        <v>143</v>
      </c>
      <c r="E2364">
        <v>1921</v>
      </c>
      <c r="F2364" t="s">
        <v>23</v>
      </c>
      <c r="G2364" t="s">
        <v>92</v>
      </c>
      <c r="H2364">
        <v>11153</v>
      </c>
      <c r="I2364" t="s">
        <v>40</v>
      </c>
      <c r="J2364">
        <f>VLOOKUP(I2364,[1]Key!$A$1:$C$72,2,FALSE)</f>
        <v>43.031480000000002</v>
      </c>
      <c r="K2364">
        <f>VLOOKUP(I2364,[1]Key!$A$1:$C$72,3,FALSE)</f>
        <v>-87.908169999999998</v>
      </c>
      <c r="L2364" t="s">
        <v>32</v>
      </c>
      <c r="M2364">
        <f>VLOOKUP(L2364,[1]Key!$A$1:$C$72,2,FALSE)</f>
        <v>43.038719999999998</v>
      </c>
      <c r="N2364">
        <f>VLOOKUP(L2364,[1]Key!$A$1:$C$72,3,FALSE)</f>
        <v>-87.905339999999995</v>
      </c>
      <c r="O2364">
        <v>12</v>
      </c>
      <c r="P2364">
        <v>0</v>
      </c>
      <c r="Q2364">
        <v>1.8</v>
      </c>
      <c r="R2364">
        <v>1.7</v>
      </c>
      <c r="S2364">
        <v>72</v>
      </c>
      <c r="T2364">
        <f t="shared" si="324"/>
        <v>-1</v>
      </c>
      <c r="U2364" s="1">
        <v>42775</v>
      </c>
      <c r="V2364" s="13">
        <f t="shared" si="325"/>
        <v>42767</v>
      </c>
      <c r="W2364" s="14">
        <f t="shared" si="326"/>
        <v>42775</v>
      </c>
      <c r="X2364" s="1" t="str">
        <f t="shared" si="327"/>
        <v>Thursday</v>
      </c>
      <c r="Y2364" s="2">
        <v>0.76678240740740744</v>
      </c>
      <c r="Z2364" s="2">
        <f t="shared" si="328"/>
        <v>0.75</v>
      </c>
      <c r="AA2364">
        <f>1</f>
        <v>1</v>
      </c>
      <c r="AB2364" s="1">
        <v>42775</v>
      </c>
      <c r="AC2364" s="13">
        <f t="shared" si="329"/>
        <v>42767</v>
      </c>
      <c r="AD2364" s="14">
        <f t="shared" si="330"/>
        <v>42775</v>
      </c>
      <c r="AE2364" s="1" t="str">
        <f t="shared" si="331"/>
        <v>Thursday</v>
      </c>
      <c r="AF2364" s="2">
        <v>0.77540509259259249</v>
      </c>
      <c r="AG2364" s="2">
        <f t="shared" si="332"/>
        <v>0.79166666666666663</v>
      </c>
      <c r="AH2364" t="s">
        <v>27</v>
      </c>
    </row>
    <row r="2365" spans="1:34" x14ac:dyDescent="0.2">
      <c r="A2365">
        <v>1501916</v>
      </c>
      <c r="B2365" t="s">
        <v>20</v>
      </c>
      <c r="C2365" t="s">
        <v>142</v>
      </c>
      <c r="D2365" t="s">
        <v>143</v>
      </c>
      <c r="E2365">
        <v>1921</v>
      </c>
      <c r="F2365" t="s">
        <v>23</v>
      </c>
      <c r="G2365" t="s">
        <v>92</v>
      </c>
      <c r="H2365">
        <v>5505</v>
      </c>
      <c r="I2365" t="s">
        <v>67</v>
      </c>
      <c r="J2365">
        <f>VLOOKUP(I2365,[1]Key!$A$1:$C$72,2,FALSE)</f>
        <v>43.074890000000003</v>
      </c>
      <c r="K2365">
        <f>VLOOKUP(I2365,[1]Key!$A$1:$C$72,3,FALSE)</f>
        <v>-87.882810000000006</v>
      </c>
      <c r="L2365" t="s">
        <v>66</v>
      </c>
      <c r="M2365">
        <f>VLOOKUP(L2365,[1]Key!$A$1:$C$72,2,FALSE)</f>
        <v>43.060155999999999</v>
      </c>
      <c r="N2365">
        <f>VLOOKUP(L2365,[1]Key!$A$1:$C$72,3,FALSE)</f>
        <v>-87.881258000000003</v>
      </c>
      <c r="O2365">
        <v>14</v>
      </c>
      <c r="P2365">
        <v>0</v>
      </c>
      <c r="Q2365">
        <v>2.1</v>
      </c>
      <c r="R2365">
        <v>2</v>
      </c>
      <c r="S2365">
        <v>84</v>
      </c>
      <c r="T2365">
        <f t="shared" si="324"/>
        <v>-1</v>
      </c>
      <c r="U2365" s="1">
        <v>42776</v>
      </c>
      <c r="V2365" s="13">
        <f t="shared" si="325"/>
        <v>42767</v>
      </c>
      <c r="W2365" s="14">
        <f t="shared" si="326"/>
        <v>42776</v>
      </c>
      <c r="X2365" s="1" t="str">
        <f t="shared" si="327"/>
        <v>Friday</v>
      </c>
      <c r="Y2365" s="2">
        <v>0.52620370370370373</v>
      </c>
      <c r="Z2365" s="2">
        <f t="shared" si="328"/>
        <v>0.54166666666666663</v>
      </c>
      <c r="AA2365">
        <f>1</f>
        <v>1</v>
      </c>
      <c r="AB2365" s="1">
        <v>42776</v>
      </c>
      <c r="AC2365" s="13">
        <f t="shared" si="329"/>
        <v>42767</v>
      </c>
      <c r="AD2365" s="14">
        <f t="shared" si="330"/>
        <v>42776</v>
      </c>
      <c r="AE2365" s="1" t="str">
        <f t="shared" si="331"/>
        <v>Friday</v>
      </c>
      <c r="AF2365" s="2">
        <v>0.5360300925925926</v>
      </c>
      <c r="AG2365" s="2">
        <f t="shared" si="332"/>
        <v>0.54166666666666663</v>
      </c>
      <c r="AH2365" t="s">
        <v>27</v>
      </c>
    </row>
    <row r="2366" spans="1:34" x14ac:dyDescent="0.2">
      <c r="A2366">
        <v>1504138</v>
      </c>
      <c r="B2366" t="s">
        <v>20</v>
      </c>
      <c r="C2366" t="s">
        <v>28</v>
      </c>
      <c r="D2366" t="s">
        <v>22</v>
      </c>
      <c r="E2366">
        <v>53212</v>
      </c>
      <c r="F2366" t="s">
        <v>23</v>
      </c>
      <c r="G2366" t="s">
        <v>92</v>
      </c>
      <c r="H2366">
        <v>5451</v>
      </c>
      <c r="I2366" t="s">
        <v>93</v>
      </c>
      <c r="J2366">
        <f>VLOOKUP(I2366,[1]Key!$A$1:$C$72,2,FALSE)</f>
        <v>43.069021999999997</v>
      </c>
      <c r="K2366">
        <f>VLOOKUP(I2366,[1]Key!$A$1:$C$72,3,FALSE)</f>
        <v>-87.887940999999998</v>
      </c>
      <c r="L2366" t="s">
        <v>93</v>
      </c>
      <c r="M2366">
        <f>VLOOKUP(L2366,[1]Key!$A$1:$C$72,2,FALSE)</f>
        <v>43.069021999999997</v>
      </c>
      <c r="N2366">
        <f>VLOOKUP(L2366,[1]Key!$A$1:$C$72,3,FALSE)</f>
        <v>-87.887940999999998</v>
      </c>
      <c r="O2366">
        <v>14</v>
      </c>
      <c r="P2366">
        <v>0</v>
      </c>
      <c r="Q2366">
        <v>2.1</v>
      </c>
      <c r="R2366">
        <v>2</v>
      </c>
      <c r="S2366">
        <v>84</v>
      </c>
      <c r="T2366">
        <f t="shared" si="324"/>
        <v>-1</v>
      </c>
      <c r="U2366" s="1">
        <v>42777</v>
      </c>
      <c r="V2366" s="13">
        <f t="shared" si="325"/>
        <v>42767</v>
      </c>
      <c r="W2366" s="14">
        <f t="shared" si="326"/>
        <v>42777</v>
      </c>
      <c r="X2366" s="1" t="str">
        <f t="shared" si="327"/>
        <v>Saturday</v>
      </c>
      <c r="Y2366" s="2">
        <v>0.59531250000000002</v>
      </c>
      <c r="Z2366" s="2">
        <f t="shared" si="328"/>
        <v>0.58333333333333326</v>
      </c>
      <c r="AA2366">
        <f>1</f>
        <v>1</v>
      </c>
      <c r="AB2366" s="1">
        <v>42777</v>
      </c>
      <c r="AC2366" s="13">
        <f t="shared" si="329"/>
        <v>42767</v>
      </c>
      <c r="AD2366" s="14">
        <f t="shared" si="330"/>
        <v>42777</v>
      </c>
      <c r="AE2366" s="1" t="str">
        <f t="shared" si="331"/>
        <v>Saturday</v>
      </c>
      <c r="AF2366" s="2">
        <v>0.60496527777777775</v>
      </c>
      <c r="AG2366" s="2">
        <f t="shared" si="332"/>
        <v>0.625</v>
      </c>
      <c r="AH2366" t="s">
        <v>35</v>
      </c>
    </row>
    <row r="2367" spans="1:34" x14ac:dyDescent="0.2">
      <c r="A2367">
        <v>1504138</v>
      </c>
      <c r="B2367" t="s">
        <v>20</v>
      </c>
      <c r="C2367" t="s">
        <v>28</v>
      </c>
      <c r="D2367" t="s">
        <v>22</v>
      </c>
      <c r="E2367">
        <v>53212</v>
      </c>
      <c r="F2367" t="s">
        <v>23</v>
      </c>
      <c r="G2367" t="s">
        <v>92</v>
      </c>
      <c r="H2367">
        <v>11000</v>
      </c>
      <c r="I2367" t="s">
        <v>93</v>
      </c>
      <c r="J2367">
        <f>VLOOKUP(I2367,[1]Key!$A$1:$C$72,2,FALSE)</f>
        <v>43.069021999999997</v>
      </c>
      <c r="K2367">
        <f>VLOOKUP(I2367,[1]Key!$A$1:$C$72,3,FALSE)</f>
        <v>-87.887940999999998</v>
      </c>
      <c r="L2367" t="s">
        <v>93</v>
      </c>
      <c r="M2367">
        <f>VLOOKUP(L2367,[1]Key!$A$1:$C$72,2,FALSE)</f>
        <v>43.069021999999997</v>
      </c>
      <c r="N2367">
        <f>VLOOKUP(L2367,[1]Key!$A$1:$C$72,3,FALSE)</f>
        <v>-87.887940999999998</v>
      </c>
      <c r="O2367">
        <v>3</v>
      </c>
      <c r="P2367">
        <v>0</v>
      </c>
      <c r="Q2367">
        <v>0.5</v>
      </c>
      <c r="R2367">
        <v>0.4</v>
      </c>
      <c r="S2367">
        <v>18</v>
      </c>
      <c r="T2367">
        <f t="shared" si="324"/>
        <v>-1</v>
      </c>
      <c r="U2367" s="1">
        <v>42777</v>
      </c>
      <c r="V2367" s="13">
        <f t="shared" si="325"/>
        <v>42767</v>
      </c>
      <c r="W2367" s="14">
        <f t="shared" si="326"/>
        <v>42777</v>
      </c>
      <c r="X2367" s="1" t="str">
        <f t="shared" si="327"/>
        <v>Saturday</v>
      </c>
      <c r="Y2367" s="2">
        <v>0.59289351851851857</v>
      </c>
      <c r="Z2367" s="2">
        <f t="shared" si="328"/>
        <v>0.58333333333333326</v>
      </c>
      <c r="AA2367">
        <f>1</f>
        <v>1</v>
      </c>
      <c r="AB2367" s="1">
        <v>42777</v>
      </c>
      <c r="AC2367" s="13">
        <f t="shared" si="329"/>
        <v>42767</v>
      </c>
      <c r="AD2367" s="14">
        <f t="shared" si="330"/>
        <v>42777</v>
      </c>
      <c r="AE2367" s="1" t="str">
        <f t="shared" si="331"/>
        <v>Saturday</v>
      </c>
      <c r="AF2367" s="2">
        <v>0.59489583333333329</v>
      </c>
      <c r="AG2367" s="2">
        <f t="shared" si="332"/>
        <v>0.58333333333333326</v>
      </c>
      <c r="AH2367" t="s">
        <v>35</v>
      </c>
    </row>
    <row r="2368" spans="1:34" x14ac:dyDescent="0.2">
      <c r="A2368">
        <v>1504138</v>
      </c>
      <c r="B2368" t="s">
        <v>20</v>
      </c>
      <c r="C2368" t="s">
        <v>28</v>
      </c>
      <c r="D2368" t="s">
        <v>22</v>
      </c>
      <c r="E2368">
        <v>53212</v>
      </c>
      <c r="F2368" t="s">
        <v>23</v>
      </c>
      <c r="G2368" t="s">
        <v>92</v>
      </c>
      <c r="H2368">
        <v>5477</v>
      </c>
      <c r="I2368" t="s">
        <v>85</v>
      </c>
      <c r="J2368">
        <f>VLOOKUP(I2368,[1]Key!$A$1:$C$72,2,FALSE)</f>
        <v>43.041646999999998</v>
      </c>
      <c r="K2368">
        <f>VLOOKUP(I2368,[1]Key!$A$1:$C$72,3,FALSE)</f>
        <v>-87.927257999999995</v>
      </c>
      <c r="L2368" t="s">
        <v>30</v>
      </c>
      <c r="M2368">
        <f>VLOOKUP(L2368,[1]Key!$A$1:$C$72,2,FALSE)</f>
        <v>43.05847</v>
      </c>
      <c r="N2368">
        <f>VLOOKUP(L2368,[1]Key!$A$1:$C$72,3,FALSE)</f>
        <v>-87.898079999999993</v>
      </c>
      <c r="O2368">
        <v>23</v>
      </c>
      <c r="P2368">
        <v>0</v>
      </c>
      <c r="Q2368">
        <v>3.5</v>
      </c>
      <c r="R2368">
        <v>3.3</v>
      </c>
      <c r="S2368">
        <v>138</v>
      </c>
      <c r="T2368">
        <f t="shared" si="324"/>
        <v>-1</v>
      </c>
      <c r="U2368" s="1">
        <v>42784</v>
      </c>
      <c r="V2368" s="13">
        <f t="shared" si="325"/>
        <v>42767</v>
      </c>
      <c r="W2368" s="14">
        <f t="shared" si="326"/>
        <v>42784</v>
      </c>
      <c r="X2368" s="1" t="str">
        <f t="shared" si="327"/>
        <v>Saturday</v>
      </c>
      <c r="Y2368" s="2">
        <v>0.38847222222222227</v>
      </c>
      <c r="Z2368" s="2">
        <f t="shared" si="328"/>
        <v>0.375</v>
      </c>
      <c r="AA2368">
        <f>1</f>
        <v>1</v>
      </c>
      <c r="AB2368" s="1">
        <v>42784</v>
      </c>
      <c r="AC2368" s="13">
        <f t="shared" si="329"/>
        <v>42767</v>
      </c>
      <c r="AD2368" s="14">
        <f t="shared" si="330"/>
        <v>42784</v>
      </c>
      <c r="AE2368" s="1" t="str">
        <f t="shared" si="331"/>
        <v>Saturday</v>
      </c>
      <c r="AF2368" s="2">
        <v>0.4042013888888889</v>
      </c>
      <c r="AG2368" s="2">
        <f t="shared" si="332"/>
        <v>0.41666666666666663</v>
      </c>
      <c r="AH2368" t="s">
        <v>27</v>
      </c>
    </row>
    <row r="2369" spans="1:34" x14ac:dyDescent="0.2">
      <c r="A2369">
        <v>1504138</v>
      </c>
      <c r="B2369" t="s">
        <v>20</v>
      </c>
      <c r="C2369" t="s">
        <v>28</v>
      </c>
      <c r="D2369" t="s">
        <v>22</v>
      </c>
      <c r="E2369">
        <v>53212</v>
      </c>
      <c r="F2369" t="s">
        <v>23</v>
      </c>
      <c r="G2369" t="s">
        <v>92</v>
      </c>
      <c r="H2369">
        <v>5589</v>
      </c>
      <c r="I2369" t="s">
        <v>30</v>
      </c>
      <c r="J2369">
        <f>VLOOKUP(I2369,[1]Key!$A$1:$C$72,2,FALSE)</f>
        <v>43.05847</v>
      </c>
      <c r="K2369">
        <f>VLOOKUP(I2369,[1]Key!$A$1:$C$72,3,FALSE)</f>
        <v>-87.898079999999993</v>
      </c>
      <c r="L2369" t="s">
        <v>85</v>
      </c>
      <c r="M2369">
        <f>VLOOKUP(L2369,[1]Key!$A$1:$C$72,2,FALSE)</f>
        <v>43.041646999999998</v>
      </c>
      <c r="N2369">
        <f>VLOOKUP(L2369,[1]Key!$A$1:$C$72,3,FALSE)</f>
        <v>-87.927257999999995</v>
      </c>
      <c r="O2369">
        <v>21</v>
      </c>
      <c r="P2369">
        <v>0</v>
      </c>
      <c r="Q2369">
        <v>3.2</v>
      </c>
      <c r="R2369">
        <v>3</v>
      </c>
      <c r="S2369">
        <v>126</v>
      </c>
      <c r="T2369">
        <f t="shared" si="324"/>
        <v>-1</v>
      </c>
      <c r="U2369" s="1">
        <v>42784</v>
      </c>
      <c r="V2369" s="13">
        <f t="shared" si="325"/>
        <v>42767</v>
      </c>
      <c r="W2369" s="14">
        <f t="shared" si="326"/>
        <v>42784</v>
      </c>
      <c r="X2369" s="1" t="str">
        <f t="shared" si="327"/>
        <v>Saturday</v>
      </c>
      <c r="Y2369" s="2">
        <v>0.36483796296296295</v>
      </c>
      <c r="Z2369" s="2">
        <f t="shared" si="328"/>
        <v>0.375</v>
      </c>
      <c r="AA2369">
        <f>1</f>
        <v>1</v>
      </c>
      <c r="AB2369" s="1">
        <v>42784</v>
      </c>
      <c r="AC2369" s="13">
        <f t="shared" si="329"/>
        <v>42767</v>
      </c>
      <c r="AD2369" s="14">
        <f t="shared" si="330"/>
        <v>42784</v>
      </c>
      <c r="AE2369" s="1" t="str">
        <f t="shared" si="331"/>
        <v>Saturday</v>
      </c>
      <c r="AF2369" s="2">
        <v>0.37921296296296297</v>
      </c>
      <c r="AG2369" s="2">
        <f t="shared" si="332"/>
        <v>0.375</v>
      </c>
      <c r="AH2369" t="s">
        <v>27</v>
      </c>
    </row>
    <row r="2370" spans="1:34" x14ac:dyDescent="0.2">
      <c r="A2370">
        <v>1504138</v>
      </c>
      <c r="B2370" t="s">
        <v>20</v>
      </c>
      <c r="C2370" t="s">
        <v>28</v>
      </c>
      <c r="D2370" t="s">
        <v>22</v>
      </c>
      <c r="E2370">
        <v>53212</v>
      </c>
      <c r="F2370" t="s">
        <v>23</v>
      </c>
      <c r="G2370" t="s">
        <v>92</v>
      </c>
      <c r="H2370">
        <v>11141</v>
      </c>
      <c r="I2370" t="s">
        <v>93</v>
      </c>
      <c r="J2370">
        <f>VLOOKUP(I2370,[1]Key!$A$1:$C$72,2,FALSE)</f>
        <v>43.069021999999997</v>
      </c>
      <c r="K2370">
        <f>VLOOKUP(I2370,[1]Key!$A$1:$C$72,3,FALSE)</f>
        <v>-87.887940999999998</v>
      </c>
      <c r="L2370" t="s">
        <v>93</v>
      </c>
      <c r="M2370">
        <f>VLOOKUP(L2370,[1]Key!$A$1:$C$72,2,FALSE)</f>
        <v>43.069021999999997</v>
      </c>
      <c r="N2370">
        <f>VLOOKUP(L2370,[1]Key!$A$1:$C$72,3,FALSE)</f>
        <v>-87.887940999999998</v>
      </c>
      <c r="O2370">
        <v>50</v>
      </c>
      <c r="P2370">
        <v>0</v>
      </c>
      <c r="Q2370">
        <v>7.5</v>
      </c>
      <c r="R2370">
        <v>7.1</v>
      </c>
      <c r="S2370">
        <v>300</v>
      </c>
      <c r="T2370">
        <f t="shared" ref="T2370:T2433" si="333">-1</f>
        <v>-1</v>
      </c>
      <c r="U2370" s="1">
        <v>42785</v>
      </c>
      <c r="V2370" s="13">
        <f t="shared" ref="V2370:V2433" si="334">DATE(YEAR(U2370), MONTH(U2370), 1)</f>
        <v>42767</v>
      </c>
      <c r="W2370" s="14">
        <f t="shared" ref="W2370:W2433" si="335">U2370</f>
        <v>42785</v>
      </c>
      <c r="X2370" s="1" t="str">
        <f t="shared" ref="X2370:X2433" si="336">TEXT(W2370,"dddd")</f>
        <v>Sunday</v>
      </c>
      <c r="Y2370" s="2">
        <v>0.57752314814814809</v>
      </c>
      <c r="Z2370" s="2">
        <f t="shared" ref="Z2370:Z2433" si="337">MROUND(Y2370, "1:00")</f>
        <v>0.58333333333333326</v>
      </c>
      <c r="AA2370">
        <f>1</f>
        <v>1</v>
      </c>
      <c r="AB2370" s="1">
        <v>42785</v>
      </c>
      <c r="AC2370" s="13">
        <f t="shared" ref="AC2370:AC2433" si="338">DATE(YEAR(AB2370), MONTH(AB2370), 1)</f>
        <v>42767</v>
      </c>
      <c r="AD2370" s="14">
        <f t="shared" ref="AD2370:AD2433" si="339">AB2370</f>
        <v>42785</v>
      </c>
      <c r="AE2370" s="1" t="str">
        <f t="shared" ref="AE2370:AE2433" si="340">TEXT(AD2370,"dddd")</f>
        <v>Sunday</v>
      </c>
      <c r="AF2370" s="2">
        <v>0.61228009259259253</v>
      </c>
      <c r="AG2370" s="2">
        <f t="shared" ref="AG2370:AG2433" si="341">MROUND(AF2370, "1:00")</f>
        <v>0.625</v>
      </c>
      <c r="AH2370" t="s">
        <v>35</v>
      </c>
    </row>
    <row r="2371" spans="1:34" x14ac:dyDescent="0.2">
      <c r="A2371">
        <v>1509123</v>
      </c>
      <c r="B2371" t="s">
        <v>20</v>
      </c>
      <c r="C2371" t="s">
        <v>28</v>
      </c>
      <c r="D2371" t="s">
        <v>22</v>
      </c>
      <c r="E2371">
        <v>53211</v>
      </c>
      <c r="F2371" t="s">
        <v>23</v>
      </c>
      <c r="G2371" t="s">
        <v>24</v>
      </c>
      <c r="H2371">
        <v>70</v>
      </c>
      <c r="I2371" t="s">
        <v>93</v>
      </c>
      <c r="J2371">
        <f>VLOOKUP(I2371,[1]Key!$A$1:$C$72,2,FALSE)</f>
        <v>43.069021999999997</v>
      </c>
      <c r="K2371">
        <f>VLOOKUP(I2371,[1]Key!$A$1:$C$72,3,FALSE)</f>
        <v>-87.887940999999998</v>
      </c>
      <c r="L2371" t="s">
        <v>93</v>
      </c>
      <c r="M2371">
        <f>VLOOKUP(L2371,[1]Key!$A$1:$C$72,2,FALSE)</f>
        <v>43.069021999999997</v>
      </c>
      <c r="N2371">
        <f>VLOOKUP(L2371,[1]Key!$A$1:$C$72,3,FALSE)</f>
        <v>-87.887940999999998</v>
      </c>
      <c r="O2371">
        <v>33</v>
      </c>
      <c r="P2371">
        <v>0</v>
      </c>
      <c r="Q2371">
        <v>5</v>
      </c>
      <c r="R2371">
        <v>4.7</v>
      </c>
      <c r="S2371">
        <v>198</v>
      </c>
      <c r="T2371">
        <f t="shared" si="333"/>
        <v>-1</v>
      </c>
      <c r="U2371" s="1">
        <v>42792</v>
      </c>
      <c r="V2371" s="13">
        <f t="shared" si="334"/>
        <v>42767</v>
      </c>
      <c r="W2371" s="14">
        <f t="shared" si="335"/>
        <v>42792</v>
      </c>
      <c r="X2371" s="1" t="str">
        <f t="shared" si="336"/>
        <v>Sunday</v>
      </c>
      <c r="Y2371" s="2">
        <v>0.63546296296296301</v>
      </c>
      <c r="Z2371" s="2">
        <f t="shared" si="337"/>
        <v>0.625</v>
      </c>
      <c r="AA2371">
        <f>1</f>
        <v>1</v>
      </c>
      <c r="AB2371" s="1">
        <v>42792</v>
      </c>
      <c r="AC2371" s="13">
        <f t="shared" si="338"/>
        <v>42767</v>
      </c>
      <c r="AD2371" s="14">
        <f t="shared" si="339"/>
        <v>42792</v>
      </c>
      <c r="AE2371" s="1" t="str">
        <f t="shared" si="340"/>
        <v>Sunday</v>
      </c>
      <c r="AF2371" s="2">
        <v>0.6589814814814815</v>
      </c>
      <c r="AG2371" s="2">
        <f t="shared" si="341"/>
        <v>0.66666666666666663</v>
      </c>
      <c r="AH2371" t="s">
        <v>35</v>
      </c>
    </row>
    <row r="2372" spans="1:34" x14ac:dyDescent="0.2">
      <c r="A2372">
        <v>1509506</v>
      </c>
      <c r="B2372" t="s">
        <v>20</v>
      </c>
      <c r="C2372" t="s">
        <v>145</v>
      </c>
      <c r="D2372" t="s">
        <v>22</v>
      </c>
      <c r="E2372">
        <v>53202</v>
      </c>
      <c r="F2372" t="s">
        <v>23</v>
      </c>
      <c r="G2372" t="s">
        <v>108</v>
      </c>
      <c r="H2372">
        <v>11104</v>
      </c>
      <c r="I2372" t="s">
        <v>44</v>
      </c>
      <c r="J2372">
        <f>VLOOKUP(I2372,[1]Key!$A$1:$C$72,2,FALSE)</f>
        <v>43.045712999999999</v>
      </c>
      <c r="K2372">
        <f>VLOOKUP(I2372,[1]Key!$A$1:$C$72,3,FALSE)</f>
        <v>-87.899756999999994</v>
      </c>
      <c r="L2372" t="s">
        <v>33</v>
      </c>
      <c r="M2372">
        <f>VLOOKUP(L2372,[1]Key!$A$1:$C$72,2,FALSE)</f>
        <v>43.034619999999997</v>
      </c>
      <c r="N2372">
        <f>VLOOKUP(L2372,[1]Key!$A$1:$C$72,3,FALSE)</f>
        <v>-87.917500000000004</v>
      </c>
      <c r="O2372">
        <v>83</v>
      </c>
      <c r="P2372">
        <v>6</v>
      </c>
      <c r="Q2372">
        <v>12.5</v>
      </c>
      <c r="R2372">
        <v>11.8</v>
      </c>
      <c r="S2372">
        <v>498</v>
      </c>
      <c r="T2372">
        <f t="shared" si="333"/>
        <v>-1</v>
      </c>
      <c r="U2372" s="1">
        <v>42784</v>
      </c>
      <c r="V2372" s="13">
        <f t="shared" si="334"/>
        <v>42767</v>
      </c>
      <c r="W2372" s="14">
        <f t="shared" si="335"/>
        <v>42784</v>
      </c>
      <c r="X2372" s="1" t="str">
        <f t="shared" si="336"/>
        <v>Saturday</v>
      </c>
      <c r="Y2372" s="2">
        <v>0.5508912037037037</v>
      </c>
      <c r="Z2372" s="2">
        <f t="shared" si="337"/>
        <v>0.54166666666666663</v>
      </c>
      <c r="AA2372">
        <f>1</f>
        <v>1</v>
      </c>
      <c r="AB2372" s="1">
        <v>42784</v>
      </c>
      <c r="AC2372" s="13">
        <f t="shared" si="338"/>
        <v>42767</v>
      </c>
      <c r="AD2372" s="14">
        <f t="shared" si="339"/>
        <v>42784</v>
      </c>
      <c r="AE2372" s="1" t="str">
        <f t="shared" si="340"/>
        <v>Saturday</v>
      </c>
      <c r="AF2372" s="2">
        <v>0.60890046296296296</v>
      </c>
      <c r="AG2372" s="2">
        <f t="shared" si="341"/>
        <v>0.625</v>
      </c>
      <c r="AH2372" t="s">
        <v>27</v>
      </c>
    </row>
    <row r="2373" spans="1:34" x14ac:dyDescent="0.2">
      <c r="A2373">
        <v>1510457</v>
      </c>
      <c r="B2373" t="s">
        <v>20</v>
      </c>
      <c r="C2373" t="s">
        <v>28</v>
      </c>
      <c r="D2373" t="s">
        <v>22</v>
      </c>
      <c r="E2373">
        <v>53224</v>
      </c>
      <c r="F2373" t="s">
        <v>23</v>
      </c>
      <c r="G2373" t="s">
        <v>92</v>
      </c>
      <c r="H2373">
        <v>33</v>
      </c>
      <c r="I2373" t="s">
        <v>33</v>
      </c>
      <c r="J2373">
        <f>VLOOKUP(I2373,[1]Key!$A$1:$C$72,2,FALSE)</f>
        <v>43.034619999999997</v>
      </c>
      <c r="K2373">
        <f>VLOOKUP(I2373,[1]Key!$A$1:$C$72,3,FALSE)</f>
        <v>-87.917500000000004</v>
      </c>
      <c r="L2373" t="s">
        <v>38</v>
      </c>
      <c r="M2373">
        <f>VLOOKUP(L2373,[1]Key!$A$1:$C$72,2,FALSE)</f>
        <v>43.004728999999998</v>
      </c>
      <c r="N2373">
        <f>VLOOKUP(L2373,[1]Key!$A$1:$C$72,3,FALSE)</f>
        <v>-87.905463999999995</v>
      </c>
      <c r="O2373">
        <v>399</v>
      </c>
      <c r="P2373">
        <v>0</v>
      </c>
      <c r="Q2373">
        <v>18</v>
      </c>
      <c r="R2373">
        <v>17.100000000000001</v>
      </c>
      <c r="S2373">
        <v>720</v>
      </c>
      <c r="T2373">
        <f t="shared" si="333"/>
        <v>-1</v>
      </c>
      <c r="U2373" s="1">
        <v>42784</v>
      </c>
      <c r="V2373" s="13">
        <f t="shared" si="334"/>
        <v>42767</v>
      </c>
      <c r="W2373" s="14">
        <f t="shared" si="335"/>
        <v>42784</v>
      </c>
      <c r="X2373" s="1" t="str">
        <f t="shared" si="336"/>
        <v>Saturday</v>
      </c>
      <c r="Y2373" s="2">
        <v>0.51143518518518516</v>
      </c>
      <c r="Z2373" s="2">
        <f t="shared" si="337"/>
        <v>0.5</v>
      </c>
      <c r="AA2373">
        <f>1</f>
        <v>1</v>
      </c>
      <c r="AB2373" s="1">
        <v>42784</v>
      </c>
      <c r="AC2373" s="13">
        <f t="shared" si="338"/>
        <v>42767</v>
      </c>
      <c r="AD2373" s="14">
        <f t="shared" si="339"/>
        <v>42784</v>
      </c>
      <c r="AE2373" s="1" t="str">
        <f t="shared" si="340"/>
        <v>Saturday</v>
      </c>
      <c r="AF2373" s="2">
        <v>0.78820601851851846</v>
      </c>
      <c r="AG2373" s="2">
        <f t="shared" si="341"/>
        <v>0.79166666666666663</v>
      </c>
      <c r="AH2373" t="s">
        <v>27</v>
      </c>
    </row>
    <row r="2374" spans="1:34" x14ac:dyDescent="0.2">
      <c r="A2374">
        <v>1511440</v>
      </c>
      <c r="B2374" t="s">
        <v>20</v>
      </c>
      <c r="C2374" t="s">
        <v>21</v>
      </c>
      <c r="D2374" t="s">
        <v>22</v>
      </c>
      <c r="E2374">
        <v>53213</v>
      </c>
      <c r="F2374" t="s">
        <v>23</v>
      </c>
      <c r="G2374" t="s">
        <v>108</v>
      </c>
      <c r="H2374">
        <v>271</v>
      </c>
      <c r="I2374" t="s">
        <v>59</v>
      </c>
      <c r="J2374">
        <f>VLOOKUP(I2374,[1]Key!$A$1:$C$72,2,FALSE)</f>
        <v>43.060580000000002</v>
      </c>
      <c r="K2374">
        <f>VLOOKUP(I2374,[1]Key!$A$1:$C$72,3,FALSE)</f>
        <v>-87.998589999999993</v>
      </c>
      <c r="L2374" t="s">
        <v>57</v>
      </c>
      <c r="M2374">
        <f>VLOOKUP(L2374,[1]Key!$A$1:$C$72,2,FALSE)</f>
        <v>43.048609999999996</v>
      </c>
      <c r="N2374">
        <f>VLOOKUP(L2374,[1]Key!$A$1:$C$72,3,FALSE)</f>
        <v>-88.008480000000006</v>
      </c>
      <c r="O2374">
        <v>47</v>
      </c>
      <c r="P2374">
        <v>4</v>
      </c>
      <c r="Q2374">
        <v>7.1</v>
      </c>
      <c r="R2374">
        <v>6.7</v>
      </c>
      <c r="S2374">
        <v>282</v>
      </c>
      <c r="T2374">
        <f t="shared" si="333"/>
        <v>-1</v>
      </c>
      <c r="U2374" s="1">
        <v>42784</v>
      </c>
      <c r="V2374" s="13">
        <f t="shared" si="334"/>
        <v>42767</v>
      </c>
      <c r="W2374" s="14">
        <f t="shared" si="335"/>
        <v>42784</v>
      </c>
      <c r="X2374" s="1" t="str">
        <f t="shared" si="336"/>
        <v>Saturday</v>
      </c>
      <c r="Y2374" s="2">
        <v>0.59436342592592595</v>
      </c>
      <c r="Z2374" s="2">
        <f t="shared" si="337"/>
        <v>0.58333333333333326</v>
      </c>
      <c r="AA2374">
        <f>1</f>
        <v>1</v>
      </c>
      <c r="AB2374" s="1">
        <v>42784</v>
      </c>
      <c r="AC2374" s="13">
        <f t="shared" si="338"/>
        <v>42767</v>
      </c>
      <c r="AD2374" s="14">
        <f t="shared" si="339"/>
        <v>42784</v>
      </c>
      <c r="AE2374" s="1" t="str">
        <f t="shared" si="340"/>
        <v>Saturday</v>
      </c>
      <c r="AF2374" s="2">
        <v>0.6270486111111111</v>
      </c>
      <c r="AG2374" s="2">
        <f t="shared" si="341"/>
        <v>0.625</v>
      </c>
      <c r="AH2374" t="s">
        <v>27</v>
      </c>
    </row>
    <row r="2375" spans="1:34" x14ac:dyDescent="0.2">
      <c r="A2375">
        <v>1516022</v>
      </c>
      <c r="B2375" t="s">
        <v>20</v>
      </c>
      <c r="C2375" t="s">
        <v>146</v>
      </c>
      <c r="D2375" t="s">
        <v>22</v>
      </c>
      <c r="E2375">
        <v>53913</v>
      </c>
      <c r="F2375" t="s">
        <v>23</v>
      </c>
      <c r="G2375" t="s">
        <v>92</v>
      </c>
      <c r="H2375">
        <v>5514</v>
      </c>
      <c r="I2375" t="s">
        <v>73</v>
      </c>
      <c r="J2375">
        <f>VLOOKUP(I2375,[1]Key!$A$1:$C$72,2,FALSE)</f>
        <v>43.040349999999997</v>
      </c>
      <c r="K2375">
        <f>VLOOKUP(I2375,[1]Key!$A$1:$C$72,3,FALSE)</f>
        <v>-87.920760000000001</v>
      </c>
      <c r="L2375" t="s">
        <v>36</v>
      </c>
      <c r="M2375">
        <f>VLOOKUP(L2375,[1]Key!$A$1:$C$72,2,FALSE)</f>
        <v>43.038580000000003</v>
      </c>
      <c r="N2375">
        <f>VLOOKUP(L2375,[1]Key!$A$1:$C$72,3,FALSE)</f>
        <v>-87.90934</v>
      </c>
      <c r="O2375">
        <v>6</v>
      </c>
      <c r="P2375">
        <v>0</v>
      </c>
      <c r="Q2375">
        <v>0.9</v>
      </c>
      <c r="R2375">
        <v>0.9</v>
      </c>
      <c r="S2375">
        <v>36</v>
      </c>
      <c r="T2375">
        <f t="shared" si="333"/>
        <v>-1</v>
      </c>
      <c r="U2375" s="1">
        <v>42788</v>
      </c>
      <c r="V2375" s="13">
        <f t="shared" si="334"/>
        <v>42767</v>
      </c>
      <c r="W2375" s="14">
        <f t="shared" si="335"/>
        <v>42788</v>
      </c>
      <c r="X2375" s="1" t="str">
        <f t="shared" si="336"/>
        <v>Wednesday</v>
      </c>
      <c r="Y2375" s="2">
        <v>0.65431712962962962</v>
      </c>
      <c r="Z2375" s="2">
        <f t="shared" si="337"/>
        <v>0.66666666666666663</v>
      </c>
      <c r="AA2375">
        <f>1</f>
        <v>1</v>
      </c>
      <c r="AB2375" s="1">
        <v>42788</v>
      </c>
      <c r="AC2375" s="13">
        <f t="shared" si="338"/>
        <v>42767</v>
      </c>
      <c r="AD2375" s="14">
        <f t="shared" si="339"/>
        <v>42788</v>
      </c>
      <c r="AE2375" s="1" t="str">
        <f t="shared" si="340"/>
        <v>Wednesday</v>
      </c>
      <c r="AF2375" s="2">
        <v>0.65842592592592586</v>
      </c>
      <c r="AG2375" s="2">
        <f t="shared" si="341"/>
        <v>0.66666666666666663</v>
      </c>
      <c r="AH2375" t="s">
        <v>27</v>
      </c>
    </row>
    <row r="2376" spans="1:34" x14ac:dyDescent="0.2">
      <c r="A2376">
        <v>1516022</v>
      </c>
      <c r="B2376" t="s">
        <v>20</v>
      </c>
      <c r="C2376" t="s">
        <v>146</v>
      </c>
      <c r="D2376" t="s">
        <v>22</v>
      </c>
      <c r="E2376">
        <v>53913</v>
      </c>
      <c r="F2376" t="s">
        <v>23</v>
      </c>
      <c r="G2376" t="s">
        <v>92</v>
      </c>
      <c r="H2376">
        <v>5470</v>
      </c>
      <c r="I2376" t="s">
        <v>39</v>
      </c>
      <c r="J2376">
        <f>VLOOKUP(I2376,[1]Key!$A$1:$C$72,2,FALSE)</f>
        <v>43.03913</v>
      </c>
      <c r="K2376">
        <f>VLOOKUP(I2376,[1]Key!$A$1:$C$72,3,FALSE)</f>
        <v>-87.916150000000002</v>
      </c>
      <c r="L2376" t="s">
        <v>73</v>
      </c>
      <c r="M2376">
        <f>VLOOKUP(L2376,[1]Key!$A$1:$C$72,2,FALSE)</f>
        <v>43.040349999999997</v>
      </c>
      <c r="N2376">
        <f>VLOOKUP(L2376,[1]Key!$A$1:$C$72,3,FALSE)</f>
        <v>-87.920760000000001</v>
      </c>
      <c r="O2376">
        <v>4</v>
      </c>
      <c r="P2376">
        <v>0</v>
      </c>
      <c r="Q2376">
        <v>0.6</v>
      </c>
      <c r="R2376">
        <v>0.6</v>
      </c>
      <c r="S2376">
        <v>24</v>
      </c>
      <c r="T2376">
        <f t="shared" si="333"/>
        <v>-1</v>
      </c>
      <c r="U2376" s="1">
        <v>42788</v>
      </c>
      <c r="V2376" s="13">
        <f t="shared" si="334"/>
        <v>42767</v>
      </c>
      <c r="W2376" s="14">
        <f t="shared" si="335"/>
        <v>42788</v>
      </c>
      <c r="X2376" s="1" t="str">
        <f t="shared" si="336"/>
        <v>Wednesday</v>
      </c>
      <c r="Y2376" s="2">
        <v>0.64542824074074068</v>
      </c>
      <c r="Z2376" s="2">
        <f t="shared" si="337"/>
        <v>0.625</v>
      </c>
      <c r="AA2376">
        <f>1</f>
        <v>1</v>
      </c>
      <c r="AB2376" s="1">
        <v>42788</v>
      </c>
      <c r="AC2376" s="13">
        <f t="shared" si="338"/>
        <v>42767</v>
      </c>
      <c r="AD2376" s="14">
        <f t="shared" si="339"/>
        <v>42788</v>
      </c>
      <c r="AE2376" s="1" t="str">
        <f t="shared" si="340"/>
        <v>Wednesday</v>
      </c>
      <c r="AF2376" s="2">
        <v>0.64849537037037031</v>
      </c>
      <c r="AG2376" s="2">
        <f t="shared" si="341"/>
        <v>0.66666666666666663</v>
      </c>
      <c r="AH2376" t="s">
        <v>27</v>
      </c>
    </row>
    <row r="2377" spans="1:34" x14ac:dyDescent="0.2">
      <c r="A2377">
        <v>1516022</v>
      </c>
      <c r="B2377" t="s">
        <v>20</v>
      </c>
      <c r="C2377" t="s">
        <v>146</v>
      </c>
      <c r="D2377" t="s">
        <v>22</v>
      </c>
      <c r="E2377">
        <v>53913</v>
      </c>
      <c r="F2377" t="s">
        <v>23</v>
      </c>
      <c r="G2377" t="s">
        <v>92</v>
      </c>
      <c r="H2377">
        <v>11051</v>
      </c>
      <c r="I2377" t="s">
        <v>36</v>
      </c>
      <c r="J2377">
        <f>VLOOKUP(I2377,[1]Key!$A$1:$C$72,2,FALSE)</f>
        <v>43.038580000000003</v>
      </c>
      <c r="K2377">
        <f>VLOOKUP(I2377,[1]Key!$A$1:$C$72,3,FALSE)</f>
        <v>-87.90934</v>
      </c>
      <c r="L2377" t="s">
        <v>36</v>
      </c>
      <c r="M2377">
        <f>VLOOKUP(L2377,[1]Key!$A$1:$C$72,2,FALSE)</f>
        <v>43.038580000000003</v>
      </c>
      <c r="N2377">
        <f>VLOOKUP(L2377,[1]Key!$A$1:$C$72,3,FALSE)</f>
        <v>-87.90934</v>
      </c>
      <c r="O2377">
        <v>7</v>
      </c>
      <c r="P2377">
        <v>0</v>
      </c>
      <c r="Q2377">
        <v>1.1000000000000001</v>
      </c>
      <c r="R2377">
        <v>1</v>
      </c>
      <c r="S2377">
        <v>42</v>
      </c>
      <c r="T2377">
        <f t="shared" si="333"/>
        <v>-1</v>
      </c>
      <c r="U2377" s="1">
        <v>42788</v>
      </c>
      <c r="V2377" s="13">
        <f t="shared" si="334"/>
        <v>42767</v>
      </c>
      <c r="W2377" s="14">
        <f t="shared" si="335"/>
        <v>42788</v>
      </c>
      <c r="X2377" s="1" t="str">
        <f t="shared" si="336"/>
        <v>Wednesday</v>
      </c>
      <c r="Y2377" s="2">
        <v>0.57982638888888893</v>
      </c>
      <c r="Z2377" s="2">
        <f t="shared" si="337"/>
        <v>0.58333333333333326</v>
      </c>
      <c r="AA2377">
        <f>1</f>
        <v>1</v>
      </c>
      <c r="AB2377" s="1">
        <v>42788</v>
      </c>
      <c r="AC2377" s="13">
        <f t="shared" si="338"/>
        <v>42767</v>
      </c>
      <c r="AD2377" s="14">
        <f t="shared" si="339"/>
        <v>42788</v>
      </c>
      <c r="AE2377" s="1" t="str">
        <f t="shared" si="340"/>
        <v>Wednesday</v>
      </c>
      <c r="AF2377" s="2">
        <v>0.58446759259259262</v>
      </c>
      <c r="AG2377" s="2">
        <f t="shared" si="341"/>
        <v>0.58333333333333326</v>
      </c>
      <c r="AH2377" t="s">
        <v>35</v>
      </c>
    </row>
    <row r="2378" spans="1:34" x14ac:dyDescent="0.2">
      <c r="A2378">
        <v>1516022</v>
      </c>
      <c r="B2378" t="s">
        <v>20</v>
      </c>
      <c r="C2378" t="s">
        <v>146</v>
      </c>
      <c r="D2378" t="s">
        <v>22</v>
      </c>
      <c r="E2378">
        <v>53913</v>
      </c>
      <c r="F2378" t="s">
        <v>23</v>
      </c>
      <c r="G2378" t="s">
        <v>92</v>
      </c>
      <c r="H2378">
        <v>5452</v>
      </c>
      <c r="I2378" t="s">
        <v>59</v>
      </c>
      <c r="J2378">
        <f>VLOOKUP(I2378,[1]Key!$A$1:$C$72,2,FALSE)</f>
        <v>43.060580000000002</v>
      </c>
      <c r="K2378">
        <f>VLOOKUP(I2378,[1]Key!$A$1:$C$72,3,FALSE)</f>
        <v>-87.998589999999993</v>
      </c>
      <c r="L2378" t="s">
        <v>59</v>
      </c>
      <c r="M2378">
        <f>VLOOKUP(L2378,[1]Key!$A$1:$C$72,2,FALSE)</f>
        <v>43.060580000000002</v>
      </c>
      <c r="N2378">
        <f>VLOOKUP(L2378,[1]Key!$A$1:$C$72,3,FALSE)</f>
        <v>-87.998589999999993</v>
      </c>
      <c r="O2378">
        <v>1</v>
      </c>
      <c r="P2378">
        <v>0</v>
      </c>
      <c r="Q2378">
        <v>0.2</v>
      </c>
      <c r="R2378">
        <v>0.1</v>
      </c>
      <c r="S2378">
        <v>6</v>
      </c>
      <c r="T2378">
        <f t="shared" si="333"/>
        <v>-1</v>
      </c>
      <c r="U2378" s="1">
        <v>42788</v>
      </c>
      <c r="V2378" s="13">
        <f t="shared" si="334"/>
        <v>42767</v>
      </c>
      <c r="W2378" s="14">
        <f t="shared" si="335"/>
        <v>42788</v>
      </c>
      <c r="X2378" s="1" t="str">
        <f t="shared" si="336"/>
        <v>Wednesday</v>
      </c>
      <c r="Y2378" s="2">
        <v>0.69298611111111119</v>
      </c>
      <c r="Z2378" s="2">
        <f t="shared" si="337"/>
        <v>0.70833333333333326</v>
      </c>
      <c r="AA2378">
        <f>1</f>
        <v>1</v>
      </c>
      <c r="AB2378" s="1">
        <v>42788</v>
      </c>
      <c r="AC2378" s="13">
        <f t="shared" si="338"/>
        <v>42767</v>
      </c>
      <c r="AD2378" s="14">
        <f t="shared" si="339"/>
        <v>42788</v>
      </c>
      <c r="AE2378" s="1" t="str">
        <f t="shared" si="340"/>
        <v>Wednesday</v>
      </c>
      <c r="AF2378" s="2">
        <v>0.69321759259259252</v>
      </c>
      <c r="AG2378" s="2">
        <f t="shared" si="341"/>
        <v>0.70833333333333326</v>
      </c>
      <c r="AH2378" t="s">
        <v>35</v>
      </c>
    </row>
    <row r="2379" spans="1:34" x14ac:dyDescent="0.2">
      <c r="A2379">
        <v>1516103</v>
      </c>
      <c r="B2379" t="s">
        <v>20</v>
      </c>
      <c r="C2379" t="s">
        <v>28</v>
      </c>
      <c r="D2379" t="s">
        <v>22</v>
      </c>
      <c r="E2379">
        <v>53211</v>
      </c>
      <c r="F2379" t="s">
        <v>23</v>
      </c>
      <c r="G2379" t="s">
        <v>24</v>
      </c>
      <c r="H2379">
        <v>11079</v>
      </c>
      <c r="I2379" t="s">
        <v>63</v>
      </c>
      <c r="J2379">
        <f>VLOOKUP(I2379,[1]Key!$A$1:$C$72,2,FALSE)</f>
        <v>43.078530000000001</v>
      </c>
      <c r="K2379">
        <f>VLOOKUP(I2379,[1]Key!$A$1:$C$72,3,FALSE)</f>
        <v>-87.882620000000003</v>
      </c>
      <c r="L2379" t="s">
        <v>63</v>
      </c>
      <c r="M2379">
        <f>VLOOKUP(L2379,[1]Key!$A$1:$C$72,2,FALSE)</f>
        <v>43.078530000000001</v>
      </c>
      <c r="N2379">
        <f>VLOOKUP(L2379,[1]Key!$A$1:$C$72,3,FALSE)</f>
        <v>-87.882620000000003</v>
      </c>
      <c r="O2379">
        <v>31</v>
      </c>
      <c r="P2379">
        <v>0</v>
      </c>
      <c r="Q2379">
        <v>4.7</v>
      </c>
      <c r="R2379">
        <v>4.4000000000000004</v>
      </c>
      <c r="S2379">
        <v>186</v>
      </c>
      <c r="T2379">
        <f t="shared" si="333"/>
        <v>-1</v>
      </c>
      <c r="U2379" s="1">
        <v>42786</v>
      </c>
      <c r="V2379" s="13">
        <f t="shared" si="334"/>
        <v>42767</v>
      </c>
      <c r="W2379" s="14">
        <f t="shared" si="335"/>
        <v>42786</v>
      </c>
      <c r="X2379" s="1" t="str">
        <f t="shared" si="336"/>
        <v>Monday</v>
      </c>
      <c r="Y2379" s="2">
        <v>0.60873842592592597</v>
      </c>
      <c r="Z2379" s="2">
        <f t="shared" si="337"/>
        <v>0.625</v>
      </c>
      <c r="AA2379">
        <f>1</f>
        <v>1</v>
      </c>
      <c r="AB2379" s="1">
        <v>42786</v>
      </c>
      <c r="AC2379" s="13">
        <f t="shared" si="338"/>
        <v>42767</v>
      </c>
      <c r="AD2379" s="14">
        <f t="shared" si="339"/>
        <v>42786</v>
      </c>
      <c r="AE2379" s="1" t="str">
        <f t="shared" si="340"/>
        <v>Monday</v>
      </c>
      <c r="AF2379" s="2">
        <v>0.63025462962962964</v>
      </c>
      <c r="AG2379" s="2">
        <f t="shared" si="341"/>
        <v>0.625</v>
      </c>
      <c r="AH2379" t="s">
        <v>35</v>
      </c>
    </row>
    <row r="2380" spans="1:34" x14ac:dyDescent="0.2">
      <c r="A2380">
        <v>1516595</v>
      </c>
      <c r="B2380" t="s">
        <v>20</v>
      </c>
      <c r="C2380" t="s">
        <v>28</v>
      </c>
      <c r="D2380" t="s">
        <v>22</v>
      </c>
      <c r="E2380">
        <v>53206</v>
      </c>
      <c r="F2380" t="s">
        <v>23</v>
      </c>
      <c r="G2380" t="s">
        <v>92</v>
      </c>
      <c r="H2380">
        <v>344</v>
      </c>
      <c r="I2380" t="s">
        <v>85</v>
      </c>
      <c r="J2380">
        <f>VLOOKUP(I2380,[1]Key!$A$1:$C$72,2,FALSE)</f>
        <v>43.041646999999998</v>
      </c>
      <c r="K2380">
        <f>VLOOKUP(I2380,[1]Key!$A$1:$C$72,3,FALSE)</f>
        <v>-87.927257999999995</v>
      </c>
      <c r="L2380" t="s">
        <v>85</v>
      </c>
      <c r="M2380">
        <f>VLOOKUP(L2380,[1]Key!$A$1:$C$72,2,FALSE)</f>
        <v>43.041646999999998</v>
      </c>
      <c r="N2380">
        <f>VLOOKUP(L2380,[1]Key!$A$1:$C$72,3,FALSE)</f>
        <v>-87.927257999999995</v>
      </c>
      <c r="O2380">
        <v>10</v>
      </c>
      <c r="P2380">
        <v>0</v>
      </c>
      <c r="Q2380">
        <v>1.5</v>
      </c>
      <c r="R2380">
        <v>1.4</v>
      </c>
      <c r="S2380">
        <v>60</v>
      </c>
      <c r="T2380">
        <f t="shared" si="333"/>
        <v>-1</v>
      </c>
      <c r="U2380" s="1">
        <v>42788</v>
      </c>
      <c r="V2380" s="13">
        <f t="shared" si="334"/>
        <v>42767</v>
      </c>
      <c r="W2380" s="14">
        <f t="shared" si="335"/>
        <v>42788</v>
      </c>
      <c r="X2380" s="1" t="str">
        <f t="shared" si="336"/>
        <v>Wednesday</v>
      </c>
      <c r="Y2380" s="2">
        <v>0.51111111111111118</v>
      </c>
      <c r="Z2380" s="2">
        <f t="shared" si="337"/>
        <v>0.5</v>
      </c>
      <c r="AA2380">
        <f>1</f>
        <v>1</v>
      </c>
      <c r="AB2380" s="1">
        <v>42788</v>
      </c>
      <c r="AC2380" s="13">
        <f t="shared" si="338"/>
        <v>42767</v>
      </c>
      <c r="AD2380" s="14">
        <f t="shared" si="339"/>
        <v>42788</v>
      </c>
      <c r="AE2380" s="1" t="str">
        <f t="shared" si="340"/>
        <v>Wednesday</v>
      </c>
      <c r="AF2380" s="2">
        <v>0.51829861111111108</v>
      </c>
      <c r="AG2380" s="2">
        <f t="shared" si="341"/>
        <v>0.5</v>
      </c>
      <c r="AH2380" t="s">
        <v>35</v>
      </c>
    </row>
    <row r="2381" spans="1:34" x14ac:dyDescent="0.2">
      <c r="A2381">
        <v>1517033</v>
      </c>
      <c r="B2381" t="s">
        <v>20</v>
      </c>
      <c r="C2381" t="s">
        <v>28</v>
      </c>
      <c r="D2381" t="s">
        <v>22</v>
      </c>
      <c r="E2381">
        <v>53233</v>
      </c>
      <c r="F2381" t="s">
        <v>23</v>
      </c>
      <c r="G2381" t="s">
        <v>108</v>
      </c>
      <c r="H2381">
        <v>11097</v>
      </c>
      <c r="I2381" t="s">
        <v>74</v>
      </c>
      <c r="J2381">
        <f>VLOOKUP(I2381,[1]Key!$A$1:$C$72,2,FALSE)</f>
        <v>43.040154000000001</v>
      </c>
      <c r="K2381">
        <f>VLOOKUP(I2381,[1]Key!$A$1:$C$72,3,FALSE)</f>
        <v>-87.932113000000001</v>
      </c>
      <c r="L2381" t="s">
        <v>36</v>
      </c>
      <c r="M2381">
        <f>VLOOKUP(L2381,[1]Key!$A$1:$C$72,2,FALSE)</f>
        <v>43.038580000000003</v>
      </c>
      <c r="N2381">
        <f>VLOOKUP(L2381,[1]Key!$A$1:$C$72,3,FALSE)</f>
        <v>-87.90934</v>
      </c>
      <c r="O2381">
        <v>15</v>
      </c>
      <c r="P2381">
        <v>0</v>
      </c>
      <c r="Q2381">
        <v>2.2999999999999998</v>
      </c>
      <c r="R2381">
        <v>2.1</v>
      </c>
      <c r="S2381">
        <v>90</v>
      </c>
      <c r="T2381">
        <f t="shared" si="333"/>
        <v>-1</v>
      </c>
      <c r="U2381" s="1">
        <v>42787</v>
      </c>
      <c r="V2381" s="13">
        <f t="shared" si="334"/>
        <v>42767</v>
      </c>
      <c r="W2381" s="14">
        <f t="shared" si="335"/>
        <v>42787</v>
      </c>
      <c r="X2381" s="1" t="str">
        <f t="shared" si="336"/>
        <v>Tuesday</v>
      </c>
      <c r="Y2381" s="2">
        <v>0.70177083333333334</v>
      </c>
      <c r="Z2381" s="2">
        <f t="shared" si="337"/>
        <v>0.70833333333333326</v>
      </c>
      <c r="AA2381">
        <f>1</f>
        <v>1</v>
      </c>
      <c r="AB2381" s="1">
        <v>42787</v>
      </c>
      <c r="AC2381" s="13">
        <f t="shared" si="338"/>
        <v>42767</v>
      </c>
      <c r="AD2381" s="14">
        <f t="shared" si="339"/>
        <v>42787</v>
      </c>
      <c r="AE2381" s="1" t="str">
        <f t="shared" si="340"/>
        <v>Tuesday</v>
      </c>
      <c r="AF2381" s="2">
        <v>0.71190972222222226</v>
      </c>
      <c r="AG2381" s="2">
        <f t="shared" si="341"/>
        <v>0.70833333333333326</v>
      </c>
      <c r="AH2381" t="s">
        <v>27</v>
      </c>
    </row>
    <row r="2382" spans="1:34" x14ac:dyDescent="0.2">
      <c r="A2382">
        <v>1517033</v>
      </c>
      <c r="B2382" t="s">
        <v>20</v>
      </c>
      <c r="C2382" t="s">
        <v>28</v>
      </c>
      <c r="D2382" t="s">
        <v>22</v>
      </c>
      <c r="E2382">
        <v>53233</v>
      </c>
      <c r="F2382" t="s">
        <v>23</v>
      </c>
      <c r="G2382" t="s">
        <v>108</v>
      </c>
      <c r="H2382">
        <v>5428</v>
      </c>
      <c r="I2382" t="s">
        <v>36</v>
      </c>
      <c r="J2382">
        <f>VLOOKUP(I2382,[1]Key!$A$1:$C$72,2,FALSE)</f>
        <v>43.038580000000003</v>
      </c>
      <c r="K2382">
        <f>VLOOKUP(I2382,[1]Key!$A$1:$C$72,3,FALSE)</f>
        <v>-87.90934</v>
      </c>
      <c r="L2382" t="s">
        <v>74</v>
      </c>
      <c r="M2382">
        <f>VLOOKUP(L2382,[1]Key!$A$1:$C$72,2,FALSE)</f>
        <v>43.040154000000001</v>
      </c>
      <c r="N2382">
        <f>VLOOKUP(L2382,[1]Key!$A$1:$C$72,3,FALSE)</f>
        <v>-87.932113000000001</v>
      </c>
      <c r="O2382">
        <v>20</v>
      </c>
      <c r="P2382">
        <v>2</v>
      </c>
      <c r="Q2382">
        <v>3</v>
      </c>
      <c r="R2382">
        <v>2.9</v>
      </c>
      <c r="S2382">
        <v>120</v>
      </c>
      <c r="T2382">
        <f t="shared" si="333"/>
        <v>-1</v>
      </c>
      <c r="U2382" s="1">
        <v>42787</v>
      </c>
      <c r="V2382" s="13">
        <f t="shared" si="334"/>
        <v>42767</v>
      </c>
      <c r="W2382" s="14">
        <f t="shared" si="335"/>
        <v>42787</v>
      </c>
      <c r="X2382" s="1" t="str">
        <f t="shared" si="336"/>
        <v>Tuesday</v>
      </c>
      <c r="Y2382" s="2">
        <v>0.78802083333333339</v>
      </c>
      <c r="Z2382" s="2">
        <f t="shared" si="337"/>
        <v>0.79166666666666663</v>
      </c>
      <c r="AA2382">
        <f>1</f>
        <v>1</v>
      </c>
      <c r="AB2382" s="1">
        <v>42787</v>
      </c>
      <c r="AC2382" s="13">
        <f t="shared" si="338"/>
        <v>42767</v>
      </c>
      <c r="AD2382" s="14">
        <f t="shared" si="339"/>
        <v>42787</v>
      </c>
      <c r="AE2382" s="1" t="str">
        <f t="shared" si="340"/>
        <v>Tuesday</v>
      </c>
      <c r="AF2382" s="2">
        <v>0.80199074074074073</v>
      </c>
      <c r="AG2382" s="2">
        <f t="shared" si="341"/>
        <v>0.79166666666666663</v>
      </c>
      <c r="AH2382" t="s">
        <v>27</v>
      </c>
    </row>
    <row r="2383" spans="1:34" x14ac:dyDescent="0.2">
      <c r="A2383">
        <v>1517091</v>
      </c>
      <c r="B2383" t="s">
        <v>20</v>
      </c>
      <c r="C2383" t="s">
        <v>28</v>
      </c>
      <c r="D2383" t="s">
        <v>22</v>
      </c>
      <c r="E2383">
        <v>53211</v>
      </c>
      <c r="F2383" t="s">
        <v>23</v>
      </c>
      <c r="G2383" t="s">
        <v>24</v>
      </c>
      <c r="H2383">
        <v>5522</v>
      </c>
      <c r="I2383" t="s">
        <v>67</v>
      </c>
      <c r="J2383">
        <f>VLOOKUP(I2383,[1]Key!$A$1:$C$72,2,FALSE)</f>
        <v>43.074890000000003</v>
      </c>
      <c r="K2383">
        <f>VLOOKUP(I2383,[1]Key!$A$1:$C$72,3,FALSE)</f>
        <v>-87.882810000000006</v>
      </c>
      <c r="L2383" t="s">
        <v>67</v>
      </c>
      <c r="M2383">
        <f>VLOOKUP(L2383,[1]Key!$A$1:$C$72,2,FALSE)</f>
        <v>43.074890000000003</v>
      </c>
      <c r="N2383">
        <f>VLOOKUP(L2383,[1]Key!$A$1:$C$72,3,FALSE)</f>
        <v>-87.882810000000006</v>
      </c>
      <c r="O2383">
        <v>20</v>
      </c>
      <c r="P2383">
        <v>0</v>
      </c>
      <c r="Q2383">
        <v>3</v>
      </c>
      <c r="R2383">
        <v>2.9</v>
      </c>
      <c r="S2383">
        <v>120</v>
      </c>
      <c r="T2383">
        <f t="shared" si="333"/>
        <v>-1</v>
      </c>
      <c r="U2383" s="1">
        <v>42787</v>
      </c>
      <c r="V2383" s="13">
        <f t="shared" si="334"/>
        <v>42767</v>
      </c>
      <c r="W2383" s="14">
        <f t="shared" si="335"/>
        <v>42787</v>
      </c>
      <c r="X2383" s="1" t="str">
        <f t="shared" si="336"/>
        <v>Tuesday</v>
      </c>
      <c r="Y2383" s="2">
        <v>0.7384722222222222</v>
      </c>
      <c r="Z2383" s="2">
        <f t="shared" si="337"/>
        <v>0.75</v>
      </c>
      <c r="AA2383">
        <f>1</f>
        <v>1</v>
      </c>
      <c r="AB2383" s="1">
        <v>42787</v>
      </c>
      <c r="AC2383" s="13">
        <f t="shared" si="338"/>
        <v>42767</v>
      </c>
      <c r="AD2383" s="14">
        <f t="shared" si="339"/>
        <v>42787</v>
      </c>
      <c r="AE2383" s="1" t="str">
        <f t="shared" si="340"/>
        <v>Tuesday</v>
      </c>
      <c r="AF2383" s="2">
        <v>0.7527314814814815</v>
      </c>
      <c r="AG2383" s="2">
        <f t="shared" si="341"/>
        <v>0.75</v>
      </c>
      <c r="AH2383" t="s">
        <v>35</v>
      </c>
    </row>
    <row r="2384" spans="1:34" x14ac:dyDescent="0.2">
      <c r="A2384">
        <v>1517518</v>
      </c>
      <c r="B2384" t="s">
        <v>20</v>
      </c>
      <c r="C2384" t="s">
        <v>147</v>
      </c>
      <c r="D2384" t="s">
        <v>22</v>
      </c>
      <c r="E2384">
        <v>53704</v>
      </c>
      <c r="F2384" t="s">
        <v>23</v>
      </c>
      <c r="G2384" t="s">
        <v>92</v>
      </c>
      <c r="H2384">
        <v>11097</v>
      </c>
      <c r="I2384" t="s">
        <v>36</v>
      </c>
      <c r="J2384">
        <f>VLOOKUP(I2384,[1]Key!$A$1:$C$72,2,FALSE)</f>
        <v>43.038580000000003</v>
      </c>
      <c r="K2384">
        <f>VLOOKUP(I2384,[1]Key!$A$1:$C$72,3,FALSE)</f>
        <v>-87.90934</v>
      </c>
      <c r="L2384" t="s">
        <v>36</v>
      </c>
      <c r="M2384">
        <f>VLOOKUP(L2384,[1]Key!$A$1:$C$72,2,FALSE)</f>
        <v>43.038580000000003</v>
      </c>
      <c r="N2384">
        <f>VLOOKUP(L2384,[1]Key!$A$1:$C$72,3,FALSE)</f>
        <v>-87.90934</v>
      </c>
      <c r="O2384">
        <v>1</v>
      </c>
      <c r="P2384">
        <v>0</v>
      </c>
      <c r="Q2384">
        <v>0.2</v>
      </c>
      <c r="R2384">
        <v>0.1</v>
      </c>
      <c r="S2384">
        <v>6</v>
      </c>
      <c r="T2384">
        <f t="shared" si="333"/>
        <v>-1</v>
      </c>
      <c r="U2384" s="1">
        <v>42788</v>
      </c>
      <c r="V2384" s="13">
        <f t="shared" si="334"/>
        <v>42767</v>
      </c>
      <c r="W2384" s="14">
        <f t="shared" si="335"/>
        <v>42788</v>
      </c>
      <c r="X2384" s="1" t="str">
        <f t="shared" si="336"/>
        <v>Wednesday</v>
      </c>
      <c r="Y2384" s="2">
        <v>0.5837268518518518</v>
      </c>
      <c r="Z2384" s="2">
        <f t="shared" si="337"/>
        <v>0.58333333333333326</v>
      </c>
      <c r="AA2384">
        <f>1</f>
        <v>1</v>
      </c>
      <c r="AB2384" s="1">
        <v>42788</v>
      </c>
      <c r="AC2384" s="13">
        <f t="shared" si="338"/>
        <v>42767</v>
      </c>
      <c r="AD2384" s="14">
        <f t="shared" si="339"/>
        <v>42788</v>
      </c>
      <c r="AE2384" s="1" t="str">
        <f t="shared" si="340"/>
        <v>Wednesday</v>
      </c>
      <c r="AF2384" s="2">
        <v>0.58436342592592594</v>
      </c>
      <c r="AG2384" s="2">
        <f t="shared" si="341"/>
        <v>0.58333333333333326</v>
      </c>
      <c r="AH2384" t="s">
        <v>35</v>
      </c>
    </row>
    <row r="2385" spans="1:34" x14ac:dyDescent="0.2">
      <c r="A2385">
        <v>1517518</v>
      </c>
      <c r="B2385" t="s">
        <v>20</v>
      </c>
      <c r="C2385" t="s">
        <v>147</v>
      </c>
      <c r="D2385" t="s">
        <v>22</v>
      </c>
      <c r="E2385">
        <v>53704</v>
      </c>
      <c r="F2385" t="s">
        <v>23</v>
      </c>
      <c r="G2385" t="s">
        <v>92</v>
      </c>
      <c r="H2385">
        <v>11051</v>
      </c>
      <c r="I2385" t="s">
        <v>36</v>
      </c>
      <c r="J2385">
        <f>VLOOKUP(I2385,[1]Key!$A$1:$C$72,2,FALSE)</f>
        <v>43.038580000000003</v>
      </c>
      <c r="K2385">
        <f>VLOOKUP(I2385,[1]Key!$A$1:$C$72,3,FALSE)</f>
        <v>-87.90934</v>
      </c>
      <c r="L2385" t="s">
        <v>36</v>
      </c>
      <c r="M2385">
        <f>VLOOKUP(L2385,[1]Key!$A$1:$C$72,2,FALSE)</f>
        <v>43.038580000000003</v>
      </c>
      <c r="N2385">
        <f>VLOOKUP(L2385,[1]Key!$A$1:$C$72,3,FALSE)</f>
        <v>-87.90934</v>
      </c>
      <c r="O2385">
        <v>5</v>
      </c>
      <c r="P2385">
        <v>0</v>
      </c>
      <c r="Q2385">
        <v>0.8</v>
      </c>
      <c r="R2385">
        <v>0.7</v>
      </c>
      <c r="S2385">
        <v>30</v>
      </c>
      <c r="T2385">
        <f t="shared" si="333"/>
        <v>-1</v>
      </c>
      <c r="U2385" s="1">
        <v>42788</v>
      </c>
      <c r="V2385" s="13">
        <f t="shared" si="334"/>
        <v>42767</v>
      </c>
      <c r="W2385" s="14">
        <f t="shared" si="335"/>
        <v>42788</v>
      </c>
      <c r="X2385" s="1" t="str">
        <f t="shared" si="336"/>
        <v>Wednesday</v>
      </c>
      <c r="Y2385" s="2">
        <v>0.59821759259259266</v>
      </c>
      <c r="Z2385" s="2">
        <f t="shared" si="337"/>
        <v>0.58333333333333326</v>
      </c>
      <c r="AA2385">
        <f>1</f>
        <v>1</v>
      </c>
      <c r="AB2385" s="1">
        <v>42788</v>
      </c>
      <c r="AC2385" s="13">
        <f t="shared" si="338"/>
        <v>42767</v>
      </c>
      <c r="AD2385" s="14">
        <f t="shared" si="339"/>
        <v>42788</v>
      </c>
      <c r="AE2385" s="1" t="str">
        <f t="shared" si="340"/>
        <v>Wednesday</v>
      </c>
      <c r="AF2385" s="2">
        <v>0.60173611111111114</v>
      </c>
      <c r="AG2385" s="2">
        <f t="shared" si="341"/>
        <v>0.58333333333333326</v>
      </c>
      <c r="AH2385" t="s">
        <v>35</v>
      </c>
    </row>
    <row r="2386" spans="1:34" x14ac:dyDescent="0.2">
      <c r="A2386">
        <v>1517518</v>
      </c>
      <c r="B2386" t="s">
        <v>20</v>
      </c>
      <c r="C2386" t="s">
        <v>147</v>
      </c>
      <c r="D2386" t="s">
        <v>22</v>
      </c>
      <c r="E2386">
        <v>53704</v>
      </c>
      <c r="F2386" t="s">
        <v>23</v>
      </c>
      <c r="G2386" t="s">
        <v>92</v>
      </c>
      <c r="H2386">
        <v>11051</v>
      </c>
      <c r="I2386" t="s">
        <v>36</v>
      </c>
      <c r="J2386">
        <f>VLOOKUP(I2386,[1]Key!$A$1:$C$72,2,FALSE)</f>
        <v>43.038580000000003</v>
      </c>
      <c r="K2386">
        <f>VLOOKUP(I2386,[1]Key!$A$1:$C$72,3,FALSE)</f>
        <v>-87.90934</v>
      </c>
      <c r="L2386" t="s">
        <v>32</v>
      </c>
      <c r="M2386">
        <f>VLOOKUP(L2386,[1]Key!$A$1:$C$72,2,FALSE)</f>
        <v>43.038719999999998</v>
      </c>
      <c r="N2386">
        <f>VLOOKUP(L2386,[1]Key!$A$1:$C$72,3,FALSE)</f>
        <v>-87.905339999999995</v>
      </c>
      <c r="O2386">
        <v>3</v>
      </c>
      <c r="P2386">
        <v>0</v>
      </c>
      <c r="Q2386">
        <v>0.5</v>
      </c>
      <c r="R2386">
        <v>0.4</v>
      </c>
      <c r="S2386">
        <v>18</v>
      </c>
      <c r="T2386">
        <f t="shared" si="333"/>
        <v>-1</v>
      </c>
      <c r="U2386" s="1">
        <v>42788</v>
      </c>
      <c r="V2386" s="13">
        <f t="shared" si="334"/>
        <v>42767</v>
      </c>
      <c r="W2386" s="14">
        <f t="shared" si="335"/>
        <v>42788</v>
      </c>
      <c r="X2386" s="1" t="str">
        <f t="shared" si="336"/>
        <v>Wednesday</v>
      </c>
      <c r="Y2386" s="2">
        <v>0.60215277777777776</v>
      </c>
      <c r="Z2386" s="2">
        <f t="shared" si="337"/>
        <v>0.58333333333333326</v>
      </c>
      <c r="AA2386">
        <f>1</f>
        <v>1</v>
      </c>
      <c r="AB2386" s="1">
        <v>42788</v>
      </c>
      <c r="AC2386" s="13">
        <f t="shared" si="338"/>
        <v>42767</v>
      </c>
      <c r="AD2386" s="14">
        <f t="shared" si="339"/>
        <v>42788</v>
      </c>
      <c r="AE2386" s="1" t="str">
        <f t="shared" si="340"/>
        <v>Wednesday</v>
      </c>
      <c r="AF2386" s="2">
        <v>0.60447916666666668</v>
      </c>
      <c r="AG2386" s="2">
        <f t="shared" si="341"/>
        <v>0.625</v>
      </c>
      <c r="AH2386" t="s">
        <v>27</v>
      </c>
    </row>
    <row r="2387" spans="1:34" x14ac:dyDescent="0.2">
      <c r="A2387">
        <v>1517518</v>
      </c>
      <c r="B2387" t="s">
        <v>20</v>
      </c>
      <c r="C2387" t="s">
        <v>147</v>
      </c>
      <c r="D2387" t="s">
        <v>22</v>
      </c>
      <c r="E2387">
        <v>53704</v>
      </c>
      <c r="F2387" t="s">
        <v>23</v>
      </c>
      <c r="G2387" t="s">
        <v>92</v>
      </c>
      <c r="H2387">
        <v>11097</v>
      </c>
      <c r="I2387" t="s">
        <v>32</v>
      </c>
      <c r="J2387">
        <f>VLOOKUP(I2387,[1]Key!$A$1:$C$72,2,FALSE)</f>
        <v>43.038719999999998</v>
      </c>
      <c r="K2387">
        <f>VLOOKUP(I2387,[1]Key!$A$1:$C$72,3,FALSE)</f>
        <v>-87.905339999999995</v>
      </c>
      <c r="L2387" t="s">
        <v>36</v>
      </c>
      <c r="M2387">
        <f>VLOOKUP(L2387,[1]Key!$A$1:$C$72,2,FALSE)</f>
        <v>43.038580000000003</v>
      </c>
      <c r="N2387">
        <f>VLOOKUP(L2387,[1]Key!$A$1:$C$72,3,FALSE)</f>
        <v>-87.90934</v>
      </c>
      <c r="O2387">
        <v>4</v>
      </c>
      <c r="P2387">
        <v>0</v>
      </c>
      <c r="Q2387">
        <v>0.6</v>
      </c>
      <c r="R2387">
        <v>0.6</v>
      </c>
      <c r="S2387">
        <v>24</v>
      </c>
      <c r="T2387">
        <f t="shared" si="333"/>
        <v>-1</v>
      </c>
      <c r="U2387" s="1">
        <v>42788</v>
      </c>
      <c r="V2387" s="13">
        <f t="shared" si="334"/>
        <v>42767</v>
      </c>
      <c r="W2387" s="14">
        <f t="shared" si="335"/>
        <v>42788</v>
      </c>
      <c r="X2387" s="1" t="str">
        <f t="shared" si="336"/>
        <v>Wednesday</v>
      </c>
      <c r="Y2387" s="2">
        <v>0.63277777777777777</v>
      </c>
      <c r="Z2387" s="2">
        <f t="shared" si="337"/>
        <v>0.625</v>
      </c>
      <c r="AA2387">
        <f>1</f>
        <v>1</v>
      </c>
      <c r="AB2387" s="1">
        <v>42788</v>
      </c>
      <c r="AC2387" s="13">
        <f t="shared" si="338"/>
        <v>42767</v>
      </c>
      <c r="AD2387" s="14">
        <f t="shared" si="339"/>
        <v>42788</v>
      </c>
      <c r="AE2387" s="1" t="str">
        <f t="shared" si="340"/>
        <v>Wednesday</v>
      </c>
      <c r="AF2387" s="2">
        <v>0.63552083333333331</v>
      </c>
      <c r="AG2387" s="2">
        <f t="shared" si="341"/>
        <v>0.625</v>
      </c>
      <c r="AH2387" t="s">
        <v>27</v>
      </c>
    </row>
    <row r="2388" spans="1:34" x14ac:dyDescent="0.2">
      <c r="A2388">
        <v>1517518</v>
      </c>
      <c r="B2388" t="s">
        <v>20</v>
      </c>
      <c r="C2388" t="s">
        <v>147</v>
      </c>
      <c r="D2388" t="s">
        <v>22</v>
      </c>
      <c r="E2388">
        <v>53704</v>
      </c>
      <c r="F2388" t="s">
        <v>23</v>
      </c>
      <c r="G2388" t="s">
        <v>92</v>
      </c>
      <c r="H2388">
        <v>42</v>
      </c>
      <c r="I2388" t="s">
        <v>73</v>
      </c>
      <c r="J2388">
        <f>VLOOKUP(I2388,[1]Key!$A$1:$C$72,2,FALSE)</f>
        <v>43.040349999999997</v>
      </c>
      <c r="K2388">
        <f>VLOOKUP(I2388,[1]Key!$A$1:$C$72,3,FALSE)</f>
        <v>-87.920760000000001</v>
      </c>
      <c r="L2388" t="s">
        <v>36</v>
      </c>
      <c r="M2388">
        <f>VLOOKUP(L2388,[1]Key!$A$1:$C$72,2,FALSE)</f>
        <v>43.038580000000003</v>
      </c>
      <c r="N2388">
        <f>VLOOKUP(L2388,[1]Key!$A$1:$C$72,3,FALSE)</f>
        <v>-87.90934</v>
      </c>
      <c r="O2388">
        <v>6</v>
      </c>
      <c r="P2388">
        <v>0</v>
      </c>
      <c r="Q2388">
        <v>0.9</v>
      </c>
      <c r="R2388">
        <v>0.9</v>
      </c>
      <c r="S2388">
        <v>36</v>
      </c>
      <c r="T2388">
        <f t="shared" si="333"/>
        <v>-1</v>
      </c>
      <c r="U2388" s="1">
        <v>42788</v>
      </c>
      <c r="V2388" s="13">
        <f t="shared" si="334"/>
        <v>42767</v>
      </c>
      <c r="W2388" s="14">
        <f t="shared" si="335"/>
        <v>42788</v>
      </c>
      <c r="X2388" s="1" t="str">
        <f t="shared" si="336"/>
        <v>Wednesday</v>
      </c>
      <c r="Y2388" s="2">
        <v>0.65435185185185185</v>
      </c>
      <c r="Z2388" s="2">
        <f t="shared" si="337"/>
        <v>0.66666666666666663</v>
      </c>
      <c r="AA2388">
        <f>1</f>
        <v>1</v>
      </c>
      <c r="AB2388" s="1">
        <v>42788</v>
      </c>
      <c r="AC2388" s="13">
        <f t="shared" si="338"/>
        <v>42767</v>
      </c>
      <c r="AD2388" s="14">
        <f t="shared" si="339"/>
        <v>42788</v>
      </c>
      <c r="AE2388" s="1" t="str">
        <f t="shared" si="340"/>
        <v>Wednesday</v>
      </c>
      <c r="AF2388" s="2">
        <v>0.65847222222222224</v>
      </c>
      <c r="AG2388" s="2">
        <f t="shared" si="341"/>
        <v>0.66666666666666663</v>
      </c>
      <c r="AH2388" t="s">
        <v>27</v>
      </c>
    </row>
    <row r="2389" spans="1:34" x14ac:dyDescent="0.2">
      <c r="A2389">
        <v>1517518</v>
      </c>
      <c r="B2389" t="s">
        <v>20</v>
      </c>
      <c r="C2389" t="s">
        <v>147</v>
      </c>
      <c r="D2389" t="s">
        <v>22</v>
      </c>
      <c r="E2389">
        <v>53704</v>
      </c>
      <c r="F2389" t="s">
        <v>23</v>
      </c>
      <c r="G2389" t="s">
        <v>92</v>
      </c>
      <c r="H2389">
        <v>42</v>
      </c>
      <c r="I2389" t="s">
        <v>73</v>
      </c>
      <c r="J2389">
        <f>VLOOKUP(I2389,[1]Key!$A$1:$C$72,2,FALSE)</f>
        <v>43.040349999999997</v>
      </c>
      <c r="K2389">
        <f>VLOOKUP(I2389,[1]Key!$A$1:$C$72,3,FALSE)</f>
        <v>-87.920760000000001</v>
      </c>
      <c r="L2389" t="s">
        <v>73</v>
      </c>
      <c r="M2389">
        <f>VLOOKUP(L2389,[1]Key!$A$1:$C$72,2,FALSE)</f>
        <v>43.040349999999997</v>
      </c>
      <c r="N2389">
        <f>VLOOKUP(L2389,[1]Key!$A$1:$C$72,3,FALSE)</f>
        <v>-87.920760000000001</v>
      </c>
      <c r="O2389">
        <v>1</v>
      </c>
      <c r="P2389">
        <v>0</v>
      </c>
      <c r="Q2389">
        <v>0.2</v>
      </c>
      <c r="R2389">
        <v>0.1</v>
      </c>
      <c r="S2389">
        <v>6</v>
      </c>
      <c r="T2389">
        <f t="shared" si="333"/>
        <v>-1</v>
      </c>
      <c r="U2389" s="1">
        <v>42788</v>
      </c>
      <c r="V2389" s="13">
        <f t="shared" si="334"/>
        <v>42767</v>
      </c>
      <c r="W2389" s="14">
        <f t="shared" si="335"/>
        <v>42788</v>
      </c>
      <c r="X2389" s="1" t="str">
        <f t="shared" si="336"/>
        <v>Wednesday</v>
      </c>
      <c r="Y2389" s="2">
        <v>0.65068287037037031</v>
      </c>
      <c r="Z2389" s="2">
        <f t="shared" si="337"/>
        <v>0.66666666666666663</v>
      </c>
      <c r="AA2389">
        <f>1</f>
        <v>1</v>
      </c>
      <c r="AB2389" s="1">
        <v>42788</v>
      </c>
      <c r="AC2389" s="13">
        <f t="shared" si="338"/>
        <v>42767</v>
      </c>
      <c r="AD2389" s="14">
        <f t="shared" si="339"/>
        <v>42788</v>
      </c>
      <c r="AE2389" s="1" t="str">
        <f t="shared" si="340"/>
        <v>Wednesday</v>
      </c>
      <c r="AF2389" s="2">
        <v>0.65119212962962958</v>
      </c>
      <c r="AG2389" s="2">
        <f t="shared" si="341"/>
        <v>0.66666666666666663</v>
      </c>
      <c r="AH2389" t="s">
        <v>35</v>
      </c>
    </row>
    <row r="2390" spans="1:34" x14ac:dyDescent="0.2">
      <c r="A2390">
        <v>1517518</v>
      </c>
      <c r="B2390" t="s">
        <v>20</v>
      </c>
      <c r="C2390" t="s">
        <v>147</v>
      </c>
      <c r="D2390" t="s">
        <v>22</v>
      </c>
      <c r="E2390">
        <v>53704</v>
      </c>
      <c r="F2390" t="s">
        <v>23</v>
      </c>
      <c r="G2390" t="s">
        <v>92</v>
      </c>
      <c r="H2390">
        <v>989</v>
      </c>
      <c r="I2390" t="s">
        <v>32</v>
      </c>
      <c r="J2390">
        <f>VLOOKUP(I2390,[1]Key!$A$1:$C$72,2,FALSE)</f>
        <v>43.038719999999998</v>
      </c>
      <c r="K2390">
        <f>VLOOKUP(I2390,[1]Key!$A$1:$C$72,3,FALSE)</f>
        <v>-87.905339999999995</v>
      </c>
      <c r="L2390" t="s">
        <v>32</v>
      </c>
      <c r="M2390">
        <f>VLOOKUP(L2390,[1]Key!$A$1:$C$72,2,FALSE)</f>
        <v>43.038719999999998</v>
      </c>
      <c r="N2390">
        <f>VLOOKUP(L2390,[1]Key!$A$1:$C$72,3,FALSE)</f>
        <v>-87.905339999999995</v>
      </c>
      <c r="O2390">
        <v>1</v>
      </c>
      <c r="P2390">
        <v>0</v>
      </c>
      <c r="Q2390">
        <v>0.2</v>
      </c>
      <c r="R2390">
        <v>0.1</v>
      </c>
      <c r="S2390">
        <v>6</v>
      </c>
      <c r="T2390">
        <f t="shared" si="333"/>
        <v>-1</v>
      </c>
      <c r="U2390" s="1">
        <v>42788</v>
      </c>
      <c r="V2390" s="13">
        <f t="shared" si="334"/>
        <v>42767</v>
      </c>
      <c r="W2390" s="14">
        <f t="shared" si="335"/>
        <v>42788</v>
      </c>
      <c r="X2390" s="1" t="str">
        <f t="shared" si="336"/>
        <v>Wednesday</v>
      </c>
      <c r="Y2390" s="2">
        <v>0.63052083333333331</v>
      </c>
      <c r="Z2390" s="2">
        <f t="shared" si="337"/>
        <v>0.625</v>
      </c>
      <c r="AA2390">
        <f>1</f>
        <v>1</v>
      </c>
      <c r="AB2390" s="1">
        <v>42788</v>
      </c>
      <c r="AC2390" s="13">
        <f t="shared" si="338"/>
        <v>42767</v>
      </c>
      <c r="AD2390" s="14">
        <f t="shared" si="339"/>
        <v>42788</v>
      </c>
      <c r="AE2390" s="1" t="str">
        <f t="shared" si="340"/>
        <v>Wednesday</v>
      </c>
      <c r="AF2390" s="2">
        <v>0.63067129629629626</v>
      </c>
      <c r="AG2390" s="2">
        <f t="shared" si="341"/>
        <v>0.625</v>
      </c>
      <c r="AH2390" t="s">
        <v>35</v>
      </c>
    </row>
    <row r="2391" spans="1:34" x14ac:dyDescent="0.2">
      <c r="A2391">
        <v>1517518</v>
      </c>
      <c r="B2391" t="s">
        <v>20</v>
      </c>
      <c r="C2391" t="s">
        <v>147</v>
      </c>
      <c r="D2391" t="s">
        <v>22</v>
      </c>
      <c r="E2391">
        <v>53704</v>
      </c>
      <c r="F2391" t="s">
        <v>23</v>
      </c>
      <c r="G2391" t="s">
        <v>92</v>
      </c>
      <c r="H2391">
        <v>11051</v>
      </c>
      <c r="I2391" t="s">
        <v>32</v>
      </c>
      <c r="J2391">
        <f>VLOOKUP(I2391,[1]Key!$A$1:$C$72,2,FALSE)</f>
        <v>43.038719999999998</v>
      </c>
      <c r="K2391">
        <f>VLOOKUP(I2391,[1]Key!$A$1:$C$72,3,FALSE)</f>
        <v>-87.905339999999995</v>
      </c>
      <c r="L2391" t="s">
        <v>43</v>
      </c>
      <c r="M2391">
        <f>VLOOKUP(L2391,[1]Key!$A$1:$C$72,2,FALSE)</f>
        <v>43.03886</v>
      </c>
      <c r="N2391">
        <f>VLOOKUP(L2391,[1]Key!$A$1:$C$72,3,FALSE)</f>
        <v>-87.902720000000002</v>
      </c>
      <c r="O2391">
        <v>9</v>
      </c>
      <c r="P2391">
        <v>0</v>
      </c>
      <c r="Q2391">
        <v>1.4</v>
      </c>
      <c r="R2391">
        <v>1.3</v>
      </c>
      <c r="S2391">
        <v>54</v>
      </c>
      <c r="T2391">
        <f t="shared" si="333"/>
        <v>-1</v>
      </c>
      <c r="U2391" s="1">
        <v>42788</v>
      </c>
      <c r="V2391" s="13">
        <f t="shared" si="334"/>
        <v>42767</v>
      </c>
      <c r="W2391" s="14">
        <f t="shared" si="335"/>
        <v>42788</v>
      </c>
      <c r="X2391" s="1" t="str">
        <f t="shared" si="336"/>
        <v>Wednesday</v>
      </c>
      <c r="Y2391" s="2">
        <v>0.6095949074074074</v>
      </c>
      <c r="Z2391" s="2">
        <f t="shared" si="337"/>
        <v>0.625</v>
      </c>
      <c r="AA2391">
        <f>1</f>
        <v>1</v>
      </c>
      <c r="AB2391" s="1">
        <v>42788</v>
      </c>
      <c r="AC2391" s="13">
        <f t="shared" si="338"/>
        <v>42767</v>
      </c>
      <c r="AD2391" s="14">
        <f t="shared" si="339"/>
        <v>42788</v>
      </c>
      <c r="AE2391" s="1" t="str">
        <f t="shared" si="340"/>
        <v>Wednesday</v>
      </c>
      <c r="AF2391" s="2">
        <v>0.61530092592592589</v>
      </c>
      <c r="AG2391" s="2">
        <f t="shared" si="341"/>
        <v>0.625</v>
      </c>
      <c r="AH2391" t="s">
        <v>27</v>
      </c>
    </row>
    <row r="2392" spans="1:34" x14ac:dyDescent="0.2">
      <c r="A2392">
        <v>1517518</v>
      </c>
      <c r="B2392" t="s">
        <v>20</v>
      </c>
      <c r="C2392" t="s">
        <v>147</v>
      </c>
      <c r="D2392" t="s">
        <v>22</v>
      </c>
      <c r="E2392">
        <v>53704</v>
      </c>
      <c r="F2392" t="s">
        <v>23</v>
      </c>
      <c r="G2392" t="s">
        <v>92</v>
      </c>
      <c r="H2392">
        <v>989</v>
      </c>
      <c r="I2392" t="s">
        <v>32</v>
      </c>
      <c r="J2392">
        <f>VLOOKUP(I2392,[1]Key!$A$1:$C$72,2,FALSE)</f>
        <v>43.038719999999998</v>
      </c>
      <c r="K2392">
        <f>VLOOKUP(I2392,[1]Key!$A$1:$C$72,3,FALSE)</f>
        <v>-87.905339999999995</v>
      </c>
      <c r="L2392" t="s">
        <v>32</v>
      </c>
      <c r="M2392">
        <f>VLOOKUP(L2392,[1]Key!$A$1:$C$72,2,FALSE)</f>
        <v>43.038719999999998</v>
      </c>
      <c r="N2392">
        <f>VLOOKUP(L2392,[1]Key!$A$1:$C$72,3,FALSE)</f>
        <v>-87.905339999999995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f t="shared" si="333"/>
        <v>-1</v>
      </c>
      <c r="U2392" s="1">
        <v>42788</v>
      </c>
      <c r="V2392" s="13">
        <f t="shared" si="334"/>
        <v>42767</v>
      </c>
      <c r="W2392" s="14">
        <f t="shared" si="335"/>
        <v>42788</v>
      </c>
      <c r="X2392" s="1" t="str">
        <f t="shared" si="336"/>
        <v>Wednesday</v>
      </c>
      <c r="Y2392" s="2">
        <v>0.6240162037037037</v>
      </c>
      <c r="Z2392" s="2">
        <f t="shared" si="337"/>
        <v>0.625</v>
      </c>
      <c r="AA2392">
        <f>1</f>
        <v>1</v>
      </c>
      <c r="AB2392" s="1">
        <v>42788</v>
      </c>
      <c r="AC2392" s="13">
        <f t="shared" si="338"/>
        <v>42767</v>
      </c>
      <c r="AD2392" s="14">
        <f t="shared" si="339"/>
        <v>42788</v>
      </c>
      <c r="AE2392" s="1" t="str">
        <f t="shared" si="340"/>
        <v>Wednesday</v>
      </c>
      <c r="AF2392" s="2">
        <v>0.62418981481481484</v>
      </c>
      <c r="AG2392" s="2">
        <f t="shared" si="341"/>
        <v>0.625</v>
      </c>
      <c r="AH2392" t="s">
        <v>35</v>
      </c>
    </row>
    <row r="2393" spans="1:34" x14ac:dyDescent="0.2">
      <c r="A2393">
        <v>1517518</v>
      </c>
      <c r="B2393" t="s">
        <v>20</v>
      </c>
      <c r="C2393" t="s">
        <v>147</v>
      </c>
      <c r="D2393" t="s">
        <v>22</v>
      </c>
      <c r="E2393">
        <v>53704</v>
      </c>
      <c r="F2393" t="s">
        <v>23</v>
      </c>
      <c r="G2393" t="s">
        <v>92</v>
      </c>
      <c r="H2393">
        <v>5452</v>
      </c>
      <c r="I2393" t="s">
        <v>59</v>
      </c>
      <c r="J2393">
        <f>VLOOKUP(I2393,[1]Key!$A$1:$C$72,2,FALSE)</f>
        <v>43.060580000000002</v>
      </c>
      <c r="K2393">
        <f>VLOOKUP(I2393,[1]Key!$A$1:$C$72,3,FALSE)</f>
        <v>-87.998589999999993</v>
      </c>
      <c r="L2393" t="s">
        <v>59</v>
      </c>
      <c r="M2393">
        <f>VLOOKUP(L2393,[1]Key!$A$1:$C$72,2,FALSE)</f>
        <v>43.060580000000002</v>
      </c>
      <c r="N2393">
        <f>VLOOKUP(L2393,[1]Key!$A$1:$C$72,3,FALSE)</f>
        <v>-87.998589999999993</v>
      </c>
      <c r="O2393">
        <v>1</v>
      </c>
      <c r="P2393">
        <v>0</v>
      </c>
      <c r="Q2393">
        <v>0.2</v>
      </c>
      <c r="R2393">
        <v>0.1</v>
      </c>
      <c r="S2393">
        <v>6</v>
      </c>
      <c r="T2393">
        <f t="shared" si="333"/>
        <v>-1</v>
      </c>
      <c r="U2393" s="1">
        <v>42788</v>
      </c>
      <c r="V2393" s="13">
        <f t="shared" si="334"/>
        <v>42767</v>
      </c>
      <c r="W2393" s="14">
        <f t="shared" si="335"/>
        <v>42788</v>
      </c>
      <c r="X2393" s="1" t="str">
        <f t="shared" si="336"/>
        <v>Wednesday</v>
      </c>
      <c r="Y2393" s="2">
        <v>0.68356481481481479</v>
      </c>
      <c r="Z2393" s="2">
        <f t="shared" si="337"/>
        <v>0.66666666666666663</v>
      </c>
      <c r="AA2393">
        <f>1</f>
        <v>1</v>
      </c>
      <c r="AB2393" s="1">
        <v>42788</v>
      </c>
      <c r="AC2393" s="13">
        <f t="shared" si="338"/>
        <v>42767</v>
      </c>
      <c r="AD2393" s="14">
        <f t="shared" si="339"/>
        <v>42788</v>
      </c>
      <c r="AE2393" s="1" t="str">
        <f t="shared" si="340"/>
        <v>Wednesday</v>
      </c>
      <c r="AF2393" s="2">
        <v>0.6841666666666667</v>
      </c>
      <c r="AG2393" s="2">
        <f t="shared" si="341"/>
        <v>0.66666666666666663</v>
      </c>
      <c r="AH2393" t="s">
        <v>35</v>
      </c>
    </row>
    <row r="2394" spans="1:34" x14ac:dyDescent="0.2">
      <c r="A2394">
        <v>1517518</v>
      </c>
      <c r="B2394" t="s">
        <v>20</v>
      </c>
      <c r="C2394" t="s">
        <v>147</v>
      </c>
      <c r="D2394" t="s">
        <v>22</v>
      </c>
      <c r="E2394">
        <v>53704</v>
      </c>
      <c r="F2394" t="s">
        <v>23</v>
      </c>
      <c r="G2394" t="s">
        <v>92</v>
      </c>
      <c r="H2394">
        <v>11116</v>
      </c>
      <c r="I2394" t="s">
        <v>59</v>
      </c>
      <c r="J2394">
        <f>VLOOKUP(I2394,[1]Key!$A$1:$C$72,2,FALSE)</f>
        <v>43.060580000000002</v>
      </c>
      <c r="K2394">
        <f>VLOOKUP(I2394,[1]Key!$A$1:$C$72,3,FALSE)</f>
        <v>-87.998589999999993</v>
      </c>
      <c r="L2394" t="s">
        <v>59</v>
      </c>
      <c r="M2394">
        <f>VLOOKUP(L2394,[1]Key!$A$1:$C$72,2,FALSE)</f>
        <v>43.060580000000002</v>
      </c>
      <c r="N2394">
        <f>VLOOKUP(L2394,[1]Key!$A$1:$C$72,3,FALSE)</f>
        <v>-87.998589999999993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f t="shared" si="333"/>
        <v>-1</v>
      </c>
      <c r="U2394" s="1">
        <v>42788</v>
      </c>
      <c r="V2394" s="13">
        <f t="shared" si="334"/>
        <v>42767</v>
      </c>
      <c r="W2394" s="14">
        <f t="shared" si="335"/>
        <v>42788</v>
      </c>
      <c r="X2394" s="1" t="str">
        <f t="shared" si="336"/>
        <v>Wednesday</v>
      </c>
      <c r="Y2394" s="2">
        <v>0.68064814814814811</v>
      </c>
      <c r="Z2394" s="2">
        <f t="shared" si="337"/>
        <v>0.66666666666666663</v>
      </c>
      <c r="AA2394">
        <f>1</f>
        <v>1</v>
      </c>
      <c r="AB2394" s="1">
        <v>42788</v>
      </c>
      <c r="AC2394" s="13">
        <f t="shared" si="338"/>
        <v>42767</v>
      </c>
      <c r="AD2394" s="14">
        <f t="shared" si="339"/>
        <v>42788</v>
      </c>
      <c r="AE2394" s="1" t="str">
        <f t="shared" si="340"/>
        <v>Wednesday</v>
      </c>
      <c r="AF2394" s="2">
        <v>0.68103009259259262</v>
      </c>
      <c r="AG2394" s="2">
        <f t="shared" si="341"/>
        <v>0.66666666666666663</v>
      </c>
      <c r="AH2394" t="s">
        <v>35</v>
      </c>
    </row>
    <row r="2395" spans="1:34" x14ac:dyDescent="0.2">
      <c r="A2395">
        <v>1517760</v>
      </c>
      <c r="B2395" t="s">
        <v>20</v>
      </c>
      <c r="C2395" t="s">
        <v>28</v>
      </c>
      <c r="D2395" t="s">
        <v>22</v>
      </c>
      <c r="E2395">
        <v>53212</v>
      </c>
      <c r="F2395" t="s">
        <v>23</v>
      </c>
      <c r="G2395" t="s">
        <v>24</v>
      </c>
      <c r="H2395">
        <v>5475</v>
      </c>
      <c r="I2395" t="s">
        <v>32</v>
      </c>
      <c r="J2395">
        <f>VLOOKUP(I2395,[1]Key!$A$1:$C$72,2,FALSE)</f>
        <v>43.038719999999998</v>
      </c>
      <c r="K2395">
        <f>VLOOKUP(I2395,[1]Key!$A$1:$C$72,3,FALSE)</f>
        <v>-87.905339999999995</v>
      </c>
      <c r="L2395" t="s">
        <v>50</v>
      </c>
      <c r="M2395">
        <f>VLOOKUP(L2395,[1]Key!$A$1:$C$72,2,FALSE)</f>
        <v>43.052549999999997</v>
      </c>
      <c r="N2395">
        <f>VLOOKUP(L2395,[1]Key!$A$1:$C$72,3,FALSE)</f>
        <v>-87.909329999999997</v>
      </c>
      <c r="O2395">
        <v>10</v>
      </c>
      <c r="P2395">
        <v>0</v>
      </c>
      <c r="Q2395">
        <v>1.5</v>
      </c>
      <c r="R2395">
        <v>1.4</v>
      </c>
      <c r="S2395">
        <v>60</v>
      </c>
      <c r="T2395">
        <f t="shared" si="333"/>
        <v>-1</v>
      </c>
      <c r="U2395" s="1">
        <v>42793</v>
      </c>
      <c r="V2395" s="13">
        <f t="shared" si="334"/>
        <v>42767</v>
      </c>
      <c r="W2395" s="14">
        <f t="shared" si="335"/>
        <v>42793</v>
      </c>
      <c r="X2395" s="1" t="str">
        <f t="shared" si="336"/>
        <v>Monday</v>
      </c>
      <c r="Y2395" s="2">
        <v>0.72515046296296293</v>
      </c>
      <c r="Z2395" s="2">
        <f t="shared" si="337"/>
        <v>0.70833333333333326</v>
      </c>
      <c r="AA2395">
        <f>1</f>
        <v>1</v>
      </c>
      <c r="AB2395" s="1">
        <v>42793</v>
      </c>
      <c r="AC2395" s="13">
        <f t="shared" si="338"/>
        <v>42767</v>
      </c>
      <c r="AD2395" s="14">
        <f t="shared" si="339"/>
        <v>42793</v>
      </c>
      <c r="AE2395" s="1" t="str">
        <f t="shared" si="340"/>
        <v>Monday</v>
      </c>
      <c r="AF2395" s="2">
        <v>0.73202546296296289</v>
      </c>
      <c r="AG2395" s="2">
        <f t="shared" si="341"/>
        <v>0.75</v>
      </c>
      <c r="AH2395" t="s">
        <v>27</v>
      </c>
    </row>
    <row r="2396" spans="1:34" x14ac:dyDescent="0.2">
      <c r="A2396">
        <v>1517760</v>
      </c>
      <c r="B2396" t="s">
        <v>20</v>
      </c>
      <c r="C2396" t="s">
        <v>28</v>
      </c>
      <c r="D2396" t="s">
        <v>22</v>
      </c>
      <c r="E2396">
        <v>53212</v>
      </c>
      <c r="F2396" t="s">
        <v>23</v>
      </c>
      <c r="G2396" t="s">
        <v>24</v>
      </c>
      <c r="H2396">
        <v>202</v>
      </c>
      <c r="I2396" t="s">
        <v>50</v>
      </c>
      <c r="J2396">
        <f>VLOOKUP(I2396,[1]Key!$A$1:$C$72,2,FALSE)</f>
        <v>43.052549999999997</v>
      </c>
      <c r="K2396">
        <f>VLOOKUP(I2396,[1]Key!$A$1:$C$72,3,FALSE)</f>
        <v>-87.909329999999997</v>
      </c>
      <c r="L2396" t="s">
        <v>32</v>
      </c>
      <c r="M2396">
        <f>VLOOKUP(L2396,[1]Key!$A$1:$C$72,2,FALSE)</f>
        <v>43.038719999999998</v>
      </c>
      <c r="N2396">
        <f>VLOOKUP(L2396,[1]Key!$A$1:$C$72,3,FALSE)</f>
        <v>-87.905339999999995</v>
      </c>
      <c r="O2396">
        <v>17</v>
      </c>
      <c r="P2396">
        <v>0</v>
      </c>
      <c r="Q2396">
        <v>2.6</v>
      </c>
      <c r="R2396">
        <v>2.4</v>
      </c>
      <c r="S2396">
        <v>102</v>
      </c>
      <c r="T2396">
        <f t="shared" si="333"/>
        <v>-1</v>
      </c>
      <c r="U2396" s="1">
        <v>42789</v>
      </c>
      <c r="V2396" s="13">
        <f t="shared" si="334"/>
        <v>42767</v>
      </c>
      <c r="W2396" s="14">
        <f t="shared" si="335"/>
        <v>42789</v>
      </c>
      <c r="X2396" s="1" t="str">
        <f t="shared" si="336"/>
        <v>Thursday</v>
      </c>
      <c r="Y2396" s="2">
        <v>0.29371527777777778</v>
      </c>
      <c r="Z2396" s="2">
        <f t="shared" si="337"/>
        <v>0.29166666666666663</v>
      </c>
      <c r="AA2396">
        <f>1</f>
        <v>1</v>
      </c>
      <c r="AB2396" s="1">
        <v>42789</v>
      </c>
      <c r="AC2396" s="13">
        <f t="shared" si="338"/>
        <v>42767</v>
      </c>
      <c r="AD2396" s="14">
        <f t="shared" si="339"/>
        <v>42789</v>
      </c>
      <c r="AE2396" s="1" t="str">
        <f t="shared" si="340"/>
        <v>Thursday</v>
      </c>
      <c r="AF2396" s="2">
        <v>0.3049189814814815</v>
      </c>
      <c r="AG2396" s="2">
        <f t="shared" si="341"/>
        <v>0.29166666666666663</v>
      </c>
      <c r="AH2396" t="s">
        <v>27</v>
      </c>
    </row>
    <row r="2397" spans="1:34" x14ac:dyDescent="0.2">
      <c r="A2397">
        <v>1517760</v>
      </c>
      <c r="B2397" t="s">
        <v>20</v>
      </c>
      <c r="C2397" t="s">
        <v>28</v>
      </c>
      <c r="D2397" t="s">
        <v>22</v>
      </c>
      <c r="E2397">
        <v>53212</v>
      </c>
      <c r="F2397" t="s">
        <v>23</v>
      </c>
      <c r="G2397" t="s">
        <v>24</v>
      </c>
      <c r="H2397">
        <v>11130</v>
      </c>
      <c r="I2397" t="s">
        <v>50</v>
      </c>
      <c r="J2397">
        <f>VLOOKUP(I2397,[1]Key!$A$1:$C$72,2,FALSE)</f>
        <v>43.052549999999997</v>
      </c>
      <c r="K2397">
        <f>VLOOKUP(I2397,[1]Key!$A$1:$C$72,3,FALSE)</f>
        <v>-87.909329999999997</v>
      </c>
      <c r="L2397" t="s">
        <v>73</v>
      </c>
      <c r="M2397">
        <f>VLOOKUP(L2397,[1]Key!$A$1:$C$72,2,FALSE)</f>
        <v>43.040349999999997</v>
      </c>
      <c r="N2397">
        <f>VLOOKUP(L2397,[1]Key!$A$1:$C$72,3,FALSE)</f>
        <v>-87.920760000000001</v>
      </c>
      <c r="O2397">
        <v>23</v>
      </c>
      <c r="P2397">
        <v>0</v>
      </c>
      <c r="Q2397">
        <v>3.5</v>
      </c>
      <c r="R2397">
        <v>3.3</v>
      </c>
      <c r="S2397">
        <v>138</v>
      </c>
      <c r="T2397">
        <f t="shared" si="333"/>
        <v>-1</v>
      </c>
      <c r="U2397" s="1">
        <v>42790</v>
      </c>
      <c r="V2397" s="13">
        <f t="shared" si="334"/>
        <v>42767</v>
      </c>
      <c r="W2397" s="14">
        <f t="shared" si="335"/>
        <v>42790</v>
      </c>
      <c r="X2397" s="1" t="str">
        <f t="shared" si="336"/>
        <v>Friday</v>
      </c>
      <c r="Y2397" s="2">
        <v>0.32510416666666669</v>
      </c>
      <c r="Z2397" s="2">
        <f t="shared" si="337"/>
        <v>0.33333333333333331</v>
      </c>
      <c r="AA2397">
        <f>1</f>
        <v>1</v>
      </c>
      <c r="AB2397" s="1">
        <v>42790</v>
      </c>
      <c r="AC2397" s="13">
        <f t="shared" si="338"/>
        <v>42767</v>
      </c>
      <c r="AD2397" s="14">
        <f t="shared" si="339"/>
        <v>42790</v>
      </c>
      <c r="AE2397" s="1" t="str">
        <f t="shared" si="340"/>
        <v>Friday</v>
      </c>
      <c r="AF2397" s="2">
        <v>0.34158564814814812</v>
      </c>
      <c r="AG2397" s="2">
        <f t="shared" si="341"/>
        <v>0.33333333333333331</v>
      </c>
      <c r="AH2397" t="s">
        <v>27</v>
      </c>
    </row>
    <row r="2398" spans="1:34" x14ac:dyDescent="0.2">
      <c r="A2398">
        <v>1518070</v>
      </c>
      <c r="B2398" t="s">
        <v>20</v>
      </c>
      <c r="C2398" t="s">
        <v>28</v>
      </c>
      <c r="D2398" t="s">
        <v>22</v>
      </c>
      <c r="E2398">
        <v>53211</v>
      </c>
      <c r="F2398" t="s">
        <v>23</v>
      </c>
      <c r="G2398" t="s">
        <v>92</v>
      </c>
      <c r="H2398">
        <v>5459</v>
      </c>
      <c r="I2398" t="s">
        <v>50</v>
      </c>
      <c r="J2398">
        <f>VLOOKUP(I2398,[1]Key!$A$1:$C$72,2,FALSE)</f>
        <v>43.052549999999997</v>
      </c>
      <c r="K2398">
        <f>VLOOKUP(I2398,[1]Key!$A$1:$C$72,3,FALSE)</f>
        <v>-87.909329999999997</v>
      </c>
      <c r="L2398" t="s">
        <v>50</v>
      </c>
      <c r="M2398">
        <f>VLOOKUP(L2398,[1]Key!$A$1:$C$72,2,FALSE)</f>
        <v>43.052549999999997</v>
      </c>
      <c r="N2398">
        <f>VLOOKUP(L2398,[1]Key!$A$1:$C$72,3,FALSE)</f>
        <v>-87.909329999999997</v>
      </c>
      <c r="O2398">
        <v>1</v>
      </c>
      <c r="P2398">
        <v>0</v>
      </c>
      <c r="Q2398">
        <v>0.2</v>
      </c>
      <c r="R2398">
        <v>0.1</v>
      </c>
      <c r="S2398">
        <v>6</v>
      </c>
      <c r="T2398">
        <f t="shared" si="333"/>
        <v>-1</v>
      </c>
      <c r="U2398" s="1">
        <v>42789</v>
      </c>
      <c r="V2398" s="13">
        <f t="shared" si="334"/>
        <v>42767</v>
      </c>
      <c r="W2398" s="14">
        <f t="shared" si="335"/>
        <v>42789</v>
      </c>
      <c r="X2398" s="1" t="str">
        <f t="shared" si="336"/>
        <v>Thursday</v>
      </c>
      <c r="Y2398" s="2">
        <v>0.75541666666666663</v>
      </c>
      <c r="Z2398" s="2">
        <f t="shared" si="337"/>
        <v>0.75</v>
      </c>
      <c r="AA2398">
        <f>1</f>
        <v>1</v>
      </c>
      <c r="AB2398" s="1">
        <v>42789</v>
      </c>
      <c r="AC2398" s="13">
        <f t="shared" si="338"/>
        <v>42767</v>
      </c>
      <c r="AD2398" s="14">
        <f t="shared" si="339"/>
        <v>42789</v>
      </c>
      <c r="AE2398" s="1" t="str">
        <f t="shared" si="340"/>
        <v>Thursday</v>
      </c>
      <c r="AF2398" s="2">
        <v>0.75596064814814812</v>
      </c>
      <c r="AG2398" s="2">
        <f t="shared" si="341"/>
        <v>0.75</v>
      </c>
      <c r="AH2398" t="s">
        <v>35</v>
      </c>
    </row>
    <row r="2399" spans="1:34" x14ac:dyDescent="0.2">
      <c r="A2399">
        <v>1518070</v>
      </c>
      <c r="B2399" t="s">
        <v>20</v>
      </c>
      <c r="C2399" t="s">
        <v>28</v>
      </c>
      <c r="D2399" t="s">
        <v>22</v>
      </c>
      <c r="E2399">
        <v>53211</v>
      </c>
      <c r="F2399" t="s">
        <v>23</v>
      </c>
      <c r="G2399" t="s">
        <v>92</v>
      </c>
      <c r="H2399">
        <v>5569</v>
      </c>
      <c r="I2399" t="s">
        <v>50</v>
      </c>
      <c r="J2399">
        <f>VLOOKUP(I2399,[1]Key!$A$1:$C$72,2,FALSE)</f>
        <v>43.052549999999997</v>
      </c>
      <c r="K2399">
        <f>VLOOKUP(I2399,[1]Key!$A$1:$C$72,3,FALSE)</f>
        <v>-87.909329999999997</v>
      </c>
      <c r="L2399" t="s">
        <v>30</v>
      </c>
      <c r="M2399">
        <f>VLOOKUP(L2399,[1]Key!$A$1:$C$72,2,FALSE)</f>
        <v>43.05847</v>
      </c>
      <c r="N2399">
        <f>VLOOKUP(L2399,[1]Key!$A$1:$C$72,3,FALSE)</f>
        <v>-87.898079999999993</v>
      </c>
      <c r="O2399">
        <v>6</v>
      </c>
      <c r="P2399">
        <v>0</v>
      </c>
      <c r="Q2399">
        <v>0.9</v>
      </c>
      <c r="R2399">
        <v>0.9</v>
      </c>
      <c r="S2399">
        <v>36</v>
      </c>
      <c r="T2399">
        <f t="shared" si="333"/>
        <v>-1</v>
      </c>
      <c r="U2399" s="1">
        <v>42790</v>
      </c>
      <c r="V2399" s="13">
        <f t="shared" si="334"/>
        <v>42767</v>
      </c>
      <c r="W2399" s="14">
        <f t="shared" si="335"/>
        <v>42790</v>
      </c>
      <c r="X2399" s="1" t="str">
        <f t="shared" si="336"/>
        <v>Friday</v>
      </c>
      <c r="Y2399" s="2">
        <v>0.72129629629629621</v>
      </c>
      <c r="Z2399" s="2">
        <f t="shared" si="337"/>
        <v>0.70833333333333326</v>
      </c>
      <c r="AA2399">
        <f>1</f>
        <v>1</v>
      </c>
      <c r="AB2399" s="1">
        <v>42790</v>
      </c>
      <c r="AC2399" s="13">
        <f t="shared" si="338"/>
        <v>42767</v>
      </c>
      <c r="AD2399" s="14">
        <f t="shared" si="339"/>
        <v>42790</v>
      </c>
      <c r="AE2399" s="1" t="str">
        <f t="shared" si="340"/>
        <v>Friday</v>
      </c>
      <c r="AF2399" s="2">
        <v>0.72505787037037039</v>
      </c>
      <c r="AG2399" s="2">
        <f t="shared" si="341"/>
        <v>0.70833333333333326</v>
      </c>
      <c r="AH2399" t="s">
        <v>27</v>
      </c>
    </row>
    <row r="2400" spans="1:34" x14ac:dyDescent="0.2">
      <c r="A2400">
        <v>1518070</v>
      </c>
      <c r="B2400" t="s">
        <v>20</v>
      </c>
      <c r="C2400" t="s">
        <v>28</v>
      </c>
      <c r="D2400" t="s">
        <v>22</v>
      </c>
      <c r="E2400">
        <v>53211</v>
      </c>
      <c r="F2400" t="s">
        <v>23</v>
      </c>
      <c r="G2400" t="s">
        <v>92</v>
      </c>
      <c r="H2400">
        <v>5479</v>
      </c>
      <c r="I2400" t="s">
        <v>50</v>
      </c>
      <c r="J2400">
        <f>VLOOKUP(I2400,[1]Key!$A$1:$C$72,2,FALSE)</f>
        <v>43.052549999999997</v>
      </c>
      <c r="K2400">
        <f>VLOOKUP(I2400,[1]Key!$A$1:$C$72,3,FALSE)</f>
        <v>-87.909329999999997</v>
      </c>
      <c r="L2400" t="s">
        <v>84</v>
      </c>
      <c r="M2400">
        <f>VLOOKUP(L2400,[1]Key!$A$1:$C$72,2,FALSE)</f>
        <v>43.024340000000002</v>
      </c>
      <c r="N2400">
        <f>VLOOKUP(L2400,[1]Key!$A$1:$C$72,3,FALSE)</f>
        <v>-87.916753</v>
      </c>
      <c r="O2400">
        <v>19</v>
      </c>
      <c r="P2400">
        <v>0</v>
      </c>
      <c r="Q2400">
        <v>2.9</v>
      </c>
      <c r="R2400">
        <v>2.7</v>
      </c>
      <c r="S2400">
        <v>114</v>
      </c>
      <c r="T2400">
        <f t="shared" si="333"/>
        <v>-1</v>
      </c>
      <c r="U2400" s="1">
        <v>42793</v>
      </c>
      <c r="V2400" s="13">
        <f t="shared" si="334"/>
        <v>42767</v>
      </c>
      <c r="W2400" s="14">
        <f t="shared" si="335"/>
        <v>42793</v>
      </c>
      <c r="X2400" s="1" t="str">
        <f t="shared" si="336"/>
        <v>Monday</v>
      </c>
      <c r="Y2400" s="2">
        <v>0.71332175925925922</v>
      </c>
      <c r="Z2400" s="2">
        <f t="shared" si="337"/>
        <v>0.70833333333333326</v>
      </c>
      <c r="AA2400">
        <f>1</f>
        <v>1</v>
      </c>
      <c r="AB2400" s="1">
        <v>42793</v>
      </c>
      <c r="AC2400" s="13">
        <f t="shared" si="338"/>
        <v>42767</v>
      </c>
      <c r="AD2400" s="14">
        <f t="shared" si="339"/>
        <v>42793</v>
      </c>
      <c r="AE2400" s="1" t="str">
        <f t="shared" si="340"/>
        <v>Monday</v>
      </c>
      <c r="AF2400" s="2">
        <v>0.72696759259259258</v>
      </c>
      <c r="AG2400" s="2">
        <f t="shared" si="341"/>
        <v>0.70833333333333326</v>
      </c>
      <c r="AH2400" t="s">
        <v>27</v>
      </c>
    </row>
    <row r="2401" spans="1:34" x14ac:dyDescent="0.2">
      <c r="A2401">
        <v>1518070</v>
      </c>
      <c r="B2401" t="s">
        <v>20</v>
      </c>
      <c r="C2401" t="s">
        <v>28</v>
      </c>
      <c r="D2401" t="s">
        <v>22</v>
      </c>
      <c r="E2401">
        <v>53211</v>
      </c>
      <c r="F2401" t="s">
        <v>23</v>
      </c>
      <c r="G2401" t="s">
        <v>92</v>
      </c>
      <c r="H2401">
        <v>11082</v>
      </c>
      <c r="I2401" t="s">
        <v>81</v>
      </c>
      <c r="J2401">
        <f>VLOOKUP(I2401,[1]Key!$A$1:$C$72,2,FALSE)</f>
        <v>43.06033</v>
      </c>
      <c r="K2401">
        <f>VLOOKUP(I2401,[1]Key!$A$1:$C$72,3,FALSE)</f>
        <v>-87.89546</v>
      </c>
      <c r="L2401" t="s">
        <v>93</v>
      </c>
      <c r="M2401">
        <f>VLOOKUP(L2401,[1]Key!$A$1:$C$72,2,FALSE)</f>
        <v>43.069021999999997</v>
      </c>
      <c r="N2401">
        <f>VLOOKUP(L2401,[1]Key!$A$1:$C$72,3,FALSE)</f>
        <v>-87.887940999999998</v>
      </c>
      <c r="O2401">
        <v>8</v>
      </c>
      <c r="P2401">
        <v>0</v>
      </c>
      <c r="Q2401">
        <v>1.2</v>
      </c>
      <c r="R2401">
        <v>1.1000000000000001</v>
      </c>
      <c r="S2401">
        <v>48</v>
      </c>
      <c r="T2401">
        <f t="shared" si="333"/>
        <v>-1</v>
      </c>
      <c r="U2401" s="1">
        <v>42792</v>
      </c>
      <c r="V2401" s="13">
        <f t="shared" si="334"/>
        <v>42767</v>
      </c>
      <c r="W2401" s="14">
        <f t="shared" si="335"/>
        <v>42792</v>
      </c>
      <c r="X2401" s="1" t="str">
        <f t="shared" si="336"/>
        <v>Sunday</v>
      </c>
      <c r="Y2401" s="2">
        <v>0.77202546296296293</v>
      </c>
      <c r="Z2401" s="2">
        <f t="shared" si="337"/>
        <v>0.79166666666666663</v>
      </c>
      <c r="AA2401">
        <f>1</f>
        <v>1</v>
      </c>
      <c r="AB2401" s="1">
        <v>42792</v>
      </c>
      <c r="AC2401" s="13">
        <f t="shared" si="338"/>
        <v>42767</v>
      </c>
      <c r="AD2401" s="14">
        <f t="shared" si="339"/>
        <v>42792</v>
      </c>
      <c r="AE2401" s="1" t="str">
        <f t="shared" si="340"/>
        <v>Sunday</v>
      </c>
      <c r="AF2401" s="2">
        <v>0.77744212962962955</v>
      </c>
      <c r="AG2401" s="2">
        <f t="shared" si="341"/>
        <v>0.79166666666666663</v>
      </c>
      <c r="AH2401" t="s">
        <v>27</v>
      </c>
    </row>
    <row r="2402" spans="1:34" x14ac:dyDescent="0.2">
      <c r="A2402">
        <v>1518070</v>
      </c>
      <c r="B2402" t="s">
        <v>20</v>
      </c>
      <c r="C2402" t="s">
        <v>28</v>
      </c>
      <c r="D2402" t="s">
        <v>22</v>
      </c>
      <c r="E2402">
        <v>53211</v>
      </c>
      <c r="F2402" t="s">
        <v>23</v>
      </c>
      <c r="G2402" t="s">
        <v>92</v>
      </c>
      <c r="H2402">
        <v>5489</v>
      </c>
      <c r="I2402" t="s">
        <v>81</v>
      </c>
      <c r="J2402">
        <f>VLOOKUP(I2402,[1]Key!$A$1:$C$72,2,FALSE)</f>
        <v>43.06033</v>
      </c>
      <c r="K2402">
        <f>VLOOKUP(I2402,[1]Key!$A$1:$C$72,3,FALSE)</f>
        <v>-87.89546</v>
      </c>
      <c r="L2402" t="s">
        <v>93</v>
      </c>
      <c r="M2402">
        <f>VLOOKUP(L2402,[1]Key!$A$1:$C$72,2,FALSE)</f>
        <v>43.069021999999997</v>
      </c>
      <c r="N2402">
        <f>VLOOKUP(L2402,[1]Key!$A$1:$C$72,3,FALSE)</f>
        <v>-87.887940999999998</v>
      </c>
      <c r="O2402">
        <v>9</v>
      </c>
      <c r="P2402">
        <v>0</v>
      </c>
      <c r="Q2402">
        <v>1.4</v>
      </c>
      <c r="R2402">
        <v>1.3</v>
      </c>
      <c r="S2402">
        <v>54</v>
      </c>
      <c r="T2402">
        <f t="shared" si="333"/>
        <v>-1</v>
      </c>
      <c r="U2402" s="1">
        <v>42790</v>
      </c>
      <c r="V2402" s="13">
        <f t="shared" si="334"/>
        <v>42767</v>
      </c>
      <c r="W2402" s="14">
        <f t="shared" si="335"/>
        <v>42790</v>
      </c>
      <c r="X2402" s="1" t="str">
        <f t="shared" si="336"/>
        <v>Friday</v>
      </c>
      <c r="Y2402" s="2">
        <v>0.75572916666666667</v>
      </c>
      <c r="Z2402" s="2">
        <f t="shared" si="337"/>
        <v>0.75</v>
      </c>
      <c r="AA2402">
        <f>1</f>
        <v>1</v>
      </c>
      <c r="AB2402" s="1">
        <v>42790</v>
      </c>
      <c r="AC2402" s="13">
        <f t="shared" si="338"/>
        <v>42767</v>
      </c>
      <c r="AD2402" s="14">
        <f t="shared" si="339"/>
        <v>42790</v>
      </c>
      <c r="AE2402" s="1" t="str">
        <f t="shared" si="340"/>
        <v>Friday</v>
      </c>
      <c r="AF2402" s="2">
        <v>0.76199074074074069</v>
      </c>
      <c r="AG2402" s="2">
        <f t="shared" si="341"/>
        <v>0.75</v>
      </c>
      <c r="AH2402" t="s">
        <v>27</v>
      </c>
    </row>
    <row r="2403" spans="1:34" x14ac:dyDescent="0.2">
      <c r="A2403">
        <v>1518070</v>
      </c>
      <c r="B2403" t="s">
        <v>20</v>
      </c>
      <c r="C2403" t="s">
        <v>28</v>
      </c>
      <c r="D2403" t="s">
        <v>22</v>
      </c>
      <c r="E2403">
        <v>53211</v>
      </c>
      <c r="F2403" t="s">
        <v>23</v>
      </c>
      <c r="G2403" t="s">
        <v>92</v>
      </c>
      <c r="H2403">
        <v>5487</v>
      </c>
      <c r="I2403" t="s">
        <v>93</v>
      </c>
      <c r="J2403">
        <f>VLOOKUP(I2403,[1]Key!$A$1:$C$72,2,FALSE)</f>
        <v>43.069021999999997</v>
      </c>
      <c r="K2403">
        <f>VLOOKUP(I2403,[1]Key!$A$1:$C$72,3,FALSE)</f>
        <v>-87.887940999999998</v>
      </c>
      <c r="L2403" t="s">
        <v>84</v>
      </c>
      <c r="M2403">
        <f>VLOOKUP(L2403,[1]Key!$A$1:$C$72,2,FALSE)</f>
        <v>43.024340000000002</v>
      </c>
      <c r="N2403">
        <f>VLOOKUP(L2403,[1]Key!$A$1:$C$72,3,FALSE)</f>
        <v>-87.916753</v>
      </c>
      <c r="O2403">
        <v>28</v>
      </c>
      <c r="P2403">
        <v>0</v>
      </c>
      <c r="Q2403">
        <v>4.2</v>
      </c>
      <c r="R2403">
        <v>4</v>
      </c>
      <c r="S2403">
        <v>168</v>
      </c>
      <c r="T2403">
        <f t="shared" si="333"/>
        <v>-1</v>
      </c>
      <c r="U2403" s="1">
        <v>42791</v>
      </c>
      <c r="V2403" s="13">
        <f t="shared" si="334"/>
        <v>42767</v>
      </c>
      <c r="W2403" s="14">
        <f t="shared" si="335"/>
        <v>42791</v>
      </c>
      <c r="X2403" s="1" t="str">
        <f t="shared" si="336"/>
        <v>Saturday</v>
      </c>
      <c r="Y2403" s="2">
        <v>0.69873842592592583</v>
      </c>
      <c r="Z2403" s="2">
        <f t="shared" si="337"/>
        <v>0.70833333333333326</v>
      </c>
      <c r="AA2403">
        <f>1</f>
        <v>1</v>
      </c>
      <c r="AB2403" s="1">
        <v>42791</v>
      </c>
      <c r="AC2403" s="13">
        <f t="shared" si="338"/>
        <v>42767</v>
      </c>
      <c r="AD2403" s="14">
        <f t="shared" si="339"/>
        <v>42791</v>
      </c>
      <c r="AE2403" s="1" t="str">
        <f t="shared" si="340"/>
        <v>Saturday</v>
      </c>
      <c r="AF2403" s="2">
        <v>0.71834490740740742</v>
      </c>
      <c r="AG2403" s="2">
        <f t="shared" si="341"/>
        <v>0.70833333333333326</v>
      </c>
      <c r="AH2403" t="s">
        <v>27</v>
      </c>
    </row>
    <row r="2404" spans="1:34" x14ac:dyDescent="0.2">
      <c r="A2404">
        <v>1518070</v>
      </c>
      <c r="B2404" t="s">
        <v>20</v>
      </c>
      <c r="C2404" t="s">
        <v>28</v>
      </c>
      <c r="D2404" t="s">
        <v>22</v>
      </c>
      <c r="E2404">
        <v>53211</v>
      </c>
      <c r="F2404" t="s">
        <v>23</v>
      </c>
      <c r="G2404" t="s">
        <v>92</v>
      </c>
      <c r="H2404">
        <v>145</v>
      </c>
      <c r="I2404" t="s">
        <v>50</v>
      </c>
      <c r="J2404">
        <f>VLOOKUP(I2404,[1]Key!$A$1:$C$72,2,FALSE)</f>
        <v>43.052549999999997</v>
      </c>
      <c r="K2404">
        <f>VLOOKUP(I2404,[1]Key!$A$1:$C$72,3,FALSE)</f>
        <v>-87.909329999999997</v>
      </c>
      <c r="L2404" t="s">
        <v>65</v>
      </c>
      <c r="M2404">
        <f>VLOOKUP(L2404,[1]Key!$A$1:$C$72,2,FALSE)</f>
        <v>43.060786</v>
      </c>
      <c r="N2404">
        <f>VLOOKUP(L2404,[1]Key!$A$1:$C$72,3,FALSE)</f>
        <v>-87.883825999999999</v>
      </c>
      <c r="O2404">
        <v>41</v>
      </c>
      <c r="P2404">
        <v>0</v>
      </c>
      <c r="Q2404">
        <v>6.2</v>
      </c>
      <c r="R2404">
        <v>5.8</v>
      </c>
      <c r="S2404">
        <v>246</v>
      </c>
      <c r="T2404">
        <f t="shared" si="333"/>
        <v>-1</v>
      </c>
      <c r="U2404" s="1">
        <v>42794</v>
      </c>
      <c r="V2404" s="13">
        <f t="shared" si="334"/>
        <v>42767</v>
      </c>
      <c r="W2404" s="14">
        <f t="shared" si="335"/>
        <v>42794</v>
      </c>
      <c r="X2404" s="1" t="str">
        <f t="shared" si="336"/>
        <v>Tuesday</v>
      </c>
      <c r="Y2404" s="2">
        <v>0.71730324074074081</v>
      </c>
      <c r="Z2404" s="2">
        <f t="shared" si="337"/>
        <v>0.70833333333333326</v>
      </c>
      <c r="AA2404">
        <f>1</f>
        <v>1</v>
      </c>
      <c r="AB2404" s="1">
        <v>42794</v>
      </c>
      <c r="AC2404" s="13">
        <f t="shared" si="338"/>
        <v>42767</v>
      </c>
      <c r="AD2404" s="14">
        <f t="shared" si="339"/>
        <v>42794</v>
      </c>
      <c r="AE2404" s="1" t="str">
        <f t="shared" si="340"/>
        <v>Tuesday</v>
      </c>
      <c r="AF2404" s="2">
        <v>0.74571759259259263</v>
      </c>
      <c r="AG2404" s="2">
        <f t="shared" si="341"/>
        <v>0.75</v>
      </c>
      <c r="AH2404" t="s">
        <v>27</v>
      </c>
    </row>
    <row r="2405" spans="1:34" x14ac:dyDescent="0.2">
      <c r="A2405">
        <v>1518070</v>
      </c>
      <c r="B2405" t="s">
        <v>20</v>
      </c>
      <c r="C2405" t="s">
        <v>28</v>
      </c>
      <c r="D2405" t="s">
        <v>22</v>
      </c>
      <c r="E2405">
        <v>53211</v>
      </c>
      <c r="F2405" t="s">
        <v>23</v>
      </c>
      <c r="G2405" t="s">
        <v>92</v>
      </c>
      <c r="H2405">
        <v>5489</v>
      </c>
      <c r="I2405" t="s">
        <v>93</v>
      </c>
      <c r="J2405">
        <f>VLOOKUP(I2405,[1]Key!$A$1:$C$72,2,FALSE)</f>
        <v>43.069021999999997</v>
      </c>
      <c r="K2405">
        <f>VLOOKUP(I2405,[1]Key!$A$1:$C$72,3,FALSE)</f>
        <v>-87.887940999999998</v>
      </c>
      <c r="L2405" t="s">
        <v>50</v>
      </c>
      <c r="M2405">
        <f>VLOOKUP(L2405,[1]Key!$A$1:$C$72,2,FALSE)</f>
        <v>43.052549999999997</v>
      </c>
      <c r="N2405">
        <f>VLOOKUP(L2405,[1]Key!$A$1:$C$72,3,FALSE)</f>
        <v>-87.909329999999997</v>
      </c>
      <c r="O2405">
        <v>12</v>
      </c>
      <c r="P2405">
        <v>0</v>
      </c>
      <c r="Q2405">
        <v>1.8</v>
      </c>
      <c r="R2405">
        <v>1.7</v>
      </c>
      <c r="S2405">
        <v>72</v>
      </c>
      <c r="T2405">
        <f t="shared" si="333"/>
        <v>-1</v>
      </c>
      <c r="U2405" s="1">
        <v>42794</v>
      </c>
      <c r="V2405" s="13">
        <f t="shared" si="334"/>
        <v>42767</v>
      </c>
      <c r="W2405" s="14">
        <f t="shared" si="335"/>
        <v>42794</v>
      </c>
      <c r="X2405" s="1" t="str">
        <f t="shared" si="336"/>
        <v>Tuesday</v>
      </c>
      <c r="Y2405" s="2">
        <v>0.33947916666666672</v>
      </c>
      <c r="Z2405" s="2">
        <f t="shared" si="337"/>
        <v>0.33333333333333331</v>
      </c>
      <c r="AA2405">
        <f>1</f>
        <v>1</v>
      </c>
      <c r="AB2405" s="1">
        <v>42794</v>
      </c>
      <c r="AC2405" s="13">
        <f t="shared" si="338"/>
        <v>42767</v>
      </c>
      <c r="AD2405" s="14">
        <f t="shared" si="339"/>
        <v>42794</v>
      </c>
      <c r="AE2405" s="1" t="str">
        <f t="shared" si="340"/>
        <v>Tuesday</v>
      </c>
      <c r="AF2405" s="2">
        <v>0.34758101851851847</v>
      </c>
      <c r="AG2405" s="2">
        <f t="shared" si="341"/>
        <v>0.33333333333333331</v>
      </c>
      <c r="AH2405" t="s">
        <v>27</v>
      </c>
    </row>
    <row r="2406" spans="1:34" x14ac:dyDescent="0.2">
      <c r="A2406">
        <v>1523390</v>
      </c>
      <c r="B2406" t="s">
        <v>20</v>
      </c>
      <c r="C2406" t="s">
        <v>28</v>
      </c>
      <c r="D2406" t="s">
        <v>22</v>
      </c>
      <c r="E2406">
        <v>53212</v>
      </c>
      <c r="F2406" t="s">
        <v>23</v>
      </c>
      <c r="G2406" t="s">
        <v>108</v>
      </c>
      <c r="H2406">
        <v>5554</v>
      </c>
      <c r="I2406" t="s">
        <v>30</v>
      </c>
      <c r="J2406">
        <f>VLOOKUP(I2406,[1]Key!$A$1:$C$72,2,FALSE)</f>
        <v>43.05847</v>
      </c>
      <c r="K2406">
        <f>VLOOKUP(I2406,[1]Key!$A$1:$C$72,3,FALSE)</f>
        <v>-87.898079999999993</v>
      </c>
      <c r="L2406" t="s">
        <v>70</v>
      </c>
      <c r="M2406">
        <f>VLOOKUP(L2406,[1]Key!$A$1:$C$72,2,FALSE)</f>
        <v>43.053040000000003</v>
      </c>
      <c r="N2406">
        <f>VLOOKUP(L2406,[1]Key!$A$1:$C$72,3,FALSE)</f>
        <v>-87.897660000000002</v>
      </c>
      <c r="O2406">
        <v>22</v>
      </c>
      <c r="P2406">
        <v>2</v>
      </c>
      <c r="Q2406">
        <v>3.3</v>
      </c>
      <c r="R2406">
        <v>3.1</v>
      </c>
      <c r="S2406">
        <v>132</v>
      </c>
      <c r="T2406">
        <f t="shared" si="333"/>
        <v>-1</v>
      </c>
      <c r="U2406" s="1">
        <v>42794</v>
      </c>
      <c r="V2406" s="13">
        <f t="shared" si="334"/>
        <v>42767</v>
      </c>
      <c r="W2406" s="14">
        <f t="shared" si="335"/>
        <v>42794</v>
      </c>
      <c r="X2406" s="1" t="str">
        <f t="shared" si="336"/>
        <v>Tuesday</v>
      </c>
      <c r="Y2406" s="2">
        <v>0.69901620370370365</v>
      </c>
      <c r="Z2406" s="2">
        <f t="shared" si="337"/>
        <v>0.70833333333333326</v>
      </c>
      <c r="AA2406">
        <f>1</f>
        <v>1</v>
      </c>
      <c r="AB2406" s="1">
        <v>42794</v>
      </c>
      <c r="AC2406" s="13">
        <f t="shared" si="338"/>
        <v>42767</v>
      </c>
      <c r="AD2406" s="14">
        <f t="shared" si="339"/>
        <v>42794</v>
      </c>
      <c r="AE2406" s="1" t="str">
        <f t="shared" si="340"/>
        <v>Tuesday</v>
      </c>
      <c r="AF2406" s="2">
        <v>0.71437499999999998</v>
      </c>
      <c r="AG2406" s="2">
        <f t="shared" si="341"/>
        <v>0.70833333333333326</v>
      </c>
      <c r="AH2406" t="s">
        <v>27</v>
      </c>
    </row>
    <row r="2407" spans="1:34" x14ac:dyDescent="0.2">
      <c r="A2407">
        <v>1433213</v>
      </c>
      <c r="B2407" t="s">
        <v>20</v>
      </c>
      <c r="C2407" t="s">
        <v>28</v>
      </c>
      <c r="D2407" t="s">
        <v>22</v>
      </c>
      <c r="E2407">
        <v>53233</v>
      </c>
      <c r="F2407" t="s">
        <v>23</v>
      </c>
      <c r="G2407" t="s">
        <v>24</v>
      </c>
      <c r="H2407">
        <v>11097</v>
      </c>
      <c r="I2407" t="s">
        <v>80</v>
      </c>
      <c r="J2407">
        <f>VLOOKUP(I2407,[1]Key!$A$1:$C$72,2,FALSE)</f>
        <v>43.052460000000004</v>
      </c>
      <c r="K2407">
        <f>VLOOKUP(I2407,[1]Key!$A$1:$C$72,3,FALSE)</f>
        <v>-87.891000000000005</v>
      </c>
      <c r="L2407" t="s">
        <v>85</v>
      </c>
      <c r="M2407">
        <f>VLOOKUP(L2407,[1]Key!$A$1:$C$72,2,FALSE)</f>
        <v>43.041646999999998</v>
      </c>
      <c r="N2407">
        <f>VLOOKUP(L2407,[1]Key!$A$1:$C$72,3,FALSE)</f>
        <v>-87.927257999999995</v>
      </c>
      <c r="O2407">
        <v>17</v>
      </c>
      <c r="P2407">
        <v>0</v>
      </c>
      <c r="Q2407">
        <v>2.6</v>
      </c>
      <c r="R2407">
        <v>2.4</v>
      </c>
      <c r="S2407">
        <v>102</v>
      </c>
      <c r="T2407">
        <f t="shared" si="333"/>
        <v>-1</v>
      </c>
      <c r="U2407" s="1">
        <v>42767</v>
      </c>
      <c r="V2407" s="13">
        <f t="shared" si="334"/>
        <v>42767</v>
      </c>
      <c r="W2407" s="14">
        <f t="shared" si="335"/>
        <v>42767</v>
      </c>
      <c r="X2407" s="1" t="str">
        <f t="shared" si="336"/>
        <v>Wednesday</v>
      </c>
      <c r="Y2407" s="2">
        <v>0.4111805555555556</v>
      </c>
      <c r="Z2407" s="2">
        <f t="shared" si="337"/>
        <v>0.41666666666666663</v>
      </c>
      <c r="AA2407">
        <f>1</f>
        <v>1</v>
      </c>
      <c r="AB2407" s="1">
        <v>42767</v>
      </c>
      <c r="AC2407" s="13">
        <f t="shared" si="338"/>
        <v>42767</v>
      </c>
      <c r="AD2407" s="14">
        <f t="shared" si="339"/>
        <v>42767</v>
      </c>
      <c r="AE2407" s="1" t="str">
        <f t="shared" si="340"/>
        <v>Wednesday</v>
      </c>
      <c r="AF2407" s="2">
        <v>0.42344907407407412</v>
      </c>
      <c r="AG2407" s="2">
        <f t="shared" si="341"/>
        <v>0.41666666666666663</v>
      </c>
      <c r="AH2407" t="s">
        <v>27</v>
      </c>
    </row>
    <row r="2408" spans="1:34" x14ac:dyDescent="0.2">
      <c r="A2408">
        <v>1135547</v>
      </c>
      <c r="B2408" t="s">
        <v>20</v>
      </c>
      <c r="C2408" t="s">
        <v>28</v>
      </c>
      <c r="D2408" t="s">
        <v>22</v>
      </c>
      <c r="E2408">
        <v>53202</v>
      </c>
      <c r="F2408" t="s">
        <v>23</v>
      </c>
      <c r="G2408" t="s">
        <v>24</v>
      </c>
      <c r="H2408">
        <v>23</v>
      </c>
      <c r="I2408" t="s">
        <v>87</v>
      </c>
      <c r="J2408">
        <f>VLOOKUP(I2408,[1]Key!$A$1:$C$72,2,FALSE)</f>
        <v>43.077359999999999</v>
      </c>
      <c r="K2408">
        <f>VLOOKUP(I2408,[1]Key!$A$1:$C$72,3,FALSE)</f>
        <v>-87.880769999999998</v>
      </c>
      <c r="L2408" t="s">
        <v>29</v>
      </c>
      <c r="M2408">
        <f>VLOOKUP(L2408,[1]Key!$A$1:$C$72,2,FALSE)</f>
        <v>43.042490000000001</v>
      </c>
      <c r="N2408">
        <f>VLOOKUP(L2408,[1]Key!$A$1:$C$72,3,FALSE)</f>
        <v>-87.909959999999998</v>
      </c>
      <c r="O2408">
        <v>31</v>
      </c>
      <c r="P2408">
        <v>0</v>
      </c>
      <c r="Q2408">
        <v>4.7</v>
      </c>
      <c r="R2408">
        <v>4.4000000000000004</v>
      </c>
      <c r="S2408">
        <v>186</v>
      </c>
      <c r="T2408">
        <f t="shared" si="333"/>
        <v>-1</v>
      </c>
      <c r="U2408" s="1">
        <v>42767</v>
      </c>
      <c r="V2408" s="13">
        <f t="shared" si="334"/>
        <v>42767</v>
      </c>
      <c r="W2408" s="14">
        <f t="shared" si="335"/>
        <v>42767</v>
      </c>
      <c r="X2408" s="1" t="str">
        <f t="shared" si="336"/>
        <v>Wednesday</v>
      </c>
      <c r="Y2408" s="2">
        <v>0.4833217592592593</v>
      </c>
      <c r="Z2408" s="2">
        <f t="shared" si="337"/>
        <v>0.5</v>
      </c>
      <c r="AA2408">
        <f>1</f>
        <v>1</v>
      </c>
      <c r="AB2408" s="1">
        <v>42767</v>
      </c>
      <c r="AC2408" s="13">
        <f t="shared" si="338"/>
        <v>42767</v>
      </c>
      <c r="AD2408" s="14">
        <f t="shared" si="339"/>
        <v>42767</v>
      </c>
      <c r="AE2408" s="1" t="str">
        <f t="shared" si="340"/>
        <v>Wednesday</v>
      </c>
      <c r="AF2408" s="2">
        <v>0.50418981481481484</v>
      </c>
      <c r="AG2408" s="2">
        <f t="shared" si="341"/>
        <v>0.5</v>
      </c>
      <c r="AH2408" t="s">
        <v>27</v>
      </c>
    </row>
    <row r="2409" spans="1:34" x14ac:dyDescent="0.2">
      <c r="A2409">
        <v>1451574</v>
      </c>
      <c r="B2409" t="s">
        <v>20</v>
      </c>
      <c r="C2409" t="s">
        <v>28</v>
      </c>
      <c r="D2409" t="s">
        <v>22</v>
      </c>
      <c r="E2409">
        <v>53211</v>
      </c>
      <c r="F2409" t="s">
        <v>23</v>
      </c>
      <c r="G2409" t="s">
        <v>24</v>
      </c>
      <c r="H2409">
        <v>5476</v>
      </c>
      <c r="I2409" t="s">
        <v>77</v>
      </c>
      <c r="J2409">
        <f>VLOOKUP(I2409,[1]Key!$A$1:$C$72,2,FALSE)</f>
        <v>43.074655999999997</v>
      </c>
      <c r="K2409">
        <f>VLOOKUP(I2409,[1]Key!$A$1:$C$72,3,FALSE)</f>
        <v>-87.889011999999994</v>
      </c>
      <c r="L2409" t="s">
        <v>67</v>
      </c>
      <c r="M2409">
        <f>VLOOKUP(L2409,[1]Key!$A$1:$C$72,2,FALSE)</f>
        <v>43.074890000000003</v>
      </c>
      <c r="N2409">
        <f>VLOOKUP(L2409,[1]Key!$A$1:$C$72,3,FALSE)</f>
        <v>-87.882810000000006</v>
      </c>
      <c r="O2409">
        <v>3</v>
      </c>
      <c r="P2409">
        <v>0</v>
      </c>
      <c r="Q2409">
        <v>0.5</v>
      </c>
      <c r="R2409">
        <v>0.4</v>
      </c>
      <c r="S2409">
        <v>18</v>
      </c>
      <c r="T2409">
        <f t="shared" si="333"/>
        <v>-1</v>
      </c>
      <c r="U2409" s="1">
        <v>42767</v>
      </c>
      <c r="V2409" s="13">
        <f t="shared" si="334"/>
        <v>42767</v>
      </c>
      <c r="W2409" s="14">
        <f t="shared" si="335"/>
        <v>42767</v>
      </c>
      <c r="X2409" s="1" t="str">
        <f t="shared" si="336"/>
        <v>Wednesday</v>
      </c>
      <c r="Y2409" s="2">
        <v>0.55542824074074071</v>
      </c>
      <c r="Z2409" s="2">
        <f t="shared" si="337"/>
        <v>0.54166666666666663</v>
      </c>
      <c r="AA2409">
        <f>1</f>
        <v>1</v>
      </c>
      <c r="AB2409" s="1">
        <v>42767</v>
      </c>
      <c r="AC2409" s="13">
        <f t="shared" si="338"/>
        <v>42767</v>
      </c>
      <c r="AD2409" s="14">
        <f t="shared" si="339"/>
        <v>42767</v>
      </c>
      <c r="AE2409" s="1" t="str">
        <f t="shared" si="340"/>
        <v>Wednesday</v>
      </c>
      <c r="AF2409" s="2">
        <v>0.5571180555555556</v>
      </c>
      <c r="AG2409" s="2">
        <f t="shared" si="341"/>
        <v>0.54166666666666663</v>
      </c>
      <c r="AH2409" t="s">
        <v>27</v>
      </c>
    </row>
    <row r="2410" spans="1:34" x14ac:dyDescent="0.2">
      <c r="A2410">
        <v>783916</v>
      </c>
      <c r="B2410" t="s">
        <v>20</v>
      </c>
      <c r="C2410" t="s">
        <v>53</v>
      </c>
      <c r="D2410" t="s">
        <v>46</v>
      </c>
      <c r="E2410">
        <v>60618</v>
      </c>
      <c r="F2410" t="s">
        <v>23</v>
      </c>
      <c r="G2410" t="s">
        <v>24</v>
      </c>
      <c r="H2410">
        <v>38</v>
      </c>
      <c r="I2410" t="s">
        <v>43</v>
      </c>
      <c r="J2410">
        <f>VLOOKUP(I2410,[1]Key!$A$1:$C$72,2,FALSE)</f>
        <v>43.03886</v>
      </c>
      <c r="K2410">
        <f>VLOOKUP(I2410,[1]Key!$A$1:$C$72,3,FALSE)</f>
        <v>-87.902720000000002</v>
      </c>
      <c r="L2410" t="s">
        <v>33</v>
      </c>
      <c r="M2410">
        <f>VLOOKUP(L2410,[1]Key!$A$1:$C$72,2,FALSE)</f>
        <v>43.034619999999997</v>
      </c>
      <c r="N2410">
        <f>VLOOKUP(L2410,[1]Key!$A$1:$C$72,3,FALSE)</f>
        <v>-87.917500000000004</v>
      </c>
      <c r="O2410">
        <v>8</v>
      </c>
      <c r="P2410">
        <v>0</v>
      </c>
      <c r="Q2410">
        <v>1.2</v>
      </c>
      <c r="R2410">
        <v>1.1000000000000001</v>
      </c>
      <c r="S2410">
        <v>48</v>
      </c>
      <c r="T2410">
        <f t="shared" si="333"/>
        <v>-1</v>
      </c>
      <c r="U2410" s="1">
        <v>42767</v>
      </c>
      <c r="V2410" s="13">
        <f t="shared" si="334"/>
        <v>42767</v>
      </c>
      <c r="W2410" s="14">
        <f t="shared" si="335"/>
        <v>42767</v>
      </c>
      <c r="X2410" s="1" t="str">
        <f t="shared" si="336"/>
        <v>Wednesday</v>
      </c>
      <c r="Y2410" s="2">
        <v>0.61589120370370376</v>
      </c>
      <c r="Z2410" s="2">
        <f t="shared" si="337"/>
        <v>0.625</v>
      </c>
      <c r="AA2410">
        <f>1</f>
        <v>1</v>
      </c>
      <c r="AB2410" s="1">
        <v>42767</v>
      </c>
      <c r="AC2410" s="13">
        <f t="shared" si="338"/>
        <v>42767</v>
      </c>
      <c r="AD2410" s="14">
        <f t="shared" si="339"/>
        <v>42767</v>
      </c>
      <c r="AE2410" s="1" t="str">
        <f t="shared" si="340"/>
        <v>Wednesday</v>
      </c>
      <c r="AF2410" s="2">
        <v>0.62121527777777774</v>
      </c>
      <c r="AG2410" s="2">
        <f t="shared" si="341"/>
        <v>0.625</v>
      </c>
      <c r="AH2410" t="s">
        <v>27</v>
      </c>
    </row>
    <row r="2411" spans="1:34" x14ac:dyDescent="0.2">
      <c r="A2411">
        <v>1251108</v>
      </c>
      <c r="B2411" t="s">
        <v>20</v>
      </c>
      <c r="C2411" t="s">
        <v>110</v>
      </c>
      <c r="D2411" t="s">
        <v>22</v>
      </c>
      <c r="E2411">
        <v>54913</v>
      </c>
      <c r="F2411" t="s">
        <v>23</v>
      </c>
      <c r="G2411" t="s">
        <v>97</v>
      </c>
      <c r="H2411">
        <v>317</v>
      </c>
      <c r="I2411" t="s">
        <v>81</v>
      </c>
      <c r="J2411">
        <f>VLOOKUP(I2411,[1]Key!$A$1:$C$72,2,FALSE)</f>
        <v>43.06033</v>
      </c>
      <c r="K2411">
        <f>VLOOKUP(I2411,[1]Key!$A$1:$C$72,3,FALSE)</f>
        <v>-87.89546</v>
      </c>
      <c r="L2411" t="s">
        <v>78</v>
      </c>
      <c r="M2411">
        <f>VLOOKUP(L2411,[1]Key!$A$1:$C$72,2,FALSE)</f>
        <v>43.060250000000003</v>
      </c>
      <c r="N2411">
        <f>VLOOKUP(L2411,[1]Key!$A$1:$C$72,3,FALSE)</f>
        <v>-87.892169999999993</v>
      </c>
      <c r="O2411">
        <v>1</v>
      </c>
      <c r="P2411">
        <v>0</v>
      </c>
      <c r="Q2411">
        <v>0.2</v>
      </c>
      <c r="R2411">
        <v>0.1</v>
      </c>
      <c r="S2411">
        <v>6</v>
      </c>
      <c r="T2411">
        <f t="shared" si="333"/>
        <v>-1</v>
      </c>
      <c r="U2411" s="1">
        <v>42767</v>
      </c>
      <c r="V2411" s="13">
        <f t="shared" si="334"/>
        <v>42767</v>
      </c>
      <c r="W2411" s="14">
        <f t="shared" si="335"/>
        <v>42767</v>
      </c>
      <c r="X2411" s="1" t="str">
        <f t="shared" si="336"/>
        <v>Wednesday</v>
      </c>
      <c r="Y2411" s="2">
        <v>0.65612268518518524</v>
      </c>
      <c r="Z2411" s="2">
        <f t="shared" si="337"/>
        <v>0.66666666666666663</v>
      </c>
      <c r="AA2411">
        <f>1</f>
        <v>1</v>
      </c>
      <c r="AB2411" s="1">
        <v>42767</v>
      </c>
      <c r="AC2411" s="13">
        <f t="shared" si="338"/>
        <v>42767</v>
      </c>
      <c r="AD2411" s="14">
        <f t="shared" si="339"/>
        <v>42767</v>
      </c>
      <c r="AE2411" s="1" t="str">
        <f t="shared" si="340"/>
        <v>Wednesday</v>
      </c>
      <c r="AF2411" s="2">
        <v>0.65692129629629636</v>
      </c>
      <c r="AG2411" s="2">
        <f t="shared" si="341"/>
        <v>0.66666666666666663</v>
      </c>
      <c r="AH2411" t="s">
        <v>27</v>
      </c>
    </row>
    <row r="2412" spans="1:34" x14ac:dyDescent="0.2">
      <c r="A2412">
        <v>1298099</v>
      </c>
      <c r="B2412" t="s">
        <v>20</v>
      </c>
      <c r="C2412" t="s">
        <v>28</v>
      </c>
      <c r="D2412" t="s">
        <v>22</v>
      </c>
      <c r="E2412">
        <v>53233</v>
      </c>
      <c r="F2412" t="s">
        <v>23</v>
      </c>
      <c r="G2412" t="s">
        <v>24</v>
      </c>
      <c r="H2412">
        <v>263</v>
      </c>
      <c r="I2412" t="s">
        <v>67</v>
      </c>
      <c r="J2412">
        <f>VLOOKUP(I2412,[1]Key!$A$1:$C$72,2,FALSE)</f>
        <v>43.074890000000003</v>
      </c>
      <c r="K2412">
        <f>VLOOKUP(I2412,[1]Key!$A$1:$C$72,3,FALSE)</f>
        <v>-87.882810000000006</v>
      </c>
      <c r="L2412" t="s">
        <v>93</v>
      </c>
      <c r="M2412">
        <f>VLOOKUP(L2412,[1]Key!$A$1:$C$72,2,FALSE)</f>
        <v>43.069021999999997</v>
      </c>
      <c r="N2412">
        <f>VLOOKUP(L2412,[1]Key!$A$1:$C$72,3,FALSE)</f>
        <v>-87.887940999999998</v>
      </c>
      <c r="O2412">
        <v>5</v>
      </c>
      <c r="P2412">
        <v>0</v>
      </c>
      <c r="Q2412">
        <v>0.8</v>
      </c>
      <c r="R2412">
        <v>0.7</v>
      </c>
      <c r="S2412">
        <v>30</v>
      </c>
      <c r="T2412">
        <f t="shared" si="333"/>
        <v>-1</v>
      </c>
      <c r="U2412" s="1">
        <v>42768</v>
      </c>
      <c r="V2412" s="13">
        <f t="shared" si="334"/>
        <v>42767</v>
      </c>
      <c r="W2412" s="14">
        <f t="shared" si="335"/>
        <v>42768</v>
      </c>
      <c r="X2412" s="1" t="str">
        <f t="shared" si="336"/>
        <v>Thursday</v>
      </c>
      <c r="Y2412" s="2">
        <v>0.53759259259259262</v>
      </c>
      <c r="Z2412" s="2">
        <f t="shared" si="337"/>
        <v>0.54166666666666663</v>
      </c>
      <c r="AA2412">
        <f>1</f>
        <v>1</v>
      </c>
      <c r="AB2412" s="1">
        <v>42768</v>
      </c>
      <c r="AC2412" s="13">
        <f t="shared" si="338"/>
        <v>42767</v>
      </c>
      <c r="AD2412" s="14">
        <f t="shared" si="339"/>
        <v>42768</v>
      </c>
      <c r="AE2412" s="1" t="str">
        <f t="shared" si="340"/>
        <v>Thursday</v>
      </c>
      <c r="AF2412" s="2">
        <v>0.54107638888888887</v>
      </c>
      <c r="AG2412" s="2">
        <f t="shared" si="341"/>
        <v>0.54166666666666663</v>
      </c>
      <c r="AH2412" t="s">
        <v>27</v>
      </c>
    </row>
    <row r="2413" spans="1:34" x14ac:dyDescent="0.2">
      <c r="A2413">
        <v>825934</v>
      </c>
      <c r="B2413" t="s">
        <v>20</v>
      </c>
      <c r="C2413" t="s">
        <v>28</v>
      </c>
      <c r="D2413" t="s">
        <v>22</v>
      </c>
      <c r="E2413">
        <v>53208</v>
      </c>
      <c r="F2413" t="s">
        <v>23</v>
      </c>
      <c r="G2413" t="s">
        <v>24</v>
      </c>
      <c r="H2413">
        <v>23</v>
      </c>
      <c r="I2413" t="s">
        <v>29</v>
      </c>
      <c r="J2413">
        <f>VLOOKUP(I2413,[1]Key!$A$1:$C$72,2,FALSE)</f>
        <v>43.042490000000001</v>
      </c>
      <c r="K2413">
        <f>VLOOKUP(I2413,[1]Key!$A$1:$C$72,3,FALSE)</f>
        <v>-87.909959999999998</v>
      </c>
      <c r="L2413" t="s">
        <v>48</v>
      </c>
      <c r="M2413">
        <f>VLOOKUP(L2413,[1]Key!$A$1:$C$72,2,FALSE)</f>
        <v>43.05097</v>
      </c>
      <c r="N2413">
        <f>VLOOKUP(L2413,[1]Key!$A$1:$C$72,3,FALSE)</f>
        <v>-87.906440000000003</v>
      </c>
      <c r="O2413">
        <v>7</v>
      </c>
      <c r="P2413">
        <v>0</v>
      </c>
      <c r="Q2413">
        <v>1.1000000000000001</v>
      </c>
      <c r="R2413">
        <v>1</v>
      </c>
      <c r="S2413">
        <v>42</v>
      </c>
      <c r="T2413">
        <f t="shared" si="333"/>
        <v>-1</v>
      </c>
      <c r="U2413" s="1">
        <v>42768</v>
      </c>
      <c r="V2413" s="13">
        <f t="shared" si="334"/>
        <v>42767</v>
      </c>
      <c r="W2413" s="14">
        <f t="shared" si="335"/>
        <v>42768</v>
      </c>
      <c r="X2413" s="1" t="str">
        <f t="shared" si="336"/>
        <v>Thursday</v>
      </c>
      <c r="Y2413" s="2">
        <v>0.71293981481481483</v>
      </c>
      <c r="Z2413" s="2">
        <f t="shared" si="337"/>
        <v>0.70833333333333326</v>
      </c>
      <c r="AA2413">
        <f>1</f>
        <v>1</v>
      </c>
      <c r="AB2413" s="1">
        <v>42768</v>
      </c>
      <c r="AC2413" s="13">
        <f t="shared" si="338"/>
        <v>42767</v>
      </c>
      <c r="AD2413" s="14">
        <f t="shared" si="339"/>
        <v>42768</v>
      </c>
      <c r="AE2413" s="1" t="str">
        <f t="shared" si="340"/>
        <v>Thursday</v>
      </c>
      <c r="AF2413" s="2">
        <v>0.71763888888888883</v>
      </c>
      <c r="AG2413" s="2">
        <f t="shared" si="341"/>
        <v>0.70833333333333326</v>
      </c>
      <c r="AH2413" t="s">
        <v>27</v>
      </c>
    </row>
    <row r="2414" spans="1:34" x14ac:dyDescent="0.2">
      <c r="A2414">
        <v>1244268</v>
      </c>
      <c r="B2414" t="s">
        <v>20</v>
      </c>
      <c r="C2414" t="s">
        <v>102</v>
      </c>
      <c r="D2414" t="s">
        <v>22</v>
      </c>
      <c r="E2414">
        <v>53211</v>
      </c>
      <c r="F2414" t="s">
        <v>23</v>
      </c>
      <c r="G2414" t="s">
        <v>108</v>
      </c>
      <c r="H2414">
        <v>11161</v>
      </c>
      <c r="I2414" t="s">
        <v>63</v>
      </c>
      <c r="J2414">
        <f>VLOOKUP(I2414,[1]Key!$A$1:$C$72,2,FALSE)</f>
        <v>43.078530000000001</v>
      </c>
      <c r="K2414">
        <f>VLOOKUP(I2414,[1]Key!$A$1:$C$72,3,FALSE)</f>
        <v>-87.882620000000003</v>
      </c>
      <c r="L2414" t="s">
        <v>67</v>
      </c>
      <c r="M2414">
        <f>VLOOKUP(L2414,[1]Key!$A$1:$C$72,2,FALSE)</f>
        <v>43.074890000000003</v>
      </c>
      <c r="N2414">
        <f>VLOOKUP(L2414,[1]Key!$A$1:$C$72,3,FALSE)</f>
        <v>-87.882810000000006</v>
      </c>
      <c r="O2414">
        <v>6</v>
      </c>
      <c r="P2414">
        <v>2</v>
      </c>
      <c r="Q2414">
        <v>0.9</v>
      </c>
      <c r="R2414">
        <v>0.9</v>
      </c>
      <c r="S2414">
        <v>36</v>
      </c>
      <c r="T2414">
        <f t="shared" si="333"/>
        <v>-1</v>
      </c>
      <c r="U2414" s="1">
        <v>42768</v>
      </c>
      <c r="V2414" s="13">
        <f t="shared" si="334"/>
        <v>42767</v>
      </c>
      <c r="W2414" s="14">
        <f t="shared" si="335"/>
        <v>42768</v>
      </c>
      <c r="X2414" s="1" t="str">
        <f t="shared" si="336"/>
        <v>Thursday</v>
      </c>
      <c r="Y2414" s="2">
        <v>0.78659722222222228</v>
      </c>
      <c r="Z2414" s="2">
        <f t="shared" si="337"/>
        <v>0.79166666666666663</v>
      </c>
      <c r="AA2414">
        <f>1</f>
        <v>1</v>
      </c>
      <c r="AB2414" s="1">
        <v>42768</v>
      </c>
      <c r="AC2414" s="13">
        <f t="shared" si="338"/>
        <v>42767</v>
      </c>
      <c r="AD2414" s="14">
        <f t="shared" si="339"/>
        <v>42768</v>
      </c>
      <c r="AE2414" s="1" t="str">
        <f t="shared" si="340"/>
        <v>Thursday</v>
      </c>
      <c r="AF2414" s="2">
        <v>0.79084490740740743</v>
      </c>
      <c r="AG2414" s="2">
        <f t="shared" si="341"/>
        <v>0.79166666666666663</v>
      </c>
      <c r="AH2414" t="s">
        <v>27</v>
      </c>
    </row>
    <row r="2415" spans="1:34" x14ac:dyDescent="0.2">
      <c r="A2415">
        <v>1328721</v>
      </c>
      <c r="B2415" t="s">
        <v>20</v>
      </c>
      <c r="C2415" t="s">
        <v>28</v>
      </c>
      <c r="D2415" t="s">
        <v>22</v>
      </c>
      <c r="E2415">
        <v>53207</v>
      </c>
      <c r="F2415" t="s">
        <v>23</v>
      </c>
      <c r="G2415" t="s">
        <v>24</v>
      </c>
      <c r="H2415">
        <v>957</v>
      </c>
      <c r="I2415" t="s">
        <v>82</v>
      </c>
      <c r="J2415">
        <f>VLOOKUP(I2415,[1]Key!$A$1:$C$72,2,FALSE)</f>
        <v>43.026229999999998</v>
      </c>
      <c r="K2415">
        <f>VLOOKUP(I2415,[1]Key!$A$1:$C$72,3,FALSE)</f>
        <v>-87.912809999999993</v>
      </c>
      <c r="L2415" t="s">
        <v>93</v>
      </c>
      <c r="M2415">
        <f>VLOOKUP(L2415,[1]Key!$A$1:$C$72,2,FALSE)</f>
        <v>43.069021999999997</v>
      </c>
      <c r="N2415">
        <f>VLOOKUP(L2415,[1]Key!$A$1:$C$72,3,FALSE)</f>
        <v>-87.887940999999998</v>
      </c>
      <c r="O2415">
        <v>20</v>
      </c>
      <c r="P2415">
        <v>0</v>
      </c>
      <c r="Q2415">
        <v>3</v>
      </c>
      <c r="R2415">
        <v>2.9</v>
      </c>
      <c r="S2415">
        <v>120</v>
      </c>
      <c r="T2415">
        <f t="shared" si="333"/>
        <v>-1</v>
      </c>
      <c r="U2415" s="1">
        <v>42769</v>
      </c>
      <c r="V2415" s="13">
        <f t="shared" si="334"/>
        <v>42767</v>
      </c>
      <c r="W2415" s="14">
        <f t="shared" si="335"/>
        <v>42769</v>
      </c>
      <c r="X2415" s="1" t="str">
        <f t="shared" si="336"/>
        <v>Friday</v>
      </c>
      <c r="Y2415" s="2">
        <v>0.33414351851851848</v>
      </c>
      <c r="Z2415" s="2">
        <f t="shared" si="337"/>
        <v>0.33333333333333331</v>
      </c>
      <c r="AA2415">
        <f>1</f>
        <v>1</v>
      </c>
      <c r="AB2415" s="1">
        <v>42769</v>
      </c>
      <c r="AC2415" s="13">
        <f t="shared" si="338"/>
        <v>42767</v>
      </c>
      <c r="AD2415" s="14">
        <f t="shared" si="339"/>
        <v>42769</v>
      </c>
      <c r="AE2415" s="1" t="str">
        <f t="shared" si="340"/>
        <v>Friday</v>
      </c>
      <c r="AF2415" s="2">
        <v>0.34815972222222219</v>
      </c>
      <c r="AG2415" s="2">
        <f t="shared" si="341"/>
        <v>0.33333333333333331</v>
      </c>
      <c r="AH2415" t="s">
        <v>27</v>
      </c>
    </row>
    <row r="2416" spans="1:34" x14ac:dyDescent="0.2">
      <c r="A2416">
        <v>1269318</v>
      </c>
      <c r="B2416" t="s">
        <v>20</v>
      </c>
      <c r="C2416" t="s">
        <v>28</v>
      </c>
      <c r="D2416" t="s">
        <v>22</v>
      </c>
      <c r="E2416">
        <v>53204</v>
      </c>
      <c r="F2416" t="s">
        <v>23</v>
      </c>
      <c r="G2416" t="s">
        <v>24</v>
      </c>
      <c r="H2416">
        <v>5524</v>
      </c>
      <c r="I2416" t="s">
        <v>72</v>
      </c>
      <c r="J2416">
        <f>VLOOKUP(I2416,[1]Key!$A$1:$C$72,2,FALSE)</f>
        <v>43.02948</v>
      </c>
      <c r="K2416">
        <f>VLOOKUP(I2416,[1]Key!$A$1:$C$72,3,FALSE)</f>
        <v>-87.912819999999996</v>
      </c>
      <c r="L2416" t="s">
        <v>72</v>
      </c>
      <c r="M2416">
        <f>VLOOKUP(L2416,[1]Key!$A$1:$C$72,2,FALSE)</f>
        <v>43.02948</v>
      </c>
      <c r="N2416">
        <f>VLOOKUP(L2416,[1]Key!$A$1:$C$72,3,FALSE)</f>
        <v>-87.912819999999996</v>
      </c>
      <c r="O2416">
        <v>4</v>
      </c>
      <c r="P2416">
        <v>0</v>
      </c>
      <c r="Q2416">
        <v>0.6</v>
      </c>
      <c r="R2416">
        <v>0.6</v>
      </c>
      <c r="S2416">
        <v>24</v>
      </c>
      <c r="T2416">
        <f t="shared" si="333"/>
        <v>-1</v>
      </c>
      <c r="U2416" s="1">
        <v>42769</v>
      </c>
      <c r="V2416" s="13">
        <f t="shared" si="334"/>
        <v>42767</v>
      </c>
      <c r="W2416" s="14">
        <f t="shared" si="335"/>
        <v>42769</v>
      </c>
      <c r="X2416" s="1" t="str">
        <f t="shared" si="336"/>
        <v>Friday</v>
      </c>
      <c r="Y2416" s="2">
        <v>0.35548611111111111</v>
      </c>
      <c r="Z2416" s="2">
        <f t="shared" si="337"/>
        <v>0.375</v>
      </c>
      <c r="AA2416">
        <f>1</f>
        <v>1</v>
      </c>
      <c r="AB2416" s="1">
        <v>42769</v>
      </c>
      <c r="AC2416" s="13">
        <f t="shared" si="338"/>
        <v>42767</v>
      </c>
      <c r="AD2416" s="14">
        <f t="shared" si="339"/>
        <v>42769</v>
      </c>
      <c r="AE2416" s="1" t="str">
        <f t="shared" si="340"/>
        <v>Friday</v>
      </c>
      <c r="AF2416" s="2">
        <v>0.35809027777777774</v>
      </c>
      <c r="AG2416" s="2">
        <f t="shared" si="341"/>
        <v>0.375</v>
      </c>
      <c r="AH2416" t="s">
        <v>35</v>
      </c>
    </row>
    <row r="2417" spans="1:34" x14ac:dyDescent="0.2">
      <c r="A2417">
        <v>1154367</v>
      </c>
      <c r="B2417" t="s">
        <v>20</v>
      </c>
      <c r="C2417" t="s">
        <v>28</v>
      </c>
      <c r="D2417" t="s">
        <v>22</v>
      </c>
      <c r="E2417">
        <v>53202</v>
      </c>
      <c r="F2417" t="s">
        <v>23</v>
      </c>
      <c r="G2417" t="s">
        <v>24</v>
      </c>
      <c r="H2417">
        <v>17</v>
      </c>
      <c r="I2417" t="s">
        <v>29</v>
      </c>
      <c r="J2417">
        <f>VLOOKUP(I2417,[1]Key!$A$1:$C$72,2,FALSE)</f>
        <v>43.042490000000001</v>
      </c>
      <c r="K2417">
        <f>VLOOKUP(I2417,[1]Key!$A$1:$C$72,3,FALSE)</f>
        <v>-87.909959999999998</v>
      </c>
      <c r="L2417" t="s">
        <v>47</v>
      </c>
      <c r="M2417">
        <f>VLOOKUP(L2417,[1]Key!$A$1:$C$72,2,FALSE)</f>
        <v>43.049230000000001</v>
      </c>
      <c r="N2417">
        <f>VLOOKUP(L2417,[1]Key!$A$1:$C$72,3,FALSE)</f>
        <v>-87.911940000000001</v>
      </c>
      <c r="O2417">
        <v>6</v>
      </c>
      <c r="P2417">
        <v>0</v>
      </c>
      <c r="Q2417">
        <v>0.9</v>
      </c>
      <c r="R2417">
        <v>0.9</v>
      </c>
      <c r="S2417">
        <v>36</v>
      </c>
      <c r="T2417">
        <f t="shared" si="333"/>
        <v>-1</v>
      </c>
      <c r="U2417" s="1">
        <v>42769</v>
      </c>
      <c r="V2417" s="13">
        <f t="shared" si="334"/>
        <v>42767</v>
      </c>
      <c r="W2417" s="14">
        <f t="shared" si="335"/>
        <v>42769</v>
      </c>
      <c r="X2417" s="1" t="str">
        <f t="shared" si="336"/>
        <v>Friday</v>
      </c>
      <c r="Y2417" s="2">
        <v>0.37609953703703702</v>
      </c>
      <c r="Z2417" s="2">
        <f t="shared" si="337"/>
        <v>0.375</v>
      </c>
      <c r="AA2417">
        <f>1</f>
        <v>1</v>
      </c>
      <c r="AB2417" s="1">
        <v>42769</v>
      </c>
      <c r="AC2417" s="13">
        <f t="shared" si="338"/>
        <v>42767</v>
      </c>
      <c r="AD2417" s="14">
        <f t="shared" si="339"/>
        <v>42769</v>
      </c>
      <c r="AE2417" s="1" t="str">
        <f t="shared" si="340"/>
        <v>Friday</v>
      </c>
      <c r="AF2417" s="2">
        <v>0.3800694444444444</v>
      </c>
      <c r="AG2417" s="2">
        <f t="shared" si="341"/>
        <v>0.375</v>
      </c>
      <c r="AH2417" t="s">
        <v>27</v>
      </c>
    </row>
    <row r="2418" spans="1:34" x14ac:dyDescent="0.2">
      <c r="A2418">
        <v>1010620</v>
      </c>
      <c r="B2418" t="s">
        <v>20</v>
      </c>
      <c r="C2418" t="s">
        <v>28</v>
      </c>
      <c r="D2418" t="s">
        <v>22</v>
      </c>
      <c r="E2418">
        <v>53202</v>
      </c>
      <c r="F2418" t="s">
        <v>23</v>
      </c>
      <c r="G2418" t="s">
        <v>24</v>
      </c>
      <c r="H2418">
        <v>274</v>
      </c>
      <c r="I2418" t="s">
        <v>69</v>
      </c>
      <c r="J2418">
        <f>VLOOKUP(I2418,[1]Key!$A$1:$C$72,2,FALSE)</f>
        <v>43.048200000000001</v>
      </c>
      <c r="K2418">
        <f>VLOOKUP(I2418,[1]Key!$A$1:$C$72,3,FALSE)</f>
        <v>-87.900859999999994</v>
      </c>
      <c r="L2418" t="s">
        <v>72</v>
      </c>
      <c r="M2418">
        <f>VLOOKUP(L2418,[1]Key!$A$1:$C$72,2,FALSE)</f>
        <v>43.02948</v>
      </c>
      <c r="N2418">
        <f>VLOOKUP(L2418,[1]Key!$A$1:$C$72,3,FALSE)</f>
        <v>-87.912819999999996</v>
      </c>
      <c r="O2418">
        <v>23</v>
      </c>
      <c r="P2418">
        <v>0</v>
      </c>
      <c r="Q2418">
        <v>3.5</v>
      </c>
      <c r="R2418">
        <v>3.3</v>
      </c>
      <c r="S2418">
        <v>138</v>
      </c>
      <c r="T2418">
        <f t="shared" si="333"/>
        <v>-1</v>
      </c>
      <c r="U2418" s="1">
        <v>42769</v>
      </c>
      <c r="V2418" s="13">
        <f t="shared" si="334"/>
        <v>42767</v>
      </c>
      <c r="W2418" s="14">
        <f t="shared" si="335"/>
        <v>42769</v>
      </c>
      <c r="X2418" s="1" t="str">
        <f t="shared" si="336"/>
        <v>Friday</v>
      </c>
      <c r="Y2418" s="2">
        <v>0.37633101851851852</v>
      </c>
      <c r="Z2418" s="2">
        <f t="shared" si="337"/>
        <v>0.375</v>
      </c>
      <c r="AA2418">
        <f>1</f>
        <v>1</v>
      </c>
      <c r="AB2418" s="1">
        <v>42769</v>
      </c>
      <c r="AC2418" s="13">
        <f t="shared" si="338"/>
        <v>42767</v>
      </c>
      <c r="AD2418" s="14">
        <f t="shared" si="339"/>
        <v>42769</v>
      </c>
      <c r="AE2418" s="1" t="str">
        <f t="shared" si="340"/>
        <v>Friday</v>
      </c>
      <c r="AF2418" s="2">
        <v>0.39210648148148147</v>
      </c>
      <c r="AG2418" s="2">
        <f t="shared" si="341"/>
        <v>0.375</v>
      </c>
      <c r="AH2418" t="s">
        <v>27</v>
      </c>
    </row>
    <row r="2419" spans="1:34" x14ac:dyDescent="0.2">
      <c r="A2419">
        <v>1344495</v>
      </c>
      <c r="B2419" t="s">
        <v>20</v>
      </c>
      <c r="C2419" t="s">
        <v>112</v>
      </c>
      <c r="D2419" t="s">
        <v>22</v>
      </c>
      <c r="E2419">
        <v>53144</v>
      </c>
      <c r="F2419" t="s">
        <v>23</v>
      </c>
      <c r="G2419" t="s">
        <v>24</v>
      </c>
      <c r="H2419">
        <v>139</v>
      </c>
      <c r="I2419" t="s">
        <v>81</v>
      </c>
      <c r="J2419">
        <f>VLOOKUP(I2419,[1]Key!$A$1:$C$72,2,FALSE)</f>
        <v>43.06033</v>
      </c>
      <c r="K2419">
        <f>VLOOKUP(I2419,[1]Key!$A$1:$C$72,3,FALSE)</f>
        <v>-87.89546</v>
      </c>
      <c r="L2419" t="s">
        <v>76</v>
      </c>
      <c r="M2419">
        <f>VLOOKUP(L2419,[1]Key!$A$1:$C$72,2,FALSE)</f>
        <v>43.063749000000001</v>
      </c>
      <c r="N2419">
        <f>VLOOKUP(L2419,[1]Key!$A$1:$C$72,3,FALSE)</f>
        <v>-87.887962999999999</v>
      </c>
      <c r="O2419">
        <v>7</v>
      </c>
      <c r="P2419">
        <v>0</v>
      </c>
      <c r="Q2419">
        <v>1.1000000000000001</v>
      </c>
      <c r="R2419">
        <v>1</v>
      </c>
      <c r="S2419">
        <v>42</v>
      </c>
      <c r="T2419">
        <f t="shared" si="333"/>
        <v>-1</v>
      </c>
      <c r="U2419" s="1">
        <v>42769</v>
      </c>
      <c r="V2419" s="13">
        <f t="shared" si="334"/>
        <v>42767</v>
      </c>
      <c r="W2419" s="14">
        <f t="shared" si="335"/>
        <v>42769</v>
      </c>
      <c r="X2419" s="1" t="str">
        <f t="shared" si="336"/>
        <v>Friday</v>
      </c>
      <c r="Y2419" s="2">
        <v>0.64648148148148155</v>
      </c>
      <c r="Z2419" s="2">
        <f t="shared" si="337"/>
        <v>0.66666666666666663</v>
      </c>
      <c r="AA2419">
        <f>1</f>
        <v>1</v>
      </c>
      <c r="AB2419" s="1">
        <v>42769</v>
      </c>
      <c r="AC2419" s="13">
        <f t="shared" si="338"/>
        <v>42767</v>
      </c>
      <c r="AD2419" s="14">
        <f t="shared" si="339"/>
        <v>42769</v>
      </c>
      <c r="AE2419" s="1" t="str">
        <f t="shared" si="340"/>
        <v>Friday</v>
      </c>
      <c r="AF2419" s="2">
        <v>0.65078703703703711</v>
      </c>
      <c r="AG2419" s="2">
        <f t="shared" si="341"/>
        <v>0.66666666666666663</v>
      </c>
      <c r="AH2419" t="s">
        <v>27</v>
      </c>
    </row>
    <row r="2420" spans="1:34" x14ac:dyDescent="0.2">
      <c r="A2420">
        <v>1357250</v>
      </c>
      <c r="B2420" t="s">
        <v>20</v>
      </c>
      <c r="C2420" t="s">
        <v>28</v>
      </c>
      <c r="D2420" t="s">
        <v>22</v>
      </c>
      <c r="E2420">
        <v>53202</v>
      </c>
      <c r="F2420" t="s">
        <v>23</v>
      </c>
      <c r="G2420" t="s">
        <v>24</v>
      </c>
      <c r="H2420">
        <v>269</v>
      </c>
      <c r="I2420" t="s">
        <v>32</v>
      </c>
      <c r="J2420">
        <f>VLOOKUP(I2420,[1]Key!$A$1:$C$72,2,FALSE)</f>
        <v>43.038719999999998</v>
      </c>
      <c r="K2420">
        <f>VLOOKUP(I2420,[1]Key!$A$1:$C$72,3,FALSE)</f>
        <v>-87.905339999999995</v>
      </c>
      <c r="L2420" t="s">
        <v>41</v>
      </c>
      <c r="M2420">
        <f>VLOOKUP(L2420,[1]Key!$A$1:$C$72,2,FALSE)</f>
        <v>43.04824</v>
      </c>
      <c r="N2420">
        <f>VLOOKUP(L2420,[1]Key!$A$1:$C$72,3,FALSE)</f>
        <v>-87.904970000000006</v>
      </c>
      <c r="O2420">
        <v>5</v>
      </c>
      <c r="P2420">
        <v>0</v>
      </c>
      <c r="Q2420">
        <v>0.8</v>
      </c>
      <c r="R2420">
        <v>0.7</v>
      </c>
      <c r="S2420">
        <v>30</v>
      </c>
      <c r="T2420">
        <f t="shared" si="333"/>
        <v>-1</v>
      </c>
      <c r="U2420" s="1">
        <v>42769</v>
      </c>
      <c r="V2420" s="13">
        <f t="shared" si="334"/>
        <v>42767</v>
      </c>
      <c r="W2420" s="14">
        <f t="shared" si="335"/>
        <v>42769</v>
      </c>
      <c r="X2420" s="1" t="str">
        <f t="shared" si="336"/>
        <v>Friday</v>
      </c>
      <c r="Y2420" s="2">
        <v>0.86728009259259264</v>
      </c>
      <c r="Z2420" s="2">
        <f t="shared" si="337"/>
        <v>0.875</v>
      </c>
      <c r="AA2420">
        <f>1</f>
        <v>1</v>
      </c>
      <c r="AB2420" s="1">
        <v>42769</v>
      </c>
      <c r="AC2420" s="13">
        <f t="shared" si="338"/>
        <v>42767</v>
      </c>
      <c r="AD2420" s="14">
        <f t="shared" si="339"/>
        <v>42769</v>
      </c>
      <c r="AE2420" s="1" t="str">
        <f t="shared" si="340"/>
        <v>Friday</v>
      </c>
      <c r="AF2420" s="2">
        <v>0.87032407407407408</v>
      </c>
      <c r="AG2420" s="2">
        <f t="shared" si="341"/>
        <v>0.875</v>
      </c>
      <c r="AH2420" t="s">
        <v>27</v>
      </c>
    </row>
    <row r="2421" spans="1:34" x14ac:dyDescent="0.2">
      <c r="A2421">
        <v>1337116</v>
      </c>
      <c r="B2421" t="s">
        <v>20</v>
      </c>
      <c r="C2421" t="s">
        <v>28</v>
      </c>
      <c r="D2421" t="s">
        <v>22</v>
      </c>
      <c r="E2421">
        <v>53211</v>
      </c>
      <c r="F2421" t="s">
        <v>23</v>
      </c>
      <c r="G2421" t="s">
        <v>24</v>
      </c>
      <c r="H2421">
        <v>139</v>
      </c>
      <c r="I2421" t="s">
        <v>78</v>
      </c>
      <c r="J2421">
        <f>VLOOKUP(I2421,[1]Key!$A$1:$C$72,2,FALSE)</f>
        <v>43.060250000000003</v>
      </c>
      <c r="K2421">
        <f>VLOOKUP(I2421,[1]Key!$A$1:$C$72,3,FALSE)</f>
        <v>-87.892169999999993</v>
      </c>
      <c r="L2421" t="s">
        <v>60</v>
      </c>
      <c r="M2421">
        <f>VLOOKUP(L2421,[1]Key!$A$1:$C$72,2,FALSE)</f>
        <v>43.066893999999998</v>
      </c>
      <c r="N2421">
        <f>VLOOKUP(L2421,[1]Key!$A$1:$C$72,3,FALSE)</f>
        <v>-87.877936000000005</v>
      </c>
      <c r="O2421">
        <v>9</v>
      </c>
      <c r="P2421">
        <v>0</v>
      </c>
      <c r="Q2421">
        <v>1.4</v>
      </c>
      <c r="R2421">
        <v>1.3</v>
      </c>
      <c r="S2421">
        <v>54</v>
      </c>
      <c r="T2421">
        <f t="shared" si="333"/>
        <v>-1</v>
      </c>
      <c r="U2421" s="1">
        <v>42770</v>
      </c>
      <c r="V2421" s="13">
        <f t="shared" si="334"/>
        <v>42767</v>
      </c>
      <c r="W2421" s="14">
        <f t="shared" si="335"/>
        <v>42770</v>
      </c>
      <c r="X2421" s="1" t="str">
        <f t="shared" si="336"/>
        <v>Saturday</v>
      </c>
      <c r="Y2421" s="2">
        <v>0.3487615740740741</v>
      </c>
      <c r="Z2421" s="2">
        <f t="shared" si="337"/>
        <v>0.33333333333333331</v>
      </c>
      <c r="AA2421">
        <f>1</f>
        <v>1</v>
      </c>
      <c r="AB2421" s="1">
        <v>42770</v>
      </c>
      <c r="AC2421" s="13">
        <f t="shared" si="338"/>
        <v>42767</v>
      </c>
      <c r="AD2421" s="14">
        <f t="shared" si="339"/>
        <v>42770</v>
      </c>
      <c r="AE2421" s="1" t="str">
        <f t="shared" si="340"/>
        <v>Saturday</v>
      </c>
      <c r="AF2421" s="2">
        <v>0.35508101851851853</v>
      </c>
      <c r="AG2421" s="2">
        <f t="shared" si="341"/>
        <v>0.375</v>
      </c>
      <c r="AH2421" t="s">
        <v>27</v>
      </c>
    </row>
    <row r="2422" spans="1:34" x14ac:dyDescent="0.2">
      <c r="A2422">
        <v>1236829</v>
      </c>
      <c r="B2422" t="s">
        <v>20</v>
      </c>
      <c r="C2422" t="s">
        <v>28</v>
      </c>
      <c r="D2422" t="s">
        <v>22</v>
      </c>
      <c r="E2422">
        <v>53211</v>
      </c>
      <c r="F2422" t="s">
        <v>23</v>
      </c>
      <c r="G2422" t="s">
        <v>97</v>
      </c>
      <c r="H2422">
        <v>959</v>
      </c>
      <c r="I2422" t="s">
        <v>67</v>
      </c>
      <c r="J2422">
        <f>VLOOKUP(I2422,[1]Key!$A$1:$C$72,2,FALSE)</f>
        <v>43.074890000000003</v>
      </c>
      <c r="K2422">
        <f>VLOOKUP(I2422,[1]Key!$A$1:$C$72,3,FALSE)</f>
        <v>-87.882810000000006</v>
      </c>
      <c r="L2422" t="s">
        <v>77</v>
      </c>
      <c r="M2422">
        <f>VLOOKUP(L2422,[1]Key!$A$1:$C$72,2,FALSE)</f>
        <v>43.074655999999997</v>
      </c>
      <c r="N2422">
        <f>VLOOKUP(L2422,[1]Key!$A$1:$C$72,3,FALSE)</f>
        <v>-87.889011999999994</v>
      </c>
      <c r="O2422">
        <v>3</v>
      </c>
      <c r="P2422">
        <v>0</v>
      </c>
      <c r="Q2422">
        <v>0.5</v>
      </c>
      <c r="R2422">
        <v>0.4</v>
      </c>
      <c r="S2422">
        <v>18</v>
      </c>
      <c r="T2422">
        <f t="shared" si="333"/>
        <v>-1</v>
      </c>
      <c r="U2422" s="1">
        <v>42770</v>
      </c>
      <c r="V2422" s="13">
        <f t="shared" si="334"/>
        <v>42767</v>
      </c>
      <c r="W2422" s="14">
        <f t="shared" si="335"/>
        <v>42770</v>
      </c>
      <c r="X2422" s="1" t="str">
        <f t="shared" si="336"/>
        <v>Saturday</v>
      </c>
      <c r="Y2422" s="2">
        <v>0.5846527777777778</v>
      </c>
      <c r="Z2422" s="2">
        <f t="shared" si="337"/>
        <v>0.58333333333333326</v>
      </c>
      <c r="AA2422">
        <f>1</f>
        <v>1</v>
      </c>
      <c r="AB2422" s="1">
        <v>42770</v>
      </c>
      <c r="AC2422" s="13">
        <f t="shared" si="338"/>
        <v>42767</v>
      </c>
      <c r="AD2422" s="14">
        <f t="shared" si="339"/>
        <v>42770</v>
      </c>
      <c r="AE2422" s="1" t="str">
        <f t="shared" si="340"/>
        <v>Saturday</v>
      </c>
      <c r="AF2422" s="2">
        <v>0.58628472222222217</v>
      </c>
      <c r="AG2422" s="2">
        <f t="shared" si="341"/>
        <v>0.58333333333333326</v>
      </c>
      <c r="AH2422" t="s">
        <v>27</v>
      </c>
    </row>
    <row r="2423" spans="1:34" x14ac:dyDescent="0.2">
      <c r="A2423">
        <v>1359140</v>
      </c>
      <c r="B2423" t="s">
        <v>20</v>
      </c>
      <c r="C2423" t="s">
        <v>125</v>
      </c>
      <c r="D2423" t="s">
        <v>22</v>
      </c>
      <c r="E2423">
        <v>53118</v>
      </c>
      <c r="F2423" t="s">
        <v>23</v>
      </c>
      <c r="G2423" t="s">
        <v>24</v>
      </c>
      <c r="H2423">
        <v>5537</v>
      </c>
      <c r="I2423" t="s">
        <v>78</v>
      </c>
      <c r="J2423">
        <f>VLOOKUP(I2423,[1]Key!$A$1:$C$72,2,FALSE)</f>
        <v>43.060250000000003</v>
      </c>
      <c r="K2423">
        <f>VLOOKUP(I2423,[1]Key!$A$1:$C$72,3,FALSE)</f>
        <v>-87.892169999999993</v>
      </c>
      <c r="L2423" t="s">
        <v>81</v>
      </c>
      <c r="M2423">
        <f>VLOOKUP(L2423,[1]Key!$A$1:$C$72,2,FALSE)</f>
        <v>43.06033</v>
      </c>
      <c r="N2423">
        <f>VLOOKUP(L2423,[1]Key!$A$1:$C$72,3,FALSE)</f>
        <v>-87.89546</v>
      </c>
      <c r="O2423">
        <v>1</v>
      </c>
      <c r="P2423">
        <v>0</v>
      </c>
      <c r="Q2423">
        <v>0.2</v>
      </c>
      <c r="R2423">
        <v>0.1</v>
      </c>
      <c r="S2423">
        <v>6</v>
      </c>
      <c r="T2423">
        <f t="shared" si="333"/>
        <v>-1</v>
      </c>
      <c r="U2423" s="1">
        <v>42770</v>
      </c>
      <c r="V2423" s="13">
        <f t="shared" si="334"/>
        <v>42767</v>
      </c>
      <c r="W2423" s="14">
        <f t="shared" si="335"/>
        <v>42770</v>
      </c>
      <c r="X2423" s="1" t="str">
        <f t="shared" si="336"/>
        <v>Saturday</v>
      </c>
      <c r="Y2423" s="2">
        <v>0.95556712962962964</v>
      </c>
      <c r="Z2423" s="2">
        <f t="shared" si="337"/>
        <v>0.95833333333333326</v>
      </c>
      <c r="AA2423">
        <f>1</f>
        <v>1</v>
      </c>
      <c r="AB2423" s="1">
        <v>42770</v>
      </c>
      <c r="AC2423" s="13">
        <f t="shared" si="338"/>
        <v>42767</v>
      </c>
      <c r="AD2423" s="14">
        <f t="shared" si="339"/>
        <v>42770</v>
      </c>
      <c r="AE2423" s="1" t="str">
        <f t="shared" si="340"/>
        <v>Saturday</v>
      </c>
      <c r="AF2423" s="2">
        <v>0.95636574074074077</v>
      </c>
      <c r="AG2423" s="2">
        <f t="shared" si="341"/>
        <v>0.95833333333333326</v>
      </c>
      <c r="AH2423" t="s">
        <v>27</v>
      </c>
    </row>
    <row r="2424" spans="1:34" x14ac:dyDescent="0.2">
      <c r="A2424">
        <v>1251108</v>
      </c>
      <c r="B2424" t="s">
        <v>20</v>
      </c>
      <c r="C2424" t="s">
        <v>110</v>
      </c>
      <c r="D2424" t="s">
        <v>22</v>
      </c>
      <c r="E2424">
        <v>54913</v>
      </c>
      <c r="F2424" t="s">
        <v>23</v>
      </c>
      <c r="G2424" t="s">
        <v>97</v>
      </c>
      <c r="H2424">
        <v>5714</v>
      </c>
      <c r="I2424" t="s">
        <v>78</v>
      </c>
      <c r="J2424">
        <f>VLOOKUP(I2424,[1]Key!$A$1:$C$72,2,FALSE)</f>
        <v>43.060250000000003</v>
      </c>
      <c r="K2424">
        <f>VLOOKUP(I2424,[1]Key!$A$1:$C$72,3,FALSE)</f>
        <v>-87.892169999999993</v>
      </c>
      <c r="L2424" t="s">
        <v>81</v>
      </c>
      <c r="M2424">
        <f>VLOOKUP(L2424,[1]Key!$A$1:$C$72,2,FALSE)</f>
        <v>43.06033</v>
      </c>
      <c r="N2424">
        <f>VLOOKUP(L2424,[1]Key!$A$1:$C$72,3,FALSE)</f>
        <v>-87.89546</v>
      </c>
      <c r="O2424">
        <v>1</v>
      </c>
      <c r="P2424">
        <v>0</v>
      </c>
      <c r="Q2424">
        <v>0.2</v>
      </c>
      <c r="R2424">
        <v>0.1</v>
      </c>
      <c r="S2424">
        <v>6</v>
      </c>
      <c r="T2424">
        <f t="shared" si="333"/>
        <v>-1</v>
      </c>
      <c r="U2424" s="1">
        <v>42771</v>
      </c>
      <c r="V2424" s="13">
        <f t="shared" si="334"/>
        <v>42767</v>
      </c>
      <c r="W2424" s="14">
        <f t="shared" si="335"/>
        <v>42771</v>
      </c>
      <c r="X2424" s="1" t="str">
        <f t="shared" si="336"/>
        <v>Sunday</v>
      </c>
      <c r="Y2424" s="2">
        <v>0.36744212962962958</v>
      </c>
      <c r="Z2424" s="2">
        <f t="shared" si="337"/>
        <v>0.375</v>
      </c>
      <c r="AA2424">
        <f>1</f>
        <v>1</v>
      </c>
      <c r="AB2424" s="1">
        <v>42771</v>
      </c>
      <c r="AC2424" s="13">
        <f t="shared" si="338"/>
        <v>42767</v>
      </c>
      <c r="AD2424" s="14">
        <f t="shared" si="339"/>
        <v>42771</v>
      </c>
      <c r="AE2424" s="1" t="str">
        <f t="shared" si="340"/>
        <v>Sunday</v>
      </c>
      <c r="AF2424" s="2">
        <v>0.36851851851851852</v>
      </c>
      <c r="AG2424" s="2">
        <f t="shared" si="341"/>
        <v>0.375</v>
      </c>
      <c r="AH2424" t="s">
        <v>27</v>
      </c>
    </row>
    <row r="2425" spans="1:34" x14ac:dyDescent="0.2">
      <c r="A2425">
        <v>1135547</v>
      </c>
      <c r="B2425" t="s">
        <v>20</v>
      </c>
      <c r="C2425" t="s">
        <v>28</v>
      </c>
      <c r="D2425" t="s">
        <v>22</v>
      </c>
      <c r="E2425">
        <v>53202</v>
      </c>
      <c r="F2425" t="s">
        <v>23</v>
      </c>
      <c r="G2425" t="s">
        <v>24</v>
      </c>
      <c r="H2425">
        <v>269</v>
      </c>
      <c r="I2425" t="s">
        <v>41</v>
      </c>
      <c r="J2425">
        <f>VLOOKUP(I2425,[1]Key!$A$1:$C$72,2,FALSE)</f>
        <v>43.04824</v>
      </c>
      <c r="K2425">
        <f>VLOOKUP(I2425,[1]Key!$A$1:$C$72,3,FALSE)</f>
        <v>-87.904970000000006</v>
      </c>
      <c r="L2425" t="s">
        <v>54</v>
      </c>
      <c r="M2425">
        <f>VLOOKUP(L2425,[1]Key!$A$1:$C$72,2,FALSE)</f>
        <v>43.046570000000003</v>
      </c>
      <c r="N2425">
        <f>VLOOKUP(L2425,[1]Key!$A$1:$C$72,3,FALSE)</f>
        <v>-87.908720000000002</v>
      </c>
      <c r="O2425">
        <v>57</v>
      </c>
      <c r="P2425">
        <v>0</v>
      </c>
      <c r="Q2425">
        <v>8.6</v>
      </c>
      <c r="R2425">
        <v>8.1</v>
      </c>
      <c r="S2425">
        <v>342</v>
      </c>
      <c r="T2425">
        <f t="shared" si="333"/>
        <v>-1</v>
      </c>
      <c r="U2425" s="1">
        <v>42771</v>
      </c>
      <c r="V2425" s="13">
        <f t="shared" si="334"/>
        <v>42767</v>
      </c>
      <c r="W2425" s="14">
        <f t="shared" si="335"/>
        <v>42771</v>
      </c>
      <c r="X2425" s="1" t="str">
        <f t="shared" si="336"/>
        <v>Sunday</v>
      </c>
      <c r="Y2425" s="2">
        <v>0.43415509259259261</v>
      </c>
      <c r="Z2425" s="2">
        <f t="shared" si="337"/>
        <v>0.41666666666666663</v>
      </c>
      <c r="AA2425">
        <f>1</f>
        <v>1</v>
      </c>
      <c r="AB2425" s="1">
        <v>42771</v>
      </c>
      <c r="AC2425" s="13">
        <f t="shared" si="338"/>
        <v>42767</v>
      </c>
      <c r="AD2425" s="14">
        <f t="shared" si="339"/>
        <v>42771</v>
      </c>
      <c r="AE2425" s="1" t="str">
        <f t="shared" si="340"/>
        <v>Sunday</v>
      </c>
      <c r="AF2425" s="2">
        <v>0.47390046296296301</v>
      </c>
      <c r="AG2425" s="2">
        <f t="shared" si="341"/>
        <v>0.45833333333333331</v>
      </c>
      <c r="AH2425" t="s">
        <v>27</v>
      </c>
    </row>
    <row r="2426" spans="1:34" x14ac:dyDescent="0.2">
      <c r="A2426">
        <v>1249909</v>
      </c>
      <c r="B2426" t="s">
        <v>20</v>
      </c>
      <c r="C2426" t="s">
        <v>115</v>
      </c>
      <c r="D2426" t="s">
        <v>22</v>
      </c>
      <c r="E2426">
        <v>54914</v>
      </c>
      <c r="F2426" t="s">
        <v>23</v>
      </c>
      <c r="G2426" t="s">
        <v>97</v>
      </c>
      <c r="H2426">
        <v>223</v>
      </c>
      <c r="I2426" t="s">
        <v>67</v>
      </c>
      <c r="J2426">
        <f>VLOOKUP(I2426,[1]Key!$A$1:$C$72,2,FALSE)</f>
        <v>43.074890000000003</v>
      </c>
      <c r="K2426">
        <f>VLOOKUP(I2426,[1]Key!$A$1:$C$72,3,FALSE)</f>
        <v>-87.882810000000006</v>
      </c>
      <c r="L2426" t="s">
        <v>77</v>
      </c>
      <c r="M2426">
        <f>VLOOKUP(L2426,[1]Key!$A$1:$C$72,2,FALSE)</f>
        <v>43.074655999999997</v>
      </c>
      <c r="N2426">
        <f>VLOOKUP(L2426,[1]Key!$A$1:$C$72,3,FALSE)</f>
        <v>-87.889011999999994</v>
      </c>
      <c r="O2426">
        <v>2</v>
      </c>
      <c r="P2426">
        <v>0</v>
      </c>
      <c r="Q2426">
        <v>0.3</v>
      </c>
      <c r="R2426">
        <v>0.3</v>
      </c>
      <c r="S2426">
        <v>12</v>
      </c>
      <c r="T2426">
        <f t="shared" si="333"/>
        <v>-1</v>
      </c>
      <c r="U2426" s="1">
        <v>42771</v>
      </c>
      <c r="V2426" s="13">
        <f t="shared" si="334"/>
        <v>42767</v>
      </c>
      <c r="W2426" s="14">
        <f t="shared" si="335"/>
        <v>42771</v>
      </c>
      <c r="X2426" s="1" t="str">
        <f t="shared" si="336"/>
        <v>Sunday</v>
      </c>
      <c r="Y2426" s="2">
        <v>0.46296296296296297</v>
      </c>
      <c r="Z2426" s="2">
        <f t="shared" si="337"/>
        <v>0.45833333333333331</v>
      </c>
      <c r="AA2426">
        <f>1</f>
        <v>1</v>
      </c>
      <c r="AB2426" s="1">
        <v>42771</v>
      </c>
      <c r="AC2426" s="13">
        <f t="shared" si="338"/>
        <v>42767</v>
      </c>
      <c r="AD2426" s="14">
        <f t="shared" si="339"/>
        <v>42771</v>
      </c>
      <c r="AE2426" s="1" t="str">
        <f t="shared" si="340"/>
        <v>Sunday</v>
      </c>
      <c r="AF2426" s="2">
        <v>0.46424768518518517</v>
      </c>
      <c r="AG2426" s="2">
        <f t="shared" si="341"/>
        <v>0.45833333333333331</v>
      </c>
      <c r="AH2426" t="s">
        <v>27</v>
      </c>
    </row>
    <row r="2427" spans="1:34" x14ac:dyDescent="0.2">
      <c r="A2427">
        <v>1154367</v>
      </c>
      <c r="B2427" t="s">
        <v>20</v>
      </c>
      <c r="C2427" t="s">
        <v>28</v>
      </c>
      <c r="D2427" t="s">
        <v>22</v>
      </c>
      <c r="E2427">
        <v>53202</v>
      </c>
      <c r="F2427" t="s">
        <v>23</v>
      </c>
      <c r="G2427" t="s">
        <v>24</v>
      </c>
      <c r="H2427">
        <v>5555</v>
      </c>
      <c r="I2427" t="s">
        <v>29</v>
      </c>
      <c r="J2427">
        <f>VLOOKUP(I2427,[1]Key!$A$1:$C$72,2,FALSE)</f>
        <v>43.042490000000001</v>
      </c>
      <c r="K2427">
        <f>VLOOKUP(I2427,[1]Key!$A$1:$C$72,3,FALSE)</f>
        <v>-87.909959999999998</v>
      </c>
      <c r="L2427" t="s">
        <v>54</v>
      </c>
      <c r="M2427">
        <f>VLOOKUP(L2427,[1]Key!$A$1:$C$72,2,FALSE)</f>
        <v>43.046570000000003</v>
      </c>
      <c r="N2427">
        <f>VLOOKUP(L2427,[1]Key!$A$1:$C$72,3,FALSE)</f>
        <v>-87.908720000000002</v>
      </c>
      <c r="O2427">
        <v>8</v>
      </c>
      <c r="P2427">
        <v>0</v>
      </c>
      <c r="Q2427">
        <v>1.2</v>
      </c>
      <c r="R2427">
        <v>1.1000000000000001</v>
      </c>
      <c r="S2427">
        <v>48</v>
      </c>
      <c r="T2427">
        <f t="shared" si="333"/>
        <v>-1</v>
      </c>
      <c r="U2427" s="1">
        <v>42771</v>
      </c>
      <c r="V2427" s="13">
        <f t="shared" si="334"/>
        <v>42767</v>
      </c>
      <c r="W2427" s="14">
        <f t="shared" si="335"/>
        <v>42771</v>
      </c>
      <c r="X2427" s="1" t="str">
        <f t="shared" si="336"/>
        <v>Sunday</v>
      </c>
      <c r="Y2427" s="2">
        <v>0.58250000000000002</v>
      </c>
      <c r="Z2427" s="2">
        <f t="shared" si="337"/>
        <v>0.58333333333333326</v>
      </c>
      <c r="AA2427">
        <f>1</f>
        <v>1</v>
      </c>
      <c r="AB2427" s="1">
        <v>42771</v>
      </c>
      <c r="AC2427" s="13">
        <f t="shared" si="338"/>
        <v>42767</v>
      </c>
      <c r="AD2427" s="14">
        <f t="shared" si="339"/>
        <v>42771</v>
      </c>
      <c r="AE2427" s="1" t="str">
        <f t="shared" si="340"/>
        <v>Sunday</v>
      </c>
      <c r="AF2427" s="2">
        <v>0.58776620370370369</v>
      </c>
      <c r="AG2427" s="2">
        <f t="shared" si="341"/>
        <v>0.58333333333333326</v>
      </c>
      <c r="AH2427" t="s">
        <v>27</v>
      </c>
    </row>
    <row r="2428" spans="1:34" x14ac:dyDescent="0.2">
      <c r="A2428">
        <v>825934</v>
      </c>
      <c r="B2428" t="s">
        <v>20</v>
      </c>
      <c r="C2428" t="s">
        <v>28</v>
      </c>
      <c r="D2428" t="s">
        <v>22</v>
      </c>
      <c r="E2428">
        <v>53208</v>
      </c>
      <c r="F2428" t="s">
        <v>23</v>
      </c>
      <c r="G2428" t="s">
        <v>24</v>
      </c>
      <c r="H2428">
        <v>11103</v>
      </c>
      <c r="I2428" t="s">
        <v>56</v>
      </c>
      <c r="J2428">
        <f>VLOOKUP(I2428,[1]Key!$A$1:$C$72,2,FALSE)</f>
        <v>43.059550000000002</v>
      </c>
      <c r="K2428">
        <f>VLOOKUP(I2428,[1]Key!$A$1:$C$72,3,FALSE)</f>
        <v>-88.008840000000006</v>
      </c>
      <c r="L2428" t="s">
        <v>59</v>
      </c>
      <c r="M2428">
        <f>VLOOKUP(L2428,[1]Key!$A$1:$C$72,2,FALSE)</f>
        <v>43.060580000000002</v>
      </c>
      <c r="N2428">
        <f>VLOOKUP(L2428,[1]Key!$A$1:$C$72,3,FALSE)</f>
        <v>-87.998589999999993</v>
      </c>
      <c r="O2428">
        <v>6</v>
      </c>
      <c r="P2428">
        <v>0</v>
      </c>
      <c r="Q2428">
        <v>0.9</v>
      </c>
      <c r="R2428">
        <v>0.9</v>
      </c>
      <c r="S2428">
        <v>36</v>
      </c>
      <c r="T2428">
        <f t="shared" si="333"/>
        <v>-1</v>
      </c>
      <c r="U2428" s="1">
        <v>42771</v>
      </c>
      <c r="V2428" s="13">
        <f t="shared" si="334"/>
        <v>42767</v>
      </c>
      <c r="W2428" s="14">
        <f t="shared" si="335"/>
        <v>42771</v>
      </c>
      <c r="X2428" s="1" t="str">
        <f t="shared" si="336"/>
        <v>Sunday</v>
      </c>
      <c r="Y2428" s="2">
        <v>0.62223379629629627</v>
      </c>
      <c r="Z2428" s="2">
        <f t="shared" si="337"/>
        <v>0.625</v>
      </c>
      <c r="AA2428">
        <f>1</f>
        <v>1</v>
      </c>
      <c r="AB2428" s="1">
        <v>42771</v>
      </c>
      <c r="AC2428" s="13">
        <f t="shared" si="338"/>
        <v>42767</v>
      </c>
      <c r="AD2428" s="14">
        <f t="shared" si="339"/>
        <v>42771</v>
      </c>
      <c r="AE2428" s="1" t="str">
        <f t="shared" si="340"/>
        <v>Sunday</v>
      </c>
      <c r="AF2428" s="2">
        <v>0.62649305555555557</v>
      </c>
      <c r="AG2428" s="2">
        <f t="shared" si="341"/>
        <v>0.625</v>
      </c>
      <c r="AH2428" t="s">
        <v>27</v>
      </c>
    </row>
    <row r="2429" spans="1:34" x14ac:dyDescent="0.2">
      <c r="A2429">
        <v>1357250</v>
      </c>
      <c r="B2429" t="s">
        <v>20</v>
      </c>
      <c r="C2429" t="s">
        <v>28</v>
      </c>
      <c r="D2429" t="s">
        <v>22</v>
      </c>
      <c r="E2429">
        <v>53202</v>
      </c>
      <c r="F2429" t="s">
        <v>23</v>
      </c>
      <c r="G2429" t="s">
        <v>24</v>
      </c>
      <c r="H2429">
        <v>274</v>
      </c>
      <c r="I2429" t="s">
        <v>69</v>
      </c>
      <c r="J2429">
        <f>VLOOKUP(I2429,[1]Key!$A$1:$C$72,2,FALSE)</f>
        <v>43.048200000000001</v>
      </c>
      <c r="K2429">
        <f>VLOOKUP(I2429,[1]Key!$A$1:$C$72,3,FALSE)</f>
        <v>-87.900859999999994</v>
      </c>
      <c r="L2429" t="s">
        <v>43</v>
      </c>
      <c r="M2429">
        <f>VLOOKUP(L2429,[1]Key!$A$1:$C$72,2,FALSE)</f>
        <v>43.03886</v>
      </c>
      <c r="N2429">
        <f>VLOOKUP(L2429,[1]Key!$A$1:$C$72,3,FALSE)</f>
        <v>-87.902720000000002</v>
      </c>
      <c r="O2429">
        <v>5</v>
      </c>
      <c r="P2429">
        <v>0</v>
      </c>
      <c r="Q2429">
        <v>0.8</v>
      </c>
      <c r="R2429">
        <v>0.7</v>
      </c>
      <c r="S2429">
        <v>30</v>
      </c>
      <c r="T2429">
        <f t="shared" si="333"/>
        <v>-1</v>
      </c>
      <c r="U2429" s="1">
        <v>42772</v>
      </c>
      <c r="V2429" s="13">
        <f t="shared" si="334"/>
        <v>42767</v>
      </c>
      <c r="W2429" s="14">
        <f t="shared" si="335"/>
        <v>42772</v>
      </c>
      <c r="X2429" s="1" t="str">
        <f t="shared" si="336"/>
        <v>Monday</v>
      </c>
      <c r="Y2429" s="2">
        <v>0.29931712962962964</v>
      </c>
      <c r="Z2429" s="2">
        <f t="shared" si="337"/>
        <v>0.29166666666666663</v>
      </c>
      <c r="AA2429">
        <f>1</f>
        <v>1</v>
      </c>
      <c r="AB2429" s="1">
        <v>42772</v>
      </c>
      <c r="AC2429" s="13">
        <f t="shared" si="338"/>
        <v>42767</v>
      </c>
      <c r="AD2429" s="14">
        <f t="shared" si="339"/>
        <v>42772</v>
      </c>
      <c r="AE2429" s="1" t="str">
        <f t="shared" si="340"/>
        <v>Monday</v>
      </c>
      <c r="AF2429" s="2">
        <v>0.30284722222222221</v>
      </c>
      <c r="AG2429" s="2">
        <f t="shared" si="341"/>
        <v>0.29166666666666663</v>
      </c>
      <c r="AH2429" t="s">
        <v>27</v>
      </c>
    </row>
    <row r="2430" spans="1:34" x14ac:dyDescent="0.2">
      <c r="A2430">
        <v>825934</v>
      </c>
      <c r="B2430" t="s">
        <v>20</v>
      </c>
      <c r="C2430" t="s">
        <v>28</v>
      </c>
      <c r="D2430" t="s">
        <v>22</v>
      </c>
      <c r="E2430">
        <v>53208</v>
      </c>
      <c r="F2430" t="s">
        <v>23</v>
      </c>
      <c r="G2430" t="s">
        <v>24</v>
      </c>
      <c r="H2430">
        <v>23</v>
      </c>
      <c r="I2430" t="s">
        <v>48</v>
      </c>
      <c r="J2430">
        <f>VLOOKUP(I2430,[1]Key!$A$1:$C$72,2,FALSE)</f>
        <v>43.05097</v>
      </c>
      <c r="K2430">
        <f>VLOOKUP(I2430,[1]Key!$A$1:$C$72,3,FALSE)</f>
        <v>-87.906440000000003</v>
      </c>
      <c r="L2430" t="s">
        <v>29</v>
      </c>
      <c r="M2430">
        <f>VLOOKUP(L2430,[1]Key!$A$1:$C$72,2,FALSE)</f>
        <v>43.042490000000001</v>
      </c>
      <c r="N2430">
        <f>VLOOKUP(L2430,[1]Key!$A$1:$C$72,3,FALSE)</f>
        <v>-87.909959999999998</v>
      </c>
      <c r="O2430">
        <v>9</v>
      </c>
      <c r="P2430">
        <v>0</v>
      </c>
      <c r="Q2430">
        <v>1.4</v>
      </c>
      <c r="R2430">
        <v>1.3</v>
      </c>
      <c r="S2430">
        <v>54</v>
      </c>
      <c r="T2430">
        <f t="shared" si="333"/>
        <v>-1</v>
      </c>
      <c r="U2430" s="1">
        <v>42772</v>
      </c>
      <c r="V2430" s="13">
        <f t="shared" si="334"/>
        <v>42767</v>
      </c>
      <c r="W2430" s="14">
        <f t="shared" si="335"/>
        <v>42772</v>
      </c>
      <c r="X2430" s="1" t="str">
        <f t="shared" si="336"/>
        <v>Monday</v>
      </c>
      <c r="Y2430" s="2">
        <v>0.30913194444444442</v>
      </c>
      <c r="Z2430" s="2">
        <f t="shared" si="337"/>
        <v>0.29166666666666663</v>
      </c>
      <c r="AA2430">
        <f>1</f>
        <v>1</v>
      </c>
      <c r="AB2430" s="1">
        <v>42772</v>
      </c>
      <c r="AC2430" s="13">
        <f t="shared" si="338"/>
        <v>42767</v>
      </c>
      <c r="AD2430" s="14">
        <f t="shared" si="339"/>
        <v>42772</v>
      </c>
      <c r="AE2430" s="1" t="str">
        <f t="shared" si="340"/>
        <v>Monday</v>
      </c>
      <c r="AF2430" s="2">
        <v>0.31596064814814812</v>
      </c>
      <c r="AG2430" s="2">
        <f t="shared" si="341"/>
        <v>0.33333333333333331</v>
      </c>
      <c r="AH2430" t="s">
        <v>27</v>
      </c>
    </row>
    <row r="2431" spans="1:34" x14ac:dyDescent="0.2">
      <c r="A2431">
        <v>1482626</v>
      </c>
      <c r="B2431" t="s">
        <v>20</v>
      </c>
      <c r="C2431" t="s">
        <v>28</v>
      </c>
      <c r="D2431" t="s">
        <v>22</v>
      </c>
      <c r="E2431">
        <v>53207</v>
      </c>
      <c r="F2431" t="s">
        <v>23</v>
      </c>
      <c r="G2431" t="s">
        <v>24</v>
      </c>
      <c r="H2431">
        <v>104</v>
      </c>
      <c r="I2431" t="s">
        <v>36</v>
      </c>
      <c r="J2431">
        <f>VLOOKUP(I2431,[1]Key!$A$1:$C$72,2,FALSE)</f>
        <v>43.038580000000003</v>
      </c>
      <c r="K2431">
        <f>VLOOKUP(I2431,[1]Key!$A$1:$C$72,3,FALSE)</f>
        <v>-87.90934</v>
      </c>
      <c r="L2431" t="s">
        <v>38</v>
      </c>
      <c r="M2431">
        <f>VLOOKUP(L2431,[1]Key!$A$1:$C$72,2,FALSE)</f>
        <v>43.004728999999998</v>
      </c>
      <c r="N2431">
        <f>VLOOKUP(L2431,[1]Key!$A$1:$C$72,3,FALSE)</f>
        <v>-87.905463999999995</v>
      </c>
      <c r="O2431">
        <v>30</v>
      </c>
      <c r="P2431">
        <v>0</v>
      </c>
      <c r="Q2431">
        <v>4.5</v>
      </c>
      <c r="R2431">
        <v>4.3</v>
      </c>
      <c r="S2431">
        <v>180</v>
      </c>
      <c r="T2431">
        <f t="shared" si="333"/>
        <v>-1</v>
      </c>
      <c r="U2431" s="1">
        <v>42772</v>
      </c>
      <c r="V2431" s="13">
        <f t="shared" si="334"/>
        <v>42767</v>
      </c>
      <c r="W2431" s="14">
        <f t="shared" si="335"/>
        <v>42772</v>
      </c>
      <c r="X2431" s="1" t="str">
        <f t="shared" si="336"/>
        <v>Monday</v>
      </c>
      <c r="Y2431" s="2">
        <v>0.33880787037037036</v>
      </c>
      <c r="Z2431" s="2">
        <f t="shared" si="337"/>
        <v>0.33333333333333331</v>
      </c>
      <c r="AA2431">
        <f>1</f>
        <v>1</v>
      </c>
      <c r="AB2431" s="1">
        <v>42772</v>
      </c>
      <c r="AC2431" s="13">
        <f t="shared" si="338"/>
        <v>42767</v>
      </c>
      <c r="AD2431" s="14">
        <f t="shared" si="339"/>
        <v>42772</v>
      </c>
      <c r="AE2431" s="1" t="str">
        <f t="shared" si="340"/>
        <v>Monday</v>
      </c>
      <c r="AF2431" s="2">
        <v>0.35942129629629632</v>
      </c>
      <c r="AG2431" s="2">
        <f t="shared" si="341"/>
        <v>0.375</v>
      </c>
      <c r="AH2431" t="s">
        <v>27</v>
      </c>
    </row>
    <row r="2432" spans="1:34" x14ac:dyDescent="0.2">
      <c r="A2432">
        <v>1387054</v>
      </c>
      <c r="B2432" t="s">
        <v>20</v>
      </c>
      <c r="C2432" t="s">
        <v>21</v>
      </c>
      <c r="D2432" t="s">
        <v>22</v>
      </c>
      <c r="E2432">
        <v>53213</v>
      </c>
      <c r="F2432" t="s">
        <v>23</v>
      </c>
      <c r="G2432" t="s">
        <v>24</v>
      </c>
      <c r="H2432">
        <v>11093</v>
      </c>
      <c r="I2432" t="s">
        <v>58</v>
      </c>
      <c r="J2432">
        <f>VLOOKUP(I2432,[1]Key!$A$1:$C$72,2,FALSE)</f>
        <v>43.052630000000001</v>
      </c>
      <c r="K2432">
        <f>VLOOKUP(I2432,[1]Key!$A$1:$C$72,3,FALSE)</f>
        <v>-88.016319999999993</v>
      </c>
      <c r="L2432" t="s">
        <v>56</v>
      </c>
      <c r="M2432">
        <f>VLOOKUP(L2432,[1]Key!$A$1:$C$72,2,FALSE)</f>
        <v>43.059550000000002</v>
      </c>
      <c r="N2432">
        <f>VLOOKUP(L2432,[1]Key!$A$1:$C$72,3,FALSE)</f>
        <v>-88.008840000000006</v>
      </c>
      <c r="O2432">
        <v>9</v>
      </c>
      <c r="P2432">
        <v>0</v>
      </c>
      <c r="Q2432">
        <v>1.4</v>
      </c>
      <c r="R2432">
        <v>1.3</v>
      </c>
      <c r="S2432">
        <v>54</v>
      </c>
      <c r="T2432">
        <f t="shared" si="333"/>
        <v>-1</v>
      </c>
      <c r="U2432" s="1">
        <v>42772</v>
      </c>
      <c r="V2432" s="13">
        <f t="shared" si="334"/>
        <v>42767</v>
      </c>
      <c r="W2432" s="14">
        <f t="shared" si="335"/>
        <v>42772</v>
      </c>
      <c r="X2432" s="1" t="str">
        <f t="shared" si="336"/>
        <v>Monday</v>
      </c>
      <c r="Y2432" s="2">
        <v>0.41715277777777776</v>
      </c>
      <c r="Z2432" s="2">
        <f t="shared" si="337"/>
        <v>0.41666666666666663</v>
      </c>
      <c r="AA2432">
        <f>1</f>
        <v>1</v>
      </c>
      <c r="AB2432" s="1">
        <v>42772</v>
      </c>
      <c r="AC2432" s="13">
        <f t="shared" si="338"/>
        <v>42767</v>
      </c>
      <c r="AD2432" s="14">
        <f t="shared" si="339"/>
        <v>42772</v>
      </c>
      <c r="AE2432" s="1" t="str">
        <f t="shared" si="340"/>
        <v>Monday</v>
      </c>
      <c r="AF2432" s="2">
        <v>0.42315972222222226</v>
      </c>
      <c r="AG2432" s="2">
        <f t="shared" si="341"/>
        <v>0.41666666666666663</v>
      </c>
      <c r="AH2432" t="s">
        <v>27</v>
      </c>
    </row>
    <row r="2433" spans="1:34" x14ac:dyDescent="0.2">
      <c r="A2433">
        <v>1201980</v>
      </c>
      <c r="B2433" t="s">
        <v>20</v>
      </c>
      <c r="C2433" t="s">
        <v>106</v>
      </c>
      <c r="D2433" t="s">
        <v>22</v>
      </c>
      <c r="E2433">
        <v>53121</v>
      </c>
      <c r="F2433" t="s">
        <v>23</v>
      </c>
      <c r="G2433" t="s">
        <v>24</v>
      </c>
      <c r="H2433">
        <v>2</v>
      </c>
      <c r="I2433" t="s">
        <v>60</v>
      </c>
      <c r="J2433">
        <f>VLOOKUP(I2433,[1]Key!$A$1:$C$72,2,FALSE)</f>
        <v>43.066893999999998</v>
      </c>
      <c r="K2433">
        <f>VLOOKUP(I2433,[1]Key!$A$1:$C$72,3,FALSE)</f>
        <v>-87.877936000000005</v>
      </c>
      <c r="L2433" t="s">
        <v>87</v>
      </c>
      <c r="M2433">
        <f>VLOOKUP(L2433,[1]Key!$A$1:$C$72,2,FALSE)</f>
        <v>43.077359999999999</v>
      </c>
      <c r="N2433">
        <f>VLOOKUP(L2433,[1]Key!$A$1:$C$72,3,FALSE)</f>
        <v>-87.880769999999998</v>
      </c>
      <c r="O2433">
        <v>7</v>
      </c>
      <c r="P2433">
        <v>0</v>
      </c>
      <c r="Q2433">
        <v>1.1000000000000001</v>
      </c>
      <c r="R2433">
        <v>1</v>
      </c>
      <c r="S2433">
        <v>42</v>
      </c>
      <c r="T2433">
        <f t="shared" si="333"/>
        <v>-1</v>
      </c>
      <c r="U2433" s="1">
        <v>42772</v>
      </c>
      <c r="V2433" s="13">
        <f t="shared" si="334"/>
        <v>42767</v>
      </c>
      <c r="W2433" s="14">
        <f t="shared" si="335"/>
        <v>42772</v>
      </c>
      <c r="X2433" s="1" t="str">
        <f t="shared" si="336"/>
        <v>Monday</v>
      </c>
      <c r="Y2433" s="2">
        <v>0.44658564814814811</v>
      </c>
      <c r="Z2433" s="2">
        <f t="shared" si="337"/>
        <v>0.45833333333333331</v>
      </c>
      <c r="AA2433">
        <f>1</f>
        <v>1</v>
      </c>
      <c r="AB2433" s="1">
        <v>42772</v>
      </c>
      <c r="AC2433" s="13">
        <f t="shared" si="338"/>
        <v>42767</v>
      </c>
      <c r="AD2433" s="14">
        <f t="shared" si="339"/>
        <v>42772</v>
      </c>
      <c r="AE2433" s="1" t="str">
        <f t="shared" si="340"/>
        <v>Monday</v>
      </c>
      <c r="AF2433" s="2">
        <v>0.45170138888888894</v>
      </c>
      <c r="AG2433" s="2">
        <f t="shared" si="341"/>
        <v>0.45833333333333331</v>
      </c>
      <c r="AH2433" t="s">
        <v>27</v>
      </c>
    </row>
    <row r="2434" spans="1:34" x14ac:dyDescent="0.2">
      <c r="A2434">
        <v>1152387</v>
      </c>
      <c r="B2434" t="s">
        <v>20</v>
      </c>
      <c r="C2434" t="s">
        <v>28</v>
      </c>
      <c r="D2434" t="s">
        <v>22</v>
      </c>
      <c r="E2434">
        <v>53211</v>
      </c>
      <c r="F2434" t="s">
        <v>23</v>
      </c>
      <c r="G2434" t="s">
        <v>97</v>
      </c>
      <c r="H2434">
        <v>139</v>
      </c>
      <c r="I2434" t="s">
        <v>60</v>
      </c>
      <c r="J2434">
        <f>VLOOKUP(I2434,[1]Key!$A$1:$C$72,2,FALSE)</f>
        <v>43.066893999999998</v>
      </c>
      <c r="K2434">
        <f>VLOOKUP(I2434,[1]Key!$A$1:$C$72,3,FALSE)</f>
        <v>-87.877936000000005</v>
      </c>
      <c r="L2434" t="s">
        <v>67</v>
      </c>
      <c r="M2434">
        <f>VLOOKUP(L2434,[1]Key!$A$1:$C$72,2,FALSE)</f>
        <v>43.074890000000003</v>
      </c>
      <c r="N2434">
        <f>VLOOKUP(L2434,[1]Key!$A$1:$C$72,3,FALSE)</f>
        <v>-87.882810000000006</v>
      </c>
      <c r="O2434">
        <v>3</v>
      </c>
      <c r="P2434">
        <v>0</v>
      </c>
      <c r="Q2434">
        <v>0.5</v>
      </c>
      <c r="R2434">
        <v>0.4</v>
      </c>
      <c r="S2434">
        <v>18</v>
      </c>
      <c r="T2434">
        <f t="shared" ref="T2434:T2497" si="342">-1</f>
        <v>-1</v>
      </c>
      <c r="U2434" s="1">
        <v>42772</v>
      </c>
      <c r="V2434" s="13">
        <f t="shared" ref="V2434:V2497" si="343">DATE(YEAR(U2434), MONTH(U2434), 1)</f>
        <v>42767</v>
      </c>
      <c r="W2434" s="14">
        <f t="shared" ref="W2434:W2497" si="344">U2434</f>
        <v>42772</v>
      </c>
      <c r="X2434" s="1" t="str">
        <f t="shared" ref="X2434:X2497" si="345">TEXT(W2434,"dddd")</f>
        <v>Monday</v>
      </c>
      <c r="Y2434" s="2">
        <v>0.45142361111111112</v>
      </c>
      <c r="Z2434" s="2">
        <f t="shared" ref="Z2434:Z2497" si="346">MROUND(Y2434, "1:00")</f>
        <v>0.45833333333333331</v>
      </c>
      <c r="AA2434">
        <f>1</f>
        <v>1</v>
      </c>
      <c r="AB2434" s="1">
        <v>42772</v>
      </c>
      <c r="AC2434" s="13">
        <f t="shared" ref="AC2434:AC2497" si="347">DATE(YEAR(AB2434), MONTH(AB2434), 1)</f>
        <v>42767</v>
      </c>
      <c r="AD2434" s="14">
        <f t="shared" ref="AD2434:AD2497" si="348">AB2434</f>
        <v>42772</v>
      </c>
      <c r="AE2434" s="1" t="str">
        <f t="shared" ref="AE2434:AE2497" si="349">TEXT(AD2434,"dddd")</f>
        <v>Monday</v>
      </c>
      <c r="AF2434" s="2">
        <v>0.45415509259259257</v>
      </c>
      <c r="AG2434" s="2">
        <f t="shared" ref="AG2434:AG2497" si="350">MROUND(AF2434, "1:00")</f>
        <v>0.45833333333333331</v>
      </c>
      <c r="AH2434" t="s">
        <v>27</v>
      </c>
    </row>
    <row r="2435" spans="1:34" x14ac:dyDescent="0.2">
      <c r="A2435">
        <v>1381218</v>
      </c>
      <c r="B2435" t="s">
        <v>20</v>
      </c>
      <c r="C2435" t="s">
        <v>102</v>
      </c>
      <c r="D2435" t="s">
        <v>22</v>
      </c>
      <c r="E2435">
        <v>53211</v>
      </c>
      <c r="F2435" t="s">
        <v>23</v>
      </c>
      <c r="G2435" t="s">
        <v>92</v>
      </c>
      <c r="H2435">
        <v>5417</v>
      </c>
      <c r="I2435" t="s">
        <v>87</v>
      </c>
      <c r="J2435">
        <f>VLOOKUP(I2435,[1]Key!$A$1:$C$72,2,FALSE)</f>
        <v>43.077359999999999</v>
      </c>
      <c r="K2435">
        <f>VLOOKUP(I2435,[1]Key!$A$1:$C$72,3,FALSE)</f>
        <v>-87.880769999999998</v>
      </c>
      <c r="L2435" t="s">
        <v>40</v>
      </c>
      <c r="M2435">
        <f>VLOOKUP(L2435,[1]Key!$A$1:$C$72,2,FALSE)</f>
        <v>43.031480000000002</v>
      </c>
      <c r="N2435">
        <f>VLOOKUP(L2435,[1]Key!$A$1:$C$72,3,FALSE)</f>
        <v>-87.908169999999998</v>
      </c>
      <c r="O2435">
        <v>30</v>
      </c>
      <c r="P2435">
        <v>0</v>
      </c>
      <c r="Q2435">
        <v>4.5</v>
      </c>
      <c r="R2435">
        <v>4.3</v>
      </c>
      <c r="S2435">
        <v>180</v>
      </c>
      <c r="T2435">
        <f t="shared" si="342"/>
        <v>-1</v>
      </c>
      <c r="U2435" s="1">
        <v>42772</v>
      </c>
      <c r="V2435" s="13">
        <f t="shared" si="343"/>
        <v>42767</v>
      </c>
      <c r="W2435" s="14">
        <f t="shared" si="344"/>
        <v>42772</v>
      </c>
      <c r="X2435" s="1" t="str">
        <f t="shared" si="345"/>
        <v>Monday</v>
      </c>
      <c r="Y2435" s="2">
        <v>0.4702662037037037</v>
      </c>
      <c r="Z2435" s="2">
        <f t="shared" si="346"/>
        <v>0.45833333333333331</v>
      </c>
      <c r="AA2435">
        <f>1</f>
        <v>1</v>
      </c>
      <c r="AB2435" s="1">
        <v>42772</v>
      </c>
      <c r="AC2435" s="13">
        <f t="shared" si="347"/>
        <v>42767</v>
      </c>
      <c r="AD2435" s="14">
        <f t="shared" si="348"/>
        <v>42772</v>
      </c>
      <c r="AE2435" s="1" t="str">
        <f t="shared" si="349"/>
        <v>Monday</v>
      </c>
      <c r="AF2435" s="2">
        <v>0.4913541666666667</v>
      </c>
      <c r="AG2435" s="2">
        <f t="shared" si="350"/>
        <v>0.5</v>
      </c>
      <c r="AH2435" t="s">
        <v>27</v>
      </c>
    </row>
    <row r="2436" spans="1:34" x14ac:dyDescent="0.2">
      <c r="A2436">
        <v>1010620</v>
      </c>
      <c r="B2436" t="s">
        <v>20</v>
      </c>
      <c r="C2436" t="s">
        <v>28</v>
      </c>
      <c r="D2436" t="s">
        <v>22</v>
      </c>
      <c r="E2436">
        <v>53202</v>
      </c>
      <c r="F2436" t="s">
        <v>23</v>
      </c>
      <c r="G2436" t="s">
        <v>24</v>
      </c>
      <c r="H2436">
        <v>11108</v>
      </c>
      <c r="I2436" t="s">
        <v>69</v>
      </c>
      <c r="J2436">
        <f>VLOOKUP(I2436,[1]Key!$A$1:$C$72,2,FALSE)</f>
        <v>43.048200000000001</v>
      </c>
      <c r="K2436">
        <f>VLOOKUP(I2436,[1]Key!$A$1:$C$72,3,FALSE)</f>
        <v>-87.900859999999994</v>
      </c>
      <c r="L2436" t="s">
        <v>67</v>
      </c>
      <c r="M2436">
        <f>VLOOKUP(L2436,[1]Key!$A$1:$C$72,2,FALSE)</f>
        <v>43.074890000000003</v>
      </c>
      <c r="N2436">
        <f>VLOOKUP(L2436,[1]Key!$A$1:$C$72,3,FALSE)</f>
        <v>-87.882810000000006</v>
      </c>
      <c r="O2436">
        <v>19</v>
      </c>
      <c r="P2436">
        <v>0</v>
      </c>
      <c r="Q2436">
        <v>2.9</v>
      </c>
      <c r="R2436">
        <v>2.7</v>
      </c>
      <c r="S2436">
        <v>114</v>
      </c>
      <c r="T2436">
        <f t="shared" si="342"/>
        <v>-1</v>
      </c>
      <c r="U2436" s="1">
        <v>42772</v>
      </c>
      <c r="V2436" s="13">
        <f t="shared" si="343"/>
        <v>42767</v>
      </c>
      <c r="W2436" s="14">
        <f t="shared" si="344"/>
        <v>42772</v>
      </c>
      <c r="X2436" s="1" t="str">
        <f t="shared" si="345"/>
        <v>Monday</v>
      </c>
      <c r="Y2436" s="2">
        <v>0.5250231481481481</v>
      </c>
      <c r="Z2436" s="2">
        <f t="shared" si="346"/>
        <v>0.54166666666666663</v>
      </c>
      <c r="AA2436">
        <f>1</f>
        <v>1</v>
      </c>
      <c r="AB2436" s="1">
        <v>42772</v>
      </c>
      <c r="AC2436" s="13">
        <f t="shared" si="347"/>
        <v>42767</v>
      </c>
      <c r="AD2436" s="14">
        <f t="shared" si="348"/>
        <v>42772</v>
      </c>
      <c r="AE2436" s="1" t="str">
        <f t="shared" si="349"/>
        <v>Monday</v>
      </c>
      <c r="AF2436" s="2">
        <v>0.53874999999999995</v>
      </c>
      <c r="AG2436" s="2">
        <f t="shared" si="350"/>
        <v>0.54166666666666663</v>
      </c>
      <c r="AH2436" t="s">
        <v>27</v>
      </c>
    </row>
    <row r="2437" spans="1:34" x14ac:dyDescent="0.2">
      <c r="A2437">
        <v>1378810</v>
      </c>
      <c r="B2437" t="s">
        <v>20</v>
      </c>
      <c r="C2437" t="s">
        <v>100</v>
      </c>
      <c r="D2437" t="s">
        <v>22</v>
      </c>
      <c r="E2437">
        <v>53211</v>
      </c>
      <c r="F2437" t="s">
        <v>23</v>
      </c>
      <c r="G2437" t="s">
        <v>24</v>
      </c>
      <c r="H2437">
        <v>11055</v>
      </c>
      <c r="I2437" t="s">
        <v>60</v>
      </c>
      <c r="J2437">
        <f>VLOOKUP(I2437,[1]Key!$A$1:$C$72,2,FALSE)</f>
        <v>43.066893999999998</v>
      </c>
      <c r="K2437">
        <f>VLOOKUP(I2437,[1]Key!$A$1:$C$72,3,FALSE)</f>
        <v>-87.877936000000005</v>
      </c>
      <c r="L2437" t="s">
        <v>67</v>
      </c>
      <c r="M2437">
        <f>VLOOKUP(L2437,[1]Key!$A$1:$C$72,2,FALSE)</f>
        <v>43.074890000000003</v>
      </c>
      <c r="N2437">
        <f>VLOOKUP(L2437,[1]Key!$A$1:$C$72,3,FALSE)</f>
        <v>-87.882810000000006</v>
      </c>
      <c r="O2437">
        <v>5</v>
      </c>
      <c r="P2437">
        <v>0</v>
      </c>
      <c r="Q2437">
        <v>0.8</v>
      </c>
      <c r="R2437">
        <v>0.7</v>
      </c>
      <c r="S2437">
        <v>30</v>
      </c>
      <c r="T2437">
        <f t="shared" si="342"/>
        <v>-1</v>
      </c>
      <c r="U2437" s="1">
        <v>42772</v>
      </c>
      <c r="V2437" s="13">
        <f t="shared" si="343"/>
        <v>42767</v>
      </c>
      <c r="W2437" s="14">
        <f t="shared" si="344"/>
        <v>42772</v>
      </c>
      <c r="X2437" s="1" t="str">
        <f t="shared" si="345"/>
        <v>Monday</v>
      </c>
      <c r="Y2437" s="2">
        <v>0.5256481481481482</v>
      </c>
      <c r="Z2437" s="2">
        <f t="shared" si="346"/>
        <v>0.54166666666666663</v>
      </c>
      <c r="AA2437">
        <f>1</f>
        <v>1</v>
      </c>
      <c r="AB2437" s="1">
        <v>42772</v>
      </c>
      <c r="AC2437" s="13">
        <f t="shared" si="347"/>
        <v>42767</v>
      </c>
      <c r="AD2437" s="14">
        <f t="shared" si="348"/>
        <v>42772</v>
      </c>
      <c r="AE2437" s="1" t="str">
        <f t="shared" si="349"/>
        <v>Monday</v>
      </c>
      <c r="AF2437" s="2">
        <v>0.52863425925925933</v>
      </c>
      <c r="AG2437" s="2">
        <f t="shared" si="350"/>
        <v>0.54166666666666663</v>
      </c>
      <c r="AH2437" t="s">
        <v>27</v>
      </c>
    </row>
    <row r="2438" spans="1:34" x14ac:dyDescent="0.2">
      <c r="A2438">
        <v>1328721</v>
      </c>
      <c r="B2438" t="s">
        <v>20</v>
      </c>
      <c r="C2438" t="s">
        <v>28</v>
      </c>
      <c r="D2438" t="s">
        <v>22</v>
      </c>
      <c r="E2438">
        <v>53207</v>
      </c>
      <c r="F2438" t="s">
        <v>23</v>
      </c>
      <c r="G2438" t="s">
        <v>24</v>
      </c>
      <c r="H2438">
        <v>45</v>
      </c>
      <c r="I2438" t="s">
        <v>82</v>
      </c>
      <c r="J2438">
        <f>VLOOKUP(I2438,[1]Key!$A$1:$C$72,2,FALSE)</f>
        <v>43.026229999999998</v>
      </c>
      <c r="K2438">
        <f>VLOOKUP(I2438,[1]Key!$A$1:$C$72,3,FALSE)</f>
        <v>-87.912809999999993</v>
      </c>
      <c r="L2438" t="s">
        <v>85</v>
      </c>
      <c r="M2438">
        <f>VLOOKUP(L2438,[1]Key!$A$1:$C$72,2,FALSE)</f>
        <v>43.041646999999998</v>
      </c>
      <c r="N2438">
        <f>VLOOKUP(L2438,[1]Key!$A$1:$C$72,3,FALSE)</f>
        <v>-87.927257999999995</v>
      </c>
      <c r="O2438">
        <v>10</v>
      </c>
      <c r="P2438">
        <v>0</v>
      </c>
      <c r="Q2438">
        <v>1.5</v>
      </c>
      <c r="R2438">
        <v>1.4</v>
      </c>
      <c r="S2438">
        <v>60</v>
      </c>
      <c r="T2438">
        <f t="shared" si="342"/>
        <v>-1</v>
      </c>
      <c r="U2438" s="1">
        <v>42772</v>
      </c>
      <c r="V2438" s="13">
        <f t="shared" si="343"/>
        <v>42767</v>
      </c>
      <c r="W2438" s="14">
        <f t="shared" si="344"/>
        <v>42772</v>
      </c>
      <c r="X2438" s="1" t="str">
        <f t="shared" si="345"/>
        <v>Monday</v>
      </c>
      <c r="Y2438" s="2">
        <v>0.53218750000000004</v>
      </c>
      <c r="Z2438" s="2">
        <f t="shared" si="346"/>
        <v>0.54166666666666663</v>
      </c>
      <c r="AA2438">
        <f>1</f>
        <v>1</v>
      </c>
      <c r="AB2438" s="1">
        <v>42772</v>
      </c>
      <c r="AC2438" s="13">
        <f t="shared" si="347"/>
        <v>42767</v>
      </c>
      <c r="AD2438" s="14">
        <f t="shared" si="348"/>
        <v>42772</v>
      </c>
      <c r="AE2438" s="1" t="str">
        <f t="shared" si="349"/>
        <v>Monday</v>
      </c>
      <c r="AF2438" s="2">
        <v>0.53940972222222217</v>
      </c>
      <c r="AG2438" s="2">
        <f t="shared" si="350"/>
        <v>0.54166666666666663</v>
      </c>
      <c r="AH2438" t="s">
        <v>27</v>
      </c>
    </row>
    <row r="2439" spans="1:34" x14ac:dyDescent="0.2">
      <c r="A2439">
        <v>1260485</v>
      </c>
      <c r="B2439" t="s">
        <v>20</v>
      </c>
      <c r="C2439" t="s">
        <v>102</v>
      </c>
      <c r="D2439" t="s">
        <v>22</v>
      </c>
      <c r="E2439">
        <v>53211</v>
      </c>
      <c r="F2439" t="s">
        <v>23</v>
      </c>
      <c r="G2439" t="s">
        <v>24</v>
      </c>
      <c r="H2439">
        <v>5518</v>
      </c>
      <c r="I2439" t="s">
        <v>32</v>
      </c>
      <c r="J2439">
        <f>VLOOKUP(I2439,[1]Key!$A$1:$C$72,2,FALSE)</f>
        <v>43.038719999999998</v>
      </c>
      <c r="K2439">
        <f>VLOOKUP(I2439,[1]Key!$A$1:$C$72,3,FALSE)</f>
        <v>-87.905339999999995</v>
      </c>
      <c r="L2439" t="s">
        <v>43</v>
      </c>
      <c r="M2439">
        <f>VLOOKUP(L2439,[1]Key!$A$1:$C$72,2,FALSE)</f>
        <v>43.03886</v>
      </c>
      <c r="N2439">
        <f>VLOOKUP(L2439,[1]Key!$A$1:$C$72,3,FALSE)</f>
        <v>-87.902720000000002</v>
      </c>
      <c r="O2439">
        <v>2</v>
      </c>
      <c r="P2439">
        <v>0</v>
      </c>
      <c r="Q2439">
        <v>0.3</v>
      </c>
      <c r="R2439">
        <v>0.3</v>
      </c>
      <c r="S2439">
        <v>12</v>
      </c>
      <c r="T2439">
        <f t="shared" si="342"/>
        <v>-1</v>
      </c>
      <c r="U2439" s="1">
        <v>42772</v>
      </c>
      <c r="V2439" s="13">
        <f t="shared" si="343"/>
        <v>42767</v>
      </c>
      <c r="W2439" s="14">
        <f t="shared" si="344"/>
        <v>42772</v>
      </c>
      <c r="X2439" s="1" t="str">
        <f t="shared" si="345"/>
        <v>Monday</v>
      </c>
      <c r="Y2439" s="2">
        <v>0.56790509259259259</v>
      </c>
      <c r="Z2439" s="2">
        <f t="shared" si="346"/>
        <v>0.58333333333333326</v>
      </c>
      <c r="AA2439">
        <f>1</f>
        <v>1</v>
      </c>
      <c r="AB2439" s="1">
        <v>42772</v>
      </c>
      <c r="AC2439" s="13">
        <f t="shared" si="347"/>
        <v>42767</v>
      </c>
      <c r="AD2439" s="14">
        <f t="shared" si="348"/>
        <v>42772</v>
      </c>
      <c r="AE2439" s="1" t="str">
        <f t="shared" si="349"/>
        <v>Monday</v>
      </c>
      <c r="AF2439" s="2">
        <v>0.56892361111111112</v>
      </c>
      <c r="AG2439" s="2">
        <f t="shared" si="350"/>
        <v>0.58333333333333326</v>
      </c>
      <c r="AH2439" t="s">
        <v>27</v>
      </c>
    </row>
    <row r="2440" spans="1:34" x14ac:dyDescent="0.2">
      <c r="A2440">
        <v>563412</v>
      </c>
      <c r="B2440" t="s">
        <v>20</v>
      </c>
      <c r="C2440" t="s">
        <v>45</v>
      </c>
      <c r="D2440" t="s">
        <v>46</v>
      </c>
      <c r="E2440">
        <v>60043</v>
      </c>
      <c r="F2440" t="s">
        <v>23</v>
      </c>
      <c r="G2440" t="s">
        <v>24</v>
      </c>
      <c r="H2440">
        <v>250</v>
      </c>
      <c r="I2440" t="s">
        <v>47</v>
      </c>
      <c r="J2440">
        <f>VLOOKUP(I2440,[1]Key!$A$1:$C$72,2,FALSE)</f>
        <v>43.049230000000001</v>
      </c>
      <c r="K2440">
        <f>VLOOKUP(I2440,[1]Key!$A$1:$C$72,3,FALSE)</f>
        <v>-87.911940000000001</v>
      </c>
      <c r="L2440" t="s">
        <v>33</v>
      </c>
      <c r="M2440">
        <f>VLOOKUP(L2440,[1]Key!$A$1:$C$72,2,FALSE)</f>
        <v>43.034619999999997</v>
      </c>
      <c r="N2440">
        <f>VLOOKUP(L2440,[1]Key!$A$1:$C$72,3,FALSE)</f>
        <v>-87.917500000000004</v>
      </c>
      <c r="O2440">
        <v>10</v>
      </c>
      <c r="P2440">
        <v>0</v>
      </c>
      <c r="Q2440">
        <v>1.5</v>
      </c>
      <c r="R2440">
        <v>1.4</v>
      </c>
      <c r="S2440">
        <v>60</v>
      </c>
      <c r="T2440">
        <f t="shared" si="342"/>
        <v>-1</v>
      </c>
      <c r="U2440" s="1">
        <v>42772</v>
      </c>
      <c r="V2440" s="13">
        <f t="shared" si="343"/>
        <v>42767</v>
      </c>
      <c r="W2440" s="14">
        <f t="shared" si="344"/>
        <v>42772</v>
      </c>
      <c r="X2440" s="1" t="str">
        <f t="shared" si="345"/>
        <v>Monday</v>
      </c>
      <c r="Y2440" s="2">
        <v>0.7235300925925926</v>
      </c>
      <c r="Z2440" s="2">
        <f t="shared" si="346"/>
        <v>0.70833333333333326</v>
      </c>
      <c r="AA2440">
        <f>1</f>
        <v>1</v>
      </c>
      <c r="AB2440" s="1">
        <v>42772</v>
      </c>
      <c r="AC2440" s="13">
        <f t="shared" si="347"/>
        <v>42767</v>
      </c>
      <c r="AD2440" s="14">
        <f t="shared" si="348"/>
        <v>42772</v>
      </c>
      <c r="AE2440" s="1" t="str">
        <f t="shared" si="349"/>
        <v>Monday</v>
      </c>
      <c r="AF2440" s="2">
        <v>0.73033564814814822</v>
      </c>
      <c r="AG2440" s="2">
        <f t="shared" si="350"/>
        <v>0.75</v>
      </c>
      <c r="AH2440" t="s">
        <v>27</v>
      </c>
    </row>
    <row r="2441" spans="1:34" x14ac:dyDescent="0.2">
      <c r="A2441">
        <v>1257700</v>
      </c>
      <c r="B2441" t="s">
        <v>20</v>
      </c>
      <c r="C2441" t="s">
        <v>28</v>
      </c>
      <c r="D2441" t="s">
        <v>22</v>
      </c>
      <c r="E2441">
        <v>53202</v>
      </c>
      <c r="F2441" t="s">
        <v>23</v>
      </c>
      <c r="G2441" t="s">
        <v>24</v>
      </c>
      <c r="H2441">
        <v>309</v>
      </c>
      <c r="I2441" t="s">
        <v>54</v>
      </c>
      <c r="J2441">
        <f>VLOOKUP(I2441,[1]Key!$A$1:$C$72,2,FALSE)</f>
        <v>43.046570000000003</v>
      </c>
      <c r="K2441">
        <f>VLOOKUP(I2441,[1]Key!$A$1:$C$72,3,FALSE)</f>
        <v>-87.908720000000002</v>
      </c>
      <c r="L2441" t="s">
        <v>41</v>
      </c>
      <c r="M2441">
        <f>VLOOKUP(L2441,[1]Key!$A$1:$C$72,2,FALSE)</f>
        <v>43.04824</v>
      </c>
      <c r="N2441">
        <f>VLOOKUP(L2441,[1]Key!$A$1:$C$72,3,FALSE)</f>
        <v>-87.904970000000006</v>
      </c>
      <c r="O2441">
        <v>8</v>
      </c>
      <c r="P2441">
        <v>0</v>
      </c>
      <c r="Q2441">
        <v>1.2</v>
      </c>
      <c r="R2441">
        <v>1.1000000000000001</v>
      </c>
      <c r="S2441">
        <v>48</v>
      </c>
      <c r="T2441">
        <f t="shared" si="342"/>
        <v>-1</v>
      </c>
      <c r="U2441" s="1">
        <v>42772</v>
      </c>
      <c r="V2441" s="13">
        <f t="shared" si="343"/>
        <v>42767</v>
      </c>
      <c r="W2441" s="14">
        <f t="shared" si="344"/>
        <v>42772</v>
      </c>
      <c r="X2441" s="1" t="str">
        <f t="shared" si="345"/>
        <v>Monday</v>
      </c>
      <c r="Y2441" s="2">
        <v>0.72662037037037042</v>
      </c>
      <c r="Z2441" s="2">
        <f t="shared" si="346"/>
        <v>0.70833333333333326</v>
      </c>
      <c r="AA2441">
        <f>1</f>
        <v>1</v>
      </c>
      <c r="AB2441" s="1">
        <v>42772</v>
      </c>
      <c r="AC2441" s="13">
        <f t="shared" si="347"/>
        <v>42767</v>
      </c>
      <c r="AD2441" s="14">
        <f t="shared" si="348"/>
        <v>42772</v>
      </c>
      <c r="AE2441" s="1" t="str">
        <f t="shared" si="349"/>
        <v>Monday</v>
      </c>
      <c r="AF2441" s="2">
        <v>0.73215277777777776</v>
      </c>
      <c r="AG2441" s="2">
        <f t="shared" si="350"/>
        <v>0.75</v>
      </c>
      <c r="AH2441" t="s">
        <v>27</v>
      </c>
    </row>
    <row r="2442" spans="1:34" x14ac:dyDescent="0.2">
      <c r="A2442">
        <v>1478009</v>
      </c>
      <c r="B2442" t="s">
        <v>20</v>
      </c>
      <c r="C2442" t="s">
        <v>28</v>
      </c>
      <c r="D2442" t="s">
        <v>22</v>
      </c>
      <c r="E2442">
        <v>53211</v>
      </c>
      <c r="F2442" t="s">
        <v>23</v>
      </c>
      <c r="G2442" t="s">
        <v>24</v>
      </c>
      <c r="H2442">
        <v>11119</v>
      </c>
      <c r="I2442" t="s">
        <v>36</v>
      </c>
      <c r="J2442">
        <f>VLOOKUP(I2442,[1]Key!$A$1:$C$72,2,FALSE)</f>
        <v>43.038580000000003</v>
      </c>
      <c r="K2442">
        <f>VLOOKUP(I2442,[1]Key!$A$1:$C$72,3,FALSE)</f>
        <v>-87.90934</v>
      </c>
      <c r="L2442" t="s">
        <v>77</v>
      </c>
      <c r="M2442">
        <f>VLOOKUP(L2442,[1]Key!$A$1:$C$72,2,FALSE)</f>
        <v>43.074655999999997</v>
      </c>
      <c r="N2442">
        <f>VLOOKUP(L2442,[1]Key!$A$1:$C$72,3,FALSE)</f>
        <v>-87.889011999999994</v>
      </c>
      <c r="O2442">
        <v>29</v>
      </c>
      <c r="P2442">
        <v>0</v>
      </c>
      <c r="Q2442">
        <v>4.4000000000000004</v>
      </c>
      <c r="R2442">
        <v>4.0999999999999996</v>
      </c>
      <c r="S2442">
        <v>174</v>
      </c>
      <c r="T2442">
        <f t="shared" si="342"/>
        <v>-1</v>
      </c>
      <c r="U2442" s="1">
        <v>42772</v>
      </c>
      <c r="V2442" s="13">
        <f t="shared" si="343"/>
        <v>42767</v>
      </c>
      <c r="W2442" s="14">
        <f t="shared" si="344"/>
        <v>42772</v>
      </c>
      <c r="X2442" s="1" t="str">
        <f t="shared" si="345"/>
        <v>Monday</v>
      </c>
      <c r="Y2442" s="2">
        <v>0.72796296296296292</v>
      </c>
      <c r="Z2442" s="2">
        <f t="shared" si="346"/>
        <v>0.70833333333333326</v>
      </c>
      <c r="AA2442">
        <f>1</f>
        <v>1</v>
      </c>
      <c r="AB2442" s="1">
        <v>42772</v>
      </c>
      <c r="AC2442" s="13">
        <f t="shared" si="347"/>
        <v>42767</v>
      </c>
      <c r="AD2442" s="14">
        <f t="shared" si="348"/>
        <v>42772</v>
      </c>
      <c r="AE2442" s="1" t="str">
        <f t="shared" si="349"/>
        <v>Monday</v>
      </c>
      <c r="AF2442" s="2">
        <v>0.74796296296296294</v>
      </c>
      <c r="AG2442" s="2">
        <f t="shared" si="350"/>
        <v>0.75</v>
      </c>
      <c r="AH2442" t="s">
        <v>27</v>
      </c>
    </row>
    <row r="2443" spans="1:34" x14ac:dyDescent="0.2">
      <c r="A2443">
        <v>1298099</v>
      </c>
      <c r="B2443" t="s">
        <v>20</v>
      </c>
      <c r="C2443" t="s">
        <v>28</v>
      </c>
      <c r="D2443" t="s">
        <v>22</v>
      </c>
      <c r="E2443">
        <v>53233</v>
      </c>
      <c r="F2443" t="s">
        <v>23</v>
      </c>
      <c r="G2443" t="s">
        <v>24</v>
      </c>
      <c r="H2443">
        <v>354</v>
      </c>
      <c r="I2443" t="s">
        <v>74</v>
      </c>
      <c r="J2443">
        <f>VLOOKUP(I2443,[1]Key!$A$1:$C$72,2,FALSE)</f>
        <v>43.040154000000001</v>
      </c>
      <c r="K2443">
        <f>VLOOKUP(I2443,[1]Key!$A$1:$C$72,3,FALSE)</f>
        <v>-87.932113000000001</v>
      </c>
      <c r="L2443" t="s">
        <v>36</v>
      </c>
      <c r="M2443">
        <f>VLOOKUP(L2443,[1]Key!$A$1:$C$72,2,FALSE)</f>
        <v>43.038580000000003</v>
      </c>
      <c r="N2443">
        <f>VLOOKUP(L2443,[1]Key!$A$1:$C$72,3,FALSE)</f>
        <v>-87.90934</v>
      </c>
      <c r="O2443">
        <v>8</v>
      </c>
      <c r="P2443">
        <v>0</v>
      </c>
      <c r="Q2443">
        <v>1.2</v>
      </c>
      <c r="R2443">
        <v>1.1000000000000001</v>
      </c>
      <c r="S2443">
        <v>48</v>
      </c>
      <c r="T2443">
        <f t="shared" si="342"/>
        <v>-1</v>
      </c>
      <c r="U2443" s="1">
        <v>42772</v>
      </c>
      <c r="V2443" s="13">
        <f t="shared" si="343"/>
        <v>42767</v>
      </c>
      <c r="W2443" s="14">
        <f t="shared" si="344"/>
        <v>42772</v>
      </c>
      <c r="X2443" s="1" t="str">
        <f t="shared" si="345"/>
        <v>Monday</v>
      </c>
      <c r="Y2443" s="2">
        <v>0.79940972222222229</v>
      </c>
      <c r="Z2443" s="2">
        <f t="shared" si="346"/>
        <v>0.79166666666666663</v>
      </c>
      <c r="AA2443">
        <f>1</f>
        <v>1</v>
      </c>
      <c r="AB2443" s="1">
        <v>42772</v>
      </c>
      <c r="AC2443" s="13">
        <f t="shared" si="347"/>
        <v>42767</v>
      </c>
      <c r="AD2443" s="14">
        <f t="shared" si="348"/>
        <v>42772</v>
      </c>
      <c r="AE2443" s="1" t="str">
        <f t="shared" si="349"/>
        <v>Monday</v>
      </c>
      <c r="AF2443" s="2">
        <v>0.80495370370370367</v>
      </c>
      <c r="AG2443" s="2">
        <f t="shared" si="350"/>
        <v>0.79166666666666663</v>
      </c>
      <c r="AH2443" t="s">
        <v>27</v>
      </c>
    </row>
    <row r="2444" spans="1:34" x14ac:dyDescent="0.2">
      <c r="A2444">
        <v>1378810</v>
      </c>
      <c r="B2444" t="s">
        <v>20</v>
      </c>
      <c r="C2444" t="s">
        <v>100</v>
      </c>
      <c r="D2444" t="s">
        <v>22</v>
      </c>
      <c r="E2444">
        <v>53211</v>
      </c>
      <c r="F2444" t="s">
        <v>23</v>
      </c>
      <c r="G2444" t="s">
        <v>24</v>
      </c>
      <c r="H2444">
        <v>44</v>
      </c>
      <c r="I2444" t="s">
        <v>60</v>
      </c>
      <c r="J2444">
        <f>VLOOKUP(I2444,[1]Key!$A$1:$C$72,2,FALSE)</f>
        <v>43.066893999999998</v>
      </c>
      <c r="K2444">
        <f>VLOOKUP(I2444,[1]Key!$A$1:$C$72,3,FALSE)</f>
        <v>-87.877936000000005</v>
      </c>
      <c r="L2444" t="s">
        <v>87</v>
      </c>
      <c r="M2444">
        <f>VLOOKUP(L2444,[1]Key!$A$1:$C$72,2,FALSE)</f>
        <v>43.077359999999999</v>
      </c>
      <c r="N2444">
        <f>VLOOKUP(L2444,[1]Key!$A$1:$C$72,3,FALSE)</f>
        <v>-87.880769999999998</v>
      </c>
      <c r="O2444">
        <v>5</v>
      </c>
      <c r="P2444">
        <v>0</v>
      </c>
      <c r="Q2444">
        <v>0.8</v>
      </c>
      <c r="R2444">
        <v>0.7</v>
      </c>
      <c r="S2444">
        <v>30</v>
      </c>
      <c r="T2444">
        <f t="shared" si="342"/>
        <v>-1</v>
      </c>
      <c r="U2444" s="1">
        <v>42772</v>
      </c>
      <c r="V2444" s="13">
        <f t="shared" si="343"/>
        <v>42767</v>
      </c>
      <c r="W2444" s="14">
        <f t="shared" si="344"/>
        <v>42772</v>
      </c>
      <c r="X2444" s="1" t="str">
        <f t="shared" si="345"/>
        <v>Monday</v>
      </c>
      <c r="Y2444" s="2">
        <v>0.81123842592592599</v>
      </c>
      <c r="Z2444" s="2">
        <f t="shared" si="346"/>
        <v>0.79166666666666663</v>
      </c>
      <c r="AA2444">
        <f>1</f>
        <v>1</v>
      </c>
      <c r="AB2444" s="1">
        <v>42772</v>
      </c>
      <c r="AC2444" s="13">
        <f t="shared" si="347"/>
        <v>42767</v>
      </c>
      <c r="AD2444" s="14">
        <f t="shared" si="348"/>
        <v>42772</v>
      </c>
      <c r="AE2444" s="1" t="str">
        <f t="shared" si="349"/>
        <v>Monday</v>
      </c>
      <c r="AF2444" s="2">
        <v>0.81461805555555555</v>
      </c>
      <c r="AG2444" s="2">
        <f t="shared" si="350"/>
        <v>0.83333333333333326</v>
      </c>
      <c r="AH2444" t="s">
        <v>27</v>
      </c>
    </row>
    <row r="2445" spans="1:34" x14ac:dyDescent="0.2">
      <c r="A2445">
        <v>1370752</v>
      </c>
      <c r="B2445" t="s">
        <v>20</v>
      </c>
      <c r="C2445" t="s">
        <v>117</v>
      </c>
      <c r="D2445" t="s">
        <v>22</v>
      </c>
      <c r="E2445">
        <v>53105</v>
      </c>
      <c r="F2445" t="s">
        <v>23</v>
      </c>
      <c r="G2445" t="s">
        <v>24</v>
      </c>
      <c r="H2445">
        <v>91</v>
      </c>
      <c r="I2445" t="s">
        <v>65</v>
      </c>
      <c r="J2445">
        <f>VLOOKUP(I2445,[1]Key!$A$1:$C$72,2,FALSE)</f>
        <v>43.060786</v>
      </c>
      <c r="K2445">
        <f>VLOOKUP(I2445,[1]Key!$A$1:$C$72,3,FALSE)</f>
        <v>-87.883825999999999</v>
      </c>
      <c r="L2445" t="s">
        <v>78</v>
      </c>
      <c r="M2445">
        <f>VLOOKUP(L2445,[1]Key!$A$1:$C$72,2,FALSE)</f>
        <v>43.060250000000003</v>
      </c>
      <c r="N2445">
        <f>VLOOKUP(L2445,[1]Key!$A$1:$C$72,3,FALSE)</f>
        <v>-87.892169999999993</v>
      </c>
      <c r="O2445">
        <v>5</v>
      </c>
      <c r="P2445">
        <v>0</v>
      </c>
      <c r="Q2445">
        <v>0.8</v>
      </c>
      <c r="R2445">
        <v>0.7</v>
      </c>
      <c r="S2445">
        <v>30</v>
      </c>
      <c r="T2445">
        <f t="shared" si="342"/>
        <v>-1</v>
      </c>
      <c r="U2445" s="1">
        <v>42772</v>
      </c>
      <c r="V2445" s="13">
        <f t="shared" si="343"/>
        <v>42767</v>
      </c>
      <c r="W2445" s="14">
        <f t="shared" si="344"/>
        <v>42772</v>
      </c>
      <c r="X2445" s="1" t="str">
        <f t="shared" si="345"/>
        <v>Monday</v>
      </c>
      <c r="Y2445" s="2">
        <v>0.88527777777777772</v>
      </c>
      <c r="Z2445" s="2">
        <f t="shared" si="346"/>
        <v>0.875</v>
      </c>
      <c r="AA2445">
        <f>1</f>
        <v>1</v>
      </c>
      <c r="AB2445" s="1">
        <v>42772</v>
      </c>
      <c r="AC2445" s="13">
        <f t="shared" si="347"/>
        <v>42767</v>
      </c>
      <c r="AD2445" s="14">
        <f t="shared" si="348"/>
        <v>42772</v>
      </c>
      <c r="AE2445" s="1" t="str">
        <f t="shared" si="349"/>
        <v>Monday</v>
      </c>
      <c r="AF2445" s="2">
        <v>0.8882175925925927</v>
      </c>
      <c r="AG2445" s="2">
        <f t="shared" si="350"/>
        <v>0.875</v>
      </c>
      <c r="AH2445" t="s">
        <v>27</v>
      </c>
    </row>
    <row r="2446" spans="1:34" x14ac:dyDescent="0.2">
      <c r="A2446">
        <v>1249129</v>
      </c>
      <c r="B2446" t="s">
        <v>20</v>
      </c>
      <c r="C2446" t="s">
        <v>110</v>
      </c>
      <c r="D2446" t="s">
        <v>22</v>
      </c>
      <c r="E2446">
        <v>54915</v>
      </c>
      <c r="F2446" t="s">
        <v>23</v>
      </c>
      <c r="G2446" t="s">
        <v>97</v>
      </c>
      <c r="H2446">
        <v>145</v>
      </c>
      <c r="I2446" t="s">
        <v>78</v>
      </c>
      <c r="J2446">
        <f>VLOOKUP(I2446,[1]Key!$A$1:$C$72,2,FALSE)</f>
        <v>43.060250000000003</v>
      </c>
      <c r="K2446">
        <f>VLOOKUP(I2446,[1]Key!$A$1:$C$72,3,FALSE)</f>
        <v>-87.892169999999993</v>
      </c>
      <c r="L2446" t="s">
        <v>81</v>
      </c>
      <c r="M2446">
        <f>VLOOKUP(L2446,[1]Key!$A$1:$C$72,2,FALSE)</f>
        <v>43.06033</v>
      </c>
      <c r="N2446">
        <f>VLOOKUP(L2446,[1]Key!$A$1:$C$72,3,FALSE)</f>
        <v>-87.89546</v>
      </c>
      <c r="O2446">
        <v>1</v>
      </c>
      <c r="P2446">
        <v>0</v>
      </c>
      <c r="Q2446">
        <v>0.2</v>
      </c>
      <c r="R2446">
        <v>0.1</v>
      </c>
      <c r="S2446">
        <v>6</v>
      </c>
      <c r="T2446">
        <f t="shared" si="342"/>
        <v>-1</v>
      </c>
      <c r="U2446" s="1">
        <v>42773</v>
      </c>
      <c r="V2446" s="13">
        <f t="shared" si="343"/>
        <v>42767</v>
      </c>
      <c r="W2446" s="14">
        <f t="shared" si="344"/>
        <v>42773</v>
      </c>
      <c r="X2446" s="1" t="str">
        <f t="shared" si="345"/>
        <v>Tuesday</v>
      </c>
      <c r="Y2446" s="2">
        <v>6.3900462962962964E-2</v>
      </c>
      <c r="Z2446" s="2">
        <f t="shared" si="346"/>
        <v>8.3333333333333329E-2</v>
      </c>
      <c r="AA2446">
        <f>1</f>
        <v>1</v>
      </c>
      <c r="AB2446" s="1">
        <v>42773</v>
      </c>
      <c r="AC2446" s="13">
        <f t="shared" si="347"/>
        <v>42767</v>
      </c>
      <c r="AD2446" s="14">
        <f t="shared" si="348"/>
        <v>42773</v>
      </c>
      <c r="AE2446" s="1" t="str">
        <f t="shared" si="349"/>
        <v>Tuesday</v>
      </c>
      <c r="AF2446" s="2">
        <v>6.4791666666666664E-2</v>
      </c>
      <c r="AG2446" s="2">
        <f t="shared" si="350"/>
        <v>8.3333333333333329E-2</v>
      </c>
      <c r="AH2446" t="s">
        <v>27</v>
      </c>
    </row>
    <row r="2447" spans="1:34" x14ac:dyDescent="0.2">
      <c r="A2447">
        <v>1345070</v>
      </c>
      <c r="B2447" t="s">
        <v>20</v>
      </c>
      <c r="C2447" t="s">
        <v>28</v>
      </c>
      <c r="D2447" t="s">
        <v>22</v>
      </c>
      <c r="E2447">
        <v>53211</v>
      </c>
      <c r="F2447" t="s">
        <v>23</v>
      </c>
      <c r="G2447" t="s">
        <v>24</v>
      </c>
      <c r="H2447">
        <v>5430</v>
      </c>
      <c r="I2447" t="s">
        <v>60</v>
      </c>
      <c r="J2447">
        <f>VLOOKUP(I2447,[1]Key!$A$1:$C$72,2,FALSE)</f>
        <v>43.066893999999998</v>
      </c>
      <c r="K2447">
        <f>VLOOKUP(I2447,[1]Key!$A$1:$C$72,3,FALSE)</f>
        <v>-87.877936000000005</v>
      </c>
      <c r="L2447" t="s">
        <v>87</v>
      </c>
      <c r="M2447">
        <f>VLOOKUP(L2447,[1]Key!$A$1:$C$72,2,FALSE)</f>
        <v>43.077359999999999</v>
      </c>
      <c r="N2447">
        <f>VLOOKUP(L2447,[1]Key!$A$1:$C$72,3,FALSE)</f>
        <v>-87.880769999999998</v>
      </c>
      <c r="O2447">
        <v>5</v>
      </c>
      <c r="P2447">
        <v>0</v>
      </c>
      <c r="Q2447">
        <v>0.8</v>
      </c>
      <c r="R2447">
        <v>0.7</v>
      </c>
      <c r="S2447">
        <v>30</v>
      </c>
      <c r="T2447">
        <f t="shared" si="342"/>
        <v>-1</v>
      </c>
      <c r="U2447" s="1">
        <v>42773</v>
      </c>
      <c r="V2447" s="13">
        <f t="shared" si="343"/>
        <v>42767</v>
      </c>
      <c r="W2447" s="14">
        <f t="shared" si="344"/>
        <v>42773</v>
      </c>
      <c r="X2447" s="1" t="str">
        <f t="shared" si="345"/>
        <v>Tuesday</v>
      </c>
      <c r="Y2447" s="2">
        <v>0.47121527777777777</v>
      </c>
      <c r="Z2447" s="2">
        <f t="shared" si="346"/>
        <v>0.45833333333333331</v>
      </c>
      <c r="AA2447">
        <f>1</f>
        <v>1</v>
      </c>
      <c r="AB2447" s="1">
        <v>42773</v>
      </c>
      <c r="AC2447" s="13">
        <f t="shared" si="347"/>
        <v>42767</v>
      </c>
      <c r="AD2447" s="14">
        <f t="shared" si="348"/>
        <v>42773</v>
      </c>
      <c r="AE2447" s="1" t="str">
        <f t="shared" si="349"/>
        <v>Tuesday</v>
      </c>
      <c r="AF2447" s="2">
        <v>0.47457175925925926</v>
      </c>
      <c r="AG2447" s="2">
        <f t="shared" si="350"/>
        <v>0.45833333333333331</v>
      </c>
      <c r="AH2447" t="s">
        <v>27</v>
      </c>
    </row>
    <row r="2448" spans="1:34" x14ac:dyDescent="0.2">
      <c r="A2448">
        <v>1382140</v>
      </c>
      <c r="B2448" t="s">
        <v>20</v>
      </c>
      <c r="C2448" t="s">
        <v>137</v>
      </c>
      <c r="D2448" t="s">
        <v>22</v>
      </c>
      <c r="E2448">
        <v>53027</v>
      </c>
      <c r="F2448" t="s">
        <v>23</v>
      </c>
      <c r="G2448" t="s">
        <v>24</v>
      </c>
      <c r="H2448">
        <v>5476</v>
      </c>
      <c r="I2448" t="s">
        <v>87</v>
      </c>
      <c r="J2448">
        <f>VLOOKUP(I2448,[1]Key!$A$1:$C$72,2,FALSE)</f>
        <v>43.077359999999999</v>
      </c>
      <c r="K2448">
        <f>VLOOKUP(I2448,[1]Key!$A$1:$C$72,3,FALSE)</f>
        <v>-87.880769999999998</v>
      </c>
      <c r="L2448" t="s">
        <v>67</v>
      </c>
      <c r="M2448">
        <f>VLOOKUP(L2448,[1]Key!$A$1:$C$72,2,FALSE)</f>
        <v>43.074890000000003</v>
      </c>
      <c r="N2448">
        <f>VLOOKUP(L2448,[1]Key!$A$1:$C$72,3,FALSE)</f>
        <v>-87.882810000000006</v>
      </c>
      <c r="O2448">
        <v>2</v>
      </c>
      <c r="P2448">
        <v>0</v>
      </c>
      <c r="Q2448">
        <v>0.3</v>
      </c>
      <c r="R2448">
        <v>0.3</v>
      </c>
      <c r="S2448">
        <v>12</v>
      </c>
      <c r="T2448">
        <f t="shared" si="342"/>
        <v>-1</v>
      </c>
      <c r="U2448" s="1">
        <v>42773</v>
      </c>
      <c r="V2448" s="13">
        <f t="shared" si="343"/>
        <v>42767</v>
      </c>
      <c r="W2448" s="14">
        <f t="shared" si="344"/>
        <v>42773</v>
      </c>
      <c r="X2448" s="1" t="str">
        <f t="shared" si="345"/>
        <v>Tuesday</v>
      </c>
      <c r="Y2448" s="2">
        <v>0.53987268518518516</v>
      </c>
      <c r="Z2448" s="2">
        <f t="shared" si="346"/>
        <v>0.54166666666666663</v>
      </c>
      <c r="AA2448">
        <f>1</f>
        <v>1</v>
      </c>
      <c r="AB2448" s="1">
        <v>42773</v>
      </c>
      <c r="AC2448" s="13">
        <f t="shared" si="347"/>
        <v>42767</v>
      </c>
      <c r="AD2448" s="14">
        <f t="shared" si="348"/>
        <v>42773</v>
      </c>
      <c r="AE2448" s="1" t="str">
        <f t="shared" si="349"/>
        <v>Tuesday</v>
      </c>
      <c r="AF2448" s="2">
        <v>0.54148148148148145</v>
      </c>
      <c r="AG2448" s="2">
        <f t="shared" si="350"/>
        <v>0.54166666666666663</v>
      </c>
      <c r="AH2448" t="s">
        <v>27</v>
      </c>
    </row>
    <row r="2449" spans="1:34" x14ac:dyDescent="0.2">
      <c r="A2449">
        <v>1378810</v>
      </c>
      <c r="B2449" t="s">
        <v>20</v>
      </c>
      <c r="C2449" t="s">
        <v>100</v>
      </c>
      <c r="D2449" t="s">
        <v>22</v>
      </c>
      <c r="E2449">
        <v>53211</v>
      </c>
      <c r="F2449" t="s">
        <v>23</v>
      </c>
      <c r="G2449" t="s">
        <v>24</v>
      </c>
      <c r="H2449">
        <v>5437</v>
      </c>
      <c r="I2449" t="s">
        <v>60</v>
      </c>
      <c r="J2449">
        <f>VLOOKUP(I2449,[1]Key!$A$1:$C$72,2,FALSE)</f>
        <v>43.066893999999998</v>
      </c>
      <c r="K2449">
        <f>VLOOKUP(I2449,[1]Key!$A$1:$C$72,3,FALSE)</f>
        <v>-87.877936000000005</v>
      </c>
      <c r="L2449" t="s">
        <v>87</v>
      </c>
      <c r="M2449">
        <f>VLOOKUP(L2449,[1]Key!$A$1:$C$72,2,FALSE)</f>
        <v>43.077359999999999</v>
      </c>
      <c r="N2449">
        <f>VLOOKUP(L2449,[1]Key!$A$1:$C$72,3,FALSE)</f>
        <v>-87.880769999999998</v>
      </c>
      <c r="O2449">
        <v>5</v>
      </c>
      <c r="P2449">
        <v>0</v>
      </c>
      <c r="Q2449">
        <v>0.8</v>
      </c>
      <c r="R2449">
        <v>0.7</v>
      </c>
      <c r="S2449">
        <v>30</v>
      </c>
      <c r="T2449">
        <f t="shared" si="342"/>
        <v>-1</v>
      </c>
      <c r="U2449" s="1">
        <v>42773</v>
      </c>
      <c r="V2449" s="13">
        <f t="shared" si="343"/>
        <v>42767</v>
      </c>
      <c r="W2449" s="14">
        <f t="shared" si="344"/>
        <v>42773</v>
      </c>
      <c r="X2449" s="1" t="str">
        <f t="shared" si="345"/>
        <v>Tuesday</v>
      </c>
      <c r="Y2449" s="2">
        <v>0.56202546296296296</v>
      </c>
      <c r="Z2449" s="2">
        <f t="shared" si="346"/>
        <v>0.54166666666666663</v>
      </c>
      <c r="AA2449">
        <f>1</f>
        <v>1</v>
      </c>
      <c r="AB2449" s="1">
        <v>42773</v>
      </c>
      <c r="AC2449" s="13">
        <f t="shared" si="347"/>
        <v>42767</v>
      </c>
      <c r="AD2449" s="14">
        <f t="shared" si="348"/>
        <v>42773</v>
      </c>
      <c r="AE2449" s="1" t="str">
        <f t="shared" si="349"/>
        <v>Tuesday</v>
      </c>
      <c r="AF2449" s="2">
        <v>0.56594907407407413</v>
      </c>
      <c r="AG2449" s="2">
        <f t="shared" si="350"/>
        <v>0.58333333333333326</v>
      </c>
      <c r="AH2449" t="s">
        <v>27</v>
      </c>
    </row>
    <row r="2450" spans="1:34" x14ac:dyDescent="0.2">
      <c r="A2450">
        <v>1137916</v>
      </c>
      <c r="B2450" t="s">
        <v>20</v>
      </c>
      <c r="C2450" t="s">
        <v>100</v>
      </c>
      <c r="D2450" t="s">
        <v>22</v>
      </c>
      <c r="E2450">
        <v>53202</v>
      </c>
      <c r="F2450" t="s">
        <v>23</v>
      </c>
      <c r="G2450" t="s">
        <v>24</v>
      </c>
      <c r="H2450">
        <v>11094</v>
      </c>
      <c r="I2450" t="s">
        <v>43</v>
      </c>
      <c r="J2450">
        <f>VLOOKUP(I2450,[1]Key!$A$1:$C$72,2,FALSE)</f>
        <v>43.03886</v>
      </c>
      <c r="K2450">
        <f>VLOOKUP(I2450,[1]Key!$A$1:$C$72,3,FALSE)</f>
        <v>-87.902720000000002</v>
      </c>
      <c r="L2450" t="s">
        <v>80</v>
      </c>
      <c r="M2450">
        <f>VLOOKUP(L2450,[1]Key!$A$1:$C$72,2,FALSE)</f>
        <v>43.052460000000004</v>
      </c>
      <c r="N2450">
        <f>VLOOKUP(L2450,[1]Key!$A$1:$C$72,3,FALSE)</f>
        <v>-87.891000000000005</v>
      </c>
      <c r="O2450">
        <v>7</v>
      </c>
      <c r="P2450">
        <v>0</v>
      </c>
      <c r="Q2450">
        <v>1.1000000000000001</v>
      </c>
      <c r="R2450">
        <v>1</v>
      </c>
      <c r="S2450">
        <v>42</v>
      </c>
      <c r="T2450">
        <f t="shared" si="342"/>
        <v>-1</v>
      </c>
      <c r="U2450" s="1">
        <v>42773</v>
      </c>
      <c r="V2450" s="13">
        <f t="shared" si="343"/>
        <v>42767</v>
      </c>
      <c r="W2450" s="14">
        <f t="shared" si="344"/>
        <v>42773</v>
      </c>
      <c r="X2450" s="1" t="str">
        <f t="shared" si="345"/>
        <v>Tuesday</v>
      </c>
      <c r="Y2450" s="2">
        <v>0.70390046296296294</v>
      </c>
      <c r="Z2450" s="2">
        <f t="shared" si="346"/>
        <v>0.70833333333333326</v>
      </c>
      <c r="AA2450">
        <f>1</f>
        <v>1</v>
      </c>
      <c r="AB2450" s="1">
        <v>42773</v>
      </c>
      <c r="AC2450" s="13">
        <f t="shared" si="347"/>
        <v>42767</v>
      </c>
      <c r="AD2450" s="14">
        <f t="shared" si="348"/>
        <v>42773</v>
      </c>
      <c r="AE2450" s="1" t="str">
        <f t="shared" si="349"/>
        <v>Tuesday</v>
      </c>
      <c r="AF2450" s="2">
        <v>0.70895833333333336</v>
      </c>
      <c r="AG2450" s="2">
        <f t="shared" si="350"/>
        <v>0.70833333333333326</v>
      </c>
      <c r="AH2450" t="s">
        <v>27</v>
      </c>
    </row>
    <row r="2451" spans="1:34" x14ac:dyDescent="0.2">
      <c r="A2451">
        <v>1257756</v>
      </c>
      <c r="B2451" t="s">
        <v>20</v>
      </c>
      <c r="C2451" t="s">
        <v>28</v>
      </c>
      <c r="D2451" t="s">
        <v>22</v>
      </c>
      <c r="E2451">
        <v>53204</v>
      </c>
      <c r="F2451" t="s">
        <v>23</v>
      </c>
      <c r="G2451" t="s">
        <v>24</v>
      </c>
      <c r="H2451">
        <v>5588</v>
      </c>
      <c r="I2451" t="s">
        <v>70</v>
      </c>
      <c r="J2451">
        <f>VLOOKUP(I2451,[1]Key!$A$1:$C$72,2,FALSE)</f>
        <v>43.053040000000003</v>
      </c>
      <c r="K2451">
        <f>VLOOKUP(I2451,[1]Key!$A$1:$C$72,3,FALSE)</f>
        <v>-87.897660000000002</v>
      </c>
      <c r="L2451" t="s">
        <v>41</v>
      </c>
      <c r="M2451">
        <f>VLOOKUP(L2451,[1]Key!$A$1:$C$72,2,FALSE)</f>
        <v>43.04824</v>
      </c>
      <c r="N2451">
        <f>VLOOKUP(L2451,[1]Key!$A$1:$C$72,3,FALSE)</f>
        <v>-87.904970000000006</v>
      </c>
      <c r="O2451">
        <v>4</v>
      </c>
      <c r="P2451">
        <v>0</v>
      </c>
      <c r="Q2451">
        <v>0.6</v>
      </c>
      <c r="R2451">
        <v>0.6</v>
      </c>
      <c r="S2451">
        <v>24</v>
      </c>
      <c r="T2451">
        <f t="shared" si="342"/>
        <v>-1</v>
      </c>
      <c r="U2451" s="1">
        <v>42773</v>
      </c>
      <c r="V2451" s="13">
        <f t="shared" si="343"/>
        <v>42767</v>
      </c>
      <c r="W2451" s="14">
        <f t="shared" si="344"/>
        <v>42773</v>
      </c>
      <c r="X2451" s="1" t="str">
        <f t="shared" si="345"/>
        <v>Tuesday</v>
      </c>
      <c r="Y2451" s="2">
        <v>0.74307870370370377</v>
      </c>
      <c r="Z2451" s="2">
        <f t="shared" si="346"/>
        <v>0.75</v>
      </c>
      <c r="AA2451">
        <f>1</f>
        <v>1</v>
      </c>
      <c r="AB2451" s="1">
        <v>42773</v>
      </c>
      <c r="AC2451" s="13">
        <f t="shared" si="347"/>
        <v>42767</v>
      </c>
      <c r="AD2451" s="14">
        <f t="shared" si="348"/>
        <v>42773</v>
      </c>
      <c r="AE2451" s="1" t="str">
        <f t="shared" si="349"/>
        <v>Tuesday</v>
      </c>
      <c r="AF2451" s="2">
        <v>0.74649305555555545</v>
      </c>
      <c r="AG2451" s="2">
        <f t="shared" si="350"/>
        <v>0.75</v>
      </c>
      <c r="AH2451" t="s">
        <v>27</v>
      </c>
    </row>
    <row r="2452" spans="1:34" x14ac:dyDescent="0.2">
      <c r="A2452">
        <v>1255543</v>
      </c>
      <c r="B2452" t="s">
        <v>20</v>
      </c>
      <c r="C2452" t="s">
        <v>117</v>
      </c>
      <c r="D2452" t="s">
        <v>22</v>
      </c>
      <c r="E2452">
        <v>53105</v>
      </c>
      <c r="F2452" t="s">
        <v>23</v>
      </c>
      <c r="G2452" t="s">
        <v>97</v>
      </c>
      <c r="H2452">
        <v>5555</v>
      </c>
      <c r="I2452" t="s">
        <v>61</v>
      </c>
      <c r="J2452">
        <f>VLOOKUP(I2452,[1]Key!$A$1:$C$72,2,FALSE)</f>
        <v>43.058619999999998</v>
      </c>
      <c r="K2452">
        <f>VLOOKUP(I2452,[1]Key!$A$1:$C$72,3,FALSE)</f>
        <v>-87.885319999999993</v>
      </c>
      <c r="L2452" t="s">
        <v>80</v>
      </c>
      <c r="M2452">
        <f>VLOOKUP(L2452,[1]Key!$A$1:$C$72,2,FALSE)</f>
        <v>43.052460000000004</v>
      </c>
      <c r="N2452">
        <f>VLOOKUP(L2452,[1]Key!$A$1:$C$72,3,FALSE)</f>
        <v>-87.891000000000005</v>
      </c>
      <c r="O2452">
        <v>6</v>
      </c>
      <c r="P2452">
        <v>0</v>
      </c>
      <c r="Q2452">
        <v>0.9</v>
      </c>
      <c r="R2452">
        <v>0.9</v>
      </c>
      <c r="S2452">
        <v>36</v>
      </c>
      <c r="T2452">
        <f t="shared" si="342"/>
        <v>-1</v>
      </c>
      <c r="U2452" s="1">
        <v>42773</v>
      </c>
      <c r="V2452" s="13">
        <f t="shared" si="343"/>
        <v>42767</v>
      </c>
      <c r="W2452" s="14">
        <f t="shared" si="344"/>
        <v>42773</v>
      </c>
      <c r="X2452" s="1" t="str">
        <f t="shared" si="345"/>
        <v>Tuesday</v>
      </c>
      <c r="Y2452" s="2">
        <v>0.83991898148148147</v>
      </c>
      <c r="Z2452" s="2">
        <f t="shared" si="346"/>
        <v>0.83333333333333326</v>
      </c>
      <c r="AA2452">
        <f>1</f>
        <v>1</v>
      </c>
      <c r="AB2452" s="1">
        <v>42773</v>
      </c>
      <c r="AC2452" s="13">
        <f t="shared" si="347"/>
        <v>42767</v>
      </c>
      <c r="AD2452" s="14">
        <f t="shared" si="348"/>
        <v>42773</v>
      </c>
      <c r="AE2452" s="1" t="str">
        <f t="shared" si="349"/>
        <v>Tuesday</v>
      </c>
      <c r="AF2452" s="2">
        <v>0.84386574074074072</v>
      </c>
      <c r="AG2452" s="2">
        <f t="shared" si="350"/>
        <v>0.83333333333333326</v>
      </c>
      <c r="AH2452" t="s">
        <v>27</v>
      </c>
    </row>
    <row r="2453" spans="1:34" x14ac:dyDescent="0.2">
      <c r="A2453">
        <v>1381218</v>
      </c>
      <c r="B2453" t="s">
        <v>20</v>
      </c>
      <c r="C2453" t="s">
        <v>102</v>
      </c>
      <c r="D2453" t="s">
        <v>22</v>
      </c>
      <c r="E2453">
        <v>53211</v>
      </c>
      <c r="F2453" t="s">
        <v>23</v>
      </c>
      <c r="G2453" t="s">
        <v>92</v>
      </c>
      <c r="H2453">
        <v>5476</v>
      </c>
      <c r="I2453" t="s">
        <v>67</v>
      </c>
      <c r="J2453">
        <f>VLOOKUP(I2453,[1]Key!$A$1:$C$72,2,FALSE)</f>
        <v>43.074890000000003</v>
      </c>
      <c r="K2453">
        <f>VLOOKUP(I2453,[1]Key!$A$1:$C$72,3,FALSE)</f>
        <v>-87.882810000000006</v>
      </c>
      <c r="L2453" t="s">
        <v>61</v>
      </c>
      <c r="M2453">
        <f>VLOOKUP(L2453,[1]Key!$A$1:$C$72,2,FALSE)</f>
        <v>43.058619999999998</v>
      </c>
      <c r="N2453">
        <f>VLOOKUP(L2453,[1]Key!$A$1:$C$72,3,FALSE)</f>
        <v>-87.885319999999993</v>
      </c>
      <c r="O2453">
        <v>9</v>
      </c>
      <c r="P2453">
        <v>0</v>
      </c>
      <c r="Q2453">
        <v>1.4</v>
      </c>
      <c r="R2453">
        <v>1.3</v>
      </c>
      <c r="S2453">
        <v>54</v>
      </c>
      <c r="T2453">
        <f t="shared" si="342"/>
        <v>-1</v>
      </c>
      <c r="U2453" s="1">
        <v>42773</v>
      </c>
      <c r="V2453" s="13">
        <f t="shared" si="343"/>
        <v>42767</v>
      </c>
      <c r="W2453" s="14">
        <f t="shared" si="344"/>
        <v>42773</v>
      </c>
      <c r="X2453" s="1" t="str">
        <f t="shared" si="345"/>
        <v>Tuesday</v>
      </c>
      <c r="Y2453" s="2">
        <v>0.85358796296296291</v>
      </c>
      <c r="Z2453" s="2">
        <f t="shared" si="346"/>
        <v>0.83333333333333326</v>
      </c>
      <c r="AA2453">
        <f>1</f>
        <v>1</v>
      </c>
      <c r="AB2453" s="1">
        <v>42773</v>
      </c>
      <c r="AC2453" s="13">
        <f t="shared" si="347"/>
        <v>42767</v>
      </c>
      <c r="AD2453" s="14">
        <f t="shared" si="348"/>
        <v>42773</v>
      </c>
      <c r="AE2453" s="1" t="str">
        <f t="shared" si="349"/>
        <v>Tuesday</v>
      </c>
      <c r="AF2453" s="2">
        <v>0.86032407407407396</v>
      </c>
      <c r="AG2453" s="2">
        <f t="shared" si="350"/>
        <v>0.875</v>
      </c>
      <c r="AH2453" t="s">
        <v>27</v>
      </c>
    </row>
    <row r="2454" spans="1:34" x14ac:dyDescent="0.2">
      <c r="A2454">
        <v>551883</v>
      </c>
      <c r="B2454" t="s">
        <v>20</v>
      </c>
      <c r="C2454" t="s">
        <v>21</v>
      </c>
      <c r="D2454" t="s">
        <v>22</v>
      </c>
      <c r="E2454">
        <v>53213</v>
      </c>
      <c r="F2454" t="s">
        <v>23</v>
      </c>
      <c r="G2454" t="s">
        <v>24</v>
      </c>
      <c r="H2454">
        <v>5446</v>
      </c>
      <c r="I2454" t="s">
        <v>37</v>
      </c>
      <c r="J2454">
        <f>VLOOKUP(I2454,[1]Key!$A$1:$C$72,2,FALSE)</f>
        <v>43.031320000000001</v>
      </c>
      <c r="K2454">
        <f>VLOOKUP(I2454,[1]Key!$A$1:$C$72,3,FALSE)</f>
        <v>-87.904259999999994</v>
      </c>
      <c r="L2454" t="s">
        <v>40</v>
      </c>
      <c r="M2454">
        <f>VLOOKUP(L2454,[1]Key!$A$1:$C$72,2,FALSE)</f>
        <v>43.031480000000002</v>
      </c>
      <c r="N2454">
        <f>VLOOKUP(L2454,[1]Key!$A$1:$C$72,3,FALSE)</f>
        <v>-87.908169999999998</v>
      </c>
      <c r="O2454">
        <v>8</v>
      </c>
      <c r="P2454">
        <v>0</v>
      </c>
      <c r="Q2454">
        <v>1.2</v>
      </c>
      <c r="R2454">
        <v>1.1000000000000001</v>
      </c>
      <c r="S2454">
        <v>48</v>
      </c>
      <c r="T2454">
        <f t="shared" si="342"/>
        <v>-1</v>
      </c>
      <c r="U2454" s="1">
        <v>42774</v>
      </c>
      <c r="V2454" s="13">
        <f t="shared" si="343"/>
        <v>42767</v>
      </c>
      <c r="W2454" s="14">
        <f t="shared" si="344"/>
        <v>42774</v>
      </c>
      <c r="X2454" s="1" t="str">
        <f t="shared" si="345"/>
        <v>Wednesday</v>
      </c>
      <c r="Y2454" s="2">
        <v>0.33674768518518516</v>
      </c>
      <c r="Z2454" s="2">
        <f t="shared" si="346"/>
        <v>0.33333333333333331</v>
      </c>
      <c r="AA2454">
        <f>1</f>
        <v>1</v>
      </c>
      <c r="AB2454" s="1">
        <v>42774</v>
      </c>
      <c r="AC2454" s="13">
        <f t="shared" si="347"/>
        <v>42767</v>
      </c>
      <c r="AD2454" s="14">
        <f t="shared" si="348"/>
        <v>42774</v>
      </c>
      <c r="AE2454" s="1" t="str">
        <f t="shared" si="349"/>
        <v>Wednesday</v>
      </c>
      <c r="AF2454" s="2">
        <v>0.34190972222222221</v>
      </c>
      <c r="AG2454" s="2">
        <f t="shared" si="350"/>
        <v>0.33333333333333331</v>
      </c>
      <c r="AH2454" t="s">
        <v>27</v>
      </c>
    </row>
    <row r="2455" spans="1:34" x14ac:dyDescent="0.2">
      <c r="A2455">
        <v>1328721</v>
      </c>
      <c r="B2455" t="s">
        <v>20</v>
      </c>
      <c r="C2455" t="s">
        <v>28</v>
      </c>
      <c r="D2455" t="s">
        <v>22</v>
      </c>
      <c r="E2455">
        <v>53207</v>
      </c>
      <c r="F2455" t="s">
        <v>23</v>
      </c>
      <c r="G2455" t="s">
        <v>24</v>
      </c>
      <c r="H2455">
        <v>78</v>
      </c>
      <c r="I2455" t="s">
        <v>82</v>
      </c>
      <c r="J2455">
        <f>VLOOKUP(I2455,[1]Key!$A$1:$C$72,2,FALSE)</f>
        <v>43.026229999999998</v>
      </c>
      <c r="K2455">
        <f>VLOOKUP(I2455,[1]Key!$A$1:$C$72,3,FALSE)</f>
        <v>-87.912809999999993</v>
      </c>
      <c r="L2455" t="s">
        <v>85</v>
      </c>
      <c r="M2455">
        <f>VLOOKUP(L2455,[1]Key!$A$1:$C$72,2,FALSE)</f>
        <v>43.041646999999998</v>
      </c>
      <c r="N2455">
        <f>VLOOKUP(L2455,[1]Key!$A$1:$C$72,3,FALSE)</f>
        <v>-87.927257999999995</v>
      </c>
      <c r="O2455">
        <v>12</v>
      </c>
      <c r="P2455">
        <v>0</v>
      </c>
      <c r="Q2455">
        <v>1.8</v>
      </c>
      <c r="R2455">
        <v>1.7</v>
      </c>
      <c r="S2455">
        <v>72</v>
      </c>
      <c r="T2455">
        <f t="shared" si="342"/>
        <v>-1</v>
      </c>
      <c r="U2455" s="1">
        <v>42774</v>
      </c>
      <c r="V2455" s="13">
        <f t="shared" si="343"/>
        <v>42767</v>
      </c>
      <c r="W2455" s="14">
        <f t="shared" si="344"/>
        <v>42774</v>
      </c>
      <c r="X2455" s="1" t="str">
        <f t="shared" si="345"/>
        <v>Wednesday</v>
      </c>
      <c r="Y2455" s="2">
        <v>0.34557870370370369</v>
      </c>
      <c r="Z2455" s="2">
        <f t="shared" si="346"/>
        <v>0.33333333333333331</v>
      </c>
      <c r="AA2455">
        <f>1</f>
        <v>1</v>
      </c>
      <c r="AB2455" s="1">
        <v>42774</v>
      </c>
      <c r="AC2455" s="13">
        <f t="shared" si="347"/>
        <v>42767</v>
      </c>
      <c r="AD2455" s="14">
        <f t="shared" si="348"/>
        <v>42774</v>
      </c>
      <c r="AE2455" s="1" t="str">
        <f t="shared" si="349"/>
        <v>Wednesday</v>
      </c>
      <c r="AF2455" s="2">
        <v>0.35378472222222218</v>
      </c>
      <c r="AG2455" s="2">
        <f t="shared" si="350"/>
        <v>0.33333333333333331</v>
      </c>
      <c r="AH2455" t="s">
        <v>27</v>
      </c>
    </row>
    <row r="2456" spans="1:34" x14ac:dyDescent="0.2">
      <c r="A2456">
        <v>1260485</v>
      </c>
      <c r="B2456" t="s">
        <v>20</v>
      </c>
      <c r="C2456" t="s">
        <v>102</v>
      </c>
      <c r="D2456" t="s">
        <v>22</v>
      </c>
      <c r="E2456">
        <v>53211</v>
      </c>
      <c r="F2456" t="s">
        <v>23</v>
      </c>
      <c r="G2456" t="s">
        <v>24</v>
      </c>
      <c r="H2456">
        <v>5513</v>
      </c>
      <c r="I2456" t="s">
        <v>36</v>
      </c>
      <c r="J2456">
        <f>VLOOKUP(I2456,[1]Key!$A$1:$C$72,2,FALSE)</f>
        <v>43.038580000000003</v>
      </c>
      <c r="K2456">
        <f>VLOOKUP(I2456,[1]Key!$A$1:$C$72,3,FALSE)</f>
        <v>-87.90934</v>
      </c>
      <c r="L2456" t="s">
        <v>43</v>
      </c>
      <c r="M2456">
        <f>VLOOKUP(L2456,[1]Key!$A$1:$C$72,2,FALSE)</f>
        <v>43.03886</v>
      </c>
      <c r="N2456">
        <f>VLOOKUP(L2456,[1]Key!$A$1:$C$72,3,FALSE)</f>
        <v>-87.902720000000002</v>
      </c>
      <c r="O2456">
        <v>3</v>
      </c>
      <c r="P2456">
        <v>0</v>
      </c>
      <c r="Q2456">
        <v>0.5</v>
      </c>
      <c r="R2456">
        <v>0.4</v>
      </c>
      <c r="S2456">
        <v>18</v>
      </c>
      <c r="T2456">
        <f t="shared" si="342"/>
        <v>-1</v>
      </c>
      <c r="U2456" s="1">
        <v>42774</v>
      </c>
      <c r="V2456" s="13">
        <f t="shared" si="343"/>
        <v>42767</v>
      </c>
      <c r="W2456" s="14">
        <f t="shared" si="344"/>
        <v>42774</v>
      </c>
      <c r="X2456" s="1" t="str">
        <f t="shared" si="345"/>
        <v>Wednesday</v>
      </c>
      <c r="Y2456" s="2">
        <v>0.36258101851851854</v>
      </c>
      <c r="Z2456" s="2">
        <f t="shared" si="346"/>
        <v>0.375</v>
      </c>
      <c r="AA2456">
        <f>1</f>
        <v>1</v>
      </c>
      <c r="AB2456" s="1">
        <v>42774</v>
      </c>
      <c r="AC2456" s="13">
        <f t="shared" si="347"/>
        <v>42767</v>
      </c>
      <c r="AD2456" s="14">
        <f t="shared" si="348"/>
        <v>42774</v>
      </c>
      <c r="AE2456" s="1" t="str">
        <f t="shared" si="349"/>
        <v>Wednesday</v>
      </c>
      <c r="AF2456" s="2">
        <v>0.3651388888888889</v>
      </c>
      <c r="AG2456" s="2">
        <f t="shared" si="350"/>
        <v>0.375</v>
      </c>
      <c r="AH2456" t="s">
        <v>27</v>
      </c>
    </row>
    <row r="2457" spans="1:34" x14ac:dyDescent="0.2">
      <c r="A2457">
        <v>1257700</v>
      </c>
      <c r="B2457" t="s">
        <v>20</v>
      </c>
      <c r="C2457" t="s">
        <v>28</v>
      </c>
      <c r="D2457" t="s">
        <v>22</v>
      </c>
      <c r="E2457">
        <v>53202</v>
      </c>
      <c r="F2457" t="s">
        <v>23</v>
      </c>
      <c r="G2457" t="s">
        <v>24</v>
      </c>
      <c r="H2457">
        <v>11138</v>
      </c>
      <c r="I2457" t="s">
        <v>82</v>
      </c>
      <c r="J2457">
        <f>VLOOKUP(I2457,[1]Key!$A$1:$C$72,2,FALSE)</f>
        <v>43.026229999999998</v>
      </c>
      <c r="K2457">
        <f>VLOOKUP(I2457,[1]Key!$A$1:$C$72,3,FALSE)</f>
        <v>-87.912809999999993</v>
      </c>
      <c r="L2457" t="s">
        <v>105</v>
      </c>
      <c r="M2457">
        <f>VLOOKUP(L2457,[1]Key!$A$1:$C$72,2,FALSE)</f>
        <v>43.020020000000002</v>
      </c>
      <c r="N2457">
        <f>VLOOKUP(L2457,[1]Key!$A$1:$C$72,3,FALSE)</f>
        <v>-87.912540000000007</v>
      </c>
      <c r="O2457">
        <v>7</v>
      </c>
      <c r="P2457">
        <v>0</v>
      </c>
      <c r="Q2457">
        <v>1.1000000000000001</v>
      </c>
      <c r="R2457">
        <v>1</v>
      </c>
      <c r="S2457">
        <v>42</v>
      </c>
      <c r="T2457">
        <f t="shared" si="342"/>
        <v>-1</v>
      </c>
      <c r="U2457" s="1">
        <v>42774</v>
      </c>
      <c r="V2457" s="13">
        <f t="shared" si="343"/>
        <v>42767</v>
      </c>
      <c r="W2457" s="14">
        <f t="shared" si="344"/>
        <v>42774</v>
      </c>
      <c r="X2457" s="1" t="str">
        <f t="shared" si="345"/>
        <v>Wednesday</v>
      </c>
      <c r="Y2457" s="2">
        <v>0.42831018518518515</v>
      </c>
      <c r="Z2457" s="2">
        <f t="shared" si="346"/>
        <v>0.41666666666666663</v>
      </c>
      <c r="AA2457">
        <f>1</f>
        <v>1</v>
      </c>
      <c r="AB2457" s="1">
        <v>42774</v>
      </c>
      <c r="AC2457" s="13">
        <f t="shared" si="347"/>
        <v>42767</v>
      </c>
      <c r="AD2457" s="14">
        <f t="shared" si="348"/>
        <v>42774</v>
      </c>
      <c r="AE2457" s="1" t="str">
        <f t="shared" si="349"/>
        <v>Wednesday</v>
      </c>
      <c r="AF2457" s="2">
        <v>0.43328703703703703</v>
      </c>
      <c r="AG2457" s="2">
        <f t="shared" si="350"/>
        <v>0.41666666666666663</v>
      </c>
      <c r="AH2457" t="s">
        <v>27</v>
      </c>
    </row>
    <row r="2458" spans="1:34" x14ac:dyDescent="0.2">
      <c r="A2458">
        <v>1260485</v>
      </c>
      <c r="B2458" t="s">
        <v>20</v>
      </c>
      <c r="C2458" t="s">
        <v>102</v>
      </c>
      <c r="D2458" t="s">
        <v>22</v>
      </c>
      <c r="E2458">
        <v>53211</v>
      </c>
      <c r="F2458" t="s">
        <v>23</v>
      </c>
      <c r="G2458" t="s">
        <v>24</v>
      </c>
      <c r="H2458">
        <v>11164</v>
      </c>
      <c r="I2458" t="s">
        <v>32</v>
      </c>
      <c r="J2458">
        <f>VLOOKUP(I2458,[1]Key!$A$1:$C$72,2,FALSE)</f>
        <v>43.038719999999998</v>
      </c>
      <c r="K2458">
        <f>VLOOKUP(I2458,[1]Key!$A$1:$C$72,3,FALSE)</f>
        <v>-87.905339999999995</v>
      </c>
      <c r="L2458" t="s">
        <v>43</v>
      </c>
      <c r="M2458">
        <f>VLOOKUP(L2458,[1]Key!$A$1:$C$72,2,FALSE)</f>
        <v>43.03886</v>
      </c>
      <c r="N2458">
        <f>VLOOKUP(L2458,[1]Key!$A$1:$C$72,3,FALSE)</f>
        <v>-87.902720000000002</v>
      </c>
      <c r="O2458">
        <v>2</v>
      </c>
      <c r="P2458">
        <v>0</v>
      </c>
      <c r="Q2458">
        <v>0.3</v>
      </c>
      <c r="R2458">
        <v>0.3</v>
      </c>
      <c r="S2458">
        <v>12</v>
      </c>
      <c r="T2458">
        <f t="shared" si="342"/>
        <v>-1</v>
      </c>
      <c r="U2458" s="1">
        <v>42774</v>
      </c>
      <c r="V2458" s="13">
        <f t="shared" si="343"/>
        <v>42767</v>
      </c>
      <c r="W2458" s="14">
        <f t="shared" si="344"/>
        <v>42774</v>
      </c>
      <c r="X2458" s="1" t="str">
        <f t="shared" si="345"/>
        <v>Wednesday</v>
      </c>
      <c r="Y2458" s="2">
        <v>0.57059027777777771</v>
      </c>
      <c r="Z2458" s="2">
        <f t="shared" si="346"/>
        <v>0.58333333333333326</v>
      </c>
      <c r="AA2458">
        <f>1</f>
        <v>1</v>
      </c>
      <c r="AB2458" s="1">
        <v>42774</v>
      </c>
      <c r="AC2458" s="13">
        <f t="shared" si="347"/>
        <v>42767</v>
      </c>
      <c r="AD2458" s="14">
        <f t="shared" si="348"/>
        <v>42774</v>
      </c>
      <c r="AE2458" s="1" t="str">
        <f t="shared" si="349"/>
        <v>Wednesday</v>
      </c>
      <c r="AF2458" s="2">
        <v>0.57186342592592598</v>
      </c>
      <c r="AG2458" s="2">
        <f t="shared" si="350"/>
        <v>0.58333333333333326</v>
      </c>
      <c r="AH2458" t="s">
        <v>27</v>
      </c>
    </row>
    <row r="2459" spans="1:34" x14ac:dyDescent="0.2">
      <c r="A2459">
        <v>1468078</v>
      </c>
      <c r="B2459" t="s">
        <v>20</v>
      </c>
      <c r="C2459" t="s">
        <v>100</v>
      </c>
      <c r="D2459" t="s">
        <v>22</v>
      </c>
      <c r="E2459">
        <v>53209</v>
      </c>
      <c r="F2459" t="s">
        <v>23</v>
      </c>
      <c r="G2459" t="s">
        <v>24</v>
      </c>
      <c r="H2459">
        <v>5462</v>
      </c>
      <c r="I2459" t="s">
        <v>67</v>
      </c>
      <c r="J2459">
        <f>VLOOKUP(I2459,[1]Key!$A$1:$C$72,2,FALSE)</f>
        <v>43.074890000000003</v>
      </c>
      <c r="K2459">
        <f>VLOOKUP(I2459,[1]Key!$A$1:$C$72,3,FALSE)</f>
        <v>-87.882810000000006</v>
      </c>
      <c r="L2459" t="s">
        <v>61</v>
      </c>
      <c r="M2459">
        <f>VLOOKUP(L2459,[1]Key!$A$1:$C$72,2,FALSE)</f>
        <v>43.058619999999998</v>
      </c>
      <c r="N2459">
        <f>VLOOKUP(L2459,[1]Key!$A$1:$C$72,3,FALSE)</f>
        <v>-87.885319999999993</v>
      </c>
      <c r="O2459">
        <v>6</v>
      </c>
      <c r="P2459">
        <v>0</v>
      </c>
      <c r="Q2459">
        <v>0.9</v>
      </c>
      <c r="R2459">
        <v>0.9</v>
      </c>
      <c r="S2459">
        <v>36</v>
      </c>
      <c r="T2459">
        <f t="shared" si="342"/>
        <v>-1</v>
      </c>
      <c r="U2459" s="1">
        <v>42774</v>
      </c>
      <c r="V2459" s="13">
        <f t="shared" si="343"/>
        <v>42767</v>
      </c>
      <c r="W2459" s="14">
        <f t="shared" si="344"/>
        <v>42774</v>
      </c>
      <c r="X2459" s="1" t="str">
        <f t="shared" si="345"/>
        <v>Wednesday</v>
      </c>
      <c r="Y2459" s="2">
        <v>0.66325231481481484</v>
      </c>
      <c r="Z2459" s="2">
        <f t="shared" si="346"/>
        <v>0.66666666666666663</v>
      </c>
      <c r="AA2459">
        <f>1</f>
        <v>1</v>
      </c>
      <c r="AB2459" s="1">
        <v>42774</v>
      </c>
      <c r="AC2459" s="13">
        <f t="shared" si="347"/>
        <v>42767</v>
      </c>
      <c r="AD2459" s="14">
        <f t="shared" si="348"/>
        <v>42774</v>
      </c>
      <c r="AE2459" s="1" t="str">
        <f t="shared" si="349"/>
        <v>Wednesday</v>
      </c>
      <c r="AF2459" s="2">
        <v>0.66741898148148149</v>
      </c>
      <c r="AG2459" s="2">
        <f t="shared" si="350"/>
        <v>0.66666666666666663</v>
      </c>
      <c r="AH2459" t="s">
        <v>27</v>
      </c>
    </row>
    <row r="2460" spans="1:34" x14ac:dyDescent="0.2">
      <c r="A2460">
        <v>1379329</v>
      </c>
      <c r="B2460" t="s">
        <v>20</v>
      </c>
      <c r="C2460" t="s">
        <v>28</v>
      </c>
      <c r="D2460" t="s">
        <v>22</v>
      </c>
      <c r="E2460">
        <v>53233</v>
      </c>
      <c r="F2460" t="s">
        <v>23</v>
      </c>
      <c r="G2460" t="s">
        <v>24</v>
      </c>
      <c r="H2460">
        <v>11080</v>
      </c>
      <c r="I2460" t="s">
        <v>81</v>
      </c>
      <c r="J2460">
        <f>VLOOKUP(I2460,[1]Key!$A$1:$C$72,2,FALSE)</f>
        <v>43.06033</v>
      </c>
      <c r="K2460">
        <f>VLOOKUP(I2460,[1]Key!$A$1:$C$72,3,FALSE)</f>
        <v>-87.89546</v>
      </c>
      <c r="L2460" t="s">
        <v>44</v>
      </c>
      <c r="M2460">
        <f>VLOOKUP(L2460,[1]Key!$A$1:$C$72,2,FALSE)</f>
        <v>43.045712999999999</v>
      </c>
      <c r="N2460">
        <f>VLOOKUP(L2460,[1]Key!$A$1:$C$72,3,FALSE)</f>
        <v>-87.899756999999994</v>
      </c>
      <c r="O2460">
        <v>7</v>
      </c>
      <c r="P2460">
        <v>0</v>
      </c>
      <c r="Q2460">
        <v>1.1000000000000001</v>
      </c>
      <c r="R2460">
        <v>1</v>
      </c>
      <c r="S2460">
        <v>42</v>
      </c>
      <c r="T2460">
        <f t="shared" si="342"/>
        <v>-1</v>
      </c>
      <c r="U2460" s="1">
        <v>42774</v>
      </c>
      <c r="V2460" s="13">
        <f t="shared" si="343"/>
        <v>42767</v>
      </c>
      <c r="W2460" s="14">
        <f t="shared" si="344"/>
        <v>42774</v>
      </c>
      <c r="X2460" s="1" t="str">
        <f t="shared" si="345"/>
        <v>Wednesday</v>
      </c>
      <c r="Y2460" s="2">
        <v>0.71339120370370368</v>
      </c>
      <c r="Z2460" s="2">
        <f t="shared" si="346"/>
        <v>0.70833333333333326</v>
      </c>
      <c r="AA2460">
        <f>1</f>
        <v>1</v>
      </c>
      <c r="AB2460" s="1">
        <v>42774</v>
      </c>
      <c r="AC2460" s="13">
        <f t="shared" si="347"/>
        <v>42767</v>
      </c>
      <c r="AD2460" s="14">
        <f t="shared" si="348"/>
        <v>42774</v>
      </c>
      <c r="AE2460" s="1" t="str">
        <f t="shared" si="349"/>
        <v>Wednesday</v>
      </c>
      <c r="AF2460" s="2">
        <v>0.71859953703703694</v>
      </c>
      <c r="AG2460" s="2">
        <f t="shared" si="350"/>
        <v>0.70833333333333326</v>
      </c>
      <c r="AH2460" t="s">
        <v>27</v>
      </c>
    </row>
    <row r="2461" spans="1:34" x14ac:dyDescent="0.2">
      <c r="A2461">
        <v>1142876</v>
      </c>
      <c r="B2461" t="s">
        <v>20</v>
      </c>
      <c r="C2461" t="s">
        <v>28</v>
      </c>
      <c r="D2461" t="s">
        <v>22</v>
      </c>
      <c r="E2461">
        <v>53204</v>
      </c>
      <c r="F2461" t="s">
        <v>23</v>
      </c>
      <c r="G2461" t="s">
        <v>24</v>
      </c>
      <c r="H2461">
        <v>11141</v>
      </c>
      <c r="I2461" t="s">
        <v>82</v>
      </c>
      <c r="J2461">
        <f>VLOOKUP(I2461,[1]Key!$A$1:$C$72,2,FALSE)</f>
        <v>43.026229999999998</v>
      </c>
      <c r="K2461">
        <f>VLOOKUP(I2461,[1]Key!$A$1:$C$72,3,FALSE)</f>
        <v>-87.912809999999993</v>
      </c>
      <c r="L2461" t="s">
        <v>39</v>
      </c>
      <c r="M2461">
        <f>VLOOKUP(L2461,[1]Key!$A$1:$C$72,2,FALSE)</f>
        <v>43.03913</v>
      </c>
      <c r="N2461">
        <f>VLOOKUP(L2461,[1]Key!$A$1:$C$72,3,FALSE)</f>
        <v>-87.916150000000002</v>
      </c>
      <c r="O2461">
        <v>9</v>
      </c>
      <c r="P2461">
        <v>0</v>
      </c>
      <c r="Q2461">
        <v>1.4</v>
      </c>
      <c r="R2461">
        <v>1.3</v>
      </c>
      <c r="S2461">
        <v>54</v>
      </c>
      <c r="T2461">
        <f t="shared" si="342"/>
        <v>-1</v>
      </c>
      <c r="U2461" s="1">
        <v>42774</v>
      </c>
      <c r="V2461" s="13">
        <f t="shared" si="343"/>
        <v>42767</v>
      </c>
      <c r="W2461" s="14">
        <f t="shared" si="344"/>
        <v>42774</v>
      </c>
      <c r="X2461" s="1" t="str">
        <f t="shared" si="345"/>
        <v>Wednesday</v>
      </c>
      <c r="Y2461" s="2">
        <v>0.78123842592592585</v>
      </c>
      <c r="Z2461" s="2">
        <f t="shared" si="346"/>
        <v>0.79166666666666663</v>
      </c>
      <c r="AA2461">
        <f>1</f>
        <v>1</v>
      </c>
      <c r="AB2461" s="1">
        <v>42774</v>
      </c>
      <c r="AC2461" s="13">
        <f t="shared" si="347"/>
        <v>42767</v>
      </c>
      <c r="AD2461" s="14">
        <f t="shared" si="348"/>
        <v>42774</v>
      </c>
      <c r="AE2461" s="1" t="str">
        <f t="shared" si="349"/>
        <v>Wednesday</v>
      </c>
      <c r="AF2461" s="2">
        <v>0.78706018518518517</v>
      </c>
      <c r="AG2461" s="2">
        <f t="shared" si="350"/>
        <v>0.79166666666666663</v>
      </c>
      <c r="AH2461" t="s">
        <v>27</v>
      </c>
    </row>
    <row r="2462" spans="1:34" x14ac:dyDescent="0.2">
      <c r="A2462">
        <v>1445188</v>
      </c>
      <c r="B2462" t="s">
        <v>20</v>
      </c>
      <c r="C2462" t="s">
        <v>28</v>
      </c>
      <c r="D2462" t="s">
        <v>22</v>
      </c>
      <c r="E2462">
        <v>53211</v>
      </c>
      <c r="F2462" t="s">
        <v>23</v>
      </c>
      <c r="G2462" t="s">
        <v>24</v>
      </c>
      <c r="H2462">
        <v>5456</v>
      </c>
      <c r="I2462" t="s">
        <v>60</v>
      </c>
      <c r="J2462">
        <f>VLOOKUP(I2462,[1]Key!$A$1:$C$72,2,FALSE)</f>
        <v>43.066893999999998</v>
      </c>
      <c r="K2462">
        <f>VLOOKUP(I2462,[1]Key!$A$1:$C$72,3,FALSE)</f>
        <v>-87.877936000000005</v>
      </c>
      <c r="L2462" t="s">
        <v>61</v>
      </c>
      <c r="M2462">
        <f>VLOOKUP(L2462,[1]Key!$A$1:$C$72,2,FALSE)</f>
        <v>43.058619999999998</v>
      </c>
      <c r="N2462">
        <f>VLOOKUP(L2462,[1]Key!$A$1:$C$72,3,FALSE)</f>
        <v>-87.885319999999993</v>
      </c>
      <c r="O2462">
        <v>4</v>
      </c>
      <c r="P2462">
        <v>0</v>
      </c>
      <c r="Q2462">
        <v>0.6</v>
      </c>
      <c r="R2462">
        <v>0.6</v>
      </c>
      <c r="S2462">
        <v>24</v>
      </c>
      <c r="T2462">
        <f t="shared" si="342"/>
        <v>-1</v>
      </c>
      <c r="U2462" s="1">
        <v>42774</v>
      </c>
      <c r="V2462" s="13">
        <f t="shared" si="343"/>
        <v>42767</v>
      </c>
      <c r="W2462" s="14">
        <f t="shared" si="344"/>
        <v>42774</v>
      </c>
      <c r="X2462" s="1" t="str">
        <f t="shared" si="345"/>
        <v>Wednesday</v>
      </c>
      <c r="Y2462" s="2">
        <v>0.7882986111111111</v>
      </c>
      <c r="Z2462" s="2">
        <f t="shared" si="346"/>
        <v>0.79166666666666663</v>
      </c>
      <c r="AA2462">
        <f>1</f>
        <v>1</v>
      </c>
      <c r="AB2462" s="1">
        <v>42774</v>
      </c>
      <c r="AC2462" s="13">
        <f t="shared" si="347"/>
        <v>42767</v>
      </c>
      <c r="AD2462" s="14">
        <f t="shared" si="348"/>
        <v>42774</v>
      </c>
      <c r="AE2462" s="1" t="str">
        <f t="shared" si="349"/>
        <v>Wednesday</v>
      </c>
      <c r="AF2462" s="2">
        <v>0.79155092592592602</v>
      </c>
      <c r="AG2462" s="2">
        <f t="shared" si="350"/>
        <v>0.79166666666666663</v>
      </c>
      <c r="AH2462" t="s">
        <v>27</v>
      </c>
    </row>
    <row r="2463" spans="1:34" x14ac:dyDescent="0.2">
      <c r="A2463">
        <v>1142876</v>
      </c>
      <c r="B2463" t="s">
        <v>20</v>
      </c>
      <c r="C2463" t="s">
        <v>28</v>
      </c>
      <c r="D2463" t="s">
        <v>22</v>
      </c>
      <c r="E2463">
        <v>53204</v>
      </c>
      <c r="F2463" t="s">
        <v>23</v>
      </c>
      <c r="G2463" t="s">
        <v>24</v>
      </c>
      <c r="H2463">
        <v>11141</v>
      </c>
      <c r="I2463" t="s">
        <v>39</v>
      </c>
      <c r="J2463">
        <f>VLOOKUP(I2463,[1]Key!$A$1:$C$72,2,FALSE)</f>
        <v>43.03913</v>
      </c>
      <c r="K2463">
        <f>VLOOKUP(I2463,[1]Key!$A$1:$C$72,3,FALSE)</f>
        <v>-87.916150000000002</v>
      </c>
      <c r="L2463" t="s">
        <v>82</v>
      </c>
      <c r="M2463">
        <f>VLOOKUP(L2463,[1]Key!$A$1:$C$72,2,FALSE)</f>
        <v>43.026229999999998</v>
      </c>
      <c r="N2463">
        <f>VLOOKUP(L2463,[1]Key!$A$1:$C$72,3,FALSE)</f>
        <v>-87.912809999999993</v>
      </c>
      <c r="O2463">
        <v>7</v>
      </c>
      <c r="P2463">
        <v>0</v>
      </c>
      <c r="Q2463">
        <v>1.1000000000000001</v>
      </c>
      <c r="R2463">
        <v>1</v>
      </c>
      <c r="S2463">
        <v>42</v>
      </c>
      <c r="T2463">
        <f t="shared" si="342"/>
        <v>-1</v>
      </c>
      <c r="U2463" s="1">
        <v>42774</v>
      </c>
      <c r="V2463" s="13">
        <f t="shared" si="343"/>
        <v>42767</v>
      </c>
      <c r="W2463" s="14">
        <f t="shared" si="344"/>
        <v>42774</v>
      </c>
      <c r="X2463" s="1" t="str">
        <f t="shared" si="345"/>
        <v>Wednesday</v>
      </c>
      <c r="Y2463" s="2">
        <v>0.8992592592592592</v>
      </c>
      <c r="Z2463" s="2">
        <f t="shared" si="346"/>
        <v>0.91666666666666663</v>
      </c>
      <c r="AA2463">
        <f>1</f>
        <v>1</v>
      </c>
      <c r="AB2463" s="1">
        <v>42774</v>
      </c>
      <c r="AC2463" s="13">
        <f t="shared" si="347"/>
        <v>42767</v>
      </c>
      <c r="AD2463" s="14">
        <f t="shared" si="348"/>
        <v>42774</v>
      </c>
      <c r="AE2463" s="1" t="str">
        <f t="shared" si="349"/>
        <v>Wednesday</v>
      </c>
      <c r="AF2463" s="2">
        <v>0.9037384259259259</v>
      </c>
      <c r="AG2463" s="2">
        <f t="shared" si="350"/>
        <v>0.91666666666666663</v>
      </c>
      <c r="AH2463" t="s">
        <v>27</v>
      </c>
    </row>
    <row r="2464" spans="1:34" x14ac:dyDescent="0.2">
      <c r="A2464">
        <v>1425087</v>
      </c>
      <c r="B2464" t="s">
        <v>20</v>
      </c>
      <c r="C2464" t="s">
        <v>96</v>
      </c>
      <c r="D2464" t="s">
        <v>22</v>
      </c>
      <c r="E2464">
        <v>53212</v>
      </c>
      <c r="F2464" t="s">
        <v>23</v>
      </c>
      <c r="G2464" t="s">
        <v>24</v>
      </c>
      <c r="H2464">
        <v>5517</v>
      </c>
      <c r="I2464" t="s">
        <v>39</v>
      </c>
      <c r="J2464">
        <f>VLOOKUP(I2464,[1]Key!$A$1:$C$72,2,FALSE)</f>
        <v>43.03913</v>
      </c>
      <c r="K2464">
        <f>VLOOKUP(I2464,[1]Key!$A$1:$C$72,3,FALSE)</f>
        <v>-87.916150000000002</v>
      </c>
      <c r="L2464" t="s">
        <v>81</v>
      </c>
      <c r="M2464">
        <f>VLOOKUP(L2464,[1]Key!$A$1:$C$72,2,FALSE)</f>
        <v>43.06033</v>
      </c>
      <c r="N2464">
        <f>VLOOKUP(L2464,[1]Key!$A$1:$C$72,3,FALSE)</f>
        <v>-87.89546</v>
      </c>
      <c r="O2464">
        <v>15</v>
      </c>
      <c r="P2464">
        <v>0</v>
      </c>
      <c r="Q2464">
        <v>2.2999999999999998</v>
      </c>
      <c r="R2464">
        <v>2.1</v>
      </c>
      <c r="S2464">
        <v>90</v>
      </c>
      <c r="T2464">
        <f t="shared" si="342"/>
        <v>-1</v>
      </c>
      <c r="U2464" s="1">
        <v>42774</v>
      </c>
      <c r="V2464" s="13">
        <f t="shared" si="343"/>
        <v>42767</v>
      </c>
      <c r="W2464" s="14">
        <f t="shared" si="344"/>
        <v>42774</v>
      </c>
      <c r="X2464" s="1" t="str">
        <f t="shared" si="345"/>
        <v>Wednesday</v>
      </c>
      <c r="Y2464" s="2">
        <v>0.91775462962962961</v>
      </c>
      <c r="Z2464" s="2">
        <f t="shared" si="346"/>
        <v>0.91666666666666663</v>
      </c>
      <c r="AA2464">
        <f>1</f>
        <v>1</v>
      </c>
      <c r="AB2464" s="1">
        <v>42774</v>
      </c>
      <c r="AC2464" s="13">
        <f t="shared" si="347"/>
        <v>42767</v>
      </c>
      <c r="AD2464" s="14">
        <f t="shared" si="348"/>
        <v>42774</v>
      </c>
      <c r="AE2464" s="1" t="str">
        <f t="shared" si="349"/>
        <v>Wednesday</v>
      </c>
      <c r="AF2464" s="2">
        <v>0.92791666666666661</v>
      </c>
      <c r="AG2464" s="2">
        <f t="shared" si="350"/>
        <v>0.91666666666666663</v>
      </c>
      <c r="AH2464" t="s">
        <v>27</v>
      </c>
    </row>
    <row r="2465" spans="1:34" x14ac:dyDescent="0.2">
      <c r="A2465">
        <v>1149880</v>
      </c>
      <c r="B2465" t="s">
        <v>20</v>
      </c>
      <c r="C2465" t="s">
        <v>28</v>
      </c>
      <c r="D2465" t="s">
        <v>22</v>
      </c>
      <c r="E2465">
        <v>53212</v>
      </c>
      <c r="F2465" t="s">
        <v>23</v>
      </c>
      <c r="G2465" t="s">
        <v>24</v>
      </c>
      <c r="H2465">
        <v>11128</v>
      </c>
      <c r="I2465" t="s">
        <v>51</v>
      </c>
      <c r="J2465">
        <f>VLOOKUP(I2465,[1]Key!$A$1:$C$72,2,FALSE)</f>
        <v>43.05536</v>
      </c>
      <c r="K2465">
        <f>VLOOKUP(I2465,[1]Key!$A$1:$C$72,3,FALSE)</f>
        <v>-87.90504</v>
      </c>
      <c r="L2465" t="s">
        <v>32</v>
      </c>
      <c r="M2465">
        <f>VLOOKUP(L2465,[1]Key!$A$1:$C$72,2,FALSE)</f>
        <v>43.038719999999998</v>
      </c>
      <c r="N2465">
        <f>VLOOKUP(L2465,[1]Key!$A$1:$C$72,3,FALSE)</f>
        <v>-87.905339999999995</v>
      </c>
      <c r="O2465">
        <v>13</v>
      </c>
      <c r="P2465">
        <v>0</v>
      </c>
      <c r="Q2465">
        <v>2</v>
      </c>
      <c r="R2465">
        <v>1.9</v>
      </c>
      <c r="S2465">
        <v>78</v>
      </c>
      <c r="T2465">
        <f t="shared" si="342"/>
        <v>-1</v>
      </c>
      <c r="U2465" s="1">
        <v>42775</v>
      </c>
      <c r="V2465" s="13">
        <f t="shared" si="343"/>
        <v>42767</v>
      </c>
      <c r="W2465" s="14">
        <f t="shared" si="344"/>
        <v>42775</v>
      </c>
      <c r="X2465" s="1" t="str">
        <f t="shared" si="345"/>
        <v>Thursday</v>
      </c>
      <c r="Y2465" s="2">
        <v>0.33771990740740737</v>
      </c>
      <c r="Z2465" s="2">
        <f t="shared" si="346"/>
        <v>0.33333333333333331</v>
      </c>
      <c r="AA2465">
        <f>1</f>
        <v>1</v>
      </c>
      <c r="AB2465" s="1">
        <v>42775</v>
      </c>
      <c r="AC2465" s="13">
        <f t="shared" si="347"/>
        <v>42767</v>
      </c>
      <c r="AD2465" s="14">
        <f t="shared" si="348"/>
        <v>42775</v>
      </c>
      <c r="AE2465" s="1" t="str">
        <f t="shared" si="349"/>
        <v>Thursday</v>
      </c>
      <c r="AF2465" s="2">
        <v>0.34666666666666668</v>
      </c>
      <c r="AG2465" s="2">
        <f t="shared" si="350"/>
        <v>0.33333333333333331</v>
      </c>
      <c r="AH2465" t="s">
        <v>27</v>
      </c>
    </row>
    <row r="2466" spans="1:34" x14ac:dyDescent="0.2">
      <c r="A2466">
        <v>550946</v>
      </c>
      <c r="B2466" t="s">
        <v>20</v>
      </c>
      <c r="C2466" t="s">
        <v>28</v>
      </c>
      <c r="D2466" t="s">
        <v>22</v>
      </c>
      <c r="E2466">
        <v>53202</v>
      </c>
      <c r="F2466" t="s">
        <v>23</v>
      </c>
      <c r="G2466" t="s">
        <v>24</v>
      </c>
      <c r="H2466">
        <v>11125</v>
      </c>
      <c r="I2466" t="s">
        <v>31</v>
      </c>
      <c r="J2466">
        <f>VLOOKUP(I2466,[1]Key!$A$1:$C$72,2,FALSE)</f>
        <v>43.03519</v>
      </c>
      <c r="K2466">
        <f>VLOOKUP(I2466,[1]Key!$A$1:$C$72,3,FALSE)</f>
        <v>-87.907390000000007</v>
      </c>
      <c r="L2466" t="s">
        <v>33</v>
      </c>
      <c r="M2466">
        <f>VLOOKUP(L2466,[1]Key!$A$1:$C$72,2,FALSE)</f>
        <v>43.034619999999997</v>
      </c>
      <c r="N2466">
        <f>VLOOKUP(L2466,[1]Key!$A$1:$C$72,3,FALSE)</f>
        <v>-87.917500000000004</v>
      </c>
      <c r="O2466">
        <v>11</v>
      </c>
      <c r="P2466">
        <v>0</v>
      </c>
      <c r="Q2466">
        <v>1.7</v>
      </c>
      <c r="R2466">
        <v>1.6</v>
      </c>
      <c r="S2466">
        <v>66</v>
      </c>
      <c r="T2466">
        <f t="shared" si="342"/>
        <v>-1</v>
      </c>
      <c r="U2466" s="1">
        <v>42775</v>
      </c>
      <c r="V2466" s="13">
        <f t="shared" si="343"/>
        <v>42767</v>
      </c>
      <c r="W2466" s="14">
        <f t="shared" si="344"/>
        <v>42775</v>
      </c>
      <c r="X2466" s="1" t="str">
        <f t="shared" si="345"/>
        <v>Thursday</v>
      </c>
      <c r="Y2466" s="2">
        <v>0.36437499999999995</v>
      </c>
      <c r="Z2466" s="2">
        <f t="shared" si="346"/>
        <v>0.375</v>
      </c>
      <c r="AA2466">
        <f>1</f>
        <v>1</v>
      </c>
      <c r="AB2466" s="1">
        <v>42775</v>
      </c>
      <c r="AC2466" s="13">
        <f t="shared" si="347"/>
        <v>42767</v>
      </c>
      <c r="AD2466" s="14">
        <f t="shared" si="348"/>
        <v>42775</v>
      </c>
      <c r="AE2466" s="1" t="str">
        <f t="shared" si="349"/>
        <v>Thursday</v>
      </c>
      <c r="AF2466" s="2">
        <v>0.372037037037037</v>
      </c>
      <c r="AG2466" s="2">
        <f t="shared" si="350"/>
        <v>0.375</v>
      </c>
      <c r="AH2466" t="s">
        <v>27</v>
      </c>
    </row>
    <row r="2467" spans="1:34" x14ac:dyDescent="0.2">
      <c r="A2467">
        <v>1260485</v>
      </c>
      <c r="B2467" t="s">
        <v>20</v>
      </c>
      <c r="C2467" t="s">
        <v>102</v>
      </c>
      <c r="D2467" t="s">
        <v>22</v>
      </c>
      <c r="E2467">
        <v>53211</v>
      </c>
      <c r="F2467" t="s">
        <v>23</v>
      </c>
      <c r="G2467" t="s">
        <v>24</v>
      </c>
      <c r="H2467">
        <v>11164</v>
      </c>
      <c r="I2467" t="s">
        <v>43</v>
      </c>
      <c r="J2467">
        <f>VLOOKUP(I2467,[1]Key!$A$1:$C$72,2,FALSE)</f>
        <v>43.03886</v>
      </c>
      <c r="K2467">
        <f>VLOOKUP(I2467,[1]Key!$A$1:$C$72,3,FALSE)</f>
        <v>-87.902720000000002</v>
      </c>
      <c r="L2467" t="s">
        <v>32</v>
      </c>
      <c r="M2467">
        <f>VLOOKUP(L2467,[1]Key!$A$1:$C$72,2,FALSE)</f>
        <v>43.038719999999998</v>
      </c>
      <c r="N2467">
        <f>VLOOKUP(L2467,[1]Key!$A$1:$C$72,3,FALSE)</f>
        <v>-87.905339999999995</v>
      </c>
      <c r="O2467">
        <v>2</v>
      </c>
      <c r="P2467">
        <v>0</v>
      </c>
      <c r="Q2467">
        <v>0.3</v>
      </c>
      <c r="R2467">
        <v>0.3</v>
      </c>
      <c r="S2467">
        <v>12</v>
      </c>
      <c r="T2467">
        <f t="shared" si="342"/>
        <v>-1</v>
      </c>
      <c r="U2467" s="1">
        <v>42775</v>
      </c>
      <c r="V2467" s="13">
        <f t="shared" si="343"/>
        <v>42767</v>
      </c>
      <c r="W2467" s="14">
        <f t="shared" si="344"/>
        <v>42775</v>
      </c>
      <c r="X2467" s="1" t="str">
        <f t="shared" si="345"/>
        <v>Thursday</v>
      </c>
      <c r="Y2467" s="2">
        <v>0.52459490740740744</v>
      </c>
      <c r="Z2467" s="2">
        <f t="shared" si="346"/>
        <v>0.54166666666666663</v>
      </c>
      <c r="AA2467">
        <f>1</f>
        <v>1</v>
      </c>
      <c r="AB2467" s="1">
        <v>42775</v>
      </c>
      <c r="AC2467" s="13">
        <f t="shared" si="347"/>
        <v>42767</v>
      </c>
      <c r="AD2467" s="14">
        <f t="shared" si="348"/>
        <v>42775</v>
      </c>
      <c r="AE2467" s="1" t="str">
        <f t="shared" si="349"/>
        <v>Thursday</v>
      </c>
      <c r="AF2467" s="2">
        <v>0.52600694444444451</v>
      </c>
      <c r="AG2467" s="2">
        <f t="shared" si="350"/>
        <v>0.54166666666666663</v>
      </c>
      <c r="AH2467" t="s">
        <v>27</v>
      </c>
    </row>
    <row r="2468" spans="1:34" x14ac:dyDescent="0.2">
      <c r="A2468">
        <v>1182678</v>
      </c>
      <c r="B2468" t="s">
        <v>20</v>
      </c>
      <c r="C2468" t="s">
        <v>28</v>
      </c>
      <c r="D2468" t="s">
        <v>22</v>
      </c>
      <c r="E2468">
        <v>53202</v>
      </c>
      <c r="F2468" t="s">
        <v>23</v>
      </c>
      <c r="G2468" t="s">
        <v>24</v>
      </c>
      <c r="H2468">
        <v>11128</v>
      </c>
      <c r="I2468" t="s">
        <v>32</v>
      </c>
      <c r="J2468">
        <f>VLOOKUP(I2468,[1]Key!$A$1:$C$72,2,FALSE)</f>
        <v>43.038719999999998</v>
      </c>
      <c r="K2468">
        <f>VLOOKUP(I2468,[1]Key!$A$1:$C$72,3,FALSE)</f>
        <v>-87.905339999999995</v>
      </c>
      <c r="L2468" t="s">
        <v>37</v>
      </c>
      <c r="M2468">
        <f>VLOOKUP(L2468,[1]Key!$A$1:$C$72,2,FALSE)</f>
        <v>43.031320000000001</v>
      </c>
      <c r="N2468">
        <f>VLOOKUP(L2468,[1]Key!$A$1:$C$72,3,FALSE)</f>
        <v>-87.904259999999994</v>
      </c>
      <c r="O2468">
        <v>4</v>
      </c>
      <c r="P2468">
        <v>0</v>
      </c>
      <c r="Q2468">
        <v>0.6</v>
      </c>
      <c r="R2468">
        <v>0.6</v>
      </c>
      <c r="S2468">
        <v>24</v>
      </c>
      <c r="T2468">
        <f t="shared" si="342"/>
        <v>-1</v>
      </c>
      <c r="U2468" s="1">
        <v>42775</v>
      </c>
      <c r="V2468" s="13">
        <f t="shared" si="343"/>
        <v>42767</v>
      </c>
      <c r="W2468" s="14">
        <f t="shared" si="344"/>
        <v>42775</v>
      </c>
      <c r="X2468" s="1" t="str">
        <f t="shared" si="345"/>
        <v>Thursday</v>
      </c>
      <c r="Y2468" s="2">
        <v>0.72931712962962969</v>
      </c>
      <c r="Z2468" s="2">
        <f t="shared" si="346"/>
        <v>0.75</v>
      </c>
      <c r="AA2468">
        <f>1</f>
        <v>1</v>
      </c>
      <c r="AB2468" s="1">
        <v>42775</v>
      </c>
      <c r="AC2468" s="13">
        <f t="shared" si="347"/>
        <v>42767</v>
      </c>
      <c r="AD2468" s="14">
        <f t="shared" si="348"/>
        <v>42775</v>
      </c>
      <c r="AE2468" s="1" t="str">
        <f t="shared" si="349"/>
        <v>Thursday</v>
      </c>
      <c r="AF2468" s="2">
        <v>0.73211805555555554</v>
      </c>
      <c r="AG2468" s="2">
        <f t="shared" si="350"/>
        <v>0.75</v>
      </c>
      <c r="AH2468" t="s">
        <v>27</v>
      </c>
    </row>
    <row r="2469" spans="1:34" x14ac:dyDescent="0.2">
      <c r="A2469">
        <v>1360313</v>
      </c>
      <c r="B2469" t="s">
        <v>20</v>
      </c>
      <c r="C2469" t="s">
        <v>127</v>
      </c>
      <c r="D2469" t="s">
        <v>22</v>
      </c>
      <c r="E2469">
        <v>53158</v>
      </c>
      <c r="F2469" t="s">
        <v>23</v>
      </c>
      <c r="G2469" t="s">
        <v>24</v>
      </c>
      <c r="H2469">
        <v>129</v>
      </c>
      <c r="I2469" t="s">
        <v>67</v>
      </c>
      <c r="J2469">
        <f>VLOOKUP(I2469,[1]Key!$A$1:$C$72,2,FALSE)</f>
        <v>43.074890000000003</v>
      </c>
      <c r="K2469">
        <f>VLOOKUP(I2469,[1]Key!$A$1:$C$72,3,FALSE)</f>
        <v>-87.882810000000006</v>
      </c>
      <c r="L2469" t="s">
        <v>63</v>
      </c>
      <c r="M2469">
        <f>VLOOKUP(L2469,[1]Key!$A$1:$C$72,2,FALSE)</f>
        <v>43.078530000000001</v>
      </c>
      <c r="N2469">
        <f>VLOOKUP(L2469,[1]Key!$A$1:$C$72,3,FALSE)</f>
        <v>-87.882620000000003</v>
      </c>
      <c r="O2469">
        <v>2</v>
      </c>
      <c r="P2469">
        <v>0</v>
      </c>
      <c r="Q2469">
        <v>0.3</v>
      </c>
      <c r="R2469">
        <v>0.3</v>
      </c>
      <c r="S2469">
        <v>12</v>
      </c>
      <c r="T2469">
        <f t="shared" si="342"/>
        <v>-1</v>
      </c>
      <c r="U2469" s="1">
        <v>42775</v>
      </c>
      <c r="V2469" s="13">
        <f t="shared" si="343"/>
        <v>42767</v>
      </c>
      <c r="W2469" s="14">
        <f t="shared" si="344"/>
        <v>42775</v>
      </c>
      <c r="X2469" s="1" t="str">
        <f t="shared" si="345"/>
        <v>Thursday</v>
      </c>
      <c r="Y2469" s="2">
        <v>0.92949074074074067</v>
      </c>
      <c r="Z2469" s="2">
        <f t="shared" si="346"/>
        <v>0.91666666666666663</v>
      </c>
      <c r="AA2469">
        <f>1</f>
        <v>1</v>
      </c>
      <c r="AB2469" s="1">
        <v>42775</v>
      </c>
      <c r="AC2469" s="13">
        <f t="shared" si="347"/>
        <v>42767</v>
      </c>
      <c r="AD2469" s="14">
        <f t="shared" si="348"/>
        <v>42775</v>
      </c>
      <c r="AE2469" s="1" t="str">
        <f t="shared" si="349"/>
        <v>Thursday</v>
      </c>
      <c r="AF2469" s="2">
        <v>0.93094907407407401</v>
      </c>
      <c r="AG2469" s="2">
        <f t="shared" si="350"/>
        <v>0.91666666666666663</v>
      </c>
      <c r="AH2469" t="s">
        <v>27</v>
      </c>
    </row>
    <row r="2470" spans="1:34" x14ac:dyDescent="0.2">
      <c r="A2470">
        <v>1357250</v>
      </c>
      <c r="B2470" t="s">
        <v>20</v>
      </c>
      <c r="C2470" t="s">
        <v>28</v>
      </c>
      <c r="D2470" t="s">
        <v>22</v>
      </c>
      <c r="E2470">
        <v>53202</v>
      </c>
      <c r="F2470" t="s">
        <v>23</v>
      </c>
      <c r="G2470" t="s">
        <v>24</v>
      </c>
      <c r="H2470">
        <v>274</v>
      </c>
      <c r="I2470" t="s">
        <v>69</v>
      </c>
      <c r="J2470">
        <f>VLOOKUP(I2470,[1]Key!$A$1:$C$72,2,FALSE)</f>
        <v>43.048200000000001</v>
      </c>
      <c r="K2470">
        <f>VLOOKUP(I2470,[1]Key!$A$1:$C$72,3,FALSE)</f>
        <v>-87.900859999999994</v>
      </c>
      <c r="L2470" t="s">
        <v>43</v>
      </c>
      <c r="M2470">
        <f>VLOOKUP(L2470,[1]Key!$A$1:$C$72,2,FALSE)</f>
        <v>43.03886</v>
      </c>
      <c r="N2470">
        <f>VLOOKUP(L2470,[1]Key!$A$1:$C$72,3,FALSE)</f>
        <v>-87.902720000000002</v>
      </c>
      <c r="O2470">
        <v>4</v>
      </c>
      <c r="P2470">
        <v>0</v>
      </c>
      <c r="Q2470">
        <v>0.6</v>
      </c>
      <c r="R2470">
        <v>0.6</v>
      </c>
      <c r="S2470">
        <v>24</v>
      </c>
      <c r="T2470">
        <f t="shared" si="342"/>
        <v>-1</v>
      </c>
      <c r="U2470" s="1">
        <v>42776</v>
      </c>
      <c r="V2470" s="13">
        <f t="shared" si="343"/>
        <v>42767</v>
      </c>
      <c r="W2470" s="14">
        <f t="shared" si="344"/>
        <v>42776</v>
      </c>
      <c r="X2470" s="1" t="str">
        <f t="shared" si="345"/>
        <v>Friday</v>
      </c>
      <c r="Y2470" s="2">
        <v>0.27578703703703705</v>
      </c>
      <c r="Z2470" s="2">
        <f t="shared" si="346"/>
        <v>0.29166666666666663</v>
      </c>
      <c r="AA2470">
        <f>1</f>
        <v>1</v>
      </c>
      <c r="AB2470" s="1">
        <v>42776</v>
      </c>
      <c r="AC2470" s="13">
        <f t="shared" si="347"/>
        <v>42767</v>
      </c>
      <c r="AD2470" s="14">
        <f t="shared" si="348"/>
        <v>42776</v>
      </c>
      <c r="AE2470" s="1" t="str">
        <f t="shared" si="349"/>
        <v>Friday</v>
      </c>
      <c r="AF2470" s="2">
        <v>0.27883101851851849</v>
      </c>
      <c r="AG2470" s="2">
        <f t="shared" si="350"/>
        <v>0.29166666666666663</v>
      </c>
      <c r="AH2470" t="s">
        <v>27</v>
      </c>
    </row>
    <row r="2471" spans="1:34" x14ac:dyDescent="0.2">
      <c r="A2471">
        <v>1474966</v>
      </c>
      <c r="B2471" t="s">
        <v>20</v>
      </c>
      <c r="C2471" t="s">
        <v>28</v>
      </c>
      <c r="D2471" t="s">
        <v>22</v>
      </c>
      <c r="E2471">
        <v>53202</v>
      </c>
      <c r="F2471" t="s">
        <v>23</v>
      </c>
      <c r="G2471" t="s">
        <v>24</v>
      </c>
      <c r="H2471">
        <v>86</v>
      </c>
      <c r="I2471" t="s">
        <v>44</v>
      </c>
      <c r="J2471">
        <f>VLOOKUP(I2471,[1]Key!$A$1:$C$72,2,FALSE)</f>
        <v>43.045712999999999</v>
      </c>
      <c r="K2471">
        <f>VLOOKUP(I2471,[1]Key!$A$1:$C$72,3,FALSE)</f>
        <v>-87.899756999999994</v>
      </c>
      <c r="L2471" t="s">
        <v>40</v>
      </c>
      <c r="M2471">
        <f>VLOOKUP(L2471,[1]Key!$A$1:$C$72,2,FALSE)</f>
        <v>43.031480000000002</v>
      </c>
      <c r="N2471">
        <f>VLOOKUP(L2471,[1]Key!$A$1:$C$72,3,FALSE)</f>
        <v>-87.908169999999998</v>
      </c>
      <c r="O2471">
        <v>12</v>
      </c>
      <c r="P2471">
        <v>0</v>
      </c>
      <c r="Q2471">
        <v>1.8</v>
      </c>
      <c r="R2471">
        <v>1.7</v>
      </c>
      <c r="S2471">
        <v>72</v>
      </c>
      <c r="T2471">
        <f t="shared" si="342"/>
        <v>-1</v>
      </c>
      <c r="U2471" s="1">
        <v>42776</v>
      </c>
      <c r="V2471" s="13">
        <f t="shared" si="343"/>
        <v>42767</v>
      </c>
      <c r="W2471" s="14">
        <f t="shared" si="344"/>
        <v>42776</v>
      </c>
      <c r="X2471" s="1" t="str">
        <f t="shared" si="345"/>
        <v>Friday</v>
      </c>
      <c r="Y2471" s="2">
        <v>0.40658564814814818</v>
      </c>
      <c r="Z2471" s="2">
        <f t="shared" si="346"/>
        <v>0.41666666666666663</v>
      </c>
      <c r="AA2471">
        <f>1</f>
        <v>1</v>
      </c>
      <c r="AB2471" s="1">
        <v>42776</v>
      </c>
      <c r="AC2471" s="13">
        <f t="shared" si="347"/>
        <v>42767</v>
      </c>
      <c r="AD2471" s="14">
        <f t="shared" si="348"/>
        <v>42776</v>
      </c>
      <c r="AE2471" s="1" t="str">
        <f t="shared" si="349"/>
        <v>Friday</v>
      </c>
      <c r="AF2471" s="2">
        <v>0.41508101851851853</v>
      </c>
      <c r="AG2471" s="2">
        <f t="shared" si="350"/>
        <v>0.41666666666666663</v>
      </c>
      <c r="AH2471" t="s">
        <v>27</v>
      </c>
    </row>
    <row r="2472" spans="1:34" x14ac:dyDescent="0.2">
      <c r="A2472">
        <v>1370752</v>
      </c>
      <c r="B2472" t="s">
        <v>20</v>
      </c>
      <c r="C2472" t="s">
        <v>117</v>
      </c>
      <c r="D2472" t="s">
        <v>22</v>
      </c>
      <c r="E2472">
        <v>53105</v>
      </c>
      <c r="F2472" t="s">
        <v>23</v>
      </c>
      <c r="G2472" t="s">
        <v>24</v>
      </c>
      <c r="H2472">
        <v>88</v>
      </c>
      <c r="I2472" t="s">
        <v>78</v>
      </c>
      <c r="J2472">
        <f>VLOOKUP(I2472,[1]Key!$A$1:$C$72,2,FALSE)</f>
        <v>43.060250000000003</v>
      </c>
      <c r="K2472">
        <f>VLOOKUP(I2472,[1]Key!$A$1:$C$72,3,FALSE)</f>
        <v>-87.892169999999993</v>
      </c>
      <c r="L2472" t="s">
        <v>81</v>
      </c>
      <c r="M2472">
        <f>VLOOKUP(L2472,[1]Key!$A$1:$C$72,2,FALSE)</f>
        <v>43.06033</v>
      </c>
      <c r="N2472">
        <f>VLOOKUP(L2472,[1]Key!$A$1:$C$72,3,FALSE)</f>
        <v>-87.89546</v>
      </c>
      <c r="O2472">
        <v>1</v>
      </c>
      <c r="P2472">
        <v>0</v>
      </c>
      <c r="Q2472">
        <v>0.2</v>
      </c>
      <c r="R2472">
        <v>0.1</v>
      </c>
      <c r="S2472">
        <v>6</v>
      </c>
      <c r="T2472">
        <f t="shared" si="342"/>
        <v>-1</v>
      </c>
      <c r="U2472" s="1">
        <v>42776</v>
      </c>
      <c r="V2472" s="13">
        <f t="shared" si="343"/>
        <v>42767</v>
      </c>
      <c r="W2472" s="14">
        <f t="shared" si="344"/>
        <v>42776</v>
      </c>
      <c r="X2472" s="1" t="str">
        <f t="shared" si="345"/>
        <v>Friday</v>
      </c>
      <c r="Y2472" s="2">
        <v>0.6501851851851852</v>
      </c>
      <c r="Z2472" s="2">
        <f t="shared" si="346"/>
        <v>0.66666666666666663</v>
      </c>
      <c r="AA2472">
        <f>1</f>
        <v>1</v>
      </c>
      <c r="AB2472" s="1">
        <v>42776</v>
      </c>
      <c r="AC2472" s="13">
        <f t="shared" si="347"/>
        <v>42767</v>
      </c>
      <c r="AD2472" s="14">
        <f t="shared" si="348"/>
        <v>42776</v>
      </c>
      <c r="AE2472" s="1" t="str">
        <f t="shared" si="349"/>
        <v>Friday</v>
      </c>
      <c r="AF2472" s="2">
        <v>0.65105324074074067</v>
      </c>
      <c r="AG2472" s="2">
        <f t="shared" si="350"/>
        <v>0.66666666666666663</v>
      </c>
      <c r="AH2472" t="s">
        <v>27</v>
      </c>
    </row>
    <row r="2473" spans="1:34" x14ac:dyDescent="0.2">
      <c r="A2473">
        <v>1482626</v>
      </c>
      <c r="B2473" t="s">
        <v>20</v>
      </c>
      <c r="C2473" t="s">
        <v>28</v>
      </c>
      <c r="D2473" t="s">
        <v>22</v>
      </c>
      <c r="E2473">
        <v>53207</v>
      </c>
      <c r="F2473" t="s">
        <v>23</v>
      </c>
      <c r="G2473" t="s">
        <v>24</v>
      </c>
      <c r="H2473">
        <v>5562</v>
      </c>
      <c r="I2473" t="s">
        <v>38</v>
      </c>
      <c r="J2473">
        <f>VLOOKUP(I2473,[1]Key!$A$1:$C$72,2,FALSE)</f>
        <v>43.004728999999998</v>
      </c>
      <c r="K2473">
        <f>VLOOKUP(I2473,[1]Key!$A$1:$C$72,3,FALSE)</f>
        <v>-87.905463999999995</v>
      </c>
      <c r="L2473" t="s">
        <v>82</v>
      </c>
      <c r="M2473">
        <f>VLOOKUP(L2473,[1]Key!$A$1:$C$72,2,FALSE)</f>
        <v>43.026229999999998</v>
      </c>
      <c r="N2473">
        <f>VLOOKUP(L2473,[1]Key!$A$1:$C$72,3,FALSE)</f>
        <v>-87.912809999999993</v>
      </c>
      <c r="O2473">
        <v>13</v>
      </c>
      <c r="P2473">
        <v>0</v>
      </c>
      <c r="Q2473">
        <v>2</v>
      </c>
      <c r="R2473">
        <v>1.9</v>
      </c>
      <c r="S2473">
        <v>78</v>
      </c>
      <c r="T2473">
        <f t="shared" si="342"/>
        <v>-1</v>
      </c>
      <c r="U2473" s="1">
        <v>42776</v>
      </c>
      <c r="V2473" s="13">
        <f t="shared" si="343"/>
        <v>42767</v>
      </c>
      <c r="W2473" s="14">
        <f t="shared" si="344"/>
        <v>42776</v>
      </c>
      <c r="X2473" s="1" t="str">
        <f t="shared" si="345"/>
        <v>Friday</v>
      </c>
      <c r="Y2473" s="2">
        <v>0.71949074074074071</v>
      </c>
      <c r="Z2473" s="2">
        <f t="shared" si="346"/>
        <v>0.70833333333333326</v>
      </c>
      <c r="AA2473">
        <f>1</f>
        <v>1</v>
      </c>
      <c r="AB2473" s="1">
        <v>42776</v>
      </c>
      <c r="AC2473" s="13">
        <f t="shared" si="347"/>
        <v>42767</v>
      </c>
      <c r="AD2473" s="14">
        <f t="shared" si="348"/>
        <v>42776</v>
      </c>
      <c r="AE2473" s="1" t="str">
        <f t="shared" si="349"/>
        <v>Friday</v>
      </c>
      <c r="AF2473" s="2">
        <v>0.72879629629629628</v>
      </c>
      <c r="AG2473" s="2">
        <f t="shared" si="350"/>
        <v>0.70833333333333326</v>
      </c>
      <c r="AH2473" t="s">
        <v>27</v>
      </c>
    </row>
    <row r="2474" spans="1:34" x14ac:dyDescent="0.2">
      <c r="A2474">
        <v>1468078</v>
      </c>
      <c r="B2474" t="s">
        <v>20</v>
      </c>
      <c r="C2474" t="s">
        <v>100</v>
      </c>
      <c r="D2474" t="s">
        <v>22</v>
      </c>
      <c r="E2474">
        <v>53209</v>
      </c>
      <c r="F2474" t="s">
        <v>23</v>
      </c>
      <c r="G2474" t="s">
        <v>24</v>
      </c>
      <c r="H2474">
        <v>5556</v>
      </c>
      <c r="I2474" t="s">
        <v>54</v>
      </c>
      <c r="J2474">
        <f>VLOOKUP(I2474,[1]Key!$A$1:$C$72,2,FALSE)</f>
        <v>43.046570000000003</v>
      </c>
      <c r="K2474">
        <f>VLOOKUP(I2474,[1]Key!$A$1:$C$72,3,FALSE)</f>
        <v>-87.908720000000002</v>
      </c>
      <c r="L2474" t="s">
        <v>54</v>
      </c>
      <c r="M2474">
        <f>VLOOKUP(L2474,[1]Key!$A$1:$C$72,2,FALSE)</f>
        <v>43.046570000000003</v>
      </c>
      <c r="N2474">
        <f>VLOOKUP(L2474,[1]Key!$A$1:$C$72,3,FALSE)</f>
        <v>-87.908720000000002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f t="shared" si="342"/>
        <v>-1</v>
      </c>
      <c r="U2474" s="1">
        <v>42776</v>
      </c>
      <c r="V2474" s="13">
        <f t="shared" si="343"/>
        <v>42767</v>
      </c>
      <c r="W2474" s="14">
        <f t="shared" si="344"/>
        <v>42776</v>
      </c>
      <c r="X2474" s="1" t="str">
        <f t="shared" si="345"/>
        <v>Friday</v>
      </c>
      <c r="Y2474" s="2">
        <v>0.72173611111111102</v>
      </c>
      <c r="Z2474" s="2">
        <f t="shared" si="346"/>
        <v>0.70833333333333326</v>
      </c>
      <c r="AA2474">
        <f>1</f>
        <v>1</v>
      </c>
      <c r="AB2474" s="1">
        <v>42776</v>
      </c>
      <c r="AC2474" s="13">
        <f t="shared" si="347"/>
        <v>42767</v>
      </c>
      <c r="AD2474" s="14">
        <f t="shared" si="348"/>
        <v>42776</v>
      </c>
      <c r="AE2474" s="1" t="str">
        <f t="shared" si="349"/>
        <v>Friday</v>
      </c>
      <c r="AF2474" s="2">
        <v>0.72182870370370367</v>
      </c>
      <c r="AG2474" s="2">
        <f t="shared" si="350"/>
        <v>0.70833333333333326</v>
      </c>
      <c r="AH2474" t="s">
        <v>35</v>
      </c>
    </row>
    <row r="2475" spans="1:34" x14ac:dyDescent="0.2">
      <c r="A2475">
        <v>1017964</v>
      </c>
      <c r="B2475" t="s">
        <v>20</v>
      </c>
      <c r="C2475" t="s">
        <v>28</v>
      </c>
      <c r="D2475" t="s">
        <v>22</v>
      </c>
      <c r="E2475">
        <v>53202</v>
      </c>
      <c r="F2475" t="s">
        <v>23</v>
      </c>
      <c r="G2475" t="s">
        <v>24</v>
      </c>
      <c r="H2475">
        <v>993</v>
      </c>
      <c r="I2475" t="s">
        <v>80</v>
      </c>
      <c r="J2475">
        <f>VLOOKUP(I2475,[1]Key!$A$1:$C$72,2,FALSE)</f>
        <v>43.052460000000004</v>
      </c>
      <c r="K2475">
        <f>VLOOKUP(I2475,[1]Key!$A$1:$C$72,3,FALSE)</f>
        <v>-87.891000000000005</v>
      </c>
      <c r="L2475" t="s">
        <v>61</v>
      </c>
      <c r="M2475">
        <f>VLOOKUP(L2475,[1]Key!$A$1:$C$72,2,FALSE)</f>
        <v>43.058619999999998</v>
      </c>
      <c r="N2475">
        <f>VLOOKUP(L2475,[1]Key!$A$1:$C$72,3,FALSE)</f>
        <v>-87.885319999999993</v>
      </c>
      <c r="O2475">
        <v>4</v>
      </c>
      <c r="P2475">
        <v>0</v>
      </c>
      <c r="Q2475">
        <v>0.6</v>
      </c>
      <c r="R2475">
        <v>0.6</v>
      </c>
      <c r="S2475">
        <v>24</v>
      </c>
      <c r="T2475">
        <f t="shared" si="342"/>
        <v>-1</v>
      </c>
      <c r="U2475" s="1">
        <v>42776</v>
      </c>
      <c r="V2475" s="13">
        <f t="shared" si="343"/>
        <v>42767</v>
      </c>
      <c r="W2475" s="14">
        <f t="shared" si="344"/>
        <v>42776</v>
      </c>
      <c r="X2475" s="1" t="str">
        <f t="shared" si="345"/>
        <v>Friday</v>
      </c>
      <c r="Y2475" s="2">
        <v>0.75079861111111112</v>
      </c>
      <c r="Z2475" s="2">
        <f t="shared" si="346"/>
        <v>0.75</v>
      </c>
      <c r="AA2475">
        <f>1</f>
        <v>1</v>
      </c>
      <c r="AB2475" s="1">
        <v>42776</v>
      </c>
      <c r="AC2475" s="13">
        <f t="shared" si="347"/>
        <v>42767</v>
      </c>
      <c r="AD2475" s="14">
        <f t="shared" si="348"/>
        <v>42776</v>
      </c>
      <c r="AE2475" s="1" t="str">
        <f t="shared" si="349"/>
        <v>Friday</v>
      </c>
      <c r="AF2475" s="2">
        <v>0.75414351851851846</v>
      </c>
      <c r="AG2475" s="2">
        <f t="shared" si="350"/>
        <v>0.75</v>
      </c>
      <c r="AH2475" t="s">
        <v>27</v>
      </c>
    </row>
    <row r="2476" spans="1:34" x14ac:dyDescent="0.2">
      <c r="A2476">
        <v>1164700</v>
      </c>
      <c r="B2476" t="s">
        <v>20</v>
      </c>
      <c r="C2476" t="s">
        <v>28</v>
      </c>
      <c r="D2476" t="s">
        <v>22</v>
      </c>
      <c r="E2476">
        <v>53202</v>
      </c>
      <c r="F2476" t="s">
        <v>23</v>
      </c>
      <c r="G2476" t="s">
        <v>24</v>
      </c>
      <c r="H2476">
        <v>5498</v>
      </c>
      <c r="I2476" t="s">
        <v>80</v>
      </c>
      <c r="J2476">
        <f>VLOOKUP(I2476,[1]Key!$A$1:$C$72,2,FALSE)</f>
        <v>43.052460000000004</v>
      </c>
      <c r="K2476">
        <f>VLOOKUP(I2476,[1]Key!$A$1:$C$72,3,FALSE)</f>
        <v>-87.891000000000005</v>
      </c>
      <c r="L2476" t="s">
        <v>54</v>
      </c>
      <c r="M2476">
        <f>VLOOKUP(L2476,[1]Key!$A$1:$C$72,2,FALSE)</f>
        <v>43.046570000000003</v>
      </c>
      <c r="N2476">
        <f>VLOOKUP(L2476,[1]Key!$A$1:$C$72,3,FALSE)</f>
        <v>-87.908720000000002</v>
      </c>
      <c r="O2476">
        <v>19</v>
      </c>
      <c r="P2476">
        <v>0</v>
      </c>
      <c r="Q2476">
        <v>2.9</v>
      </c>
      <c r="R2476">
        <v>2.7</v>
      </c>
      <c r="S2476">
        <v>114</v>
      </c>
      <c r="T2476">
        <f t="shared" si="342"/>
        <v>-1</v>
      </c>
      <c r="U2476" s="1">
        <v>42776</v>
      </c>
      <c r="V2476" s="13">
        <f t="shared" si="343"/>
        <v>42767</v>
      </c>
      <c r="W2476" s="14">
        <f t="shared" si="344"/>
        <v>42776</v>
      </c>
      <c r="X2476" s="1" t="str">
        <f t="shared" si="345"/>
        <v>Friday</v>
      </c>
      <c r="Y2476" s="2">
        <v>0.75883101851851853</v>
      </c>
      <c r="Z2476" s="2">
        <f t="shared" si="346"/>
        <v>0.75</v>
      </c>
      <c r="AA2476">
        <f>1</f>
        <v>1</v>
      </c>
      <c r="AB2476" s="1">
        <v>42776</v>
      </c>
      <c r="AC2476" s="13">
        <f t="shared" si="347"/>
        <v>42767</v>
      </c>
      <c r="AD2476" s="14">
        <f t="shared" si="348"/>
        <v>42776</v>
      </c>
      <c r="AE2476" s="1" t="str">
        <f t="shared" si="349"/>
        <v>Friday</v>
      </c>
      <c r="AF2476" s="2">
        <v>0.77156249999999993</v>
      </c>
      <c r="AG2476" s="2">
        <f t="shared" si="350"/>
        <v>0.79166666666666663</v>
      </c>
      <c r="AH2476" t="s">
        <v>27</v>
      </c>
    </row>
    <row r="2477" spans="1:34" x14ac:dyDescent="0.2">
      <c r="A2477">
        <v>1328721</v>
      </c>
      <c r="B2477" t="s">
        <v>20</v>
      </c>
      <c r="C2477" t="s">
        <v>28</v>
      </c>
      <c r="D2477" t="s">
        <v>22</v>
      </c>
      <c r="E2477">
        <v>53207</v>
      </c>
      <c r="F2477" t="s">
        <v>23</v>
      </c>
      <c r="G2477" t="s">
        <v>24</v>
      </c>
      <c r="H2477">
        <v>983</v>
      </c>
      <c r="I2477" t="s">
        <v>38</v>
      </c>
      <c r="J2477">
        <f>VLOOKUP(I2477,[1]Key!$A$1:$C$72,2,FALSE)</f>
        <v>43.004728999999998</v>
      </c>
      <c r="K2477">
        <f>VLOOKUP(I2477,[1]Key!$A$1:$C$72,3,FALSE)</f>
        <v>-87.905463999999995</v>
      </c>
      <c r="L2477" t="s">
        <v>38</v>
      </c>
      <c r="M2477">
        <f>VLOOKUP(L2477,[1]Key!$A$1:$C$72,2,FALSE)</f>
        <v>43.004728999999998</v>
      </c>
      <c r="N2477">
        <f>VLOOKUP(L2477,[1]Key!$A$1:$C$72,3,FALSE)</f>
        <v>-87.905463999999995</v>
      </c>
      <c r="O2477">
        <v>51</v>
      </c>
      <c r="P2477">
        <v>0</v>
      </c>
      <c r="Q2477">
        <v>7.7</v>
      </c>
      <c r="R2477">
        <v>7.3</v>
      </c>
      <c r="S2477">
        <v>306</v>
      </c>
      <c r="T2477">
        <f t="shared" si="342"/>
        <v>-1</v>
      </c>
      <c r="U2477" s="1">
        <v>42776</v>
      </c>
      <c r="V2477" s="13">
        <f t="shared" si="343"/>
        <v>42767</v>
      </c>
      <c r="W2477" s="14">
        <f t="shared" si="344"/>
        <v>42776</v>
      </c>
      <c r="X2477" s="1" t="str">
        <f t="shared" si="345"/>
        <v>Friday</v>
      </c>
      <c r="Y2477" s="2">
        <v>0.77960648148148148</v>
      </c>
      <c r="Z2477" s="2">
        <f t="shared" si="346"/>
        <v>0.79166666666666663</v>
      </c>
      <c r="AA2477">
        <f>1</f>
        <v>1</v>
      </c>
      <c r="AB2477" s="1">
        <v>42776</v>
      </c>
      <c r="AC2477" s="13">
        <f t="shared" si="347"/>
        <v>42767</v>
      </c>
      <c r="AD2477" s="14">
        <f t="shared" si="348"/>
        <v>42776</v>
      </c>
      <c r="AE2477" s="1" t="str">
        <f t="shared" si="349"/>
        <v>Friday</v>
      </c>
      <c r="AF2477" s="2">
        <v>0.81517361111111108</v>
      </c>
      <c r="AG2477" s="2">
        <f t="shared" si="350"/>
        <v>0.83333333333333326</v>
      </c>
      <c r="AH2477" t="s">
        <v>35</v>
      </c>
    </row>
    <row r="2478" spans="1:34" x14ac:dyDescent="0.2">
      <c r="A2478">
        <v>1251108</v>
      </c>
      <c r="B2478" t="s">
        <v>20</v>
      </c>
      <c r="C2478" t="s">
        <v>110</v>
      </c>
      <c r="D2478" t="s">
        <v>22</v>
      </c>
      <c r="E2478">
        <v>54913</v>
      </c>
      <c r="F2478" t="s">
        <v>23</v>
      </c>
      <c r="G2478" t="s">
        <v>97</v>
      </c>
      <c r="H2478">
        <v>145</v>
      </c>
      <c r="I2478" t="s">
        <v>78</v>
      </c>
      <c r="J2478">
        <f>VLOOKUP(I2478,[1]Key!$A$1:$C$72,2,FALSE)</f>
        <v>43.060250000000003</v>
      </c>
      <c r="K2478">
        <f>VLOOKUP(I2478,[1]Key!$A$1:$C$72,3,FALSE)</f>
        <v>-87.892169999999993</v>
      </c>
      <c r="L2478" t="s">
        <v>81</v>
      </c>
      <c r="M2478">
        <f>VLOOKUP(L2478,[1]Key!$A$1:$C$72,2,FALSE)</f>
        <v>43.06033</v>
      </c>
      <c r="N2478">
        <f>VLOOKUP(L2478,[1]Key!$A$1:$C$72,3,FALSE)</f>
        <v>-87.89546</v>
      </c>
      <c r="O2478">
        <v>2</v>
      </c>
      <c r="P2478">
        <v>0</v>
      </c>
      <c r="Q2478">
        <v>0.3</v>
      </c>
      <c r="R2478">
        <v>0.3</v>
      </c>
      <c r="S2478">
        <v>12</v>
      </c>
      <c r="T2478">
        <f t="shared" si="342"/>
        <v>-1</v>
      </c>
      <c r="U2478" s="1">
        <v>42776</v>
      </c>
      <c r="V2478" s="13">
        <f t="shared" si="343"/>
        <v>42767</v>
      </c>
      <c r="W2478" s="14">
        <f t="shared" si="344"/>
        <v>42776</v>
      </c>
      <c r="X2478" s="1" t="str">
        <f t="shared" si="345"/>
        <v>Friday</v>
      </c>
      <c r="Y2478" s="2">
        <v>0.98163194444444446</v>
      </c>
      <c r="Z2478" s="2">
        <f t="shared" si="346"/>
        <v>1</v>
      </c>
      <c r="AA2478">
        <f>1</f>
        <v>1</v>
      </c>
      <c r="AB2478" s="1">
        <v>42776</v>
      </c>
      <c r="AC2478" s="13">
        <f t="shared" si="347"/>
        <v>42767</v>
      </c>
      <c r="AD2478" s="14">
        <f t="shared" si="348"/>
        <v>42776</v>
      </c>
      <c r="AE2478" s="1" t="str">
        <f t="shared" si="349"/>
        <v>Friday</v>
      </c>
      <c r="AF2478" s="2">
        <v>0.98282407407407402</v>
      </c>
      <c r="AG2478" s="2">
        <f t="shared" si="350"/>
        <v>1</v>
      </c>
      <c r="AH2478" t="s">
        <v>27</v>
      </c>
    </row>
    <row r="2479" spans="1:34" x14ac:dyDescent="0.2">
      <c r="A2479">
        <v>1248799</v>
      </c>
      <c r="B2479" t="s">
        <v>20</v>
      </c>
      <c r="C2479" t="s">
        <v>109</v>
      </c>
      <c r="D2479" t="s">
        <v>22</v>
      </c>
      <c r="E2479">
        <v>53405</v>
      </c>
      <c r="F2479" t="s">
        <v>23</v>
      </c>
      <c r="G2479" t="s">
        <v>97</v>
      </c>
      <c r="H2479">
        <v>11096</v>
      </c>
      <c r="I2479" t="s">
        <v>63</v>
      </c>
      <c r="J2479">
        <f>VLOOKUP(I2479,[1]Key!$A$1:$C$72,2,FALSE)</f>
        <v>43.078530000000001</v>
      </c>
      <c r="K2479">
        <f>VLOOKUP(I2479,[1]Key!$A$1:$C$72,3,FALSE)</f>
        <v>-87.882620000000003</v>
      </c>
      <c r="L2479" t="s">
        <v>67</v>
      </c>
      <c r="M2479">
        <f>VLOOKUP(L2479,[1]Key!$A$1:$C$72,2,FALSE)</f>
        <v>43.074890000000003</v>
      </c>
      <c r="N2479">
        <f>VLOOKUP(L2479,[1]Key!$A$1:$C$72,3,FALSE)</f>
        <v>-87.882810000000006</v>
      </c>
      <c r="O2479">
        <v>3</v>
      </c>
      <c r="P2479">
        <v>0</v>
      </c>
      <c r="Q2479">
        <v>0.5</v>
      </c>
      <c r="R2479">
        <v>0.4</v>
      </c>
      <c r="S2479">
        <v>18</v>
      </c>
      <c r="T2479">
        <f t="shared" si="342"/>
        <v>-1</v>
      </c>
      <c r="U2479" s="1">
        <v>42777</v>
      </c>
      <c r="V2479" s="13">
        <f t="shared" si="343"/>
        <v>42767</v>
      </c>
      <c r="W2479" s="14">
        <f t="shared" si="344"/>
        <v>42777</v>
      </c>
      <c r="X2479" s="1" t="str">
        <f t="shared" si="345"/>
        <v>Saturday</v>
      </c>
      <c r="Y2479" s="2">
        <v>0.34530092592592593</v>
      </c>
      <c r="Z2479" s="2">
        <f t="shared" si="346"/>
        <v>0.33333333333333331</v>
      </c>
      <c r="AA2479">
        <f>1</f>
        <v>1</v>
      </c>
      <c r="AB2479" s="1">
        <v>42777</v>
      </c>
      <c r="AC2479" s="13">
        <f t="shared" si="347"/>
        <v>42767</v>
      </c>
      <c r="AD2479" s="14">
        <f t="shared" si="348"/>
        <v>42777</v>
      </c>
      <c r="AE2479" s="1" t="str">
        <f t="shared" si="349"/>
        <v>Saturday</v>
      </c>
      <c r="AF2479" s="2">
        <v>0.34747685185185184</v>
      </c>
      <c r="AG2479" s="2">
        <f t="shared" si="350"/>
        <v>0.33333333333333331</v>
      </c>
      <c r="AH2479" t="s">
        <v>27</v>
      </c>
    </row>
    <row r="2480" spans="1:34" x14ac:dyDescent="0.2">
      <c r="A2480">
        <v>1358589</v>
      </c>
      <c r="B2480" t="s">
        <v>20</v>
      </c>
      <c r="C2480" t="s">
        <v>28</v>
      </c>
      <c r="D2480" t="s">
        <v>22</v>
      </c>
      <c r="E2480">
        <v>53211</v>
      </c>
      <c r="F2480" t="s">
        <v>23</v>
      </c>
      <c r="G2480" t="s">
        <v>24</v>
      </c>
      <c r="H2480">
        <v>361</v>
      </c>
      <c r="I2480" t="s">
        <v>41</v>
      </c>
      <c r="J2480">
        <f>VLOOKUP(I2480,[1]Key!$A$1:$C$72,2,FALSE)</f>
        <v>43.04824</v>
      </c>
      <c r="K2480">
        <f>VLOOKUP(I2480,[1]Key!$A$1:$C$72,3,FALSE)</f>
        <v>-87.904970000000006</v>
      </c>
      <c r="L2480" t="s">
        <v>44</v>
      </c>
      <c r="M2480">
        <f>VLOOKUP(L2480,[1]Key!$A$1:$C$72,2,FALSE)</f>
        <v>43.045712999999999</v>
      </c>
      <c r="N2480">
        <f>VLOOKUP(L2480,[1]Key!$A$1:$C$72,3,FALSE)</f>
        <v>-87.899756999999994</v>
      </c>
      <c r="O2480">
        <v>5</v>
      </c>
      <c r="P2480">
        <v>0</v>
      </c>
      <c r="Q2480">
        <v>0.8</v>
      </c>
      <c r="R2480">
        <v>0.7</v>
      </c>
      <c r="S2480">
        <v>30</v>
      </c>
      <c r="T2480">
        <f t="shared" si="342"/>
        <v>-1</v>
      </c>
      <c r="U2480" s="1">
        <v>42777</v>
      </c>
      <c r="V2480" s="13">
        <f t="shared" si="343"/>
        <v>42767</v>
      </c>
      <c r="W2480" s="14">
        <f t="shared" si="344"/>
        <v>42777</v>
      </c>
      <c r="X2480" s="1" t="str">
        <f t="shared" si="345"/>
        <v>Saturday</v>
      </c>
      <c r="Y2480" s="2">
        <v>0.51343749999999999</v>
      </c>
      <c r="Z2480" s="2">
        <f t="shared" si="346"/>
        <v>0.5</v>
      </c>
      <c r="AA2480">
        <f>1</f>
        <v>1</v>
      </c>
      <c r="AB2480" s="1">
        <v>42777</v>
      </c>
      <c r="AC2480" s="13">
        <f t="shared" si="347"/>
        <v>42767</v>
      </c>
      <c r="AD2480" s="14">
        <f t="shared" si="348"/>
        <v>42777</v>
      </c>
      <c r="AE2480" s="1" t="str">
        <f t="shared" si="349"/>
        <v>Saturday</v>
      </c>
      <c r="AF2480" s="2">
        <v>0.51677083333333329</v>
      </c>
      <c r="AG2480" s="2">
        <f t="shared" si="350"/>
        <v>0.5</v>
      </c>
      <c r="AH2480" t="s">
        <v>27</v>
      </c>
    </row>
    <row r="2481" spans="1:34" x14ac:dyDescent="0.2">
      <c r="A2481">
        <v>1381218</v>
      </c>
      <c r="B2481" t="s">
        <v>20</v>
      </c>
      <c r="C2481" t="s">
        <v>102</v>
      </c>
      <c r="D2481" t="s">
        <v>22</v>
      </c>
      <c r="E2481">
        <v>53211</v>
      </c>
      <c r="F2481" t="s">
        <v>23</v>
      </c>
      <c r="G2481" t="s">
        <v>92</v>
      </c>
      <c r="H2481">
        <v>5430</v>
      </c>
      <c r="I2481" t="s">
        <v>87</v>
      </c>
      <c r="J2481">
        <f>VLOOKUP(I2481,[1]Key!$A$1:$C$72,2,FALSE)</f>
        <v>43.077359999999999</v>
      </c>
      <c r="K2481">
        <f>VLOOKUP(I2481,[1]Key!$A$1:$C$72,3,FALSE)</f>
        <v>-87.880769999999998</v>
      </c>
      <c r="L2481" t="s">
        <v>61</v>
      </c>
      <c r="M2481">
        <f>VLOOKUP(L2481,[1]Key!$A$1:$C$72,2,FALSE)</f>
        <v>43.058619999999998</v>
      </c>
      <c r="N2481">
        <f>VLOOKUP(L2481,[1]Key!$A$1:$C$72,3,FALSE)</f>
        <v>-87.885319999999993</v>
      </c>
      <c r="O2481">
        <v>12</v>
      </c>
      <c r="P2481">
        <v>0</v>
      </c>
      <c r="Q2481">
        <v>1.8</v>
      </c>
      <c r="R2481">
        <v>1.7</v>
      </c>
      <c r="S2481">
        <v>72</v>
      </c>
      <c r="T2481">
        <f t="shared" si="342"/>
        <v>-1</v>
      </c>
      <c r="U2481" s="1">
        <v>42777</v>
      </c>
      <c r="V2481" s="13">
        <f t="shared" si="343"/>
        <v>42767</v>
      </c>
      <c r="W2481" s="14">
        <f t="shared" si="344"/>
        <v>42777</v>
      </c>
      <c r="X2481" s="1" t="str">
        <f t="shared" si="345"/>
        <v>Saturday</v>
      </c>
      <c r="Y2481" s="2">
        <v>0.56896990740740738</v>
      </c>
      <c r="Z2481" s="2">
        <f t="shared" si="346"/>
        <v>0.58333333333333326</v>
      </c>
      <c r="AA2481">
        <f>1</f>
        <v>1</v>
      </c>
      <c r="AB2481" s="1">
        <v>42777</v>
      </c>
      <c r="AC2481" s="13">
        <f t="shared" si="347"/>
        <v>42767</v>
      </c>
      <c r="AD2481" s="14">
        <f t="shared" si="348"/>
        <v>42777</v>
      </c>
      <c r="AE2481" s="1" t="str">
        <f t="shared" si="349"/>
        <v>Saturday</v>
      </c>
      <c r="AF2481" s="2">
        <v>0.57716435185185189</v>
      </c>
      <c r="AG2481" s="2">
        <f t="shared" si="350"/>
        <v>0.58333333333333326</v>
      </c>
      <c r="AH2481" t="s">
        <v>27</v>
      </c>
    </row>
    <row r="2482" spans="1:34" x14ac:dyDescent="0.2">
      <c r="A2482">
        <v>1154367</v>
      </c>
      <c r="B2482" t="s">
        <v>20</v>
      </c>
      <c r="C2482" t="s">
        <v>28</v>
      </c>
      <c r="D2482" t="s">
        <v>22</v>
      </c>
      <c r="E2482">
        <v>53202</v>
      </c>
      <c r="F2482" t="s">
        <v>23</v>
      </c>
      <c r="G2482" t="s">
        <v>24</v>
      </c>
      <c r="H2482">
        <v>11</v>
      </c>
      <c r="I2482" t="s">
        <v>43</v>
      </c>
      <c r="J2482">
        <f>VLOOKUP(I2482,[1]Key!$A$1:$C$72,2,FALSE)</f>
        <v>43.03886</v>
      </c>
      <c r="K2482">
        <f>VLOOKUP(I2482,[1]Key!$A$1:$C$72,3,FALSE)</f>
        <v>-87.902720000000002</v>
      </c>
      <c r="L2482" t="s">
        <v>32</v>
      </c>
      <c r="M2482">
        <f>VLOOKUP(L2482,[1]Key!$A$1:$C$72,2,FALSE)</f>
        <v>43.038719999999998</v>
      </c>
      <c r="N2482">
        <f>VLOOKUP(L2482,[1]Key!$A$1:$C$72,3,FALSE)</f>
        <v>-87.905339999999995</v>
      </c>
      <c r="O2482">
        <v>9</v>
      </c>
      <c r="P2482">
        <v>0</v>
      </c>
      <c r="Q2482">
        <v>1.4</v>
      </c>
      <c r="R2482">
        <v>1.3</v>
      </c>
      <c r="S2482">
        <v>54</v>
      </c>
      <c r="T2482">
        <f t="shared" si="342"/>
        <v>-1</v>
      </c>
      <c r="U2482" s="1">
        <v>42777</v>
      </c>
      <c r="V2482" s="13">
        <f t="shared" si="343"/>
        <v>42767</v>
      </c>
      <c r="W2482" s="14">
        <f t="shared" si="344"/>
        <v>42777</v>
      </c>
      <c r="X2482" s="1" t="str">
        <f t="shared" si="345"/>
        <v>Saturday</v>
      </c>
      <c r="Y2482" s="2">
        <v>0.71226851851851858</v>
      </c>
      <c r="Z2482" s="2">
        <f t="shared" si="346"/>
        <v>0.70833333333333326</v>
      </c>
      <c r="AA2482">
        <f>1</f>
        <v>1</v>
      </c>
      <c r="AB2482" s="1">
        <v>42777</v>
      </c>
      <c r="AC2482" s="13">
        <f t="shared" si="347"/>
        <v>42767</v>
      </c>
      <c r="AD2482" s="14">
        <f t="shared" si="348"/>
        <v>42777</v>
      </c>
      <c r="AE2482" s="1" t="str">
        <f t="shared" si="349"/>
        <v>Saturday</v>
      </c>
      <c r="AF2482" s="2">
        <v>0.71813657407407405</v>
      </c>
      <c r="AG2482" s="2">
        <f t="shared" si="350"/>
        <v>0.70833333333333326</v>
      </c>
      <c r="AH2482" t="s">
        <v>27</v>
      </c>
    </row>
    <row r="2483" spans="1:34" x14ac:dyDescent="0.2">
      <c r="A2483">
        <v>1474966</v>
      </c>
      <c r="B2483" t="s">
        <v>20</v>
      </c>
      <c r="C2483" t="s">
        <v>28</v>
      </c>
      <c r="D2483" t="s">
        <v>22</v>
      </c>
      <c r="E2483">
        <v>53202</v>
      </c>
      <c r="F2483" t="s">
        <v>23</v>
      </c>
      <c r="G2483" t="s">
        <v>24</v>
      </c>
      <c r="H2483">
        <v>315</v>
      </c>
      <c r="I2483" t="s">
        <v>44</v>
      </c>
      <c r="J2483">
        <f>VLOOKUP(I2483,[1]Key!$A$1:$C$72,2,FALSE)</f>
        <v>43.045712999999999</v>
      </c>
      <c r="K2483">
        <f>VLOOKUP(I2483,[1]Key!$A$1:$C$72,3,FALSE)</f>
        <v>-87.899756999999994</v>
      </c>
      <c r="L2483" t="s">
        <v>40</v>
      </c>
      <c r="M2483">
        <f>VLOOKUP(L2483,[1]Key!$A$1:$C$72,2,FALSE)</f>
        <v>43.031480000000002</v>
      </c>
      <c r="N2483">
        <f>VLOOKUP(L2483,[1]Key!$A$1:$C$72,3,FALSE)</f>
        <v>-87.908169999999998</v>
      </c>
      <c r="O2483">
        <v>12</v>
      </c>
      <c r="P2483">
        <v>0</v>
      </c>
      <c r="Q2483">
        <v>1.8</v>
      </c>
      <c r="R2483">
        <v>1.7</v>
      </c>
      <c r="S2483">
        <v>72</v>
      </c>
      <c r="T2483">
        <f t="shared" si="342"/>
        <v>-1</v>
      </c>
      <c r="U2483" s="1">
        <v>42777</v>
      </c>
      <c r="V2483" s="13">
        <f t="shared" si="343"/>
        <v>42767</v>
      </c>
      <c r="W2483" s="14">
        <f t="shared" si="344"/>
        <v>42777</v>
      </c>
      <c r="X2483" s="1" t="str">
        <f t="shared" si="345"/>
        <v>Saturday</v>
      </c>
      <c r="Y2483" s="2">
        <v>0.74524305555555559</v>
      </c>
      <c r="Z2483" s="2">
        <f t="shared" si="346"/>
        <v>0.75</v>
      </c>
      <c r="AA2483">
        <f>1</f>
        <v>1</v>
      </c>
      <c r="AB2483" s="1">
        <v>42777</v>
      </c>
      <c r="AC2483" s="13">
        <f t="shared" si="347"/>
        <v>42767</v>
      </c>
      <c r="AD2483" s="14">
        <f t="shared" si="348"/>
        <v>42777</v>
      </c>
      <c r="AE2483" s="1" t="str">
        <f t="shared" si="349"/>
        <v>Saturday</v>
      </c>
      <c r="AF2483" s="2">
        <v>0.75413194444444442</v>
      </c>
      <c r="AG2483" s="2">
        <f t="shared" si="350"/>
        <v>0.75</v>
      </c>
      <c r="AH2483" t="s">
        <v>27</v>
      </c>
    </row>
    <row r="2484" spans="1:34" x14ac:dyDescent="0.2">
      <c r="A2484">
        <v>1344495</v>
      </c>
      <c r="B2484" t="s">
        <v>20</v>
      </c>
      <c r="C2484" t="s">
        <v>112</v>
      </c>
      <c r="D2484" t="s">
        <v>22</v>
      </c>
      <c r="E2484">
        <v>53144</v>
      </c>
      <c r="F2484" t="s">
        <v>23</v>
      </c>
      <c r="G2484" t="s">
        <v>24</v>
      </c>
      <c r="H2484">
        <v>5511</v>
      </c>
      <c r="I2484" t="s">
        <v>76</v>
      </c>
      <c r="J2484">
        <f>VLOOKUP(I2484,[1]Key!$A$1:$C$72,2,FALSE)</f>
        <v>43.063749000000001</v>
      </c>
      <c r="K2484">
        <f>VLOOKUP(I2484,[1]Key!$A$1:$C$72,3,FALSE)</f>
        <v>-87.887962999999999</v>
      </c>
      <c r="L2484" t="s">
        <v>78</v>
      </c>
      <c r="M2484">
        <f>VLOOKUP(L2484,[1]Key!$A$1:$C$72,2,FALSE)</f>
        <v>43.060250000000003</v>
      </c>
      <c r="N2484">
        <f>VLOOKUP(L2484,[1]Key!$A$1:$C$72,3,FALSE)</f>
        <v>-87.892169999999993</v>
      </c>
      <c r="O2484">
        <v>4</v>
      </c>
      <c r="P2484">
        <v>0</v>
      </c>
      <c r="Q2484">
        <v>0.6</v>
      </c>
      <c r="R2484">
        <v>0.6</v>
      </c>
      <c r="S2484">
        <v>24</v>
      </c>
      <c r="T2484">
        <f t="shared" si="342"/>
        <v>-1</v>
      </c>
      <c r="U2484" s="1">
        <v>42777</v>
      </c>
      <c r="V2484" s="13">
        <f t="shared" si="343"/>
        <v>42767</v>
      </c>
      <c r="W2484" s="14">
        <f t="shared" si="344"/>
        <v>42777</v>
      </c>
      <c r="X2484" s="1" t="str">
        <f t="shared" si="345"/>
        <v>Saturday</v>
      </c>
      <c r="Y2484" s="2">
        <v>0.99013888888888879</v>
      </c>
      <c r="Z2484" s="2">
        <f t="shared" si="346"/>
        <v>1</v>
      </c>
      <c r="AA2484">
        <f>1</f>
        <v>1</v>
      </c>
      <c r="AB2484" s="1">
        <v>42777</v>
      </c>
      <c r="AC2484" s="13">
        <f t="shared" si="347"/>
        <v>42767</v>
      </c>
      <c r="AD2484" s="14">
        <f t="shared" si="348"/>
        <v>42777</v>
      </c>
      <c r="AE2484" s="1" t="str">
        <f t="shared" si="349"/>
        <v>Saturday</v>
      </c>
      <c r="AF2484" s="2">
        <v>0.99251157407407409</v>
      </c>
      <c r="AG2484" s="2">
        <f t="shared" si="350"/>
        <v>1</v>
      </c>
      <c r="AH2484" t="s">
        <v>27</v>
      </c>
    </row>
    <row r="2485" spans="1:34" x14ac:dyDescent="0.2">
      <c r="A2485">
        <v>1387054</v>
      </c>
      <c r="B2485" t="s">
        <v>20</v>
      </c>
      <c r="C2485" t="s">
        <v>21</v>
      </c>
      <c r="D2485" t="s">
        <v>22</v>
      </c>
      <c r="E2485">
        <v>53213</v>
      </c>
      <c r="F2485" t="s">
        <v>23</v>
      </c>
      <c r="G2485" t="s">
        <v>24</v>
      </c>
      <c r="H2485">
        <v>11121</v>
      </c>
      <c r="I2485" t="s">
        <v>56</v>
      </c>
      <c r="J2485">
        <f>VLOOKUP(I2485,[1]Key!$A$1:$C$72,2,FALSE)</f>
        <v>43.059550000000002</v>
      </c>
      <c r="K2485">
        <f>VLOOKUP(I2485,[1]Key!$A$1:$C$72,3,FALSE)</f>
        <v>-88.008840000000006</v>
      </c>
      <c r="L2485" t="s">
        <v>25</v>
      </c>
      <c r="M2485">
        <f>VLOOKUP(L2485,[1]Key!$A$1:$C$72,2,FALSE)</f>
        <v>43.06044</v>
      </c>
      <c r="N2485">
        <f>VLOOKUP(L2485,[1]Key!$A$1:$C$72,3,FALSE)</f>
        <v>-88.016239999999996</v>
      </c>
      <c r="O2485">
        <v>14</v>
      </c>
      <c r="P2485">
        <v>0</v>
      </c>
      <c r="Q2485">
        <v>2.1</v>
      </c>
      <c r="R2485">
        <v>2</v>
      </c>
      <c r="S2485">
        <v>84</v>
      </c>
      <c r="T2485">
        <f t="shared" si="342"/>
        <v>-1</v>
      </c>
      <c r="U2485" s="1">
        <v>42778</v>
      </c>
      <c r="V2485" s="13">
        <f t="shared" si="343"/>
        <v>42767</v>
      </c>
      <c r="W2485" s="14">
        <f t="shared" si="344"/>
        <v>42778</v>
      </c>
      <c r="X2485" s="1" t="str">
        <f t="shared" si="345"/>
        <v>Sunday</v>
      </c>
      <c r="Y2485" s="2">
        <v>0.41063657407407406</v>
      </c>
      <c r="Z2485" s="2">
        <f t="shared" si="346"/>
        <v>0.41666666666666663</v>
      </c>
      <c r="AA2485">
        <f>1</f>
        <v>1</v>
      </c>
      <c r="AB2485" s="1">
        <v>42778</v>
      </c>
      <c r="AC2485" s="13">
        <f t="shared" si="347"/>
        <v>42767</v>
      </c>
      <c r="AD2485" s="14">
        <f t="shared" si="348"/>
        <v>42778</v>
      </c>
      <c r="AE2485" s="1" t="str">
        <f t="shared" si="349"/>
        <v>Sunday</v>
      </c>
      <c r="AF2485" s="2">
        <v>0.42040509259259262</v>
      </c>
      <c r="AG2485" s="2">
        <f t="shared" si="350"/>
        <v>0.41666666666666663</v>
      </c>
      <c r="AH2485" t="s">
        <v>27</v>
      </c>
    </row>
    <row r="2486" spans="1:34" x14ac:dyDescent="0.2">
      <c r="A2486">
        <v>1135547</v>
      </c>
      <c r="B2486" t="s">
        <v>20</v>
      </c>
      <c r="C2486" t="s">
        <v>28</v>
      </c>
      <c r="D2486" t="s">
        <v>22</v>
      </c>
      <c r="E2486">
        <v>53202</v>
      </c>
      <c r="F2486" t="s">
        <v>23</v>
      </c>
      <c r="G2486" t="s">
        <v>24</v>
      </c>
      <c r="H2486">
        <v>5453</v>
      </c>
      <c r="I2486" t="s">
        <v>69</v>
      </c>
      <c r="J2486">
        <f>VLOOKUP(I2486,[1]Key!$A$1:$C$72,2,FALSE)</f>
        <v>43.048200000000001</v>
      </c>
      <c r="K2486">
        <f>VLOOKUP(I2486,[1]Key!$A$1:$C$72,3,FALSE)</f>
        <v>-87.900859999999994</v>
      </c>
      <c r="L2486" t="s">
        <v>39</v>
      </c>
      <c r="M2486">
        <f>VLOOKUP(L2486,[1]Key!$A$1:$C$72,2,FALSE)</f>
        <v>43.03913</v>
      </c>
      <c r="N2486">
        <f>VLOOKUP(L2486,[1]Key!$A$1:$C$72,3,FALSE)</f>
        <v>-87.916150000000002</v>
      </c>
      <c r="O2486">
        <v>11</v>
      </c>
      <c r="P2486">
        <v>0</v>
      </c>
      <c r="Q2486">
        <v>1.7</v>
      </c>
      <c r="R2486">
        <v>1.6</v>
      </c>
      <c r="S2486">
        <v>66</v>
      </c>
      <c r="T2486">
        <f t="shared" si="342"/>
        <v>-1</v>
      </c>
      <c r="U2486" s="1">
        <v>42778</v>
      </c>
      <c r="V2486" s="13">
        <f t="shared" si="343"/>
        <v>42767</v>
      </c>
      <c r="W2486" s="14">
        <f t="shared" si="344"/>
        <v>42778</v>
      </c>
      <c r="X2486" s="1" t="str">
        <f t="shared" si="345"/>
        <v>Sunday</v>
      </c>
      <c r="Y2486" s="2">
        <v>0.55369212962962966</v>
      </c>
      <c r="Z2486" s="2">
        <f t="shared" si="346"/>
        <v>0.54166666666666663</v>
      </c>
      <c r="AA2486">
        <f>1</f>
        <v>1</v>
      </c>
      <c r="AB2486" s="1">
        <v>42778</v>
      </c>
      <c r="AC2486" s="13">
        <f t="shared" si="347"/>
        <v>42767</v>
      </c>
      <c r="AD2486" s="14">
        <f t="shared" si="348"/>
        <v>42778</v>
      </c>
      <c r="AE2486" s="1" t="str">
        <f t="shared" si="349"/>
        <v>Sunday</v>
      </c>
      <c r="AF2486" s="2">
        <v>0.56130787037037033</v>
      </c>
      <c r="AG2486" s="2">
        <f t="shared" si="350"/>
        <v>0.54166666666666663</v>
      </c>
      <c r="AH2486" t="s">
        <v>27</v>
      </c>
    </row>
    <row r="2487" spans="1:34" x14ac:dyDescent="0.2">
      <c r="A2487">
        <v>1250902</v>
      </c>
      <c r="B2487" t="s">
        <v>20</v>
      </c>
      <c r="C2487" t="s">
        <v>21</v>
      </c>
      <c r="D2487" t="s">
        <v>22</v>
      </c>
      <c r="E2487">
        <v>53213</v>
      </c>
      <c r="F2487" t="s">
        <v>23</v>
      </c>
      <c r="G2487" t="s">
        <v>97</v>
      </c>
      <c r="H2487">
        <v>5585</v>
      </c>
      <c r="I2487" t="s">
        <v>77</v>
      </c>
      <c r="J2487">
        <f>VLOOKUP(I2487,[1]Key!$A$1:$C$72,2,FALSE)</f>
        <v>43.074655999999997</v>
      </c>
      <c r="K2487">
        <f>VLOOKUP(I2487,[1]Key!$A$1:$C$72,3,FALSE)</f>
        <v>-87.889011999999994</v>
      </c>
      <c r="L2487" t="s">
        <v>78</v>
      </c>
      <c r="M2487">
        <f>VLOOKUP(L2487,[1]Key!$A$1:$C$72,2,FALSE)</f>
        <v>43.060250000000003</v>
      </c>
      <c r="N2487">
        <f>VLOOKUP(L2487,[1]Key!$A$1:$C$72,3,FALSE)</f>
        <v>-87.892169999999993</v>
      </c>
      <c r="O2487">
        <v>8</v>
      </c>
      <c r="P2487">
        <v>0</v>
      </c>
      <c r="Q2487">
        <v>1.2</v>
      </c>
      <c r="R2487">
        <v>1.1000000000000001</v>
      </c>
      <c r="S2487">
        <v>48</v>
      </c>
      <c r="T2487">
        <f t="shared" si="342"/>
        <v>-1</v>
      </c>
      <c r="U2487" s="1">
        <v>42778</v>
      </c>
      <c r="V2487" s="13">
        <f t="shared" si="343"/>
        <v>42767</v>
      </c>
      <c r="W2487" s="14">
        <f t="shared" si="344"/>
        <v>42778</v>
      </c>
      <c r="X2487" s="1" t="str">
        <f t="shared" si="345"/>
        <v>Sunday</v>
      </c>
      <c r="Y2487" s="2">
        <v>0.62512731481481476</v>
      </c>
      <c r="Z2487" s="2">
        <f t="shared" si="346"/>
        <v>0.625</v>
      </c>
      <c r="AA2487">
        <f>1</f>
        <v>1</v>
      </c>
      <c r="AB2487" s="1">
        <v>42778</v>
      </c>
      <c r="AC2487" s="13">
        <f t="shared" si="347"/>
        <v>42767</v>
      </c>
      <c r="AD2487" s="14">
        <f t="shared" si="348"/>
        <v>42778</v>
      </c>
      <c r="AE2487" s="1" t="str">
        <f t="shared" si="349"/>
        <v>Sunday</v>
      </c>
      <c r="AF2487" s="2">
        <v>0.6312268518518519</v>
      </c>
      <c r="AG2487" s="2">
        <f t="shared" si="350"/>
        <v>0.625</v>
      </c>
      <c r="AH2487" t="s">
        <v>27</v>
      </c>
    </row>
    <row r="2488" spans="1:34" x14ac:dyDescent="0.2">
      <c r="A2488">
        <v>1448771</v>
      </c>
      <c r="B2488" t="s">
        <v>20</v>
      </c>
      <c r="C2488" t="s">
        <v>148</v>
      </c>
      <c r="D2488" t="s">
        <v>22</v>
      </c>
      <c r="E2488">
        <v>53201</v>
      </c>
      <c r="F2488" t="s">
        <v>23</v>
      </c>
      <c r="G2488" t="s">
        <v>24</v>
      </c>
      <c r="H2488">
        <v>5456</v>
      </c>
      <c r="I2488" t="s">
        <v>61</v>
      </c>
      <c r="J2488">
        <f>VLOOKUP(I2488,[1]Key!$A$1:$C$72,2,FALSE)</f>
        <v>43.058619999999998</v>
      </c>
      <c r="K2488">
        <f>VLOOKUP(I2488,[1]Key!$A$1:$C$72,3,FALSE)</f>
        <v>-87.885319999999993</v>
      </c>
      <c r="L2488" t="s">
        <v>63</v>
      </c>
      <c r="M2488">
        <f>VLOOKUP(L2488,[1]Key!$A$1:$C$72,2,FALSE)</f>
        <v>43.078530000000001</v>
      </c>
      <c r="N2488">
        <f>VLOOKUP(L2488,[1]Key!$A$1:$C$72,3,FALSE)</f>
        <v>-87.882620000000003</v>
      </c>
      <c r="O2488">
        <v>17</v>
      </c>
      <c r="P2488">
        <v>0</v>
      </c>
      <c r="Q2488">
        <v>2.6</v>
      </c>
      <c r="R2488">
        <v>2.4</v>
      </c>
      <c r="S2488">
        <v>102</v>
      </c>
      <c r="T2488">
        <f t="shared" si="342"/>
        <v>-1</v>
      </c>
      <c r="U2488" s="1">
        <v>42778</v>
      </c>
      <c r="V2488" s="13">
        <f t="shared" si="343"/>
        <v>42767</v>
      </c>
      <c r="W2488" s="14">
        <f t="shared" si="344"/>
        <v>42778</v>
      </c>
      <c r="X2488" s="1" t="str">
        <f t="shared" si="345"/>
        <v>Sunday</v>
      </c>
      <c r="Y2488" s="2">
        <v>0.62851851851851859</v>
      </c>
      <c r="Z2488" s="2">
        <f t="shared" si="346"/>
        <v>0.625</v>
      </c>
      <c r="AA2488">
        <f>1</f>
        <v>1</v>
      </c>
      <c r="AB2488" s="1">
        <v>42778</v>
      </c>
      <c r="AC2488" s="13">
        <f t="shared" si="347"/>
        <v>42767</v>
      </c>
      <c r="AD2488" s="14">
        <f t="shared" si="348"/>
        <v>42778</v>
      </c>
      <c r="AE2488" s="1" t="str">
        <f t="shared" si="349"/>
        <v>Sunday</v>
      </c>
      <c r="AF2488" s="2">
        <v>0.64037037037037037</v>
      </c>
      <c r="AG2488" s="2">
        <f t="shared" si="350"/>
        <v>0.625</v>
      </c>
      <c r="AH2488" t="s">
        <v>27</v>
      </c>
    </row>
    <row r="2489" spans="1:34" x14ac:dyDescent="0.2">
      <c r="A2489">
        <v>1442430</v>
      </c>
      <c r="B2489" t="s">
        <v>20</v>
      </c>
      <c r="C2489" t="s">
        <v>28</v>
      </c>
      <c r="D2489" t="s">
        <v>22</v>
      </c>
      <c r="E2489">
        <v>53211</v>
      </c>
      <c r="F2489" t="s">
        <v>23</v>
      </c>
      <c r="G2489" t="s">
        <v>24</v>
      </c>
      <c r="H2489">
        <v>47</v>
      </c>
      <c r="I2489" t="s">
        <v>67</v>
      </c>
      <c r="J2489">
        <f>VLOOKUP(I2489,[1]Key!$A$1:$C$72,2,FALSE)</f>
        <v>43.074890000000003</v>
      </c>
      <c r="K2489">
        <f>VLOOKUP(I2489,[1]Key!$A$1:$C$72,3,FALSE)</f>
        <v>-87.882810000000006</v>
      </c>
      <c r="L2489" t="s">
        <v>67</v>
      </c>
      <c r="M2489">
        <f>VLOOKUP(L2489,[1]Key!$A$1:$C$72,2,FALSE)</f>
        <v>43.074890000000003</v>
      </c>
      <c r="N2489">
        <f>VLOOKUP(L2489,[1]Key!$A$1:$C$72,3,FALSE)</f>
        <v>-87.882810000000006</v>
      </c>
      <c r="O2489">
        <v>1</v>
      </c>
      <c r="P2489">
        <v>0</v>
      </c>
      <c r="Q2489">
        <v>0.2</v>
      </c>
      <c r="R2489">
        <v>0.1</v>
      </c>
      <c r="S2489">
        <v>6</v>
      </c>
      <c r="T2489">
        <f t="shared" si="342"/>
        <v>-1</v>
      </c>
      <c r="U2489" s="1">
        <v>42778</v>
      </c>
      <c r="V2489" s="13">
        <f t="shared" si="343"/>
        <v>42767</v>
      </c>
      <c r="W2489" s="14">
        <f t="shared" si="344"/>
        <v>42778</v>
      </c>
      <c r="X2489" s="1" t="str">
        <f t="shared" si="345"/>
        <v>Sunday</v>
      </c>
      <c r="Y2489" s="2">
        <v>0.66723379629629631</v>
      </c>
      <c r="Z2489" s="2">
        <f t="shared" si="346"/>
        <v>0.66666666666666663</v>
      </c>
      <c r="AA2489">
        <f>1</f>
        <v>1</v>
      </c>
      <c r="AB2489" s="1">
        <v>42778</v>
      </c>
      <c r="AC2489" s="13">
        <f t="shared" si="347"/>
        <v>42767</v>
      </c>
      <c r="AD2489" s="14">
        <f t="shared" si="348"/>
        <v>42778</v>
      </c>
      <c r="AE2489" s="1" t="str">
        <f t="shared" si="349"/>
        <v>Sunday</v>
      </c>
      <c r="AF2489" s="2">
        <v>0.66751157407407413</v>
      </c>
      <c r="AG2489" s="2">
        <f t="shared" si="350"/>
        <v>0.66666666666666663</v>
      </c>
      <c r="AH2489" t="s">
        <v>35</v>
      </c>
    </row>
    <row r="2490" spans="1:34" x14ac:dyDescent="0.2">
      <c r="A2490">
        <v>1370752</v>
      </c>
      <c r="B2490" t="s">
        <v>20</v>
      </c>
      <c r="C2490" t="s">
        <v>117</v>
      </c>
      <c r="D2490" t="s">
        <v>22</v>
      </c>
      <c r="E2490">
        <v>53105</v>
      </c>
      <c r="F2490" t="s">
        <v>23</v>
      </c>
      <c r="G2490" t="s">
        <v>24</v>
      </c>
      <c r="H2490">
        <v>223</v>
      </c>
      <c r="I2490" t="s">
        <v>78</v>
      </c>
      <c r="J2490">
        <f>VLOOKUP(I2490,[1]Key!$A$1:$C$72,2,FALSE)</f>
        <v>43.060250000000003</v>
      </c>
      <c r="K2490">
        <f>VLOOKUP(I2490,[1]Key!$A$1:$C$72,3,FALSE)</f>
        <v>-87.892169999999993</v>
      </c>
      <c r="L2490" t="s">
        <v>65</v>
      </c>
      <c r="M2490">
        <f>VLOOKUP(L2490,[1]Key!$A$1:$C$72,2,FALSE)</f>
        <v>43.060786</v>
      </c>
      <c r="N2490">
        <f>VLOOKUP(L2490,[1]Key!$A$1:$C$72,3,FALSE)</f>
        <v>-87.883825999999999</v>
      </c>
      <c r="O2490">
        <v>3</v>
      </c>
      <c r="P2490">
        <v>0</v>
      </c>
      <c r="Q2490">
        <v>0.5</v>
      </c>
      <c r="R2490">
        <v>0.4</v>
      </c>
      <c r="S2490">
        <v>18</v>
      </c>
      <c r="T2490">
        <f t="shared" si="342"/>
        <v>-1</v>
      </c>
      <c r="U2490" s="1">
        <v>42778</v>
      </c>
      <c r="V2490" s="13">
        <f t="shared" si="343"/>
        <v>42767</v>
      </c>
      <c r="W2490" s="14">
        <f t="shared" si="344"/>
        <v>42778</v>
      </c>
      <c r="X2490" s="1" t="str">
        <f t="shared" si="345"/>
        <v>Sunday</v>
      </c>
      <c r="Y2490" s="2">
        <v>0.6696643518518518</v>
      </c>
      <c r="Z2490" s="2">
        <f t="shared" si="346"/>
        <v>0.66666666666666663</v>
      </c>
      <c r="AA2490">
        <f>1</f>
        <v>1</v>
      </c>
      <c r="AB2490" s="1">
        <v>42778</v>
      </c>
      <c r="AC2490" s="13">
        <f t="shared" si="347"/>
        <v>42767</v>
      </c>
      <c r="AD2490" s="14">
        <f t="shared" si="348"/>
        <v>42778</v>
      </c>
      <c r="AE2490" s="1" t="str">
        <f t="shared" si="349"/>
        <v>Sunday</v>
      </c>
      <c r="AF2490" s="2">
        <v>0.67181712962962958</v>
      </c>
      <c r="AG2490" s="2">
        <f t="shared" si="350"/>
        <v>0.66666666666666663</v>
      </c>
      <c r="AH2490" t="s">
        <v>27</v>
      </c>
    </row>
    <row r="2491" spans="1:34" x14ac:dyDescent="0.2">
      <c r="A2491">
        <v>1244268</v>
      </c>
      <c r="B2491" t="s">
        <v>20</v>
      </c>
      <c r="C2491" t="s">
        <v>102</v>
      </c>
      <c r="D2491" t="s">
        <v>22</v>
      </c>
      <c r="E2491">
        <v>53211</v>
      </c>
      <c r="F2491" t="s">
        <v>23</v>
      </c>
      <c r="G2491" t="s">
        <v>108</v>
      </c>
      <c r="H2491">
        <v>5470</v>
      </c>
      <c r="I2491" t="s">
        <v>87</v>
      </c>
      <c r="J2491">
        <f>VLOOKUP(I2491,[1]Key!$A$1:$C$72,2,FALSE)</f>
        <v>43.077359999999999</v>
      </c>
      <c r="K2491">
        <f>VLOOKUP(I2491,[1]Key!$A$1:$C$72,3,FALSE)</f>
        <v>-87.880769999999998</v>
      </c>
      <c r="L2491" t="s">
        <v>63</v>
      </c>
      <c r="M2491">
        <f>VLOOKUP(L2491,[1]Key!$A$1:$C$72,2,FALSE)</f>
        <v>43.078530000000001</v>
      </c>
      <c r="N2491">
        <f>VLOOKUP(L2491,[1]Key!$A$1:$C$72,3,FALSE)</f>
        <v>-87.882620000000003</v>
      </c>
      <c r="O2491">
        <v>9</v>
      </c>
      <c r="P2491">
        <v>2</v>
      </c>
      <c r="Q2491">
        <v>1.4</v>
      </c>
      <c r="R2491">
        <v>1.3</v>
      </c>
      <c r="S2491">
        <v>54</v>
      </c>
      <c r="T2491">
        <f t="shared" si="342"/>
        <v>-1</v>
      </c>
      <c r="U2491" s="1">
        <v>42782</v>
      </c>
      <c r="V2491" s="13">
        <f t="shared" si="343"/>
        <v>42767</v>
      </c>
      <c r="W2491" s="14">
        <f t="shared" si="344"/>
        <v>42782</v>
      </c>
      <c r="X2491" s="1" t="str">
        <f t="shared" si="345"/>
        <v>Thursday</v>
      </c>
      <c r="Y2491" s="2">
        <v>0.84767361111111106</v>
      </c>
      <c r="Z2491" s="2">
        <f t="shared" si="346"/>
        <v>0.83333333333333326</v>
      </c>
      <c r="AA2491">
        <f>1</f>
        <v>1</v>
      </c>
      <c r="AB2491" s="1">
        <v>42782</v>
      </c>
      <c r="AC2491" s="13">
        <f t="shared" si="347"/>
        <v>42767</v>
      </c>
      <c r="AD2491" s="14">
        <f t="shared" si="348"/>
        <v>42782</v>
      </c>
      <c r="AE2491" s="1" t="str">
        <f t="shared" si="349"/>
        <v>Thursday</v>
      </c>
      <c r="AF2491" s="2">
        <v>0.85378472222222224</v>
      </c>
      <c r="AG2491" s="2">
        <f t="shared" si="350"/>
        <v>0.83333333333333326</v>
      </c>
      <c r="AH2491" t="s">
        <v>27</v>
      </c>
    </row>
    <row r="2492" spans="1:34" x14ac:dyDescent="0.2">
      <c r="A2492">
        <v>1442430</v>
      </c>
      <c r="B2492" t="s">
        <v>20</v>
      </c>
      <c r="C2492" t="s">
        <v>28</v>
      </c>
      <c r="D2492" t="s">
        <v>22</v>
      </c>
      <c r="E2492">
        <v>53211</v>
      </c>
      <c r="F2492" t="s">
        <v>23</v>
      </c>
      <c r="G2492" t="s">
        <v>24</v>
      </c>
      <c r="H2492">
        <v>11051</v>
      </c>
      <c r="I2492" t="s">
        <v>67</v>
      </c>
      <c r="J2492">
        <f>VLOOKUP(I2492,[1]Key!$A$1:$C$72,2,FALSE)</f>
        <v>43.074890000000003</v>
      </c>
      <c r="K2492">
        <f>VLOOKUP(I2492,[1]Key!$A$1:$C$72,3,FALSE)</f>
        <v>-87.882810000000006</v>
      </c>
      <c r="L2492" t="s">
        <v>77</v>
      </c>
      <c r="M2492">
        <f>VLOOKUP(L2492,[1]Key!$A$1:$C$72,2,FALSE)</f>
        <v>43.074655999999997</v>
      </c>
      <c r="N2492">
        <f>VLOOKUP(L2492,[1]Key!$A$1:$C$72,3,FALSE)</f>
        <v>-87.889011999999994</v>
      </c>
      <c r="O2492">
        <v>2</v>
      </c>
      <c r="P2492">
        <v>0</v>
      </c>
      <c r="Q2492">
        <v>0.3</v>
      </c>
      <c r="R2492">
        <v>0.3</v>
      </c>
      <c r="S2492">
        <v>12</v>
      </c>
      <c r="T2492">
        <f t="shared" si="342"/>
        <v>-1</v>
      </c>
      <c r="U2492" s="1">
        <v>42782</v>
      </c>
      <c r="V2492" s="13">
        <f t="shared" si="343"/>
        <v>42767</v>
      </c>
      <c r="W2492" s="14">
        <f t="shared" si="344"/>
        <v>42782</v>
      </c>
      <c r="X2492" s="1" t="str">
        <f t="shared" si="345"/>
        <v>Thursday</v>
      </c>
      <c r="Y2492" s="2">
        <v>0.90745370370370371</v>
      </c>
      <c r="Z2492" s="2">
        <f t="shared" si="346"/>
        <v>0.91666666666666663</v>
      </c>
      <c r="AA2492">
        <f>1</f>
        <v>1</v>
      </c>
      <c r="AB2492" s="1">
        <v>42782</v>
      </c>
      <c r="AC2492" s="13">
        <f t="shared" si="347"/>
        <v>42767</v>
      </c>
      <c r="AD2492" s="14">
        <f t="shared" si="348"/>
        <v>42782</v>
      </c>
      <c r="AE2492" s="1" t="str">
        <f t="shared" si="349"/>
        <v>Thursday</v>
      </c>
      <c r="AF2492" s="2">
        <v>0.90877314814814814</v>
      </c>
      <c r="AG2492" s="2">
        <f t="shared" si="350"/>
        <v>0.91666666666666663</v>
      </c>
      <c r="AH2492" t="s">
        <v>27</v>
      </c>
    </row>
    <row r="2493" spans="1:34" x14ac:dyDescent="0.2">
      <c r="A2493">
        <v>1088320</v>
      </c>
      <c r="B2493" t="s">
        <v>20</v>
      </c>
      <c r="C2493" t="s">
        <v>96</v>
      </c>
      <c r="D2493" t="s">
        <v>22</v>
      </c>
      <c r="E2493">
        <v>53202</v>
      </c>
      <c r="F2493" t="s">
        <v>23</v>
      </c>
      <c r="G2493" t="s">
        <v>24</v>
      </c>
      <c r="H2493">
        <v>274</v>
      </c>
      <c r="I2493" t="s">
        <v>69</v>
      </c>
      <c r="J2493">
        <f>VLOOKUP(I2493,[1]Key!$A$1:$C$72,2,FALSE)</f>
        <v>43.048200000000001</v>
      </c>
      <c r="K2493">
        <f>VLOOKUP(I2493,[1]Key!$A$1:$C$72,3,FALSE)</f>
        <v>-87.900859999999994</v>
      </c>
      <c r="L2493" t="s">
        <v>43</v>
      </c>
      <c r="M2493">
        <f>VLOOKUP(L2493,[1]Key!$A$1:$C$72,2,FALSE)</f>
        <v>43.03886</v>
      </c>
      <c r="N2493">
        <f>VLOOKUP(L2493,[1]Key!$A$1:$C$72,3,FALSE)</f>
        <v>-87.902720000000002</v>
      </c>
      <c r="O2493">
        <v>5</v>
      </c>
      <c r="P2493">
        <v>0</v>
      </c>
      <c r="Q2493">
        <v>0.8</v>
      </c>
      <c r="R2493">
        <v>0.7</v>
      </c>
      <c r="S2493">
        <v>30</v>
      </c>
      <c r="T2493">
        <f t="shared" si="342"/>
        <v>-1</v>
      </c>
      <c r="U2493" s="1">
        <v>42783</v>
      </c>
      <c r="V2493" s="13">
        <f t="shared" si="343"/>
        <v>42767</v>
      </c>
      <c r="W2493" s="14">
        <f t="shared" si="344"/>
        <v>42783</v>
      </c>
      <c r="X2493" s="1" t="str">
        <f t="shared" si="345"/>
        <v>Friday</v>
      </c>
      <c r="Y2493" s="2">
        <v>0.35215277777777776</v>
      </c>
      <c r="Z2493" s="2">
        <f t="shared" si="346"/>
        <v>0.33333333333333331</v>
      </c>
      <c r="AA2493">
        <f>1</f>
        <v>1</v>
      </c>
      <c r="AB2493" s="1">
        <v>42783</v>
      </c>
      <c r="AC2493" s="13">
        <f t="shared" si="347"/>
        <v>42767</v>
      </c>
      <c r="AD2493" s="14">
        <f t="shared" si="348"/>
        <v>42783</v>
      </c>
      <c r="AE2493" s="1" t="str">
        <f t="shared" si="349"/>
        <v>Friday</v>
      </c>
      <c r="AF2493" s="2">
        <v>0.35623842592592592</v>
      </c>
      <c r="AG2493" s="2">
        <f t="shared" si="350"/>
        <v>0.375</v>
      </c>
      <c r="AH2493" t="s">
        <v>27</v>
      </c>
    </row>
    <row r="2494" spans="1:34" x14ac:dyDescent="0.2">
      <c r="A2494">
        <v>671983</v>
      </c>
      <c r="B2494" t="s">
        <v>20</v>
      </c>
      <c r="C2494" t="s">
        <v>49</v>
      </c>
      <c r="D2494" t="s">
        <v>22</v>
      </c>
      <c r="E2494">
        <v>53217</v>
      </c>
      <c r="F2494" t="s">
        <v>23</v>
      </c>
      <c r="G2494" t="s">
        <v>24</v>
      </c>
      <c r="H2494">
        <v>46</v>
      </c>
      <c r="I2494" t="s">
        <v>29</v>
      </c>
      <c r="J2494">
        <f>VLOOKUP(I2494,[1]Key!$A$1:$C$72,2,FALSE)</f>
        <v>43.042490000000001</v>
      </c>
      <c r="K2494">
        <f>VLOOKUP(I2494,[1]Key!$A$1:$C$72,3,FALSE)</f>
        <v>-87.909959999999998</v>
      </c>
      <c r="L2494" t="s">
        <v>48</v>
      </c>
      <c r="M2494">
        <f>VLOOKUP(L2494,[1]Key!$A$1:$C$72,2,FALSE)</f>
        <v>43.05097</v>
      </c>
      <c r="N2494">
        <f>VLOOKUP(L2494,[1]Key!$A$1:$C$72,3,FALSE)</f>
        <v>-87.906440000000003</v>
      </c>
      <c r="O2494">
        <v>48</v>
      </c>
      <c r="P2494">
        <v>0</v>
      </c>
      <c r="Q2494">
        <v>7.2</v>
      </c>
      <c r="R2494">
        <v>6.8</v>
      </c>
      <c r="S2494">
        <v>288</v>
      </c>
      <c r="T2494">
        <f t="shared" si="342"/>
        <v>-1</v>
      </c>
      <c r="U2494" s="1">
        <v>42783</v>
      </c>
      <c r="V2494" s="13">
        <f t="shared" si="343"/>
        <v>42767</v>
      </c>
      <c r="W2494" s="14">
        <f t="shared" si="344"/>
        <v>42783</v>
      </c>
      <c r="X2494" s="1" t="str">
        <f t="shared" si="345"/>
        <v>Friday</v>
      </c>
      <c r="Y2494" s="2">
        <v>0.46843750000000001</v>
      </c>
      <c r="Z2494" s="2">
        <f t="shared" si="346"/>
        <v>0.45833333333333331</v>
      </c>
      <c r="AA2494">
        <f>1</f>
        <v>1</v>
      </c>
      <c r="AB2494" s="1">
        <v>42783</v>
      </c>
      <c r="AC2494" s="13">
        <f t="shared" si="347"/>
        <v>42767</v>
      </c>
      <c r="AD2494" s="14">
        <f t="shared" si="348"/>
        <v>42783</v>
      </c>
      <c r="AE2494" s="1" t="str">
        <f t="shared" si="349"/>
        <v>Friday</v>
      </c>
      <c r="AF2494" s="2">
        <v>0.50140046296296303</v>
      </c>
      <c r="AG2494" s="2">
        <f t="shared" si="350"/>
        <v>0.5</v>
      </c>
      <c r="AH2494" t="s">
        <v>27</v>
      </c>
    </row>
    <row r="2495" spans="1:34" x14ac:dyDescent="0.2">
      <c r="A2495">
        <v>671983</v>
      </c>
      <c r="B2495" t="s">
        <v>20</v>
      </c>
      <c r="C2495" t="s">
        <v>49</v>
      </c>
      <c r="D2495" t="s">
        <v>22</v>
      </c>
      <c r="E2495">
        <v>53217</v>
      </c>
      <c r="F2495" t="s">
        <v>23</v>
      </c>
      <c r="G2495" t="s">
        <v>24</v>
      </c>
      <c r="H2495">
        <v>5445</v>
      </c>
      <c r="I2495" t="s">
        <v>51</v>
      </c>
      <c r="J2495">
        <f>VLOOKUP(I2495,[1]Key!$A$1:$C$72,2,FALSE)</f>
        <v>43.05536</v>
      </c>
      <c r="K2495">
        <f>VLOOKUP(I2495,[1]Key!$A$1:$C$72,3,FALSE)</f>
        <v>-87.90504</v>
      </c>
      <c r="L2495" t="s">
        <v>29</v>
      </c>
      <c r="M2495">
        <f>VLOOKUP(L2495,[1]Key!$A$1:$C$72,2,FALSE)</f>
        <v>43.042490000000001</v>
      </c>
      <c r="N2495">
        <f>VLOOKUP(L2495,[1]Key!$A$1:$C$72,3,FALSE)</f>
        <v>-87.909959999999998</v>
      </c>
      <c r="O2495">
        <v>10</v>
      </c>
      <c r="P2495">
        <v>0</v>
      </c>
      <c r="Q2495">
        <v>1.5</v>
      </c>
      <c r="R2495">
        <v>1.4</v>
      </c>
      <c r="S2495">
        <v>60</v>
      </c>
      <c r="T2495">
        <f t="shared" si="342"/>
        <v>-1</v>
      </c>
      <c r="U2495" s="1">
        <v>42783</v>
      </c>
      <c r="V2495" s="13">
        <f t="shared" si="343"/>
        <v>42767</v>
      </c>
      <c r="W2495" s="14">
        <f t="shared" si="344"/>
        <v>42783</v>
      </c>
      <c r="X2495" s="1" t="str">
        <f t="shared" si="345"/>
        <v>Friday</v>
      </c>
      <c r="Y2495" s="2">
        <v>0.53960648148148149</v>
      </c>
      <c r="Z2495" s="2">
        <f t="shared" si="346"/>
        <v>0.54166666666666663</v>
      </c>
      <c r="AA2495">
        <f>1</f>
        <v>1</v>
      </c>
      <c r="AB2495" s="1">
        <v>42783</v>
      </c>
      <c r="AC2495" s="13">
        <f t="shared" si="347"/>
        <v>42767</v>
      </c>
      <c r="AD2495" s="14">
        <f t="shared" si="348"/>
        <v>42783</v>
      </c>
      <c r="AE2495" s="1" t="str">
        <f t="shared" si="349"/>
        <v>Friday</v>
      </c>
      <c r="AF2495" s="2">
        <v>0.54701388888888891</v>
      </c>
      <c r="AG2495" s="2">
        <f t="shared" si="350"/>
        <v>0.54166666666666663</v>
      </c>
      <c r="AH2495" t="s">
        <v>27</v>
      </c>
    </row>
    <row r="2496" spans="1:34" x14ac:dyDescent="0.2">
      <c r="A2496">
        <v>1249139</v>
      </c>
      <c r="B2496" t="s">
        <v>20</v>
      </c>
      <c r="C2496" t="s">
        <v>111</v>
      </c>
      <c r="D2496" t="s">
        <v>46</v>
      </c>
      <c r="E2496">
        <v>60077</v>
      </c>
      <c r="F2496" t="s">
        <v>23</v>
      </c>
      <c r="G2496" t="s">
        <v>97</v>
      </c>
      <c r="H2496">
        <v>17</v>
      </c>
      <c r="I2496" t="s">
        <v>87</v>
      </c>
      <c r="J2496">
        <f>VLOOKUP(I2496,[1]Key!$A$1:$C$72,2,FALSE)</f>
        <v>43.077359999999999</v>
      </c>
      <c r="K2496">
        <f>VLOOKUP(I2496,[1]Key!$A$1:$C$72,3,FALSE)</f>
        <v>-87.880769999999998</v>
      </c>
      <c r="L2496" t="s">
        <v>87</v>
      </c>
      <c r="M2496">
        <f>VLOOKUP(L2496,[1]Key!$A$1:$C$72,2,FALSE)</f>
        <v>43.077359999999999</v>
      </c>
      <c r="N2496">
        <f>VLOOKUP(L2496,[1]Key!$A$1:$C$72,3,FALSE)</f>
        <v>-87.880769999999998</v>
      </c>
      <c r="O2496">
        <v>1</v>
      </c>
      <c r="P2496">
        <v>0</v>
      </c>
      <c r="Q2496">
        <v>0.2</v>
      </c>
      <c r="R2496">
        <v>0.1</v>
      </c>
      <c r="S2496">
        <v>6</v>
      </c>
      <c r="T2496">
        <f t="shared" si="342"/>
        <v>-1</v>
      </c>
      <c r="U2496" s="1">
        <v>42783</v>
      </c>
      <c r="V2496" s="13">
        <f t="shared" si="343"/>
        <v>42767</v>
      </c>
      <c r="W2496" s="14">
        <f t="shared" si="344"/>
        <v>42783</v>
      </c>
      <c r="X2496" s="1" t="str">
        <f t="shared" si="345"/>
        <v>Friday</v>
      </c>
      <c r="Y2496" s="2">
        <v>0.59283564814814815</v>
      </c>
      <c r="Z2496" s="2">
        <f t="shared" si="346"/>
        <v>0.58333333333333326</v>
      </c>
      <c r="AA2496">
        <f>1</f>
        <v>1</v>
      </c>
      <c r="AB2496" s="1">
        <v>42783</v>
      </c>
      <c r="AC2496" s="13">
        <f t="shared" si="347"/>
        <v>42767</v>
      </c>
      <c r="AD2496" s="14">
        <f t="shared" si="348"/>
        <v>42783</v>
      </c>
      <c r="AE2496" s="1" t="str">
        <f t="shared" si="349"/>
        <v>Friday</v>
      </c>
      <c r="AF2496" s="2">
        <v>0.593287037037037</v>
      </c>
      <c r="AG2496" s="2">
        <f t="shared" si="350"/>
        <v>0.58333333333333326</v>
      </c>
      <c r="AH2496" t="s">
        <v>35</v>
      </c>
    </row>
    <row r="2497" spans="1:34" x14ac:dyDescent="0.2">
      <c r="A2497">
        <v>1360146</v>
      </c>
      <c r="B2497" t="s">
        <v>20</v>
      </c>
      <c r="C2497" t="s">
        <v>149</v>
      </c>
      <c r="D2497" t="s">
        <v>46</v>
      </c>
      <c r="E2497">
        <v>60140</v>
      </c>
      <c r="F2497" t="s">
        <v>23</v>
      </c>
      <c r="G2497" t="s">
        <v>24</v>
      </c>
      <c r="H2497">
        <v>17</v>
      </c>
      <c r="I2497" t="s">
        <v>87</v>
      </c>
      <c r="J2497">
        <f>VLOOKUP(I2497,[1]Key!$A$1:$C$72,2,FALSE)</f>
        <v>43.077359999999999</v>
      </c>
      <c r="K2497">
        <f>VLOOKUP(I2497,[1]Key!$A$1:$C$72,3,FALSE)</f>
        <v>-87.880769999999998</v>
      </c>
      <c r="L2497" t="s">
        <v>62</v>
      </c>
      <c r="M2497">
        <f>VLOOKUP(L2497,[1]Key!$A$1:$C$72,2,FALSE)</f>
        <v>43.058010000000003</v>
      </c>
      <c r="N2497">
        <f>VLOOKUP(L2497,[1]Key!$A$1:$C$72,3,FALSE)</f>
        <v>-87.877300000000005</v>
      </c>
      <c r="O2497">
        <v>18</v>
      </c>
      <c r="P2497">
        <v>0</v>
      </c>
      <c r="Q2497">
        <v>2.7</v>
      </c>
      <c r="R2497">
        <v>2.6</v>
      </c>
      <c r="S2497">
        <v>108</v>
      </c>
      <c r="T2497">
        <f t="shared" si="342"/>
        <v>-1</v>
      </c>
      <c r="U2497" s="1">
        <v>42783</v>
      </c>
      <c r="V2497" s="13">
        <f t="shared" si="343"/>
        <v>42767</v>
      </c>
      <c r="W2497" s="14">
        <f t="shared" si="344"/>
        <v>42783</v>
      </c>
      <c r="X2497" s="1" t="str">
        <f t="shared" si="345"/>
        <v>Friday</v>
      </c>
      <c r="Y2497" s="2">
        <v>0.6177083333333333</v>
      </c>
      <c r="Z2497" s="2">
        <f t="shared" si="346"/>
        <v>0.625</v>
      </c>
      <c r="AA2497">
        <f>1</f>
        <v>1</v>
      </c>
      <c r="AB2497" s="1">
        <v>42783</v>
      </c>
      <c r="AC2497" s="13">
        <f t="shared" si="347"/>
        <v>42767</v>
      </c>
      <c r="AD2497" s="14">
        <f t="shared" si="348"/>
        <v>42783</v>
      </c>
      <c r="AE2497" s="1" t="str">
        <f t="shared" si="349"/>
        <v>Friday</v>
      </c>
      <c r="AF2497" s="2">
        <v>0.63035879629629632</v>
      </c>
      <c r="AG2497" s="2">
        <f t="shared" si="350"/>
        <v>0.625</v>
      </c>
      <c r="AH2497" t="s">
        <v>27</v>
      </c>
    </row>
    <row r="2498" spans="1:34" x14ac:dyDescent="0.2">
      <c r="A2498">
        <v>1387713</v>
      </c>
      <c r="B2498" t="s">
        <v>20</v>
      </c>
      <c r="C2498" t="s">
        <v>21</v>
      </c>
      <c r="D2498" t="s">
        <v>22</v>
      </c>
      <c r="E2498">
        <v>53226</v>
      </c>
      <c r="F2498" t="s">
        <v>23</v>
      </c>
      <c r="G2498" t="s">
        <v>24</v>
      </c>
      <c r="H2498">
        <v>11155</v>
      </c>
      <c r="I2498" t="s">
        <v>56</v>
      </c>
      <c r="J2498">
        <f>VLOOKUP(I2498,[1]Key!$A$1:$C$72,2,FALSE)</f>
        <v>43.059550000000002</v>
      </c>
      <c r="K2498">
        <f>VLOOKUP(I2498,[1]Key!$A$1:$C$72,3,FALSE)</f>
        <v>-88.008840000000006</v>
      </c>
      <c r="L2498" t="s">
        <v>56</v>
      </c>
      <c r="M2498">
        <f>VLOOKUP(L2498,[1]Key!$A$1:$C$72,2,FALSE)</f>
        <v>43.059550000000002</v>
      </c>
      <c r="N2498">
        <f>VLOOKUP(L2498,[1]Key!$A$1:$C$72,3,FALSE)</f>
        <v>-88.008840000000006</v>
      </c>
      <c r="O2498">
        <v>1</v>
      </c>
      <c r="P2498">
        <v>0</v>
      </c>
      <c r="Q2498">
        <v>0.2</v>
      </c>
      <c r="R2498">
        <v>0.1</v>
      </c>
      <c r="S2498">
        <v>6</v>
      </c>
      <c r="T2498">
        <f t="shared" ref="T2498:T2561" si="351">-1</f>
        <v>-1</v>
      </c>
      <c r="U2498" s="1">
        <v>42783</v>
      </c>
      <c r="V2498" s="13">
        <f t="shared" ref="V2498:V2561" si="352">DATE(YEAR(U2498), MONTH(U2498), 1)</f>
        <v>42767</v>
      </c>
      <c r="W2498" s="14">
        <f t="shared" ref="W2498:W2561" si="353">U2498</f>
        <v>42783</v>
      </c>
      <c r="X2498" s="1" t="str">
        <f t="shared" ref="X2498:X2561" si="354">TEXT(W2498,"dddd")</f>
        <v>Friday</v>
      </c>
      <c r="Y2498" s="2">
        <v>0.69668981481481485</v>
      </c>
      <c r="Z2498" s="2">
        <f t="shared" ref="Z2498:Z2561" si="355">MROUND(Y2498, "1:00")</f>
        <v>0.70833333333333326</v>
      </c>
      <c r="AA2498">
        <f>1</f>
        <v>1</v>
      </c>
      <c r="AB2498" s="1">
        <v>42783</v>
      </c>
      <c r="AC2498" s="13">
        <f t="shared" ref="AC2498:AC2561" si="356">DATE(YEAR(AB2498), MONTH(AB2498), 1)</f>
        <v>42767</v>
      </c>
      <c r="AD2498" s="14">
        <f t="shared" ref="AD2498:AD2561" si="357">AB2498</f>
        <v>42783</v>
      </c>
      <c r="AE2498" s="1" t="str">
        <f t="shared" ref="AE2498:AE2561" si="358">TEXT(AD2498,"dddd")</f>
        <v>Friday</v>
      </c>
      <c r="AF2498" s="2">
        <v>0.69723379629629623</v>
      </c>
      <c r="AG2498" s="2">
        <f t="shared" ref="AG2498:AG2561" si="359">MROUND(AF2498, "1:00")</f>
        <v>0.70833333333333326</v>
      </c>
      <c r="AH2498" t="s">
        <v>35</v>
      </c>
    </row>
    <row r="2499" spans="1:34" x14ac:dyDescent="0.2">
      <c r="A2499">
        <v>1357250</v>
      </c>
      <c r="B2499" t="s">
        <v>20</v>
      </c>
      <c r="C2499" t="s">
        <v>28</v>
      </c>
      <c r="D2499" t="s">
        <v>22</v>
      </c>
      <c r="E2499">
        <v>53202</v>
      </c>
      <c r="F2499" t="s">
        <v>23</v>
      </c>
      <c r="G2499" t="s">
        <v>24</v>
      </c>
      <c r="H2499">
        <v>274</v>
      </c>
      <c r="I2499" t="s">
        <v>43</v>
      </c>
      <c r="J2499">
        <f>VLOOKUP(I2499,[1]Key!$A$1:$C$72,2,FALSE)</f>
        <v>43.03886</v>
      </c>
      <c r="K2499">
        <f>VLOOKUP(I2499,[1]Key!$A$1:$C$72,3,FALSE)</f>
        <v>-87.902720000000002</v>
      </c>
      <c r="L2499" t="s">
        <v>69</v>
      </c>
      <c r="M2499">
        <f>VLOOKUP(L2499,[1]Key!$A$1:$C$72,2,FALSE)</f>
        <v>43.048200000000001</v>
      </c>
      <c r="N2499">
        <f>VLOOKUP(L2499,[1]Key!$A$1:$C$72,3,FALSE)</f>
        <v>-87.900859999999994</v>
      </c>
      <c r="O2499">
        <v>6</v>
      </c>
      <c r="P2499">
        <v>0</v>
      </c>
      <c r="Q2499">
        <v>0.9</v>
      </c>
      <c r="R2499">
        <v>0.9</v>
      </c>
      <c r="S2499">
        <v>36</v>
      </c>
      <c r="T2499">
        <f t="shared" si="351"/>
        <v>-1</v>
      </c>
      <c r="U2499" s="1">
        <v>42783</v>
      </c>
      <c r="V2499" s="13">
        <f t="shared" si="352"/>
        <v>42767</v>
      </c>
      <c r="W2499" s="14">
        <f t="shared" si="353"/>
        <v>42783</v>
      </c>
      <c r="X2499" s="1" t="str">
        <f t="shared" si="354"/>
        <v>Friday</v>
      </c>
      <c r="Y2499" s="2">
        <v>0.79629629629629628</v>
      </c>
      <c r="Z2499" s="2">
        <f t="shared" si="355"/>
        <v>0.79166666666666663</v>
      </c>
      <c r="AA2499">
        <f>1</f>
        <v>1</v>
      </c>
      <c r="AB2499" s="1">
        <v>42783</v>
      </c>
      <c r="AC2499" s="13">
        <f t="shared" si="356"/>
        <v>42767</v>
      </c>
      <c r="AD2499" s="14">
        <f t="shared" si="357"/>
        <v>42783</v>
      </c>
      <c r="AE2499" s="1" t="str">
        <f t="shared" si="358"/>
        <v>Friday</v>
      </c>
      <c r="AF2499" s="2">
        <v>0.80012731481481481</v>
      </c>
      <c r="AG2499" s="2">
        <f t="shared" si="359"/>
        <v>0.79166666666666663</v>
      </c>
      <c r="AH2499" t="s">
        <v>27</v>
      </c>
    </row>
    <row r="2500" spans="1:34" x14ac:dyDescent="0.2">
      <c r="A2500">
        <v>1370752</v>
      </c>
      <c r="B2500" t="s">
        <v>20</v>
      </c>
      <c r="C2500" t="s">
        <v>117</v>
      </c>
      <c r="D2500" t="s">
        <v>22</v>
      </c>
      <c r="E2500">
        <v>53105</v>
      </c>
      <c r="F2500" t="s">
        <v>23</v>
      </c>
      <c r="G2500" t="s">
        <v>24</v>
      </c>
      <c r="H2500">
        <v>961</v>
      </c>
      <c r="I2500" t="s">
        <v>87</v>
      </c>
      <c r="J2500">
        <f>VLOOKUP(I2500,[1]Key!$A$1:$C$72,2,FALSE)</f>
        <v>43.077359999999999</v>
      </c>
      <c r="K2500">
        <f>VLOOKUP(I2500,[1]Key!$A$1:$C$72,3,FALSE)</f>
        <v>-87.880769999999998</v>
      </c>
      <c r="L2500" t="s">
        <v>67</v>
      </c>
      <c r="M2500">
        <f>VLOOKUP(L2500,[1]Key!$A$1:$C$72,2,FALSE)</f>
        <v>43.074890000000003</v>
      </c>
      <c r="N2500">
        <f>VLOOKUP(L2500,[1]Key!$A$1:$C$72,3,FALSE)</f>
        <v>-87.882810000000006</v>
      </c>
      <c r="O2500">
        <v>2</v>
      </c>
      <c r="P2500">
        <v>0</v>
      </c>
      <c r="Q2500">
        <v>0.3</v>
      </c>
      <c r="R2500">
        <v>0.3</v>
      </c>
      <c r="S2500">
        <v>12</v>
      </c>
      <c r="T2500">
        <f t="shared" si="351"/>
        <v>-1</v>
      </c>
      <c r="U2500" s="1">
        <v>42783</v>
      </c>
      <c r="V2500" s="13">
        <f t="shared" si="352"/>
        <v>42767</v>
      </c>
      <c r="W2500" s="14">
        <f t="shared" si="353"/>
        <v>42783</v>
      </c>
      <c r="X2500" s="1" t="str">
        <f t="shared" si="354"/>
        <v>Friday</v>
      </c>
      <c r="Y2500" s="2">
        <v>0.83128472222222216</v>
      </c>
      <c r="Z2500" s="2">
        <f t="shared" si="355"/>
        <v>0.83333333333333326</v>
      </c>
      <c r="AA2500">
        <f>1</f>
        <v>1</v>
      </c>
      <c r="AB2500" s="1">
        <v>42783</v>
      </c>
      <c r="AC2500" s="13">
        <f t="shared" si="356"/>
        <v>42767</v>
      </c>
      <c r="AD2500" s="14">
        <f t="shared" si="357"/>
        <v>42783</v>
      </c>
      <c r="AE2500" s="1" t="str">
        <f t="shared" si="358"/>
        <v>Friday</v>
      </c>
      <c r="AF2500" s="2">
        <v>0.83271990740740742</v>
      </c>
      <c r="AG2500" s="2">
        <f t="shared" si="359"/>
        <v>0.83333333333333326</v>
      </c>
      <c r="AH2500" t="s">
        <v>27</v>
      </c>
    </row>
    <row r="2501" spans="1:34" x14ac:dyDescent="0.2">
      <c r="A2501">
        <v>1372080</v>
      </c>
      <c r="B2501" t="s">
        <v>20</v>
      </c>
      <c r="C2501" t="s">
        <v>28</v>
      </c>
      <c r="D2501" t="s">
        <v>22</v>
      </c>
      <c r="E2501">
        <v>53201</v>
      </c>
      <c r="F2501" t="s">
        <v>23</v>
      </c>
      <c r="G2501" t="s">
        <v>24</v>
      </c>
      <c r="H2501">
        <v>5481</v>
      </c>
      <c r="I2501" t="s">
        <v>61</v>
      </c>
      <c r="J2501">
        <f>VLOOKUP(I2501,[1]Key!$A$1:$C$72,2,FALSE)</f>
        <v>43.058619999999998</v>
      </c>
      <c r="K2501">
        <f>VLOOKUP(I2501,[1]Key!$A$1:$C$72,3,FALSE)</f>
        <v>-87.885319999999993</v>
      </c>
      <c r="L2501" t="s">
        <v>61</v>
      </c>
      <c r="M2501">
        <f>VLOOKUP(L2501,[1]Key!$A$1:$C$72,2,FALSE)</f>
        <v>43.058619999999998</v>
      </c>
      <c r="N2501">
        <f>VLOOKUP(L2501,[1]Key!$A$1:$C$72,3,FALSE)</f>
        <v>-87.885319999999993</v>
      </c>
      <c r="O2501">
        <v>1</v>
      </c>
      <c r="P2501">
        <v>0</v>
      </c>
      <c r="Q2501">
        <v>0.2</v>
      </c>
      <c r="R2501">
        <v>0.1</v>
      </c>
      <c r="S2501">
        <v>6</v>
      </c>
      <c r="T2501">
        <f t="shared" si="351"/>
        <v>-1</v>
      </c>
      <c r="U2501" s="1">
        <v>42783</v>
      </c>
      <c r="V2501" s="13">
        <f t="shared" si="352"/>
        <v>42767</v>
      </c>
      <c r="W2501" s="14">
        <f t="shared" si="353"/>
        <v>42783</v>
      </c>
      <c r="X2501" s="1" t="str">
        <f t="shared" si="354"/>
        <v>Friday</v>
      </c>
      <c r="Y2501" s="2">
        <v>0.83460648148148142</v>
      </c>
      <c r="Z2501" s="2">
        <f t="shared" si="355"/>
        <v>0.83333333333333326</v>
      </c>
      <c r="AA2501">
        <f>1</f>
        <v>1</v>
      </c>
      <c r="AB2501" s="1">
        <v>42783</v>
      </c>
      <c r="AC2501" s="13">
        <f t="shared" si="356"/>
        <v>42767</v>
      </c>
      <c r="AD2501" s="14">
        <f t="shared" si="357"/>
        <v>42783</v>
      </c>
      <c r="AE2501" s="1" t="str">
        <f t="shared" si="358"/>
        <v>Friday</v>
      </c>
      <c r="AF2501" s="2">
        <v>0.83479166666666671</v>
      </c>
      <c r="AG2501" s="2">
        <f t="shared" si="359"/>
        <v>0.83333333333333326</v>
      </c>
      <c r="AH2501" t="s">
        <v>35</v>
      </c>
    </row>
    <row r="2502" spans="1:34" x14ac:dyDescent="0.2">
      <c r="A2502">
        <v>1257700</v>
      </c>
      <c r="B2502" t="s">
        <v>20</v>
      </c>
      <c r="C2502" t="s">
        <v>28</v>
      </c>
      <c r="D2502" t="s">
        <v>22</v>
      </c>
      <c r="E2502">
        <v>53202</v>
      </c>
      <c r="F2502" t="s">
        <v>23</v>
      </c>
      <c r="G2502" t="s">
        <v>24</v>
      </c>
      <c r="H2502">
        <v>5424</v>
      </c>
      <c r="I2502" t="s">
        <v>43</v>
      </c>
      <c r="J2502">
        <f>VLOOKUP(I2502,[1]Key!$A$1:$C$72,2,FALSE)</f>
        <v>43.03886</v>
      </c>
      <c r="K2502">
        <f>VLOOKUP(I2502,[1]Key!$A$1:$C$72,3,FALSE)</f>
        <v>-87.902720000000002</v>
      </c>
      <c r="L2502" t="s">
        <v>32</v>
      </c>
      <c r="M2502">
        <f>VLOOKUP(L2502,[1]Key!$A$1:$C$72,2,FALSE)</f>
        <v>43.038719999999998</v>
      </c>
      <c r="N2502">
        <f>VLOOKUP(L2502,[1]Key!$A$1:$C$72,3,FALSE)</f>
        <v>-87.905339999999995</v>
      </c>
      <c r="O2502">
        <v>7</v>
      </c>
      <c r="P2502">
        <v>0</v>
      </c>
      <c r="Q2502">
        <v>1.1000000000000001</v>
      </c>
      <c r="R2502">
        <v>1</v>
      </c>
      <c r="S2502">
        <v>42</v>
      </c>
      <c r="T2502">
        <f t="shared" si="351"/>
        <v>-1</v>
      </c>
      <c r="U2502" s="1">
        <v>42783</v>
      </c>
      <c r="V2502" s="13">
        <f t="shared" si="352"/>
        <v>42767</v>
      </c>
      <c r="W2502" s="14">
        <f t="shared" si="353"/>
        <v>42783</v>
      </c>
      <c r="X2502" s="1" t="str">
        <f t="shared" si="354"/>
        <v>Friday</v>
      </c>
      <c r="Y2502" s="2">
        <v>0.8429282407407408</v>
      </c>
      <c r="Z2502" s="2">
        <f t="shared" si="355"/>
        <v>0.83333333333333326</v>
      </c>
      <c r="AA2502">
        <f>1</f>
        <v>1</v>
      </c>
      <c r="AB2502" s="1">
        <v>42783</v>
      </c>
      <c r="AC2502" s="13">
        <f t="shared" si="356"/>
        <v>42767</v>
      </c>
      <c r="AD2502" s="14">
        <f t="shared" si="357"/>
        <v>42783</v>
      </c>
      <c r="AE2502" s="1" t="str">
        <f t="shared" si="358"/>
        <v>Friday</v>
      </c>
      <c r="AF2502" s="2">
        <v>0.84734953703703697</v>
      </c>
      <c r="AG2502" s="2">
        <f t="shared" si="359"/>
        <v>0.83333333333333326</v>
      </c>
      <c r="AH2502" t="s">
        <v>27</v>
      </c>
    </row>
    <row r="2503" spans="1:34" x14ac:dyDescent="0.2">
      <c r="A2503">
        <v>1372080</v>
      </c>
      <c r="B2503" t="s">
        <v>20</v>
      </c>
      <c r="C2503" t="s">
        <v>28</v>
      </c>
      <c r="D2503" t="s">
        <v>22</v>
      </c>
      <c r="E2503">
        <v>53201</v>
      </c>
      <c r="F2503" t="s">
        <v>23</v>
      </c>
      <c r="G2503" t="s">
        <v>24</v>
      </c>
      <c r="H2503">
        <v>5481</v>
      </c>
      <c r="I2503" t="s">
        <v>61</v>
      </c>
      <c r="J2503">
        <f>VLOOKUP(I2503,[1]Key!$A$1:$C$72,2,FALSE)</f>
        <v>43.058619999999998</v>
      </c>
      <c r="K2503">
        <f>VLOOKUP(I2503,[1]Key!$A$1:$C$72,3,FALSE)</f>
        <v>-87.885319999999993</v>
      </c>
      <c r="L2503" t="s">
        <v>81</v>
      </c>
      <c r="M2503">
        <f>VLOOKUP(L2503,[1]Key!$A$1:$C$72,2,FALSE)</f>
        <v>43.06033</v>
      </c>
      <c r="N2503">
        <f>VLOOKUP(L2503,[1]Key!$A$1:$C$72,3,FALSE)</f>
        <v>-87.89546</v>
      </c>
      <c r="O2503">
        <v>9</v>
      </c>
      <c r="P2503">
        <v>0</v>
      </c>
      <c r="Q2503">
        <v>1.4</v>
      </c>
      <c r="R2503">
        <v>1.3</v>
      </c>
      <c r="S2503">
        <v>54</v>
      </c>
      <c r="T2503">
        <f t="shared" si="351"/>
        <v>-1</v>
      </c>
      <c r="U2503" s="1">
        <v>42783</v>
      </c>
      <c r="V2503" s="13">
        <f t="shared" si="352"/>
        <v>42767</v>
      </c>
      <c r="W2503" s="14">
        <f t="shared" si="353"/>
        <v>42783</v>
      </c>
      <c r="X2503" s="1" t="str">
        <f t="shared" si="354"/>
        <v>Friday</v>
      </c>
      <c r="Y2503" s="2">
        <v>0.84846064814814814</v>
      </c>
      <c r="Z2503" s="2">
        <f t="shared" si="355"/>
        <v>0.83333333333333326</v>
      </c>
      <c r="AA2503">
        <f>1</f>
        <v>1</v>
      </c>
      <c r="AB2503" s="1">
        <v>42783</v>
      </c>
      <c r="AC2503" s="13">
        <f t="shared" si="356"/>
        <v>42767</v>
      </c>
      <c r="AD2503" s="14">
        <f t="shared" si="357"/>
        <v>42783</v>
      </c>
      <c r="AE2503" s="1" t="str">
        <f t="shared" si="358"/>
        <v>Friday</v>
      </c>
      <c r="AF2503" s="2">
        <v>0.85442129629629626</v>
      </c>
      <c r="AG2503" s="2">
        <f t="shared" si="359"/>
        <v>0.875</v>
      </c>
      <c r="AH2503" t="s">
        <v>27</v>
      </c>
    </row>
    <row r="2504" spans="1:34" x14ac:dyDescent="0.2">
      <c r="A2504">
        <v>915465</v>
      </c>
      <c r="B2504" t="s">
        <v>20</v>
      </c>
      <c r="C2504" t="s">
        <v>28</v>
      </c>
      <c r="D2504" t="s">
        <v>22</v>
      </c>
      <c r="E2504">
        <v>53202</v>
      </c>
      <c r="F2504" t="s">
        <v>23</v>
      </c>
      <c r="G2504" t="s">
        <v>24</v>
      </c>
      <c r="H2504">
        <v>5569</v>
      </c>
      <c r="I2504" t="s">
        <v>44</v>
      </c>
      <c r="J2504">
        <f>VLOOKUP(I2504,[1]Key!$A$1:$C$72,2,FALSE)</f>
        <v>43.045712999999999</v>
      </c>
      <c r="K2504">
        <f>VLOOKUP(I2504,[1]Key!$A$1:$C$72,3,FALSE)</f>
        <v>-87.899756999999994</v>
      </c>
      <c r="L2504" t="s">
        <v>70</v>
      </c>
      <c r="M2504">
        <f>VLOOKUP(L2504,[1]Key!$A$1:$C$72,2,FALSE)</f>
        <v>43.053040000000003</v>
      </c>
      <c r="N2504">
        <f>VLOOKUP(L2504,[1]Key!$A$1:$C$72,3,FALSE)</f>
        <v>-87.897660000000002</v>
      </c>
      <c r="O2504">
        <v>4</v>
      </c>
      <c r="P2504">
        <v>0</v>
      </c>
      <c r="Q2504">
        <v>0.6</v>
      </c>
      <c r="R2504">
        <v>0.6</v>
      </c>
      <c r="S2504">
        <v>24</v>
      </c>
      <c r="T2504">
        <f t="shared" si="351"/>
        <v>-1</v>
      </c>
      <c r="U2504" s="1">
        <v>42783</v>
      </c>
      <c r="V2504" s="13">
        <f t="shared" si="352"/>
        <v>42767</v>
      </c>
      <c r="W2504" s="14">
        <f t="shared" si="353"/>
        <v>42783</v>
      </c>
      <c r="X2504" s="1" t="str">
        <f t="shared" si="354"/>
        <v>Friday</v>
      </c>
      <c r="Y2504" s="2">
        <v>0.90363425925925922</v>
      </c>
      <c r="Z2504" s="2">
        <f t="shared" si="355"/>
        <v>0.91666666666666663</v>
      </c>
      <c r="AA2504">
        <f>1</f>
        <v>1</v>
      </c>
      <c r="AB2504" s="1">
        <v>42783</v>
      </c>
      <c r="AC2504" s="13">
        <f t="shared" si="356"/>
        <v>42767</v>
      </c>
      <c r="AD2504" s="14">
        <f t="shared" si="357"/>
        <v>42783</v>
      </c>
      <c r="AE2504" s="1" t="str">
        <f t="shared" si="358"/>
        <v>Friday</v>
      </c>
      <c r="AF2504" s="2">
        <v>0.90630787037037042</v>
      </c>
      <c r="AG2504" s="2">
        <f t="shared" si="359"/>
        <v>0.91666666666666663</v>
      </c>
      <c r="AH2504" t="s">
        <v>27</v>
      </c>
    </row>
    <row r="2505" spans="1:34" x14ac:dyDescent="0.2">
      <c r="A2505">
        <v>1249909</v>
      </c>
      <c r="B2505" t="s">
        <v>20</v>
      </c>
      <c r="C2505" t="s">
        <v>115</v>
      </c>
      <c r="D2505" t="s">
        <v>22</v>
      </c>
      <c r="E2505">
        <v>54914</v>
      </c>
      <c r="F2505" t="s">
        <v>23</v>
      </c>
      <c r="G2505" t="s">
        <v>97</v>
      </c>
      <c r="H2505">
        <v>5485</v>
      </c>
      <c r="I2505" t="s">
        <v>77</v>
      </c>
      <c r="J2505">
        <f>VLOOKUP(I2505,[1]Key!$A$1:$C$72,2,FALSE)</f>
        <v>43.074655999999997</v>
      </c>
      <c r="K2505">
        <f>VLOOKUP(I2505,[1]Key!$A$1:$C$72,3,FALSE)</f>
        <v>-87.889011999999994</v>
      </c>
      <c r="L2505" t="s">
        <v>78</v>
      </c>
      <c r="M2505">
        <f>VLOOKUP(L2505,[1]Key!$A$1:$C$72,2,FALSE)</f>
        <v>43.060250000000003</v>
      </c>
      <c r="N2505">
        <f>VLOOKUP(L2505,[1]Key!$A$1:$C$72,3,FALSE)</f>
        <v>-87.892169999999993</v>
      </c>
      <c r="O2505">
        <v>8</v>
      </c>
      <c r="P2505">
        <v>0</v>
      </c>
      <c r="Q2505">
        <v>1.2</v>
      </c>
      <c r="R2505">
        <v>1.1000000000000001</v>
      </c>
      <c r="S2505">
        <v>48</v>
      </c>
      <c r="T2505">
        <f t="shared" si="351"/>
        <v>-1</v>
      </c>
      <c r="U2505" s="1">
        <v>42783</v>
      </c>
      <c r="V2505" s="13">
        <f t="shared" si="352"/>
        <v>42767</v>
      </c>
      <c r="W2505" s="14">
        <f t="shared" si="353"/>
        <v>42783</v>
      </c>
      <c r="X2505" s="1" t="str">
        <f t="shared" si="354"/>
        <v>Friday</v>
      </c>
      <c r="Y2505" s="2">
        <v>0.92443287037037036</v>
      </c>
      <c r="Z2505" s="2">
        <f t="shared" si="355"/>
        <v>0.91666666666666663</v>
      </c>
      <c r="AA2505">
        <f>1</f>
        <v>1</v>
      </c>
      <c r="AB2505" s="1">
        <v>42783</v>
      </c>
      <c r="AC2505" s="13">
        <f t="shared" si="356"/>
        <v>42767</v>
      </c>
      <c r="AD2505" s="14">
        <f t="shared" si="357"/>
        <v>42783</v>
      </c>
      <c r="AE2505" s="1" t="str">
        <f t="shared" si="358"/>
        <v>Friday</v>
      </c>
      <c r="AF2505" s="2">
        <v>0.93025462962962957</v>
      </c>
      <c r="AG2505" s="2">
        <f t="shared" si="359"/>
        <v>0.91666666666666663</v>
      </c>
      <c r="AH2505" t="s">
        <v>27</v>
      </c>
    </row>
    <row r="2506" spans="1:34" x14ac:dyDescent="0.2">
      <c r="A2506">
        <v>1249909</v>
      </c>
      <c r="B2506" t="s">
        <v>20</v>
      </c>
      <c r="C2506" t="s">
        <v>115</v>
      </c>
      <c r="D2506" t="s">
        <v>22</v>
      </c>
      <c r="E2506">
        <v>54914</v>
      </c>
      <c r="F2506" t="s">
        <v>23</v>
      </c>
      <c r="G2506" t="s">
        <v>97</v>
      </c>
      <c r="H2506">
        <v>5485</v>
      </c>
      <c r="I2506" t="s">
        <v>78</v>
      </c>
      <c r="J2506">
        <f>VLOOKUP(I2506,[1]Key!$A$1:$C$72,2,FALSE)</f>
        <v>43.060250000000003</v>
      </c>
      <c r="K2506">
        <f>VLOOKUP(I2506,[1]Key!$A$1:$C$72,3,FALSE)</f>
        <v>-87.892169999999993</v>
      </c>
      <c r="L2506" t="s">
        <v>78</v>
      </c>
      <c r="M2506">
        <f>VLOOKUP(L2506,[1]Key!$A$1:$C$72,2,FALSE)</f>
        <v>43.060250000000003</v>
      </c>
      <c r="N2506">
        <f>VLOOKUP(L2506,[1]Key!$A$1:$C$72,3,FALSE)</f>
        <v>-87.892169999999993</v>
      </c>
      <c r="O2506">
        <v>41</v>
      </c>
      <c r="P2506">
        <v>0</v>
      </c>
      <c r="Q2506">
        <v>6.2</v>
      </c>
      <c r="R2506">
        <v>5.8</v>
      </c>
      <c r="S2506">
        <v>246</v>
      </c>
      <c r="T2506">
        <f t="shared" si="351"/>
        <v>-1</v>
      </c>
      <c r="U2506" s="1">
        <v>42783</v>
      </c>
      <c r="V2506" s="13">
        <f t="shared" si="352"/>
        <v>42767</v>
      </c>
      <c r="W2506" s="14">
        <f t="shared" si="353"/>
        <v>42783</v>
      </c>
      <c r="X2506" s="1" t="str">
        <f t="shared" si="354"/>
        <v>Friday</v>
      </c>
      <c r="Y2506" s="2">
        <v>0.97004629629629635</v>
      </c>
      <c r="Z2506" s="2">
        <f t="shared" si="355"/>
        <v>0.95833333333333326</v>
      </c>
      <c r="AA2506">
        <f>1</f>
        <v>1</v>
      </c>
      <c r="AB2506" s="1">
        <v>42783</v>
      </c>
      <c r="AC2506" s="13">
        <f t="shared" si="356"/>
        <v>42767</v>
      </c>
      <c r="AD2506" s="14">
        <f t="shared" si="357"/>
        <v>42783</v>
      </c>
      <c r="AE2506" s="1" t="str">
        <f t="shared" si="358"/>
        <v>Friday</v>
      </c>
      <c r="AF2506" s="2">
        <v>0.99847222222222232</v>
      </c>
      <c r="AG2506" s="2">
        <f t="shared" si="359"/>
        <v>1</v>
      </c>
      <c r="AH2506" t="s">
        <v>35</v>
      </c>
    </row>
    <row r="2507" spans="1:34" x14ac:dyDescent="0.2">
      <c r="A2507">
        <v>1365846</v>
      </c>
      <c r="B2507" t="s">
        <v>20</v>
      </c>
      <c r="C2507" t="s">
        <v>100</v>
      </c>
      <c r="D2507" t="s">
        <v>22</v>
      </c>
      <c r="E2507">
        <v>53233</v>
      </c>
      <c r="F2507" t="s">
        <v>23</v>
      </c>
      <c r="G2507" t="s">
        <v>24</v>
      </c>
      <c r="H2507">
        <v>11081</v>
      </c>
      <c r="I2507" t="s">
        <v>36</v>
      </c>
      <c r="J2507">
        <f>VLOOKUP(I2507,[1]Key!$A$1:$C$72,2,FALSE)</f>
        <v>43.038580000000003</v>
      </c>
      <c r="K2507">
        <f>VLOOKUP(I2507,[1]Key!$A$1:$C$72,3,FALSE)</f>
        <v>-87.90934</v>
      </c>
      <c r="L2507" t="s">
        <v>74</v>
      </c>
      <c r="M2507">
        <f>VLOOKUP(L2507,[1]Key!$A$1:$C$72,2,FALSE)</f>
        <v>43.040154000000001</v>
      </c>
      <c r="N2507">
        <f>VLOOKUP(L2507,[1]Key!$A$1:$C$72,3,FALSE)</f>
        <v>-87.932113000000001</v>
      </c>
      <c r="O2507">
        <v>12</v>
      </c>
      <c r="P2507">
        <v>0</v>
      </c>
      <c r="Q2507">
        <v>1.8</v>
      </c>
      <c r="R2507">
        <v>1.7</v>
      </c>
      <c r="S2507">
        <v>72</v>
      </c>
      <c r="T2507">
        <f t="shared" si="351"/>
        <v>-1</v>
      </c>
      <c r="U2507" s="1">
        <v>42783</v>
      </c>
      <c r="V2507" s="13">
        <f t="shared" si="352"/>
        <v>42767</v>
      </c>
      <c r="W2507" s="14">
        <f t="shared" si="353"/>
        <v>42783</v>
      </c>
      <c r="X2507" s="1" t="str">
        <f t="shared" si="354"/>
        <v>Friday</v>
      </c>
      <c r="Y2507" s="2">
        <v>0.98031250000000003</v>
      </c>
      <c r="Z2507" s="2">
        <f t="shared" si="355"/>
        <v>1</v>
      </c>
      <c r="AA2507">
        <f>1</f>
        <v>1</v>
      </c>
      <c r="AB2507" s="1">
        <v>42783</v>
      </c>
      <c r="AC2507" s="13">
        <f t="shared" si="356"/>
        <v>42767</v>
      </c>
      <c r="AD2507" s="14">
        <f t="shared" si="357"/>
        <v>42783</v>
      </c>
      <c r="AE2507" s="1" t="str">
        <f t="shared" si="358"/>
        <v>Friday</v>
      </c>
      <c r="AF2507" s="2">
        <v>0.98880787037037043</v>
      </c>
      <c r="AG2507" s="2">
        <f t="shared" si="359"/>
        <v>1</v>
      </c>
      <c r="AH2507" t="s">
        <v>27</v>
      </c>
    </row>
    <row r="2508" spans="1:34" x14ac:dyDescent="0.2">
      <c r="A2508">
        <v>1251108</v>
      </c>
      <c r="B2508" t="s">
        <v>20</v>
      </c>
      <c r="C2508" t="s">
        <v>110</v>
      </c>
      <c r="D2508" t="s">
        <v>22</v>
      </c>
      <c r="E2508">
        <v>54913</v>
      </c>
      <c r="F2508" t="s">
        <v>23</v>
      </c>
      <c r="G2508" t="s">
        <v>97</v>
      </c>
      <c r="H2508">
        <v>5567</v>
      </c>
      <c r="I2508" t="s">
        <v>81</v>
      </c>
      <c r="J2508">
        <f>VLOOKUP(I2508,[1]Key!$A$1:$C$72,2,FALSE)</f>
        <v>43.06033</v>
      </c>
      <c r="K2508">
        <f>VLOOKUP(I2508,[1]Key!$A$1:$C$72,3,FALSE)</f>
        <v>-87.89546</v>
      </c>
      <c r="L2508" t="s">
        <v>78</v>
      </c>
      <c r="M2508">
        <f>VLOOKUP(L2508,[1]Key!$A$1:$C$72,2,FALSE)</f>
        <v>43.060250000000003</v>
      </c>
      <c r="N2508">
        <f>VLOOKUP(L2508,[1]Key!$A$1:$C$72,3,FALSE)</f>
        <v>-87.892169999999993</v>
      </c>
      <c r="O2508">
        <v>1</v>
      </c>
      <c r="P2508">
        <v>0</v>
      </c>
      <c r="Q2508">
        <v>0.2</v>
      </c>
      <c r="R2508">
        <v>0.1</v>
      </c>
      <c r="S2508">
        <v>6</v>
      </c>
      <c r="T2508">
        <f t="shared" si="351"/>
        <v>-1</v>
      </c>
      <c r="U2508" s="1">
        <v>42784</v>
      </c>
      <c r="V2508" s="13">
        <f t="shared" si="352"/>
        <v>42767</v>
      </c>
      <c r="W2508" s="14">
        <f t="shared" si="353"/>
        <v>42784</v>
      </c>
      <c r="X2508" s="1" t="str">
        <f t="shared" si="354"/>
        <v>Saturday</v>
      </c>
      <c r="Y2508" s="2">
        <v>0.24203703703703705</v>
      </c>
      <c r="Z2508" s="2">
        <f t="shared" si="355"/>
        <v>0.25</v>
      </c>
      <c r="AA2508">
        <f>1</f>
        <v>1</v>
      </c>
      <c r="AB2508" s="1">
        <v>42784</v>
      </c>
      <c r="AC2508" s="13">
        <f t="shared" si="356"/>
        <v>42767</v>
      </c>
      <c r="AD2508" s="14">
        <f t="shared" si="357"/>
        <v>42784</v>
      </c>
      <c r="AE2508" s="1" t="str">
        <f t="shared" si="358"/>
        <v>Saturday</v>
      </c>
      <c r="AF2508" s="2">
        <v>0.24288194444444444</v>
      </c>
      <c r="AG2508" s="2">
        <f t="shared" si="359"/>
        <v>0.25</v>
      </c>
      <c r="AH2508" t="s">
        <v>27</v>
      </c>
    </row>
    <row r="2509" spans="1:34" x14ac:dyDescent="0.2">
      <c r="A2509">
        <v>1494109</v>
      </c>
      <c r="B2509" t="s">
        <v>20</v>
      </c>
      <c r="C2509" t="s">
        <v>28</v>
      </c>
      <c r="D2509" t="s">
        <v>22</v>
      </c>
      <c r="E2509">
        <v>53233</v>
      </c>
      <c r="F2509" t="s">
        <v>23</v>
      </c>
      <c r="G2509" t="s">
        <v>24</v>
      </c>
      <c r="H2509">
        <v>5455</v>
      </c>
      <c r="I2509" t="s">
        <v>77</v>
      </c>
      <c r="J2509">
        <f>VLOOKUP(I2509,[1]Key!$A$1:$C$72,2,FALSE)</f>
        <v>43.074655999999997</v>
      </c>
      <c r="K2509">
        <f>VLOOKUP(I2509,[1]Key!$A$1:$C$72,3,FALSE)</f>
        <v>-87.889011999999994</v>
      </c>
      <c r="L2509" t="s">
        <v>43</v>
      </c>
      <c r="M2509">
        <f>VLOOKUP(L2509,[1]Key!$A$1:$C$72,2,FALSE)</f>
        <v>43.03886</v>
      </c>
      <c r="N2509">
        <f>VLOOKUP(L2509,[1]Key!$A$1:$C$72,3,FALSE)</f>
        <v>-87.902720000000002</v>
      </c>
      <c r="O2509">
        <v>20</v>
      </c>
      <c r="P2509">
        <v>0</v>
      </c>
      <c r="Q2509">
        <v>3</v>
      </c>
      <c r="R2509">
        <v>2.9</v>
      </c>
      <c r="S2509">
        <v>120</v>
      </c>
      <c r="T2509">
        <f t="shared" si="351"/>
        <v>-1</v>
      </c>
      <c r="U2509" s="1">
        <v>42784</v>
      </c>
      <c r="V2509" s="13">
        <f t="shared" si="352"/>
        <v>42767</v>
      </c>
      <c r="W2509" s="14">
        <f t="shared" si="353"/>
        <v>42784</v>
      </c>
      <c r="X2509" s="1" t="str">
        <f t="shared" si="354"/>
        <v>Saturday</v>
      </c>
      <c r="Y2509" s="2">
        <v>0.3261574074074074</v>
      </c>
      <c r="Z2509" s="2">
        <f t="shared" si="355"/>
        <v>0.33333333333333331</v>
      </c>
      <c r="AA2509">
        <f>1</f>
        <v>1</v>
      </c>
      <c r="AB2509" s="1">
        <v>42784</v>
      </c>
      <c r="AC2509" s="13">
        <f t="shared" si="356"/>
        <v>42767</v>
      </c>
      <c r="AD2509" s="14">
        <f t="shared" si="357"/>
        <v>42784</v>
      </c>
      <c r="AE2509" s="1" t="str">
        <f t="shared" si="358"/>
        <v>Saturday</v>
      </c>
      <c r="AF2509" s="2">
        <v>0.33980324074074075</v>
      </c>
      <c r="AG2509" s="2">
        <f t="shared" si="359"/>
        <v>0.33333333333333331</v>
      </c>
      <c r="AH2509" t="s">
        <v>27</v>
      </c>
    </row>
    <row r="2510" spans="1:34" x14ac:dyDescent="0.2">
      <c r="A2510">
        <v>1425087</v>
      </c>
      <c r="B2510" t="s">
        <v>20</v>
      </c>
      <c r="C2510" t="s">
        <v>96</v>
      </c>
      <c r="D2510" t="s">
        <v>22</v>
      </c>
      <c r="E2510">
        <v>53212</v>
      </c>
      <c r="F2510" t="s">
        <v>23</v>
      </c>
      <c r="G2510" t="s">
        <v>24</v>
      </c>
      <c r="H2510">
        <v>5564</v>
      </c>
      <c r="I2510" t="s">
        <v>81</v>
      </c>
      <c r="J2510">
        <f>VLOOKUP(I2510,[1]Key!$A$1:$C$72,2,FALSE)</f>
        <v>43.06033</v>
      </c>
      <c r="K2510">
        <f>VLOOKUP(I2510,[1]Key!$A$1:$C$72,3,FALSE)</f>
        <v>-87.89546</v>
      </c>
      <c r="L2510" t="s">
        <v>39</v>
      </c>
      <c r="M2510">
        <f>VLOOKUP(L2510,[1]Key!$A$1:$C$72,2,FALSE)</f>
        <v>43.03913</v>
      </c>
      <c r="N2510">
        <f>VLOOKUP(L2510,[1]Key!$A$1:$C$72,3,FALSE)</f>
        <v>-87.916150000000002</v>
      </c>
      <c r="O2510">
        <v>11</v>
      </c>
      <c r="P2510">
        <v>0</v>
      </c>
      <c r="Q2510">
        <v>1.7</v>
      </c>
      <c r="R2510">
        <v>1.6</v>
      </c>
      <c r="S2510">
        <v>66</v>
      </c>
      <c r="T2510">
        <f t="shared" si="351"/>
        <v>-1</v>
      </c>
      <c r="U2510" s="1">
        <v>42784</v>
      </c>
      <c r="V2510" s="13">
        <f t="shared" si="352"/>
        <v>42767</v>
      </c>
      <c r="W2510" s="14">
        <f t="shared" si="353"/>
        <v>42784</v>
      </c>
      <c r="X2510" s="1" t="str">
        <f t="shared" si="354"/>
        <v>Saturday</v>
      </c>
      <c r="Y2510" s="2">
        <v>0.47784722222222226</v>
      </c>
      <c r="Z2510" s="2">
        <f t="shared" si="355"/>
        <v>0.45833333333333331</v>
      </c>
      <c r="AA2510">
        <f>1</f>
        <v>1</v>
      </c>
      <c r="AB2510" s="1">
        <v>42784</v>
      </c>
      <c r="AC2510" s="13">
        <f t="shared" si="356"/>
        <v>42767</v>
      </c>
      <c r="AD2510" s="14">
        <f t="shared" si="357"/>
        <v>42784</v>
      </c>
      <c r="AE2510" s="1" t="str">
        <f t="shared" si="358"/>
        <v>Saturday</v>
      </c>
      <c r="AF2510" s="2">
        <v>0.48607638888888888</v>
      </c>
      <c r="AG2510" s="2">
        <f t="shared" si="359"/>
        <v>0.5</v>
      </c>
      <c r="AH2510" t="s">
        <v>27</v>
      </c>
    </row>
    <row r="2511" spans="1:34" x14ac:dyDescent="0.2">
      <c r="A2511">
        <v>1363473</v>
      </c>
      <c r="B2511" t="s">
        <v>20</v>
      </c>
      <c r="C2511" t="s">
        <v>28</v>
      </c>
      <c r="D2511" t="s">
        <v>22</v>
      </c>
      <c r="E2511">
        <v>53211</v>
      </c>
      <c r="F2511" t="s">
        <v>23</v>
      </c>
      <c r="G2511" t="s">
        <v>24</v>
      </c>
      <c r="H2511">
        <v>5577</v>
      </c>
      <c r="I2511" t="s">
        <v>63</v>
      </c>
      <c r="J2511">
        <f>VLOOKUP(I2511,[1]Key!$A$1:$C$72,2,FALSE)</f>
        <v>43.078530000000001</v>
      </c>
      <c r="K2511">
        <f>VLOOKUP(I2511,[1]Key!$A$1:$C$72,3,FALSE)</f>
        <v>-87.882620000000003</v>
      </c>
      <c r="L2511" t="s">
        <v>60</v>
      </c>
      <c r="M2511">
        <f>VLOOKUP(L2511,[1]Key!$A$1:$C$72,2,FALSE)</f>
        <v>43.066893999999998</v>
      </c>
      <c r="N2511">
        <f>VLOOKUP(L2511,[1]Key!$A$1:$C$72,3,FALSE)</f>
        <v>-87.877936000000005</v>
      </c>
      <c r="O2511">
        <v>10</v>
      </c>
      <c r="P2511">
        <v>0</v>
      </c>
      <c r="Q2511">
        <v>1.5</v>
      </c>
      <c r="R2511">
        <v>1.4</v>
      </c>
      <c r="S2511">
        <v>60</v>
      </c>
      <c r="T2511">
        <f t="shared" si="351"/>
        <v>-1</v>
      </c>
      <c r="U2511" s="1">
        <v>42784</v>
      </c>
      <c r="V2511" s="13">
        <f t="shared" si="352"/>
        <v>42767</v>
      </c>
      <c r="W2511" s="14">
        <f t="shared" si="353"/>
        <v>42784</v>
      </c>
      <c r="X2511" s="1" t="str">
        <f t="shared" si="354"/>
        <v>Saturday</v>
      </c>
      <c r="Y2511" s="2">
        <v>0.48660879629629633</v>
      </c>
      <c r="Z2511" s="2">
        <f t="shared" si="355"/>
        <v>0.5</v>
      </c>
      <c r="AA2511">
        <f>1</f>
        <v>1</v>
      </c>
      <c r="AB2511" s="1">
        <v>42784</v>
      </c>
      <c r="AC2511" s="13">
        <f t="shared" si="356"/>
        <v>42767</v>
      </c>
      <c r="AD2511" s="14">
        <f t="shared" si="357"/>
        <v>42784</v>
      </c>
      <c r="AE2511" s="1" t="str">
        <f t="shared" si="358"/>
        <v>Saturday</v>
      </c>
      <c r="AF2511" s="2">
        <v>0.49362268518518521</v>
      </c>
      <c r="AG2511" s="2">
        <f t="shared" si="359"/>
        <v>0.5</v>
      </c>
      <c r="AH2511" t="s">
        <v>27</v>
      </c>
    </row>
    <row r="2512" spans="1:34" x14ac:dyDescent="0.2">
      <c r="A2512">
        <v>1279843</v>
      </c>
      <c r="B2512" t="s">
        <v>20</v>
      </c>
      <c r="C2512" t="s">
        <v>28</v>
      </c>
      <c r="D2512" t="s">
        <v>22</v>
      </c>
      <c r="E2512">
        <v>53211</v>
      </c>
      <c r="F2512" t="s">
        <v>23</v>
      </c>
      <c r="G2512" t="s">
        <v>24</v>
      </c>
      <c r="H2512">
        <v>5554</v>
      </c>
      <c r="I2512" t="s">
        <v>60</v>
      </c>
      <c r="J2512">
        <f>VLOOKUP(I2512,[1]Key!$A$1:$C$72,2,FALSE)</f>
        <v>43.066893999999998</v>
      </c>
      <c r="K2512">
        <f>VLOOKUP(I2512,[1]Key!$A$1:$C$72,3,FALSE)</f>
        <v>-87.877936000000005</v>
      </c>
      <c r="L2512" t="s">
        <v>67</v>
      </c>
      <c r="M2512">
        <f>VLOOKUP(L2512,[1]Key!$A$1:$C$72,2,FALSE)</f>
        <v>43.074890000000003</v>
      </c>
      <c r="N2512">
        <f>VLOOKUP(L2512,[1]Key!$A$1:$C$72,3,FALSE)</f>
        <v>-87.882810000000006</v>
      </c>
      <c r="O2512">
        <v>5</v>
      </c>
      <c r="P2512">
        <v>0</v>
      </c>
      <c r="Q2512">
        <v>0.8</v>
      </c>
      <c r="R2512">
        <v>0.7</v>
      </c>
      <c r="S2512">
        <v>30</v>
      </c>
      <c r="T2512">
        <f t="shared" si="351"/>
        <v>-1</v>
      </c>
      <c r="U2512" s="1">
        <v>42784</v>
      </c>
      <c r="V2512" s="13">
        <f t="shared" si="352"/>
        <v>42767</v>
      </c>
      <c r="W2512" s="14">
        <f t="shared" si="353"/>
        <v>42784</v>
      </c>
      <c r="X2512" s="1" t="str">
        <f t="shared" si="354"/>
        <v>Saturday</v>
      </c>
      <c r="Y2512" s="2">
        <v>0.51465277777777774</v>
      </c>
      <c r="Z2512" s="2">
        <f t="shared" si="355"/>
        <v>0.5</v>
      </c>
      <c r="AA2512">
        <f>1</f>
        <v>1</v>
      </c>
      <c r="AB2512" s="1">
        <v>42784</v>
      </c>
      <c r="AC2512" s="13">
        <f t="shared" si="356"/>
        <v>42767</v>
      </c>
      <c r="AD2512" s="14">
        <f t="shared" si="357"/>
        <v>42784</v>
      </c>
      <c r="AE2512" s="1" t="str">
        <f t="shared" si="358"/>
        <v>Saturday</v>
      </c>
      <c r="AF2512" s="2">
        <v>0.51817129629629632</v>
      </c>
      <c r="AG2512" s="2">
        <f t="shared" si="359"/>
        <v>0.5</v>
      </c>
      <c r="AH2512" t="s">
        <v>27</v>
      </c>
    </row>
    <row r="2513" spans="1:34" x14ac:dyDescent="0.2">
      <c r="A2513">
        <v>1388028</v>
      </c>
      <c r="B2513" t="s">
        <v>20</v>
      </c>
      <c r="C2513" t="s">
        <v>100</v>
      </c>
      <c r="D2513" t="s">
        <v>22</v>
      </c>
      <c r="E2513">
        <v>53211</v>
      </c>
      <c r="F2513" t="s">
        <v>23</v>
      </c>
      <c r="G2513" t="s">
        <v>24</v>
      </c>
      <c r="H2513">
        <v>27</v>
      </c>
      <c r="I2513" t="s">
        <v>77</v>
      </c>
      <c r="J2513">
        <f>VLOOKUP(I2513,[1]Key!$A$1:$C$72,2,FALSE)</f>
        <v>43.074655999999997</v>
      </c>
      <c r="K2513">
        <f>VLOOKUP(I2513,[1]Key!$A$1:$C$72,3,FALSE)</f>
        <v>-87.889011999999994</v>
      </c>
      <c r="L2513" t="s">
        <v>67</v>
      </c>
      <c r="M2513">
        <f>VLOOKUP(L2513,[1]Key!$A$1:$C$72,2,FALSE)</f>
        <v>43.074890000000003</v>
      </c>
      <c r="N2513">
        <f>VLOOKUP(L2513,[1]Key!$A$1:$C$72,3,FALSE)</f>
        <v>-87.882810000000006</v>
      </c>
      <c r="O2513">
        <v>46</v>
      </c>
      <c r="P2513">
        <v>0</v>
      </c>
      <c r="Q2513">
        <v>6.9</v>
      </c>
      <c r="R2513">
        <v>6.6</v>
      </c>
      <c r="S2513">
        <v>276</v>
      </c>
      <c r="T2513">
        <f t="shared" si="351"/>
        <v>-1</v>
      </c>
      <c r="U2513" s="1">
        <v>42784</v>
      </c>
      <c r="V2513" s="13">
        <f t="shared" si="352"/>
        <v>42767</v>
      </c>
      <c r="W2513" s="14">
        <f t="shared" si="353"/>
        <v>42784</v>
      </c>
      <c r="X2513" s="1" t="str">
        <f t="shared" si="354"/>
        <v>Saturday</v>
      </c>
      <c r="Y2513" s="2">
        <v>0.5195833333333334</v>
      </c>
      <c r="Z2513" s="2">
        <f t="shared" si="355"/>
        <v>0.5</v>
      </c>
      <c r="AA2513">
        <f>1</f>
        <v>1</v>
      </c>
      <c r="AB2513" s="1">
        <v>42784</v>
      </c>
      <c r="AC2513" s="13">
        <f t="shared" si="356"/>
        <v>42767</v>
      </c>
      <c r="AD2513" s="14">
        <f t="shared" si="357"/>
        <v>42784</v>
      </c>
      <c r="AE2513" s="1" t="str">
        <f t="shared" si="358"/>
        <v>Saturday</v>
      </c>
      <c r="AF2513" s="2">
        <v>0.55170138888888887</v>
      </c>
      <c r="AG2513" s="2">
        <f t="shared" si="359"/>
        <v>0.54166666666666663</v>
      </c>
      <c r="AH2513" t="s">
        <v>27</v>
      </c>
    </row>
    <row r="2514" spans="1:34" x14ac:dyDescent="0.2">
      <c r="A2514">
        <v>717793</v>
      </c>
      <c r="B2514" t="s">
        <v>20</v>
      </c>
      <c r="C2514" t="s">
        <v>28</v>
      </c>
      <c r="D2514" t="s">
        <v>22</v>
      </c>
      <c r="E2514">
        <v>53202</v>
      </c>
      <c r="F2514" t="s">
        <v>23</v>
      </c>
      <c r="G2514" t="s">
        <v>24</v>
      </c>
      <c r="H2514">
        <v>318</v>
      </c>
      <c r="I2514" t="s">
        <v>31</v>
      </c>
      <c r="J2514">
        <f>VLOOKUP(I2514,[1]Key!$A$1:$C$72,2,FALSE)</f>
        <v>43.03519</v>
      </c>
      <c r="K2514">
        <f>VLOOKUP(I2514,[1]Key!$A$1:$C$72,3,FALSE)</f>
        <v>-87.907390000000007</v>
      </c>
      <c r="L2514" t="s">
        <v>31</v>
      </c>
      <c r="M2514">
        <f>VLOOKUP(L2514,[1]Key!$A$1:$C$72,2,FALSE)</f>
        <v>43.03519</v>
      </c>
      <c r="N2514">
        <f>VLOOKUP(L2514,[1]Key!$A$1:$C$72,3,FALSE)</f>
        <v>-87.907390000000007</v>
      </c>
      <c r="O2514">
        <v>9</v>
      </c>
      <c r="P2514">
        <v>0</v>
      </c>
      <c r="Q2514">
        <v>1.4</v>
      </c>
      <c r="R2514">
        <v>1.3</v>
      </c>
      <c r="S2514">
        <v>54</v>
      </c>
      <c r="T2514">
        <f t="shared" si="351"/>
        <v>-1</v>
      </c>
      <c r="U2514" s="1">
        <v>42784</v>
      </c>
      <c r="V2514" s="13">
        <f t="shared" si="352"/>
        <v>42767</v>
      </c>
      <c r="W2514" s="14">
        <f t="shared" si="353"/>
        <v>42784</v>
      </c>
      <c r="X2514" s="1" t="str">
        <f t="shared" si="354"/>
        <v>Saturday</v>
      </c>
      <c r="Y2514" s="2">
        <v>0.52393518518518511</v>
      </c>
      <c r="Z2514" s="2">
        <f t="shared" si="355"/>
        <v>0.54166666666666663</v>
      </c>
      <c r="AA2514">
        <f>1</f>
        <v>1</v>
      </c>
      <c r="AB2514" s="1">
        <v>42784</v>
      </c>
      <c r="AC2514" s="13">
        <f t="shared" si="356"/>
        <v>42767</v>
      </c>
      <c r="AD2514" s="14">
        <f t="shared" si="357"/>
        <v>42784</v>
      </c>
      <c r="AE2514" s="1" t="str">
        <f t="shared" si="358"/>
        <v>Saturday</v>
      </c>
      <c r="AF2514" s="2">
        <v>0.53017361111111116</v>
      </c>
      <c r="AG2514" s="2">
        <f t="shared" si="359"/>
        <v>0.54166666666666663</v>
      </c>
      <c r="AH2514" t="s">
        <v>35</v>
      </c>
    </row>
    <row r="2515" spans="1:34" x14ac:dyDescent="0.2">
      <c r="A2515">
        <v>1055320</v>
      </c>
      <c r="B2515" t="s">
        <v>20</v>
      </c>
      <c r="C2515" t="s">
        <v>150</v>
      </c>
      <c r="D2515" t="s">
        <v>22</v>
      </c>
      <c r="E2515">
        <v>53594</v>
      </c>
      <c r="F2515" t="s">
        <v>23</v>
      </c>
      <c r="G2515" t="s">
        <v>151</v>
      </c>
      <c r="H2515">
        <v>11168</v>
      </c>
      <c r="I2515" t="s">
        <v>41</v>
      </c>
      <c r="J2515">
        <f>VLOOKUP(I2515,[1]Key!$A$1:$C$72,2,FALSE)</f>
        <v>43.04824</v>
      </c>
      <c r="K2515">
        <f>VLOOKUP(I2515,[1]Key!$A$1:$C$72,3,FALSE)</f>
        <v>-87.904970000000006</v>
      </c>
      <c r="L2515" t="s">
        <v>37</v>
      </c>
      <c r="M2515">
        <f>VLOOKUP(L2515,[1]Key!$A$1:$C$72,2,FALSE)</f>
        <v>43.031320000000001</v>
      </c>
      <c r="N2515">
        <f>VLOOKUP(L2515,[1]Key!$A$1:$C$72,3,FALSE)</f>
        <v>-87.904259999999994</v>
      </c>
      <c r="O2515">
        <v>11</v>
      </c>
      <c r="P2515">
        <v>0</v>
      </c>
      <c r="Q2515">
        <v>1.7</v>
      </c>
      <c r="R2515">
        <v>1.6</v>
      </c>
      <c r="S2515">
        <v>66</v>
      </c>
      <c r="T2515">
        <f t="shared" si="351"/>
        <v>-1</v>
      </c>
      <c r="U2515" s="1">
        <v>42784</v>
      </c>
      <c r="V2515" s="13">
        <f t="shared" si="352"/>
        <v>42767</v>
      </c>
      <c r="W2515" s="14">
        <f t="shared" si="353"/>
        <v>42784</v>
      </c>
      <c r="X2515" s="1" t="str">
        <f t="shared" si="354"/>
        <v>Saturday</v>
      </c>
      <c r="Y2515" s="2">
        <v>0.52525462962962965</v>
      </c>
      <c r="Z2515" s="2">
        <f t="shared" si="355"/>
        <v>0.54166666666666663</v>
      </c>
      <c r="AA2515">
        <f>1</f>
        <v>1</v>
      </c>
      <c r="AB2515" s="1">
        <v>42784</v>
      </c>
      <c r="AC2515" s="13">
        <f t="shared" si="356"/>
        <v>42767</v>
      </c>
      <c r="AD2515" s="14">
        <f t="shared" si="357"/>
        <v>42784</v>
      </c>
      <c r="AE2515" s="1" t="str">
        <f t="shared" si="358"/>
        <v>Saturday</v>
      </c>
      <c r="AF2515" s="2">
        <v>0.53319444444444442</v>
      </c>
      <c r="AG2515" s="2">
        <f t="shared" si="359"/>
        <v>0.54166666666666663</v>
      </c>
      <c r="AH2515" t="s">
        <v>27</v>
      </c>
    </row>
    <row r="2516" spans="1:34" x14ac:dyDescent="0.2">
      <c r="A2516">
        <v>1384165</v>
      </c>
      <c r="B2516" t="s">
        <v>20</v>
      </c>
      <c r="C2516" t="s">
        <v>138</v>
      </c>
      <c r="D2516" t="s">
        <v>22</v>
      </c>
      <c r="E2516">
        <v>54942</v>
      </c>
      <c r="F2516" t="s">
        <v>23</v>
      </c>
      <c r="G2516" t="s">
        <v>24</v>
      </c>
      <c r="H2516">
        <v>11080</v>
      </c>
      <c r="I2516" t="s">
        <v>61</v>
      </c>
      <c r="J2516">
        <f>VLOOKUP(I2516,[1]Key!$A$1:$C$72,2,FALSE)</f>
        <v>43.058619999999998</v>
      </c>
      <c r="K2516">
        <f>VLOOKUP(I2516,[1]Key!$A$1:$C$72,3,FALSE)</f>
        <v>-87.885319999999993</v>
      </c>
      <c r="L2516" t="s">
        <v>67</v>
      </c>
      <c r="M2516">
        <f>VLOOKUP(L2516,[1]Key!$A$1:$C$72,2,FALSE)</f>
        <v>43.074890000000003</v>
      </c>
      <c r="N2516">
        <f>VLOOKUP(L2516,[1]Key!$A$1:$C$72,3,FALSE)</f>
        <v>-87.882810000000006</v>
      </c>
      <c r="O2516">
        <v>11</v>
      </c>
      <c r="P2516">
        <v>0</v>
      </c>
      <c r="Q2516">
        <v>1.7</v>
      </c>
      <c r="R2516">
        <v>1.6</v>
      </c>
      <c r="S2516">
        <v>66</v>
      </c>
      <c r="T2516">
        <f t="shared" si="351"/>
        <v>-1</v>
      </c>
      <c r="U2516" s="1">
        <v>42784</v>
      </c>
      <c r="V2516" s="13">
        <f t="shared" si="352"/>
        <v>42767</v>
      </c>
      <c r="W2516" s="14">
        <f t="shared" si="353"/>
        <v>42784</v>
      </c>
      <c r="X2516" s="1" t="str">
        <f t="shared" si="354"/>
        <v>Saturday</v>
      </c>
      <c r="Y2516" s="2">
        <v>0.54956018518518512</v>
      </c>
      <c r="Z2516" s="2">
        <f t="shared" si="355"/>
        <v>0.54166666666666663</v>
      </c>
      <c r="AA2516">
        <f>1</f>
        <v>1</v>
      </c>
      <c r="AB2516" s="1">
        <v>42784</v>
      </c>
      <c r="AC2516" s="13">
        <f t="shared" si="356"/>
        <v>42767</v>
      </c>
      <c r="AD2516" s="14">
        <f t="shared" si="357"/>
        <v>42784</v>
      </c>
      <c r="AE2516" s="1" t="str">
        <f t="shared" si="358"/>
        <v>Saturday</v>
      </c>
      <c r="AF2516" s="2">
        <v>0.5571990740740741</v>
      </c>
      <c r="AG2516" s="2">
        <f t="shared" si="359"/>
        <v>0.54166666666666663</v>
      </c>
      <c r="AH2516" t="s">
        <v>27</v>
      </c>
    </row>
    <row r="2517" spans="1:34" x14ac:dyDescent="0.2">
      <c r="A2517">
        <v>1162897</v>
      </c>
      <c r="B2517" t="s">
        <v>20</v>
      </c>
      <c r="C2517" t="s">
        <v>28</v>
      </c>
      <c r="D2517" t="s">
        <v>22</v>
      </c>
      <c r="E2517">
        <v>53202</v>
      </c>
      <c r="F2517" t="s">
        <v>23</v>
      </c>
      <c r="G2517" t="s">
        <v>97</v>
      </c>
      <c r="H2517">
        <v>5545</v>
      </c>
      <c r="I2517" t="s">
        <v>66</v>
      </c>
      <c r="J2517">
        <f>VLOOKUP(I2517,[1]Key!$A$1:$C$72,2,FALSE)</f>
        <v>43.060155999999999</v>
      </c>
      <c r="K2517">
        <f>VLOOKUP(I2517,[1]Key!$A$1:$C$72,3,FALSE)</f>
        <v>-87.881258000000003</v>
      </c>
      <c r="L2517" t="s">
        <v>66</v>
      </c>
      <c r="M2517">
        <f>VLOOKUP(L2517,[1]Key!$A$1:$C$72,2,FALSE)</f>
        <v>43.060155999999999</v>
      </c>
      <c r="N2517">
        <f>VLOOKUP(L2517,[1]Key!$A$1:$C$72,3,FALSE)</f>
        <v>-87.881258000000003</v>
      </c>
      <c r="O2517">
        <v>1</v>
      </c>
      <c r="P2517">
        <v>0</v>
      </c>
      <c r="Q2517">
        <v>0.2</v>
      </c>
      <c r="R2517">
        <v>0.1</v>
      </c>
      <c r="S2517">
        <v>6</v>
      </c>
      <c r="T2517">
        <f t="shared" si="351"/>
        <v>-1</v>
      </c>
      <c r="U2517" s="1">
        <v>42784</v>
      </c>
      <c r="V2517" s="13">
        <f t="shared" si="352"/>
        <v>42767</v>
      </c>
      <c r="W2517" s="14">
        <f t="shared" si="353"/>
        <v>42784</v>
      </c>
      <c r="X2517" s="1" t="str">
        <f t="shared" si="354"/>
        <v>Saturday</v>
      </c>
      <c r="Y2517" s="2">
        <v>0.57612268518518517</v>
      </c>
      <c r="Z2517" s="2">
        <f t="shared" si="355"/>
        <v>0.58333333333333326</v>
      </c>
      <c r="AA2517">
        <f>1</f>
        <v>1</v>
      </c>
      <c r="AB2517" s="1">
        <v>42784</v>
      </c>
      <c r="AC2517" s="13">
        <f t="shared" si="356"/>
        <v>42767</v>
      </c>
      <c r="AD2517" s="14">
        <f t="shared" si="357"/>
        <v>42784</v>
      </c>
      <c r="AE2517" s="1" t="str">
        <f t="shared" si="358"/>
        <v>Saturday</v>
      </c>
      <c r="AF2517" s="2">
        <v>0.57689814814814822</v>
      </c>
      <c r="AG2517" s="2">
        <f t="shared" si="359"/>
        <v>0.58333333333333326</v>
      </c>
      <c r="AH2517" t="s">
        <v>35</v>
      </c>
    </row>
    <row r="2518" spans="1:34" x14ac:dyDescent="0.2">
      <c r="A2518">
        <v>1511430</v>
      </c>
      <c r="B2518" t="s">
        <v>20</v>
      </c>
      <c r="C2518" t="s">
        <v>130</v>
      </c>
      <c r="D2518" t="s">
        <v>22</v>
      </c>
      <c r="E2518">
        <v>53024</v>
      </c>
      <c r="F2518" t="s">
        <v>23</v>
      </c>
      <c r="G2518" t="s">
        <v>24</v>
      </c>
      <c r="H2518">
        <v>330</v>
      </c>
      <c r="I2518" t="s">
        <v>54</v>
      </c>
      <c r="J2518">
        <f>VLOOKUP(I2518,[1]Key!$A$1:$C$72,2,FALSE)</f>
        <v>43.046570000000003</v>
      </c>
      <c r="K2518">
        <f>VLOOKUP(I2518,[1]Key!$A$1:$C$72,3,FALSE)</f>
        <v>-87.908720000000002</v>
      </c>
      <c r="L2518" t="s">
        <v>54</v>
      </c>
      <c r="M2518">
        <f>VLOOKUP(L2518,[1]Key!$A$1:$C$72,2,FALSE)</f>
        <v>43.046570000000003</v>
      </c>
      <c r="N2518">
        <f>VLOOKUP(L2518,[1]Key!$A$1:$C$72,3,FALSE)</f>
        <v>-87.908720000000002</v>
      </c>
      <c r="O2518">
        <v>94</v>
      </c>
      <c r="P2518">
        <v>3</v>
      </c>
      <c r="Q2518">
        <v>14.1</v>
      </c>
      <c r="R2518">
        <v>13.4</v>
      </c>
      <c r="S2518">
        <v>564</v>
      </c>
      <c r="T2518">
        <f t="shared" si="351"/>
        <v>-1</v>
      </c>
      <c r="U2518" s="1">
        <v>42784</v>
      </c>
      <c r="V2518" s="13">
        <f t="shared" si="352"/>
        <v>42767</v>
      </c>
      <c r="W2518" s="14">
        <f t="shared" si="353"/>
        <v>42784</v>
      </c>
      <c r="X2518" s="1" t="str">
        <f t="shared" si="354"/>
        <v>Saturday</v>
      </c>
      <c r="Y2518" s="2">
        <v>0.58181712962962961</v>
      </c>
      <c r="Z2518" s="2">
        <f t="shared" si="355"/>
        <v>0.58333333333333326</v>
      </c>
      <c r="AA2518">
        <f>1</f>
        <v>1</v>
      </c>
      <c r="AB2518" s="1">
        <v>42784</v>
      </c>
      <c r="AC2518" s="13">
        <f t="shared" si="356"/>
        <v>42767</v>
      </c>
      <c r="AD2518" s="14">
        <f t="shared" si="357"/>
        <v>42784</v>
      </c>
      <c r="AE2518" s="1" t="str">
        <f t="shared" si="358"/>
        <v>Saturday</v>
      </c>
      <c r="AF2518" s="2">
        <v>0.64716435185185184</v>
      </c>
      <c r="AG2518" s="2">
        <f t="shared" si="359"/>
        <v>0.66666666666666663</v>
      </c>
      <c r="AH2518" t="s">
        <v>35</v>
      </c>
    </row>
    <row r="2519" spans="1:34" x14ac:dyDescent="0.2">
      <c r="A2519">
        <v>1387054</v>
      </c>
      <c r="B2519" t="s">
        <v>20</v>
      </c>
      <c r="C2519" t="s">
        <v>21</v>
      </c>
      <c r="D2519" t="s">
        <v>22</v>
      </c>
      <c r="E2519">
        <v>53213</v>
      </c>
      <c r="F2519" t="s">
        <v>23</v>
      </c>
      <c r="G2519" t="s">
        <v>24</v>
      </c>
      <c r="H2519">
        <v>11070</v>
      </c>
      <c r="I2519" t="s">
        <v>56</v>
      </c>
      <c r="J2519">
        <f>VLOOKUP(I2519,[1]Key!$A$1:$C$72,2,FALSE)</f>
        <v>43.059550000000002</v>
      </c>
      <c r="K2519">
        <f>VLOOKUP(I2519,[1]Key!$A$1:$C$72,3,FALSE)</f>
        <v>-88.008840000000006</v>
      </c>
      <c r="L2519" t="s">
        <v>55</v>
      </c>
      <c r="M2519">
        <f>VLOOKUP(L2519,[1]Key!$A$1:$C$72,2,FALSE)</f>
        <v>43.060839999999999</v>
      </c>
      <c r="N2519">
        <f>VLOOKUP(L2519,[1]Key!$A$1:$C$72,3,FALSE)</f>
        <v>-88.001940000000005</v>
      </c>
      <c r="O2519">
        <v>4</v>
      </c>
      <c r="P2519">
        <v>0</v>
      </c>
      <c r="Q2519">
        <v>0.6</v>
      </c>
      <c r="R2519">
        <v>0.6</v>
      </c>
      <c r="S2519">
        <v>24</v>
      </c>
      <c r="T2519">
        <f t="shared" si="351"/>
        <v>-1</v>
      </c>
      <c r="U2519" s="1">
        <v>42784</v>
      </c>
      <c r="V2519" s="13">
        <f t="shared" si="352"/>
        <v>42767</v>
      </c>
      <c r="W2519" s="14">
        <f t="shared" si="353"/>
        <v>42784</v>
      </c>
      <c r="X2519" s="1" t="str">
        <f t="shared" si="354"/>
        <v>Saturday</v>
      </c>
      <c r="Y2519" s="2">
        <v>0.64604166666666674</v>
      </c>
      <c r="Z2519" s="2">
        <f t="shared" si="355"/>
        <v>0.66666666666666663</v>
      </c>
      <c r="AA2519">
        <f>1</f>
        <v>1</v>
      </c>
      <c r="AB2519" s="1">
        <v>42784</v>
      </c>
      <c r="AC2519" s="13">
        <f t="shared" si="356"/>
        <v>42767</v>
      </c>
      <c r="AD2519" s="14">
        <f t="shared" si="357"/>
        <v>42784</v>
      </c>
      <c r="AE2519" s="1" t="str">
        <f t="shared" si="358"/>
        <v>Saturday</v>
      </c>
      <c r="AF2519" s="2">
        <v>0.64894675925925926</v>
      </c>
      <c r="AG2519" s="2">
        <f t="shared" si="359"/>
        <v>0.66666666666666663</v>
      </c>
      <c r="AH2519" t="s">
        <v>27</v>
      </c>
    </row>
    <row r="2520" spans="1:34" x14ac:dyDescent="0.2">
      <c r="A2520">
        <v>1251273</v>
      </c>
      <c r="B2520" t="s">
        <v>20</v>
      </c>
      <c r="C2520" t="s">
        <v>152</v>
      </c>
      <c r="D2520" t="s">
        <v>22</v>
      </c>
      <c r="E2520">
        <v>53963</v>
      </c>
      <c r="F2520" t="s">
        <v>23</v>
      </c>
      <c r="G2520" t="s">
        <v>97</v>
      </c>
      <c r="H2520">
        <v>2968</v>
      </c>
      <c r="I2520" t="s">
        <v>67</v>
      </c>
      <c r="J2520">
        <f>VLOOKUP(I2520,[1]Key!$A$1:$C$72,2,FALSE)</f>
        <v>43.074890000000003</v>
      </c>
      <c r="K2520">
        <f>VLOOKUP(I2520,[1]Key!$A$1:$C$72,3,FALSE)</f>
        <v>-87.882810000000006</v>
      </c>
      <c r="L2520" t="s">
        <v>63</v>
      </c>
      <c r="M2520">
        <f>VLOOKUP(L2520,[1]Key!$A$1:$C$72,2,FALSE)</f>
        <v>43.078530000000001</v>
      </c>
      <c r="N2520">
        <f>VLOOKUP(L2520,[1]Key!$A$1:$C$72,3,FALSE)</f>
        <v>-87.882620000000003</v>
      </c>
      <c r="O2520">
        <v>49</v>
      </c>
      <c r="P2520">
        <v>0</v>
      </c>
      <c r="Q2520">
        <v>7.4</v>
      </c>
      <c r="R2520">
        <v>7</v>
      </c>
      <c r="S2520">
        <v>294</v>
      </c>
      <c r="T2520">
        <f t="shared" si="351"/>
        <v>-1</v>
      </c>
      <c r="U2520" s="1">
        <v>42784</v>
      </c>
      <c r="V2520" s="13">
        <f t="shared" si="352"/>
        <v>42767</v>
      </c>
      <c r="W2520" s="14">
        <f t="shared" si="353"/>
        <v>42784</v>
      </c>
      <c r="X2520" s="1" t="str">
        <f t="shared" si="354"/>
        <v>Saturday</v>
      </c>
      <c r="Y2520" s="2">
        <v>0.64670138888888895</v>
      </c>
      <c r="Z2520" s="2">
        <f t="shared" si="355"/>
        <v>0.66666666666666663</v>
      </c>
      <c r="AA2520">
        <f>1</f>
        <v>1</v>
      </c>
      <c r="AB2520" s="1">
        <v>42784</v>
      </c>
      <c r="AC2520" s="13">
        <f t="shared" si="356"/>
        <v>42767</v>
      </c>
      <c r="AD2520" s="14">
        <f t="shared" si="357"/>
        <v>42784</v>
      </c>
      <c r="AE2520" s="1" t="str">
        <f t="shared" si="358"/>
        <v>Saturday</v>
      </c>
      <c r="AF2520" s="2">
        <v>0.68089120370370371</v>
      </c>
      <c r="AG2520" s="2">
        <f t="shared" si="359"/>
        <v>0.66666666666666663</v>
      </c>
      <c r="AH2520" t="s">
        <v>27</v>
      </c>
    </row>
    <row r="2521" spans="1:34" x14ac:dyDescent="0.2">
      <c r="A2521">
        <v>1257022</v>
      </c>
      <c r="B2521" t="s">
        <v>20</v>
      </c>
      <c r="C2521" t="s">
        <v>153</v>
      </c>
      <c r="D2521" t="s">
        <v>46</v>
      </c>
      <c r="E2521">
        <v>60541</v>
      </c>
      <c r="F2521" t="s">
        <v>23</v>
      </c>
      <c r="G2521" t="s">
        <v>97</v>
      </c>
      <c r="H2521">
        <v>26</v>
      </c>
      <c r="I2521" t="s">
        <v>67</v>
      </c>
      <c r="J2521">
        <f>VLOOKUP(I2521,[1]Key!$A$1:$C$72,2,FALSE)</f>
        <v>43.074890000000003</v>
      </c>
      <c r="K2521">
        <f>VLOOKUP(I2521,[1]Key!$A$1:$C$72,3,FALSE)</f>
        <v>-87.882810000000006</v>
      </c>
      <c r="L2521" t="s">
        <v>63</v>
      </c>
      <c r="M2521">
        <f>VLOOKUP(L2521,[1]Key!$A$1:$C$72,2,FALSE)</f>
        <v>43.078530000000001</v>
      </c>
      <c r="N2521">
        <f>VLOOKUP(L2521,[1]Key!$A$1:$C$72,3,FALSE)</f>
        <v>-87.882620000000003</v>
      </c>
      <c r="O2521">
        <v>49</v>
      </c>
      <c r="P2521">
        <v>0</v>
      </c>
      <c r="Q2521">
        <v>7.4</v>
      </c>
      <c r="R2521">
        <v>7</v>
      </c>
      <c r="S2521">
        <v>294</v>
      </c>
      <c r="T2521">
        <f t="shared" si="351"/>
        <v>-1</v>
      </c>
      <c r="U2521" s="1">
        <v>42784</v>
      </c>
      <c r="V2521" s="13">
        <f t="shared" si="352"/>
        <v>42767</v>
      </c>
      <c r="W2521" s="14">
        <f t="shared" si="353"/>
        <v>42784</v>
      </c>
      <c r="X2521" s="1" t="str">
        <f t="shared" si="354"/>
        <v>Saturday</v>
      </c>
      <c r="Y2521" s="2">
        <v>0.64687499999999998</v>
      </c>
      <c r="Z2521" s="2">
        <f t="shared" si="355"/>
        <v>0.66666666666666663</v>
      </c>
      <c r="AA2521">
        <f>1</f>
        <v>1</v>
      </c>
      <c r="AB2521" s="1">
        <v>42784</v>
      </c>
      <c r="AC2521" s="13">
        <f t="shared" si="356"/>
        <v>42767</v>
      </c>
      <c r="AD2521" s="14">
        <f t="shared" si="357"/>
        <v>42784</v>
      </c>
      <c r="AE2521" s="1" t="str">
        <f t="shared" si="358"/>
        <v>Saturday</v>
      </c>
      <c r="AF2521" s="2">
        <v>0.68099537037037028</v>
      </c>
      <c r="AG2521" s="2">
        <f t="shared" si="359"/>
        <v>0.66666666666666663</v>
      </c>
      <c r="AH2521" t="s">
        <v>27</v>
      </c>
    </row>
    <row r="2522" spans="1:34" x14ac:dyDescent="0.2">
      <c r="A2522">
        <v>1382140</v>
      </c>
      <c r="B2522" t="s">
        <v>20</v>
      </c>
      <c r="C2522" t="s">
        <v>137</v>
      </c>
      <c r="D2522" t="s">
        <v>22</v>
      </c>
      <c r="E2522">
        <v>53027</v>
      </c>
      <c r="F2522" t="s">
        <v>23</v>
      </c>
      <c r="G2522" t="s">
        <v>24</v>
      </c>
      <c r="H2522">
        <v>5534</v>
      </c>
      <c r="I2522" t="s">
        <v>78</v>
      </c>
      <c r="J2522">
        <f>VLOOKUP(I2522,[1]Key!$A$1:$C$72,2,FALSE)</f>
        <v>43.060250000000003</v>
      </c>
      <c r="K2522">
        <f>VLOOKUP(I2522,[1]Key!$A$1:$C$72,3,FALSE)</f>
        <v>-87.892169999999993</v>
      </c>
      <c r="L2522" t="s">
        <v>93</v>
      </c>
      <c r="M2522">
        <f>VLOOKUP(L2522,[1]Key!$A$1:$C$72,2,FALSE)</f>
        <v>43.069021999999997</v>
      </c>
      <c r="N2522">
        <f>VLOOKUP(L2522,[1]Key!$A$1:$C$72,3,FALSE)</f>
        <v>-87.887940999999998</v>
      </c>
      <c r="O2522">
        <v>6</v>
      </c>
      <c r="P2522">
        <v>0</v>
      </c>
      <c r="Q2522">
        <v>0.9</v>
      </c>
      <c r="R2522">
        <v>0.9</v>
      </c>
      <c r="S2522">
        <v>36</v>
      </c>
      <c r="T2522">
        <f t="shared" si="351"/>
        <v>-1</v>
      </c>
      <c r="U2522" s="1">
        <v>42784</v>
      </c>
      <c r="V2522" s="13">
        <f t="shared" si="352"/>
        <v>42767</v>
      </c>
      <c r="W2522" s="14">
        <f t="shared" si="353"/>
        <v>42784</v>
      </c>
      <c r="X2522" s="1" t="str">
        <f t="shared" si="354"/>
        <v>Saturday</v>
      </c>
      <c r="Y2522" s="2">
        <v>0.64695601851851847</v>
      </c>
      <c r="Z2522" s="2">
        <f t="shared" si="355"/>
        <v>0.66666666666666663</v>
      </c>
      <c r="AA2522">
        <f>1</f>
        <v>1</v>
      </c>
      <c r="AB2522" s="1">
        <v>42784</v>
      </c>
      <c r="AC2522" s="13">
        <f t="shared" si="356"/>
        <v>42767</v>
      </c>
      <c r="AD2522" s="14">
        <f t="shared" si="357"/>
        <v>42784</v>
      </c>
      <c r="AE2522" s="1" t="str">
        <f t="shared" si="358"/>
        <v>Saturday</v>
      </c>
      <c r="AF2522" s="2">
        <v>0.65122685185185192</v>
      </c>
      <c r="AG2522" s="2">
        <f t="shared" si="359"/>
        <v>0.66666666666666663</v>
      </c>
      <c r="AH2522" t="s">
        <v>27</v>
      </c>
    </row>
    <row r="2523" spans="1:34" x14ac:dyDescent="0.2">
      <c r="A2523">
        <v>1249212</v>
      </c>
      <c r="B2523" t="s">
        <v>20</v>
      </c>
      <c r="C2523" t="s">
        <v>28</v>
      </c>
      <c r="D2523" t="s">
        <v>22</v>
      </c>
      <c r="E2523">
        <v>53213</v>
      </c>
      <c r="F2523" t="s">
        <v>23</v>
      </c>
      <c r="G2523" t="s">
        <v>97</v>
      </c>
      <c r="H2523">
        <v>5589</v>
      </c>
      <c r="I2523" t="s">
        <v>70</v>
      </c>
      <c r="J2523">
        <f>VLOOKUP(I2523,[1]Key!$A$1:$C$72,2,FALSE)</f>
        <v>43.053040000000003</v>
      </c>
      <c r="K2523">
        <f>VLOOKUP(I2523,[1]Key!$A$1:$C$72,3,FALSE)</f>
        <v>-87.897660000000002</v>
      </c>
      <c r="L2523" t="s">
        <v>81</v>
      </c>
      <c r="M2523">
        <f>VLOOKUP(L2523,[1]Key!$A$1:$C$72,2,FALSE)</f>
        <v>43.06033</v>
      </c>
      <c r="N2523">
        <f>VLOOKUP(L2523,[1]Key!$A$1:$C$72,3,FALSE)</f>
        <v>-87.89546</v>
      </c>
      <c r="O2523">
        <v>8</v>
      </c>
      <c r="P2523">
        <v>0</v>
      </c>
      <c r="Q2523">
        <v>1.2</v>
      </c>
      <c r="R2523">
        <v>1.1000000000000001</v>
      </c>
      <c r="S2523">
        <v>48</v>
      </c>
      <c r="T2523">
        <f t="shared" si="351"/>
        <v>-1</v>
      </c>
      <c r="U2523" s="1">
        <v>42784</v>
      </c>
      <c r="V2523" s="13">
        <f t="shared" si="352"/>
        <v>42767</v>
      </c>
      <c r="W2523" s="14">
        <f t="shared" si="353"/>
        <v>42784</v>
      </c>
      <c r="X2523" s="1" t="str">
        <f t="shared" si="354"/>
        <v>Saturday</v>
      </c>
      <c r="Y2523" s="2">
        <v>0.65415509259259264</v>
      </c>
      <c r="Z2523" s="2">
        <f t="shared" si="355"/>
        <v>0.66666666666666663</v>
      </c>
      <c r="AA2523">
        <f>1</f>
        <v>1</v>
      </c>
      <c r="AB2523" s="1">
        <v>42784</v>
      </c>
      <c r="AC2523" s="13">
        <f t="shared" si="356"/>
        <v>42767</v>
      </c>
      <c r="AD2523" s="14">
        <f t="shared" si="357"/>
        <v>42784</v>
      </c>
      <c r="AE2523" s="1" t="str">
        <f t="shared" si="358"/>
        <v>Saturday</v>
      </c>
      <c r="AF2523" s="2">
        <v>0.65971064814814817</v>
      </c>
      <c r="AG2523" s="2">
        <f t="shared" si="359"/>
        <v>0.66666666666666663</v>
      </c>
      <c r="AH2523" t="s">
        <v>27</v>
      </c>
    </row>
    <row r="2524" spans="1:34" x14ac:dyDescent="0.2">
      <c r="A2524">
        <v>1372197</v>
      </c>
      <c r="B2524" t="s">
        <v>20</v>
      </c>
      <c r="C2524" t="s">
        <v>96</v>
      </c>
      <c r="D2524" t="s">
        <v>22</v>
      </c>
      <c r="E2524">
        <v>53202</v>
      </c>
      <c r="F2524" t="s">
        <v>23</v>
      </c>
      <c r="G2524" t="s">
        <v>24</v>
      </c>
      <c r="H2524">
        <v>5456</v>
      </c>
      <c r="I2524" t="s">
        <v>87</v>
      </c>
      <c r="J2524">
        <f>VLOOKUP(I2524,[1]Key!$A$1:$C$72,2,FALSE)</f>
        <v>43.077359999999999</v>
      </c>
      <c r="K2524">
        <f>VLOOKUP(I2524,[1]Key!$A$1:$C$72,3,FALSE)</f>
        <v>-87.880769999999998</v>
      </c>
      <c r="L2524" t="s">
        <v>62</v>
      </c>
      <c r="M2524">
        <f>VLOOKUP(L2524,[1]Key!$A$1:$C$72,2,FALSE)</f>
        <v>43.058010000000003</v>
      </c>
      <c r="N2524">
        <f>VLOOKUP(L2524,[1]Key!$A$1:$C$72,3,FALSE)</f>
        <v>-87.877300000000005</v>
      </c>
      <c r="O2524">
        <v>65</v>
      </c>
      <c r="P2524">
        <v>3</v>
      </c>
      <c r="Q2524">
        <v>9.8000000000000007</v>
      </c>
      <c r="R2524">
        <v>9.3000000000000007</v>
      </c>
      <c r="S2524">
        <v>390</v>
      </c>
      <c r="T2524">
        <f t="shared" si="351"/>
        <v>-1</v>
      </c>
      <c r="U2524" s="1">
        <v>42784</v>
      </c>
      <c r="V2524" s="13">
        <f t="shared" si="352"/>
        <v>42767</v>
      </c>
      <c r="W2524" s="14">
        <f t="shared" si="353"/>
        <v>42784</v>
      </c>
      <c r="X2524" s="1" t="str">
        <f t="shared" si="354"/>
        <v>Saturday</v>
      </c>
      <c r="Y2524" s="2">
        <v>0.66039351851851846</v>
      </c>
      <c r="Z2524" s="2">
        <f t="shared" si="355"/>
        <v>0.66666666666666663</v>
      </c>
      <c r="AA2524">
        <f>1</f>
        <v>1</v>
      </c>
      <c r="AB2524" s="1">
        <v>42784</v>
      </c>
      <c r="AC2524" s="13">
        <f t="shared" si="356"/>
        <v>42767</v>
      </c>
      <c r="AD2524" s="14">
        <f t="shared" si="357"/>
        <v>42784</v>
      </c>
      <c r="AE2524" s="1" t="str">
        <f t="shared" si="358"/>
        <v>Saturday</v>
      </c>
      <c r="AF2524" s="2">
        <v>0.70513888888888887</v>
      </c>
      <c r="AG2524" s="2">
        <f t="shared" si="359"/>
        <v>0.70833333333333326</v>
      </c>
      <c r="AH2524" t="s">
        <v>27</v>
      </c>
    </row>
    <row r="2525" spans="1:34" x14ac:dyDescent="0.2">
      <c r="A2525">
        <v>1372197</v>
      </c>
      <c r="B2525" t="s">
        <v>20</v>
      </c>
      <c r="C2525" t="s">
        <v>96</v>
      </c>
      <c r="D2525" t="s">
        <v>22</v>
      </c>
      <c r="E2525">
        <v>53202</v>
      </c>
      <c r="F2525" t="s">
        <v>23</v>
      </c>
      <c r="G2525" t="s">
        <v>24</v>
      </c>
      <c r="H2525">
        <v>11057</v>
      </c>
      <c r="I2525" t="s">
        <v>62</v>
      </c>
      <c r="J2525">
        <f>VLOOKUP(I2525,[1]Key!$A$1:$C$72,2,FALSE)</f>
        <v>43.058010000000003</v>
      </c>
      <c r="K2525">
        <f>VLOOKUP(I2525,[1]Key!$A$1:$C$72,3,FALSE)</f>
        <v>-87.877300000000005</v>
      </c>
      <c r="L2525" t="s">
        <v>66</v>
      </c>
      <c r="M2525">
        <f>VLOOKUP(L2525,[1]Key!$A$1:$C$72,2,FALSE)</f>
        <v>43.060155999999999</v>
      </c>
      <c r="N2525">
        <f>VLOOKUP(L2525,[1]Key!$A$1:$C$72,3,FALSE)</f>
        <v>-87.881258000000003</v>
      </c>
      <c r="O2525">
        <v>102</v>
      </c>
      <c r="P2525">
        <v>6</v>
      </c>
      <c r="Q2525">
        <v>15.3</v>
      </c>
      <c r="R2525">
        <v>14.5</v>
      </c>
      <c r="S2525">
        <v>612</v>
      </c>
      <c r="T2525">
        <f t="shared" si="351"/>
        <v>-1</v>
      </c>
      <c r="U2525" s="1">
        <v>42784</v>
      </c>
      <c r="V2525" s="13">
        <f t="shared" si="352"/>
        <v>42767</v>
      </c>
      <c r="W2525" s="14">
        <f t="shared" si="353"/>
        <v>42784</v>
      </c>
      <c r="X2525" s="1" t="str">
        <f t="shared" si="354"/>
        <v>Saturday</v>
      </c>
      <c r="Y2525" s="2">
        <v>0.70729166666666676</v>
      </c>
      <c r="Z2525" s="2">
        <f t="shared" si="355"/>
        <v>0.70833333333333326</v>
      </c>
      <c r="AA2525">
        <f>1</f>
        <v>1</v>
      </c>
      <c r="AB2525" s="1">
        <v>42784</v>
      </c>
      <c r="AC2525" s="13">
        <f t="shared" si="356"/>
        <v>42767</v>
      </c>
      <c r="AD2525" s="14">
        <f t="shared" si="357"/>
        <v>42784</v>
      </c>
      <c r="AE2525" s="1" t="str">
        <f t="shared" si="358"/>
        <v>Saturday</v>
      </c>
      <c r="AF2525" s="2">
        <v>0.77827546296296291</v>
      </c>
      <c r="AG2525" s="2">
        <f t="shared" si="359"/>
        <v>0.79166666666666663</v>
      </c>
      <c r="AH2525" t="s">
        <v>27</v>
      </c>
    </row>
    <row r="2526" spans="1:34" x14ac:dyDescent="0.2">
      <c r="A2526">
        <v>1386023</v>
      </c>
      <c r="B2526" t="s">
        <v>20</v>
      </c>
      <c r="C2526" t="s">
        <v>154</v>
      </c>
      <c r="D2526" t="s">
        <v>22</v>
      </c>
      <c r="E2526">
        <v>53202</v>
      </c>
      <c r="F2526" t="s">
        <v>23</v>
      </c>
      <c r="G2526" t="s">
        <v>108</v>
      </c>
      <c r="H2526">
        <v>330</v>
      </c>
      <c r="I2526" t="s">
        <v>54</v>
      </c>
      <c r="J2526">
        <f>VLOOKUP(I2526,[1]Key!$A$1:$C$72,2,FALSE)</f>
        <v>43.046570000000003</v>
      </c>
      <c r="K2526">
        <f>VLOOKUP(I2526,[1]Key!$A$1:$C$72,3,FALSE)</f>
        <v>-87.908720000000002</v>
      </c>
      <c r="L2526" t="s">
        <v>54</v>
      </c>
      <c r="M2526">
        <f>VLOOKUP(L2526,[1]Key!$A$1:$C$72,2,FALSE)</f>
        <v>43.046570000000003</v>
      </c>
      <c r="N2526">
        <f>VLOOKUP(L2526,[1]Key!$A$1:$C$72,3,FALSE)</f>
        <v>-87.908720000000002</v>
      </c>
      <c r="O2526">
        <v>74</v>
      </c>
      <c r="P2526">
        <v>6</v>
      </c>
      <c r="Q2526">
        <v>11.1</v>
      </c>
      <c r="R2526">
        <v>10.5</v>
      </c>
      <c r="S2526">
        <v>444</v>
      </c>
      <c r="T2526">
        <f t="shared" si="351"/>
        <v>-1</v>
      </c>
      <c r="U2526" s="1">
        <v>42784</v>
      </c>
      <c r="V2526" s="13">
        <f t="shared" si="352"/>
        <v>42767</v>
      </c>
      <c r="W2526" s="14">
        <f t="shared" si="353"/>
        <v>42784</v>
      </c>
      <c r="X2526" s="1" t="str">
        <f t="shared" si="354"/>
        <v>Saturday</v>
      </c>
      <c r="Y2526" s="2">
        <v>0.72521990740740738</v>
      </c>
      <c r="Z2526" s="2">
        <f t="shared" si="355"/>
        <v>0.70833333333333326</v>
      </c>
      <c r="AA2526">
        <f>1</f>
        <v>1</v>
      </c>
      <c r="AB2526" s="1">
        <v>42784</v>
      </c>
      <c r="AC2526" s="13">
        <f t="shared" si="356"/>
        <v>42767</v>
      </c>
      <c r="AD2526" s="14">
        <f t="shared" si="357"/>
        <v>42784</v>
      </c>
      <c r="AE2526" s="1" t="str">
        <f t="shared" si="358"/>
        <v>Saturday</v>
      </c>
      <c r="AF2526" s="2">
        <v>0.77682870370370372</v>
      </c>
      <c r="AG2526" s="2">
        <f t="shared" si="359"/>
        <v>0.79166666666666663</v>
      </c>
      <c r="AH2526" t="s">
        <v>35</v>
      </c>
    </row>
    <row r="2527" spans="1:34" x14ac:dyDescent="0.2">
      <c r="A2527">
        <v>1250783</v>
      </c>
      <c r="B2527" t="s">
        <v>20</v>
      </c>
      <c r="C2527" t="s">
        <v>28</v>
      </c>
      <c r="D2527" t="s">
        <v>22</v>
      </c>
      <c r="E2527">
        <v>53211</v>
      </c>
      <c r="F2527" t="s">
        <v>23</v>
      </c>
      <c r="G2527" t="s">
        <v>97</v>
      </c>
      <c r="H2527">
        <v>957</v>
      </c>
      <c r="I2527" t="s">
        <v>67</v>
      </c>
      <c r="J2527">
        <f>VLOOKUP(I2527,[1]Key!$A$1:$C$72,2,FALSE)</f>
        <v>43.074890000000003</v>
      </c>
      <c r="K2527">
        <f>VLOOKUP(I2527,[1]Key!$A$1:$C$72,3,FALSE)</f>
        <v>-87.882810000000006</v>
      </c>
      <c r="L2527" t="s">
        <v>39</v>
      </c>
      <c r="M2527">
        <f>VLOOKUP(L2527,[1]Key!$A$1:$C$72,2,FALSE)</f>
        <v>43.03913</v>
      </c>
      <c r="N2527">
        <f>VLOOKUP(L2527,[1]Key!$A$1:$C$72,3,FALSE)</f>
        <v>-87.916150000000002</v>
      </c>
      <c r="O2527">
        <v>30</v>
      </c>
      <c r="P2527">
        <v>0</v>
      </c>
      <c r="Q2527">
        <v>4.5</v>
      </c>
      <c r="R2527">
        <v>4.3</v>
      </c>
      <c r="S2527">
        <v>180</v>
      </c>
      <c r="T2527">
        <f t="shared" si="351"/>
        <v>-1</v>
      </c>
      <c r="U2527" s="1">
        <v>42784</v>
      </c>
      <c r="V2527" s="13">
        <f t="shared" si="352"/>
        <v>42767</v>
      </c>
      <c r="W2527" s="14">
        <f t="shared" si="353"/>
        <v>42784</v>
      </c>
      <c r="X2527" s="1" t="str">
        <f t="shared" si="354"/>
        <v>Saturday</v>
      </c>
      <c r="Y2527" s="2">
        <v>0.73635416666666664</v>
      </c>
      <c r="Z2527" s="2">
        <f t="shared" si="355"/>
        <v>0.75</v>
      </c>
      <c r="AA2527">
        <f>1</f>
        <v>1</v>
      </c>
      <c r="AB2527" s="1">
        <v>42784</v>
      </c>
      <c r="AC2527" s="13">
        <f t="shared" si="356"/>
        <v>42767</v>
      </c>
      <c r="AD2527" s="14">
        <f t="shared" si="357"/>
        <v>42784</v>
      </c>
      <c r="AE2527" s="1" t="str">
        <f t="shared" si="358"/>
        <v>Saturday</v>
      </c>
      <c r="AF2527" s="2">
        <v>0.75752314814814825</v>
      </c>
      <c r="AG2527" s="2">
        <f t="shared" si="359"/>
        <v>0.75</v>
      </c>
      <c r="AH2527" t="s">
        <v>27</v>
      </c>
    </row>
    <row r="2528" spans="1:34" x14ac:dyDescent="0.2">
      <c r="A2528">
        <v>1247168</v>
      </c>
      <c r="B2528" t="s">
        <v>20</v>
      </c>
      <c r="C2528" t="s">
        <v>28</v>
      </c>
      <c r="D2528" t="s">
        <v>22</v>
      </c>
      <c r="E2528">
        <v>53212</v>
      </c>
      <c r="F2528" t="s">
        <v>23</v>
      </c>
      <c r="G2528" t="s">
        <v>97</v>
      </c>
      <c r="H2528">
        <v>976</v>
      </c>
      <c r="I2528" t="s">
        <v>51</v>
      </c>
      <c r="J2528">
        <f>VLOOKUP(I2528,[1]Key!$A$1:$C$72,2,FALSE)</f>
        <v>43.05536</v>
      </c>
      <c r="K2528">
        <f>VLOOKUP(I2528,[1]Key!$A$1:$C$72,3,FALSE)</f>
        <v>-87.90504</v>
      </c>
      <c r="L2528" t="s">
        <v>47</v>
      </c>
      <c r="M2528">
        <f>VLOOKUP(L2528,[1]Key!$A$1:$C$72,2,FALSE)</f>
        <v>43.049230000000001</v>
      </c>
      <c r="N2528">
        <f>VLOOKUP(L2528,[1]Key!$A$1:$C$72,3,FALSE)</f>
        <v>-87.911940000000001</v>
      </c>
      <c r="O2528">
        <v>5</v>
      </c>
      <c r="P2528">
        <v>0</v>
      </c>
      <c r="Q2528">
        <v>0.8</v>
      </c>
      <c r="R2528">
        <v>0.7</v>
      </c>
      <c r="S2528">
        <v>30</v>
      </c>
      <c r="T2528">
        <f t="shared" si="351"/>
        <v>-1</v>
      </c>
      <c r="U2528" s="1">
        <v>42784</v>
      </c>
      <c r="V2528" s="13">
        <f t="shared" si="352"/>
        <v>42767</v>
      </c>
      <c r="W2528" s="14">
        <f t="shared" si="353"/>
        <v>42784</v>
      </c>
      <c r="X2528" s="1" t="str">
        <f t="shared" si="354"/>
        <v>Saturday</v>
      </c>
      <c r="Y2528" s="2">
        <v>0.73736111111111102</v>
      </c>
      <c r="Z2528" s="2">
        <f t="shared" si="355"/>
        <v>0.75</v>
      </c>
      <c r="AA2528">
        <f>1</f>
        <v>1</v>
      </c>
      <c r="AB2528" s="1">
        <v>42784</v>
      </c>
      <c r="AC2528" s="13">
        <f t="shared" si="356"/>
        <v>42767</v>
      </c>
      <c r="AD2528" s="14">
        <f t="shared" si="357"/>
        <v>42784</v>
      </c>
      <c r="AE2528" s="1" t="str">
        <f t="shared" si="358"/>
        <v>Saturday</v>
      </c>
      <c r="AF2528" s="2">
        <v>0.74076388888888889</v>
      </c>
      <c r="AG2528" s="2">
        <f t="shared" si="359"/>
        <v>0.75</v>
      </c>
      <c r="AH2528" t="s">
        <v>27</v>
      </c>
    </row>
    <row r="2529" spans="1:34" x14ac:dyDescent="0.2">
      <c r="A2529">
        <v>1365846</v>
      </c>
      <c r="B2529" t="s">
        <v>20</v>
      </c>
      <c r="C2529" t="s">
        <v>100</v>
      </c>
      <c r="D2529" t="s">
        <v>22</v>
      </c>
      <c r="E2529">
        <v>53233</v>
      </c>
      <c r="F2529" t="s">
        <v>23</v>
      </c>
      <c r="G2529" t="s">
        <v>24</v>
      </c>
      <c r="H2529">
        <v>5520</v>
      </c>
      <c r="I2529" t="s">
        <v>36</v>
      </c>
      <c r="J2529">
        <f>VLOOKUP(I2529,[1]Key!$A$1:$C$72,2,FALSE)</f>
        <v>43.038580000000003</v>
      </c>
      <c r="K2529">
        <f>VLOOKUP(I2529,[1]Key!$A$1:$C$72,3,FALSE)</f>
        <v>-87.90934</v>
      </c>
      <c r="L2529" t="s">
        <v>74</v>
      </c>
      <c r="M2529">
        <f>VLOOKUP(L2529,[1]Key!$A$1:$C$72,2,FALSE)</f>
        <v>43.040154000000001</v>
      </c>
      <c r="N2529">
        <f>VLOOKUP(L2529,[1]Key!$A$1:$C$72,3,FALSE)</f>
        <v>-87.932113000000001</v>
      </c>
      <c r="O2529">
        <v>11</v>
      </c>
      <c r="P2529">
        <v>0</v>
      </c>
      <c r="Q2529">
        <v>1.7</v>
      </c>
      <c r="R2529">
        <v>1.6</v>
      </c>
      <c r="S2529">
        <v>66</v>
      </c>
      <c r="T2529">
        <f t="shared" si="351"/>
        <v>-1</v>
      </c>
      <c r="U2529" s="1">
        <v>42785</v>
      </c>
      <c r="V2529" s="13">
        <f t="shared" si="352"/>
        <v>42767</v>
      </c>
      <c r="W2529" s="14">
        <f t="shared" si="353"/>
        <v>42785</v>
      </c>
      <c r="X2529" s="1" t="str">
        <f t="shared" si="354"/>
        <v>Sunday</v>
      </c>
      <c r="Y2529" s="2">
        <v>6.09837962962963E-2</v>
      </c>
      <c r="Z2529" s="2">
        <f t="shared" si="355"/>
        <v>4.1666666666666664E-2</v>
      </c>
      <c r="AA2529">
        <f>1</f>
        <v>1</v>
      </c>
      <c r="AB2529" s="1">
        <v>42785</v>
      </c>
      <c r="AC2529" s="13">
        <f t="shared" si="356"/>
        <v>42767</v>
      </c>
      <c r="AD2529" s="14">
        <f t="shared" si="357"/>
        <v>42785</v>
      </c>
      <c r="AE2529" s="1" t="str">
        <f t="shared" si="358"/>
        <v>Sunday</v>
      </c>
      <c r="AF2529" s="2">
        <v>6.8692129629629631E-2</v>
      </c>
      <c r="AG2529" s="2">
        <f t="shared" si="359"/>
        <v>8.3333333333333329E-2</v>
      </c>
      <c r="AH2529" t="s">
        <v>27</v>
      </c>
    </row>
    <row r="2530" spans="1:34" x14ac:dyDescent="0.2">
      <c r="A2530">
        <v>1373301</v>
      </c>
      <c r="B2530" t="s">
        <v>20</v>
      </c>
      <c r="C2530" t="s">
        <v>133</v>
      </c>
      <c r="D2530" t="s">
        <v>22</v>
      </c>
      <c r="E2530">
        <v>53092</v>
      </c>
      <c r="F2530" t="s">
        <v>23</v>
      </c>
      <c r="G2530" t="s">
        <v>24</v>
      </c>
      <c r="H2530">
        <v>5492</v>
      </c>
      <c r="I2530" t="s">
        <v>77</v>
      </c>
      <c r="J2530">
        <f>VLOOKUP(I2530,[1]Key!$A$1:$C$72,2,FALSE)</f>
        <v>43.074655999999997</v>
      </c>
      <c r="K2530">
        <f>VLOOKUP(I2530,[1]Key!$A$1:$C$72,3,FALSE)</f>
        <v>-87.889011999999994</v>
      </c>
      <c r="L2530" t="s">
        <v>78</v>
      </c>
      <c r="M2530">
        <f>VLOOKUP(L2530,[1]Key!$A$1:$C$72,2,FALSE)</f>
        <v>43.060250000000003</v>
      </c>
      <c r="N2530">
        <f>VLOOKUP(L2530,[1]Key!$A$1:$C$72,3,FALSE)</f>
        <v>-87.892169999999993</v>
      </c>
      <c r="O2530">
        <v>7</v>
      </c>
      <c r="P2530">
        <v>0</v>
      </c>
      <c r="Q2530">
        <v>1.1000000000000001</v>
      </c>
      <c r="R2530">
        <v>1</v>
      </c>
      <c r="S2530">
        <v>42</v>
      </c>
      <c r="T2530">
        <f t="shared" si="351"/>
        <v>-1</v>
      </c>
      <c r="U2530" s="1">
        <v>42785</v>
      </c>
      <c r="V2530" s="13">
        <f t="shared" si="352"/>
        <v>42767</v>
      </c>
      <c r="W2530" s="14">
        <f t="shared" si="353"/>
        <v>42785</v>
      </c>
      <c r="X2530" s="1" t="str">
        <f t="shared" si="354"/>
        <v>Sunday</v>
      </c>
      <c r="Y2530" s="2">
        <v>0.10424768518518518</v>
      </c>
      <c r="Z2530" s="2">
        <f t="shared" si="355"/>
        <v>0.125</v>
      </c>
      <c r="AA2530">
        <f>1</f>
        <v>1</v>
      </c>
      <c r="AB2530" s="1">
        <v>42785</v>
      </c>
      <c r="AC2530" s="13">
        <f t="shared" si="356"/>
        <v>42767</v>
      </c>
      <c r="AD2530" s="14">
        <f t="shared" si="357"/>
        <v>42785</v>
      </c>
      <c r="AE2530" s="1" t="str">
        <f t="shared" si="358"/>
        <v>Sunday</v>
      </c>
      <c r="AF2530" s="2">
        <v>0.10942129629629631</v>
      </c>
      <c r="AG2530" s="2">
        <f t="shared" si="359"/>
        <v>0.125</v>
      </c>
      <c r="AH2530" t="s">
        <v>27</v>
      </c>
    </row>
    <row r="2531" spans="1:34" x14ac:dyDescent="0.2">
      <c r="A2531">
        <v>1426100</v>
      </c>
      <c r="B2531" t="s">
        <v>20</v>
      </c>
      <c r="C2531" t="s">
        <v>100</v>
      </c>
      <c r="D2531" t="s">
        <v>22</v>
      </c>
      <c r="E2531">
        <v>53233</v>
      </c>
      <c r="F2531" t="s">
        <v>23</v>
      </c>
      <c r="G2531" t="s">
        <v>24</v>
      </c>
      <c r="H2531">
        <v>5448</v>
      </c>
      <c r="I2531" t="s">
        <v>74</v>
      </c>
      <c r="J2531">
        <f>VLOOKUP(I2531,[1]Key!$A$1:$C$72,2,FALSE)</f>
        <v>43.040154000000001</v>
      </c>
      <c r="K2531">
        <f>VLOOKUP(I2531,[1]Key!$A$1:$C$72,3,FALSE)</f>
        <v>-87.932113000000001</v>
      </c>
      <c r="L2531" t="s">
        <v>62</v>
      </c>
      <c r="M2531">
        <f>VLOOKUP(L2531,[1]Key!$A$1:$C$72,2,FALSE)</f>
        <v>43.058010000000003</v>
      </c>
      <c r="N2531">
        <f>VLOOKUP(L2531,[1]Key!$A$1:$C$72,3,FALSE)</f>
        <v>-87.877300000000005</v>
      </c>
      <c r="O2531">
        <v>28</v>
      </c>
      <c r="P2531">
        <v>0</v>
      </c>
      <c r="Q2531">
        <v>4.2</v>
      </c>
      <c r="R2531">
        <v>4</v>
      </c>
      <c r="S2531">
        <v>168</v>
      </c>
      <c r="T2531">
        <f t="shared" si="351"/>
        <v>-1</v>
      </c>
      <c r="U2531" s="1">
        <v>42785</v>
      </c>
      <c r="V2531" s="13">
        <f t="shared" si="352"/>
        <v>42767</v>
      </c>
      <c r="W2531" s="14">
        <f t="shared" si="353"/>
        <v>42785</v>
      </c>
      <c r="X2531" s="1" t="str">
        <f t="shared" si="354"/>
        <v>Sunday</v>
      </c>
      <c r="Y2531" s="2">
        <v>0.40539351851851851</v>
      </c>
      <c r="Z2531" s="2">
        <f t="shared" si="355"/>
        <v>0.41666666666666663</v>
      </c>
      <c r="AA2531">
        <f>1</f>
        <v>1</v>
      </c>
      <c r="AB2531" s="1">
        <v>42785</v>
      </c>
      <c r="AC2531" s="13">
        <f t="shared" si="356"/>
        <v>42767</v>
      </c>
      <c r="AD2531" s="14">
        <f t="shared" si="357"/>
        <v>42785</v>
      </c>
      <c r="AE2531" s="1" t="str">
        <f t="shared" si="358"/>
        <v>Sunday</v>
      </c>
      <c r="AF2531" s="2">
        <v>0.42489583333333331</v>
      </c>
      <c r="AG2531" s="2">
        <f t="shared" si="359"/>
        <v>0.41666666666666663</v>
      </c>
      <c r="AH2531" t="s">
        <v>27</v>
      </c>
    </row>
    <row r="2532" spans="1:34" x14ac:dyDescent="0.2">
      <c r="A2532">
        <v>1298099</v>
      </c>
      <c r="B2532" t="s">
        <v>20</v>
      </c>
      <c r="C2532" t="s">
        <v>28</v>
      </c>
      <c r="D2532" t="s">
        <v>22</v>
      </c>
      <c r="E2532">
        <v>53233</v>
      </c>
      <c r="F2532" t="s">
        <v>23</v>
      </c>
      <c r="G2532" t="s">
        <v>24</v>
      </c>
      <c r="H2532">
        <v>78</v>
      </c>
      <c r="I2532" t="s">
        <v>85</v>
      </c>
      <c r="J2532">
        <f>VLOOKUP(I2532,[1]Key!$A$1:$C$72,2,FALSE)</f>
        <v>43.041646999999998</v>
      </c>
      <c r="K2532">
        <f>VLOOKUP(I2532,[1]Key!$A$1:$C$72,3,FALSE)</f>
        <v>-87.927257999999995</v>
      </c>
      <c r="L2532" t="s">
        <v>39</v>
      </c>
      <c r="M2532">
        <f>VLOOKUP(L2532,[1]Key!$A$1:$C$72,2,FALSE)</f>
        <v>43.03913</v>
      </c>
      <c r="N2532">
        <f>VLOOKUP(L2532,[1]Key!$A$1:$C$72,3,FALSE)</f>
        <v>-87.916150000000002</v>
      </c>
      <c r="O2532">
        <v>7</v>
      </c>
      <c r="P2532">
        <v>0</v>
      </c>
      <c r="Q2532">
        <v>1.1000000000000001</v>
      </c>
      <c r="R2532">
        <v>1</v>
      </c>
      <c r="S2532">
        <v>42</v>
      </c>
      <c r="T2532">
        <f t="shared" si="351"/>
        <v>-1</v>
      </c>
      <c r="U2532" s="1">
        <v>42785</v>
      </c>
      <c r="V2532" s="13">
        <f t="shared" si="352"/>
        <v>42767</v>
      </c>
      <c r="W2532" s="14">
        <f t="shared" si="353"/>
        <v>42785</v>
      </c>
      <c r="X2532" s="1" t="str">
        <f t="shared" si="354"/>
        <v>Sunday</v>
      </c>
      <c r="Y2532" s="2">
        <v>0.43258101851851855</v>
      </c>
      <c r="Z2532" s="2">
        <f t="shared" si="355"/>
        <v>0.41666666666666663</v>
      </c>
      <c r="AA2532">
        <f>1</f>
        <v>1</v>
      </c>
      <c r="AB2532" s="1">
        <v>42785</v>
      </c>
      <c r="AC2532" s="13">
        <f t="shared" si="356"/>
        <v>42767</v>
      </c>
      <c r="AD2532" s="14">
        <f t="shared" si="357"/>
        <v>42785</v>
      </c>
      <c r="AE2532" s="1" t="str">
        <f t="shared" si="358"/>
        <v>Sunday</v>
      </c>
      <c r="AF2532" s="2">
        <v>0.4369791666666667</v>
      </c>
      <c r="AG2532" s="2">
        <f t="shared" si="359"/>
        <v>0.41666666666666663</v>
      </c>
      <c r="AH2532" t="s">
        <v>27</v>
      </c>
    </row>
    <row r="2533" spans="1:34" x14ac:dyDescent="0.2">
      <c r="A2533">
        <v>1250783</v>
      </c>
      <c r="B2533" t="s">
        <v>20</v>
      </c>
      <c r="C2533" t="s">
        <v>28</v>
      </c>
      <c r="D2533" t="s">
        <v>22</v>
      </c>
      <c r="E2533">
        <v>53211</v>
      </c>
      <c r="F2533" t="s">
        <v>23</v>
      </c>
      <c r="G2533" t="s">
        <v>97</v>
      </c>
      <c r="H2533">
        <v>11094</v>
      </c>
      <c r="I2533" t="s">
        <v>63</v>
      </c>
      <c r="J2533">
        <f>VLOOKUP(I2533,[1]Key!$A$1:$C$72,2,FALSE)</f>
        <v>43.078530000000001</v>
      </c>
      <c r="K2533">
        <f>VLOOKUP(I2533,[1]Key!$A$1:$C$72,3,FALSE)</f>
        <v>-87.882620000000003</v>
      </c>
      <c r="L2533" t="s">
        <v>31</v>
      </c>
      <c r="M2533">
        <f>VLOOKUP(L2533,[1]Key!$A$1:$C$72,2,FALSE)</f>
        <v>43.03519</v>
      </c>
      <c r="N2533">
        <f>VLOOKUP(L2533,[1]Key!$A$1:$C$72,3,FALSE)</f>
        <v>-87.907390000000007</v>
      </c>
      <c r="O2533">
        <v>27</v>
      </c>
      <c r="P2533">
        <v>0</v>
      </c>
      <c r="Q2533">
        <v>4.0999999999999996</v>
      </c>
      <c r="R2533">
        <v>3.8</v>
      </c>
      <c r="S2533">
        <v>162</v>
      </c>
      <c r="T2533">
        <f t="shared" si="351"/>
        <v>-1</v>
      </c>
      <c r="U2533" s="1">
        <v>42785</v>
      </c>
      <c r="V2533" s="13">
        <f t="shared" si="352"/>
        <v>42767</v>
      </c>
      <c r="W2533" s="14">
        <f t="shared" si="353"/>
        <v>42785</v>
      </c>
      <c r="X2533" s="1" t="str">
        <f t="shared" si="354"/>
        <v>Sunday</v>
      </c>
      <c r="Y2533" s="2">
        <v>0.50387731481481479</v>
      </c>
      <c r="Z2533" s="2">
        <f t="shared" si="355"/>
        <v>0.5</v>
      </c>
      <c r="AA2533">
        <f>1</f>
        <v>1</v>
      </c>
      <c r="AB2533" s="1">
        <v>42785</v>
      </c>
      <c r="AC2533" s="13">
        <f t="shared" si="356"/>
        <v>42767</v>
      </c>
      <c r="AD2533" s="14">
        <f t="shared" si="357"/>
        <v>42785</v>
      </c>
      <c r="AE2533" s="1" t="str">
        <f t="shared" si="358"/>
        <v>Sunday</v>
      </c>
      <c r="AF2533" s="2">
        <v>0.52270833333333333</v>
      </c>
      <c r="AG2533" s="2">
        <f t="shared" si="359"/>
        <v>0.54166666666666663</v>
      </c>
      <c r="AH2533" t="s">
        <v>27</v>
      </c>
    </row>
    <row r="2534" spans="1:34" x14ac:dyDescent="0.2">
      <c r="A2534">
        <v>1365846</v>
      </c>
      <c r="B2534" t="s">
        <v>20</v>
      </c>
      <c r="C2534" t="s">
        <v>100</v>
      </c>
      <c r="D2534" t="s">
        <v>22</v>
      </c>
      <c r="E2534">
        <v>53233</v>
      </c>
      <c r="F2534" t="s">
        <v>23</v>
      </c>
      <c r="G2534" t="s">
        <v>24</v>
      </c>
      <c r="H2534">
        <v>5493</v>
      </c>
      <c r="I2534" t="s">
        <v>74</v>
      </c>
      <c r="J2534">
        <f>VLOOKUP(I2534,[1]Key!$A$1:$C$72,2,FALSE)</f>
        <v>43.040154000000001</v>
      </c>
      <c r="K2534">
        <f>VLOOKUP(I2534,[1]Key!$A$1:$C$72,3,FALSE)</f>
        <v>-87.932113000000001</v>
      </c>
      <c r="L2534" t="s">
        <v>36</v>
      </c>
      <c r="M2534">
        <f>VLOOKUP(L2534,[1]Key!$A$1:$C$72,2,FALSE)</f>
        <v>43.038580000000003</v>
      </c>
      <c r="N2534">
        <f>VLOOKUP(L2534,[1]Key!$A$1:$C$72,3,FALSE)</f>
        <v>-87.90934</v>
      </c>
      <c r="O2534">
        <v>12</v>
      </c>
      <c r="P2534">
        <v>0</v>
      </c>
      <c r="Q2534">
        <v>1.8</v>
      </c>
      <c r="R2534">
        <v>1.7</v>
      </c>
      <c r="S2534">
        <v>72</v>
      </c>
      <c r="T2534">
        <f t="shared" si="351"/>
        <v>-1</v>
      </c>
      <c r="U2534" s="1">
        <v>42785</v>
      </c>
      <c r="V2534" s="13">
        <f t="shared" si="352"/>
        <v>42767</v>
      </c>
      <c r="W2534" s="14">
        <f t="shared" si="353"/>
        <v>42785</v>
      </c>
      <c r="X2534" s="1" t="str">
        <f t="shared" si="354"/>
        <v>Sunday</v>
      </c>
      <c r="Y2534" s="2">
        <v>0.57310185185185192</v>
      </c>
      <c r="Z2534" s="2">
        <f t="shared" si="355"/>
        <v>0.58333333333333326</v>
      </c>
      <c r="AA2534">
        <f>1</f>
        <v>1</v>
      </c>
      <c r="AB2534" s="1">
        <v>42785</v>
      </c>
      <c r="AC2534" s="13">
        <f t="shared" si="356"/>
        <v>42767</v>
      </c>
      <c r="AD2534" s="14">
        <f t="shared" si="357"/>
        <v>42785</v>
      </c>
      <c r="AE2534" s="1" t="str">
        <f t="shared" si="358"/>
        <v>Sunday</v>
      </c>
      <c r="AF2534" s="2">
        <v>0.58142361111111118</v>
      </c>
      <c r="AG2534" s="2">
        <f t="shared" si="359"/>
        <v>0.58333333333333326</v>
      </c>
      <c r="AH2534" t="s">
        <v>27</v>
      </c>
    </row>
    <row r="2535" spans="1:34" x14ac:dyDescent="0.2">
      <c r="A2535">
        <v>1154367</v>
      </c>
      <c r="B2535" t="s">
        <v>20</v>
      </c>
      <c r="C2535" t="s">
        <v>28</v>
      </c>
      <c r="D2535" t="s">
        <v>22</v>
      </c>
      <c r="E2535">
        <v>53202</v>
      </c>
      <c r="F2535" t="s">
        <v>23</v>
      </c>
      <c r="G2535" t="s">
        <v>24</v>
      </c>
      <c r="H2535">
        <v>5432</v>
      </c>
      <c r="I2535" t="s">
        <v>80</v>
      </c>
      <c r="J2535">
        <f>VLOOKUP(I2535,[1]Key!$A$1:$C$72,2,FALSE)</f>
        <v>43.052460000000004</v>
      </c>
      <c r="K2535">
        <f>VLOOKUP(I2535,[1]Key!$A$1:$C$72,3,FALSE)</f>
        <v>-87.891000000000005</v>
      </c>
      <c r="L2535" t="s">
        <v>61</v>
      </c>
      <c r="M2535">
        <f>VLOOKUP(L2535,[1]Key!$A$1:$C$72,2,FALSE)</f>
        <v>43.058619999999998</v>
      </c>
      <c r="N2535">
        <f>VLOOKUP(L2535,[1]Key!$A$1:$C$72,3,FALSE)</f>
        <v>-87.885319999999993</v>
      </c>
      <c r="O2535">
        <v>9</v>
      </c>
      <c r="P2535">
        <v>0</v>
      </c>
      <c r="Q2535">
        <v>1.4</v>
      </c>
      <c r="R2535">
        <v>1.3</v>
      </c>
      <c r="S2535">
        <v>54</v>
      </c>
      <c r="T2535">
        <f t="shared" si="351"/>
        <v>-1</v>
      </c>
      <c r="U2535" s="1">
        <v>42785</v>
      </c>
      <c r="V2535" s="13">
        <f t="shared" si="352"/>
        <v>42767</v>
      </c>
      <c r="W2535" s="14">
        <f t="shared" si="353"/>
        <v>42785</v>
      </c>
      <c r="X2535" s="1" t="str">
        <f t="shared" si="354"/>
        <v>Sunday</v>
      </c>
      <c r="Y2535" s="2">
        <v>0.61591435185185184</v>
      </c>
      <c r="Z2535" s="2">
        <f t="shared" si="355"/>
        <v>0.625</v>
      </c>
      <c r="AA2535">
        <f>1</f>
        <v>1</v>
      </c>
      <c r="AB2535" s="1">
        <v>42785</v>
      </c>
      <c r="AC2535" s="13">
        <f t="shared" si="356"/>
        <v>42767</v>
      </c>
      <c r="AD2535" s="14">
        <f t="shared" si="357"/>
        <v>42785</v>
      </c>
      <c r="AE2535" s="1" t="str">
        <f t="shared" si="358"/>
        <v>Sunday</v>
      </c>
      <c r="AF2535" s="2">
        <v>0.62165509259259266</v>
      </c>
      <c r="AG2535" s="2">
        <f t="shared" si="359"/>
        <v>0.625</v>
      </c>
      <c r="AH2535" t="s">
        <v>27</v>
      </c>
    </row>
    <row r="2536" spans="1:34" x14ac:dyDescent="0.2">
      <c r="A2536">
        <v>1381222</v>
      </c>
      <c r="B2536" t="s">
        <v>20</v>
      </c>
      <c r="C2536" t="s">
        <v>21</v>
      </c>
      <c r="D2536" t="s">
        <v>22</v>
      </c>
      <c r="E2536">
        <v>53213</v>
      </c>
      <c r="F2536" t="s">
        <v>23</v>
      </c>
      <c r="G2536" t="s">
        <v>108</v>
      </c>
      <c r="H2536">
        <v>332</v>
      </c>
      <c r="I2536" t="s">
        <v>58</v>
      </c>
      <c r="J2536">
        <f>VLOOKUP(I2536,[1]Key!$A$1:$C$72,2,FALSE)</f>
        <v>43.052630000000001</v>
      </c>
      <c r="K2536">
        <f>VLOOKUP(I2536,[1]Key!$A$1:$C$72,3,FALSE)</f>
        <v>-88.016319999999993</v>
      </c>
      <c r="L2536" t="s">
        <v>58</v>
      </c>
      <c r="M2536">
        <f>VLOOKUP(L2536,[1]Key!$A$1:$C$72,2,FALSE)</f>
        <v>43.052630000000001</v>
      </c>
      <c r="N2536">
        <f>VLOOKUP(L2536,[1]Key!$A$1:$C$72,3,FALSE)</f>
        <v>-88.016319999999993</v>
      </c>
      <c r="O2536">
        <v>50</v>
      </c>
      <c r="P2536">
        <v>4</v>
      </c>
      <c r="Q2536">
        <v>7.5</v>
      </c>
      <c r="R2536">
        <v>7.1</v>
      </c>
      <c r="S2536">
        <v>300</v>
      </c>
      <c r="T2536">
        <f t="shared" si="351"/>
        <v>-1</v>
      </c>
      <c r="U2536" s="1">
        <v>42785</v>
      </c>
      <c r="V2536" s="13">
        <f t="shared" si="352"/>
        <v>42767</v>
      </c>
      <c r="W2536" s="14">
        <f t="shared" si="353"/>
        <v>42785</v>
      </c>
      <c r="X2536" s="1" t="str">
        <f t="shared" si="354"/>
        <v>Sunday</v>
      </c>
      <c r="Y2536" s="2">
        <v>0.62725694444444446</v>
      </c>
      <c r="Z2536" s="2">
        <f t="shared" si="355"/>
        <v>0.625</v>
      </c>
      <c r="AA2536">
        <f>1</f>
        <v>1</v>
      </c>
      <c r="AB2536" s="1">
        <v>42785</v>
      </c>
      <c r="AC2536" s="13">
        <f t="shared" si="356"/>
        <v>42767</v>
      </c>
      <c r="AD2536" s="14">
        <f t="shared" si="357"/>
        <v>42785</v>
      </c>
      <c r="AE2536" s="1" t="str">
        <f t="shared" si="358"/>
        <v>Sunday</v>
      </c>
      <c r="AF2536" s="2">
        <v>0.66234953703703703</v>
      </c>
      <c r="AG2536" s="2">
        <f t="shared" si="359"/>
        <v>0.66666666666666663</v>
      </c>
      <c r="AH2536" t="s">
        <v>35</v>
      </c>
    </row>
    <row r="2537" spans="1:34" x14ac:dyDescent="0.2">
      <c r="A2537">
        <v>1400126</v>
      </c>
      <c r="B2537" t="s">
        <v>20</v>
      </c>
      <c r="C2537" t="s">
        <v>28</v>
      </c>
      <c r="D2537" t="s">
        <v>22</v>
      </c>
      <c r="E2537">
        <v>53211</v>
      </c>
      <c r="F2537" t="s">
        <v>23</v>
      </c>
      <c r="G2537" t="s">
        <v>24</v>
      </c>
      <c r="H2537">
        <v>88</v>
      </c>
      <c r="I2537" t="s">
        <v>81</v>
      </c>
      <c r="J2537">
        <f>VLOOKUP(I2537,[1]Key!$A$1:$C$72,2,FALSE)</f>
        <v>43.06033</v>
      </c>
      <c r="K2537">
        <f>VLOOKUP(I2537,[1]Key!$A$1:$C$72,3,FALSE)</f>
        <v>-87.89546</v>
      </c>
      <c r="L2537" t="s">
        <v>60</v>
      </c>
      <c r="M2537">
        <f>VLOOKUP(L2537,[1]Key!$A$1:$C$72,2,FALSE)</f>
        <v>43.066893999999998</v>
      </c>
      <c r="N2537">
        <f>VLOOKUP(L2537,[1]Key!$A$1:$C$72,3,FALSE)</f>
        <v>-87.877936000000005</v>
      </c>
      <c r="O2537">
        <v>10</v>
      </c>
      <c r="P2537">
        <v>0</v>
      </c>
      <c r="Q2537">
        <v>1.5</v>
      </c>
      <c r="R2537">
        <v>1.4</v>
      </c>
      <c r="S2537">
        <v>60</v>
      </c>
      <c r="T2537">
        <f t="shared" si="351"/>
        <v>-1</v>
      </c>
      <c r="U2537" s="1">
        <v>42778</v>
      </c>
      <c r="V2537" s="13">
        <f t="shared" si="352"/>
        <v>42767</v>
      </c>
      <c r="W2537" s="14">
        <f t="shared" si="353"/>
        <v>42778</v>
      </c>
      <c r="X2537" s="1" t="str">
        <f t="shared" si="354"/>
        <v>Sunday</v>
      </c>
      <c r="Y2537" s="2">
        <v>0.93252314814814818</v>
      </c>
      <c r="Z2537" s="2">
        <f t="shared" si="355"/>
        <v>0.91666666666666663</v>
      </c>
      <c r="AA2537">
        <f>1</f>
        <v>1</v>
      </c>
      <c r="AB2537" s="1">
        <v>42778</v>
      </c>
      <c r="AC2537" s="13">
        <f t="shared" si="356"/>
        <v>42767</v>
      </c>
      <c r="AD2537" s="14">
        <f t="shared" si="357"/>
        <v>42778</v>
      </c>
      <c r="AE2537" s="1" t="str">
        <f t="shared" si="358"/>
        <v>Sunday</v>
      </c>
      <c r="AF2537" s="2">
        <v>0.93913194444444448</v>
      </c>
      <c r="AG2537" s="2">
        <f t="shared" si="359"/>
        <v>0.95833333333333326</v>
      </c>
      <c r="AH2537" t="s">
        <v>27</v>
      </c>
    </row>
    <row r="2538" spans="1:34" x14ac:dyDescent="0.2">
      <c r="A2538">
        <v>1466945</v>
      </c>
      <c r="B2538" t="s">
        <v>20</v>
      </c>
      <c r="C2538" t="s">
        <v>28</v>
      </c>
      <c r="D2538" t="s">
        <v>22</v>
      </c>
      <c r="E2538">
        <v>53211</v>
      </c>
      <c r="F2538" t="s">
        <v>23</v>
      </c>
      <c r="G2538" t="s">
        <v>24</v>
      </c>
      <c r="H2538">
        <v>5538</v>
      </c>
      <c r="I2538" t="s">
        <v>93</v>
      </c>
      <c r="J2538">
        <f>VLOOKUP(I2538,[1]Key!$A$1:$C$72,2,FALSE)</f>
        <v>43.069021999999997</v>
      </c>
      <c r="K2538">
        <f>VLOOKUP(I2538,[1]Key!$A$1:$C$72,3,FALSE)</f>
        <v>-87.887940999999998</v>
      </c>
      <c r="L2538" t="s">
        <v>67</v>
      </c>
      <c r="M2538">
        <f>VLOOKUP(L2538,[1]Key!$A$1:$C$72,2,FALSE)</f>
        <v>43.074890000000003</v>
      </c>
      <c r="N2538">
        <f>VLOOKUP(L2538,[1]Key!$A$1:$C$72,3,FALSE)</f>
        <v>-87.882810000000006</v>
      </c>
      <c r="O2538">
        <v>6</v>
      </c>
      <c r="P2538">
        <v>0</v>
      </c>
      <c r="Q2538">
        <v>0.9</v>
      </c>
      <c r="R2538">
        <v>0.9</v>
      </c>
      <c r="S2538">
        <v>36</v>
      </c>
      <c r="T2538">
        <f t="shared" si="351"/>
        <v>-1</v>
      </c>
      <c r="U2538" s="1">
        <v>42779</v>
      </c>
      <c r="V2538" s="13">
        <f t="shared" si="352"/>
        <v>42767</v>
      </c>
      <c r="W2538" s="14">
        <f t="shared" si="353"/>
        <v>42779</v>
      </c>
      <c r="X2538" s="1" t="str">
        <f t="shared" si="354"/>
        <v>Monday</v>
      </c>
      <c r="Y2538" s="2">
        <v>0.36554398148148143</v>
      </c>
      <c r="Z2538" s="2">
        <f t="shared" si="355"/>
        <v>0.375</v>
      </c>
      <c r="AA2538">
        <f>1</f>
        <v>1</v>
      </c>
      <c r="AB2538" s="1">
        <v>42779</v>
      </c>
      <c r="AC2538" s="13">
        <f t="shared" si="356"/>
        <v>42767</v>
      </c>
      <c r="AD2538" s="14">
        <f t="shared" si="357"/>
        <v>42779</v>
      </c>
      <c r="AE2538" s="1" t="str">
        <f t="shared" si="358"/>
        <v>Monday</v>
      </c>
      <c r="AF2538" s="2">
        <v>0.37010416666666668</v>
      </c>
      <c r="AG2538" s="2">
        <f t="shared" si="359"/>
        <v>0.375</v>
      </c>
      <c r="AH2538" t="s">
        <v>27</v>
      </c>
    </row>
    <row r="2539" spans="1:34" x14ac:dyDescent="0.2">
      <c r="A2539">
        <v>1152387</v>
      </c>
      <c r="B2539" t="s">
        <v>20</v>
      </c>
      <c r="C2539" t="s">
        <v>28</v>
      </c>
      <c r="D2539" t="s">
        <v>22</v>
      </c>
      <c r="E2539">
        <v>53211</v>
      </c>
      <c r="F2539" t="s">
        <v>23</v>
      </c>
      <c r="G2539" t="s">
        <v>97</v>
      </c>
      <c r="H2539">
        <v>5584</v>
      </c>
      <c r="I2539" t="s">
        <v>60</v>
      </c>
      <c r="J2539">
        <f>VLOOKUP(I2539,[1]Key!$A$1:$C$72,2,FALSE)</f>
        <v>43.066893999999998</v>
      </c>
      <c r="K2539">
        <f>VLOOKUP(I2539,[1]Key!$A$1:$C$72,3,FALSE)</f>
        <v>-87.877936000000005</v>
      </c>
      <c r="L2539" t="s">
        <v>67</v>
      </c>
      <c r="M2539">
        <f>VLOOKUP(L2539,[1]Key!$A$1:$C$72,2,FALSE)</f>
        <v>43.074890000000003</v>
      </c>
      <c r="N2539">
        <f>VLOOKUP(L2539,[1]Key!$A$1:$C$72,3,FALSE)</f>
        <v>-87.882810000000006</v>
      </c>
      <c r="O2539">
        <v>5</v>
      </c>
      <c r="P2539">
        <v>0</v>
      </c>
      <c r="Q2539">
        <v>0.8</v>
      </c>
      <c r="R2539">
        <v>0.7</v>
      </c>
      <c r="S2539">
        <v>30</v>
      </c>
      <c r="T2539">
        <f t="shared" si="351"/>
        <v>-1</v>
      </c>
      <c r="U2539" s="1">
        <v>42779</v>
      </c>
      <c r="V2539" s="13">
        <f t="shared" si="352"/>
        <v>42767</v>
      </c>
      <c r="W2539" s="14">
        <f t="shared" si="353"/>
        <v>42779</v>
      </c>
      <c r="X2539" s="1" t="str">
        <f t="shared" si="354"/>
        <v>Monday</v>
      </c>
      <c r="Y2539" s="2">
        <v>0.41869212962962959</v>
      </c>
      <c r="Z2539" s="2">
        <f t="shared" si="355"/>
        <v>0.41666666666666663</v>
      </c>
      <c r="AA2539">
        <f>1</f>
        <v>1</v>
      </c>
      <c r="AB2539" s="1">
        <v>42779</v>
      </c>
      <c r="AC2539" s="13">
        <f t="shared" si="356"/>
        <v>42767</v>
      </c>
      <c r="AD2539" s="14">
        <f t="shared" si="357"/>
        <v>42779</v>
      </c>
      <c r="AE2539" s="1" t="str">
        <f t="shared" si="358"/>
        <v>Monday</v>
      </c>
      <c r="AF2539" s="2">
        <v>0.42162037037037042</v>
      </c>
      <c r="AG2539" s="2">
        <f t="shared" si="359"/>
        <v>0.41666666666666663</v>
      </c>
      <c r="AH2539" t="s">
        <v>27</v>
      </c>
    </row>
    <row r="2540" spans="1:34" x14ac:dyDescent="0.2">
      <c r="A2540">
        <v>717793</v>
      </c>
      <c r="B2540" t="s">
        <v>20</v>
      </c>
      <c r="C2540" t="s">
        <v>28</v>
      </c>
      <c r="D2540" t="s">
        <v>22</v>
      </c>
      <c r="E2540">
        <v>53202</v>
      </c>
      <c r="F2540" t="s">
        <v>23</v>
      </c>
      <c r="G2540" t="s">
        <v>24</v>
      </c>
      <c r="H2540">
        <v>5516</v>
      </c>
      <c r="I2540" t="s">
        <v>32</v>
      </c>
      <c r="J2540">
        <f>VLOOKUP(I2540,[1]Key!$A$1:$C$72,2,FALSE)</f>
        <v>43.038719999999998</v>
      </c>
      <c r="K2540">
        <f>VLOOKUP(I2540,[1]Key!$A$1:$C$72,3,FALSE)</f>
        <v>-87.905339999999995</v>
      </c>
      <c r="L2540" t="s">
        <v>31</v>
      </c>
      <c r="M2540">
        <f>VLOOKUP(L2540,[1]Key!$A$1:$C$72,2,FALSE)</f>
        <v>43.03519</v>
      </c>
      <c r="N2540">
        <f>VLOOKUP(L2540,[1]Key!$A$1:$C$72,3,FALSE)</f>
        <v>-87.907390000000007</v>
      </c>
      <c r="O2540">
        <v>85</v>
      </c>
      <c r="P2540">
        <v>0</v>
      </c>
      <c r="Q2540">
        <v>12.8</v>
      </c>
      <c r="R2540">
        <v>12.1</v>
      </c>
      <c r="S2540">
        <v>510</v>
      </c>
      <c r="T2540">
        <f t="shared" si="351"/>
        <v>-1</v>
      </c>
      <c r="U2540" s="1">
        <v>42779</v>
      </c>
      <c r="V2540" s="13">
        <f t="shared" si="352"/>
        <v>42767</v>
      </c>
      <c r="W2540" s="14">
        <f t="shared" si="353"/>
        <v>42779</v>
      </c>
      <c r="X2540" s="1" t="str">
        <f t="shared" si="354"/>
        <v>Monday</v>
      </c>
      <c r="Y2540" s="2">
        <v>0.54957175925925927</v>
      </c>
      <c r="Z2540" s="2">
        <f t="shared" si="355"/>
        <v>0.54166666666666663</v>
      </c>
      <c r="AA2540">
        <f>1</f>
        <v>1</v>
      </c>
      <c r="AB2540" s="1">
        <v>42779</v>
      </c>
      <c r="AC2540" s="13">
        <f t="shared" si="356"/>
        <v>42767</v>
      </c>
      <c r="AD2540" s="14">
        <f t="shared" si="357"/>
        <v>42779</v>
      </c>
      <c r="AE2540" s="1" t="str">
        <f t="shared" si="358"/>
        <v>Monday</v>
      </c>
      <c r="AF2540" s="2">
        <v>0.60843749999999996</v>
      </c>
      <c r="AG2540" s="2">
        <f t="shared" si="359"/>
        <v>0.625</v>
      </c>
      <c r="AH2540" t="s">
        <v>27</v>
      </c>
    </row>
    <row r="2541" spans="1:34" x14ac:dyDescent="0.2">
      <c r="A2541">
        <v>1468078</v>
      </c>
      <c r="B2541" t="s">
        <v>20</v>
      </c>
      <c r="C2541" t="s">
        <v>100</v>
      </c>
      <c r="D2541" t="s">
        <v>22</v>
      </c>
      <c r="E2541">
        <v>53209</v>
      </c>
      <c r="F2541" t="s">
        <v>23</v>
      </c>
      <c r="G2541" t="s">
        <v>24</v>
      </c>
      <c r="H2541">
        <v>5476</v>
      </c>
      <c r="I2541" t="s">
        <v>67</v>
      </c>
      <c r="J2541">
        <f>VLOOKUP(I2541,[1]Key!$A$1:$C$72,2,FALSE)</f>
        <v>43.074890000000003</v>
      </c>
      <c r="K2541">
        <f>VLOOKUP(I2541,[1]Key!$A$1:$C$72,3,FALSE)</f>
        <v>-87.882810000000006</v>
      </c>
      <c r="L2541" t="s">
        <v>61</v>
      </c>
      <c r="M2541">
        <f>VLOOKUP(L2541,[1]Key!$A$1:$C$72,2,FALSE)</f>
        <v>43.058619999999998</v>
      </c>
      <c r="N2541">
        <f>VLOOKUP(L2541,[1]Key!$A$1:$C$72,3,FALSE)</f>
        <v>-87.885319999999993</v>
      </c>
      <c r="O2541">
        <v>7</v>
      </c>
      <c r="P2541">
        <v>0</v>
      </c>
      <c r="Q2541">
        <v>1.1000000000000001</v>
      </c>
      <c r="R2541">
        <v>1</v>
      </c>
      <c r="S2541">
        <v>42</v>
      </c>
      <c r="T2541">
        <f t="shared" si="351"/>
        <v>-1</v>
      </c>
      <c r="U2541" s="1">
        <v>42779</v>
      </c>
      <c r="V2541" s="13">
        <f t="shared" si="352"/>
        <v>42767</v>
      </c>
      <c r="W2541" s="14">
        <f t="shared" si="353"/>
        <v>42779</v>
      </c>
      <c r="X2541" s="1" t="str">
        <f t="shared" si="354"/>
        <v>Monday</v>
      </c>
      <c r="Y2541" s="2">
        <v>0.58248842592592587</v>
      </c>
      <c r="Z2541" s="2">
        <f t="shared" si="355"/>
        <v>0.58333333333333326</v>
      </c>
      <c r="AA2541">
        <f>1</f>
        <v>1</v>
      </c>
      <c r="AB2541" s="1">
        <v>42779</v>
      </c>
      <c r="AC2541" s="13">
        <f t="shared" si="356"/>
        <v>42767</v>
      </c>
      <c r="AD2541" s="14">
        <f t="shared" si="357"/>
        <v>42779</v>
      </c>
      <c r="AE2541" s="1" t="str">
        <f t="shared" si="358"/>
        <v>Monday</v>
      </c>
      <c r="AF2541" s="2">
        <v>0.58716435185185178</v>
      </c>
      <c r="AG2541" s="2">
        <f t="shared" si="359"/>
        <v>0.58333333333333326</v>
      </c>
      <c r="AH2541" t="s">
        <v>27</v>
      </c>
    </row>
    <row r="2542" spans="1:34" x14ac:dyDescent="0.2">
      <c r="A2542">
        <v>1370752</v>
      </c>
      <c r="B2542" t="s">
        <v>20</v>
      </c>
      <c r="C2542" t="s">
        <v>117</v>
      </c>
      <c r="D2542" t="s">
        <v>22</v>
      </c>
      <c r="E2542">
        <v>53105</v>
      </c>
      <c r="F2542" t="s">
        <v>23</v>
      </c>
      <c r="G2542" t="s">
        <v>24</v>
      </c>
      <c r="H2542">
        <v>6</v>
      </c>
      <c r="I2542" t="s">
        <v>67</v>
      </c>
      <c r="J2542">
        <f>VLOOKUP(I2542,[1]Key!$A$1:$C$72,2,FALSE)</f>
        <v>43.074890000000003</v>
      </c>
      <c r="K2542">
        <f>VLOOKUP(I2542,[1]Key!$A$1:$C$72,3,FALSE)</f>
        <v>-87.882810000000006</v>
      </c>
      <c r="L2542" t="s">
        <v>77</v>
      </c>
      <c r="M2542">
        <f>VLOOKUP(L2542,[1]Key!$A$1:$C$72,2,FALSE)</f>
        <v>43.074655999999997</v>
      </c>
      <c r="N2542">
        <f>VLOOKUP(L2542,[1]Key!$A$1:$C$72,3,FALSE)</f>
        <v>-87.889011999999994</v>
      </c>
      <c r="O2542">
        <v>2</v>
      </c>
      <c r="P2542">
        <v>0</v>
      </c>
      <c r="Q2542">
        <v>0.3</v>
      </c>
      <c r="R2542">
        <v>0.3</v>
      </c>
      <c r="S2542">
        <v>12</v>
      </c>
      <c r="T2542">
        <f t="shared" si="351"/>
        <v>-1</v>
      </c>
      <c r="U2542" s="1">
        <v>42779</v>
      </c>
      <c r="V2542" s="13">
        <f t="shared" si="352"/>
        <v>42767</v>
      </c>
      <c r="W2542" s="14">
        <f t="shared" si="353"/>
        <v>42779</v>
      </c>
      <c r="X2542" s="1" t="str">
        <f t="shared" si="354"/>
        <v>Monday</v>
      </c>
      <c r="Y2542" s="2">
        <v>0.69180555555555545</v>
      </c>
      <c r="Z2542" s="2">
        <f t="shared" si="355"/>
        <v>0.70833333333333326</v>
      </c>
      <c r="AA2542">
        <f>1</f>
        <v>1</v>
      </c>
      <c r="AB2542" s="1">
        <v>42779</v>
      </c>
      <c r="AC2542" s="13">
        <f t="shared" si="356"/>
        <v>42767</v>
      </c>
      <c r="AD2542" s="14">
        <f t="shared" si="357"/>
        <v>42779</v>
      </c>
      <c r="AE2542" s="1" t="str">
        <f t="shared" si="358"/>
        <v>Monday</v>
      </c>
      <c r="AF2542" s="2">
        <v>0.69359953703703703</v>
      </c>
      <c r="AG2542" s="2">
        <f t="shared" si="359"/>
        <v>0.70833333333333326</v>
      </c>
      <c r="AH2542" t="s">
        <v>27</v>
      </c>
    </row>
    <row r="2543" spans="1:34" x14ac:dyDescent="0.2">
      <c r="A2543">
        <v>563412</v>
      </c>
      <c r="B2543" t="s">
        <v>20</v>
      </c>
      <c r="C2543" t="s">
        <v>45</v>
      </c>
      <c r="D2543" t="s">
        <v>46</v>
      </c>
      <c r="E2543">
        <v>60043</v>
      </c>
      <c r="F2543" t="s">
        <v>23</v>
      </c>
      <c r="G2543" t="s">
        <v>24</v>
      </c>
      <c r="H2543">
        <v>5474</v>
      </c>
      <c r="I2543" t="s">
        <v>47</v>
      </c>
      <c r="J2543">
        <f>VLOOKUP(I2543,[1]Key!$A$1:$C$72,2,FALSE)</f>
        <v>43.049230000000001</v>
      </c>
      <c r="K2543">
        <f>VLOOKUP(I2543,[1]Key!$A$1:$C$72,3,FALSE)</f>
        <v>-87.911940000000001</v>
      </c>
      <c r="L2543" t="s">
        <v>33</v>
      </c>
      <c r="M2543">
        <f>VLOOKUP(L2543,[1]Key!$A$1:$C$72,2,FALSE)</f>
        <v>43.034619999999997</v>
      </c>
      <c r="N2543">
        <f>VLOOKUP(L2543,[1]Key!$A$1:$C$72,3,FALSE)</f>
        <v>-87.917500000000004</v>
      </c>
      <c r="O2543">
        <v>12</v>
      </c>
      <c r="P2543">
        <v>0</v>
      </c>
      <c r="Q2543">
        <v>1.8</v>
      </c>
      <c r="R2543">
        <v>1.7</v>
      </c>
      <c r="S2543">
        <v>72</v>
      </c>
      <c r="T2543">
        <f t="shared" si="351"/>
        <v>-1</v>
      </c>
      <c r="U2543" s="1">
        <v>42779</v>
      </c>
      <c r="V2543" s="13">
        <f t="shared" si="352"/>
        <v>42767</v>
      </c>
      <c r="W2543" s="14">
        <f t="shared" si="353"/>
        <v>42779</v>
      </c>
      <c r="X2543" s="1" t="str">
        <f t="shared" si="354"/>
        <v>Monday</v>
      </c>
      <c r="Y2543" s="2">
        <v>0.72408564814814813</v>
      </c>
      <c r="Z2543" s="2">
        <f t="shared" si="355"/>
        <v>0.70833333333333326</v>
      </c>
      <c r="AA2543">
        <f>1</f>
        <v>1</v>
      </c>
      <c r="AB2543" s="1">
        <v>42779</v>
      </c>
      <c r="AC2543" s="13">
        <f t="shared" si="356"/>
        <v>42767</v>
      </c>
      <c r="AD2543" s="14">
        <f t="shared" si="357"/>
        <v>42779</v>
      </c>
      <c r="AE2543" s="1" t="str">
        <f t="shared" si="358"/>
        <v>Monday</v>
      </c>
      <c r="AF2543" s="2">
        <v>0.73232638888888879</v>
      </c>
      <c r="AG2543" s="2">
        <f t="shared" si="359"/>
        <v>0.75</v>
      </c>
      <c r="AH2543" t="s">
        <v>27</v>
      </c>
    </row>
    <row r="2544" spans="1:34" x14ac:dyDescent="0.2">
      <c r="A2544">
        <v>1214414</v>
      </c>
      <c r="B2544" t="s">
        <v>20</v>
      </c>
      <c r="C2544" t="s">
        <v>28</v>
      </c>
      <c r="D2544" t="s">
        <v>22</v>
      </c>
      <c r="E2544">
        <v>53211</v>
      </c>
      <c r="F2544" t="s">
        <v>23</v>
      </c>
      <c r="G2544" t="s">
        <v>24</v>
      </c>
      <c r="H2544">
        <v>175</v>
      </c>
      <c r="I2544" t="s">
        <v>43</v>
      </c>
      <c r="J2544">
        <f>VLOOKUP(I2544,[1]Key!$A$1:$C$72,2,FALSE)</f>
        <v>43.03886</v>
      </c>
      <c r="K2544">
        <f>VLOOKUP(I2544,[1]Key!$A$1:$C$72,3,FALSE)</f>
        <v>-87.902720000000002</v>
      </c>
      <c r="L2544" t="s">
        <v>65</v>
      </c>
      <c r="M2544">
        <f>VLOOKUP(L2544,[1]Key!$A$1:$C$72,2,FALSE)</f>
        <v>43.060786</v>
      </c>
      <c r="N2544">
        <f>VLOOKUP(L2544,[1]Key!$A$1:$C$72,3,FALSE)</f>
        <v>-87.883825999999999</v>
      </c>
      <c r="O2544">
        <v>13</v>
      </c>
      <c r="P2544">
        <v>0</v>
      </c>
      <c r="Q2544">
        <v>2</v>
      </c>
      <c r="R2544">
        <v>1.9</v>
      </c>
      <c r="S2544">
        <v>78</v>
      </c>
      <c r="T2544">
        <f t="shared" si="351"/>
        <v>-1</v>
      </c>
      <c r="U2544" s="1">
        <v>42779</v>
      </c>
      <c r="V2544" s="13">
        <f t="shared" si="352"/>
        <v>42767</v>
      </c>
      <c r="W2544" s="14">
        <f t="shared" si="353"/>
        <v>42779</v>
      </c>
      <c r="X2544" s="1" t="str">
        <f t="shared" si="354"/>
        <v>Monday</v>
      </c>
      <c r="Y2544" s="2">
        <v>0.72422453703703704</v>
      </c>
      <c r="Z2544" s="2">
        <f t="shared" si="355"/>
        <v>0.70833333333333326</v>
      </c>
      <c r="AA2544">
        <f>1</f>
        <v>1</v>
      </c>
      <c r="AB2544" s="1">
        <v>42779</v>
      </c>
      <c r="AC2544" s="13">
        <f t="shared" si="356"/>
        <v>42767</v>
      </c>
      <c r="AD2544" s="14">
        <f t="shared" si="357"/>
        <v>42779</v>
      </c>
      <c r="AE2544" s="1" t="str">
        <f t="shared" si="358"/>
        <v>Monday</v>
      </c>
      <c r="AF2544" s="2">
        <v>0.73287037037037039</v>
      </c>
      <c r="AG2544" s="2">
        <f t="shared" si="359"/>
        <v>0.75</v>
      </c>
      <c r="AH2544" t="s">
        <v>27</v>
      </c>
    </row>
    <row r="2545" spans="1:34" x14ac:dyDescent="0.2">
      <c r="A2545">
        <v>935814</v>
      </c>
      <c r="B2545" t="s">
        <v>20</v>
      </c>
      <c r="C2545" t="s">
        <v>155</v>
      </c>
      <c r="D2545" t="s">
        <v>22</v>
      </c>
      <c r="E2545">
        <v>53214</v>
      </c>
      <c r="F2545" t="s">
        <v>23</v>
      </c>
      <c r="G2545" t="s">
        <v>24</v>
      </c>
      <c r="H2545">
        <v>2968</v>
      </c>
      <c r="I2545" t="s">
        <v>87</v>
      </c>
      <c r="J2545">
        <f>VLOOKUP(I2545,[1]Key!$A$1:$C$72,2,FALSE)</f>
        <v>43.077359999999999</v>
      </c>
      <c r="K2545">
        <f>VLOOKUP(I2545,[1]Key!$A$1:$C$72,3,FALSE)</f>
        <v>-87.880769999999998</v>
      </c>
      <c r="L2545" t="s">
        <v>77</v>
      </c>
      <c r="M2545">
        <f>VLOOKUP(L2545,[1]Key!$A$1:$C$72,2,FALSE)</f>
        <v>43.074655999999997</v>
      </c>
      <c r="N2545">
        <f>VLOOKUP(L2545,[1]Key!$A$1:$C$72,3,FALSE)</f>
        <v>-87.889011999999994</v>
      </c>
      <c r="O2545">
        <v>5</v>
      </c>
      <c r="P2545">
        <v>0</v>
      </c>
      <c r="Q2545">
        <v>0.8</v>
      </c>
      <c r="R2545">
        <v>0.7</v>
      </c>
      <c r="S2545">
        <v>30</v>
      </c>
      <c r="T2545">
        <f t="shared" si="351"/>
        <v>-1</v>
      </c>
      <c r="U2545" s="1">
        <v>42779</v>
      </c>
      <c r="V2545" s="13">
        <f t="shared" si="352"/>
        <v>42767</v>
      </c>
      <c r="W2545" s="14">
        <f t="shared" si="353"/>
        <v>42779</v>
      </c>
      <c r="X2545" s="1" t="str">
        <f t="shared" si="354"/>
        <v>Monday</v>
      </c>
      <c r="Y2545" s="2">
        <v>0.77519675925925924</v>
      </c>
      <c r="Z2545" s="2">
        <f t="shared" si="355"/>
        <v>0.79166666666666663</v>
      </c>
      <c r="AA2545">
        <f>1</f>
        <v>1</v>
      </c>
      <c r="AB2545" s="1">
        <v>42779</v>
      </c>
      <c r="AC2545" s="13">
        <f t="shared" si="356"/>
        <v>42767</v>
      </c>
      <c r="AD2545" s="14">
        <f t="shared" si="357"/>
        <v>42779</v>
      </c>
      <c r="AE2545" s="1" t="str">
        <f t="shared" si="358"/>
        <v>Monday</v>
      </c>
      <c r="AF2545" s="2">
        <v>0.7788425925925927</v>
      </c>
      <c r="AG2545" s="2">
        <f t="shared" si="359"/>
        <v>0.79166666666666663</v>
      </c>
      <c r="AH2545" t="s">
        <v>27</v>
      </c>
    </row>
    <row r="2546" spans="1:34" x14ac:dyDescent="0.2">
      <c r="A2546">
        <v>1357250</v>
      </c>
      <c r="B2546" t="s">
        <v>20</v>
      </c>
      <c r="C2546" t="s">
        <v>28</v>
      </c>
      <c r="D2546" t="s">
        <v>22</v>
      </c>
      <c r="E2546">
        <v>53202</v>
      </c>
      <c r="F2546" t="s">
        <v>23</v>
      </c>
      <c r="G2546" t="s">
        <v>24</v>
      </c>
      <c r="H2546">
        <v>145</v>
      </c>
      <c r="I2546" t="s">
        <v>43</v>
      </c>
      <c r="J2546">
        <f>VLOOKUP(I2546,[1]Key!$A$1:$C$72,2,FALSE)</f>
        <v>43.03886</v>
      </c>
      <c r="K2546">
        <f>VLOOKUP(I2546,[1]Key!$A$1:$C$72,3,FALSE)</f>
        <v>-87.902720000000002</v>
      </c>
      <c r="L2546" t="s">
        <v>69</v>
      </c>
      <c r="M2546">
        <f>VLOOKUP(L2546,[1]Key!$A$1:$C$72,2,FALSE)</f>
        <v>43.048200000000001</v>
      </c>
      <c r="N2546">
        <f>VLOOKUP(L2546,[1]Key!$A$1:$C$72,3,FALSE)</f>
        <v>-87.900859999999994</v>
      </c>
      <c r="O2546">
        <v>5</v>
      </c>
      <c r="P2546">
        <v>0</v>
      </c>
      <c r="Q2546">
        <v>0.8</v>
      </c>
      <c r="R2546">
        <v>0.7</v>
      </c>
      <c r="S2546">
        <v>30</v>
      </c>
      <c r="T2546">
        <f t="shared" si="351"/>
        <v>-1</v>
      </c>
      <c r="U2546" s="1">
        <v>42779</v>
      </c>
      <c r="V2546" s="13">
        <f t="shared" si="352"/>
        <v>42767</v>
      </c>
      <c r="W2546" s="14">
        <f t="shared" si="353"/>
        <v>42779</v>
      </c>
      <c r="X2546" s="1" t="str">
        <f t="shared" si="354"/>
        <v>Monday</v>
      </c>
      <c r="Y2546" s="2">
        <v>0.86143518518518514</v>
      </c>
      <c r="Z2546" s="2">
        <f t="shared" si="355"/>
        <v>0.875</v>
      </c>
      <c r="AA2546">
        <f>1</f>
        <v>1</v>
      </c>
      <c r="AB2546" s="1">
        <v>42779</v>
      </c>
      <c r="AC2546" s="13">
        <f t="shared" si="356"/>
        <v>42767</v>
      </c>
      <c r="AD2546" s="14">
        <f t="shared" si="357"/>
        <v>42779</v>
      </c>
      <c r="AE2546" s="1" t="str">
        <f t="shared" si="358"/>
        <v>Monday</v>
      </c>
      <c r="AF2546" s="2">
        <v>0.86479166666666663</v>
      </c>
      <c r="AG2546" s="2">
        <f t="shared" si="359"/>
        <v>0.875</v>
      </c>
      <c r="AH2546" t="s">
        <v>27</v>
      </c>
    </row>
    <row r="2547" spans="1:34" x14ac:dyDescent="0.2">
      <c r="A2547">
        <v>928245</v>
      </c>
      <c r="B2547" t="s">
        <v>20</v>
      </c>
      <c r="C2547" t="s">
        <v>90</v>
      </c>
      <c r="D2547" t="s">
        <v>22</v>
      </c>
      <c r="E2547">
        <v>53202</v>
      </c>
      <c r="F2547" t="s">
        <v>23</v>
      </c>
      <c r="G2547" t="s">
        <v>24</v>
      </c>
      <c r="H2547">
        <v>5478</v>
      </c>
      <c r="I2547" t="s">
        <v>77</v>
      </c>
      <c r="J2547">
        <f>VLOOKUP(I2547,[1]Key!$A$1:$C$72,2,FALSE)</f>
        <v>43.074655999999997</v>
      </c>
      <c r="K2547">
        <f>VLOOKUP(I2547,[1]Key!$A$1:$C$72,3,FALSE)</f>
        <v>-87.889011999999994</v>
      </c>
      <c r="L2547" t="s">
        <v>76</v>
      </c>
      <c r="M2547">
        <f>VLOOKUP(L2547,[1]Key!$A$1:$C$72,2,FALSE)</f>
        <v>43.063749000000001</v>
      </c>
      <c r="N2547">
        <f>VLOOKUP(L2547,[1]Key!$A$1:$C$72,3,FALSE)</f>
        <v>-87.887962999999999</v>
      </c>
      <c r="O2547">
        <v>7</v>
      </c>
      <c r="P2547">
        <v>0</v>
      </c>
      <c r="Q2547">
        <v>1.1000000000000001</v>
      </c>
      <c r="R2547">
        <v>1</v>
      </c>
      <c r="S2547">
        <v>42</v>
      </c>
      <c r="T2547">
        <f t="shared" si="351"/>
        <v>-1</v>
      </c>
      <c r="U2547" s="1">
        <v>42779</v>
      </c>
      <c r="V2547" s="13">
        <f t="shared" si="352"/>
        <v>42767</v>
      </c>
      <c r="W2547" s="14">
        <f t="shared" si="353"/>
        <v>42779</v>
      </c>
      <c r="X2547" s="1" t="str">
        <f t="shared" si="354"/>
        <v>Monday</v>
      </c>
      <c r="Y2547" s="2">
        <v>0.92479166666666668</v>
      </c>
      <c r="Z2547" s="2">
        <f t="shared" si="355"/>
        <v>0.91666666666666663</v>
      </c>
      <c r="AA2547">
        <f>1</f>
        <v>1</v>
      </c>
      <c r="AB2547" s="1">
        <v>42779</v>
      </c>
      <c r="AC2547" s="13">
        <f t="shared" si="356"/>
        <v>42767</v>
      </c>
      <c r="AD2547" s="14">
        <f t="shared" si="357"/>
        <v>42779</v>
      </c>
      <c r="AE2547" s="1" t="str">
        <f t="shared" si="358"/>
        <v>Monday</v>
      </c>
      <c r="AF2547" s="2">
        <v>0.92927083333333327</v>
      </c>
      <c r="AG2547" s="2">
        <f t="shared" si="359"/>
        <v>0.91666666666666663</v>
      </c>
      <c r="AH2547" t="s">
        <v>27</v>
      </c>
    </row>
    <row r="2548" spans="1:34" x14ac:dyDescent="0.2">
      <c r="A2548">
        <v>1265278</v>
      </c>
      <c r="B2548" t="s">
        <v>20</v>
      </c>
      <c r="C2548" t="s">
        <v>155</v>
      </c>
      <c r="D2548" t="s">
        <v>22</v>
      </c>
      <c r="E2548">
        <v>53227</v>
      </c>
      <c r="F2548" t="s">
        <v>23</v>
      </c>
      <c r="G2548" t="s">
        <v>24</v>
      </c>
      <c r="H2548">
        <v>13</v>
      </c>
      <c r="I2548" t="s">
        <v>68</v>
      </c>
      <c r="J2548">
        <f>VLOOKUP(I2548,[1]Key!$A$1:$C$72,2,FALSE)</f>
        <v>43.04804</v>
      </c>
      <c r="K2548">
        <f>VLOOKUP(I2548,[1]Key!$A$1:$C$72,3,FALSE)</f>
        <v>-87.896720000000002</v>
      </c>
      <c r="L2548" t="s">
        <v>43</v>
      </c>
      <c r="M2548">
        <f>VLOOKUP(L2548,[1]Key!$A$1:$C$72,2,FALSE)</f>
        <v>43.03886</v>
      </c>
      <c r="N2548">
        <f>VLOOKUP(L2548,[1]Key!$A$1:$C$72,3,FALSE)</f>
        <v>-87.902720000000002</v>
      </c>
      <c r="O2548">
        <v>7</v>
      </c>
      <c r="P2548">
        <v>0</v>
      </c>
      <c r="Q2548">
        <v>1.1000000000000001</v>
      </c>
      <c r="R2548">
        <v>1</v>
      </c>
      <c r="S2548">
        <v>42</v>
      </c>
      <c r="T2548">
        <f t="shared" si="351"/>
        <v>-1</v>
      </c>
      <c r="U2548" s="1">
        <v>42780</v>
      </c>
      <c r="V2548" s="13">
        <f t="shared" si="352"/>
        <v>42767</v>
      </c>
      <c r="W2548" s="14">
        <f t="shared" si="353"/>
        <v>42780</v>
      </c>
      <c r="X2548" s="1" t="str">
        <f t="shared" si="354"/>
        <v>Tuesday</v>
      </c>
      <c r="Y2548" s="2">
        <v>0.328125</v>
      </c>
      <c r="Z2548" s="2">
        <f t="shared" si="355"/>
        <v>0.33333333333333331</v>
      </c>
      <c r="AA2548">
        <f>1</f>
        <v>1</v>
      </c>
      <c r="AB2548" s="1">
        <v>42780</v>
      </c>
      <c r="AC2548" s="13">
        <f t="shared" si="356"/>
        <v>42767</v>
      </c>
      <c r="AD2548" s="14">
        <f t="shared" si="357"/>
        <v>42780</v>
      </c>
      <c r="AE2548" s="1" t="str">
        <f t="shared" si="358"/>
        <v>Tuesday</v>
      </c>
      <c r="AF2548" s="2">
        <v>0.33269675925925929</v>
      </c>
      <c r="AG2548" s="2">
        <f t="shared" si="359"/>
        <v>0.33333333333333331</v>
      </c>
      <c r="AH2548" t="s">
        <v>27</v>
      </c>
    </row>
    <row r="2549" spans="1:34" x14ac:dyDescent="0.2">
      <c r="A2549">
        <v>1017964</v>
      </c>
      <c r="B2549" t="s">
        <v>20</v>
      </c>
      <c r="C2549" t="s">
        <v>28</v>
      </c>
      <c r="D2549" t="s">
        <v>22</v>
      </c>
      <c r="E2549">
        <v>53202</v>
      </c>
      <c r="F2549" t="s">
        <v>23</v>
      </c>
      <c r="G2549" t="s">
        <v>24</v>
      </c>
      <c r="H2549">
        <v>22</v>
      </c>
      <c r="I2549" t="s">
        <v>61</v>
      </c>
      <c r="J2549">
        <f>VLOOKUP(I2549,[1]Key!$A$1:$C$72,2,FALSE)</f>
        <v>43.058619999999998</v>
      </c>
      <c r="K2549">
        <f>VLOOKUP(I2549,[1]Key!$A$1:$C$72,3,FALSE)</f>
        <v>-87.885319999999993</v>
      </c>
      <c r="L2549" t="s">
        <v>43</v>
      </c>
      <c r="M2549">
        <f>VLOOKUP(L2549,[1]Key!$A$1:$C$72,2,FALSE)</f>
        <v>43.03886</v>
      </c>
      <c r="N2549">
        <f>VLOOKUP(L2549,[1]Key!$A$1:$C$72,3,FALSE)</f>
        <v>-87.902720000000002</v>
      </c>
      <c r="O2549">
        <v>13</v>
      </c>
      <c r="P2549">
        <v>0</v>
      </c>
      <c r="Q2549">
        <v>2</v>
      </c>
      <c r="R2549">
        <v>1.9</v>
      </c>
      <c r="S2549">
        <v>78</v>
      </c>
      <c r="T2549">
        <f t="shared" si="351"/>
        <v>-1</v>
      </c>
      <c r="U2549" s="1">
        <v>42780</v>
      </c>
      <c r="V2549" s="13">
        <f t="shared" si="352"/>
        <v>42767</v>
      </c>
      <c r="W2549" s="14">
        <f t="shared" si="353"/>
        <v>42780</v>
      </c>
      <c r="X2549" s="1" t="str">
        <f t="shared" si="354"/>
        <v>Tuesday</v>
      </c>
      <c r="Y2549" s="2">
        <v>0.32833333333333331</v>
      </c>
      <c r="Z2549" s="2">
        <f t="shared" si="355"/>
        <v>0.33333333333333331</v>
      </c>
      <c r="AA2549">
        <f>1</f>
        <v>1</v>
      </c>
      <c r="AB2549" s="1">
        <v>42780</v>
      </c>
      <c r="AC2549" s="13">
        <f t="shared" si="356"/>
        <v>42767</v>
      </c>
      <c r="AD2549" s="14">
        <f t="shared" si="357"/>
        <v>42780</v>
      </c>
      <c r="AE2549" s="1" t="str">
        <f t="shared" si="358"/>
        <v>Tuesday</v>
      </c>
      <c r="AF2549" s="2">
        <v>0.33681712962962962</v>
      </c>
      <c r="AG2549" s="2">
        <f t="shared" si="359"/>
        <v>0.33333333333333331</v>
      </c>
      <c r="AH2549" t="s">
        <v>27</v>
      </c>
    </row>
    <row r="2550" spans="1:34" x14ac:dyDescent="0.2">
      <c r="A2550">
        <v>946290</v>
      </c>
      <c r="B2550" t="s">
        <v>20</v>
      </c>
      <c r="C2550" t="s">
        <v>28</v>
      </c>
      <c r="D2550" t="s">
        <v>22</v>
      </c>
      <c r="E2550">
        <v>53208</v>
      </c>
      <c r="F2550" t="s">
        <v>23</v>
      </c>
      <c r="G2550" t="s">
        <v>24</v>
      </c>
      <c r="H2550">
        <v>11161</v>
      </c>
      <c r="I2550" t="s">
        <v>93</v>
      </c>
      <c r="J2550">
        <f>VLOOKUP(I2550,[1]Key!$A$1:$C$72,2,FALSE)</f>
        <v>43.069021999999997</v>
      </c>
      <c r="K2550">
        <f>VLOOKUP(I2550,[1]Key!$A$1:$C$72,3,FALSE)</f>
        <v>-87.887940999999998</v>
      </c>
      <c r="L2550" t="s">
        <v>87</v>
      </c>
      <c r="M2550">
        <f>VLOOKUP(L2550,[1]Key!$A$1:$C$72,2,FALSE)</f>
        <v>43.077359999999999</v>
      </c>
      <c r="N2550">
        <f>VLOOKUP(L2550,[1]Key!$A$1:$C$72,3,FALSE)</f>
        <v>-87.880769999999998</v>
      </c>
      <c r="O2550">
        <v>8</v>
      </c>
      <c r="P2550">
        <v>0</v>
      </c>
      <c r="Q2550">
        <v>1.2</v>
      </c>
      <c r="R2550">
        <v>1.1000000000000001</v>
      </c>
      <c r="S2550">
        <v>48</v>
      </c>
      <c r="T2550">
        <f t="shared" si="351"/>
        <v>-1</v>
      </c>
      <c r="U2550" s="1">
        <v>42780</v>
      </c>
      <c r="V2550" s="13">
        <f t="shared" si="352"/>
        <v>42767</v>
      </c>
      <c r="W2550" s="14">
        <f t="shared" si="353"/>
        <v>42780</v>
      </c>
      <c r="X2550" s="1" t="str">
        <f t="shared" si="354"/>
        <v>Tuesday</v>
      </c>
      <c r="Y2550" s="2">
        <v>0.37959490740740742</v>
      </c>
      <c r="Z2550" s="2">
        <f t="shared" si="355"/>
        <v>0.375</v>
      </c>
      <c r="AA2550">
        <f>1</f>
        <v>1</v>
      </c>
      <c r="AB2550" s="1">
        <v>42780</v>
      </c>
      <c r="AC2550" s="13">
        <f t="shared" si="356"/>
        <v>42767</v>
      </c>
      <c r="AD2550" s="14">
        <f t="shared" si="357"/>
        <v>42780</v>
      </c>
      <c r="AE2550" s="1" t="str">
        <f t="shared" si="358"/>
        <v>Tuesday</v>
      </c>
      <c r="AF2550" s="2">
        <v>0.38472222222222219</v>
      </c>
      <c r="AG2550" s="2">
        <f t="shared" si="359"/>
        <v>0.375</v>
      </c>
      <c r="AH2550" t="s">
        <v>27</v>
      </c>
    </row>
    <row r="2551" spans="1:34" x14ac:dyDescent="0.2">
      <c r="A2551">
        <v>1435377</v>
      </c>
      <c r="B2551" t="s">
        <v>20</v>
      </c>
      <c r="C2551" t="s">
        <v>28</v>
      </c>
      <c r="D2551" t="s">
        <v>22</v>
      </c>
      <c r="E2551">
        <v>53233</v>
      </c>
      <c r="F2551" t="s">
        <v>23</v>
      </c>
      <c r="G2551" t="s">
        <v>24</v>
      </c>
      <c r="H2551">
        <v>5438</v>
      </c>
      <c r="I2551" t="s">
        <v>74</v>
      </c>
      <c r="J2551">
        <f>VLOOKUP(I2551,[1]Key!$A$1:$C$72,2,FALSE)</f>
        <v>43.040154000000001</v>
      </c>
      <c r="K2551">
        <f>VLOOKUP(I2551,[1]Key!$A$1:$C$72,3,FALSE)</f>
        <v>-87.932113000000001</v>
      </c>
      <c r="L2551" t="s">
        <v>47</v>
      </c>
      <c r="M2551">
        <f>VLOOKUP(L2551,[1]Key!$A$1:$C$72,2,FALSE)</f>
        <v>43.049230000000001</v>
      </c>
      <c r="N2551">
        <f>VLOOKUP(L2551,[1]Key!$A$1:$C$72,3,FALSE)</f>
        <v>-87.911940000000001</v>
      </c>
      <c r="O2551">
        <v>10</v>
      </c>
      <c r="P2551">
        <v>0</v>
      </c>
      <c r="Q2551">
        <v>1.5</v>
      </c>
      <c r="R2551">
        <v>1.4</v>
      </c>
      <c r="S2551">
        <v>60</v>
      </c>
      <c r="T2551">
        <f t="shared" si="351"/>
        <v>-1</v>
      </c>
      <c r="U2551" s="1">
        <v>42780</v>
      </c>
      <c r="V2551" s="13">
        <f t="shared" si="352"/>
        <v>42767</v>
      </c>
      <c r="W2551" s="14">
        <f t="shared" si="353"/>
        <v>42780</v>
      </c>
      <c r="X2551" s="1" t="str">
        <f t="shared" si="354"/>
        <v>Tuesday</v>
      </c>
      <c r="Y2551" s="2">
        <v>0.46162037037037035</v>
      </c>
      <c r="Z2551" s="2">
        <f t="shared" si="355"/>
        <v>0.45833333333333331</v>
      </c>
      <c r="AA2551">
        <f>1</f>
        <v>1</v>
      </c>
      <c r="AB2551" s="1">
        <v>42780</v>
      </c>
      <c r="AC2551" s="13">
        <f t="shared" si="356"/>
        <v>42767</v>
      </c>
      <c r="AD2551" s="14">
        <f t="shared" si="357"/>
        <v>42780</v>
      </c>
      <c r="AE2551" s="1" t="str">
        <f t="shared" si="358"/>
        <v>Tuesday</v>
      </c>
      <c r="AF2551" s="2">
        <v>0.4685300925925926</v>
      </c>
      <c r="AG2551" s="2">
        <f t="shared" si="359"/>
        <v>0.45833333333333331</v>
      </c>
      <c r="AH2551" t="s">
        <v>27</v>
      </c>
    </row>
    <row r="2552" spans="1:34" x14ac:dyDescent="0.2">
      <c r="A2552">
        <v>1444023</v>
      </c>
      <c r="B2552" t="s">
        <v>20</v>
      </c>
      <c r="C2552" t="s">
        <v>96</v>
      </c>
      <c r="D2552" t="s">
        <v>22</v>
      </c>
      <c r="E2552">
        <v>53211</v>
      </c>
      <c r="F2552" t="s">
        <v>23</v>
      </c>
      <c r="G2552" t="s">
        <v>24</v>
      </c>
      <c r="H2552">
        <v>5539</v>
      </c>
      <c r="I2552" t="s">
        <v>76</v>
      </c>
      <c r="J2552">
        <f>VLOOKUP(I2552,[1]Key!$A$1:$C$72,2,FALSE)</f>
        <v>43.063749000000001</v>
      </c>
      <c r="K2552">
        <f>VLOOKUP(I2552,[1]Key!$A$1:$C$72,3,FALSE)</f>
        <v>-87.887962999999999</v>
      </c>
      <c r="L2552" t="s">
        <v>93</v>
      </c>
      <c r="M2552">
        <f>VLOOKUP(L2552,[1]Key!$A$1:$C$72,2,FALSE)</f>
        <v>43.069021999999997</v>
      </c>
      <c r="N2552">
        <f>VLOOKUP(L2552,[1]Key!$A$1:$C$72,3,FALSE)</f>
        <v>-87.887940999999998</v>
      </c>
      <c r="O2552">
        <v>6</v>
      </c>
      <c r="P2552">
        <v>0</v>
      </c>
      <c r="Q2552">
        <v>0.9</v>
      </c>
      <c r="R2552">
        <v>0.9</v>
      </c>
      <c r="S2552">
        <v>36</v>
      </c>
      <c r="T2552">
        <f t="shared" si="351"/>
        <v>-1</v>
      </c>
      <c r="U2552" s="1">
        <v>42780</v>
      </c>
      <c r="V2552" s="13">
        <f t="shared" si="352"/>
        <v>42767</v>
      </c>
      <c r="W2552" s="14">
        <f t="shared" si="353"/>
        <v>42780</v>
      </c>
      <c r="X2552" s="1" t="str">
        <f t="shared" si="354"/>
        <v>Tuesday</v>
      </c>
      <c r="Y2552" s="2">
        <v>0.51684027777777775</v>
      </c>
      <c r="Z2552" s="2">
        <f t="shared" si="355"/>
        <v>0.5</v>
      </c>
      <c r="AA2552">
        <f>1</f>
        <v>1</v>
      </c>
      <c r="AB2552" s="1">
        <v>42780</v>
      </c>
      <c r="AC2552" s="13">
        <f t="shared" si="356"/>
        <v>42767</v>
      </c>
      <c r="AD2552" s="14">
        <f t="shared" si="357"/>
        <v>42780</v>
      </c>
      <c r="AE2552" s="1" t="str">
        <f t="shared" si="358"/>
        <v>Tuesday</v>
      </c>
      <c r="AF2552" s="2">
        <v>0.52126157407407414</v>
      </c>
      <c r="AG2552" s="2">
        <f t="shared" si="359"/>
        <v>0.54166666666666663</v>
      </c>
      <c r="AH2552" t="s">
        <v>27</v>
      </c>
    </row>
    <row r="2553" spans="1:34" x14ac:dyDescent="0.2">
      <c r="A2553">
        <v>1378810</v>
      </c>
      <c r="B2553" t="s">
        <v>20</v>
      </c>
      <c r="C2553" t="s">
        <v>100</v>
      </c>
      <c r="D2553" t="s">
        <v>22</v>
      </c>
      <c r="E2553">
        <v>53211</v>
      </c>
      <c r="F2553" t="s">
        <v>23</v>
      </c>
      <c r="G2553" t="s">
        <v>24</v>
      </c>
      <c r="H2553">
        <v>5550</v>
      </c>
      <c r="I2553" t="s">
        <v>60</v>
      </c>
      <c r="J2553">
        <f>VLOOKUP(I2553,[1]Key!$A$1:$C$72,2,FALSE)</f>
        <v>43.066893999999998</v>
      </c>
      <c r="K2553">
        <f>VLOOKUP(I2553,[1]Key!$A$1:$C$72,3,FALSE)</f>
        <v>-87.877936000000005</v>
      </c>
      <c r="L2553" t="s">
        <v>67</v>
      </c>
      <c r="M2553">
        <f>VLOOKUP(L2553,[1]Key!$A$1:$C$72,2,FALSE)</f>
        <v>43.074890000000003</v>
      </c>
      <c r="N2553">
        <f>VLOOKUP(L2553,[1]Key!$A$1:$C$72,3,FALSE)</f>
        <v>-87.882810000000006</v>
      </c>
      <c r="O2553">
        <v>4</v>
      </c>
      <c r="P2553">
        <v>0</v>
      </c>
      <c r="Q2553">
        <v>0.6</v>
      </c>
      <c r="R2553">
        <v>0.6</v>
      </c>
      <c r="S2553">
        <v>24</v>
      </c>
      <c r="T2553">
        <f t="shared" si="351"/>
        <v>-1</v>
      </c>
      <c r="U2553" s="1">
        <v>42780</v>
      </c>
      <c r="V2553" s="13">
        <f t="shared" si="352"/>
        <v>42767</v>
      </c>
      <c r="W2553" s="14">
        <f t="shared" si="353"/>
        <v>42780</v>
      </c>
      <c r="X2553" s="1" t="str">
        <f t="shared" si="354"/>
        <v>Tuesday</v>
      </c>
      <c r="Y2553" s="2">
        <v>0.58552083333333338</v>
      </c>
      <c r="Z2553" s="2">
        <f t="shared" si="355"/>
        <v>0.58333333333333326</v>
      </c>
      <c r="AA2553">
        <f>1</f>
        <v>1</v>
      </c>
      <c r="AB2553" s="1">
        <v>42780</v>
      </c>
      <c r="AC2553" s="13">
        <f t="shared" si="356"/>
        <v>42767</v>
      </c>
      <c r="AD2553" s="14">
        <f t="shared" si="357"/>
        <v>42780</v>
      </c>
      <c r="AE2553" s="1" t="str">
        <f t="shared" si="358"/>
        <v>Tuesday</v>
      </c>
      <c r="AF2553" s="2">
        <v>0.58880787037037041</v>
      </c>
      <c r="AG2553" s="2">
        <f t="shared" si="359"/>
        <v>0.58333333333333326</v>
      </c>
      <c r="AH2553" t="s">
        <v>27</v>
      </c>
    </row>
    <row r="2554" spans="1:34" x14ac:dyDescent="0.2">
      <c r="A2554">
        <v>1367618</v>
      </c>
      <c r="B2554" t="s">
        <v>20</v>
      </c>
      <c r="C2554" t="s">
        <v>130</v>
      </c>
      <c r="D2554" t="s">
        <v>22</v>
      </c>
      <c r="E2554">
        <v>53024</v>
      </c>
      <c r="F2554" t="s">
        <v>23</v>
      </c>
      <c r="G2554" t="s">
        <v>24</v>
      </c>
      <c r="H2554">
        <v>5541</v>
      </c>
      <c r="I2554" t="s">
        <v>60</v>
      </c>
      <c r="J2554">
        <f>VLOOKUP(I2554,[1]Key!$A$1:$C$72,2,FALSE)</f>
        <v>43.066893999999998</v>
      </c>
      <c r="K2554">
        <f>VLOOKUP(I2554,[1]Key!$A$1:$C$72,3,FALSE)</f>
        <v>-87.877936000000005</v>
      </c>
      <c r="L2554" t="s">
        <v>67</v>
      </c>
      <c r="M2554">
        <f>VLOOKUP(L2554,[1]Key!$A$1:$C$72,2,FALSE)</f>
        <v>43.074890000000003</v>
      </c>
      <c r="N2554">
        <f>VLOOKUP(L2554,[1]Key!$A$1:$C$72,3,FALSE)</f>
        <v>-87.882810000000006</v>
      </c>
      <c r="O2554">
        <v>9</v>
      </c>
      <c r="P2554">
        <v>0</v>
      </c>
      <c r="Q2554">
        <v>1.4</v>
      </c>
      <c r="R2554">
        <v>1.3</v>
      </c>
      <c r="S2554">
        <v>54</v>
      </c>
      <c r="T2554">
        <f t="shared" si="351"/>
        <v>-1</v>
      </c>
      <c r="U2554" s="1">
        <v>42780</v>
      </c>
      <c r="V2554" s="13">
        <f t="shared" si="352"/>
        <v>42767</v>
      </c>
      <c r="W2554" s="14">
        <f t="shared" si="353"/>
        <v>42780</v>
      </c>
      <c r="X2554" s="1" t="str">
        <f t="shared" si="354"/>
        <v>Tuesday</v>
      </c>
      <c r="Y2554" s="2">
        <v>0.62399305555555562</v>
      </c>
      <c r="Z2554" s="2">
        <f t="shared" si="355"/>
        <v>0.625</v>
      </c>
      <c r="AA2554">
        <f>1</f>
        <v>1</v>
      </c>
      <c r="AB2554" s="1">
        <v>42780</v>
      </c>
      <c r="AC2554" s="13">
        <f t="shared" si="356"/>
        <v>42767</v>
      </c>
      <c r="AD2554" s="14">
        <f t="shared" si="357"/>
        <v>42780</v>
      </c>
      <c r="AE2554" s="1" t="str">
        <f t="shared" si="358"/>
        <v>Tuesday</v>
      </c>
      <c r="AF2554" s="2">
        <v>0.63033564814814813</v>
      </c>
      <c r="AG2554" s="2">
        <f t="shared" si="359"/>
        <v>0.625</v>
      </c>
      <c r="AH2554" t="s">
        <v>27</v>
      </c>
    </row>
    <row r="2555" spans="1:34" x14ac:dyDescent="0.2">
      <c r="A2555">
        <v>1135547</v>
      </c>
      <c r="B2555" t="s">
        <v>20</v>
      </c>
      <c r="C2555" t="s">
        <v>28</v>
      </c>
      <c r="D2555" t="s">
        <v>22</v>
      </c>
      <c r="E2555">
        <v>53202</v>
      </c>
      <c r="F2555" t="s">
        <v>23</v>
      </c>
      <c r="G2555" t="s">
        <v>24</v>
      </c>
      <c r="H2555">
        <v>46</v>
      </c>
      <c r="I2555" t="s">
        <v>38</v>
      </c>
      <c r="J2555">
        <f>VLOOKUP(I2555,[1]Key!$A$1:$C$72,2,FALSE)</f>
        <v>43.004728999999998</v>
      </c>
      <c r="K2555">
        <f>VLOOKUP(I2555,[1]Key!$A$1:$C$72,3,FALSE)</f>
        <v>-87.905463999999995</v>
      </c>
      <c r="L2555" t="s">
        <v>40</v>
      </c>
      <c r="M2555">
        <f>VLOOKUP(L2555,[1]Key!$A$1:$C$72,2,FALSE)</f>
        <v>43.031480000000002</v>
      </c>
      <c r="N2555">
        <f>VLOOKUP(L2555,[1]Key!$A$1:$C$72,3,FALSE)</f>
        <v>-87.908169999999998</v>
      </c>
      <c r="O2555">
        <v>16</v>
      </c>
      <c r="P2555">
        <v>0</v>
      </c>
      <c r="Q2555">
        <v>2.4</v>
      </c>
      <c r="R2555">
        <v>2.2999999999999998</v>
      </c>
      <c r="S2555">
        <v>96</v>
      </c>
      <c r="T2555">
        <f t="shared" si="351"/>
        <v>-1</v>
      </c>
      <c r="U2555" s="1">
        <v>42780</v>
      </c>
      <c r="V2555" s="13">
        <f t="shared" si="352"/>
        <v>42767</v>
      </c>
      <c r="W2555" s="14">
        <f t="shared" si="353"/>
        <v>42780</v>
      </c>
      <c r="X2555" s="1" t="str">
        <f t="shared" si="354"/>
        <v>Tuesday</v>
      </c>
      <c r="Y2555" s="2">
        <v>0.6564699074074074</v>
      </c>
      <c r="Z2555" s="2">
        <f t="shared" si="355"/>
        <v>0.66666666666666663</v>
      </c>
      <c r="AA2555">
        <f>1</f>
        <v>1</v>
      </c>
      <c r="AB2555" s="1">
        <v>42780</v>
      </c>
      <c r="AC2555" s="13">
        <f t="shared" si="356"/>
        <v>42767</v>
      </c>
      <c r="AD2555" s="14">
        <f t="shared" si="357"/>
        <v>42780</v>
      </c>
      <c r="AE2555" s="1" t="str">
        <f t="shared" si="358"/>
        <v>Tuesday</v>
      </c>
      <c r="AF2555" s="2">
        <v>0.66765046296296304</v>
      </c>
      <c r="AG2555" s="2">
        <f t="shared" si="359"/>
        <v>0.66666666666666663</v>
      </c>
      <c r="AH2555" t="s">
        <v>27</v>
      </c>
    </row>
    <row r="2556" spans="1:34" x14ac:dyDescent="0.2">
      <c r="A2556">
        <v>1365846</v>
      </c>
      <c r="B2556" t="s">
        <v>20</v>
      </c>
      <c r="C2556" t="s">
        <v>100</v>
      </c>
      <c r="D2556" t="s">
        <v>22</v>
      </c>
      <c r="E2556">
        <v>53233</v>
      </c>
      <c r="F2556" t="s">
        <v>23</v>
      </c>
      <c r="G2556" t="s">
        <v>24</v>
      </c>
      <c r="H2556">
        <v>11130</v>
      </c>
      <c r="I2556" t="s">
        <v>36</v>
      </c>
      <c r="J2556">
        <f>VLOOKUP(I2556,[1]Key!$A$1:$C$72,2,FALSE)</f>
        <v>43.038580000000003</v>
      </c>
      <c r="K2556">
        <f>VLOOKUP(I2556,[1]Key!$A$1:$C$72,3,FALSE)</f>
        <v>-87.90934</v>
      </c>
      <c r="L2556" t="s">
        <v>74</v>
      </c>
      <c r="M2556">
        <f>VLOOKUP(L2556,[1]Key!$A$1:$C$72,2,FALSE)</f>
        <v>43.040154000000001</v>
      </c>
      <c r="N2556">
        <f>VLOOKUP(L2556,[1]Key!$A$1:$C$72,3,FALSE)</f>
        <v>-87.932113000000001</v>
      </c>
      <c r="O2556">
        <v>11</v>
      </c>
      <c r="P2556">
        <v>0</v>
      </c>
      <c r="Q2556">
        <v>1.7</v>
      </c>
      <c r="R2556">
        <v>1.6</v>
      </c>
      <c r="S2556">
        <v>66</v>
      </c>
      <c r="T2556">
        <f t="shared" si="351"/>
        <v>-1</v>
      </c>
      <c r="U2556" s="1">
        <v>42780</v>
      </c>
      <c r="V2556" s="13">
        <f t="shared" si="352"/>
        <v>42767</v>
      </c>
      <c r="W2556" s="14">
        <f t="shared" si="353"/>
        <v>42780</v>
      </c>
      <c r="X2556" s="1" t="str">
        <f t="shared" si="354"/>
        <v>Tuesday</v>
      </c>
      <c r="Y2556" s="2">
        <v>0.6630787037037037</v>
      </c>
      <c r="Z2556" s="2">
        <f t="shared" si="355"/>
        <v>0.66666666666666663</v>
      </c>
      <c r="AA2556">
        <f>1</f>
        <v>1</v>
      </c>
      <c r="AB2556" s="1">
        <v>42780</v>
      </c>
      <c r="AC2556" s="13">
        <f t="shared" si="356"/>
        <v>42767</v>
      </c>
      <c r="AD2556" s="14">
        <f t="shared" si="357"/>
        <v>42780</v>
      </c>
      <c r="AE2556" s="1" t="str">
        <f t="shared" si="358"/>
        <v>Tuesday</v>
      </c>
      <c r="AF2556" s="2">
        <v>0.67078703703703713</v>
      </c>
      <c r="AG2556" s="2">
        <f t="shared" si="359"/>
        <v>0.66666666666666663</v>
      </c>
      <c r="AH2556" t="s">
        <v>27</v>
      </c>
    </row>
    <row r="2557" spans="1:34" x14ac:dyDescent="0.2">
      <c r="A2557">
        <v>1251077</v>
      </c>
      <c r="B2557" t="s">
        <v>20</v>
      </c>
      <c r="C2557" t="s">
        <v>110</v>
      </c>
      <c r="D2557" t="s">
        <v>22</v>
      </c>
      <c r="E2557">
        <v>54914</v>
      </c>
      <c r="F2557" t="s">
        <v>23</v>
      </c>
      <c r="G2557" t="s">
        <v>97</v>
      </c>
      <c r="H2557">
        <v>11118</v>
      </c>
      <c r="I2557" t="s">
        <v>78</v>
      </c>
      <c r="J2557">
        <f>VLOOKUP(I2557,[1]Key!$A$1:$C$72,2,FALSE)</f>
        <v>43.060250000000003</v>
      </c>
      <c r="K2557">
        <f>VLOOKUP(I2557,[1]Key!$A$1:$C$72,3,FALSE)</f>
        <v>-87.892169999999993</v>
      </c>
      <c r="L2557" t="s">
        <v>81</v>
      </c>
      <c r="M2557">
        <f>VLOOKUP(L2557,[1]Key!$A$1:$C$72,2,FALSE)</f>
        <v>43.06033</v>
      </c>
      <c r="N2557">
        <f>VLOOKUP(L2557,[1]Key!$A$1:$C$72,3,FALSE)</f>
        <v>-87.89546</v>
      </c>
      <c r="O2557">
        <v>2</v>
      </c>
      <c r="P2557">
        <v>0</v>
      </c>
      <c r="Q2557">
        <v>0.3</v>
      </c>
      <c r="R2557">
        <v>0.3</v>
      </c>
      <c r="S2557">
        <v>12</v>
      </c>
      <c r="T2557">
        <f t="shared" si="351"/>
        <v>-1</v>
      </c>
      <c r="U2557" s="1">
        <v>42780</v>
      </c>
      <c r="V2557" s="13">
        <f t="shared" si="352"/>
        <v>42767</v>
      </c>
      <c r="W2557" s="14">
        <f t="shared" si="353"/>
        <v>42780</v>
      </c>
      <c r="X2557" s="1" t="str">
        <f t="shared" si="354"/>
        <v>Tuesday</v>
      </c>
      <c r="Y2557" s="2">
        <v>0.71201388888888895</v>
      </c>
      <c r="Z2557" s="2">
        <f t="shared" si="355"/>
        <v>0.70833333333333326</v>
      </c>
      <c r="AA2557">
        <f>1</f>
        <v>1</v>
      </c>
      <c r="AB2557" s="1">
        <v>42780</v>
      </c>
      <c r="AC2557" s="13">
        <f t="shared" si="356"/>
        <v>42767</v>
      </c>
      <c r="AD2557" s="14">
        <f t="shared" si="357"/>
        <v>42780</v>
      </c>
      <c r="AE2557" s="1" t="str">
        <f t="shared" si="358"/>
        <v>Tuesday</v>
      </c>
      <c r="AF2557" s="2">
        <v>0.71348379629629621</v>
      </c>
      <c r="AG2557" s="2">
        <f t="shared" si="359"/>
        <v>0.70833333333333326</v>
      </c>
      <c r="AH2557" t="s">
        <v>27</v>
      </c>
    </row>
    <row r="2558" spans="1:34" x14ac:dyDescent="0.2">
      <c r="A2558">
        <v>1360169</v>
      </c>
      <c r="B2558" t="s">
        <v>20</v>
      </c>
      <c r="C2558" t="s">
        <v>106</v>
      </c>
      <c r="D2558" t="s">
        <v>22</v>
      </c>
      <c r="E2558">
        <v>53121</v>
      </c>
      <c r="F2558" t="s">
        <v>23</v>
      </c>
      <c r="G2558" t="s">
        <v>24</v>
      </c>
      <c r="H2558">
        <v>5466</v>
      </c>
      <c r="I2558" t="s">
        <v>78</v>
      </c>
      <c r="J2558">
        <f>VLOOKUP(I2558,[1]Key!$A$1:$C$72,2,FALSE)</f>
        <v>43.060250000000003</v>
      </c>
      <c r="K2558">
        <f>VLOOKUP(I2558,[1]Key!$A$1:$C$72,3,FALSE)</f>
        <v>-87.892169999999993</v>
      </c>
      <c r="L2558" t="s">
        <v>65</v>
      </c>
      <c r="M2558">
        <f>VLOOKUP(L2558,[1]Key!$A$1:$C$72,2,FALSE)</f>
        <v>43.060786</v>
      </c>
      <c r="N2558">
        <f>VLOOKUP(L2558,[1]Key!$A$1:$C$72,3,FALSE)</f>
        <v>-87.883825999999999</v>
      </c>
      <c r="O2558">
        <v>715</v>
      </c>
      <c r="P2558">
        <v>0</v>
      </c>
      <c r="Q2558">
        <v>18</v>
      </c>
      <c r="R2558">
        <v>17.100000000000001</v>
      </c>
      <c r="S2558">
        <v>720</v>
      </c>
      <c r="T2558">
        <f t="shared" si="351"/>
        <v>-1</v>
      </c>
      <c r="U2558" s="1">
        <v>42780</v>
      </c>
      <c r="V2558" s="13">
        <f t="shared" si="352"/>
        <v>42767</v>
      </c>
      <c r="W2558" s="14">
        <f t="shared" si="353"/>
        <v>42780</v>
      </c>
      <c r="X2558" s="1" t="str">
        <f t="shared" si="354"/>
        <v>Tuesday</v>
      </c>
      <c r="Y2558" s="2">
        <v>0.88410879629629635</v>
      </c>
      <c r="Z2558" s="2">
        <f t="shared" si="355"/>
        <v>0.875</v>
      </c>
      <c r="AA2558">
        <f>1</f>
        <v>1</v>
      </c>
      <c r="AB2558" s="1">
        <v>42781</v>
      </c>
      <c r="AC2558" s="13">
        <f t="shared" si="356"/>
        <v>42767</v>
      </c>
      <c r="AD2558" s="14">
        <f t="shared" si="357"/>
        <v>42781</v>
      </c>
      <c r="AE2558" s="1" t="str">
        <f t="shared" si="358"/>
        <v>Wednesday</v>
      </c>
      <c r="AF2558" s="2">
        <v>0.38064814814814812</v>
      </c>
      <c r="AG2558" s="2">
        <f t="shared" si="359"/>
        <v>0.375</v>
      </c>
      <c r="AH2558" t="s">
        <v>27</v>
      </c>
    </row>
    <row r="2559" spans="1:34" x14ac:dyDescent="0.2">
      <c r="A2559">
        <v>1357250</v>
      </c>
      <c r="B2559" t="s">
        <v>20</v>
      </c>
      <c r="C2559" t="s">
        <v>28</v>
      </c>
      <c r="D2559" t="s">
        <v>22</v>
      </c>
      <c r="E2559">
        <v>53202</v>
      </c>
      <c r="F2559" t="s">
        <v>23</v>
      </c>
      <c r="G2559" t="s">
        <v>24</v>
      </c>
      <c r="H2559">
        <v>33</v>
      </c>
      <c r="I2559" t="s">
        <v>43</v>
      </c>
      <c r="J2559">
        <f>VLOOKUP(I2559,[1]Key!$A$1:$C$72,2,FALSE)</f>
        <v>43.03886</v>
      </c>
      <c r="K2559">
        <f>VLOOKUP(I2559,[1]Key!$A$1:$C$72,3,FALSE)</f>
        <v>-87.902720000000002</v>
      </c>
      <c r="L2559" t="s">
        <v>69</v>
      </c>
      <c r="M2559">
        <f>VLOOKUP(L2559,[1]Key!$A$1:$C$72,2,FALSE)</f>
        <v>43.048200000000001</v>
      </c>
      <c r="N2559">
        <f>VLOOKUP(L2559,[1]Key!$A$1:$C$72,3,FALSE)</f>
        <v>-87.900859999999994</v>
      </c>
      <c r="O2559">
        <v>5</v>
      </c>
      <c r="P2559">
        <v>0</v>
      </c>
      <c r="Q2559">
        <v>0.8</v>
      </c>
      <c r="R2559">
        <v>0.7</v>
      </c>
      <c r="S2559">
        <v>30</v>
      </c>
      <c r="T2559">
        <f t="shared" si="351"/>
        <v>-1</v>
      </c>
      <c r="U2559" s="1">
        <v>42780</v>
      </c>
      <c r="V2559" s="13">
        <f t="shared" si="352"/>
        <v>42767</v>
      </c>
      <c r="W2559" s="14">
        <f t="shared" si="353"/>
        <v>42780</v>
      </c>
      <c r="X2559" s="1" t="str">
        <f t="shared" si="354"/>
        <v>Tuesday</v>
      </c>
      <c r="Y2559" s="2">
        <v>0.89762731481481473</v>
      </c>
      <c r="Z2559" s="2">
        <f t="shared" si="355"/>
        <v>0.91666666666666663</v>
      </c>
      <c r="AA2559">
        <f>1</f>
        <v>1</v>
      </c>
      <c r="AB2559" s="1">
        <v>42780</v>
      </c>
      <c r="AC2559" s="13">
        <f t="shared" si="356"/>
        <v>42767</v>
      </c>
      <c r="AD2559" s="14">
        <f t="shared" si="357"/>
        <v>42780</v>
      </c>
      <c r="AE2559" s="1" t="str">
        <f t="shared" si="358"/>
        <v>Tuesday</v>
      </c>
      <c r="AF2559" s="2">
        <v>0.90126157407407403</v>
      </c>
      <c r="AG2559" s="2">
        <f t="shared" si="359"/>
        <v>0.91666666666666663</v>
      </c>
      <c r="AH2559" t="s">
        <v>27</v>
      </c>
    </row>
    <row r="2560" spans="1:34" x14ac:dyDescent="0.2">
      <c r="A2560">
        <v>1088320</v>
      </c>
      <c r="B2560" t="s">
        <v>20</v>
      </c>
      <c r="C2560" t="s">
        <v>96</v>
      </c>
      <c r="D2560" t="s">
        <v>22</v>
      </c>
      <c r="E2560">
        <v>53202</v>
      </c>
      <c r="F2560" t="s">
        <v>23</v>
      </c>
      <c r="G2560" t="s">
        <v>24</v>
      </c>
      <c r="H2560">
        <v>11156</v>
      </c>
      <c r="I2560" t="s">
        <v>69</v>
      </c>
      <c r="J2560">
        <f>VLOOKUP(I2560,[1]Key!$A$1:$C$72,2,FALSE)</f>
        <v>43.048200000000001</v>
      </c>
      <c r="K2560">
        <f>VLOOKUP(I2560,[1]Key!$A$1:$C$72,3,FALSE)</f>
        <v>-87.900859999999994</v>
      </c>
      <c r="L2560" t="s">
        <v>43</v>
      </c>
      <c r="M2560">
        <f>VLOOKUP(L2560,[1]Key!$A$1:$C$72,2,FALSE)</f>
        <v>43.03886</v>
      </c>
      <c r="N2560">
        <f>VLOOKUP(L2560,[1]Key!$A$1:$C$72,3,FALSE)</f>
        <v>-87.902720000000002</v>
      </c>
      <c r="O2560">
        <v>7</v>
      </c>
      <c r="P2560">
        <v>0</v>
      </c>
      <c r="Q2560">
        <v>1.1000000000000001</v>
      </c>
      <c r="R2560">
        <v>1</v>
      </c>
      <c r="S2560">
        <v>42</v>
      </c>
      <c r="T2560">
        <f t="shared" si="351"/>
        <v>-1</v>
      </c>
      <c r="U2560" s="1">
        <v>42781</v>
      </c>
      <c r="V2560" s="13">
        <f t="shared" si="352"/>
        <v>42767</v>
      </c>
      <c r="W2560" s="14">
        <f t="shared" si="353"/>
        <v>42781</v>
      </c>
      <c r="X2560" s="1" t="str">
        <f t="shared" si="354"/>
        <v>Wednesday</v>
      </c>
      <c r="Y2560" s="2">
        <v>0.34847222222222224</v>
      </c>
      <c r="Z2560" s="2">
        <f t="shared" si="355"/>
        <v>0.33333333333333331</v>
      </c>
      <c r="AA2560">
        <f>1</f>
        <v>1</v>
      </c>
      <c r="AB2560" s="1">
        <v>42781</v>
      </c>
      <c r="AC2560" s="13">
        <f t="shared" si="356"/>
        <v>42767</v>
      </c>
      <c r="AD2560" s="14">
        <f t="shared" si="357"/>
        <v>42781</v>
      </c>
      <c r="AE2560" s="1" t="str">
        <f t="shared" si="358"/>
        <v>Wednesday</v>
      </c>
      <c r="AF2560" s="2">
        <v>0.3532986111111111</v>
      </c>
      <c r="AG2560" s="2">
        <f t="shared" si="359"/>
        <v>0.33333333333333331</v>
      </c>
      <c r="AH2560" t="s">
        <v>27</v>
      </c>
    </row>
    <row r="2561" spans="1:34" x14ac:dyDescent="0.2">
      <c r="A2561">
        <v>1260485</v>
      </c>
      <c r="B2561" t="s">
        <v>20</v>
      </c>
      <c r="C2561" t="s">
        <v>102</v>
      </c>
      <c r="D2561" t="s">
        <v>22</v>
      </c>
      <c r="E2561">
        <v>53211</v>
      </c>
      <c r="F2561" t="s">
        <v>23</v>
      </c>
      <c r="G2561" t="s">
        <v>24</v>
      </c>
      <c r="H2561">
        <v>11115</v>
      </c>
      <c r="I2561" t="s">
        <v>32</v>
      </c>
      <c r="J2561">
        <f>VLOOKUP(I2561,[1]Key!$A$1:$C$72,2,FALSE)</f>
        <v>43.038719999999998</v>
      </c>
      <c r="K2561">
        <f>VLOOKUP(I2561,[1]Key!$A$1:$C$72,3,FALSE)</f>
        <v>-87.905339999999995</v>
      </c>
      <c r="L2561" t="s">
        <v>43</v>
      </c>
      <c r="M2561">
        <f>VLOOKUP(L2561,[1]Key!$A$1:$C$72,2,FALSE)</f>
        <v>43.03886</v>
      </c>
      <c r="N2561">
        <f>VLOOKUP(L2561,[1]Key!$A$1:$C$72,3,FALSE)</f>
        <v>-87.902720000000002</v>
      </c>
      <c r="O2561">
        <v>2</v>
      </c>
      <c r="P2561">
        <v>0</v>
      </c>
      <c r="Q2561">
        <v>0.3</v>
      </c>
      <c r="R2561">
        <v>0.3</v>
      </c>
      <c r="S2561">
        <v>12</v>
      </c>
      <c r="T2561">
        <f t="shared" si="351"/>
        <v>-1</v>
      </c>
      <c r="U2561" s="1">
        <v>42781</v>
      </c>
      <c r="V2561" s="13">
        <f t="shared" si="352"/>
        <v>42767</v>
      </c>
      <c r="W2561" s="14">
        <f t="shared" si="353"/>
        <v>42781</v>
      </c>
      <c r="X2561" s="1" t="str">
        <f t="shared" si="354"/>
        <v>Wednesday</v>
      </c>
      <c r="Y2561" s="2">
        <v>0.36315972222222226</v>
      </c>
      <c r="Z2561" s="2">
        <f t="shared" si="355"/>
        <v>0.375</v>
      </c>
      <c r="AA2561">
        <f>1</f>
        <v>1</v>
      </c>
      <c r="AB2561" s="1">
        <v>42781</v>
      </c>
      <c r="AC2561" s="13">
        <f t="shared" si="356"/>
        <v>42767</v>
      </c>
      <c r="AD2561" s="14">
        <f t="shared" si="357"/>
        <v>42781</v>
      </c>
      <c r="AE2561" s="1" t="str">
        <f t="shared" si="358"/>
        <v>Wednesday</v>
      </c>
      <c r="AF2561" s="2">
        <v>0.36409722222222224</v>
      </c>
      <c r="AG2561" s="2">
        <f t="shared" si="359"/>
        <v>0.375</v>
      </c>
      <c r="AH2561" t="s">
        <v>27</v>
      </c>
    </row>
    <row r="2562" spans="1:34" x14ac:dyDescent="0.2">
      <c r="A2562">
        <v>671983</v>
      </c>
      <c r="B2562" t="s">
        <v>20</v>
      </c>
      <c r="C2562" t="s">
        <v>49</v>
      </c>
      <c r="D2562" t="s">
        <v>22</v>
      </c>
      <c r="E2562">
        <v>53217</v>
      </c>
      <c r="F2562" t="s">
        <v>23</v>
      </c>
      <c r="G2562" t="s">
        <v>24</v>
      </c>
      <c r="H2562">
        <v>45</v>
      </c>
      <c r="I2562" t="s">
        <v>93</v>
      </c>
      <c r="J2562">
        <f>VLOOKUP(I2562,[1]Key!$A$1:$C$72,2,FALSE)</f>
        <v>43.069021999999997</v>
      </c>
      <c r="K2562">
        <f>VLOOKUP(I2562,[1]Key!$A$1:$C$72,3,FALSE)</f>
        <v>-87.887940999999998</v>
      </c>
      <c r="L2562" t="s">
        <v>36</v>
      </c>
      <c r="M2562">
        <f>VLOOKUP(L2562,[1]Key!$A$1:$C$72,2,FALSE)</f>
        <v>43.038580000000003</v>
      </c>
      <c r="N2562">
        <f>VLOOKUP(L2562,[1]Key!$A$1:$C$72,3,FALSE)</f>
        <v>-87.90934</v>
      </c>
      <c r="O2562">
        <v>23</v>
      </c>
      <c r="P2562">
        <v>0</v>
      </c>
      <c r="Q2562">
        <v>3.5</v>
      </c>
      <c r="R2562">
        <v>3.3</v>
      </c>
      <c r="S2562">
        <v>138</v>
      </c>
      <c r="T2562">
        <f t="shared" ref="T2562:T2625" si="360">-1</f>
        <v>-1</v>
      </c>
      <c r="U2562" s="1">
        <v>42781</v>
      </c>
      <c r="V2562" s="13">
        <f t="shared" ref="V2562:V2625" si="361">DATE(YEAR(U2562), MONTH(U2562), 1)</f>
        <v>42767</v>
      </c>
      <c r="W2562" s="14">
        <f t="shared" ref="W2562:W2625" si="362">U2562</f>
        <v>42781</v>
      </c>
      <c r="X2562" s="1" t="str">
        <f t="shared" ref="X2562:X2625" si="363">TEXT(W2562,"dddd")</f>
        <v>Wednesday</v>
      </c>
      <c r="Y2562" s="2">
        <v>0.38144675925925925</v>
      </c>
      <c r="Z2562" s="2">
        <f t="shared" ref="Z2562:Z2625" si="364">MROUND(Y2562, "1:00")</f>
        <v>0.375</v>
      </c>
      <c r="AA2562">
        <f>1</f>
        <v>1</v>
      </c>
      <c r="AB2562" s="1">
        <v>42781</v>
      </c>
      <c r="AC2562" s="13">
        <f t="shared" ref="AC2562:AC2625" si="365">DATE(YEAR(AB2562), MONTH(AB2562), 1)</f>
        <v>42767</v>
      </c>
      <c r="AD2562" s="14">
        <f t="shared" ref="AD2562:AD2625" si="366">AB2562</f>
        <v>42781</v>
      </c>
      <c r="AE2562" s="1" t="str">
        <f t="shared" ref="AE2562:AE2625" si="367">TEXT(AD2562,"dddd")</f>
        <v>Wednesday</v>
      </c>
      <c r="AF2562" s="2">
        <v>0.39761574074074074</v>
      </c>
      <c r="AG2562" s="2">
        <f t="shared" ref="AG2562:AG2625" si="368">MROUND(AF2562, "1:00")</f>
        <v>0.41666666666666663</v>
      </c>
      <c r="AH2562" t="s">
        <v>27</v>
      </c>
    </row>
    <row r="2563" spans="1:34" x14ac:dyDescent="0.2">
      <c r="A2563">
        <v>1387054</v>
      </c>
      <c r="B2563" t="s">
        <v>20</v>
      </c>
      <c r="C2563" t="s">
        <v>21</v>
      </c>
      <c r="D2563" t="s">
        <v>22</v>
      </c>
      <c r="E2563">
        <v>53213</v>
      </c>
      <c r="F2563" t="s">
        <v>23</v>
      </c>
      <c r="G2563" t="s">
        <v>24</v>
      </c>
      <c r="H2563">
        <v>332</v>
      </c>
      <c r="I2563" t="s">
        <v>56</v>
      </c>
      <c r="J2563">
        <f>VLOOKUP(I2563,[1]Key!$A$1:$C$72,2,FALSE)</f>
        <v>43.059550000000002</v>
      </c>
      <c r="K2563">
        <f>VLOOKUP(I2563,[1]Key!$A$1:$C$72,3,FALSE)</f>
        <v>-88.008840000000006</v>
      </c>
      <c r="L2563" t="s">
        <v>56</v>
      </c>
      <c r="M2563">
        <f>VLOOKUP(L2563,[1]Key!$A$1:$C$72,2,FALSE)</f>
        <v>43.059550000000002</v>
      </c>
      <c r="N2563">
        <f>VLOOKUP(L2563,[1]Key!$A$1:$C$72,3,FALSE)</f>
        <v>-88.008840000000006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f t="shared" si="360"/>
        <v>-1</v>
      </c>
      <c r="U2563" s="1">
        <v>42781</v>
      </c>
      <c r="V2563" s="13">
        <f t="shared" si="361"/>
        <v>42767</v>
      </c>
      <c r="W2563" s="14">
        <f t="shared" si="362"/>
        <v>42781</v>
      </c>
      <c r="X2563" s="1" t="str">
        <f t="shared" si="363"/>
        <v>Wednesday</v>
      </c>
      <c r="Y2563" s="2">
        <v>0.44947916666666665</v>
      </c>
      <c r="Z2563" s="2">
        <f t="shared" si="364"/>
        <v>0.45833333333333331</v>
      </c>
      <c r="AA2563">
        <f>1</f>
        <v>1</v>
      </c>
      <c r="AB2563" s="1">
        <v>42781</v>
      </c>
      <c r="AC2563" s="13">
        <f t="shared" si="365"/>
        <v>42767</v>
      </c>
      <c r="AD2563" s="14">
        <f t="shared" si="366"/>
        <v>42781</v>
      </c>
      <c r="AE2563" s="1" t="str">
        <f t="shared" si="367"/>
        <v>Wednesday</v>
      </c>
      <c r="AF2563" s="2">
        <v>0.44995370370370374</v>
      </c>
      <c r="AG2563" s="2">
        <f t="shared" si="368"/>
        <v>0.45833333333333331</v>
      </c>
      <c r="AH2563" t="s">
        <v>35</v>
      </c>
    </row>
    <row r="2564" spans="1:34" x14ac:dyDescent="0.2">
      <c r="A2564">
        <v>1387054</v>
      </c>
      <c r="B2564" t="s">
        <v>20</v>
      </c>
      <c r="C2564" t="s">
        <v>21</v>
      </c>
      <c r="D2564" t="s">
        <v>22</v>
      </c>
      <c r="E2564">
        <v>53213</v>
      </c>
      <c r="F2564" t="s">
        <v>23</v>
      </c>
      <c r="G2564" t="s">
        <v>24</v>
      </c>
      <c r="H2564">
        <v>332</v>
      </c>
      <c r="I2564" t="s">
        <v>56</v>
      </c>
      <c r="J2564">
        <f>VLOOKUP(I2564,[1]Key!$A$1:$C$72,2,FALSE)</f>
        <v>43.059550000000002</v>
      </c>
      <c r="K2564">
        <f>VLOOKUP(I2564,[1]Key!$A$1:$C$72,3,FALSE)</f>
        <v>-88.008840000000006</v>
      </c>
      <c r="L2564" t="s">
        <v>58</v>
      </c>
      <c r="M2564">
        <f>VLOOKUP(L2564,[1]Key!$A$1:$C$72,2,FALSE)</f>
        <v>43.052630000000001</v>
      </c>
      <c r="N2564">
        <f>VLOOKUP(L2564,[1]Key!$A$1:$C$72,3,FALSE)</f>
        <v>-88.016319999999993</v>
      </c>
      <c r="O2564">
        <v>43</v>
      </c>
      <c r="P2564">
        <v>0</v>
      </c>
      <c r="Q2564">
        <v>6.5</v>
      </c>
      <c r="R2564">
        <v>6.1</v>
      </c>
      <c r="S2564">
        <v>258</v>
      </c>
      <c r="T2564">
        <f t="shared" si="360"/>
        <v>-1</v>
      </c>
      <c r="U2564" s="1">
        <v>42781</v>
      </c>
      <c r="V2564" s="13">
        <f t="shared" si="361"/>
        <v>42767</v>
      </c>
      <c r="W2564" s="14">
        <f t="shared" si="362"/>
        <v>42781</v>
      </c>
      <c r="X2564" s="1" t="str">
        <f t="shared" si="363"/>
        <v>Wednesday</v>
      </c>
      <c r="Y2564" s="2">
        <v>0.44982638888888887</v>
      </c>
      <c r="Z2564" s="2">
        <f t="shared" si="364"/>
        <v>0.45833333333333331</v>
      </c>
      <c r="AA2564">
        <f>1</f>
        <v>1</v>
      </c>
      <c r="AB2564" s="1">
        <v>42781</v>
      </c>
      <c r="AC2564" s="13">
        <f t="shared" si="365"/>
        <v>42767</v>
      </c>
      <c r="AD2564" s="14">
        <f t="shared" si="366"/>
        <v>42781</v>
      </c>
      <c r="AE2564" s="1" t="str">
        <f t="shared" si="367"/>
        <v>Wednesday</v>
      </c>
      <c r="AF2564" s="2">
        <v>0.47938657407407409</v>
      </c>
      <c r="AG2564" s="2">
        <f t="shared" si="368"/>
        <v>0.5</v>
      </c>
      <c r="AH2564" t="s">
        <v>27</v>
      </c>
    </row>
    <row r="2565" spans="1:34" x14ac:dyDescent="0.2">
      <c r="A2565">
        <v>1425087</v>
      </c>
      <c r="B2565" t="s">
        <v>20</v>
      </c>
      <c r="C2565" t="s">
        <v>96</v>
      </c>
      <c r="D2565" t="s">
        <v>22</v>
      </c>
      <c r="E2565">
        <v>53212</v>
      </c>
      <c r="F2565" t="s">
        <v>23</v>
      </c>
      <c r="G2565" t="s">
        <v>24</v>
      </c>
      <c r="H2565">
        <v>5546</v>
      </c>
      <c r="I2565" t="s">
        <v>81</v>
      </c>
      <c r="J2565">
        <f>VLOOKUP(I2565,[1]Key!$A$1:$C$72,2,FALSE)</f>
        <v>43.06033</v>
      </c>
      <c r="K2565">
        <f>VLOOKUP(I2565,[1]Key!$A$1:$C$72,3,FALSE)</f>
        <v>-87.89546</v>
      </c>
      <c r="L2565" t="s">
        <v>39</v>
      </c>
      <c r="M2565">
        <f>VLOOKUP(L2565,[1]Key!$A$1:$C$72,2,FALSE)</f>
        <v>43.03913</v>
      </c>
      <c r="N2565">
        <f>VLOOKUP(L2565,[1]Key!$A$1:$C$72,3,FALSE)</f>
        <v>-87.916150000000002</v>
      </c>
      <c r="O2565">
        <v>13</v>
      </c>
      <c r="P2565">
        <v>0</v>
      </c>
      <c r="Q2565">
        <v>2</v>
      </c>
      <c r="R2565">
        <v>1.9</v>
      </c>
      <c r="S2565">
        <v>78</v>
      </c>
      <c r="T2565">
        <f t="shared" si="360"/>
        <v>-1</v>
      </c>
      <c r="U2565" s="1">
        <v>42781</v>
      </c>
      <c r="V2565" s="13">
        <f t="shared" si="361"/>
        <v>42767</v>
      </c>
      <c r="W2565" s="14">
        <f t="shared" si="362"/>
        <v>42781</v>
      </c>
      <c r="X2565" s="1" t="str">
        <f t="shared" si="363"/>
        <v>Wednesday</v>
      </c>
      <c r="Y2565" s="2">
        <v>0.60554398148148147</v>
      </c>
      <c r="Z2565" s="2">
        <f t="shared" si="364"/>
        <v>0.625</v>
      </c>
      <c r="AA2565">
        <f>1</f>
        <v>1</v>
      </c>
      <c r="AB2565" s="1">
        <v>42781</v>
      </c>
      <c r="AC2565" s="13">
        <f t="shared" si="365"/>
        <v>42767</v>
      </c>
      <c r="AD2565" s="14">
        <f t="shared" si="366"/>
        <v>42781</v>
      </c>
      <c r="AE2565" s="1" t="str">
        <f t="shared" si="367"/>
        <v>Wednesday</v>
      </c>
      <c r="AF2565" s="2">
        <v>0.61421296296296302</v>
      </c>
      <c r="AG2565" s="2">
        <f t="shared" si="368"/>
        <v>0.625</v>
      </c>
      <c r="AH2565" t="s">
        <v>27</v>
      </c>
    </row>
    <row r="2566" spans="1:34" x14ac:dyDescent="0.2">
      <c r="A2566">
        <v>1251108</v>
      </c>
      <c r="B2566" t="s">
        <v>20</v>
      </c>
      <c r="C2566" t="s">
        <v>110</v>
      </c>
      <c r="D2566" t="s">
        <v>22</v>
      </c>
      <c r="E2566">
        <v>54913</v>
      </c>
      <c r="F2566" t="s">
        <v>23</v>
      </c>
      <c r="G2566" t="s">
        <v>97</v>
      </c>
      <c r="H2566">
        <v>139</v>
      </c>
      <c r="I2566" t="s">
        <v>81</v>
      </c>
      <c r="J2566">
        <f>VLOOKUP(I2566,[1]Key!$A$1:$C$72,2,FALSE)</f>
        <v>43.06033</v>
      </c>
      <c r="K2566">
        <f>VLOOKUP(I2566,[1]Key!$A$1:$C$72,3,FALSE)</f>
        <v>-87.89546</v>
      </c>
      <c r="L2566" t="s">
        <v>78</v>
      </c>
      <c r="M2566">
        <f>VLOOKUP(L2566,[1]Key!$A$1:$C$72,2,FALSE)</f>
        <v>43.060250000000003</v>
      </c>
      <c r="N2566">
        <f>VLOOKUP(L2566,[1]Key!$A$1:$C$72,3,FALSE)</f>
        <v>-87.892169999999993</v>
      </c>
      <c r="O2566">
        <v>1</v>
      </c>
      <c r="P2566">
        <v>0</v>
      </c>
      <c r="Q2566">
        <v>0.2</v>
      </c>
      <c r="R2566">
        <v>0.1</v>
      </c>
      <c r="S2566">
        <v>6</v>
      </c>
      <c r="T2566">
        <f t="shared" si="360"/>
        <v>-1</v>
      </c>
      <c r="U2566" s="1">
        <v>42781</v>
      </c>
      <c r="V2566" s="13">
        <f t="shared" si="361"/>
        <v>42767</v>
      </c>
      <c r="W2566" s="14">
        <f t="shared" si="362"/>
        <v>42781</v>
      </c>
      <c r="X2566" s="1" t="str">
        <f t="shared" si="363"/>
        <v>Wednesday</v>
      </c>
      <c r="Y2566" s="2">
        <v>0.65869212962962964</v>
      </c>
      <c r="Z2566" s="2">
        <f t="shared" si="364"/>
        <v>0.66666666666666663</v>
      </c>
      <c r="AA2566">
        <f>1</f>
        <v>1</v>
      </c>
      <c r="AB2566" s="1">
        <v>42781</v>
      </c>
      <c r="AC2566" s="13">
        <f t="shared" si="365"/>
        <v>42767</v>
      </c>
      <c r="AD2566" s="14">
        <f t="shared" si="366"/>
        <v>42781</v>
      </c>
      <c r="AE2566" s="1" t="str">
        <f t="shared" si="367"/>
        <v>Wednesday</v>
      </c>
      <c r="AF2566" s="2">
        <v>0.65943287037037035</v>
      </c>
      <c r="AG2566" s="2">
        <f t="shared" si="368"/>
        <v>0.66666666666666663</v>
      </c>
      <c r="AH2566" t="s">
        <v>27</v>
      </c>
    </row>
    <row r="2567" spans="1:34" x14ac:dyDescent="0.2">
      <c r="A2567">
        <v>1328721</v>
      </c>
      <c r="B2567" t="s">
        <v>20</v>
      </c>
      <c r="C2567" t="s">
        <v>28</v>
      </c>
      <c r="D2567" t="s">
        <v>22</v>
      </c>
      <c r="E2567">
        <v>53207</v>
      </c>
      <c r="F2567" t="s">
        <v>23</v>
      </c>
      <c r="G2567" t="s">
        <v>24</v>
      </c>
      <c r="H2567">
        <v>11097</v>
      </c>
      <c r="I2567" t="s">
        <v>85</v>
      </c>
      <c r="J2567">
        <f>VLOOKUP(I2567,[1]Key!$A$1:$C$72,2,FALSE)</f>
        <v>43.041646999999998</v>
      </c>
      <c r="K2567">
        <f>VLOOKUP(I2567,[1]Key!$A$1:$C$72,3,FALSE)</f>
        <v>-87.927257999999995</v>
      </c>
      <c r="L2567" t="s">
        <v>82</v>
      </c>
      <c r="M2567">
        <f>VLOOKUP(L2567,[1]Key!$A$1:$C$72,2,FALSE)</f>
        <v>43.026229999999998</v>
      </c>
      <c r="N2567">
        <f>VLOOKUP(L2567,[1]Key!$A$1:$C$72,3,FALSE)</f>
        <v>-87.912809999999993</v>
      </c>
      <c r="O2567">
        <v>13</v>
      </c>
      <c r="P2567">
        <v>0</v>
      </c>
      <c r="Q2567">
        <v>2</v>
      </c>
      <c r="R2567">
        <v>1.9</v>
      </c>
      <c r="S2567">
        <v>78</v>
      </c>
      <c r="T2567">
        <f t="shared" si="360"/>
        <v>-1</v>
      </c>
      <c r="U2567" s="1">
        <v>42781</v>
      </c>
      <c r="V2567" s="13">
        <f t="shared" si="361"/>
        <v>42767</v>
      </c>
      <c r="W2567" s="14">
        <f t="shared" si="362"/>
        <v>42781</v>
      </c>
      <c r="X2567" s="1" t="str">
        <f t="shared" si="363"/>
        <v>Wednesday</v>
      </c>
      <c r="Y2567" s="2">
        <v>0.69496527777777783</v>
      </c>
      <c r="Z2567" s="2">
        <f t="shared" si="364"/>
        <v>0.70833333333333326</v>
      </c>
      <c r="AA2567">
        <f>1</f>
        <v>1</v>
      </c>
      <c r="AB2567" s="1">
        <v>42781</v>
      </c>
      <c r="AC2567" s="13">
        <f t="shared" si="365"/>
        <v>42767</v>
      </c>
      <c r="AD2567" s="14">
        <f t="shared" si="366"/>
        <v>42781</v>
      </c>
      <c r="AE2567" s="1" t="str">
        <f t="shared" si="367"/>
        <v>Wednesday</v>
      </c>
      <c r="AF2567" s="2">
        <v>0.70377314814814806</v>
      </c>
      <c r="AG2567" s="2">
        <f t="shared" si="368"/>
        <v>0.70833333333333326</v>
      </c>
      <c r="AH2567" t="s">
        <v>27</v>
      </c>
    </row>
    <row r="2568" spans="1:34" x14ac:dyDescent="0.2">
      <c r="A2568">
        <v>1435377</v>
      </c>
      <c r="B2568" t="s">
        <v>20</v>
      </c>
      <c r="C2568" t="s">
        <v>28</v>
      </c>
      <c r="D2568" t="s">
        <v>22</v>
      </c>
      <c r="E2568">
        <v>53233</v>
      </c>
      <c r="F2568" t="s">
        <v>23</v>
      </c>
      <c r="G2568" t="s">
        <v>24</v>
      </c>
      <c r="H2568">
        <v>11166</v>
      </c>
      <c r="I2568" t="s">
        <v>47</v>
      </c>
      <c r="J2568">
        <f>VLOOKUP(I2568,[1]Key!$A$1:$C$72,2,FALSE)</f>
        <v>43.049230000000001</v>
      </c>
      <c r="K2568">
        <f>VLOOKUP(I2568,[1]Key!$A$1:$C$72,3,FALSE)</f>
        <v>-87.911940000000001</v>
      </c>
      <c r="L2568" t="s">
        <v>69</v>
      </c>
      <c r="M2568">
        <f>VLOOKUP(L2568,[1]Key!$A$1:$C$72,2,FALSE)</f>
        <v>43.048200000000001</v>
      </c>
      <c r="N2568">
        <f>VLOOKUP(L2568,[1]Key!$A$1:$C$72,3,FALSE)</f>
        <v>-87.900859999999994</v>
      </c>
      <c r="O2568">
        <v>6</v>
      </c>
      <c r="P2568">
        <v>0</v>
      </c>
      <c r="Q2568">
        <v>0.9</v>
      </c>
      <c r="R2568">
        <v>0.9</v>
      </c>
      <c r="S2568">
        <v>36</v>
      </c>
      <c r="T2568">
        <f t="shared" si="360"/>
        <v>-1</v>
      </c>
      <c r="U2568" s="1">
        <v>42781</v>
      </c>
      <c r="V2568" s="13">
        <f t="shared" si="361"/>
        <v>42767</v>
      </c>
      <c r="W2568" s="14">
        <f t="shared" si="362"/>
        <v>42781</v>
      </c>
      <c r="X2568" s="1" t="str">
        <f t="shared" si="363"/>
        <v>Wednesday</v>
      </c>
      <c r="Y2568" s="2">
        <v>0.72296296296296303</v>
      </c>
      <c r="Z2568" s="2">
        <f t="shared" si="364"/>
        <v>0.70833333333333326</v>
      </c>
      <c r="AA2568">
        <f>1</f>
        <v>1</v>
      </c>
      <c r="AB2568" s="1">
        <v>42781</v>
      </c>
      <c r="AC2568" s="13">
        <f t="shared" si="365"/>
        <v>42767</v>
      </c>
      <c r="AD2568" s="14">
        <f t="shared" si="366"/>
        <v>42781</v>
      </c>
      <c r="AE2568" s="1" t="str">
        <f t="shared" si="367"/>
        <v>Wednesday</v>
      </c>
      <c r="AF2568" s="2">
        <v>0.72734953703703698</v>
      </c>
      <c r="AG2568" s="2">
        <f t="shared" si="368"/>
        <v>0.70833333333333326</v>
      </c>
      <c r="AH2568" t="s">
        <v>27</v>
      </c>
    </row>
    <row r="2569" spans="1:34" x14ac:dyDescent="0.2">
      <c r="A2569">
        <v>1201980</v>
      </c>
      <c r="B2569" t="s">
        <v>20</v>
      </c>
      <c r="C2569" t="s">
        <v>106</v>
      </c>
      <c r="D2569" t="s">
        <v>22</v>
      </c>
      <c r="E2569">
        <v>53121</v>
      </c>
      <c r="F2569" t="s">
        <v>23</v>
      </c>
      <c r="G2569" t="s">
        <v>24</v>
      </c>
      <c r="H2569">
        <v>5432</v>
      </c>
      <c r="I2569" t="s">
        <v>67</v>
      </c>
      <c r="J2569">
        <f>VLOOKUP(I2569,[1]Key!$A$1:$C$72,2,FALSE)</f>
        <v>43.074890000000003</v>
      </c>
      <c r="K2569">
        <f>VLOOKUP(I2569,[1]Key!$A$1:$C$72,3,FALSE)</f>
        <v>-87.882810000000006</v>
      </c>
      <c r="L2569" t="s">
        <v>60</v>
      </c>
      <c r="M2569">
        <f>VLOOKUP(L2569,[1]Key!$A$1:$C$72,2,FALSE)</f>
        <v>43.066893999999998</v>
      </c>
      <c r="N2569">
        <f>VLOOKUP(L2569,[1]Key!$A$1:$C$72,3,FALSE)</f>
        <v>-87.877936000000005</v>
      </c>
      <c r="O2569">
        <v>7</v>
      </c>
      <c r="P2569">
        <v>0</v>
      </c>
      <c r="Q2569">
        <v>1.1000000000000001</v>
      </c>
      <c r="R2569">
        <v>1</v>
      </c>
      <c r="S2569">
        <v>42</v>
      </c>
      <c r="T2569">
        <f t="shared" si="360"/>
        <v>-1</v>
      </c>
      <c r="U2569" s="1">
        <v>42781</v>
      </c>
      <c r="V2569" s="13">
        <f t="shared" si="361"/>
        <v>42767</v>
      </c>
      <c r="W2569" s="14">
        <f t="shared" si="362"/>
        <v>42781</v>
      </c>
      <c r="X2569" s="1" t="str">
        <f t="shared" si="363"/>
        <v>Wednesday</v>
      </c>
      <c r="Y2569" s="2">
        <v>0.73451388888888891</v>
      </c>
      <c r="Z2569" s="2">
        <f t="shared" si="364"/>
        <v>0.75</v>
      </c>
      <c r="AA2569">
        <f>1</f>
        <v>1</v>
      </c>
      <c r="AB2569" s="1">
        <v>42781</v>
      </c>
      <c r="AC2569" s="13">
        <f t="shared" si="365"/>
        <v>42767</v>
      </c>
      <c r="AD2569" s="14">
        <f t="shared" si="366"/>
        <v>42781</v>
      </c>
      <c r="AE2569" s="1" t="str">
        <f t="shared" si="367"/>
        <v>Wednesday</v>
      </c>
      <c r="AF2569" s="2">
        <v>0.73956018518518529</v>
      </c>
      <c r="AG2569" s="2">
        <f t="shared" si="368"/>
        <v>0.75</v>
      </c>
      <c r="AH2569" t="s">
        <v>27</v>
      </c>
    </row>
    <row r="2570" spans="1:34" x14ac:dyDescent="0.2">
      <c r="A2570">
        <v>1244268</v>
      </c>
      <c r="B2570" t="s">
        <v>20</v>
      </c>
      <c r="C2570" t="s">
        <v>102</v>
      </c>
      <c r="D2570" t="s">
        <v>22</v>
      </c>
      <c r="E2570">
        <v>53211</v>
      </c>
      <c r="F2570" t="s">
        <v>23</v>
      </c>
      <c r="G2570" t="s">
        <v>108</v>
      </c>
      <c r="H2570">
        <v>11100</v>
      </c>
      <c r="I2570" t="s">
        <v>50</v>
      </c>
      <c r="J2570">
        <f>VLOOKUP(I2570,[1]Key!$A$1:$C$72,2,FALSE)</f>
        <v>43.052549999999997</v>
      </c>
      <c r="K2570">
        <f>VLOOKUP(I2570,[1]Key!$A$1:$C$72,3,FALSE)</f>
        <v>-87.909329999999997</v>
      </c>
      <c r="L2570" t="s">
        <v>30</v>
      </c>
      <c r="M2570">
        <f>VLOOKUP(L2570,[1]Key!$A$1:$C$72,2,FALSE)</f>
        <v>43.05847</v>
      </c>
      <c r="N2570">
        <f>VLOOKUP(L2570,[1]Key!$A$1:$C$72,3,FALSE)</f>
        <v>-87.898079999999993</v>
      </c>
      <c r="O2570">
        <v>6</v>
      </c>
      <c r="P2570">
        <v>2</v>
      </c>
      <c r="Q2570">
        <v>0.9</v>
      </c>
      <c r="R2570">
        <v>0.9</v>
      </c>
      <c r="S2570">
        <v>36</v>
      </c>
      <c r="T2570">
        <f t="shared" si="360"/>
        <v>-1</v>
      </c>
      <c r="U2570" s="1">
        <v>42781</v>
      </c>
      <c r="V2570" s="13">
        <f t="shared" si="361"/>
        <v>42767</v>
      </c>
      <c r="W2570" s="14">
        <f t="shared" si="362"/>
        <v>42781</v>
      </c>
      <c r="X2570" s="1" t="str">
        <f t="shared" si="363"/>
        <v>Wednesday</v>
      </c>
      <c r="Y2570" s="2">
        <v>0.74435185185185182</v>
      </c>
      <c r="Z2570" s="2">
        <f t="shared" si="364"/>
        <v>0.75</v>
      </c>
      <c r="AA2570">
        <f>1</f>
        <v>1</v>
      </c>
      <c r="AB2570" s="1">
        <v>42781</v>
      </c>
      <c r="AC2570" s="13">
        <f t="shared" si="365"/>
        <v>42767</v>
      </c>
      <c r="AD2570" s="14">
        <f t="shared" si="366"/>
        <v>42781</v>
      </c>
      <c r="AE2570" s="1" t="str">
        <f t="shared" si="367"/>
        <v>Wednesday</v>
      </c>
      <c r="AF2570" s="2">
        <v>0.74853009259259251</v>
      </c>
      <c r="AG2570" s="2">
        <f t="shared" si="368"/>
        <v>0.75</v>
      </c>
      <c r="AH2570" t="s">
        <v>27</v>
      </c>
    </row>
    <row r="2571" spans="1:34" x14ac:dyDescent="0.2">
      <c r="A2571">
        <v>1425087</v>
      </c>
      <c r="B2571" t="s">
        <v>20</v>
      </c>
      <c r="C2571" t="s">
        <v>96</v>
      </c>
      <c r="D2571" t="s">
        <v>22</v>
      </c>
      <c r="E2571">
        <v>53212</v>
      </c>
      <c r="F2571" t="s">
        <v>23</v>
      </c>
      <c r="G2571" t="s">
        <v>24</v>
      </c>
      <c r="H2571">
        <v>5546</v>
      </c>
      <c r="I2571" t="s">
        <v>39</v>
      </c>
      <c r="J2571">
        <f>VLOOKUP(I2571,[1]Key!$A$1:$C$72,2,FALSE)</f>
        <v>43.03913</v>
      </c>
      <c r="K2571">
        <f>VLOOKUP(I2571,[1]Key!$A$1:$C$72,3,FALSE)</f>
        <v>-87.916150000000002</v>
      </c>
      <c r="L2571" t="s">
        <v>81</v>
      </c>
      <c r="M2571">
        <f>VLOOKUP(L2571,[1]Key!$A$1:$C$72,2,FALSE)</f>
        <v>43.06033</v>
      </c>
      <c r="N2571">
        <f>VLOOKUP(L2571,[1]Key!$A$1:$C$72,3,FALSE)</f>
        <v>-87.89546</v>
      </c>
      <c r="O2571">
        <v>15</v>
      </c>
      <c r="P2571">
        <v>0</v>
      </c>
      <c r="Q2571">
        <v>2.2999999999999998</v>
      </c>
      <c r="R2571">
        <v>2.1</v>
      </c>
      <c r="S2571">
        <v>90</v>
      </c>
      <c r="T2571">
        <f t="shared" si="360"/>
        <v>-1</v>
      </c>
      <c r="U2571" s="1">
        <v>42781</v>
      </c>
      <c r="V2571" s="13">
        <f t="shared" si="361"/>
        <v>42767</v>
      </c>
      <c r="W2571" s="14">
        <f t="shared" si="362"/>
        <v>42781</v>
      </c>
      <c r="X2571" s="1" t="str">
        <f t="shared" si="363"/>
        <v>Wednesday</v>
      </c>
      <c r="Y2571" s="2">
        <v>0.8490509259259259</v>
      </c>
      <c r="Z2571" s="2">
        <f t="shared" si="364"/>
        <v>0.83333333333333326</v>
      </c>
      <c r="AA2571">
        <f>1</f>
        <v>1</v>
      </c>
      <c r="AB2571" s="1">
        <v>42781</v>
      </c>
      <c r="AC2571" s="13">
        <f t="shared" si="365"/>
        <v>42767</v>
      </c>
      <c r="AD2571" s="14">
        <f t="shared" si="366"/>
        <v>42781</v>
      </c>
      <c r="AE2571" s="1" t="str">
        <f t="shared" si="367"/>
        <v>Wednesday</v>
      </c>
      <c r="AF2571" s="2">
        <v>0.85964120370370367</v>
      </c>
      <c r="AG2571" s="2">
        <f t="shared" si="368"/>
        <v>0.875</v>
      </c>
      <c r="AH2571" t="s">
        <v>27</v>
      </c>
    </row>
    <row r="2572" spans="1:34" x14ac:dyDescent="0.2">
      <c r="A2572">
        <v>1183545</v>
      </c>
      <c r="B2572" t="s">
        <v>20</v>
      </c>
      <c r="C2572" t="s">
        <v>28</v>
      </c>
      <c r="D2572" t="s">
        <v>22</v>
      </c>
      <c r="E2572">
        <v>53211</v>
      </c>
      <c r="F2572" t="s">
        <v>23</v>
      </c>
      <c r="G2572" t="s">
        <v>97</v>
      </c>
      <c r="H2572">
        <v>5435</v>
      </c>
      <c r="I2572" t="s">
        <v>76</v>
      </c>
      <c r="J2572">
        <f>VLOOKUP(I2572,[1]Key!$A$1:$C$72,2,FALSE)</f>
        <v>43.063749000000001</v>
      </c>
      <c r="K2572">
        <f>VLOOKUP(I2572,[1]Key!$A$1:$C$72,3,FALSE)</f>
        <v>-87.887962999999999</v>
      </c>
      <c r="L2572" t="s">
        <v>76</v>
      </c>
      <c r="M2572">
        <f>VLOOKUP(L2572,[1]Key!$A$1:$C$72,2,FALSE)</f>
        <v>43.063749000000001</v>
      </c>
      <c r="N2572">
        <f>VLOOKUP(L2572,[1]Key!$A$1:$C$72,3,FALSE)</f>
        <v>-87.887962999999999</v>
      </c>
      <c r="O2572">
        <v>11</v>
      </c>
      <c r="P2572">
        <v>0</v>
      </c>
      <c r="Q2572">
        <v>1.7</v>
      </c>
      <c r="R2572">
        <v>1.6</v>
      </c>
      <c r="S2572">
        <v>66</v>
      </c>
      <c r="T2572">
        <f t="shared" si="360"/>
        <v>-1</v>
      </c>
      <c r="U2572" s="1">
        <v>42781</v>
      </c>
      <c r="V2572" s="13">
        <f t="shared" si="361"/>
        <v>42767</v>
      </c>
      <c r="W2572" s="14">
        <f t="shared" si="362"/>
        <v>42781</v>
      </c>
      <c r="X2572" s="1" t="str">
        <f t="shared" si="363"/>
        <v>Wednesday</v>
      </c>
      <c r="Y2572" s="2">
        <v>0.88284722222222223</v>
      </c>
      <c r="Z2572" s="2">
        <f t="shared" si="364"/>
        <v>0.875</v>
      </c>
      <c r="AA2572">
        <f>1</f>
        <v>1</v>
      </c>
      <c r="AB2572" s="1">
        <v>42781</v>
      </c>
      <c r="AC2572" s="13">
        <f t="shared" si="365"/>
        <v>42767</v>
      </c>
      <c r="AD2572" s="14">
        <f t="shared" si="366"/>
        <v>42781</v>
      </c>
      <c r="AE2572" s="1" t="str">
        <f t="shared" si="367"/>
        <v>Wednesday</v>
      </c>
      <c r="AF2572" s="2">
        <v>0.89069444444444434</v>
      </c>
      <c r="AG2572" s="2">
        <f t="shared" si="368"/>
        <v>0.875</v>
      </c>
      <c r="AH2572" t="s">
        <v>35</v>
      </c>
    </row>
    <row r="2573" spans="1:34" x14ac:dyDescent="0.2">
      <c r="A2573">
        <v>1265278</v>
      </c>
      <c r="B2573" t="s">
        <v>20</v>
      </c>
      <c r="C2573" t="s">
        <v>155</v>
      </c>
      <c r="D2573" t="s">
        <v>22</v>
      </c>
      <c r="E2573">
        <v>53227</v>
      </c>
      <c r="F2573" t="s">
        <v>23</v>
      </c>
      <c r="G2573" t="s">
        <v>24</v>
      </c>
      <c r="H2573">
        <v>995</v>
      </c>
      <c r="I2573" t="s">
        <v>68</v>
      </c>
      <c r="J2573">
        <f>VLOOKUP(I2573,[1]Key!$A$1:$C$72,2,FALSE)</f>
        <v>43.04804</v>
      </c>
      <c r="K2573">
        <f>VLOOKUP(I2573,[1]Key!$A$1:$C$72,3,FALSE)</f>
        <v>-87.896720000000002</v>
      </c>
      <c r="L2573" t="s">
        <v>43</v>
      </c>
      <c r="M2573">
        <f>VLOOKUP(L2573,[1]Key!$A$1:$C$72,2,FALSE)</f>
        <v>43.03886</v>
      </c>
      <c r="N2573">
        <f>VLOOKUP(L2573,[1]Key!$A$1:$C$72,3,FALSE)</f>
        <v>-87.902720000000002</v>
      </c>
      <c r="O2573">
        <v>5</v>
      </c>
      <c r="P2573">
        <v>0</v>
      </c>
      <c r="Q2573">
        <v>0.8</v>
      </c>
      <c r="R2573">
        <v>0.7</v>
      </c>
      <c r="S2573">
        <v>30</v>
      </c>
      <c r="T2573">
        <f t="shared" si="360"/>
        <v>-1</v>
      </c>
      <c r="U2573" s="1">
        <v>42782</v>
      </c>
      <c r="V2573" s="13">
        <f t="shared" si="361"/>
        <v>42767</v>
      </c>
      <c r="W2573" s="14">
        <f t="shared" si="362"/>
        <v>42782</v>
      </c>
      <c r="X2573" s="1" t="str">
        <f t="shared" si="363"/>
        <v>Thursday</v>
      </c>
      <c r="Y2573" s="2">
        <v>0.32646990740740739</v>
      </c>
      <c r="Z2573" s="2">
        <f t="shared" si="364"/>
        <v>0.33333333333333331</v>
      </c>
      <c r="AA2573">
        <f>1</f>
        <v>1</v>
      </c>
      <c r="AB2573" s="1">
        <v>42782</v>
      </c>
      <c r="AC2573" s="13">
        <f t="shared" si="365"/>
        <v>42767</v>
      </c>
      <c r="AD2573" s="14">
        <f t="shared" si="366"/>
        <v>42782</v>
      </c>
      <c r="AE2573" s="1" t="str">
        <f t="shared" si="367"/>
        <v>Thursday</v>
      </c>
      <c r="AF2573" s="2">
        <v>0.33047453703703705</v>
      </c>
      <c r="AG2573" s="2">
        <f t="shared" si="368"/>
        <v>0.33333333333333331</v>
      </c>
      <c r="AH2573" t="s">
        <v>27</v>
      </c>
    </row>
    <row r="2574" spans="1:34" x14ac:dyDescent="0.2">
      <c r="A2574">
        <v>1257700</v>
      </c>
      <c r="B2574" t="s">
        <v>20</v>
      </c>
      <c r="C2574" t="s">
        <v>28</v>
      </c>
      <c r="D2574" t="s">
        <v>22</v>
      </c>
      <c r="E2574">
        <v>53202</v>
      </c>
      <c r="F2574" t="s">
        <v>23</v>
      </c>
      <c r="G2574" t="s">
        <v>24</v>
      </c>
      <c r="H2574">
        <v>11049</v>
      </c>
      <c r="I2574" t="s">
        <v>61</v>
      </c>
      <c r="J2574">
        <f>VLOOKUP(I2574,[1]Key!$A$1:$C$72,2,FALSE)</f>
        <v>43.058619999999998</v>
      </c>
      <c r="K2574">
        <f>VLOOKUP(I2574,[1]Key!$A$1:$C$72,3,FALSE)</f>
        <v>-87.885319999999993</v>
      </c>
      <c r="L2574" t="s">
        <v>65</v>
      </c>
      <c r="M2574">
        <f>VLOOKUP(L2574,[1]Key!$A$1:$C$72,2,FALSE)</f>
        <v>43.060786</v>
      </c>
      <c r="N2574">
        <f>VLOOKUP(L2574,[1]Key!$A$1:$C$72,3,FALSE)</f>
        <v>-87.883825999999999</v>
      </c>
      <c r="O2574">
        <v>11</v>
      </c>
      <c r="P2574">
        <v>0</v>
      </c>
      <c r="Q2574">
        <v>1.7</v>
      </c>
      <c r="R2574">
        <v>1.6</v>
      </c>
      <c r="S2574">
        <v>66</v>
      </c>
      <c r="T2574">
        <f t="shared" si="360"/>
        <v>-1</v>
      </c>
      <c r="U2574" s="1">
        <v>42782</v>
      </c>
      <c r="V2574" s="13">
        <f t="shared" si="361"/>
        <v>42767</v>
      </c>
      <c r="W2574" s="14">
        <f t="shared" si="362"/>
        <v>42782</v>
      </c>
      <c r="X2574" s="1" t="str">
        <f t="shared" si="363"/>
        <v>Thursday</v>
      </c>
      <c r="Y2574" s="2">
        <v>0.37518518518518523</v>
      </c>
      <c r="Z2574" s="2">
        <f t="shared" si="364"/>
        <v>0.375</v>
      </c>
      <c r="AA2574">
        <f>1</f>
        <v>1</v>
      </c>
      <c r="AB2574" s="1">
        <v>42782</v>
      </c>
      <c r="AC2574" s="13">
        <f t="shared" si="365"/>
        <v>42767</v>
      </c>
      <c r="AD2574" s="14">
        <f t="shared" si="366"/>
        <v>42782</v>
      </c>
      <c r="AE2574" s="1" t="str">
        <f t="shared" si="367"/>
        <v>Thursday</v>
      </c>
      <c r="AF2574" s="2">
        <v>0.38273148148148151</v>
      </c>
      <c r="AG2574" s="2">
        <f t="shared" si="368"/>
        <v>0.375</v>
      </c>
      <c r="AH2574" t="s">
        <v>27</v>
      </c>
    </row>
    <row r="2575" spans="1:34" x14ac:dyDescent="0.2">
      <c r="A2575">
        <v>671983</v>
      </c>
      <c r="B2575" t="s">
        <v>20</v>
      </c>
      <c r="C2575" t="s">
        <v>49</v>
      </c>
      <c r="D2575" t="s">
        <v>22</v>
      </c>
      <c r="E2575">
        <v>53217</v>
      </c>
      <c r="F2575" t="s">
        <v>23</v>
      </c>
      <c r="G2575" t="s">
        <v>24</v>
      </c>
      <c r="H2575">
        <v>175</v>
      </c>
      <c r="I2575" t="s">
        <v>93</v>
      </c>
      <c r="J2575">
        <f>VLOOKUP(I2575,[1]Key!$A$1:$C$72,2,FALSE)</f>
        <v>43.069021999999997</v>
      </c>
      <c r="K2575">
        <f>VLOOKUP(I2575,[1]Key!$A$1:$C$72,3,FALSE)</f>
        <v>-87.887940999999998</v>
      </c>
      <c r="L2575" t="s">
        <v>36</v>
      </c>
      <c r="M2575">
        <f>VLOOKUP(L2575,[1]Key!$A$1:$C$72,2,FALSE)</f>
        <v>43.038580000000003</v>
      </c>
      <c r="N2575">
        <f>VLOOKUP(L2575,[1]Key!$A$1:$C$72,3,FALSE)</f>
        <v>-87.90934</v>
      </c>
      <c r="O2575">
        <v>21</v>
      </c>
      <c r="P2575">
        <v>0</v>
      </c>
      <c r="Q2575">
        <v>3.2</v>
      </c>
      <c r="R2575">
        <v>3</v>
      </c>
      <c r="S2575">
        <v>126</v>
      </c>
      <c r="T2575">
        <f t="shared" si="360"/>
        <v>-1</v>
      </c>
      <c r="U2575" s="1">
        <v>42782</v>
      </c>
      <c r="V2575" s="13">
        <f t="shared" si="361"/>
        <v>42767</v>
      </c>
      <c r="W2575" s="14">
        <f t="shared" si="362"/>
        <v>42782</v>
      </c>
      <c r="X2575" s="1" t="str">
        <f t="shared" si="363"/>
        <v>Thursday</v>
      </c>
      <c r="Y2575" s="2">
        <v>0.39659722222222221</v>
      </c>
      <c r="Z2575" s="2">
        <f t="shared" si="364"/>
        <v>0.41666666666666663</v>
      </c>
      <c r="AA2575">
        <f>1</f>
        <v>1</v>
      </c>
      <c r="AB2575" s="1">
        <v>42782</v>
      </c>
      <c r="AC2575" s="13">
        <f t="shared" si="365"/>
        <v>42767</v>
      </c>
      <c r="AD2575" s="14">
        <f t="shared" si="366"/>
        <v>42782</v>
      </c>
      <c r="AE2575" s="1" t="str">
        <f t="shared" si="367"/>
        <v>Thursday</v>
      </c>
      <c r="AF2575" s="2">
        <v>0.41112268518518519</v>
      </c>
      <c r="AG2575" s="2">
        <f t="shared" si="368"/>
        <v>0.41666666666666663</v>
      </c>
      <c r="AH2575" t="s">
        <v>27</v>
      </c>
    </row>
    <row r="2576" spans="1:34" x14ac:dyDescent="0.2">
      <c r="A2576">
        <v>1482346</v>
      </c>
      <c r="B2576" t="s">
        <v>20</v>
      </c>
      <c r="C2576" t="s">
        <v>28</v>
      </c>
      <c r="D2576" t="s">
        <v>22</v>
      </c>
      <c r="E2576">
        <v>53207</v>
      </c>
      <c r="F2576" t="s">
        <v>23</v>
      </c>
      <c r="G2576" t="s">
        <v>24</v>
      </c>
      <c r="H2576">
        <v>5588</v>
      </c>
      <c r="I2576" t="s">
        <v>40</v>
      </c>
      <c r="J2576">
        <f>VLOOKUP(I2576,[1]Key!$A$1:$C$72,2,FALSE)</f>
        <v>43.031480000000002</v>
      </c>
      <c r="K2576">
        <f>VLOOKUP(I2576,[1]Key!$A$1:$C$72,3,FALSE)</f>
        <v>-87.908169999999998</v>
      </c>
      <c r="L2576" t="s">
        <v>39</v>
      </c>
      <c r="M2576">
        <f>VLOOKUP(L2576,[1]Key!$A$1:$C$72,2,FALSE)</f>
        <v>43.03913</v>
      </c>
      <c r="N2576">
        <f>VLOOKUP(L2576,[1]Key!$A$1:$C$72,3,FALSE)</f>
        <v>-87.916150000000002</v>
      </c>
      <c r="O2576">
        <v>9</v>
      </c>
      <c r="P2576">
        <v>0</v>
      </c>
      <c r="Q2576">
        <v>1.4</v>
      </c>
      <c r="R2576">
        <v>1.3</v>
      </c>
      <c r="S2576">
        <v>54</v>
      </c>
      <c r="T2576">
        <f t="shared" si="360"/>
        <v>-1</v>
      </c>
      <c r="U2576" s="1">
        <v>42782</v>
      </c>
      <c r="V2576" s="13">
        <f t="shared" si="361"/>
        <v>42767</v>
      </c>
      <c r="W2576" s="14">
        <f t="shared" si="362"/>
        <v>42782</v>
      </c>
      <c r="X2576" s="1" t="str">
        <f t="shared" si="363"/>
        <v>Thursday</v>
      </c>
      <c r="Y2576" s="2">
        <v>0.48953703703703705</v>
      </c>
      <c r="Z2576" s="2">
        <f t="shared" si="364"/>
        <v>0.5</v>
      </c>
      <c r="AA2576">
        <f>1</f>
        <v>1</v>
      </c>
      <c r="AB2576" s="1">
        <v>42782</v>
      </c>
      <c r="AC2576" s="13">
        <f t="shared" si="365"/>
        <v>42767</v>
      </c>
      <c r="AD2576" s="14">
        <f t="shared" si="366"/>
        <v>42782</v>
      </c>
      <c r="AE2576" s="1" t="str">
        <f t="shared" si="367"/>
        <v>Thursday</v>
      </c>
      <c r="AF2576" s="2">
        <v>0.4957523148148148</v>
      </c>
      <c r="AG2576" s="2">
        <f t="shared" si="368"/>
        <v>0.5</v>
      </c>
      <c r="AH2576" t="s">
        <v>27</v>
      </c>
    </row>
    <row r="2577" spans="1:34" x14ac:dyDescent="0.2">
      <c r="A2577">
        <v>1135547</v>
      </c>
      <c r="B2577" t="s">
        <v>20</v>
      </c>
      <c r="C2577" t="s">
        <v>28</v>
      </c>
      <c r="D2577" t="s">
        <v>22</v>
      </c>
      <c r="E2577">
        <v>53202</v>
      </c>
      <c r="F2577" t="s">
        <v>23</v>
      </c>
      <c r="G2577" t="s">
        <v>24</v>
      </c>
      <c r="H2577">
        <v>179</v>
      </c>
      <c r="I2577" t="s">
        <v>29</v>
      </c>
      <c r="J2577">
        <f>VLOOKUP(I2577,[1]Key!$A$1:$C$72,2,FALSE)</f>
        <v>43.042490000000001</v>
      </c>
      <c r="K2577">
        <f>VLOOKUP(I2577,[1]Key!$A$1:$C$72,3,FALSE)</f>
        <v>-87.909959999999998</v>
      </c>
      <c r="L2577" t="s">
        <v>80</v>
      </c>
      <c r="M2577">
        <f>VLOOKUP(L2577,[1]Key!$A$1:$C$72,2,FALSE)</f>
        <v>43.052460000000004</v>
      </c>
      <c r="N2577">
        <f>VLOOKUP(L2577,[1]Key!$A$1:$C$72,3,FALSE)</f>
        <v>-87.891000000000005</v>
      </c>
      <c r="O2577">
        <v>18</v>
      </c>
      <c r="P2577">
        <v>0</v>
      </c>
      <c r="Q2577">
        <v>2.7</v>
      </c>
      <c r="R2577">
        <v>2.6</v>
      </c>
      <c r="S2577">
        <v>108</v>
      </c>
      <c r="T2577">
        <f t="shared" si="360"/>
        <v>-1</v>
      </c>
      <c r="U2577" s="1">
        <v>42782</v>
      </c>
      <c r="V2577" s="13">
        <f t="shared" si="361"/>
        <v>42767</v>
      </c>
      <c r="W2577" s="14">
        <f t="shared" si="362"/>
        <v>42782</v>
      </c>
      <c r="X2577" s="1" t="str">
        <f t="shared" si="363"/>
        <v>Thursday</v>
      </c>
      <c r="Y2577" s="2">
        <v>0.56103009259259262</v>
      </c>
      <c r="Z2577" s="2">
        <f t="shared" si="364"/>
        <v>0.54166666666666663</v>
      </c>
      <c r="AA2577">
        <f>1</f>
        <v>1</v>
      </c>
      <c r="AB2577" s="1">
        <v>42782</v>
      </c>
      <c r="AC2577" s="13">
        <f t="shared" si="365"/>
        <v>42767</v>
      </c>
      <c r="AD2577" s="14">
        <f t="shared" si="366"/>
        <v>42782</v>
      </c>
      <c r="AE2577" s="1" t="str">
        <f t="shared" si="367"/>
        <v>Thursday</v>
      </c>
      <c r="AF2577" s="2">
        <v>0.57318287037037041</v>
      </c>
      <c r="AG2577" s="2">
        <f t="shared" si="368"/>
        <v>0.58333333333333326</v>
      </c>
      <c r="AH2577" t="s">
        <v>27</v>
      </c>
    </row>
    <row r="2578" spans="1:34" x14ac:dyDescent="0.2">
      <c r="A2578">
        <v>1387849</v>
      </c>
      <c r="B2578" t="s">
        <v>20</v>
      </c>
      <c r="C2578" t="s">
        <v>117</v>
      </c>
      <c r="D2578" t="s">
        <v>22</v>
      </c>
      <c r="E2578">
        <v>53105</v>
      </c>
      <c r="F2578" t="s">
        <v>23</v>
      </c>
      <c r="G2578" t="s">
        <v>24</v>
      </c>
      <c r="H2578">
        <v>993</v>
      </c>
      <c r="I2578" t="s">
        <v>61</v>
      </c>
      <c r="J2578">
        <f>VLOOKUP(I2578,[1]Key!$A$1:$C$72,2,FALSE)</f>
        <v>43.058619999999998</v>
      </c>
      <c r="K2578">
        <f>VLOOKUP(I2578,[1]Key!$A$1:$C$72,3,FALSE)</f>
        <v>-87.885319999999993</v>
      </c>
      <c r="L2578" t="s">
        <v>80</v>
      </c>
      <c r="M2578">
        <f>VLOOKUP(L2578,[1]Key!$A$1:$C$72,2,FALSE)</f>
        <v>43.052460000000004</v>
      </c>
      <c r="N2578">
        <f>VLOOKUP(L2578,[1]Key!$A$1:$C$72,3,FALSE)</f>
        <v>-87.891000000000005</v>
      </c>
      <c r="O2578">
        <v>9</v>
      </c>
      <c r="P2578">
        <v>0</v>
      </c>
      <c r="Q2578">
        <v>1.4</v>
      </c>
      <c r="R2578">
        <v>1.3</v>
      </c>
      <c r="S2578">
        <v>54</v>
      </c>
      <c r="T2578">
        <f t="shared" si="360"/>
        <v>-1</v>
      </c>
      <c r="U2578" s="1">
        <v>42782</v>
      </c>
      <c r="V2578" s="13">
        <f t="shared" si="361"/>
        <v>42767</v>
      </c>
      <c r="W2578" s="14">
        <f t="shared" si="362"/>
        <v>42782</v>
      </c>
      <c r="X2578" s="1" t="str">
        <f t="shared" si="363"/>
        <v>Thursday</v>
      </c>
      <c r="Y2578" s="2">
        <v>0.60111111111111104</v>
      </c>
      <c r="Z2578" s="2">
        <f t="shared" si="364"/>
        <v>0.58333333333333326</v>
      </c>
      <c r="AA2578">
        <f>1</f>
        <v>1</v>
      </c>
      <c r="AB2578" s="1">
        <v>42782</v>
      </c>
      <c r="AC2578" s="13">
        <f t="shared" si="365"/>
        <v>42767</v>
      </c>
      <c r="AD2578" s="14">
        <f t="shared" si="366"/>
        <v>42782</v>
      </c>
      <c r="AE2578" s="1" t="str">
        <f t="shared" si="367"/>
        <v>Thursday</v>
      </c>
      <c r="AF2578" s="2">
        <v>0.60733796296296294</v>
      </c>
      <c r="AG2578" s="2">
        <f t="shared" si="368"/>
        <v>0.625</v>
      </c>
      <c r="AH2578" t="s">
        <v>27</v>
      </c>
    </row>
    <row r="2579" spans="1:34" x14ac:dyDescent="0.2">
      <c r="A2579">
        <v>1377504</v>
      </c>
      <c r="B2579" t="s">
        <v>20</v>
      </c>
      <c r="C2579" t="s">
        <v>156</v>
      </c>
      <c r="D2579" t="s">
        <v>22</v>
      </c>
      <c r="E2579">
        <v>54476</v>
      </c>
      <c r="F2579" t="s">
        <v>23</v>
      </c>
      <c r="G2579" t="s">
        <v>24</v>
      </c>
      <c r="H2579">
        <v>279</v>
      </c>
      <c r="I2579" t="s">
        <v>63</v>
      </c>
      <c r="J2579">
        <f>VLOOKUP(I2579,[1]Key!$A$1:$C$72,2,FALSE)</f>
        <v>43.078530000000001</v>
      </c>
      <c r="K2579">
        <f>VLOOKUP(I2579,[1]Key!$A$1:$C$72,3,FALSE)</f>
        <v>-87.882620000000003</v>
      </c>
      <c r="L2579" t="s">
        <v>63</v>
      </c>
      <c r="M2579">
        <f>VLOOKUP(L2579,[1]Key!$A$1:$C$72,2,FALSE)</f>
        <v>43.078530000000001</v>
      </c>
      <c r="N2579">
        <f>VLOOKUP(L2579,[1]Key!$A$1:$C$72,3,FALSE)</f>
        <v>-87.882620000000003</v>
      </c>
      <c r="O2579">
        <v>31</v>
      </c>
      <c r="P2579">
        <v>0</v>
      </c>
      <c r="Q2579">
        <v>4.7</v>
      </c>
      <c r="R2579">
        <v>4.4000000000000004</v>
      </c>
      <c r="S2579">
        <v>186</v>
      </c>
      <c r="T2579">
        <f t="shared" si="360"/>
        <v>-1</v>
      </c>
      <c r="U2579" s="1">
        <v>42782</v>
      </c>
      <c r="V2579" s="13">
        <f t="shared" si="361"/>
        <v>42767</v>
      </c>
      <c r="W2579" s="14">
        <f t="shared" si="362"/>
        <v>42782</v>
      </c>
      <c r="X2579" s="1" t="str">
        <f t="shared" si="363"/>
        <v>Thursday</v>
      </c>
      <c r="Y2579" s="2">
        <v>0.64988425925925919</v>
      </c>
      <c r="Z2579" s="2">
        <f t="shared" si="364"/>
        <v>0.66666666666666663</v>
      </c>
      <c r="AA2579">
        <f>1</f>
        <v>1</v>
      </c>
      <c r="AB2579" s="1">
        <v>42782</v>
      </c>
      <c r="AC2579" s="13">
        <f t="shared" si="365"/>
        <v>42767</v>
      </c>
      <c r="AD2579" s="14">
        <f t="shared" si="366"/>
        <v>42782</v>
      </c>
      <c r="AE2579" s="1" t="str">
        <f t="shared" si="367"/>
        <v>Thursday</v>
      </c>
      <c r="AF2579" s="2">
        <v>0.67151620370370368</v>
      </c>
      <c r="AG2579" s="2">
        <f t="shared" si="368"/>
        <v>0.66666666666666663</v>
      </c>
      <c r="AH2579" t="s">
        <v>35</v>
      </c>
    </row>
    <row r="2580" spans="1:34" x14ac:dyDescent="0.2">
      <c r="A2580">
        <v>671983</v>
      </c>
      <c r="B2580" t="s">
        <v>20</v>
      </c>
      <c r="C2580" t="s">
        <v>49</v>
      </c>
      <c r="D2580" t="s">
        <v>22</v>
      </c>
      <c r="E2580">
        <v>53217</v>
      </c>
      <c r="F2580" t="s">
        <v>23</v>
      </c>
      <c r="G2580" t="s">
        <v>24</v>
      </c>
      <c r="H2580">
        <v>5566</v>
      </c>
      <c r="I2580" t="s">
        <v>32</v>
      </c>
      <c r="J2580">
        <f>VLOOKUP(I2580,[1]Key!$A$1:$C$72,2,FALSE)</f>
        <v>43.038719999999998</v>
      </c>
      <c r="K2580">
        <f>VLOOKUP(I2580,[1]Key!$A$1:$C$72,3,FALSE)</f>
        <v>-87.905339999999995</v>
      </c>
      <c r="L2580" t="s">
        <v>93</v>
      </c>
      <c r="M2580">
        <f>VLOOKUP(L2580,[1]Key!$A$1:$C$72,2,FALSE)</f>
        <v>43.069021999999997</v>
      </c>
      <c r="N2580">
        <f>VLOOKUP(L2580,[1]Key!$A$1:$C$72,3,FALSE)</f>
        <v>-87.887940999999998</v>
      </c>
      <c r="O2580">
        <v>20</v>
      </c>
      <c r="P2580">
        <v>0</v>
      </c>
      <c r="Q2580">
        <v>3</v>
      </c>
      <c r="R2580">
        <v>2.9</v>
      </c>
      <c r="S2580">
        <v>120</v>
      </c>
      <c r="T2580">
        <f t="shared" si="360"/>
        <v>-1</v>
      </c>
      <c r="U2580" s="1">
        <v>42782</v>
      </c>
      <c r="V2580" s="13">
        <f t="shared" si="361"/>
        <v>42767</v>
      </c>
      <c r="W2580" s="14">
        <f t="shared" si="362"/>
        <v>42782</v>
      </c>
      <c r="X2580" s="1" t="str">
        <f t="shared" si="363"/>
        <v>Thursday</v>
      </c>
      <c r="Y2580" s="2">
        <v>0.6987268518518519</v>
      </c>
      <c r="Z2580" s="2">
        <f t="shared" si="364"/>
        <v>0.70833333333333326</v>
      </c>
      <c r="AA2580">
        <f>1</f>
        <v>1</v>
      </c>
      <c r="AB2580" s="1">
        <v>42782</v>
      </c>
      <c r="AC2580" s="13">
        <f t="shared" si="365"/>
        <v>42767</v>
      </c>
      <c r="AD2580" s="14">
        <f t="shared" si="366"/>
        <v>42782</v>
      </c>
      <c r="AE2580" s="1" t="str">
        <f t="shared" si="367"/>
        <v>Thursday</v>
      </c>
      <c r="AF2580" s="2">
        <v>0.71317129629629628</v>
      </c>
      <c r="AG2580" s="2">
        <f t="shared" si="368"/>
        <v>0.70833333333333326</v>
      </c>
      <c r="AH2580" t="s">
        <v>27</v>
      </c>
    </row>
    <row r="2581" spans="1:34" x14ac:dyDescent="0.2">
      <c r="A2581">
        <v>1378810</v>
      </c>
      <c r="B2581" t="s">
        <v>20</v>
      </c>
      <c r="C2581" t="s">
        <v>100</v>
      </c>
      <c r="D2581" t="s">
        <v>22</v>
      </c>
      <c r="E2581">
        <v>53211</v>
      </c>
      <c r="F2581" t="s">
        <v>23</v>
      </c>
      <c r="G2581" t="s">
        <v>24</v>
      </c>
      <c r="H2581">
        <v>17</v>
      </c>
      <c r="I2581" t="s">
        <v>60</v>
      </c>
      <c r="J2581">
        <f>VLOOKUP(I2581,[1]Key!$A$1:$C$72,2,FALSE)</f>
        <v>43.066893999999998</v>
      </c>
      <c r="K2581">
        <f>VLOOKUP(I2581,[1]Key!$A$1:$C$72,3,FALSE)</f>
        <v>-87.877936000000005</v>
      </c>
      <c r="L2581" t="s">
        <v>60</v>
      </c>
      <c r="M2581">
        <f>VLOOKUP(L2581,[1]Key!$A$1:$C$72,2,FALSE)</f>
        <v>43.066893999999998</v>
      </c>
      <c r="N2581">
        <f>VLOOKUP(L2581,[1]Key!$A$1:$C$72,3,FALSE)</f>
        <v>-87.877936000000005</v>
      </c>
      <c r="O2581">
        <v>18</v>
      </c>
      <c r="P2581">
        <v>0</v>
      </c>
      <c r="Q2581">
        <v>2.7</v>
      </c>
      <c r="R2581">
        <v>2.6</v>
      </c>
      <c r="S2581">
        <v>108</v>
      </c>
      <c r="T2581">
        <f t="shared" si="360"/>
        <v>-1</v>
      </c>
      <c r="U2581" s="1">
        <v>42782</v>
      </c>
      <c r="V2581" s="13">
        <f t="shared" si="361"/>
        <v>42767</v>
      </c>
      <c r="W2581" s="14">
        <f t="shared" si="362"/>
        <v>42782</v>
      </c>
      <c r="X2581" s="1" t="str">
        <f t="shared" si="363"/>
        <v>Thursday</v>
      </c>
      <c r="Y2581" s="2">
        <v>0.7768518518518519</v>
      </c>
      <c r="Z2581" s="2">
        <f t="shared" si="364"/>
        <v>0.79166666666666663</v>
      </c>
      <c r="AA2581">
        <f>1</f>
        <v>1</v>
      </c>
      <c r="AB2581" s="1">
        <v>42782</v>
      </c>
      <c r="AC2581" s="13">
        <f t="shared" si="365"/>
        <v>42767</v>
      </c>
      <c r="AD2581" s="14">
        <f t="shared" si="366"/>
        <v>42782</v>
      </c>
      <c r="AE2581" s="1" t="str">
        <f t="shared" si="367"/>
        <v>Thursday</v>
      </c>
      <c r="AF2581" s="2">
        <v>0.78916666666666668</v>
      </c>
      <c r="AG2581" s="2">
        <f t="shared" si="368"/>
        <v>0.79166666666666663</v>
      </c>
      <c r="AH2581" t="s">
        <v>35</v>
      </c>
    </row>
    <row r="2582" spans="1:34" x14ac:dyDescent="0.2">
      <c r="A2582">
        <v>1387054</v>
      </c>
      <c r="B2582" t="s">
        <v>20</v>
      </c>
      <c r="C2582" t="s">
        <v>21</v>
      </c>
      <c r="D2582" t="s">
        <v>22</v>
      </c>
      <c r="E2582">
        <v>53213</v>
      </c>
      <c r="F2582" t="s">
        <v>23</v>
      </c>
      <c r="G2582" t="s">
        <v>24</v>
      </c>
      <c r="H2582">
        <v>11129</v>
      </c>
      <c r="I2582" t="s">
        <v>57</v>
      </c>
      <c r="J2582">
        <f>VLOOKUP(I2582,[1]Key!$A$1:$C$72,2,FALSE)</f>
        <v>43.048609999999996</v>
      </c>
      <c r="K2582">
        <f>VLOOKUP(I2582,[1]Key!$A$1:$C$72,3,FALSE)</f>
        <v>-88.008480000000006</v>
      </c>
      <c r="L2582" t="s">
        <v>26</v>
      </c>
      <c r="M2582">
        <f>VLOOKUP(L2582,[1]Key!$A$1:$C$72,2,FALSE)</f>
        <v>43.060079999999999</v>
      </c>
      <c r="N2582">
        <f>VLOOKUP(L2582,[1]Key!$A$1:$C$72,3,FALSE)</f>
        <v>-88.027349999999998</v>
      </c>
      <c r="O2582">
        <v>12</v>
      </c>
      <c r="P2582">
        <v>0</v>
      </c>
      <c r="Q2582">
        <v>1.8</v>
      </c>
      <c r="R2582">
        <v>1.7</v>
      </c>
      <c r="S2582">
        <v>72</v>
      </c>
      <c r="T2582">
        <f t="shared" si="360"/>
        <v>-1</v>
      </c>
      <c r="U2582" s="1">
        <v>42785</v>
      </c>
      <c r="V2582" s="13">
        <f t="shared" si="361"/>
        <v>42767</v>
      </c>
      <c r="W2582" s="14">
        <f t="shared" si="362"/>
        <v>42785</v>
      </c>
      <c r="X2582" s="1" t="str">
        <f t="shared" si="363"/>
        <v>Sunday</v>
      </c>
      <c r="Y2582" s="2">
        <v>0.65135416666666668</v>
      </c>
      <c r="Z2582" s="2">
        <f t="shared" si="364"/>
        <v>0.66666666666666663</v>
      </c>
      <c r="AA2582">
        <f>1</f>
        <v>1</v>
      </c>
      <c r="AB2582" s="1">
        <v>42785</v>
      </c>
      <c r="AC2582" s="13">
        <f t="shared" si="365"/>
        <v>42767</v>
      </c>
      <c r="AD2582" s="14">
        <f t="shared" si="366"/>
        <v>42785</v>
      </c>
      <c r="AE2582" s="1" t="str">
        <f t="shared" si="367"/>
        <v>Sunday</v>
      </c>
      <c r="AF2582" s="2">
        <v>0.65966435185185179</v>
      </c>
      <c r="AG2582" s="2">
        <f t="shared" si="368"/>
        <v>0.66666666666666663</v>
      </c>
      <c r="AH2582" t="s">
        <v>27</v>
      </c>
    </row>
    <row r="2583" spans="1:34" x14ac:dyDescent="0.2">
      <c r="A2583">
        <v>1088859</v>
      </c>
      <c r="B2583" t="s">
        <v>20</v>
      </c>
      <c r="C2583" t="s">
        <v>28</v>
      </c>
      <c r="D2583" t="s">
        <v>22</v>
      </c>
      <c r="E2583">
        <v>53211</v>
      </c>
      <c r="F2583" t="s">
        <v>23</v>
      </c>
      <c r="G2583" t="s">
        <v>97</v>
      </c>
      <c r="H2583">
        <v>5221</v>
      </c>
      <c r="I2583" t="s">
        <v>30</v>
      </c>
      <c r="J2583">
        <f>VLOOKUP(I2583,[1]Key!$A$1:$C$72,2,FALSE)</f>
        <v>43.05847</v>
      </c>
      <c r="K2583">
        <f>VLOOKUP(I2583,[1]Key!$A$1:$C$72,3,FALSE)</f>
        <v>-87.898079999999993</v>
      </c>
      <c r="L2583" t="s">
        <v>73</v>
      </c>
      <c r="M2583">
        <f>VLOOKUP(L2583,[1]Key!$A$1:$C$72,2,FALSE)</f>
        <v>43.040349999999997</v>
      </c>
      <c r="N2583">
        <f>VLOOKUP(L2583,[1]Key!$A$1:$C$72,3,FALSE)</f>
        <v>-87.920760000000001</v>
      </c>
      <c r="O2583">
        <v>15</v>
      </c>
      <c r="P2583">
        <v>0</v>
      </c>
      <c r="Q2583">
        <v>2.2999999999999998</v>
      </c>
      <c r="R2583">
        <v>2.1</v>
      </c>
      <c r="S2583">
        <v>90</v>
      </c>
      <c r="T2583">
        <f t="shared" si="360"/>
        <v>-1</v>
      </c>
      <c r="U2583" s="1">
        <v>42785</v>
      </c>
      <c r="V2583" s="13">
        <f t="shared" si="361"/>
        <v>42767</v>
      </c>
      <c r="W2583" s="14">
        <f t="shared" si="362"/>
        <v>42785</v>
      </c>
      <c r="X2583" s="1" t="str">
        <f t="shared" si="363"/>
        <v>Sunday</v>
      </c>
      <c r="Y2583" s="2">
        <v>0.67605324074074069</v>
      </c>
      <c r="Z2583" s="2">
        <f t="shared" si="364"/>
        <v>0.66666666666666663</v>
      </c>
      <c r="AA2583">
        <f>1</f>
        <v>1</v>
      </c>
      <c r="AB2583" s="1">
        <v>42785</v>
      </c>
      <c r="AC2583" s="13">
        <f t="shared" si="365"/>
        <v>42767</v>
      </c>
      <c r="AD2583" s="14">
        <f t="shared" si="366"/>
        <v>42785</v>
      </c>
      <c r="AE2583" s="1" t="str">
        <f t="shared" si="367"/>
        <v>Sunday</v>
      </c>
      <c r="AF2583" s="2">
        <v>0.68679398148148152</v>
      </c>
      <c r="AG2583" s="2">
        <f t="shared" si="368"/>
        <v>0.66666666666666663</v>
      </c>
      <c r="AH2583" t="s">
        <v>27</v>
      </c>
    </row>
    <row r="2584" spans="1:34" x14ac:dyDescent="0.2">
      <c r="A2584">
        <v>1357250</v>
      </c>
      <c r="B2584" t="s">
        <v>20</v>
      </c>
      <c r="C2584" t="s">
        <v>28</v>
      </c>
      <c r="D2584" t="s">
        <v>22</v>
      </c>
      <c r="E2584">
        <v>53202</v>
      </c>
      <c r="F2584" t="s">
        <v>23</v>
      </c>
      <c r="G2584" t="s">
        <v>24</v>
      </c>
      <c r="H2584">
        <v>319</v>
      </c>
      <c r="I2584" t="s">
        <v>69</v>
      </c>
      <c r="J2584">
        <f>VLOOKUP(I2584,[1]Key!$A$1:$C$72,2,FALSE)</f>
        <v>43.048200000000001</v>
      </c>
      <c r="K2584">
        <f>VLOOKUP(I2584,[1]Key!$A$1:$C$72,3,FALSE)</f>
        <v>-87.900859999999994</v>
      </c>
      <c r="L2584" t="s">
        <v>43</v>
      </c>
      <c r="M2584">
        <f>VLOOKUP(L2584,[1]Key!$A$1:$C$72,2,FALSE)</f>
        <v>43.03886</v>
      </c>
      <c r="N2584">
        <f>VLOOKUP(L2584,[1]Key!$A$1:$C$72,3,FALSE)</f>
        <v>-87.902720000000002</v>
      </c>
      <c r="O2584">
        <v>4</v>
      </c>
      <c r="P2584">
        <v>0</v>
      </c>
      <c r="Q2584">
        <v>0.6</v>
      </c>
      <c r="R2584">
        <v>0.6</v>
      </c>
      <c r="S2584">
        <v>24</v>
      </c>
      <c r="T2584">
        <f t="shared" si="360"/>
        <v>-1</v>
      </c>
      <c r="U2584" s="1">
        <v>42786</v>
      </c>
      <c r="V2584" s="13">
        <f t="shared" si="361"/>
        <v>42767</v>
      </c>
      <c r="W2584" s="14">
        <f t="shared" si="362"/>
        <v>42786</v>
      </c>
      <c r="X2584" s="1" t="str">
        <f t="shared" si="363"/>
        <v>Monday</v>
      </c>
      <c r="Y2584" s="2">
        <v>0.27584490740740741</v>
      </c>
      <c r="Z2584" s="2">
        <f t="shared" si="364"/>
        <v>0.29166666666666663</v>
      </c>
      <c r="AA2584">
        <f>1</f>
        <v>1</v>
      </c>
      <c r="AB2584" s="1">
        <v>42786</v>
      </c>
      <c r="AC2584" s="13">
        <f t="shared" si="365"/>
        <v>42767</v>
      </c>
      <c r="AD2584" s="14">
        <f t="shared" si="366"/>
        <v>42786</v>
      </c>
      <c r="AE2584" s="1" t="str">
        <f t="shared" si="367"/>
        <v>Monday</v>
      </c>
      <c r="AF2584" s="2">
        <v>0.27876157407407409</v>
      </c>
      <c r="AG2584" s="2">
        <f t="shared" si="368"/>
        <v>0.29166666666666663</v>
      </c>
      <c r="AH2584" t="s">
        <v>27</v>
      </c>
    </row>
    <row r="2585" spans="1:34" x14ac:dyDescent="0.2">
      <c r="A2585">
        <v>1387054</v>
      </c>
      <c r="B2585" t="s">
        <v>20</v>
      </c>
      <c r="C2585" t="s">
        <v>21</v>
      </c>
      <c r="D2585" t="s">
        <v>22</v>
      </c>
      <c r="E2585">
        <v>53213</v>
      </c>
      <c r="F2585" t="s">
        <v>23</v>
      </c>
      <c r="G2585" t="s">
        <v>24</v>
      </c>
      <c r="H2585">
        <v>11095</v>
      </c>
      <c r="I2585" t="s">
        <v>58</v>
      </c>
      <c r="J2585">
        <f>VLOOKUP(I2585,[1]Key!$A$1:$C$72,2,FALSE)</f>
        <v>43.052630000000001</v>
      </c>
      <c r="K2585">
        <f>VLOOKUP(I2585,[1]Key!$A$1:$C$72,3,FALSE)</f>
        <v>-88.016319999999993</v>
      </c>
      <c r="L2585" t="s">
        <v>25</v>
      </c>
      <c r="M2585">
        <f>VLOOKUP(L2585,[1]Key!$A$1:$C$72,2,FALSE)</f>
        <v>43.06044</v>
      </c>
      <c r="N2585">
        <f>VLOOKUP(L2585,[1]Key!$A$1:$C$72,3,FALSE)</f>
        <v>-88.016239999999996</v>
      </c>
      <c r="O2585">
        <v>44</v>
      </c>
      <c r="P2585">
        <v>0</v>
      </c>
      <c r="Q2585">
        <v>6.6</v>
      </c>
      <c r="R2585">
        <v>6.3</v>
      </c>
      <c r="S2585">
        <v>264</v>
      </c>
      <c r="T2585">
        <f t="shared" si="360"/>
        <v>-1</v>
      </c>
      <c r="U2585" s="1">
        <v>42786</v>
      </c>
      <c r="V2585" s="13">
        <f t="shared" si="361"/>
        <v>42767</v>
      </c>
      <c r="W2585" s="14">
        <f t="shared" si="362"/>
        <v>42786</v>
      </c>
      <c r="X2585" s="1" t="str">
        <f t="shared" si="363"/>
        <v>Monday</v>
      </c>
      <c r="Y2585" s="2">
        <v>0.35784722222222221</v>
      </c>
      <c r="Z2585" s="2">
        <f t="shared" si="364"/>
        <v>0.375</v>
      </c>
      <c r="AA2585">
        <f>1</f>
        <v>1</v>
      </c>
      <c r="AB2585" s="1">
        <v>42786</v>
      </c>
      <c r="AC2585" s="13">
        <f t="shared" si="365"/>
        <v>42767</v>
      </c>
      <c r="AD2585" s="14">
        <f t="shared" si="366"/>
        <v>42786</v>
      </c>
      <c r="AE2585" s="1" t="str">
        <f t="shared" si="367"/>
        <v>Monday</v>
      </c>
      <c r="AF2585" s="2">
        <v>0.38839120370370367</v>
      </c>
      <c r="AG2585" s="2">
        <f t="shared" si="368"/>
        <v>0.375</v>
      </c>
      <c r="AH2585" t="s">
        <v>27</v>
      </c>
    </row>
    <row r="2586" spans="1:34" x14ac:dyDescent="0.2">
      <c r="A2586">
        <v>1482626</v>
      </c>
      <c r="B2586" t="s">
        <v>20</v>
      </c>
      <c r="C2586" t="s">
        <v>28</v>
      </c>
      <c r="D2586" t="s">
        <v>22</v>
      </c>
      <c r="E2586">
        <v>53207</v>
      </c>
      <c r="F2586" t="s">
        <v>23</v>
      </c>
      <c r="G2586" t="s">
        <v>24</v>
      </c>
      <c r="H2586">
        <v>104</v>
      </c>
      <c r="I2586" t="s">
        <v>38</v>
      </c>
      <c r="J2586">
        <f>VLOOKUP(I2586,[1]Key!$A$1:$C$72,2,FALSE)</f>
        <v>43.004728999999998</v>
      </c>
      <c r="K2586">
        <f>VLOOKUP(I2586,[1]Key!$A$1:$C$72,3,FALSE)</f>
        <v>-87.905463999999995</v>
      </c>
      <c r="L2586" t="s">
        <v>29</v>
      </c>
      <c r="M2586">
        <f>VLOOKUP(L2586,[1]Key!$A$1:$C$72,2,FALSE)</f>
        <v>43.042490000000001</v>
      </c>
      <c r="N2586">
        <f>VLOOKUP(L2586,[1]Key!$A$1:$C$72,3,FALSE)</f>
        <v>-87.909959999999998</v>
      </c>
      <c r="O2586">
        <v>15</v>
      </c>
      <c r="P2586">
        <v>0</v>
      </c>
      <c r="Q2586">
        <v>2.2999999999999998</v>
      </c>
      <c r="R2586">
        <v>2.1</v>
      </c>
      <c r="S2586">
        <v>90</v>
      </c>
      <c r="T2586">
        <f t="shared" si="360"/>
        <v>-1</v>
      </c>
      <c r="U2586" s="1">
        <v>42786</v>
      </c>
      <c r="V2586" s="13">
        <f t="shared" si="361"/>
        <v>42767</v>
      </c>
      <c r="W2586" s="14">
        <f t="shared" si="362"/>
        <v>42786</v>
      </c>
      <c r="X2586" s="1" t="str">
        <f t="shared" si="363"/>
        <v>Monday</v>
      </c>
      <c r="Y2586" s="2">
        <v>0.5183564814814815</v>
      </c>
      <c r="Z2586" s="2">
        <f t="shared" si="364"/>
        <v>0.5</v>
      </c>
      <c r="AA2586">
        <f>1</f>
        <v>1</v>
      </c>
      <c r="AB2586" s="1">
        <v>42786</v>
      </c>
      <c r="AC2586" s="13">
        <f t="shared" si="365"/>
        <v>42767</v>
      </c>
      <c r="AD2586" s="14">
        <f t="shared" si="366"/>
        <v>42786</v>
      </c>
      <c r="AE2586" s="1" t="str">
        <f t="shared" si="367"/>
        <v>Monday</v>
      </c>
      <c r="AF2586" s="2">
        <v>0.52872685185185186</v>
      </c>
      <c r="AG2586" s="2">
        <f t="shared" si="368"/>
        <v>0.54166666666666663</v>
      </c>
      <c r="AH2586" t="s">
        <v>27</v>
      </c>
    </row>
    <row r="2587" spans="1:34" x14ac:dyDescent="0.2">
      <c r="A2587">
        <v>1010620</v>
      </c>
      <c r="B2587" t="s">
        <v>20</v>
      </c>
      <c r="C2587" t="s">
        <v>28</v>
      </c>
      <c r="D2587" t="s">
        <v>22</v>
      </c>
      <c r="E2587">
        <v>53202</v>
      </c>
      <c r="F2587" t="s">
        <v>23</v>
      </c>
      <c r="G2587" t="s">
        <v>24</v>
      </c>
      <c r="H2587">
        <v>214</v>
      </c>
      <c r="I2587" t="s">
        <v>69</v>
      </c>
      <c r="J2587">
        <f>VLOOKUP(I2587,[1]Key!$A$1:$C$72,2,FALSE)</f>
        <v>43.048200000000001</v>
      </c>
      <c r="K2587">
        <f>VLOOKUP(I2587,[1]Key!$A$1:$C$72,3,FALSE)</f>
        <v>-87.900859999999994</v>
      </c>
      <c r="L2587" t="s">
        <v>67</v>
      </c>
      <c r="M2587">
        <f>VLOOKUP(L2587,[1]Key!$A$1:$C$72,2,FALSE)</f>
        <v>43.074890000000003</v>
      </c>
      <c r="N2587">
        <f>VLOOKUP(L2587,[1]Key!$A$1:$C$72,3,FALSE)</f>
        <v>-87.882810000000006</v>
      </c>
      <c r="O2587">
        <v>16</v>
      </c>
      <c r="P2587">
        <v>0</v>
      </c>
      <c r="Q2587">
        <v>2.4</v>
      </c>
      <c r="R2587">
        <v>2.2999999999999998</v>
      </c>
      <c r="S2587">
        <v>96</v>
      </c>
      <c r="T2587">
        <f t="shared" si="360"/>
        <v>-1</v>
      </c>
      <c r="U2587" s="1">
        <v>42786</v>
      </c>
      <c r="V2587" s="13">
        <f t="shared" si="361"/>
        <v>42767</v>
      </c>
      <c r="W2587" s="14">
        <f t="shared" si="362"/>
        <v>42786</v>
      </c>
      <c r="X2587" s="1" t="str">
        <f t="shared" si="363"/>
        <v>Monday</v>
      </c>
      <c r="Y2587" s="2">
        <v>0.5316319444444445</v>
      </c>
      <c r="Z2587" s="2">
        <f t="shared" si="364"/>
        <v>0.54166666666666663</v>
      </c>
      <c r="AA2587">
        <f>1</f>
        <v>1</v>
      </c>
      <c r="AB2587" s="1">
        <v>42786</v>
      </c>
      <c r="AC2587" s="13">
        <f t="shared" si="365"/>
        <v>42767</v>
      </c>
      <c r="AD2587" s="14">
        <f t="shared" si="366"/>
        <v>42786</v>
      </c>
      <c r="AE2587" s="1" t="str">
        <f t="shared" si="367"/>
        <v>Monday</v>
      </c>
      <c r="AF2587" s="2">
        <v>0.54295138888888894</v>
      </c>
      <c r="AG2587" s="2">
        <f t="shared" si="368"/>
        <v>0.54166666666666663</v>
      </c>
      <c r="AH2587" t="s">
        <v>27</v>
      </c>
    </row>
    <row r="2588" spans="1:34" x14ac:dyDescent="0.2">
      <c r="A2588">
        <v>1269318</v>
      </c>
      <c r="B2588" t="s">
        <v>20</v>
      </c>
      <c r="C2588" t="s">
        <v>28</v>
      </c>
      <c r="D2588" t="s">
        <v>22</v>
      </c>
      <c r="E2588">
        <v>53204</v>
      </c>
      <c r="F2588" t="s">
        <v>23</v>
      </c>
      <c r="G2588" t="s">
        <v>24</v>
      </c>
      <c r="H2588">
        <v>5574</v>
      </c>
      <c r="I2588" t="s">
        <v>39</v>
      </c>
      <c r="J2588">
        <f>VLOOKUP(I2588,[1]Key!$A$1:$C$72,2,FALSE)</f>
        <v>43.03913</v>
      </c>
      <c r="K2588">
        <f>VLOOKUP(I2588,[1]Key!$A$1:$C$72,3,FALSE)</f>
        <v>-87.916150000000002</v>
      </c>
      <c r="L2588" t="s">
        <v>72</v>
      </c>
      <c r="M2588">
        <f>VLOOKUP(L2588,[1]Key!$A$1:$C$72,2,FALSE)</f>
        <v>43.02948</v>
      </c>
      <c r="N2588">
        <f>VLOOKUP(L2588,[1]Key!$A$1:$C$72,3,FALSE)</f>
        <v>-87.912819999999996</v>
      </c>
      <c r="O2588">
        <v>7</v>
      </c>
      <c r="P2588">
        <v>0</v>
      </c>
      <c r="Q2588">
        <v>1.1000000000000001</v>
      </c>
      <c r="R2588">
        <v>1</v>
      </c>
      <c r="S2588">
        <v>42</v>
      </c>
      <c r="T2588">
        <f t="shared" si="360"/>
        <v>-1</v>
      </c>
      <c r="U2588" s="1">
        <v>42786</v>
      </c>
      <c r="V2588" s="13">
        <f t="shared" si="361"/>
        <v>42767</v>
      </c>
      <c r="W2588" s="14">
        <f t="shared" si="362"/>
        <v>42786</v>
      </c>
      <c r="X2588" s="1" t="str">
        <f t="shared" si="363"/>
        <v>Monday</v>
      </c>
      <c r="Y2588" s="2">
        <v>0.66261574074074081</v>
      </c>
      <c r="Z2588" s="2">
        <f t="shared" si="364"/>
        <v>0.66666666666666663</v>
      </c>
      <c r="AA2588">
        <f>1</f>
        <v>1</v>
      </c>
      <c r="AB2588" s="1">
        <v>42786</v>
      </c>
      <c r="AC2588" s="13">
        <f t="shared" si="365"/>
        <v>42767</v>
      </c>
      <c r="AD2588" s="14">
        <f t="shared" si="366"/>
        <v>42786</v>
      </c>
      <c r="AE2588" s="1" t="str">
        <f t="shared" si="367"/>
        <v>Monday</v>
      </c>
      <c r="AF2588" s="2">
        <v>0.66789351851851853</v>
      </c>
      <c r="AG2588" s="2">
        <f t="shared" si="368"/>
        <v>0.66666666666666663</v>
      </c>
      <c r="AH2588" t="s">
        <v>27</v>
      </c>
    </row>
    <row r="2589" spans="1:34" x14ac:dyDescent="0.2">
      <c r="A2589">
        <v>1255543</v>
      </c>
      <c r="B2589" t="s">
        <v>20</v>
      </c>
      <c r="C2589" t="s">
        <v>117</v>
      </c>
      <c r="D2589" t="s">
        <v>22</v>
      </c>
      <c r="E2589">
        <v>53105</v>
      </c>
      <c r="F2589" t="s">
        <v>23</v>
      </c>
      <c r="G2589" t="s">
        <v>97</v>
      </c>
      <c r="H2589">
        <v>307</v>
      </c>
      <c r="I2589" t="s">
        <v>87</v>
      </c>
      <c r="J2589">
        <f>VLOOKUP(I2589,[1]Key!$A$1:$C$72,2,FALSE)</f>
        <v>43.077359999999999</v>
      </c>
      <c r="K2589">
        <f>VLOOKUP(I2589,[1]Key!$A$1:$C$72,3,FALSE)</f>
        <v>-87.880769999999998</v>
      </c>
      <c r="L2589" t="s">
        <v>67</v>
      </c>
      <c r="M2589">
        <f>VLOOKUP(L2589,[1]Key!$A$1:$C$72,2,FALSE)</f>
        <v>43.074890000000003</v>
      </c>
      <c r="N2589">
        <f>VLOOKUP(L2589,[1]Key!$A$1:$C$72,3,FALSE)</f>
        <v>-87.882810000000006</v>
      </c>
      <c r="O2589">
        <v>30</v>
      </c>
      <c r="P2589">
        <v>0</v>
      </c>
      <c r="Q2589">
        <v>4.5</v>
      </c>
      <c r="R2589">
        <v>4.3</v>
      </c>
      <c r="S2589">
        <v>180</v>
      </c>
      <c r="T2589">
        <f t="shared" si="360"/>
        <v>-1</v>
      </c>
      <c r="U2589" s="1">
        <v>42786</v>
      </c>
      <c r="V2589" s="13">
        <f t="shared" si="361"/>
        <v>42767</v>
      </c>
      <c r="W2589" s="14">
        <f t="shared" si="362"/>
        <v>42786</v>
      </c>
      <c r="X2589" s="1" t="str">
        <f t="shared" si="363"/>
        <v>Monday</v>
      </c>
      <c r="Y2589" s="2">
        <v>0.69703703703703701</v>
      </c>
      <c r="Z2589" s="2">
        <f t="shared" si="364"/>
        <v>0.70833333333333326</v>
      </c>
      <c r="AA2589">
        <f>1</f>
        <v>1</v>
      </c>
      <c r="AB2589" s="1">
        <v>42786</v>
      </c>
      <c r="AC2589" s="13">
        <f t="shared" si="365"/>
        <v>42767</v>
      </c>
      <c r="AD2589" s="14">
        <f t="shared" si="366"/>
        <v>42786</v>
      </c>
      <c r="AE2589" s="1" t="str">
        <f t="shared" si="367"/>
        <v>Monday</v>
      </c>
      <c r="AF2589" s="2">
        <v>0.71761574074074075</v>
      </c>
      <c r="AG2589" s="2">
        <f t="shared" si="368"/>
        <v>0.70833333333333326</v>
      </c>
      <c r="AH2589" t="s">
        <v>27</v>
      </c>
    </row>
    <row r="2590" spans="1:34" x14ac:dyDescent="0.2">
      <c r="A2590">
        <v>1017964</v>
      </c>
      <c r="B2590" t="s">
        <v>20</v>
      </c>
      <c r="C2590" t="s">
        <v>28</v>
      </c>
      <c r="D2590" t="s">
        <v>22</v>
      </c>
      <c r="E2590">
        <v>53202</v>
      </c>
      <c r="F2590" t="s">
        <v>23</v>
      </c>
      <c r="G2590" t="s">
        <v>24</v>
      </c>
      <c r="H2590">
        <v>99</v>
      </c>
      <c r="I2590" t="s">
        <v>68</v>
      </c>
      <c r="J2590">
        <f>VLOOKUP(I2590,[1]Key!$A$1:$C$72,2,FALSE)</f>
        <v>43.04804</v>
      </c>
      <c r="K2590">
        <f>VLOOKUP(I2590,[1]Key!$A$1:$C$72,3,FALSE)</f>
        <v>-87.896720000000002</v>
      </c>
      <c r="L2590" t="s">
        <v>61</v>
      </c>
      <c r="M2590">
        <f>VLOOKUP(L2590,[1]Key!$A$1:$C$72,2,FALSE)</f>
        <v>43.058619999999998</v>
      </c>
      <c r="N2590">
        <f>VLOOKUP(L2590,[1]Key!$A$1:$C$72,3,FALSE)</f>
        <v>-87.885319999999993</v>
      </c>
      <c r="O2590">
        <v>7</v>
      </c>
      <c r="P2590">
        <v>0</v>
      </c>
      <c r="Q2590">
        <v>1.1000000000000001</v>
      </c>
      <c r="R2590">
        <v>1</v>
      </c>
      <c r="S2590">
        <v>42</v>
      </c>
      <c r="T2590">
        <f t="shared" si="360"/>
        <v>-1</v>
      </c>
      <c r="U2590" s="1">
        <v>42786</v>
      </c>
      <c r="V2590" s="13">
        <f t="shared" si="361"/>
        <v>42767</v>
      </c>
      <c r="W2590" s="14">
        <f t="shared" si="362"/>
        <v>42786</v>
      </c>
      <c r="X2590" s="1" t="str">
        <f t="shared" si="363"/>
        <v>Monday</v>
      </c>
      <c r="Y2590" s="2">
        <v>0.77967592592592594</v>
      </c>
      <c r="Z2590" s="2">
        <f t="shared" si="364"/>
        <v>0.79166666666666663</v>
      </c>
      <c r="AA2590">
        <f>1</f>
        <v>1</v>
      </c>
      <c r="AB2590" s="1">
        <v>42786</v>
      </c>
      <c r="AC2590" s="13">
        <f t="shared" si="365"/>
        <v>42767</v>
      </c>
      <c r="AD2590" s="14">
        <f t="shared" si="366"/>
        <v>42786</v>
      </c>
      <c r="AE2590" s="1" t="str">
        <f t="shared" si="367"/>
        <v>Monday</v>
      </c>
      <c r="AF2590" s="2">
        <v>0.78447916666666673</v>
      </c>
      <c r="AG2590" s="2">
        <f t="shared" si="368"/>
        <v>0.79166666666666663</v>
      </c>
      <c r="AH2590" t="s">
        <v>27</v>
      </c>
    </row>
    <row r="2591" spans="1:34" x14ac:dyDescent="0.2">
      <c r="A2591">
        <v>1224715</v>
      </c>
      <c r="B2591" t="s">
        <v>20</v>
      </c>
      <c r="C2591" t="s">
        <v>28</v>
      </c>
      <c r="D2591" t="s">
        <v>22</v>
      </c>
      <c r="E2591">
        <v>53212</v>
      </c>
      <c r="F2591" t="s">
        <v>23</v>
      </c>
      <c r="G2591" t="s">
        <v>24</v>
      </c>
      <c r="H2591">
        <v>28</v>
      </c>
      <c r="I2591" t="s">
        <v>32</v>
      </c>
      <c r="J2591">
        <f>VLOOKUP(I2591,[1]Key!$A$1:$C$72,2,FALSE)</f>
        <v>43.038719999999998</v>
      </c>
      <c r="K2591">
        <f>VLOOKUP(I2591,[1]Key!$A$1:$C$72,3,FALSE)</f>
        <v>-87.905339999999995</v>
      </c>
      <c r="L2591" t="s">
        <v>41</v>
      </c>
      <c r="M2591">
        <f>VLOOKUP(L2591,[1]Key!$A$1:$C$72,2,FALSE)</f>
        <v>43.04824</v>
      </c>
      <c r="N2591">
        <f>VLOOKUP(L2591,[1]Key!$A$1:$C$72,3,FALSE)</f>
        <v>-87.904970000000006</v>
      </c>
      <c r="O2591">
        <v>7</v>
      </c>
      <c r="P2591">
        <v>0</v>
      </c>
      <c r="Q2591">
        <v>1.1000000000000001</v>
      </c>
      <c r="R2591">
        <v>1</v>
      </c>
      <c r="S2591">
        <v>42</v>
      </c>
      <c r="T2591">
        <f t="shared" si="360"/>
        <v>-1</v>
      </c>
      <c r="U2591" s="1">
        <v>42786</v>
      </c>
      <c r="V2591" s="13">
        <f t="shared" si="361"/>
        <v>42767</v>
      </c>
      <c r="W2591" s="14">
        <f t="shared" si="362"/>
        <v>42786</v>
      </c>
      <c r="X2591" s="1" t="str">
        <f t="shared" si="363"/>
        <v>Monday</v>
      </c>
      <c r="Y2591" s="2">
        <v>0.78741898148148148</v>
      </c>
      <c r="Z2591" s="2">
        <f t="shared" si="364"/>
        <v>0.79166666666666663</v>
      </c>
      <c r="AA2591">
        <f>1</f>
        <v>1</v>
      </c>
      <c r="AB2591" s="1">
        <v>42786</v>
      </c>
      <c r="AC2591" s="13">
        <f t="shared" si="365"/>
        <v>42767</v>
      </c>
      <c r="AD2591" s="14">
        <f t="shared" si="366"/>
        <v>42786</v>
      </c>
      <c r="AE2591" s="1" t="str">
        <f t="shared" si="367"/>
        <v>Monday</v>
      </c>
      <c r="AF2591" s="2">
        <v>0.79193287037037041</v>
      </c>
      <c r="AG2591" s="2">
        <f t="shared" si="368"/>
        <v>0.79166666666666663</v>
      </c>
      <c r="AH2591" t="s">
        <v>27</v>
      </c>
    </row>
    <row r="2592" spans="1:34" x14ac:dyDescent="0.2">
      <c r="A2592">
        <v>1010620</v>
      </c>
      <c r="B2592" t="s">
        <v>20</v>
      </c>
      <c r="C2592" t="s">
        <v>28</v>
      </c>
      <c r="D2592" t="s">
        <v>22</v>
      </c>
      <c r="E2592">
        <v>53202</v>
      </c>
      <c r="F2592" t="s">
        <v>23</v>
      </c>
      <c r="G2592" t="s">
        <v>24</v>
      </c>
      <c r="H2592">
        <v>15</v>
      </c>
      <c r="I2592" t="s">
        <v>67</v>
      </c>
      <c r="J2592">
        <f>VLOOKUP(I2592,[1]Key!$A$1:$C$72,2,FALSE)</f>
        <v>43.074890000000003</v>
      </c>
      <c r="K2592">
        <f>VLOOKUP(I2592,[1]Key!$A$1:$C$72,3,FALSE)</f>
        <v>-87.882810000000006</v>
      </c>
      <c r="L2592" t="s">
        <v>69</v>
      </c>
      <c r="M2592">
        <f>VLOOKUP(L2592,[1]Key!$A$1:$C$72,2,FALSE)</f>
        <v>43.048200000000001</v>
      </c>
      <c r="N2592">
        <f>VLOOKUP(L2592,[1]Key!$A$1:$C$72,3,FALSE)</f>
        <v>-87.900859999999994</v>
      </c>
      <c r="O2592">
        <v>14</v>
      </c>
      <c r="P2592">
        <v>0</v>
      </c>
      <c r="Q2592">
        <v>2.1</v>
      </c>
      <c r="R2592">
        <v>2</v>
      </c>
      <c r="S2592">
        <v>84</v>
      </c>
      <c r="T2592">
        <f t="shared" si="360"/>
        <v>-1</v>
      </c>
      <c r="U2592" s="1">
        <v>42786</v>
      </c>
      <c r="V2592" s="13">
        <f t="shared" si="361"/>
        <v>42767</v>
      </c>
      <c r="W2592" s="14">
        <f t="shared" si="362"/>
        <v>42786</v>
      </c>
      <c r="X2592" s="1" t="str">
        <f t="shared" si="363"/>
        <v>Monday</v>
      </c>
      <c r="Y2592" s="2">
        <v>0.80395833333333344</v>
      </c>
      <c r="Z2592" s="2">
        <f t="shared" si="364"/>
        <v>0.79166666666666663</v>
      </c>
      <c r="AA2592">
        <f>1</f>
        <v>1</v>
      </c>
      <c r="AB2592" s="1">
        <v>42786</v>
      </c>
      <c r="AC2592" s="13">
        <f t="shared" si="365"/>
        <v>42767</v>
      </c>
      <c r="AD2592" s="14">
        <f t="shared" si="366"/>
        <v>42786</v>
      </c>
      <c r="AE2592" s="1" t="str">
        <f t="shared" si="367"/>
        <v>Monday</v>
      </c>
      <c r="AF2592" s="2">
        <v>0.81322916666666656</v>
      </c>
      <c r="AG2592" s="2">
        <f t="shared" si="368"/>
        <v>0.83333333333333326</v>
      </c>
      <c r="AH2592" t="s">
        <v>27</v>
      </c>
    </row>
    <row r="2593" spans="1:34" x14ac:dyDescent="0.2">
      <c r="A2593">
        <v>1135547</v>
      </c>
      <c r="B2593" t="s">
        <v>20</v>
      </c>
      <c r="C2593" t="s">
        <v>28</v>
      </c>
      <c r="D2593" t="s">
        <v>22</v>
      </c>
      <c r="E2593">
        <v>53202</v>
      </c>
      <c r="F2593" t="s">
        <v>23</v>
      </c>
      <c r="G2593" t="s">
        <v>24</v>
      </c>
      <c r="H2593">
        <v>5530</v>
      </c>
      <c r="I2593" t="s">
        <v>36</v>
      </c>
      <c r="J2593">
        <f>VLOOKUP(I2593,[1]Key!$A$1:$C$72,2,FALSE)</f>
        <v>43.038580000000003</v>
      </c>
      <c r="K2593">
        <f>VLOOKUP(I2593,[1]Key!$A$1:$C$72,3,FALSE)</f>
        <v>-87.90934</v>
      </c>
      <c r="L2593" t="s">
        <v>41</v>
      </c>
      <c r="M2593">
        <f>VLOOKUP(L2593,[1]Key!$A$1:$C$72,2,FALSE)</f>
        <v>43.04824</v>
      </c>
      <c r="N2593">
        <f>VLOOKUP(L2593,[1]Key!$A$1:$C$72,3,FALSE)</f>
        <v>-87.904970000000006</v>
      </c>
      <c r="O2593">
        <v>9</v>
      </c>
      <c r="P2593">
        <v>0</v>
      </c>
      <c r="Q2593">
        <v>1.4</v>
      </c>
      <c r="R2593">
        <v>1.3</v>
      </c>
      <c r="S2593">
        <v>54</v>
      </c>
      <c r="T2593">
        <f t="shared" si="360"/>
        <v>-1</v>
      </c>
      <c r="U2593" s="1">
        <v>42786</v>
      </c>
      <c r="V2593" s="13">
        <f t="shared" si="361"/>
        <v>42767</v>
      </c>
      <c r="W2593" s="14">
        <f t="shared" si="362"/>
        <v>42786</v>
      </c>
      <c r="X2593" s="1" t="str">
        <f t="shared" si="363"/>
        <v>Monday</v>
      </c>
      <c r="Y2593" s="2">
        <v>0.83740740740740749</v>
      </c>
      <c r="Z2593" s="2">
        <f t="shared" si="364"/>
        <v>0.83333333333333326</v>
      </c>
      <c r="AA2593">
        <f>1</f>
        <v>1</v>
      </c>
      <c r="AB2593" s="1">
        <v>42786</v>
      </c>
      <c r="AC2593" s="13">
        <f t="shared" si="365"/>
        <v>42767</v>
      </c>
      <c r="AD2593" s="14">
        <f t="shared" si="366"/>
        <v>42786</v>
      </c>
      <c r="AE2593" s="1" t="str">
        <f t="shared" si="367"/>
        <v>Monday</v>
      </c>
      <c r="AF2593" s="2">
        <v>0.843287037037037</v>
      </c>
      <c r="AG2593" s="2">
        <f t="shared" si="368"/>
        <v>0.83333333333333326</v>
      </c>
      <c r="AH2593" t="s">
        <v>27</v>
      </c>
    </row>
    <row r="2594" spans="1:34" x14ac:dyDescent="0.2">
      <c r="A2594">
        <v>1249212</v>
      </c>
      <c r="B2594" t="s">
        <v>20</v>
      </c>
      <c r="C2594" t="s">
        <v>28</v>
      </c>
      <c r="D2594" t="s">
        <v>22</v>
      </c>
      <c r="E2594">
        <v>53213</v>
      </c>
      <c r="F2594" t="s">
        <v>23</v>
      </c>
      <c r="G2594" t="s">
        <v>97</v>
      </c>
      <c r="H2594">
        <v>96</v>
      </c>
      <c r="I2594" t="s">
        <v>81</v>
      </c>
      <c r="J2594">
        <f>VLOOKUP(I2594,[1]Key!$A$1:$C$72,2,FALSE)</f>
        <v>43.06033</v>
      </c>
      <c r="K2594">
        <f>VLOOKUP(I2594,[1]Key!$A$1:$C$72,3,FALSE)</f>
        <v>-87.89546</v>
      </c>
      <c r="L2594" t="s">
        <v>78</v>
      </c>
      <c r="M2594">
        <f>VLOOKUP(L2594,[1]Key!$A$1:$C$72,2,FALSE)</f>
        <v>43.060250000000003</v>
      </c>
      <c r="N2594">
        <f>VLOOKUP(L2594,[1]Key!$A$1:$C$72,3,FALSE)</f>
        <v>-87.892169999999993</v>
      </c>
      <c r="O2594">
        <v>2</v>
      </c>
      <c r="P2594">
        <v>0</v>
      </c>
      <c r="Q2594">
        <v>0.3</v>
      </c>
      <c r="R2594">
        <v>0.3</v>
      </c>
      <c r="S2594">
        <v>12</v>
      </c>
      <c r="T2594">
        <f t="shared" si="360"/>
        <v>-1</v>
      </c>
      <c r="U2594" s="1">
        <v>42786</v>
      </c>
      <c r="V2594" s="13">
        <f t="shared" si="361"/>
        <v>42767</v>
      </c>
      <c r="W2594" s="14">
        <f t="shared" si="362"/>
        <v>42786</v>
      </c>
      <c r="X2594" s="1" t="str">
        <f t="shared" si="363"/>
        <v>Monday</v>
      </c>
      <c r="Y2594" s="2">
        <v>0.89163194444444438</v>
      </c>
      <c r="Z2594" s="2">
        <f t="shared" si="364"/>
        <v>0.875</v>
      </c>
      <c r="AA2594">
        <f>1</f>
        <v>1</v>
      </c>
      <c r="AB2594" s="1">
        <v>42786</v>
      </c>
      <c r="AC2594" s="13">
        <f t="shared" si="365"/>
        <v>42767</v>
      </c>
      <c r="AD2594" s="14">
        <f t="shared" si="366"/>
        <v>42786</v>
      </c>
      <c r="AE2594" s="1" t="str">
        <f t="shared" si="367"/>
        <v>Monday</v>
      </c>
      <c r="AF2594" s="2">
        <v>0.89252314814814815</v>
      </c>
      <c r="AG2594" s="2">
        <f t="shared" si="368"/>
        <v>0.875</v>
      </c>
      <c r="AH2594" t="s">
        <v>27</v>
      </c>
    </row>
    <row r="2595" spans="1:34" x14ac:dyDescent="0.2">
      <c r="A2595">
        <v>1400126</v>
      </c>
      <c r="B2595" t="s">
        <v>20</v>
      </c>
      <c r="C2595" t="s">
        <v>28</v>
      </c>
      <c r="D2595" t="s">
        <v>22</v>
      </c>
      <c r="E2595">
        <v>53211</v>
      </c>
      <c r="F2595" t="s">
        <v>23</v>
      </c>
      <c r="G2595" t="s">
        <v>24</v>
      </c>
      <c r="H2595">
        <v>13</v>
      </c>
      <c r="I2595" t="s">
        <v>81</v>
      </c>
      <c r="J2595">
        <f>VLOOKUP(I2595,[1]Key!$A$1:$C$72,2,FALSE)</f>
        <v>43.06033</v>
      </c>
      <c r="K2595">
        <f>VLOOKUP(I2595,[1]Key!$A$1:$C$72,3,FALSE)</f>
        <v>-87.89546</v>
      </c>
      <c r="L2595" t="s">
        <v>60</v>
      </c>
      <c r="M2595">
        <f>VLOOKUP(L2595,[1]Key!$A$1:$C$72,2,FALSE)</f>
        <v>43.066893999999998</v>
      </c>
      <c r="N2595">
        <f>VLOOKUP(L2595,[1]Key!$A$1:$C$72,3,FALSE)</f>
        <v>-87.877936000000005</v>
      </c>
      <c r="O2595">
        <v>10</v>
      </c>
      <c r="P2595">
        <v>0</v>
      </c>
      <c r="Q2595">
        <v>1.5</v>
      </c>
      <c r="R2595">
        <v>1.4</v>
      </c>
      <c r="S2595">
        <v>60</v>
      </c>
      <c r="T2595">
        <f t="shared" si="360"/>
        <v>-1</v>
      </c>
      <c r="U2595" s="1">
        <v>42786</v>
      </c>
      <c r="V2595" s="13">
        <f t="shared" si="361"/>
        <v>42767</v>
      </c>
      <c r="W2595" s="14">
        <f t="shared" si="362"/>
        <v>42786</v>
      </c>
      <c r="X2595" s="1" t="str">
        <f t="shared" si="363"/>
        <v>Monday</v>
      </c>
      <c r="Y2595" s="2">
        <v>0.9455324074074074</v>
      </c>
      <c r="Z2595" s="2">
        <f t="shared" si="364"/>
        <v>0.95833333333333326</v>
      </c>
      <c r="AA2595">
        <f>1</f>
        <v>1</v>
      </c>
      <c r="AB2595" s="1">
        <v>42786</v>
      </c>
      <c r="AC2595" s="13">
        <f t="shared" si="365"/>
        <v>42767</v>
      </c>
      <c r="AD2595" s="14">
        <f t="shared" si="366"/>
        <v>42786</v>
      </c>
      <c r="AE2595" s="1" t="str">
        <f t="shared" si="367"/>
        <v>Monday</v>
      </c>
      <c r="AF2595" s="2">
        <v>0.95274305555555561</v>
      </c>
      <c r="AG2595" s="2">
        <f t="shared" si="368"/>
        <v>0.95833333333333326</v>
      </c>
      <c r="AH2595" t="s">
        <v>27</v>
      </c>
    </row>
    <row r="2596" spans="1:34" x14ac:dyDescent="0.2">
      <c r="A2596">
        <v>550946</v>
      </c>
      <c r="B2596" t="s">
        <v>20</v>
      </c>
      <c r="C2596" t="s">
        <v>28</v>
      </c>
      <c r="D2596" t="s">
        <v>22</v>
      </c>
      <c r="E2596">
        <v>53202</v>
      </c>
      <c r="F2596" t="s">
        <v>23</v>
      </c>
      <c r="G2596" t="s">
        <v>24</v>
      </c>
      <c r="H2596">
        <v>11</v>
      </c>
      <c r="I2596" t="s">
        <v>34</v>
      </c>
      <c r="J2596">
        <f>VLOOKUP(I2596,[1]Key!$A$1:$C$72,2,FALSE)</f>
        <v>43.036900000000003</v>
      </c>
      <c r="K2596">
        <f>VLOOKUP(I2596,[1]Key!$A$1:$C$72,3,FALSE)</f>
        <v>-87.89667</v>
      </c>
      <c r="L2596" t="s">
        <v>31</v>
      </c>
      <c r="M2596">
        <f>VLOOKUP(L2596,[1]Key!$A$1:$C$72,2,FALSE)</f>
        <v>43.03519</v>
      </c>
      <c r="N2596">
        <f>VLOOKUP(L2596,[1]Key!$A$1:$C$72,3,FALSE)</f>
        <v>-87.907390000000007</v>
      </c>
      <c r="O2596">
        <v>27</v>
      </c>
      <c r="P2596">
        <v>0</v>
      </c>
      <c r="Q2596">
        <v>4.0999999999999996</v>
      </c>
      <c r="R2596">
        <v>3.8</v>
      </c>
      <c r="S2596">
        <v>162</v>
      </c>
      <c r="T2596">
        <f t="shared" si="360"/>
        <v>-1</v>
      </c>
      <c r="U2596" s="1">
        <v>42787</v>
      </c>
      <c r="V2596" s="13">
        <f t="shared" si="361"/>
        <v>42767</v>
      </c>
      <c r="W2596" s="14">
        <f t="shared" si="362"/>
        <v>42787</v>
      </c>
      <c r="X2596" s="1" t="str">
        <f t="shared" si="363"/>
        <v>Tuesday</v>
      </c>
      <c r="Y2596" s="2">
        <v>0.28495370370370371</v>
      </c>
      <c r="Z2596" s="2">
        <f t="shared" si="364"/>
        <v>0.29166666666666663</v>
      </c>
      <c r="AA2596">
        <f>1</f>
        <v>1</v>
      </c>
      <c r="AB2596" s="1">
        <v>42787</v>
      </c>
      <c r="AC2596" s="13">
        <f t="shared" si="365"/>
        <v>42767</v>
      </c>
      <c r="AD2596" s="14">
        <f t="shared" si="366"/>
        <v>42787</v>
      </c>
      <c r="AE2596" s="1" t="str">
        <f t="shared" si="367"/>
        <v>Tuesday</v>
      </c>
      <c r="AF2596" s="2">
        <v>0.3038541666666667</v>
      </c>
      <c r="AG2596" s="2">
        <f t="shared" si="368"/>
        <v>0.29166666666666663</v>
      </c>
      <c r="AH2596" t="s">
        <v>27</v>
      </c>
    </row>
    <row r="2597" spans="1:34" x14ac:dyDescent="0.2">
      <c r="A2597">
        <v>825934</v>
      </c>
      <c r="B2597" t="s">
        <v>20</v>
      </c>
      <c r="C2597" t="s">
        <v>28</v>
      </c>
      <c r="D2597" t="s">
        <v>22</v>
      </c>
      <c r="E2597">
        <v>53208</v>
      </c>
      <c r="F2597" t="s">
        <v>23</v>
      </c>
      <c r="G2597" t="s">
        <v>24</v>
      </c>
      <c r="H2597">
        <v>959</v>
      </c>
      <c r="I2597" t="s">
        <v>48</v>
      </c>
      <c r="J2597">
        <f>VLOOKUP(I2597,[1]Key!$A$1:$C$72,2,FALSE)</f>
        <v>43.05097</v>
      </c>
      <c r="K2597">
        <f>VLOOKUP(I2597,[1]Key!$A$1:$C$72,3,FALSE)</f>
        <v>-87.906440000000003</v>
      </c>
      <c r="L2597" t="s">
        <v>29</v>
      </c>
      <c r="M2597">
        <f>VLOOKUP(L2597,[1]Key!$A$1:$C$72,2,FALSE)</f>
        <v>43.042490000000001</v>
      </c>
      <c r="N2597">
        <f>VLOOKUP(L2597,[1]Key!$A$1:$C$72,3,FALSE)</f>
        <v>-87.909959999999998</v>
      </c>
      <c r="O2597">
        <v>8</v>
      </c>
      <c r="P2597">
        <v>0</v>
      </c>
      <c r="Q2597">
        <v>1.2</v>
      </c>
      <c r="R2597">
        <v>1.1000000000000001</v>
      </c>
      <c r="S2597">
        <v>48</v>
      </c>
      <c r="T2597">
        <f t="shared" si="360"/>
        <v>-1</v>
      </c>
      <c r="U2597" s="1">
        <v>42787</v>
      </c>
      <c r="V2597" s="13">
        <f t="shared" si="361"/>
        <v>42767</v>
      </c>
      <c r="W2597" s="14">
        <f t="shared" si="362"/>
        <v>42787</v>
      </c>
      <c r="X2597" s="1" t="str">
        <f t="shared" si="363"/>
        <v>Tuesday</v>
      </c>
      <c r="Y2597" s="2">
        <v>0.31302083333333336</v>
      </c>
      <c r="Z2597" s="2">
        <f t="shared" si="364"/>
        <v>0.33333333333333331</v>
      </c>
      <c r="AA2597">
        <f>1</f>
        <v>1</v>
      </c>
      <c r="AB2597" s="1">
        <v>42787</v>
      </c>
      <c r="AC2597" s="13">
        <f t="shared" si="365"/>
        <v>42767</v>
      </c>
      <c r="AD2597" s="14">
        <f t="shared" si="366"/>
        <v>42787</v>
      </c>
      <c r="AE2597" s="1" t="str">
        <f t="shared" si="367"/>
        <v>Tuesday</v>
      </c>
      <c r="AF2597" s="2">
        <v>0.3181134259259259</v>
      </c>
      <c r="AG2597" s="2">
        <f t="shared" si="368"/>
        <v>0.33333333333333331</v>
      </c>
      <c r="AH2597" t="s">
        <v>27</v>
      </c>
    </row>
    <row r="2598" spans="1:34" x14ac:dyDescent="0.2">
      <c r="A2598">
        <v>915465</v>
      </c>
      <c r="B2598" t="s">
        <v>20</v>
      </c>
      <c r="C2598" t="s">
        <v>28</v>
      </c>
      <c r="D2598" t="s">
        <v>22</v>
      </c>
      <c r="E2598">
        <v>53202</v>
      </c>
      <c r="F2598" t="s">
        <v>23</v>
      </c>
      <c r="G2598" t="s">
        <v>24</v>
      </c>
      <c r="H2598">
        <v>11159</v>
      </c>
      <c r="I2598" t="s">
        <v>70</v>
      </c>
      <c r="J2598">
        <f>VLOOKUP(I2598,[1]Key!$A$1:$C$72,2,FALSE)</f>
        <v>43.053040000000003</v>
      </c>
      <c r="K2598">
        <f>VLOOKUP(I2598,[1]Key!$A$1:$C$72,3,FALSE)</f>
        <v>-87.897660000000002</v>
      </c>
      <c r="L2598" t="s">
        <v>43</v>
      </c>
      <c r="M2598">
        <f>VLOOKUP(L2598,[1]Key!$A$1:$C$72,2,FALSE)</f>
        <v>43.03886</v>
      </c>
      <c r="N2598">
        <f>VLOOKUP(L2598,[1]Key!$A$1:$C$72,3,FALSE)</f>
        <v>-87.902720000000002</v>
      </c>
      <c r="O2598">
        <v>8</v>
      </c>
      <c r="P2598">
        <v>0</v>
      </c>
      <c r="Q2598">
        <v>1.2</v>
      </c>
      <c r="R2598">
        <v>1.1000000000000001</v>
      </c>
      <c r="S2598">
        <v>48</v>
      </c>
      <c r="T2598">
        <f t="shared" si="360"/>
        <v>-1</v>
      </c>
      <c r="U2598" s="1">
        <v>42787</v>
      </c>
      <c r="V2598" s="13">
        <f t="shared" si="361"/>
        <v>42767</v>
      </c>
      <c r="W2598" s="14">
        <f t="shared" si="362"/>
        <v>42787</v>
      </c>
      <c r="X2598" s="1" t="str">
        <f t="shared" si="363"/>
        <v>Tuesday</v>
      </c>
      <c r="Y2598" s="2">
        <v>0.35847222222222225</v>
      </c>
      <c r="Z2598" s="2">
        <f t="shared" si="364"/>
        <v>0.375</v>
      </c>
      <c r="AA2598">
        <f>1</f>
        <v>1</v>
      </c>
      <c r="AB2598" s="1">
        <v>42787</v>
      </c>
      <c r="AC2598" s="13">
        <f t="shared" si="365"/>
        <v>42767</v>
      </c>
      <c r="AD2598" s="14">
        <f t="shared" si="366"/>
        <v>42787</v>
      </c>
      <c r="AE2598" s="1" t="str">
        <f t="shared" si="367"/>
        <v>Tuesday</v>
      </c>
      <c r="AF2598" s="2">
        <v>0.36412037037037037</v>
      </c>
      <c r="AG2598" s="2">
        <f t="shared" si="368"/>
        <v>0.375</v>
      </c>
      <c r="AH2598" t="s">
        <v>27</v>
      </c>
    </row>
    <row r="2599" spans="1:34" x14ac:dyDescent="0.2">
      <c r="A2599">
        <v>1442057</v>
      </c>
      <c r="B2599" t="s">
        <v>20</v>
      </c>
      <c r="C2599" t="s">
        <v>28</v>
      </c>
      <c r="D2599" t="s">
        <v>22</v>
      </c>
      <c r="E2599">
        <v>53211</v>
      </c>
      <c r="F2599" t="s">
        <v>23</v>
      </c>
      <c r="G2599" t="s">
        <v>24</v>
      </c>
      <c r="H2599">
        <v>11108</v>
      </c>
      <c r="I2599" t="s">
        <v>67</v>
      </c>
      <c r="J2599">
        <f>VLOOKUP(I2599,[1]Key!$A$1:$C$72,2,FALSE)</f>
        <v>43.074890000000003</v>
      </c>
      <c r="K2599">
        <f>VLOOKUP(I2599,[1]Key!$A$1:$C$72,3,FALSE)</f>
        <v>-87.882810000000006</v>
      </c>
      <c r="L2599" t="s">
        <v>93</v>
      </c>
      <c r="M2599">
        <f>VLOOKUP(L2599,[1]Key!$A$1:$C$72,2,FALSE)</f>
        <v>43.069021999999997</v>
      </c>
      <c r="N2599">
        <f>VLOOKUP(L2599,[1]Key!$A$1:$C$72,3,FALSE)</f>
        <v>-87.887940999999998</v>
      </c>
      <c r="O2599">
        <v>4</v>
      </c>
      <c r="P2599">
        <v>0</v>
      </c>
      <c r="Q2599">
        <v>0.6</v>
      </c>
      <c r="R2599">
        <v>0.6</v>
      </c>
      <c r="S2599">
        <v>24</v>
      </c>
      <c r="T2599">
        <f t="shared" si="360"/>
        <v>-1</v>
      </c>
      <c r="U2599" s="1">
        <v>42787</v>
      </c>
      <c r="V2599" s="13">
        <f t="shared" si="361"/>
        <v>42767</v>
      </c>
      <c r="W2599" s="14">
        <f t="shared" si="362"/>
        <v>42787</v>
      </c>
      <c r="X2599" s="1" t="str">
        <f t="shared" si="363"/>
        <v>Tuesday</v>
      </c>
      <c r="Y2599" s="2">
        <v>0.42944444444444446</v>
      </c>
      <c r="Z2599" s="2">
        <f t="shared" si="364"/>
        <v>0.41666666666666663</v>
      </c>
      <c r="AA2599">
        <f>1</f>
        <v>1</v>
      </c>
      <c r="AB2599" s="1">
        <v>42787</v>
      </c>
      <c r="AC2599" s="13">
        <f t="shared" si="365"/>
        <v>42767</v>
      </c>
      <c r="AD2599" s="14">
        <f t="shared" si="366"/>
        <v>42787</v>
      </c>
      <c r="AE2599" s="1" t="str">
        <f t="shared" si="367"/>
        <v>Tuesday</v>
      </c>
      <c r="AF2599" s="2">
        <v>0.4321875</v>
      </c>
      <c r="AG2599" s="2">
        <f t="shared" si="368"/>
        <v>0.41666666666666663</v>
      </c>
      <c r="AH2599" t="s">
        <v>27</v>
      </c>
    </row>
    <row r="2600" spans="1:34" x14ac:dyDescent="0.2">
      <c r="A2600">
        <v>1432106</v>
      </c>
      <c r="B2600" t="s">
        <v>20</v>
      </c>
      <c r="C2600" t="s">
        <v>28</v>
      </c>
      <c r="D2600" t="s">
        <v>22</v>
      </c>
      <c r="E2600">
        <v>53202</v>
      </c>
      <c r="F2600" t="s">
        <v>23</v>
      </c>
      <c r="G2600" t="s">
        <v>24</v>
      </c>
      <c r="H2600">
        <v>11154</v>
      </c>
      <c r="I2600" t="s">
        <v>32</v>
      </c>
      <c r="J2600">
        <f>VLOOKUP(I2600,[1]Key!$A$1:$C$72,2,FALSE)</f>
        <v>43.038719999999998</v>
      </c>
      <c r="K2600">
        <f>VLOOKUP(I2600,[1]Key!$A$1:$C$72,3,FALSE)</f>
        <v>-87.905339999999995</v>
      </c>
      <c r="L2600" t="s">
        <v>54</v>
      </c>
      <c r="M2600">
        <f>VLOOKUP(L2600,[1]Key!$A$1:$C$72,2,FALSE)</f>
        <v>43.046570000000003</v>
      </c>
      <c r="N2600">
        <f>VLOOKUP(L2600,[1]Key!$A$1:$C$72,3,FALSE)</f>
        <v>-87.908720000000002</v>
      </c>
      <c r="O2600">
        <v>7</v>
      </c>
      <c r="P2600">
        <v>0</v>
      </c>
      <c r="Q2600">
        <v>1.1000000000000001</v>
      </c>
      <c r="R2600">
        <v>1</v>
      </c>
      <c r="S2600">
        <v>42</v>
      </c>
      <c r="T2600">
        <f t="shared" si="360"/>
        <v>-1</v>
      </c>
      <c r="U2600" s="1">
        <v>42787</v>
      </c>
      <c r="V2600" s="13">
        <f t="shared" si="361"/>
        <v>42767</v>
      </c>
      <c r="W2600" s="14">
        <f t="shared" si="362"/>
        <v>42787</v>
      </c>
      <c r="X2600" s="1" t="str">
        <f t="shared" si="363"/>
        <v>Tuesday</v>
      </c>
      <c r="Y2600" s="2">
        <v>0.52393518518518511</v>
      </c>
      <c r="Z2600" s="2">
        <f t="shared" si="364"/>
        <v>0.54166666666666663</v>
      </c>
      <c r="AA2600">
        <f>1</f>
        <v>1</v>
      </c>
      <c r="AB2600" s="1">
        <v>42787</v>
      </c>
      <c r="AC2600" s="13">
        <f t="shared" si="365"/>
        <v>42767</v>
      </c>
      <c r="AD2600" s="14">
        <f t="shared" si="366"/>
        <v>42787</v>
      </c>
      <c r="AE2600" s="1" t="str">
        <f t="shared" si="367"/>
        <v>Tuesday</v>
      </c>
      <c r="AF2600" s="2">
        <v>0.52848379629629627</v>
      </c>
      <c r="AG2600" s="2">
        <f t="shared" si="368"/>
        <v>0.54166666666666663</v>
      </c>
      <c r="AH2600" t="s">
        <v>27</v>
      </c>
    </row>
    <row r="2601" spans="1:34" x14ac:dyDescent="0.2">
      <c r="A2601">
        <v>946290</v>
      </c>
      <c r="B2601" t="s">
        <v>20</v>
      </c>
      <c r="C2601" t="s">
        <v>28</v>
      </c>
      <c r="D2601" t="s">
        <v>22</v>
      </c>
      <c r="E2601">
        <v>53208</v>
      </c>
      <c r="F2601" t="s">
        <v>23</v>
      </c>
      <c r="G2601" t="s">
        <v>24</v>
      </c>
      <c r="H2601">
        <v>70</v>
      </c>
      <c r="I2601" t="s">
        <v>93</v>
      </c>
      <c r="J2601">
        <f>VLOOKUP(I2601,[1]Key!$A$1:$C$72,2,FALSE)</f>
        <v>43.069021999999997</v>
      </c>
      <c r="K2601">
        <f>VLOOKUP(I2601,[1]Key!$A$1:$C$72,3,FALSE)</f>
        <v>-87.887940999999998</v>
      </c>
      <c r="L2601" t="s">
        <v>93</v>
      </c>
      <c r="M2601">
        <f>VLOOKUP(L2601,[1]Key!$A$1:$C$72,2,FALSE)</f>
        <v>43.069021999999997</v>
      </c>
      <c r="N2601">
        <f>VLOOKUP(L2601,[1]Key!$A$1:$C$72,3,FALSE)</f>
        <v>-87.887940999999998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f t="shared" si="360"/>
        <v>-1</v>
      </c>
      <c r="U2601" s="1">
        <v>42787</v>
      </c>
      <c r="V2601" s="13">
        <f t="shared" si="361"/>
        <v>42767</v>
      </c>
      <c r="W2601" s="14">
        <f t="shared" si="362"/>
        <v>42787</v>
      </c>
      <c r="X2601" s="1" t="str">
        <f t="shared" si="363"/>
        <v>Tuesday</v>
      </c>
      <c r="Y2601" s="2">
        <v>0.52945601851851853</v>
      </c>
      <c r="Z2601" s="2">
        <f t="shared" si="364"/>
        <v>0.54166666666666663</v>
      </c>
      <c r="AA2601">
        <f>1</f>
        <v>1</v>
      </c>
      <c r="AB2601" s="1">
        <v>42787</v>
      </c>
      <c r="AC2601" s="13">
        <f t="shared" si="365"/>
        <v>42767</v>
      </c>
      <c r="AD2601" s="14">
        <f t="shared" si="366"/>
        <v>42787</v>
      </c>
      <c r="AE2601" s="1" t="str">
        <f t="shared" si="367"/>
        <v>Tuesday</v>
      </c>
      <c r="AF2601" s="2">
        <v>0.52980324074074081</v>
      </c>
      <c r="AG2601" s="2">
        <f t="shared" si="368"/>
        <v>0.54166666666666663</v>
      </c>
      <c r="AH2601" t="s">
        <v>35</v>
      </c>
    </row>
    <row r="2602" spans="1:34" x14ac:dyDescent="0.2">
      <c r="A2602">
        <v>1260485</v>
      </c>
      <c r="B2602" t="s">
        <v>20</v>
      </c>
      <c r="C2602" t="s">
        <v>102</v>
      </c>
      <c r="D2602" t="s">
        <v>22</v>
      </c>
      <c r="E2602">
        <v>53211</v>
      </c>
      <c r="F2602" t="s">
        <v>23</v>
      </c>
      <c r="G2602" t="s">
        <v>24</v>
      </c>
      <c r="H2602">
        <v>11080</v>
      </c>
      <c r="I2602" t="s">
        <v>43</v>
      </c>
      <c r="J2602">
        <f>VLOOKUP(I2602,[1]Key!$A$1:$C$72,2,FALSE)</f>
        <v>43.03886</v>
      </c>
      <c r="K2602">
        <f>VLOOKUP(I2602,[1]Key!$A$1:$C$72,3,FALSE)</f>
        <v>-87.902720000000002</v>
      </c>
      <c r="L2602" t="s">
        <v>32</v>
      </c>
      <c r="M2602">
        <f>VLOOKUP(L2602,[1]Key!$A$1:$C$72,2,FALSE)</f>
        <v>43.038719999999998</v>
      </c>
      <c r="N2602">
        <f>VLOOKUP(L2602,[1]Key!$A$1:$C$72,3,FALSE)</f>
        <v>-87.905339999999995</v>
      </c>
      <c r="O2602">
        <v>2</v>
      </c>
      <c r="P2602">
        <v>0</v>
      </c>
      <c r="Q2602">
        <v>0.3</v>
      </c>
      <c r="R2602">
        <v>0.3</v>
      </c>
      <c r="S2602">
        <v>12</v>
      </c>
      <c r="T2602">
        <f t="shared" si="360"/>
        <v>-1</v>
      </c>
      <c r="U2602" s="1">
        <v>42787</v>
      </c>
      <c r="V2602" s="13">
        <f t="shared" si="361"/>
        <v>42767</v>
      </c>
      <c r="W2602" s="14">
        <f t="shared" si="362"/>
        <v>42787</v>
      </c>
      <c r="X2602" s="1" t="str">
        <f t="shared" si="363"/>
        <v>Tuesday</v>
      </c>
      <c r="Y2602" s="2">
        <v>0.5333796296296297</v>
      </c>
      <c r="Z2602" s="2">
        <f t="shared" si="364"/>
        <v>0.54166666666666663</v>
      </c>
      <c r="AA2602">
        <f>1</f>
        <v>1</v>
      </c>
      <c r="AB2602" s="1">
        <v>42787</v>
      </c>
      <c r="AC2602" s="13">
        <f t="shared" si="365"/>
        <v>42767</v>
      </c>
      <c r="AD2602" s="14">
        <f t="shared" si="366"/>
        <v>42787</v>
      </c>
      <c r="AE2602" s="1" t="str">
        <f t="shared" si="367"/>
        <v>Tuesday</v>
      </c>
      <c r="AF2602" s="2">
        <v>0.53481481481481474</v>
      </c>
      <c r="AG2602" s="2">
        <f t="shared" si="368"/>
        <v>0.54166666666666663</v>
      </c>
      <c r="AH2602" t="s">
        <v>27</v>
      </c>
    </row>
    <row r="2603" spans="1:34" x14ac:dyDescent="0.2">
      <c r="A2603">
        <v>1382140</v>
      </c>
      <c r="B2603" t="s">
        <v>20</v>
      </c>
      <c r="C2603" t="s">
        <v>137</v>
      </c>
      <c r="D2603" t="s">
        <v>22</v>
      </c>
      <c r="E2603">
        <v>53027</v>
      </c>
      <c r="F2603" t="s">
        <v>23</v>
      </c>
      <c r="G2603" t="s">
        <v>24</v>
      </c>
      <c r="H2603">
        <v>11108</v>
      </c>
      <c r="I2603" t="s">
        <v>87</v>
      </c>
      <c r="J2603">
        <f>VLOOKUP(I2603,[1]Key!$A$1:$C$72,2,FALSE)</f>
        <v>43.077359999999999</v>
      </c>
      <c r="K2603">
        <f>VLOOKUP(I2603,[1]Key!$A$1:$C$72,3,FALSE)</f>
        <v>-87.880769999999998</v>
      </c>
      <c r="L2603" t="s">
        <v>78</v>
      </c>
      <c r="M2603">
        <f>VLOOKUP(L2603,[1]Key!$A$1:$C$72,2,FALSE)</f>
        <v>43.060250000000003</v>
      </c>
      <c r="N2603">
        <f>VLOOKUP(L2603,[1]Key!$A$1:$C$72,3,FALSE)</f>
        <v>-87.892169999999993</v>
      </c>
      <c r="O2603">
        <v>10</v>
      </c>
      <c r="P2603">
        <v>0</v>
      </c>
      <c r="Q2603">
        <v>1.5</v>
      </c>
      <c r="R2603">
        <v>1.4</v>
      </c>
      <c r="S2603">
        <v>60</v>
      </c>
      <c r="T2603">
        <f t="shared" si="360"/>
        <v>-1</v>
      </c>
      <c r="U2603" s="1">
        <v>42787</v>
      </c>
      <c r="V2603" s="13">
        <f t="shared" si="361"/>
        <v>42767</v>
      </c>
      <c r="W2603" s="14">
        <f t="shared" si="362"/>
        <v>42787</v>
      </c>
      <c r="X2603" s="1" t="str">
        <f t="shared" si="363"/>
        <v>Tuesday</v>
      </c>
      <c r="Y2603" s="2">
        <v>0.54284722222222226</v>
      </c>
      <c r="Z2603" s="2">
        <f t="shared" si="364"/>
        <v>0.54166666666666663</v>
      </c>
      <c r="AA2603">
        <f>1</f>
        <v>1</v>
      </c>
      <c r="AB2603" s="1">
        <v>42787</v>
      </c>
      <c r="AC2603" s="13">
        <f t="shared" si="365"/>
        <v>42767</v>
      </c>
      <c r="AD2603" s="14">
        <f t="shared" si="366"/>
        <v>42787</v>
      </c>
      <c r="AE2603" s="1" t="str">
        <f t="shared" si="367"/>
        <v>Tuesday</v>
      </c>
      <c r="AF2603" s="2">
        <v>0.54974537037037041</v>
      </c>
      <c r="AG2603" s="2">
        <f t="shared" si="368"/>
        <v>0.54166666666666663</v>
      </c>
      <c r="AH2603" t="s">
        <v>27</v>
      </c>
    </row>
    <row r="2604" spans="1:34" x14ac:dyDescent="0.2">
      <c r="A2604">
        <v>1424997</v>
      </c>
      <c r="B2604" t="s">
        <v>20</v>
      </c>
      <c r="C2604" t="s">
        <v>157</v>
      </c>
      <c r="D2604" t="s">
        <v>22</v>
      </c>
      <c r="E2604">
        <v>53213</v>
      </c>
      <c r="F2604" t="s">
        <v>23</v>
      </c>
      <c r="G2604" t="s">
        <v>92</v>
      </c>
      <c r="H2604">
        <v>11130</v>
      </c>
      <c r="I2604" t="s">
        <v>32</v>
      </c>
      <c r="J2604">
        <f>VLOOKUP(I2604,[1]Key!$A$1:$C$72,2,FALSE)</f>
        <v>43.038719999999998</v>
      </c>
      <c r="K2604">
        <f>VLOOKUP(I2604,[1]Key!$A$1:$C$72,3,FALSE)</f>
        <v>-87.905339999999995</v>
      </c>
      <c r="L2604" t="s">
        <v>62</v>
      </c>
      <c r="M2604">
        <f>VLOOKUP(L2604,[1]Key!$A$1:$C$72,2,FALSE)</f>
        <v>43.058010000000003</v>
      </c>
      <c r="N2604">
        <f>VLOOKUP(L2604,[1]Key!$A$1:$C$72,3,FALSE)</f>
        <v>-87.877300000000005</v>
      </c>
      <c r="O2604">
        <v>29</v>
      </c>
      <c r="P2604">
        <v>0</v>
      </c>
      <c r="Q2604">
        <v>4.4000000000000004</v>
      </c>
      <c r="R2604">
        <v>4.0999999999999996</v>
      </c>
      <c r="S2604">
        <v>174</v>
      </c>
      <c r="T2604">
        <f t="shared" si="360"/>
        <v>-1</v>
      </c>
      <c r="U2604" s="1">
        <v>42787</v>
      </c>
      <c r="V2604" s="13">
        <f t="shared" si="361"/>
        <v>42767</v>
      </c>
      <c r="W2604" s="14">
        <f t="shared" si="362"/>
        <v>42787</v>
      </c>
      <c r="X2604" s="1" t="str">
        <f t="shared" si="363"/>
        <v>Tuesday</v>
      </c>
      <c r="Y2604" s="2">
        <v>0.54437499999999994</v>
      </c>
      <c r="Z2604" s="2">
        <f t="shared" si="364"/>
        <v>0.54166666666666663</v>
      </c>
      <c r="AA2604">
        <f>1</f>
        <v>1</v>
      </c>
      <c r="AB2604" s="1">
        <v>42787</v>
      </c>
      <c r="AC2604" s="13">
        <f t="shared" si="365"/>
        <v>42767</v>
      </c>
      <c r="AD2604" s="14">
        <f t="shared" si="366"/>
        <v>42787</v>
      </c>
      <c r="AE2604" s="1" t="str">
        <f t="shared" si="367"/>
        <v>Tuesday</v>
      </c>
      <c r="AF2604" s="2">
        <v>0.56396990740740738</v>
      </c>
      <c r="AG2604" s="2">
        <f t="shared" si="368"/>
        <v>0.58333333333333326</v>
      </c>
      <c r="AH2604" t="s">
        <v>27</v>
      </c>
    </row>
    <row r="2605" spans="1:34" x14ac:dyDescent="0.2">
      <c r="A2605">
        <v>1250902</v>
      </c>
      <c r="B2605" t="s">
        <v>20</v>
      </c>
      <c r="C2605" t="s">
        <v>21</v>
      </c>
      <c r="D2605" t="s">
        <v>22</v>
      </c>
      <c r="E2605">
        <v>53213</v>
      </c>
      <c r="F2605" t="s">
        <v>23</v>
      </c>
      <c r="G2605" t="s">
        <v>97</v>
      </c>
      <c r="H2605">
        <v>11047</v>
      </c>
      <c r="I2605" t="s">
        <v>67</v>
      </c>
      <c r="J2605">
        <f>VLOOKUP(I2605,[1]Key!$A$1:$C$72,2,FALSE)</f>
        <v>43.074890000000003</v>
      </c>
      <c r="K2605">
        <f>VLOOKUP(I2605,[1]Key!$A$1:$C$72,3,FALSE)</f>
        <v>-87.882810000000006</v>
      </c>
      <c r="L2605" t="s">
        <v>78</v>
      </c>
      <c r="M2605">
        <f>VLOOKUP(L2605,[1]Key!$A$1:$C$72,2,FALSE)</f>
        <v>43.060250000000003</v>
      </c>
      <c r="N2605">
        <f>VLOOKUP(L2605,[1]Key!$A$1:$C$72,3,FALSE)</f>
        <v>-87.892169999999993</v>
      </c>
      <c r="O2605">
        <v>12</v>
      </c>
      <c r="P2605">
        <v>0</v>
      </c>
      <c r="Q2605">
        <v>1.8</v>
      </c>
      <c r="R2605">
        <v>1.7</v>
      </c>
      <c r="S2605">
        <v>72</v>
      </c>
      <c r="T2605">
        <f t="shared" si="360"/>
        <v>-1</v>
      </c>
      <c r="U2605" s="1">
        <v>42787</v>
      </c>
      <c r="V2605" s="13">
        <f t="shared" si="361"/>
        <v>42767</v>
      </c>
      <c r="W2605" s="14">
        <f t="shared" si="362"/>
        <v>42787</v>
      </c>
      <c r="X2605" s="1" t="str">
        <f t="shared" si="363"/>
        <v>Tuesday</v>
      </c>
      <c r="Y2605" s="2">
        <v>0.57497685185185188</v>
      </c>
      <c r="Z2605" s="2">
        <f t="shared" si="364"/>
        <v>0.58333333333333326</v>
      </c>
      <c r="AA2605">
        <f>1</f>
        <v>1</v>
      </c>
      <c r="AB2605" s="1">
        <v>42787</v>
      </c>
      <c r="AC2605" s="13">
        <f t="shared" si="365"/>
        <v>42767</v>
      </c>
      <c r="AD2605" s="14">
        <f t="shared" si="366"/>
        <v>42787</v>
      </c>
      <c r="AE2605" s="1" t="str">
        <f t="shared" si="367"/>
        <v>Tuesday</v>
      </c>
      <c r="AF2605" s="2">
        <v>0.58278935185185188</v>
      </c>
      <c r="AG2605" s="2">
        <f t="shared" si="368"/>
        <v>0.58333333333333326</v>
      </c>
      <c r="AH2605" t="s">
        <v>27</v>
      </c>
    </row>
    <row r="2606" spans="1:34" x14ac:dyDescent="0.2">
      <c r="A2606">
        <v>1135547</v>
      </c>
      <c r="B2606" t="s">
        <v>20</v>
      </c>
      <c r="C2606" t="s">
        <v>28</v>
      </c>
      <c r="D2606" t="s">
        <v>22</v>
      </c>
      <c r="E2606">
        <v>53202</v>
      </c>
      <c r="F2606" t="s">
        <v>23</v>
      </c>
      <c r="G2606" t="s">
        <v>24</v>
      </c>
      <c r="H2606">
        <v>267</v>
      </c>
      <c r="I2606" t="s">
        <v>57</v>
      </c>
      <c r="J2606">
        <f>VLOOKUP(I2606,[1]Key!$A$1:$C$72,2,FALSE)</f>
        <v>43.048609999999996</v>
      </c>
      <c r="K2606">
        <f>VLOOKUP(I2606,[1]Key!$A$1:$C$72,3,FALSE)</f>
        <v>-88.008480000000006</v>
      </c>
      <c r="L2606" t="s">
        <v>41</v>
      </c>
      <c r="M2606">
        <f>VLOOKUP(L2606,[1]Key!$A$1:$C$72,2,FALSE)</f>
        <v>43.04824</v>
      </c>
      <c r="N2606">
        <f>VLOOKUP(L2606,[1]Key!$A$1:$C$72,3,FALSE)</f>
        <v>-87.904970000000006</v>
      </c>
      <c r="O2606">
        <v>62</v>
      </c>
      <c r="P2606">
        <v>0</v>
      </c>
      <c r="Q2606">
        <v>9.3000000000000007</v>
      </c>
      <c r="R2606">
        <v>8.8000000000000007</v>
      </c>
      <c r="S2606">
        <v>372</v>
      </c>
      <c r="T2606">
        <f t="shared" si="360"/>
        <v>-1</v>
      </c>
      <c r="U2606" s="1">
        <v>42787</v>
      </c>
      <c r="V2606" s="13">
        <f t="shared" si="361"/>
        <v>42767</v>
      </c>
      <c r="W2606" s="14">
        <f t="shared" si="362"/>
        <v>42787</v>
      </c>
      <c r="X2606" s="1" t="str">
        <f t="shared" si="363"/>
        <v>Tuesday</v>
      </c>
      <c r="Y2606" s="2">
        <v>0.59494212962962967</v>
      </c>
      <c r="Z2606" s="2">
        <f t="shared" si="364"/>
        <v>0.58333333333333326</v>
      </c>
      <c r="AA2606">
        <f>1</f>
        <v>1</v>
      </c>
      <c r="AB2606" s="1">
        <v>42787</v>
      </c>
      <c r="AC2606" s="13">
        <f t="shared" si="365"/>
        <v>42767</v>
      </c>
      <c r="AD2606" s="14">
        <f t="shared" si="366"/>
        <v>42787</v>
      </c>
      <c r="AE2606" s="1" t="str">
        <f t="shared" si="367"/>
        <v>Tuesday</v>
      </c>
      <c r="AF2606" s="2">
        <v>0.6378935185185185</v>
      </c>
      <c r="AG2606" s="2">
        <f t="shared" si="368"/>
        <v>0.625</v>
      </c>
      <c r="AH2606" t="s">
        <v>27</v>
      </c>
    </row>
    <row r="2607" spans="1:34" x14ac:dyDescent="0.2">
      <c r="A2607">
        <v>1442430</v>
      </c>
      <c r="B2607" t="s">
        <v>20</v>
      </c>
      <c r="C2607" t="s">
        <v>28</v>
      </c>
      <c r="D2607" t="s">
        <v>22</v>
      </c>
      <c r="E2607">
        <v>53211</v>
      </c>
      <c r="F2607" t="s">
        <v>23</v>
      </c>
      <c r="G2607" t="s">
        <v>24</v>
      </c>
      <c r="H2607">
        <v>11161</v>
      </c>
      <c r="I2607" t="s">
        <v>77</v>
      </c>
      <c r="J2607">
        <f>VLOOKUP(I2607,[1]Key!$A$1:$C$72,2,FALSE)</f>
        <v>43.074655999999997</v>
      </c>
      <c r="K2607">
        <f>VLOOKUP(I2607,[1]Key!$A$1:$C$72,3,FALSE)</f>
        <v>-87.889011999999994</v>
      </c>
      <c r="L2607" t="s">
        <v>67</v>
      </c>
      <c r="M2607">
        <f>VLOOKUP(L2607,[1]Key!$A$1:$C$72,2,FALSE)</f>
        <v>43.074890000000003</v>
      </c>
      <c r="N2607">
        <f>VLOOKUP(L2607,[1]Key!$A$1:$C$72,3,FALSE)</f>
        <v>-87.882810000000006</v>
      </c>
      <c r="O2607">
        <v>2</v>
      </c>
      <c r="P2607">
        <v>0</v>
      </c>
      <c r="Q2607">
        <v>0.3</v>
      </c>
      <c r="R2607">
        <v>0.3</v>
      </c>
      <c r="S2607">
        <v>12</v>
      </c>
      <c r="T2607">
        <f t="shared" si="360"/>
        <v>-1</v>
      </c>
      <c r="U2607" s="1">
        <v>42787</v>
      </c>
      <c r="V2607" s="13">
        <f t="shared" si="361"/>
        <v>42767</v>
      </c>
      <c r="W2607" s="14">
        <f t="shared" si="362"/>
        <v>42787</v>
      </c>
      <c r="X2607" s="1" t="str">
        <f t="shared" si="363"/>
        <v>Tuesday</v>
      </c>
      <c r="Y2607" s="2">
        <v>0.64337962962962958</v>
      </c>
      <c r="Z2607" s="2">
        <f t="shared" si="364"/>
        <v>0.625</v>
      </c>
      <c r="AA2607">
        <f>1</f>
        <v>1</v>
      </c>
      <c r="AB2607" s="1">
        <v>42787</v>
      </c>
      <c r="AC2607" s="13">
        <f t="shared" si="365"/>
        <v>42767</v>
      </c>
      <c r="AD2607" s="14">
        <f t="shared" si="366"/>
        <v>42787</v>
      </c>
      <c r="AE2607" s="1" t="str">
        <f t="shared" si="367"/>
        <v>Tuesday</v>
      </c>
      <c r="AF2607" s="2">
        <v>0.64509259259259266</v>
      </c>
      <c r="AG2607" s="2">
        <f t="shared" si="368"/>
        <v>0.625</v>
      </c>
      <c r="AH2607" t="s">
        <v>27</v>
      </c>
    </row>
    <row r="2608" spans="1:34" x14ac:dyDescent="0.2">
      <c r="A2608">
        <v>1466945</v>
      </c>
      <c r="B2608" t="s">
        <v>20</v>
      </c>
      <c r="C2608" t="s">
        <v>28</v>
      </c>
      <c r="D2608" t="s">
        <v>22</v>
      </c>
      <c r="E2608">
        <v>53211</v>
      </c>
      <c r="F2608" t="s">
        <v>23</v>
      </c>
      <c r="G2608" t="s">
        <v>24</v>
      </c>
      <c r="H2608">
        <v>167</v>
      </c>
      <c r="I2608" t="s">
        <v>93</v>
      </c>
      <c r="J2608">
        <f>VLOOKUP(I2608,[1]Key!$A$1:$C$72,2,FALSE)</f>
        <v>43.069021999999997</v>
      </c>
      <c r="K2608">
        <f>VLOOKUP(I2608,[1]Key!$A$1:$C$72,3,FALSE)</f>
        <v>-87.887940999999998</v>
      </c>
      <c r="L2608" t="s">
        <v>67</v>
      </c>
      <c r="M2608">
        <f>VLOOKUP(L2608,[1]Key!$A$1:$C$72,2,FALSE)</f>
        <v>43.074890000000003</v>
      </c>
      <c r="N2608">
        <f>VLOOKUP(L2608,[1]Key!$A$1:$C$72,3,FALSE)</f>
        <v>-87.882810000000006</v>
      </c>
      <c r="O2608">
        <v>9</v>
      </c>
      <c r="P2608">
        <v>0</v>
      </c>
      <c r="Q2608">
        <v>1.4</v>
      </c>
      <c r="R2608">
        <v>1.3</v>
      </c>
      <c r="S2608">
        <v>54</v>
      </c>
      <c r="T2608">
        <f t="shared" si="360"/>
        <v>-1</v>
      </c>
      <c r="U2608" s="1">
        <v>42787</v>
      </c>
      <c r="V2608" s="13">
        <f t="shared" si="361"/>
        <v>42767</v>
      </c>
      <c r="W2608" s="14">
        <f t="shared" si="362"/>
        <v>42787</v>
      </c>
      <c r="X2608" s="1" t="str">
        <f t="shared" si="363"/>
        <v>Tuesday</v>
      </c>
      <c r="Y2608" s="2">
        <v>0.69496527777777783</v>
      </c>
      <c r="Z2608" s="2">
        <f t="shared" si="364"/>
        <v>0.70833333333333326</v>
      </c>
      <c r="AA2608">
        <f>1</f>
        <v>1</v>
      </c>
      <c r="AB2608" s="1">
        <v>42787</v>
      </c>
      <c r="AC2608" s="13">
        <f t="shared" si="365"/>
        <v>42767</v>
      </c>
      <c r="AD2608" s="14">
        <f t="shared" si="366"/>
        <v>42787</v>
      </c>
      <c r="AE2608" s="1" t="str">
        <f t="shared" si="367"/>
        <v>Tuesday</v>
      </c>
      <c r="AF2608" s="2">
        <v>0.70103009259259252</v>
      </c>
      <c r="AG2608" s="2">
        <f t="shared" si="368"/>
        <v>0.70833333333333326</v>
      </c>
      <c r="AH2608" t="s">
        <v>27</v>
      </c>
    </row>
    <row r="2609" spans="1:34" x14ac:dyDescent="0.2">
      <c r="A2609">
        <v>1249964</v>
      </c>
      <c r="B2609" t="s">
        <v>20</v>
      </c>
      <c r="C2609" t="s">
        <v>117</v>
      </c>
      <c r="D2609" t="s">
        <v>22</v>
      </c>
      <c r="E2609">
        <v>53105</v>
      </c>
      <c r="F2609" t="s">
        <v>23</v>
      </c>
      <c r="G2609" t="s">
        <v>97</v>
      </c>
      <c r="H2609">
        <v>11076</v>
      </c>
      <c r="I2609" t="s">
        <v>81</v>
      </c>
      <c r="J2609">
        <f>VLOOKUP(I2609,[1]Key!$A$1:$C$72,2,FALSE)</f>
        <v>43.06033</v>
      </c>
      <c r="K2609">
        <f>VLOOKUP(I2609,[1]Key!$A$1:$C$72,3,FALSE)</f>
        <v>-87.89546</v>
      </c>
      <c r="L2609" t="s">
        <v>65</v>
      </c>
      <c r="M2609">
        <f>VLOOKUP(L2609,[1]Key!$A$1:$C$72,2,FALSE)</f>
        <v>43.060786</v>
      </c>
      <c r="N2609">
        <f>VLOOKUP(L2609,[1]Key!$A$1:$C$72,3,FALSE)</f>
        <v>-87.883825999999999</v>
      </c>
      <c r="O2609">
        <v>6</v>
      </c>
      <c r="P2609">
        <v>0</v>
      </c>
      <c r="Q2609">
        <v>0.9</v>
      </c>
      <c r="R2609">
        <v>0.9</v>
      </c>
      <c r="S2609">
        <v>36</v>
      </c>
      <c r="T2609">
        <f t="shared" si="360"/>
        <v>-1</v>
      </c>
      <c r="U2609" s="1">
        <v>42787</v>
      </c>
      <c r="V2609" s="13">
        <f t="shared" si="361"/>
        <v>42767</v>
      </c>
      <c r="W2609" s="14">
        <f t="shared" si="362"/>
        <v>42787</v>
      </c>
      <c r="X2609" s="1" t="str">
        <f t="shared" si="363"/>
        <v>Tuesday</v>
      </c>
      <c r="Y2609" s="2">
        <v>0.71762731481481479</v>
      </c>
      <c r="Z2609" s="2">
        <f t="shared" si="364"/>
        <v>0.70833333333333326</v>
      </c>
      <c r="AA2609">
        <f>1</f>
        <v>1</v>
      </c>
      <c r="AB2609" s="1">
        <v>42787</v>
      </c>
      <c r="AC2609" s="13">
        <f t="shared" si="365"/>
        <v>42767</v>
      </c>
      <c r="AD2609" s="14">
        <f t="shared" si="366"/>
        <v>42787</v>
      </c>
      <c r="AE2609" s="1" t="str">
        <f t="shared" si="367"/>
        <v>Tuesday</v>
      </c>
      <c r="AF2609" s="2">
        <v>0.72166666666666668</v>
      </c>
      <c r="AG2609" s="2">
        <f t="shared" si="368"/>
        <v>0.70833333333333326</v>
      </c>
      <c r="AH2609" t="s">
        <v>27</v>
      </c>
    </row>
    <row r="2610" spans="1:34" x14ac:dyDescent="0.2">
      <c r="A2610">
        <v>563412</v>
      </c>
      <c r="B2610" t="s">
        <v>20</v>
      </c>
      <c r="C2610" t="s">
        <v>45</v>
      </c>
      <c r="D2610" t="s">
        <v>46</v>
      </c>
      <c r="E2610">
        <v>60043</v>
      </c>
      <c r="F2610" t="s">
        <v>23</v>
      </c>
      <c r="G2610" t="s">
        <v>24</v>
      </c>
      <c r="H2610">
        <v>5474</v>
      </c>
      <c r="I2610" t="s">
        <v>47</v>
      </c>
      <c r="J2610">
        <f>VLOOKUP(I2610,[1]Key!$A$1:$C$72,2,FALSE)</f>
        <v>43.049230000000001</v>
      </c>
      <c r="K2610">
        <f>VLOOKUP(I2610,[1]Key!$A$1:$C$72,3,FALSE)</f>
        <v>-87.911940000000001</v>
      </c>
      <c r="L2610" t="s">
        <v>33</v>
      </c>
      <c r="M2610">
        <f>VLOOKUP(L2610,[1]Key!$A$1:$C$72,2,FALSE)</f>
        <v>43.034619999999997</v>
      </c>
      <c r="N2610">
        <f>VLOOKUP(L2610,[1]Key!$A$1:$C$72,3,FALSE)</f>
        <v>-87.917500000000004</v>
      </c>
      <c r="O2610">
        <v>12</v>
      </c>
      <c r="P2610">
        <v>0</v>
      </c>
      <c r="Q2610">
        <v>1.8</v>
      </c>
      <c r="R2610">
        <v>1.7</v>
      </c>
      <c r="S2610">
        <v>72</v>
      </c>
      <c r="T2610">
        <f t="shared" si="360"/>
        <v>-1</v>
      </c>
      <c r="U2610" s="1">
        <v>42787</v>
      </c>
      <c r="V2610" s="13">
        <f t="shared" si="361"/>
        <v>42767</v>
      </c>
      <c r="W2610" s="14">
        <f t="shared" si="362"/>
        <v>42787</v>
      </c>
      <c r="X2610" s="1" t="str">
        <f t="shared" si="363"/>
        <v>Tuesday</v>
      </c>
      <c r="Y2610" s="2">
        <v>0.72324074074074074</v>
      </c>
      <c r="Z2610" s="2">
        <f t="shared" si="364"/>
        <v>0.70833333333333326</v>
      </c>
      <c r="AA2610">
        <f>1</f>
        <v>1</v>
      </c>
      <c r="AB2610" s="1">
        <v>42787</v>
      </c>
      <c r="AC2610" s="13">
        <f t="shared" si="365"/>
        <v>42767</v>
      </c>
      <c r="AD2610" s="14">
        <f t="shared" si="366"/>
        <v>42787</v>
      </c>
      <c r="AE2610" s="1" t="str">
        <f t="shared" si="367"/>
        <v>Tuesday</v>
      </c>
      <c r="AF2610" s="2">
        <v>0.73158564814814808</v>
      </c>
      <c r="AG2610" s="2">
        <f t="shared" si="368"/>
        <v>0.75</v>
      </c>
      <c r="AH2610" t="s">
        <v>27</v>
      </c>
    </row>
    <row r="2611" spans="1:34" x14ac:dyDescent="0.2">
      <c r="A2611">
        <v>1154367</v>
      </c>
      <c r="B2611" t="s">
        <v>20</v>
      </c>
      <c r="C2611" t="s">
        <v>28</v>
      </c>
      <c r="D2611" t="s">
        <v>22</v>
      </c>
      <c r="E2611">
        <v>53202</v>
      </c>
      <c r="F2611" t="s">
        <v>23</v>
      </c>
      <c r="G2611" t="s">
        <v>24</v>
      </c>
      <c r="H2611">
        <v>5545</v>
      </c>
      <c r="I2611" t="s">
        <v>43</v>
      </c>
      <c r="J2611">
        <f>VLOOKUP(I2611,[1]Key!$A$1:$C$72,2,FALSE)</f>
        <v>43.03886</v>
      </c>
      <c r="K2611">
        <f>VLOOKUP(I2611,[1]Key!$A$1:$C$72,3,FALSE)</f>
        <v>-87.902720000000002</v>
      </c>
      <c r="L2611" t="s">
        <v>31</v>
      </c>
      <c r="M2611">
        <f>VLOOKUP(L2611,[1]Key!$A$1:$C$72,2,FALSE)</f>
        <v>43.03519</v>
      </c>
      <c r="N2611">
        <f>VLOOKUP(L2611,[1]Key!$A$1:$C$72,3,FALSE)</f>
        <v>-87.907390000000007</v>
      </c>
      <c r="O2611">
        <v>6</v>
      </c>
      <c r="P2611">
        <v>0</v>
      </c>
      <c r="Q2611">
        <v>0.9</v>
      </c>
      <c r="R2611">
        <v>0.9</v>
      </c>
      <c r="S2611">
        <v>36</v>
      </c>
      <c r="T2611">
        <f t="shared" si="360"/>
        <v>-1</v>
      </c>
      <c r="U2611" s="1">
        <v>42787</v>
      </c>
      <c r="V2611" s="13">
        <f t="shared" si="361"/>
        <v>42767</v>
      </c>
      <c r="W2611" s="14">
        <f t="shared" si="362"/>
        <v>42787</v>
      </c>
      <c r="X2611" s="1" t="str">
        <f t="shared" si="363"/>
        <v>Tuesday</v>
      </c>
      <c r="Y2611" s="2">
        <v>0.73456018518518518</v>
      </c>
      <c r="Z2611" s="2">
        <f t="shared" si="364"/>
        <v>0.75</v>
      </c>
      <c r="AA2611">
        <f>1</f>
        <v>1</v>
      </c>
      <c r="AB2611" s="1">
        <v>42787</v>
      </c>
      <c r="AC2611" s="13">
        <f t="shared" si="365"/>
        <v>42767</v>
      </c>
      <c r="AD2611" s="14">
        <f t="shared" si="366"/>
        <v>42787</v>
      </c>
      <c r="AE2611" s="1" t="str">
        <f t="shared" si="367"/>
        <v>Tuesday</v>
      </c>
      <c r="AF2611" s="2">
        <v>0.73876157407407417</v>
      </c>
      <c r="AG2611" s="2">
        <f t="shared" si="368"/>
        <v>0.75</v>
      </c>
      <c r="AH2611" t="s">
        <v>27</v>
      </c>
    </row>
    <row r="2612" spans="1:34" x14ac:dyDescent="0.2">
      <c r="A2612">
        <v>1088320</v>
      </c>
      <c r="B2612" t="s">
        <v>20</v>
      </c>
      <c r="C2612" t="s">
        <v>96</v>
      </c>
      <c r="D2612" t="s">
        <v>22</v>
      </c>
      <c r="E2612">
        <v>53202</v>
      </c>
      <c r="F2612" t="s">
        <v>23</v>
      </c>
      <c r="G2612" t="s">
        <v>24</v>
      </c>
      <c r="H2612">
        <v>5573</v>
      </c>
      <c r="I2612" t="s">
        <v>43</v>
      </c>
      <c r="J2612">
        <f>VLOOKUP(I2612,[1]Key!$A$1:$C$72,2,FALSE)</f>
        <v>43.03886</v>
      </c>
      <c r="K2612">
        <f>VLOOKUP(I2612,[1]Key!$A$1:$C$72,3,FALSE)</f>
        <v>-87.902720000000002</v>
      </c>
      <c r="L2612" t="s">
        <v>69</v>
      </c>
      <c r="M2612">
        <f>VLOOKUP(L2612,[1]Key!$A$1:$C$72,2,FALSE)</f>
        <v>43.048200000000001</v>
      </c>
      <c r="N2612">
        <f>VLOOKUP(L2612,[1]Key!$A$1:$C$72,3,FALSE)</f>
        <v>-87.900859999999994</v>
      </c>
      <c r="O2612">
        <v>7</v>
      </c>
      <c r="P2612">
        <v>0</v>
      </c>
      <c r="Q2612">
        <v>1.1000000000000001</v>
      </c>
      <c r="R2612">
        <v>1</v>
      </c>
      <c r="S2612">
        <v>42</v>
      </c>
      <c r="T2612">
        <f t="shared" si="360"/>
        <v>-1</v>
      </c>
      <c r="U2612" s="1">
        <v>42787</v>
      </c>
      <c r="V2612" s="13">
        <f t="shared" si="361"/>
        <v>42767</v>
      </c>
      <c r="W2612" s="14">
        <f t="shared" si="362"/>
        <v>42787</v>
      </c>
      <c r="X2612" s="1" t="str">
        <f t="shared" si="363"/>
        <v>Tuesday</v>
      </c>
      <c r="Y2612" s="2">
        <v>0.75978009259259249</v>
      </c>
      <c r="Z2612" s="2">
        <f t="shared" si="364"/>
        <v>0.75</v>
      </c>
      <c r="AA2612">
        <f>1</f>
        <v>1</v>
      </c>
      <c r="AB2612" s="1">
        <v>42787</v>
      </c>
      <c r="AC2612" s="13">
        <f t="shared" si="365"/>
        <v>42767</v>
      </c>
      <c r="AD2612" s="14">
        <f t="shared" si="366"/>
        <v>42787</v>
      </c>
      <c r="AE2612" s="1" t="str">
        <f t="shared" si="367"/>
        <v>Tuesday</v>
      </c>
      <c r="AF2612" s="2">
        <v>0.76484953703703706</v>
      </c>
      <c r="AG2612" s="2">
        <f t="shared" si="368"/>
        <v>0.75</v>
      </c>
      <c r="AH2612" t="s">
        <v>27</v>
      </c>
    </row>
    <row r="2613" spans="1:34" x14ac:dyDescent="0.2">
      <c r="A2613">
        <v>1408049</v>
      </c>
      <c r="B2613" t="s">
        <v>20</v>
      </c>
      <c r="C2613" t="s">
        <v>28</v>
      </c>
      <c r="D2613" t="s">
        <v>22</v>
      </c>
      <c r="E2613">
        <v>53202</v>
      </c>
      <c r="F2613" t="s">
        <v>23</v>
      </c>
      <c r="G2613" t="s">
        <v>24</v>
      </c>
      <c r="H2613">
        <v>21</v>
      </c>
      <c r="I2613" t="s">
        <v>33</v>
      </c>
      <c r="J2613">
        <f>VLOOKUP(I2613,[1]Key!$A$1:$C$72,2,FALSE)</f>
        <v>43.034619999999997</v>
      </c>
      <c r="K2613">
        <f>VLOOKUP(I2613,[1]Key!$A$1:$C$72,3,FALSE)</f>
        <v>-87.917500000000004</v>
      </c>
      <c r="L2613" t="s">
        <v>40</v>
      </c>
      <c r="M2613">
        <f>VLOOKUP(L2613,[1]Key!$A$1:$C$72,2,FALSE)</f>
        <v>43.031480000000002</v>
      </c>
      <c r="N2613">
        <f>VLOOKUP(L2613,[1]Key!$A$1:$C$72,3,FALSE)</f>
        <v>-87.908169999999998</v>
      </c>
      <c r="O2613">
        <v>7</v>
      </c>
      <c r="P2613">
        <v>0</v>
      </c>
      <c r="Q2613">
        <v>1.1000000000000001</v>
      </c>
      <c r="R2613">
        <v>1</v>
      </c>
      <c r="S2613">
        <v>42</v>
      </c>
      <c r="T2613">
        <f t="shared" si="360"/>
        <v>-1</v>
      </c>
      <c r="U2613" s="1">
        <v>42787</v>
      </c>
      <c r="V2613" s="13">
        <f t="shared" si="361"/>
        <v>42767</v>
      </c>
      <c r="W2613" s="14">
        <f t="shared" si="362"/>
        <v>42787</v>
      </c>
      <c r="X2613" s="1" t="str">
        <f t="shared" si="363"/>
        <v>Tuesday</v>
      </c>
      <c r="Y2613" s="2">
        <v>0.86143518518518514</v>
      </c>
      <c r="Z2613" s="2">
        <f t="shared" si="364"/>
        <v>0.875</v>
      </c>
      <c r="AA2613">
        <f>1</f>
        <v>1</v>
      </c>
      <c r="AB2613" s="1">
        <v>42787</v>
      </c>
      <c r="AC2613" s="13">
        <f t="shared" si="365"/>
        <v>42767</v>
      </c>
      <c r="AD2613" s="14">
        <f t="shared" si="366"/>
        <v>42787</v>
      </c>
      <c r="AE2613" s="1" t="str">
        <f t="shared" si="367"/>
        <v>Tuesday</v>
      </c>
      <c r="AF2613" s="2">
        <v>0.86631944444444453</v>
      </c>
      <c r="AG2613" s="2">
        <f t="shared" si="368"/>
        <v>0.875</v>
      </c>
      <c r="AH2613" t="s">
        <v>27</v>
      </c>
    </row>
    <row r="2614" spans="1:34" x14ac:dyDescent="0.2">
      <c r="A2614">
        <v>1017964</v>
      </c>
      <c r="B2614" t="s">
        <v>20</v>
      </c>
      <c r="C2614" t="s">
        <v>28</v>
      </c>
      <c r="D2614" t="s">
        <v>22</v>
      </c>
      <c r="E2614">
        <v>53202</v>
      </c>
      <c r="F2614" t="s">
        <v>23</v>
      </c>
      <c r="G2614" t="s">
        <v>24</v>
      </c>
      <c r="H2614">
        <v>42</v>
      </c>
      <c r="I2614" t="s">
        <v>61</v>
      </c>
      <c r="J2614">
        <f>VLOOKUP(I2614,[1]Key!$A$1:$C$72,2,FALSE)</f>
        <v>43.058619999999998</v>
      </c>
      <c r="K2614">
        <f>VLOOKUP(I2614,[1]Key!$A$1:$C$72,3,FALSE)</f>
        <v>-87.885319999999993</v>
      </c>
      <c r="L2614" t="s">
        <v>43</v>
      </c>
      <c r="M2614">
        <f>VLOOKUP(L2614,[1]Key!$A$1:$C$72,2,FALSE)</f>
        <v>43.03886</v>
      </c>
      <c r="N2614">
        <f>VLOOKUP(L2614,[1]Key!$A$1:$C$72,3,FALSE)</f>
        <v>-87.902720000000002</v>
      </c>
      <c r="O2614">
        <v>13</v>
      </c>
      <c r="P2614">
        <v>0</v>
      </c>
      <c r="Q2614">
        <v>2</v>
      </c>
      <c r="R2614">
        <v>1.9</v>
      </c>
      <c r="S2614">
        <v>78</v>
      </c>
      <c r="T2614">
        <f t="shared" si="360"/>
        <v>-1</v>
      </c>
      <c r="U2614" s="1">
        <v>42788</v>
      </c>
      <c r="V2614" s="13">
        <f t="shared" si="361"/>
        <v>42767</v>
      </c>
      <c r="W2614" s="14">
        <f t="shared" si="362"/>
        <v>42788</v>
      </c>
      <c r="X2614" s="1" t="str">
        <f t="shared" si="363"/>
        <v>Wednesday</v>
      </c>
      <c r="Y2614" s="2">
        <v>0.34541666666666665</v>
      </c>
      <c r="Z2614" s="2">
        <f t="shared" si="364"/>
        <v>0.33333333333333331</v>
      </c>
      <c r="AA2614">
        <f>1</f>
        <v>1</v>
      </c>
      <c r="AB2614" s="1">
        <v>42788</v>
      </c>
      <c r="AC2614" s="13">
        <f t="shared" si="365"/>
        <v>42767</v>
      </c>
      <c r="AD2614" s="14">
        <f t="shared" si="366"/>
        <v>42788</v>
      </c>
      <c r="AE2614" s="1" t="str">
        <f t="shared" si="367"/>
        <v>Wednesday</v>
      </c>
      <c r="AF2614" s="2">
        <v>0.35439814814814818</v>
      </c>
      <c r="AG2614" s="2">
        <f t="shared" si="368"/>
        <v>0.375</v>
      </c>
      <c r="AH2614" t="s">
        <v>27</v>
      </c>
    </row>
    <row r="2615" spans="1:34" x14ac:dyDescent="0.2">
      <c r="A2615">
        <v>1260485</v>
      </c>
      <c r="B2615" t="s">
        <v>20</v>
      </c>
      <c r="C2615" t="s">
        <v>102</v>
      </c>
      <c r="D2615" t="s">
        <v>22</v>
      </c>
      <c r="E2615">
        <v>53211</v>
      </c>
      <c r="F2615" t="s">
        <v>23</v>
      </c>
      <c r="G2615" t="s">
        <v>24</v>
      </c>
      <c r="H2615">
        <v>5562</v>
      </c>
      <c r="I2615" t="s">
        <v>36</v>
      </c>
      <c r="J2615">
        <f>VLOOKUP(I2615,[1]Key!$A$1:$C$72,2,FALSE)</f>
        <v>43.038580000000003</v>
      </c>
      <c r="K2615">
        <f>VLOOKUP(I2615,[1]Key!$A$1:$C$72,3,FALSE)</f>
        <v>-87.90934</v>
      </c>
      <c r="L2615" t="s">
        <v>43</v>
      </c>
      <c r="M2615">
        <f>VLOOKUP(L2615,[1]Key!$A$1:$C$72,2,FALSE)</f>
        <v>43.03886</v>
      </c>
      <c r="N2615">
        <f>VLOOKUP(L2615,[1]Key!$A$1:$C$72,3,FALSE)</f>
        <v>-87.902720000000002</v>
      </c>
      <c r="O2615">
        <v>4</v>
      </c>
      <c r="P2615">
        <v>0</v>
      </c>
      <c r="Q2615">
        <v>0.6</v>
      </c>
      <c r="R2615">
        <v>0.6</v>
      </c>
      <c r="S2615">
        <v>24</v>
      </c>
      <c r="T2615">
        <f t="shared" si="360"/>
        <v>-1</v>
      </c>
      <c r="U2615" s="1">
        <v>42788</v>
      </c>
      <c r="V2615" s="13">
        <f t="shared" si="361"/>
        <v>42767</v>
      </c>
      <c r="W2615" s="14">
        <f t="shared" si="362"/>
        <v>42788</v>
      </c>
      <c r="X2615" s="1" t="str">
        <f t="shared" si="363"/>
        <v>Wednesday</v>
      </c>
      <c r="Y2615" s="2">
        <v>0.3614236111111111</v>
      </c>
      <c r="Z2615" s="2">
        <f t="shared" si="364"/>
        <v>0.375</v>
      </c>
      <c r="AA2615">
        <f>1</f>
        <v>1</v>
      </c>
      <c r="AB2615" s="1">
        <v>42788</v>
      </c>
      <c r="AC2615" s="13">
        <f t="shared" si="365"/>
        <v>42767</v>
      </c>
      <c r="AD2615" s="14">
        <f t="shared" si="366"/>
        <v>42788</v>
      </c>
      <c r="AE2615" s="1" t="str">
        <f t="shared" si="367"/>
        <v>Wednesday</v>
      </c>
      <c r="AF2615" s="2">
        <v>0.36403935185185188</v>
      </c>
      <c r="AG2615" s="2">
        <f t="shared" si="368"/>
        <v>0.375</v>
      </c>
      <c r="AH2615" t="s">
        <v>27</v>
      </c>
    </row>
    <row r="2616" spans="1:34" x14ac:dyDescent="0.2">
      <c r="A2616">
        <v>671983</v>
      </c>
      <c r="B2616" t="s">
        <v>20</v>
      </c>
      <c r="C2616" t="s">
        <v>49</v>
      </c>
      <c r="D2616" t="s">
        <v>22</v>
      </c>
      <c r="E2616">
        <v>53217</v>
      </c>
      <c r="F2616" t="s">
        <v>23</v>
      </c>
      <c r="G2616" t="s">
        <v>24</v>
      </c>
      <c r="H2616">
        <v>5451</v>
      </c>
      <c r="I2616" t="s">
        <v>43</v>
      </c>
      <c r="J2616">
        <f>VLOOKUP(I2616,[1]Key!$A$1:$C$72,2,FALSE)</f>
        <v>43.03886</v>
      </c>
      <c r="K2616">
        <f>VLOOKUP(I2616,[1]Key!$A$1:$C$72,3,FALSE)</f>
        <v>-87.902720000000002</v>
      </c>
      <c r="L2616" t="s">
        <v>31</v>
      </c>
      <c r="M2616">
        <f>VLOOKUP(L2616,[1]Key!$A$1:$C$72,2,FALSE)</f>
        <v>43.03519</v>
      </c>
      <c r="N2616">
        <f>VLOOKUP(L2616,[1]Key!$A$1:$C$72,3,FALSE)</f>
        <v>-87.907390000000007</v>
      </c>
      <c r="O2616">
        <v>10</v>
      </c>
      <c r="P2616">
        <v>0</v>
      </c>
      <c r="Q2616">
        <v>1.5</v>
      </c>
      <c r="R2616">
        <v>1.4</v>
      </c>
      <c r="S2616">
        <v>60</v>
      </c>
      <c r="T2616">
        <f t="shared" si="360"/>
        <v>-1</v>
      </c>
      <c r="U2616" s="1">
        <v>42788</v>
      </c>
      <c r="V2616" s="13">
        <f t="shared" si="361"/>
        <v>42767</v>
      </c>
      <c r="W2616" s="14">
        <f t="shared" si="362"/>
        <v>42788</v>
      </c>
      <c r="X2616" s="1" t="str">
        <f t="shared" si="363"/>
        <v>Wednesday</v>
      </c>
      <c r="Y2616" s="2">
        <v>0.52439814814814811</v>
      </c>
      <c r="Z2616" s="2">
        <f t="shared" si="364"/>
        <v>0.54166666666666663</v>
      </c>
      <c r="AA2616">
        <f>1</f>
        <v>1</v>
      </c>
      <c r="AB2616" s="1">
        <v>42788</v>
      </c>
      <c r="AC2616" s="13">
        <f t="shared" si="365"/>
        <v>42767</v>
      </c>
      <c r="AD2616" s="14">
        <f t="shared" si="366"/>
        <v>42788</v>
      </c>
      <c r="AE2616" s="1" t="str">
        <f t="shared" si="367"/>
        <v>Wednesday</v>
      </c>
      <c r="AF2616" s="2">
        <v>0.53167824074074077</v>
      </c>
      <c r="AG2616" s="2">
        <f t="shared" si="368"/>
        <v>0.54166666666666663</v>
      </c>
      <c r="AH2616" t="s">
        <v>27</v>
      </c>
    </row>
    <row r="2617" spans="1:34" x14ac:dyDescent="0.2">
      <c r="A2617">
        <v>1351368</v>
      </c>
      <c r="B2617" t="s">
        <v>20</v>
      </c>
      <c r="C2617" t="s">
        <v>28</v>
      </c>
      <c r="D2617" t="s">
        <v>22</v>
      </c>
      <c r="E2617">
        <v>53202</v>
      </c>
      <c r="F2617" t="s">
        <v>23</v>
      </c>
      <c r="G2617" t="s">
        <v>24</v>
      </c>
      <c r="H2617">
        <v>996</v>
      </c>
      <c r="I2617" t="s">
        <v>74</v>
      </c>
      <c r="J2617">
        <f>VLOOKUP(I2617,[1]Key!$A$1:$C$72,2,FALSE)</f>
        <v>43.040154000000001</v>
      </c>
      <c r="K2617">
        <f>VLOOKUP(I2617,[1]Key!$A$1:$C$72,3,FALSE)</f>
        <v>-87.932113000000001</v>
      </c>
      <c r="L2617" t="s">
        <v>34</v>
      </c>
      <c r="M2617">
        <f>VLOOKUP(L2617,[1]Key!$A$1:$C$72,2,FALSE)</f>
        <v>43.036900000000003</v>
      </c>
      <c r="N2617">
        <f>VLOOKUP(L2617,[1]Key!$A$1:$C$72,3,FALSE)</f>
        <v>-87.89667</v>
      </c>
      <c r="O2617">
        <v>31</v>
      </c>
      <c r="P2617">
        <v>0</v>
      </c>
      <c r="Q2617">
        <v>4.7</v>
      </c>
      <c r="R2617">
        <v>4.4000000000000004</v>
      </c>
      <c r="S2617">
        <v>186</v>
      </c>
      <c r="T2617">
        <f t="shared" si="360"/>
        <v>-1</v>
      </c>
      <c r="U2617" s="1">
        <v>42788</v>
      </c>
      <c r="V2617" s="13">
        <f t="shared" si="361"/>
        <v>42767</v>
      </c>
      <c r="W2617" s="14">
        <f t="shared" si="362"/>
        <v>42788</v>
      </c>
      <c r="X2617" s="1" t="str">
        <f t="shared" si="363"/>
        <v>Wednesday</v>
      </c>
      <c r="Y2617" s="2">
        <v>0.54366898148148146</v>
      </c>
      <c r="Z2617" s="2">
        <f t="shared" si="364"/>
        <v>0.54166666666666663</v>
      </c>
      <c r="AA2617">
        <f>1</f>
        <v>1</v>
      </c>
      <c r="AB2617" s="1">
        <v>42788</v>
      </c>
      <c r="AC2617" s="13">
        <f t="shared" si="365"/>
        <v>42767</v>
      </c>
      <c r="AD2617" s="14">
        <f t="shared" si="366"/>
        <v>42788</v>
      </c>
      <c r="AE2617" s="1" t="str">
        <f t="shared" si="367"/>
        <v>Wednesday</v>
      </c>
      <c r="AF2617" s="2">
        <v>0.56459490740740736</v>
      </c>
      <c r="AG2617" s="2">
        <f t="shared" si="368"/>
        <v>0.58333333333333326</v>
      </c>
      <c r="AH2617" t="s">
        <v>27</v>
      </c>
    </row>
    <row r="2618" spans="1:34" x14ac:dyDescent="0.2">
      <c r="A2618">
        <v>563384</v>
      </c>
      <c r="B2618" t="s">
        <v>20</v>
      </c>
      <c r="C2618" t="s">
        <v>158</v>
      </c>
      <c r="D2618" t="s">
        <v>22</v>
      </c>
      <c r="E2618">
        <v>53188</v>
      </c>
      <c r="F2618" t="s">
        <v>23</v>
      </c>
      <c r="G2618" t="s">
        <v>24</v>
      </c>
      <c r="H2618">
        <v>11080</v>
      </c>
      <c r="I2618" t="s">
        <v>32</v>
      </c>
      <c r="J2618">
        <f>VLOOKUP(I2618,[1]Key!$A$1:$C$72,2,FALSE)</f>
        <v>43.038719999999998</v>
      </c>
      <c r="K2618">
        <f>VLOOKUP(I2618,[1]Key!$A$1:$C$72,3,FALSE)</f>
        <v>-87.905339999999995</v>
      </c>
      <c r="L2618" t="s">
        <v>34</v>
      </c>
      <c r="M2618">
        <f>VLOOKUP(L2618,[1]Key!$A$1:$C$72,2,FALSE)</f>
        <v>43.036900000000003</v>
      </c>
      <c r="N2618">
        <f>VLOOKUP(L2618,[1]Key!$A$1:$C$72,3,FALSE)</f>
        <v>-87.89667</v>
      </c>
      <c r="O2618">
        <v>60</v>
      </c>
      <c r="P2618">
        <v>0</v>
      </c>
      <c r="Q2618">
        <v>9</v>
      </c>
      <c r="R2618">
        <v>8.6</v>
      </c>
      <c r="S2618">
        <v>360</v>
      </c>
      <c r="T2618">
        <f t="shared" si="360"/>
        <v>-1</v>
      </c>
      <c r="U2618" s="1">
        <v>42788</v>
      </c>
      <c r="V2618" s="13">
        <f t="shared" si="361"/>
        <v>42767</v>
      </c>
      <c r="W2618" s="14">
        <f t="shared" si="362"/>
        <v>42788</v>
      </c>
      <c r="X2618" s="1" t="str">
        <f t="shared" si="363"/>
        <v>Wednesday</v>
      </c>
      <c r="Y2618" s="2">
        <v>0.54776620370370377</v>
      </c>
      <c r="Z2618" s="2">
        <f t="shared" si="364"/>
        <v>0.54166666666666663</v>
      </c>
      <c r="AA2618">
        <f>1</f>
        <v>1</v>
      </c>
      <c r="AB2618" s="1">
        <v>42788</v>
      </c>
      <c r="AC2618" s="13">
        <f t="shared" si="365"/>
        <v>42767</v>
      </c>
      <c r="AD2618" s="14">
        <f t="shared" si="366"/>
        <v>42788</v>
      </c>
      <c r="AE2618" s="1" t="str">
        <f t="shared" si="367"/>
        <v>Wednesday</v>
      </c>
      <c r="AF2618" s="2">
        <v>0.58928240740740734</v>
      </c>
      <c r="AG2618" s="2">
        <f t="shared" si="368"/>
        <v>0.58333333333333326</v>
      </c>
      <c r="AH2618" t="s">
        <v>27</v>
      </c>
    </row>
    <row r="2619" spans="1:34" x14ac:dyDescent="0.2">
      <c r="A2619">
        <v>1248799</v>
      </c>
      <c r="B2619" t="s">
        <v>20</v>
      </c>
      <c r="C2619" t="s">
        <v>109</v>
      </c>
      <c r="D2619" t="s">
        <v>22</v>
      </c>
      <c r="E2619">
        <v>53405</v>
      </c>
      <c r="F2619" t="s">
        <v>23</v>
      </c>
      <c r="G2619" t="s">
        <v>97</v>
      </c>
      <c r="H2619">
        <v>11168</v>
      </c>
      <c r="I2619" t="s">
        <v>77</v>
      </c>
      <c r="J2619">
        <f>VLOOKUP(I2619,[1]Key!$A$1:$C$72,2,FALSE)</f>
        <v>43.074655999999997</v>
      </c>
      <c r="K2619">
        <f>VLOOKUP(I2619,[1]Key!$A$1:$C$72,3,FALSE)</f>
        <v>-87.889011999999994</v>
      </c>
      <c r="L2619" t="s">
        <v>77</v>
      </c>
      <c r="M2619">
        <f>VLOOKUP(L2619,[1]Key!$A$1:$C$72,2,FALSE)</f>
        <v>43.074655999999997</v>
      </c>
      <c r="N2619">
        <f>VLOOKUP(L2619,[1]Key!$A$1:$C$72,3,FALSE)</f>
        <v>-87.889011999999994</v>
      </c>
      <c r="O2619">
        <v>1</v>
      </c>
      <c r="P2619">
        <v>0</v>
      </c>
      <c r="Q2619">
        <v>0.2</v>
      </c>
      <c r="R2619">
        <v>0.1</v>
      </c>
      <c r="S2619">
        <v>6</v>
      </c>
      <c r="T2619">
        <f t="shared" si="360"/>
        <v>-1</v>
      </c>
      <c r="U2619" s="1">
        <v>42788</v>
      </c>
      <c r="V2619" s="13">
        <f t="shared" si="361"/>
        <v>42767</v>
      </c>
      <c r="W2619" s="14">
        <f t="shared" si="362"/>
        <v>42788</v>
      </c>
      <c r="X2619" s="1" t="str">
        <f t="shared" si="363"/>
        <v>Wednesday</v>
      </c>
      <c r="Y2619" s="2">
        <v>0.54950231481481482</v>
      </c>
      <c r="Z2619" s="2">
        <f t="shared" si="364"/>
        <v>0.54166666666666663</v>
      </c>
      <c r="AA2619">
        <f>1</f>
        <v>1</v>
      </c>
      <c r="AB2619" s="1">
        <v>42788</v>
      </c>
      <c r="AC2619" s="13">
        <f t="shared" si="365"/>
        <v>42767</v>
      </c>
      <c r="AD2619" s="14">
        <f t="shared" si="366"/>
        <v>42788</v>
      </c>
      <c r="AE2619" s="1" t="str">
        <f t="shared" si="367"/>
        <v>Wednesday</v>
      </c>
      <c r="AF2619" s="2">
        <v>0.55018518518518522</v>
      </c>
      <c r="AG2619" s="2">
        <f t="shared" si="368"/>
        <v>0.54166666666666663</v>
      </c>
      <c r="AH2619" t="s">
        <v>35</v>
      </c>
    </row>
    <row r="2620" spans="1:34" x14ac:dyDescent="0.2">
      <c r="A2620">
        <v>1251858</v>
      </c>
      <c r="B2620" t="s">
        <v>20</v>
      </c>
      <c r="C2620" t="s">
        <v>159</v>
      </c>
      <c r="D2620" t="s">
        <v>22</v>
      </c>
      <c r="E2620">
        <v>53531</v>
      </c>
      <c r="F2620" t="s">
        <v>23</v>
      </c>
      <c r="G2620" t="s">
        <v>97</v>
      </c>
      <c r="H2620">
        <v>5548</v>
      </c>
      <c r="I2620" t="s">
        <v>81</v>
      </c>
      <c r="J2620">
        <f>VLOOKUP(I2620,[1]Key!$A$1:$C$72,2,FALSE)</f>
        <v>43.06033</v>
      </c>
      <c r="K2620">
        <f>VLOOKUP(I2620,[1]Key!$A$1:$C$72,3,FALSE)</f>
        <v>-87.89546</v>
      </c>
      <c r="L2620" t="s">
        <v>62</v>
      </c>
      <c r="M2620">
        <f>VLOOKUP(L2620,[1]Key!$A$1:$C$72,2,FALSE)</f>
        <v>43.058010000000003</v>
      </c>
      <c r="N2620">
        <f>VLOOKUP(L2620,[1]Key!$A$1:$C$72,3,FALSE)</f>
        <v>-87.877300000000005</v>
      </c>
      <c r="O2620">
        <v>7</v>
      </c>
      <c r="P2620">
        <v>0</v>
      </c>
      <c r="Q2620">
        <v>1.1000000000000001</v>
      </c>
      <c r="R2620">
        <v>1</v>
      </c>
      <c r="S2620">
        <v>42</v>
      </c>
      <c r="T2620">
        <f t="shared" si="360"/>
        <v>-1</v>
      </c>
      <c r="U2620" s="1">
        <v>42788</v>
      </c>
      <c r="V2620" s="13">
        <f t="shared" si="361"/>
        <v>42767</v>
      </c>
      <c r="W2620" s="14">
        <f t="shared" si="362"/>
        <v>42788</v>
      </c>
      <c r="X2620" s="1" t="str">
        <f t="shared" si="363"/>
        <v>Wednesday</v>
      </c>
      <c r="Y2620" s="2">
        <v>0.64653935185185185</v>
      </c>
      <c r="Z2620" s="2">
        <f t="shared" si="364"/>
        <v>0.66666666666666663</v>
      </c>
      <c r="AA2620">
        <f>1</f>
        <v>1</v>
      </c>
      <c r="AB2620" s="1">
        <v>42788</v>
      </c>
      <c r="AC2620" s="13">
        <f t="shared" si="365"/>
        <v>42767</v>
      </c>
      <c r="AD2620" s="14">
        <f t="shared" si="366"/>
        <v>42788</v>
      </c>
      <c r="AE2620" s="1" t="str">
        <f t="shared" si="367"/>
        <v>Wednesday</v>
      </c>
      <c r="AF2620" s="2">
        <v>0.65155092592592589</v>
      </c>
      <c r="AG2620" s="2">
        <f t="shared" si="368"/>
        <v>0.66666666666666663</v>
      </c>
      <c r="AH2620" t="s">
        <v>27</v>
      </c>
    </row>
    <row r="2621" spans="1:34" x14ac:dyDescent="0.2">
      <c r="A2621">
        <v>1516022</v>
      </c>
      <c r="B2621" t="s">
        <v>20</v>
      </c>
      <c r="C2621" t="s">
        <v>146</v>
      </c>
      <c r="D2621" t="s">
        <v>22</v>
      </c>
      <c r="E2621">
        <v>53913</v>
      </c>
      <c r="F2621" t="s">
        <v>23</v>
      </c>
      <c r="G2621" t="s">
        <v>92</v>
      </c>
      <c r="H2621">
        <v>5514</v>
      </c>
      <c r="I2621" t="s">
        <v>73</v>
      </c>
      <c r="J2621">
        <f>VLOOKUP(I2621,[1]Key!$A$1:$C$72,2,FALSE)</f>
        <v>43.040349999999997</v>
      </c>
      <c r="K2621">
        <f>VLOOKUP(I2621,[1]Key!$A$1:$C$72,3,FALSE)</f>
        <v>-87.920760000000001</v>
      </c>
      <c r="L2621" t="s">
        <v>73</v>
      </c>
      <c r="M2621">
        <f>VLOOKUP(L2621,[1]Key!$A$1:$C$72,2,FALSE)</f>
        <v>43.040349999999997</v>
      </c>
      <c r="N2621">
        <f>VLOOKUP(L2621,[1]Key!$A$1:$C$72,3,FALSE)</f>
        <v>-87.920760000000001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f t="shared" si="360"/>
        <v>-1</v>
      </c>
      <c r="U2621" s="1">
        <v>42788</v>
      </c>
      <c r="V2621" s="13">
        <f t="shared" si="361"/>
        <v>42767</v>
      </c>
      <c r="W2621" s="14">
        <f t="shared" si="362"/>
        <v>42788</v>
      </c>
      <c r="X2621" s="1" t="str">
        <f t="shared" si="363"/>
        <v>Wednesday</v>
      </c>
      <c r="Y2621" s="2">
        <v>0.6507060185185185</v>
      </c>
      <c r="Z2621" s="2">
        <f t="shared" si="364"/>
        <v>0.66666666666666663</v>
      </c>
      <c r="AA2621">
        <f>1</f>
        <v>1</v>
      </c>
      <c r="AB2621" s="1">
        <v>42788</v>
      </c>
      <c r="AC2621" s="13">
        <f t="shared" si="365"/>
        <v>42767</v>
      </c>
      <c r="AD2621" s="14">
        <f t="shared" si="366"/>
        <v>42788</v>
      </c>
      <c r="AE2621" s="1" t="str">
        <f t="shared" si="367"/>
        <v>Wednesday</v>
      </c>
      <c r="AF2621" s="2">
        <v>0.65091435185185187</v>
      </c>
      <c r="AG2621" s="2">
        <f t="shared" si="368"/>
        <v>0.66666666666666663</v>
      </c>
      <c r="AH2621" t="s">
        <v>35</v>
      </c>
    </row>
    <row r="2622" spans="1:34" x14ac:dyDescent="0.2">
      <c r="A2622">
        <v>1517619</v>
      </c>
      <c r="B2622" t="s">
        <v>20</v>
      </c>
      <c r="C2622" t="s">
        <v>28</v>
      </c>
      <c r="D2622" t="s">
        <v>22</v>
      </c>
      <c r="E2622">
        <v>53233</v>
      </c>
      <c r="F2622" t="s">
        <v>23</v>
      </c>
      <c r="G2622" t="s">
        <v>108</v>
      </c>
      <c r="H2622">
        <v>11</v>
      </c>
      <c r="I2622" t="s">
        <v>73</v>
      </c>
      <c r="J2622">
        <f>VLOOKUP(I2622,[1]Key!$A$1:$C$72,2,FALSE)</f>
        <v>43.040349999999997</v>
      </c>
      <c r="K2622">
        <f>VLOOKUP(I2622,[1]Key!$A$1:$C$72,3,FALSE)</f>
        <v>-87.920760000000001</v>
      </c>
      <c r="L2622" t="s">
        <v>44</v>
      </c>
      <c r="M2622">
        <f>VLOOKUP(L2622,[1]Key!$A$1:$C$72,2,FALSE)</f>
        <v>43.045712999999999</v>
      </c>
      <c r="N2622">
        <f>VLOOKUP(L2622,[1]Key!$A$1:$C$72,3,FALSE)</f>
        <v>-87.899756999999994</v>
      </c>
      <c r="O2622">
        <v>21</v>
      </c>
      <c r="P2622">
        <v>2</v>
      </c>
      <c r="Q2622">
        <v>3.2</v>
      </c>
      <c r="R2622">
        <v>3</v>
      </c>
      <c r="S2622">
        <v>126</v>
      </c>
      <c r="T2622">
        <f t="shared" si="360"/>
        <v>-1</v>
      </c>
      <c r="U2622" s="1">
        <v>42788</v>
      </c>
      <c r="V2622" s="13">
        <f t="shared" si="361"/>
        <v>42767</v>
      </c>
      <c r="W2622" s="14">
        <f t="shared" si="362"/>
        <v>42788</v>
      </c>
      <c r="X2622" s="1" t="str">
        <f t="shared" si="363"/>
        <v>Wednesday</v>
      </c>
      <c r="Y2622" s="2">
        <v>0.6520717592592592</v>
      </c>
      <c r="Z2622" s="2">
        <f t="shared" si="364"/>
        <v>0.66666666666666663</v>
      </c>
      <c r="AA2622">
        <f>1</f>
        <v>1</v>
      </c>
      <c r="AB2622" s="1">
        <v>42788</v>
      </c>
      <c r="AC2622" s="13">
        <f t="shared" si="365"/>
        <v>42767</v>
      </c>
      <c r="AD2622" s="14">
        <f t="shared" si="366"/>
        <v>42788</v>
      </c>
      <c r="AE2622" s="1" t="str">
        <f t="shared" si="367"/>
        <v>Wednesday</v>
      </c>
      <c r="AF2622" s="2">
        <v>0.66609953703703706</v>
      </c>
      <c r="AG2622" s="2">
        <f t="shared" si="368"/>
        <v>0.66666666666666663</v>
      </c>
      <c r="AH2622" t="s">
        <v>27</v>
      </c>
    </row>
    <row r="2623" spans="1:34" x14ac:dyDescent="0.2">
      <c r="A2623">
        <v>1257700</v>
      </c>
      <c r="B2623" t="s">
        <v>20</v>
      </c>
      <c r="C2623" t="s">
        <v>28</v>
      </c>
      <c r="D2623" t="s">
        <v>22</v>
      </c>
      <c r="E2623">
        <v>53202</v>
      </c>
      <c r="F2623" t="s">
        <v>23</v>
      </c>
      <c r="G2623" t="s">
        <v>24</v>
      </c>
      <c r="H2623">
        <v>5511</v>
      </c>
      <c r="I2623" t="s">
        <v>105</v>
      </c>
      <c r="J2623">
        <f>VLOOKUP(I2623,[1]Key!$A$1:$C$72,2,FALSE)</f>
        <v>43.020020000000002</v>
      </c>
      <c r="K2623">
        <f>VLOOKUP(I2623,[1]Key!$A$1:$C$72,3,FALSE)</f>
        <v>-87.912540000000007</v>
      </c>
      <c r="L2623" t="s">
        <v>31</v>
      </c>
      <c r="M2623">
        <f>VLOOKUP(L2623,[1]Key!$A$1:$C$72,2,FALSE)</f>
        <v>43.03519</v>
      </c>
      <c r="N2623">
        <f>VLOOKUP(L2623,[1]Key!$A$1:$C$72,3,FALSE)</f>
        <v>-87.907390000000007</v>
      </c>
      <c r="O2623">
        <v>9</v>
      </c>
      <c r="P2623">
        <v>0</v>
      </c>
      <c r="Q2623">
        <v>1.4</v>
      </c>
      <c r="R2623">
        <v>1.3</v>
      </c>
      <c r="S2623">
        <v>54</v>
      </c>
      <c r="T2623">
        <f t="shared" si="360"/>
        <v>-1</v>
      </c>
      <c r="U2623" s="1">
        <v>42788</v>
      </c>
      <c r="V2623" s="13">
        <f t="shared" si="361"/>
        <v>42767</v>
      </c>
      <c r="W2623" s="14">
        <f t="shared" si="362"/>
        <v>42788</v>
      </c>
      <c r="X2623" s="1" t="str">
        <f t="shared" si="363"/>
        <v>Wednesday</v>
      </c>
      <c r="Y2623" s="2">
        <v>0.67407407407407405</v>
      </c>
      <c r="Z2623" s="2">
        <f t="shared" si="364"/>
        <v>0.66666666666666663</v>
      </c>
      <c r="AA2623">
        <f>1</f>
        <v>1</v>
      </c>
      <c r="AB2623" s="1">
        <v>42788</v>
      </c>
      <c r="AC2623" s="13">
        <f t="shared" si="365"/>
        <v>42767</v>
      </c>
      <c r="AD2623" s="14">
        <f t="shared" si="366"/>
        <v>42788</v>
      </c>
      <c r="AE2623" s="1" t="str">
        <f t="shared" si="367"/>
        <v>Wednesday</v>
      </c>
      <c r="AF2623" s="2">
        <v>0.68026620370370372</v>
      </c>
      <c r="AG2623" s="2">
        <f t="shared" si="368"/>
        <v>0.66666666666666663</v>
      </c>
      <c r="AH2623" t="s">
        <v>27</v>
      </c>
    </row>
    <row r="2624" spans="1:34" x14ac:dyDescent="0.2">
      <c r="A2624">
        <v>1516022</v>
      </c>
      <c r="B2624" t="s">
        <v>20</v>
      </c>
      <c r="C2624" t="s">
        <v>146</v>
      </c>
      <c r="D2624" t="s">
        <v>22</v>
      </c>
      <c r="E2624">
        <v>53913</v>
      </c>
      <c r="F2624" t="s">
        <v>23</v>
      </c>
      <c r="G2624" t="s">
        <v>92</v>
      </c>
      <c r="H2624">
        <v>5441</v>
      </c>
      <c r="I2624" t="s">
        <v>59</v>
      </c>
      <c r="J2624">
        <f>VLOOKUP(I2624,[1]Key!$A$1:$C$72,2,FALSE)</f>
        <v>43.060580000000002</v>
      </c>
      <c r="K2624">
        <f>VLOOKUP(I2624,[1]Key!$A$1:$C$72,3,FALSE)</f>
        <v>-87.998589999999993</v>
      </c>
      <c r="L2624" t="s">
        <v>59</v>
      </c>
      <c r="M2624">
        <f>VLOOKUP(L2624,[1]Key!$A$1:$C$72,2,FALSE)</f>
        <v>43.060580000000002</v>
      </c>
      <c r="N2624">
        <f>VLOOKUP(L2624,[1]Key!$A$1:$C$72,3,FALSE)</f>
        <v>-87.998589999999993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f t="shared" si="360"/>
        <v>-1</v>
      </c>
      <c r="U2624" s="1">
        <v>42788</v>
      </c>
      <c r="V2624" s="13">
        <f t="shared" si="361"/>
        <v>42767</v>
      </c>
      <c r="W2624" s="14">
        <f t="shared" si="362"/>
        <v>42788</v>
      </c>
      <c r="X2624" s="1" t="str">
        <f t="shared" si="363"/>
        <v>Wednesday</v>
      </c>
      <c r="Y2624" s="2">
        <v>0.68130787037037033</v>
      </c>
      <c r="Z2624" s="2">
        <f t="shared" si="364"/>
        <v>0.66666666666666663</v>
      </c>
      <c r="AA2624">
        <f>1</f>
        <v>1</v>
      </c>
      <c r="AB2624" s="1">
        <v>42788</v>
      </c>
      <c r="AC2624" s="13">
        <f t="shared" si="365"/>
        <v>42767</v>
      </c>
      <c r="AD2624" s="14">
        <f t="shared" si="366"/>
        <v>42788</v>
      </c>
      <c r="AE2624" s="1" t="str">
        <f t="shared" si="367"/>
        <v>Wednesday</v>
      </c>
      <c r="AF2624" s="2">
        <v>0.68167824074074079</v>
      </c>
      <c r="AG2624" s="2">
        <f t="shared" si="368"/>
        <v>0.66666666666666663</v>
      </c>
      <c r="AH2624" t="s">
        <v>35</v>
      </c>
    </row>
    <row r="2625" spans="1:34" x14ac:dyDescent="0.2">
      <c r="A2625">
        <v>1372138</v>
      </c>
      <c r="B2625" t="s">
        <v>20</v>
      </c>
      <c r="C2625" t="s">
        <v>131</v>
      </c>
      <c r="D2625" t="s">
        <v>46</v>
      </c>
      <c r="E2625">
        <v>60189</v>
      </c>
      <c r="F2625" t="s">
        <v>23</v>
      </c>
      <c r="G2625" t="s">
        <v>24</v>
      </c>
      <c r="H2625">
        <v>5564</v>
      </c>
      <c r="I2625" t="s">
        <v>81</v>
      </c>
      <c r="J2625">
        <f>VLOOKUP(I2625,[1]Key!$A$1:$C$72,2,FALSE)</f>
        <v>43.06033</v>
      </c>
      <c r="K2625">
        <f>VLOOKUP(I2625,[1]Key!$A$1:$C$72,3,FALSE)</f>
        <v>-87.89546</v>
      </c>
      <c r="L2625" t="s">
        <v>65</v>
      </c>
      <c r="M2625">
        <f>VLOOKUP(L2625,[1]Key!$A$1:$C$72,2,FALSE)</f>
        <v>43.060786</v>
      </c>
      <c r="N2625">
        <f>VLOOKUP(L2625,[1]Key!$A$1:$C$72,3,FALSE)</f>
        <v>-87.883825999999999</v>
      </c>
      <c r="O2625">
        <v>5</v>
      </c>
      <c r="P2625">
        <v>0</v>
      </c>
      <c r="Q2625">
        <v>0.8</v>
      </c>
      <c r="R2625">
        <v>0.7</v>
      </c>
      <c r="S2625">
        <v>30</v>
      </c>
      <c r="T2625">
        <f t="shared" si="360"/>
        <v>-1</v>
      </c>
      <c r="U2625" s="1">
        <v>42788</v>
      </c>
      <c r="V2625" s="13">
        <f t="shared" si="361"/>
        <v>42767</v>
      </c>
      <c r="W2625" s="14">
        <f t="shared" si="362"/>
        <v>42788</v>
      </c>
      <c r="X2625" s="1" t="str">
        <f t="shared" si="363"/>
        <v>Wednesday</v>
      </c>
      <c r="Y2625" s="2">
        <v>0.68280092592592589</v>
      </c>
      <c r="Z2625" s="2">
        <f t="shared" si="364"/>
        <v>0.66666666666666663</v>
      </c>
      <c r="AA2625">
        <f>1</f>
        <v>1</v>
      </c>
      <c r="AB2625" s="1">
        <v>42788</v>
      </c>
      <c r="AC2625" s="13">
        <f t="shared" si="365"/>
        <v>42767</v>
      </c>
      <c r="AD2625" s="14">
        <f t="shared" si="366"/>
        <v>42788</v>
      </c>
      <c r="AE2625" s="1" t="str">
        <f t="shared" si="367"/>
        <v>Wednesday</v>
      </c>
      <c r="AF2625" s="2">
        <v>0.68655092592592604</v>
      </c>
      <c r="AG2625" s="2">
        <f t="shared" si="368"/>
        <v>0.66666666666666663</v>
      </c>
      <c r="AH2625" t="s">
        <v>27</v>
      </c>
    </row>
    <row r="2626" spans="1:34" x14ac:dyDescent="0.2">
      <c r="A2626">
        <v>1305070</v>
      </c>
      <c r="B2626" t="s">
        <v>20</v>
      </c>
      <c r="C2626" t="s">
        <v>160</v>
      </c>
      <c r="D2626" t="s">
        <v>46</v>
      </c>
      <c r="E2626">
        <v>60559</v>
      </c>
      <c r="F2626" t="s">
        <v>23</v>
      </c>
      <c r="G2626" t="s">
        <v>24</v>
      </c>
      <c r="H2626">
        <v>307</v>
      </c>
      <c r="I2626" t="s">
        <v>62</v>
      </c>
      <c r="J2626">
        <f>VLOOKUP(I2626,[1]Key!$A$1:$C$72,2,FALSE)</f>
        <v>43.058010000000003</v>
      </c>
      <c r="K2626">
        <f>VLOOKUP(I2626,[1]Key!$A$1:$C$72,3,FALSE)</f>
        <v>-87.877300000000005</v>
      </c>
      <c r="L2626" t="s">
        <v>74</v>
      </c>
      <c r="M2626">
        <f>VLOOKUP(L2626,[1]Key!$A$1:$C$72,2,FALSE)</f>
        <v>43.040154000000001</v>
      </c>
      <c r="N2626">
        <f>VLOOKUP(L2626,[1]Key!$A$1:$C$72,3,FALSE)</f>
        <v>-87.932113000000001</v>
      </c>
      <c r="O2626">
        <v>38</v>
      </c>
      <c r="P2626">
        <v>0</v>
      </c>
      <c r="Q2626">
        <v>5.7</v>
      </c>
      <c r="R2626">
        <v>5.4</v>
      </c>
      <c r="S2626">
        <v>228</v>
      </c>
      <c r="T2626">
        <f t="shared" ref="T2626:T2689" si="369">-1</f>
        <v>-1</v>
      </c>
      <c r="U2626" s="1">
        <v>42788</v>
      </c>
      <c r="V2626" s="13">
        <f t="shared" ref="V2626:V2689" si="370">DATE(YEAR(U2626), MONTH(U2626), 1)</f>
        <v>42767</v>
      </c>
      <c r="W2626" s="14">
        <f t="shared" ref="W2626:W2689" si="371">U2626</f>
        <v>42788</v>
      </c>
      <c r="X2626" s="1" t="str">
        <f t="shared" ref="X2626:X2689" si="372">TEXT(W2626,"dddd")</f>
        <v>Wednesday</v>
      </c>
      <c r="Y2626" s="2">
        <v>0.68555555555555558</v>
      </c>
      <c r="Z2626" s="2">
        <f t="shared" ref="Z2626:Z2689" si="373">MROUND(Y2626, "1:00")</f>
        <v>0.66666666666666663</v>
      </c>
      <c r="AA2626">
        <f>1</f>
        <v>1</v>
      </c>
      <c r="AB2626" s="1">
        <v>42788</v>
      </c>
      <c r="AC2626" s="13">
        <f t="shared" ref="AC2626:AC2689" si="374">DATE(YEAR(AB2626), MONTH(AB2626), 1)</f>
        <v>42767</v>
      </c>
      <c r="AD2626" s="14">
        <f t="shared" ref="AD2626:AD2689" si="375">AB2626</f>
        <v>42788</v>
      </c>
      <c r="AE2626" s="1" t="str">
        <f t="shared" ref="AE2626:AE2689" si="376">TEXT(AD2626,"dddd")</f>
        <v>Wednesday</v>
      </c>
      <c r="AF2626" s="2">
        <v>0.71238425925925919</v>
      </c>
      <c r="AG2626" s="2">
        <f t="shared" ref="AG2626:AG2689" si="377">MROUND(AF2626, "1:00")</f>
        <v>0.70833333333333326</v>
      </c>
      <c r="AH2626" t="s">
        <v>27</v>
      </c>
    </row>
    <row r="2627" spans="1:34" x14ac:dyDescent="0.2">
      <c r="A2627">
        <v>1471583</v>
      </c>
      <c r="B2627" t="s">
        <v>20</v>
      </c>
      <c r="C2627" t="s">
        <v>100</v>
      </c>
      <c r="D2627" t="s">
        <v>22</v>
      </c>
      <c r="E2627">
        <v>53202</v>
      </c>
      <c r="F2627" t="s">
        <v>23</v>
      </c>
      <c r="G2627" t="s">
        <v>24</v>
      </c>
      <c r="H2627">
        <v>336</v>
      </c>
      <c r="I2627" t="s">
        <v>37</v>
      </c>
      <c r="J2627">
        <f>VLOOKUP(I2627,[1]Key!$A$1:$C$72,2,FALSE)</f>
        <v>43.031320000000001</v>
      </c>
      <c r="K2627">
        <f>VLOOKUP(I2627,[1]Key!$A$1:$C$72,3,FALSE)</f>
        <v>-87.904259999999994</v>
      </c>
      <c r="L2627" t="s">
        <v>37</v>
      </c>
      <c r="M2627">
        <f>VLOOKUP(L2627,[1]Key!$A$1:$C$72,2,FALSE)</f>
        <v>43.031320000000001</v>
      </c>
      <c r="N2627">
        <f>VLOOKUP(L2627,[1]Key!$A$1:$C$72,3,FALSE)</f>
        <v>-87.904259999999994</v>
      </c>
      <c r="O2627">
        <v>81</v>
      </c>
      <c r="P2627">
        <v>0</v>
      </c>
      <c r="Q2627">
        <v>12.2</v>
      </c>
      <c r="R2627">
        <v>11.5</v>
      </c>
      <c r="S2627">
        <v>486</v>
      </c>
      <c r="T2627">
        <f t="shared" si="369"/>
        <v>-1</v>
      </c>
      <c r="U2627" s="1">
        <v>42788</v>
      </c>
      <c r="V2627" s="13">
        <f t="shared" si="370"/>
        <v>42767</v>
      </c>
      <c r="W2627" s="14">
        <f t="shared" si="371"/>
        <v>42788</v>
      </c>
      <c r="X2627" s="1" t="str">
        <f t="shared" si="372"/>
        <v>Wednesday</v>
      </c>
      <c r="Y2627" s="2">
        <v>0.69396990740740738</v>
      </c>
      <c r="Z2627" s="2">
        <f t="shared" si="373"/>
        <v>0.70833333333333326</v>
      </c>
      <c r="AA2627">
        <f>1</f>
        <v>1</v>
      </c>
      <c r="AB2627" s="1">
        <v>42788</v>
      </c>
      <c r="AC2627" s="13">
        <f t="shared" si="374"/>
        <v>42767</v>
      </c>
      <c r="AD2627" s="14">
        <f t="shared" si="375"/>
        <v>42788</v>
      </c>
      <c r="AE2627" s="1" t="str">
        <f t="shared" si="376"/>
        <v>Wednesday</v>
      </c>
      <c r="AF2627" s="2">
        <v>0.75056712962962957</v>
      </c>
      <c r="AG2627" s="2">
        <f t="shared" si="377"/>
        <v>0.75</v>
      </c>
      <c r="AH2627" t="s">
        <v>35</v>
      </c>
    </row>
    <row r="2628" spans="1:34" x14ac:dyDescent="0.2">
      <c r="A2628">
        <v>1137916</v>
      </c>
      <c r="B2628" t="s">
        <v>20</v>
      </c>
      <c r="C2628" t="s">
        <v>100</v>
      </c>
      <c r="D2628" t="s">
        <v>22</v>
      </c>
      <c r="E2628">
        <v>53202</v>
      </c>
      <c r="F2628" t="s">
        <v>23</v>
      </c>
      <c r="G2628" t="s">
        <v>24</v>
      </c>
      <c r="H2628">
        <v>5418</v>
      </c>
      <c r="I2628" t="s">
        <v>43</v>
      </c>
      <c r="J2628">
        <f>VLOOKUP(I2628,[1]Key!$A$1:$C$72,2,FALSE)</f>
        <v>43.03886</v>
      </c>
      <c r="K2628">
        <f>VLOOKUP(I2628,[1]Key!$A$1:$C$72,3,FALSE)</f>
        <v>-87.902720000000002</v>
      </c>
      <c r="L2628" t="s">
        <v>36</v>
      </c>
      <c r="M2628">
        <f>VLOOKUP(L2628,[1]Key!$A$1:$C$72,2,FALSE)</f>
        <v>43.038580000000003</v>
      </c>
      <c r="N2628">
        <f>VLOOKUP(L2628,[1]Key!$A$1:$C$72,3,FALSE)</f>
        <v>-87.90934</v>
      </c>
      <c r="O2628">
        <v>3</v>
      </c>
      <c r="P2628">
        <v>0</v>
      </c>
      <c r="Q2628">
        <v>0.5</v>
      </c>
      <c r="R2628">
        <v>0.4</v>
      </c>
      <c r="S2628">
        <v>18</v>
      </c>
      <c r="T2628">
        <f t="shared" si="369"/>
        <v>-1</v>
      </c>
      <c r="U2628" s="1">
        <v>42788</v>
      </c>
      <c r="V2628" s="13">
        <f t="shared" si="370"/>
        <v>42767</v>
      </c>
      <c r="W2628" s="14">
        <f t="shared" si="371"/>
        <v>42788</v>
      </c>
      <c r="X2628" s="1" t="str">
        <f t="shared" si="372"/>
        <v>Wednesday</v>
      </c>
      <c r="Y2628" s="2">
        <v>0.69883101851851848</v>
      </c>
      <c r="Z2628" s="2">
        <f t="shared" si="373"/>
        <v>0.70833333333333326</v>
      </c>
      <c r="AA2628">
        <f>1</f>
        <v>1</v>
      </c>
      <c r="AB2628" s="1">
        <v>42788</v>
      </c>
      <c r="AC2628" s="13">
        <f t="shared" si="374"/>
        <v>42767</v>
      </c>
      <c r="AD2628" s="14">
        <f t="shared" si="375"/>
        <v>42788</v>
      </c>
      <c r="AE2628" s="1" t="str">
        <f t="shared" si="376"/>
        <v>Wednesday</v>
      </c>
      <c r="AF2628" s="2">
        <v>0.70104166666666667</v>
      </c>
      <c r="AG2628" s="2">
        <f t="shared" si="377"/>
        <v>0.70833333333333326</v>
      </c>
      <c r="AH2628" t="s">
        <v>27</v>
      </c>
    </row>
    <row r="2629" spans="1:34" x14ac:dyDescent="0.2">
      <c r="A2629">
        <v>563412</v>
      </c>
      <c r="B2629" t="s">
        <v>20</v>
      </c>
      <c r="C2629" t="s">
        <v>45</v>
      </c>
      <c r="D2629" t="s">
        <v>46</v>
      </c>
      <c r="E2629">
        <v>60043</v>
      </c>
      <c r="F2629" t="s">
        <v>23</v>
      </c>
      <c r="G2629" t="s">
        <v>24</v>
      </c>
      <c r="H2629">
        <v>5587</v>
      </c>
      <c r="I2629" t="s">
        <v>47</v>
      </c>
      <c r="J2629">
        <f>VLOOKUP(I2629,[1]Key!$A$1:$C$72,2,FALSE)</f>
        <v>43.049230000000001</v>
      </c>
      <c r="K2629">
        <f>VLOOKUP(I2629,[1]Key!$A$1:$C$72,3,FALSE)</f>
        <v>-87.911940000000001</v>
      </c>
      <c r="L2629" t="s">
        <v>33</v>
      </c>
      <c r="M2629">
        <f>VLOOKUP(L2629,[1]Key!$A$1:$C$72,2,FALSE)</f>
        <v>43.034619999999997</v>
      </c>
      <c r="N2629">
        <f>VLOOKUP(L2629,[1]Key!$A$1:$C$72,3,FALSE)</f>
        <v>-87.917500000000004</v>
      </c>
      <c r="O2629">
        <v>13</v>
      </c>
      <c r="P2629">
        <v>0</v>
      </c>
      <c r="Q2629">
        <v>2</v>
      </c>
      <c r="R2629">
        <v>1.9</v>
      </c>
      <c r="S2629">
        <v>78</v>
      </c>
      <c r="T2629">
        <f t="shared" si="369"/>
        <v>-1</v>
      </c>
      <c r="U2629" s="1">
        <v>42788</v>
      </c>
      <c r="V2629" s="13">
        <f t="shared" si="370"/>
        <v>42767</v>
      </c>
      <c r="W2629" s="14">
        <f t="shared" si="371"/>
        <v>42788</v>
      </c>
      <c r="X2629" s="1" t="str">
        <f t="shared" si="372"/>
        <v>Wednesday</v>
      </c>
      <c r="Y2629" s="2">
        <v>0.72076388888888887</v>
      </c>
      <c r="Z2629" s="2">
        <f t="shared" si="373"/>
        <v>0.70833333333333326</v>
      </c>
      <c r="AA2629">
        <f>1</f>
        <v>1</v>
      </c>
      <c r="AB2629" s="1">
        <v>42788</v>
      </c>
      <c r="AC2629" s="13">
        <f t="shared" si="374"/>
        <v>42767</v>
      </c>
      <c r="AD2629" s="14">
        <f t="shared" si="375"/>
        <v>42788</v>
      </c>
      <c r="AE2629" s="1" t="str">
        <f t="shared" si="376"/>
        <v>Wednesday</v>
      </c>
      <c r="AF2629" s="2">
        <v>0.72940972222222233</v>
      </c>
      <c r="AG2629" s="2">
        <f t="shared" si="377"/>
        <v>0.75</v>
      </c>
      <c r="AH2629" t="s">
        <v>27</v>
      </c>
    </row>
    <row r="2630" spans="1:34" x14ac:dyDescent="0.2">
      <c r="A2630">
        <v>1092313</v>
      </c>
      <c r="B2630" t="s">
        <v>20</v>
      </c>
      <c r="C2630" t="s">
        <v>28</v>
      </c>
      <c r="D2630" t="s">
        <v>22</v>
      </c>
      <c r="E2630">
        <v>53211</v>
      </c>
      <c r="F2630" t="s">
        <v>23</v>
      </c>
      <c r="G2630" t="s">
        <v>97</v>
      </c>
      <c r="H2630">
        <v>5519</v>
      </c>
      <c r="I2630" t="s">
        <v>87</v>
      </c>
      <c r="J2630">
        <f>VLOOKUP(I2630,[1]Key!$A$1:$C$72,2,FALSE)</f>
        <v>43.077359999999999</v>
      </c>
      <c r="K2630">
        <f>VLOOKUP(I2630,[1]Key!$A$1:$C$72,3,FALSE)</f>
        <v>-87.880769999999998</v>
      </c>
      <c r="L2630" t="s">
        <v>60</v>
      </c>
      <c r="M2630">
        <f>VLOOKUP(L2630,[1]Key!$A$1:$C$72,2,FALSE)</f>
        <v>43.066893999999998</v>
      </c>
      <c r="N2630">
        <f>VLOOKUP(L2630,[1]Key!$A$1:$C$72,3,FALSE)</f>
        <v>-87.877936000000005</v>
      </c>
      <c r="O2630">
        <v>5</v>
      </c>
      <c r="P2630">
        <v>0</v>
      </c>
      <c r="Q2630">
        <v>0.8</v>
      </c>
      <c r="R2630">
        <v>0.7</v>
      </c>
      <c r="S2630">
        <v>30</v>
      </c>
      <c r="T2630">
        <f t="shared" si="369"/>
        <v>-1</v>
      </c>
      <c r="U2630" s="1">
        <v>42788</v>
      </c>
      <c r="V2630" s="13">
        <f t="shared" si="370"/>
        <v>42767</v>
      </c>
      <c r="W2630" s="14">
        <f t="shared" si="371"/>
        <v>42788</v>
      </c>
      <c r="X2630" s="1" t="str">
        <f t="shared" si="372"/>
        <v>Wednesday</v>
      </c>
      <c r="Y2630" s="2">
        <v>0.75237268518518519</v>
      </c>
      <c r="Z2630" s="2">
        <f t="shared" si="373"/>
        <v>0.75</v>
      </c>
      <c r="AA2630">
        <f>1</f>
        <v>1</v>
      </c>
      <c r="AB2630" s="1">
        <v>42788</v>
      </c>
      <c r="AC2630" s="13">
        <f t="shared" si="374"/>
        <v>42767</v>
      </c>
      <c r="AD2630" s="14">
        <f t="shared" si="375"/>
        <v>42788</v>
      </c>
      <c r="AE2630" s="1" t="str">
        <f t="shared" si="376"/>
        <v>Wednesday</v>
      </c>
      <c r="AF2630" s="2">
        <v>0.75619212962962967</v>
      </c>
      <c r="AG2630" s="2">
        <f t="shared" si="377"/>
        <v>0.75</v>
      </c>
      <c r="AH2630" t="s">
        <v>27</v>
      </c>
    </row>
    <row r="2631" spans="1:34" x14ac:dyDescent="0.2">
      <c r="A2631">
        <v>1400126</v>
      </c>
      <c r="B2631" t="s">
        <v>20</v>
      </c>
      <c r="C2631" t="s">
        <v>28</v>
      </c>
      <c r="D2631" t="s">
        <v>22</v>
      </c>
      <c r="E2631">
        <v>53211</v>
      </c>
      <c r="F2631" t="s">
        <v>23</v>
      </c>
      <c r="G2631" t="s">
        <v>24</v>
      </c>
      <c r="H2631">
        <v>96</v>
      </c>
      <c r="I2631" t="s">
        <v>60</v>
      </c>
      <c r="J2631">
        <f>VLOOKUP(I2631,[1]Key!$A$1:$C$72,2,FALSE)</f>
        <v>43.066893999999998</v>
      </c>
      <c r="K2631">
        <f>VLOOKUP(I2631,[1]Key!$A$1:$C$72,3,FALSE)</f>
        <v>-87.877936000000005</v>
      </c>
      <c r="L2631" t="s">
        <v>81</v>
      </c>
      <c r="M2631">
        <f>VLOOKUP(L2631,[1]Key!$A$1:$C$72,2,FALSE)</f>
        <v>43.06033</v>
      </c>
      <c r="N2631">
        <f>VLOOKUP(L2631,[1]Key!$A$1:$C$72,3,FALSE)</f>
        <v>-87.89546</v>
      </c>
      <c r="O2631">
        <v>7</v>
      </c>
      <c r="P2631">
        <v>0</v>
      </c>
      <c r="Q2631">
        <v>1.1000000000000001</v>
      </c>
      <c r="R2631">
        <v>1</v>
      </c>
      <c r="S2631">
        <v>42</v>
      </c>
      <c r="T2631">
        <f t="shared" si="369"/>
        <v>-1</v>
      </c>
      <c r="U2631" s="1">
        <v>42788</v>
      </c>
      <c r="V2631" s="13">
        <f t="shared" si="370"/>
        <v>42767</v>
      </c>
      <c r="W2631" s="14">
        <f t="shared" si="371"/>
        <v>42788</v>
      </c>
      <c r="X2631" s="1" t="str">
        <f t="shared" si="372"/>
        <v>Wednesday</v>
      </c>
      <c r="Y2631" s="2">
        <v>0.76615740740740745</v>
      </c>
      <c r="Z2631" s="2">
        <f t="shared" si="373"/>
        <v>0.75</v>
      </c>
      <c r="AA2631">
        <f>1</f>
        <v>1</v>
      </c>
      <c r="AB2631" s="1">
        <v>42788</v>
      </c>
      <c r="AC2631" s="13">
        <f t="shared" si="374"/>
        <v>42767</v>
      </c>
      <c r="AD2631" s="14">
        <f t="shared" si="375"/>
        <v>42788</v>
      </c>
      <c r="AE2631" s="1" t="str">
        <f t="shared" si="376"/>
        <v>Wednesday</v>
      </c>
      <c r="AF2631" s="2">
        <v>0.77112268518518512</v>
      </c>
      <c r="AG2631" s="2">
        <f t="shared" si="377"/>
        <v>0.79166666666666663</v>
      </c>
      <c r="AH2631" t="s">
        <v>27</v>
      </c>
    </row>
    <row r="2632" spans="1:34" x14ac:dyDescent="0.2">
      <c r="A2632">
        <v>1391757</v>
      </c>
      <c r="B2632" t="s">
        <v>20</v>
      </c>
      <c r="C2632" t="s">
        <v>28</v>
      </c>
      <c r="D2632" t="s">
        <v>22</v>
      </c>
      <c r="E2632">
        <v>53211</v>
      </c>
      <c r="F2632" t="s">
        <v>23</v>
      </c>
      <c r="G2632" t="s">
        <v>24</v>
      </c>
      <c r="H2632">
        <v>5221</v>
      </c>
      <c r="I2632" t="s">
        <v>65</v>
      </c>
      <c r="J2632">
        <f>VLOOKUP(I2632,[1]Key!$A$1:$C$72,2,FALSE)</f>
        <v>43.060786</v>
      </c>
      <c r="K2632">
        <f>VLOOKUP(I2632,[1]Key!$A$1:$C$72,3,FALSE)</f>
        <v>-87.883825999999999</v>
      </c>
      <c r="L2632" t="s">
        <v>76</v>
      </c>
      <c r="M2632">
        <f>VLOOKUP(L2632,[1]Key!$A$1:$C$72,2,FALSE)</f>
        <v>43.063749000000001</v>
      </c>
      <c r="N2632">
        <f>VLOOKUP(L2632,[1]Key!$A$1:$C$72,3,FALSE)</f>
        <v>-87.887962999999999</v>
      </c>
      <c r="O2632">
        <v>5</v>
      </c>
      <c r="P2632">
        <v>0</v>
      </c>
      <c r="Q2632">
        <v>0.8</v>
      </c>
      <c r="R2632">
        <v>0.7</v>
      </c>
      <c r="S2632">
        <v>30</v>
      </c>
      <c r="T2632">
        <f t="shared" si="369"/>
        <v>-1</v>
      </c>
      <c r="U2632" s="1">
        <v>42788</v>
      </c>
      <c r="V2632" s="13">
        <f t="shared" si="370"/>
        <v>42767</v>
      </c>
      <c r="W2632" s="14">
        <f t="shared" si="371"/>
        <v>42788</v>
      </c>
      <c r="X2632" s="1" t="str">
        <f t="shared" si="372"/>
        <v>Wednesday</v>
      </c>
      <c r="Y2632" s="2">
        <v>0.83564814814814825</v>
      </c>
      <c r="Z2632" s="2">
        <f t="shared" si="373"/>
        <v>0.83333333333333326</v>
      </c>
      <c r="AA2632">
        <f>1</f>
        <v>1</v>
      </c>
      <c r="AB2632" s="1">
        <v>42788</v>
      </c>
      <c r="AC2632" s="13">
        <f t="shared" si="374"/>
        <v>42767</v>
      </c>
      <c r="AD2632" s="14">
        <f t="shared" si="375"/>
        <v>42788</v>
      </c>
      <c r="AE2632" s="1" t="str">
        <f t="shared" si="376"/>
        <v>Wednesday</v>
      </c>
      <c r="AF2632" s="2">
        <v>0.83893518518518517</v>
      </c>
      <c r="AG2632" s="2">
        <f t="shared" si="377"/>
        <v>0.83333333333333326</v>
      </c>
      <c r="AH2632" t="s">
        <v>27</v>
      </c>
    </row>
    <row r="2633" spans="1:34" x14ac:dyDescent="0.2">
      <c r="A2633">
        <v>1269318</v>
      </c>
      <c r="B2633" t="s">
        <v>20</v>
      </c>
      <c r="C2633" t="s">
        <v>28</v>
      </c>
      <c r="D2633" t="s">
        <v>22</v>
      </c>
      <c r="E2633">
        <v>53204</v>
      </c>
      <c r="F2633" t="s">
        <v>23</v>
      </c>
      <c r="G2633" t="s">
        <v>24</v>
      </c>
      <c r="H2633">
        <v>11140</v>
      </c>
      <c r="I2633" t="s">
        <v>72</v>
      </c>
      <c r="J2633">
        <f>VLOOKUP(I2633,[1]Key!$A$1:$C$72,2,FALSE)</f>
        <v>43.02948</v>
      </c>
      <c r="K2633">
        <f>VLOOKUP(I2633,[1]Key!$A$1:$C$72,3,FALSE)</f>
        <v>-87.912819999999996</v>
      </c>
      <c r="L2633" t="s">
        <v>72</v>
      </c>
      <c r="M2633">
        <f>VLOOKUP(L2633,[1]Key!$A$1:$C$72,2,FALSE)</f>
        <v>43.02948</v>
      </c>
      <c r="N2633">
        <f>VLOOKUP(L2633,[1]Key!$A$1:$C$72,3,FALSE)</f>
        <v>-87.912819999999996</v>
      </c>
      <c r="O2633">
        <v>13</v>
      </c>
      <c r="P2633">
        <v>0</v>
      </c>
      <c r="Q2633">
        <v>2</v>
      </c>
      <c r="R2633">
        <v>1.9</v>
      </c>
      <c r="S2633">
        <v>78</v>
      </c>
      <c r="T2633">
        <f t="shared" si="369"/>
        <v>-1</v>
      </c>
      <c r="U2633" s="1">
        <v>42789</v>
      </c>
      <c r="V2633" s="13">
        <f t="shared" si="370"/>
        <v>42767</v>
      </c>
      <c r="W2633" s="14">
        <f t="shared" si="371"/>
        <v>42789</v>
      </c>
      <c r="X2633" s="1" t="str">
        <f t="shared" si="372"/>
        <v>Thursday</v>
      </c>
      <c r="Y2633" s="2">
        <v>0.30283564814814817</v>
      </c>
      <c r="Z2633" s="2">
        <f t="shared" si="373"/>
        <v>0.29166666666666663</v>
      </c>
      <c r="AA2633">
        <f>1</f>
        <v>1</v>
      </c>
      <c r="AB2633" s="1">
        <v>42789</v>
      </c>
      <c r="AC2633" s="13">
        <f t="shared" si="374"/>
        <v>42767</v>
      </c>
      <c r="AD2633" s="14">
        <f t="shared" si="375"/>
        <v>42789</v>
      </c>
      <c r="AE2633" s="1" t="str">
        <f t="shared" si="376"/>
        <v>Thursday</v>
      </c>
      <c r="AF2633" s="2">
        <v>0.31188657407407411</v>
      </c>
      <c r="AG2633" s="2">
        <f t="shared" si="377"/>
        <v>0.29166666666666663</v>
      </c>
      <c r="AH2633" t="s">
        <v>35</v>
      </c>
    </row>
    <row r="2634" spans="1:34" x14ac:dyDescent="0.2">
      <c r="A2634">
        <v>783916</v>
      </c>
      <c r="B2634" t="s">
        <v>20</v>
      </c>
      <c r="C2634" t="s">
        <v>53</v>
      </c>
      <c r="D2634" t="s">
        <v>46</v>
      </c>
      <c r="E2634">
        <v>60618</v>
      </c>
      <c r="F2634" t="s">
        <v>23</v>
      </c>
      <c r="G2634" t="s">
        <v>24</v>
      </c>
      <c r="H2634">
        <v>15</v>
      </c>
      <c r="I2634" t="s">
        <v>33</v>
      </c>
      <c r="J2634">
        <f>VLOOKUP(I2634,[1]Key!$A$1:$C$72,2,FALSE)</f>
        <v>43.034619999999997</v>
      </c>
      <c r="K2634">
        <f>VLOOKUP(I2634,[1]Key!$A$1:$C$72,3,FALSE)</f>
        <v>-87.917500000000004</v>
      </c>
      <c r="L2634" t="s">
        <v>43</v>
      </c>
      <c r="M2634">
        <f>VLOOKUP(L2634,[1]Key!$A$1:$C$72,2,FALSE)</f>
        <v>43.03886</v>
      </c>
      <c r="N2634">
        <f>VLOOKUP(L2634,[1]Key!$A$1:$C$72,3,FALSE)</f>
        <v>-87.902720000000002</v>
      </c>
      <c r="O2634">
        <v>8</v>
      </c>
      <c r="P2634">
        <v>0</v>
      </c>
      <c r="Q2634">
        <v>1.2</v>
      </c>
      <c r="R2634">
        <v>1.1000000000000001</v>
      </c>
      <c r="S2634">
        <v>48</v>
      </c>
      <c r="T2634">
        <f t="shared" si="369"/>
        <v>-1</v>
      </c>
      <c r="U2634" s="1">
        <v>42789</v>
      </c>
      <c r="V2634" s="13">
        <f t="shared" si="370"/>
        <v>42767</v>
      </c>
      <c r="W2634" s="14">
        <f t="shared" si="371"/>
        <v>42789</v>
      </c>
      <c r="X2634" s="1" t="str">
        <f t="shared" si="372"/>
        <v>Thursday</v>
      </c>
      <c r="Y2634" s="2">
        <v>0.31892361111111112</v>
      </c>
      <c r="Z2634" s="2">
        <f t="shared" si="373"/>
        <v>0.33333333333333331</v>
      </c>
      <c r="AA2634">
        <f>1</f>
        <v>1</v>
      </c>
      <c r="AB2634" s="1">
        <v>42789</v>
      </c>
      <c r="AC2634" s="13">
        <f t="shared" si="374"/>
        <v>42767</v>
      </c>
      <c r="AD2634" s="14">
        <f t="shared" si="375"/>
        <v>42789</v>
      </c>
      <c r="AE2634" s="1" t="str">
        <f t="shared" si="376"/>
        <v>Thursday</v>
      </c>
      <c r="AF2634" s="2">
        <v>0.32484953703703706</v>
      </c>
      <c r="AG2634" s="2">
        <f t="shared" si="377"/>
        <v>0.33333333333333331</v>
      </c>
      <c r="AH2634" t="s">
        <v>27</v>
      </c>
    </row>
    <row r="2635" spans="1:34" x14ac:dyDescent="0.2">
      <c r="A2635">
        <v>1249163</v>
      </c>
      <c r="B2635" t="s">
        <v>20</v>
      </c>
      <c r="C2635" t="s">
        <v>28</v>
      </c>
      <c r="D2635" t="s">
        <v>22</v>
      </c>
      <c r="E2635">
        <v>53211</v>
      </c>
      <c r="F2635" t="s">
        <v>23</v>
      </c>
      <c r="G2635" t="s">
        <v>97</v>
      </c>
      <c r="H2635">
        <v>5429</v>
      </c>
      <c r="I2635" t="s">
        <v>67</v>
      </c>
      <c r="J2635">
        <f>VLOOKUP(I2635,[1]Key!$A$1:$C$72,2,FALSE)</f>
        <v>43.074890000000003</v>
      </c>
      <c r="K2635">
        <f>VLOOKUP(I2635,[1]Key!$A$1:$C$72,3,FALSE)</f>
        <v>-87.882810000000006</v>
      </c>
      <c r="L2635" t="s">
        <v>93</v>
      </c>
      <c r="M2635">
        <f>VLOOKUP(L2635,[1]Key!$A$1:$C$72,2,FALSE)</f>
        <v>43.069021999999997</v>
      </c>
      <c r="N2635">
        <f>VLOOKUP(L2635,[1]Key!$A$1:$C$72,3,FALSE)</f>
        <v>-87.887940999999998</v>
      </c>
      <c r="O2635">
        <v>5</v>
      </c>
      <c r="P2635">
        <v>0</v>
      </c>
      <c r="Q2635">
        <v>0.8</v>
      </c>
      <c r="R2635">
        <v>0.7</v>
      </c>
      <c r="S2635">
        <v>30</v>
      </c>
      <c r="T2635">
        <f t="shared" si="369"/>
        <v>-1</v>
      </c>
      <c r="U2635" s="1">
        <v>42789</v>
      </c>
      <c r="V2635" s="13">
        <f t="shared" si="370"/>
        <v>42767</v>
      </c>
      <c r="W2635" s="14">
        <f t="shared" si="371"/>
        <v>42789</v>
      </c>
      <c r="X2635" s="1" t="str">
        <f t="shared" si="372"/>
        <v>Thursday</v>
      </c>
      <c r="Y2635" s="2">
        <v>0.53956018518518511</v>
      </c>
      <c r="Z2635" s="2">
        <f t="shared" si="373"/>
        <v>0.54166666666666663</v>
      </c>
      <c r="AA2635">
        <f>1</f>
        <v>1</v>
      </c>
      <c r="AB2635" s="1">
        <v>42789</v>
      </c>
      <c r="AC2635" s="13">
        <f t="shared" si="374"/>
        <v>42767</v>
      </c>
      <c r="AD2635" s="14">
        <f t="shared" si="375"/>
        <v>42789</v>
      </c>
      <c r="AE2635" s="1" t="str">
        <f t="shared" si="376"/>
        <v>Thursday</v>
      </c>
      <c r="AF2635" s="2">
        <v>0.54300925925925925</v>
      </c>
      <c r="AG2635" s="2">
        <f t="shared" si="377"/>
        <v>0.54166666666666663</v>
      </c>
      <c r="AH2635" t="s">
        <v>27</v>
      </c>
    </row>
    <row r="2636" spans="1:34" x14ac:dyDescent="0.2">
      <c r="A2636">
        <v>1328721</v>
      </c>
      <c r="B2636" t="s">
        <v>20</v>
      </c>
      <c r="C2636" t="s">
        <v>28</v>
      </c>
      <c r="D2636" t="s">
        <v>22</v>
      </c>
      <c r="E2636">
        <v>53207</v>
      </c>
      <c r="F2636" t="s">
        <v>23</v>
      </c>
      <c r="G2636" t="s">
        <v>24</v>
      </c>
      <c r="H2636">
        <v>997</v>
      </c>
      <c r="I2636" t="s">
        <v>84</v>
      </c>
      <c r="J2636">
        <f>VLOOKUP(I2636,[1]Key!$A$1:$C$72,2,FALSE)</f>
        <v>43.024340000000002</v>
      </c>
      <c r="K2636">
        <f>VLOOKUP(I2636,[1]Key!$A$1:$C$72,3,FALSE)</f>
        <v>-87.916753</v>
      </c>
      <c r="L2636" t="s">
        <v>82</v>
      </c>
      <c r="M2636">
        <f>VLOOKUP(L2636,[1]Key!$A$1:$C$72,2,FALSE)</f>
        <v>43.026229999999998</v>
      </c>
      <c r="N2636">
        <f>VLOOKUP(L2636,[1]Key!$A$1:$C$72,3,FALSE)</f>
        <v>-87.912809999999993</v>
      </c>
      <c r="O2636">
        <v>2</v>
      </c>
      <c r="P2636">
        <v>0</v>
      </c>
      <c r="Q2636">
        <v>0.3</v>
      </c>
      <c r="R2636">
        <v>0.3</v>
      </c>
      <c r="S2636">
        <v>12</v>
      </c>
      <c r="T2636">
        <f t="shared" si="369"/>
        <v>-1</v>
      </c>
      <c r="U2636" s="1">
        <v>42789</v>
      </c>
      <c r="V2636" s="13">
        <f t="shared" si="370"/>
        <v>42767</v>
      </c>
      <c r="W2636" s="14">
        <f t="shared" si="371"/>
        <v>42789</v>
      </c>
      <c r="X2636" s="1" t="str">
        <f t="shared" si="372"/>
        <v>Thursday</v>
      </c>
      <c r="Y2636" s="2">
        <v>0.60370370370370374</v>
      </c>
      <c r="Z2636" s="2">
        <f t="shared" si="373"/>
        <v>0.58333333333333326</v>
      </c>
      <c r="AA2636">
        <f>1</f>
        <v>1</v>
      </c>
      <c r="AB2636" s="1">
        <v>42789</v>
      </c>
      <c r="AC2636" s="13">
        <f t="shared" si="374"/>
        <v>42767</v>
      </c>
      <c r="AD2636" s="14">
        <f t="shared" si="375"/>
        <v>42789</v>
      </c>
      <c r="AE2636" s="1" t="str">
        <f t="shared" si="376"/>
        <v>Thursday</v>
      </c>
      <c r="AF2636" s="2">
        <v>0.60542824074074075</v>
      </c>
      <c r="AG2636" s="2">
        <f t="shared" si="377"/>
        <v>0.625</v>
      </c>
      <c r="AH2636" t="s">
        <v>27</v>
      </c>
    </row>
    <row r="2637" spans="1:34" x14ac:dyDescent="0.2">
      <c r="A2637">
        <v>1442430</v>
      </c>
      <c r="B2637" t="s">
        <v>20</v>
      </c>
      <c r="C2637" t="s">
        <v>28</v>
      </c>
      <c r="D2637" t="s">
        <v>22</v>
      </c>
      <c r="E2637">
        <v>53211</v>
      </c>
      <c r="F2637" t="s">
        <v>23</v>
      </c>
      <c r="G2637" t="s">
        <v>24</v>
      </c>
      <c r="H2637">
        <v>11108</v>
      </c>
      <c r="I2637" t="s">
        <v>77</v>
      </c>
      <c r="J2637">
        <f>VLOOKUP(I2637,[1]Key!$A$1:$C$72,2,FALSE)</f>
        <v>43.074655999999997</v>
      </c>
      <c r="K2637">
        <f>VLOOKUP(I2637,[1]Key!$A$1:$C$72,3,FALSE)</f>
        <v>-87.889011999999994</v>
      </c>
      <c r="L2637" t="s">
        <v>67</v>
      </c>
      <c r="M2637">
        <f>VLOOKUP(L2637,[1]Key!$A$1:$C$72,2,FALSE)</f>
        <v>43.074890000000003</v>
      </c>
      <c r="N2637">
        <f>VLOOKUP(L2637,[1]Key!$A$1:$C$72,3,FALSE)</f>
        <v>-87.882810000000006</v>
      </c>
      <c r="O2637">
        <v>3</v>
      </c>
      <c r="P2637">
        <v>0</v>
      </c>
      <c r="Q2637">
        <v>0.5</v>
      </c>
      <c r="R2637">
        <v>0.4</v>
      </c>
      <c r="S2637">
        <v>18</v>
      </c>
      <c r="T2637">
        <f t="shared" si="369"/>
        <v>-1</v>
      </c>
      <c r="U2637" s="1">
        <v>42789</v>
      </c>
      <c r="V2637" s="13">
        <f t="shared" si="370"/>
        <v>42767</v>
      </c>
      <c r="W2637" s="14">
        <f t="shared" si="371"/>
        <v>42789</v>
      </c>
      <c r="X2637" s="1" t="str">
        <f t="shared" si="372"/>
        <v>Thursday</v>
      </c>
      <c r="Y2637" s="2">
        <v>0.64756944444444442</v>
      </c>
      <c r="Z2637" s="2">
        <f t="shared" si="373"/>
        <v>0.66666666666666663</v>
      </c>
      <c r="AA2637">
        <f>1</f>
        <v>1</v>
      </c>
      <c r="AB2637" s="1">
        <v>42789</v>
      </c>
      <c r="AC2637" s="13">
        <f t="shared" si="374"/>
        <v>42767</v>
      </c>
      <c r="AD2637" s="14">
        <f t="shared" si="375"/>
        <v>42789</v>
      </c>
      <c r="AE2637" s="1" t="str">
        <f t="shared" si="376"/>
        <v>Thursday</v>
      </c>
      <c r="AF2637" s="2">
        <v>0.64937500000000004</v>
      </c>
      <c r="AG2637" s="2">
        <f t="shared" si="377"/>
        <v>0.66666666666666663</v>
      </c>
      <c r="AH2637" t="s">
        <v>27</v>
      </c>
    </row>
    <row r="2638" spans="1:34" x14ac:dyDescent="0.2">
      <c r="A2638">
        <v>1247358</v>
      </c>
      <c r="B2638" t="s">
        <v>20</v>
      </c>
      <c r="C2638" t="s">
        <v>161</v>
      </c>
      <c r="D2638" t="s">
        <v>22</v>
      </c>
      <c r="E2638">
        <v>54303</v>
      </c>
      <c r="F2638" t="s">
        <v>23</v>
      </c>
      <c r="G2638" t="s">
        <v>97</v>
      </c>
      <c r="H2638">
        <v>5429</v>
      </c>
      <c r="I2638" t="s">
        <v>93</v>
      </c>
      <c r="J2638">
        <f>VLOOKUP(I2638,[1]Key!$A$1:$C$72,2,FALSE)</f>
        <v>43.069021999999997</v>
      </c>
      <c r="K2638">
        <f>VLOOKUP(I2638,[1]Key!$A$1:$C$72,3,FALSE)</f>
        <v>-87.887940999999998</v>
      </c>
      <c r="L2638" t="s">
        <v>78</v>
      </c>
      <c r="M2638">
        <f>VLOOKUP(L2638,[1]Key!$A$1:$C$72,2,FALSE)</f>
        <v>43.060250000000003</v>
      </c>
      <c r="N2638">
        <f>VLOOKUP(L2638,[1]Key!$A$1:$C$72,3,FALSE)</f>
        <v>-87.892169999999993</v>
      </c>
      <c r="O2638">
        <v>6</v>
      </c>
      <c r="P2638">
        <v>0</v>
      </c>
      <c r="Q2638">
        <v>0.9</v>
      </c>
      <c r="R2638">
        <v>0.9</v>
      </c>
      <c r="S2638">
        <v>36</v>
      </c>
      <c r="T2638">
        <f t="shared" si="369"/>
        <v>-1</v>
      </c>
      <c r="U2638" s="1">
        <v>42789</v>
      </c>
      <c r="V2638" s="13">
        <f t="shared" si="370"/>
        <v>42767</v>
      </c>
      <c r="W2638" s="14">
        <f t="shared" si="371"/>
        <v>42789</v>
      </c>
      <c r="X2638" s="1" t="str">
        <f t="shared" si="372"/>
        <v>Thursday</v>
      </c>
      <c r="Y2638" s="2">
        <v>0.6878009259259259</v>
      </c>
      <c r="Z2638" s="2">
        <f t="shared" si="373"/>
        <v>0.70833333333333326</v>
      </c>
      <c r="AA2638">
        <f>1</f>
        <v>1</v>
      </c>
      <c r="AB2638" s="1">
        <v>42789</v>
      </c>
      <c r="AC2638" s="13">
        <f t="shared" si="374"/>
        <v>42767</v>
      </c>
      <c r="AD2638" s="14">
        <f t="shared" si="375"/>
        <v>42789</v>
      </c>
      <c r="AE2638" s="1" t="str">
        <f t="shared" si="376"/>
        <v>Thursday</v>
      </c>
      <c r="AF2638" s="2">
        <v>0.69193287037037043</v>
      </c>
      <c r="AG2638" s="2">
        <f t="shared" si="377"/>
        <v>0.70833333333333326</v>
      </c>
      <c r="AH2638" t="s">
        <v>27</v>
      </c>
    </row>
    <row r="2639" spans="1:34" x14ac:dyDescent="0.2">
      <c r="A2639">
        <v>1482626</v>
      </c>
      <c r="B2639" t="s">
        <v>20</v>
      </c>
      <c r="C2639" t="s">
        <v>28</v>
      </c>
      <c r="D2639" t="s">
        <v>22</v>
      </c>
      <c r="E2639">
        <v>53207</v>
      </c>
      <c r="F2639" t="s">
        <v>23</v>
      </c>
      <c r="G2639" t="s">
        <v>24</v>
      </c>
      <c r="H2639">
        <v>11113</v>
      </c>
      <c r="I2639" t="s">
        <v>29</v>
      </c>
      <c r="J2639">
        <f>VLOOKUP(I2639,[1]Key!$A$1:$C$72,2,FALSE)</f>
        <v>43.042490000000001</v>
      </c>
      <c r="K2639">
        <f>VLOOKUP(I2639,[1]Key!$A$1:$C$72,3,FALSE)</f>
        <v>-87.909959999999998</v>
      </c>
      <c r="L2639" t="s">
        <v>82</v>
      </c>
      <c r="M2639">
        <f>VLOOKUP(L2639,[1]Key!$A$1:$C$72,2,FALSE)</f>
        <v>43.026229999999998</v>
      </c>
      <c r="N2639">
        <f>VLOOKUP(L2639,[1]Key!$A$1:$C$72,3,FALSE)</f>
        <v>-87.912809999999993</v>
      </c>
      <c r="O2639">
        <v>9</v>
      </c>
      <c r="P2639">
        <v>0</v>
      </c>
      <c r="Q2639">
        <v>1.4</v>
      </c>
      <c r="R2639">
        <v>1.3</v>
      </c>
      <c r="S2639">
        <v>54</v>
      </c>
      <c r="T2639">
        <f t="shared" si="369"/>
        <v>-1</v>
      </c>
      <c r="U2639" s="1">
        <v>42789</v>
      </c>
      <c r="V2639" s="13">
        <f t="shared" si="370"/>
        <v>42767</v>
      </c>
      <c r="W2639" s="14">
        <f t="shared" si="371"/>
        <v>42789</v>
      </c>
      <c r="X2639" s="1" t="str">
        <f t="shared" si="372"/>
        <v>Thursday</v>
      </c>
      <c r="Y2639" s="2">
        <v>0.72978009259259258</v>
      </c>
      <c r="Z2639" s="2">
        <f t="shared" si="373"/>
        <v>0.75</v>
      </c>
      <c r="AA2639">
        <f>1</f>
        <v>1</v>
      </c>
      <c r="AB2639" s="1">
        <v>42789</v>
      </c>
      <c r="AC2639" s="13">
        <f t="shared" si="374"/>
        <v>42767</v>
      </c>
      <c r="AD2639" s="14">
        <f t="shared" si="375"/>
        <v>42789</v>
      </c>
      <c r="AE2639" s="1" t="str">
        <f t="shared" si="376"/>
        <v>Thursday</v>
      </c>
      <c r="AF2639" s="2">
        <v>0.73559027777777775</v>
      </c>
      <c r="AG2639" s="2">
        <f t="shared" si="377"/>
        <v>0.75</v>
      </c>
      <c r="AH2639" t="s">
        <v>27</v>
      </c>
    </row>
    <row r="2640" spans="1:34" x14ac:dyDescent="0.2">
      <c r="A2640">
        <v>1250902</v>
      </c>
      <c r="B2640" t="s">
        <v>20</v>
      </c>
      <c r="C2640" t="s">
        <v>21</v>
      </c>
      <c r="D2640" t="s">
        <v>22</v>
      </c>
      <c r="E2640">
        <v>53213</v>
      </c>
      <c r="F2640" t="s">
        <v>23</v>
      </c>
      <c r="G2640" t="s">
        <v>97</v>
      </c>
      <c r="H2640">
        <v>5496</v>
      </c>
      <c r="I2640" t="s">
        <v>81</v>
      </c>
      <c r="J2640">
        <f>VLOOKUP(I2640,[1]Key!$A$1:$C$72,2,FALSE)</f>
        <v>43.06033</v>
      </c>
      <c r="K2640">
        <f>VLOOKUP(I2640,[1]Key!$A$1:$C$72,3,FALSE)</f>
        <v>-87.89546</v>
      </c>
      <c r="L2640" t="s">
        <v>78</v>
      </c>
      <c r="M2640">
        <f>VLOOKUP(L2640,[1]Key!$A$1:$C$72,2,FALSE)</f>
        <v>43.060250000000003</v>
      </c>
      <c r="N2640">
        <f>VLOOKUP(L2640,[1]Key!$A$1:$C$72,3,FALSE)</f>
        <v>-87.892169999999993</v>
      </c>
      <c r="O2640">
        <v>2</v>
      </c>
      <c r="P2640">
        <v>0</v>
      </c>
      <c r="Q2640">
        <v>0.3</v>
      </c>
      <c r="R2640">
        <v>0.3</v>
      </c>
      <c r="S2640">
        <v>12</v>
      </c>
      <c r="T2640">
        <f t="shared" si="369"/>
        <v>-1</v>
      </c>
      <c r="U2640" s="1">
        <v>42789</v>
      </c>
      <c r="V2640" s="13">
        <f t="shared" si="370"/>
        <v>42767</v>
      </c>
      <c r="W2640" s="14">
        <f t="shared" si="371"/>
        <v>42789</v>
      </c>
      <c r="X2640" s="1" t="str">
        <f t="shared" si="372"/>
        <v>Thursday</v>
      </c>
      <c r="Y2640" s="2">
        <v>0.74907407407407411</v>
      </c>
      <c r="Z2640" s="2">
        <f t="shared" si="373"/>
        <v>0.75</v>
      </c>
      <c r="AA2640">
        <f>1</f>
        <v>1</v>
      </c>
      <c r="AB2640" s="1">
        <v>42789</v>
      </c>
      <c r="AC2640" s="13">
        <f t="shared" si="374"/>
        <v>42767</v>
      </c>
      <c r="AD2640" s="14">
        <f t="shared" si="375"/>
        <v>42789</v>
      </c>
      <c r="AE2640" s="1" t="str">
        <f t="shared" si="376"/>
        <v>Thursday</v>
      </c>
      <c r="AF2640" s="2">
        <v>0.75</v>
      </c>
      <c r="AG2640" s="2">
        <f t="shared" si="377"/>
        <v>0.75</v>
      </c>
      <c r="AH2640" t="s">
        <v>27</v>
      </c>
    </row>
    <row r="2641" spans="1:34" x14ac:dyDescent="0.2">
      <c r="A2641">
        <v>993583</v>
      </c>
      <c r="B2641" t="s">
        <v>20</v>
      </c>
      <c r="C2641" t="s">
        <v>28</v>
      </c>
      <c r="D2641" t="s">
        <v>22</v>
      </c>
      <c r="E2641">
        <v>53211</v>
      </c>
      <c r="F2641" t="s">
        <v>23</v>
      </c>
      <c r="G2641" t="s">
        <v>97</v>
      </c>
      <c r="H2641">
        <v>5446</v>
      </c>
      <c r="I2641" t="s">
        <v>63</v>
      </c>
      <c r="J2641">
        <f>VLOOKUP(I2641,[1]Key!$A$1:$C$72,2,FALSE)</f>
        <v>43.078530000000001</v>
      </c>
      <c r="K2641">
        <f>VLOOKUP(I2641,[1]Key!$A$1:$C$72,3,FALSE)</f>
        <v>-87.882620000000003</v>
      </c>
      <c r="L2641" t="s">
        <v>67</v>
      </c>
      <c r="M2641">
        <f>VLOOKUP(L2641,[1]Key!$A$1:$C$72,2,FALSE)</f>
        <v>43.074890000000003</v>
      </c>
      <c r="N2641">
        <f>VLOOKUP(L2641,[1]Key!$A$1:$C$72,3,FALSE)</f>
        <v>-87.882810000000006</v>
      </c>
      <c r="O2641">
        <v>40</v>
      </c>
      <c r="P2641">
        <v>0</v>
      </c>
      <c r="Q2641">
        <v>6</v>
      </c>
      <c r="R2641">
        <v>5.7</v>
      </c>
      <c r="S2641">
        <v>240</v>
      </c>
      <c r="T2641">
        <f t="shared" si="369"/>
        <v>-1</v>
      </c>
      <c r="U2641" s="1">
        <v>42789</v>
      </c>
      <c r="V2641" s="13">
        <f t="shared" si="370"/>
        <v>42767</v>
      </c>
      <c r="W2641" s="14">
        <f t="shared" si="371"/>
        <v>42789</v>
      </c>
      <c r="X2641" s="1" t="str">
        <f t="shared" si="372"/>
        <v>Thursday</v>
      </c>
      <c r="Y2641" s="2">
        <v>0.78434027777777782</v>
      </c>
      <c r="Z2641" s="2">
        <f t="shared" si="373"/>
        <v>0.79166666666666663</v>
      </c>
      <c r="AA2641">
        <f>1</f>
        <v>1</v>
      </c>
      <c r="AB2641" s="1">
        <v>42789</v>
      </c>
      <c r="AC2641" s="13">
        <f t="shared" si="374"/>
        <v>42767</v>
      </c>
      <c r="AD2641" s="14">
        <f t="shared" si="375"/>
        <v>42789</v>
      </c>
      <c r="AE2641" s="1" t="str">
        <f t="shared" si="376"/>
        <v>Thursday</v>
      </c>
      <c r="AF2641" s="2">
        <v>0.81182870370370364</v>
      </c>
      <c r="AG2641" s="2">
        <f t="shared" si="377"/>
        <v>0.79166666666666663</v>
      </c>
      <c r="AH2641" t="s">
        <v>27</v>
      </c>
    </row>
    <row r="2642" spans="1:34" x14ac:dyDescent="0.2">
      <c r="A2642">
        <v>915465</v>
      </c>
      <c r="B2642" t="s">
        <v>20</v>
      </c>
      <c r="C2642" t="s">
        <v>28</v>
      </c>
      <c r="D2642" t="s">
        <v>22</v>
      </c>
      <c r="E2642">
        <v>53202</v>
      </c>
      <c r="F2642" t="s">
        <v>23</v>
      </c>
      <c r="G2642" t="s">
        <v>24</v>
      </c>
      <c r="H2642">
        <v>5520</v>
      </c>
      <c r="I2642" t="s">
        <v>43</v>
      </c>
      <c r="J2642">
        <f>VLOOKUP(I2642,[1]Key!$A$1:$C$72,2,FALSE)</f>
        <v>43.03886</v>
      </c>
      <c r="K2642">
        <f>VLOOKUP(I2642,[1]Key!$A$1:$C$72,3,FALSE)</f>
        <v>-87.902720000000002</v>
      </c>
      <c r="L2642" t="s">
        <v>37</v>
      </c>
      <c r="M2642">
        <f>VLOOKUP(L2642,[1]Key!$A$1:$C$72,2,FALSE)</f>
        <v>43.031320000000001</v>
      </c>
      <c r="N2642">
        <f>VLOOKUP(L2642,[1]Key!$A$1:$C$72,3,FALSE)</f>
        <v>-87.904259999999994</v>
      </c>
      <c r="O2642">
        <v>5</v>
      </c>
      <c r="P2642">
        <v>0</v>
      </c>
      <c r="Q2642">
        <v>0.8</v>
      </c>
      <c r="R2642">
        <v>0.7</v>
      </c>
      <c r="S2642">
        <v>30</v>
      </c>
      <c r="T2642">
        <f t="shared" si="369"/>
        <v>-1</v>
      </c>
      <c r="U2642" s="1">
        <v>42789</v>
      </c>
      <c r="V2642" s="13">
        <f t="shared" si="370"/>
        <v>42767</v>
      </c>
      <c r="W2642" s="14">
        <f t="shared" si="371"/>
        <v>42789</v>
      </c>
      <c r="X2642" s="1" t="str">
        <f t="shared" si="372"/>
        <v>Thursday</v>
      </c>
      <c r="Y2642" s="2">
        <v>0.80256944444444445</v>
      </c>
      <c r="Z2642" s="2">
        <f t="shared" si="373"/>
        <v>0.79166666666666663</v>
      </c>
      <c r="AA2642">
        <f>1</f>
        <v>1</v>
      </c>
      <c r="AB2642" s="1">
        <v>42789</v>
      </c>
      <c r="AC2642" s="13">
        <f t="shared" si="374"/>
        <v>42767</v>
      </c>
      <c r="AD2642" s="14">
        <f t="shared" si="375"/>
        <v>42789</v>
      </c>
      <c r="AE2642" s="1" t="str">
        <f t="shared" si="376"/>
        <v>Thursday</v>
      </c>
      <c r="AF2642" s="2">
        <v>0.80565972222222226</v>
      </c>
      <c r="AG2642" s="2">
        <f t="shared" si="377"/>
        <v>0.79166666666666663</v>
      </c>
      <c r="AH2642" t="s">
        <v>27</v>
      </c>
    </row>
    <row r="2643" spans="1:34" x14ac:dyDescent="0.2">
      <c r="A2643">
        <v>1251108</v>
      </c>
      <c r="B2643" t="s">
        <v>20</v>
      </c>
      <c r="C2643" t="s">
        <v>110</v>
      </c>
      <c r="D2643" t="s">
        <v>22</v>
      </c>
      <c r="E2643">
        <v>54913</v>
      </c>
      <c r="F2643" t="s">
        <v>23</v>
      </c>
      <c r="G2643" t="s">
        <v>97</v>
      </c>
      <c r="H2643">
        <v>11110</v>
      </c>
      <c r="I2643" t="s">
        <v>81</v>
      </c>
      <c r="J2643">
        <f>VLOOKUP(I2643,[1]Key!$A$1:$C$72,2,FALSE)</f>
        <v>43.06033</v>
      </c>
      <c r="K2643">
        <f>VLOOKUP(I2643,[1]Key!$A$1:$C$72,3,FALSE)</f>
        <v>-87.89546</v>
      </c>
      <c r="L2643" t="s">
        <v>78</v>
      </c>
      <c r="M2643">
        <f>VLOOKUP(L2643,[1]Key!$A$1:$C$72,2,FALSE)</f>
        <v>43.060250000000003</v>
      </c>
      <c r="N2643">
        <f>VLOOKUP(L2643,[1]Key!$A$1:$C$72,3,FALSE)</f>
        <v>-87.892169999999993</v>
      </c>
      <c r="O2643">
        <v>1</v>
      </c>
      <c r="P2643">
        <v>0</v>
      </c>
      <c r="Q2643">
        <v>0.2</v>
      </c>
      <c r="R2643">
        <v>0.1</v>
      </c>
      <c r="S2643">
        <v>6</v>
      </c>
      <c r="T2643">
        <f t="shared" si="369"/>
        <v>-1</v>
      </c>
      <c r="U2643" s="1">
        <v>42789</v>
      </c>
      <c r="V2643" s="13">
        <f t="shared" si="370"/>
        <v>42767</v>
      </c>
      <c r="W2643" s="14">
        <f t="shared" si="371"/>
        <v>42789</v>
      </c>
      <c r="X2643" s="1" t="str">
        <f t="shared" si="372"/>
        <v>Thursday</v>
      </c>
      <c r="Y2643" s="2">
        <v>0.84899305555555549</v>
      </c>
      <c r="Z2643" s="2">
        <f t="shared" si="373"/>
        <v>0.83333333333333326</v>
      </c>
      <c r="AA2643">
        <f>1</f>
        <v>1</v>
      </c>
      <c r="AB2643" s="1">
        <v>42789</v>
      </c>
      <c r="AC2643" s="13">
        <f t="shared" si="374"/>
        <v>42767</v>
      </c>
      <c r="AD2643" s="14">
        <f t="shared" si="375"/>
        <v>42789</v>
      </c>
      <c r="AE2643" s="1" t="str">
        <f t="shared" si="376"/>
        <v>Thursday</v>
      </c>
      <c r="AF2643" s="2">
        <v>0.84987268518518511</v>
      </c>
      <c r="AG2643" s="2">
        <f t="shared" si="377"/>
        <v>0.83333333333333326</v>
      </c>
      <c r="AH2643" t="s">
        <v>27</v>
      </c>
    </row>
    <row r="2644" spans="1:34" x14ac:dyDescent="0.2">
      <c r="A2644">
        <v>1365846</v>
      </c>
      <c r="B2644" t="s">
        <v>20</v>
      </c>
      <c r="C2644" t="s">
        <v>100</v>
      </c>
      <c r="D2644" t="s">
        <v>22</v>
      </c>
      <c r="E2644">
        <v>53233</v>
      </c>
      <c r="F2644" t="s">
        <v>23</v>
      </c>
      <c r="G2644" t="s">
        <v>24</v>
      </c>
      <c r="H2644">
        <v>237</v>
      </c>
      <c r="I2644" t="s">
        <v>36</v>
      </c>
      <c r="J2644">
        <f>VLOOKUP(I2644,[1]Key!$A$1:$C$72,2,FALSE)</f>
        <v>43.038580000000003</v>
      </c>
      <c r="K2644">
        <f>VLOOKUP(I2644,[1]Key!$A$1:$C$72,3,FALSE)</f>
        <v>-87.90934</v>
      </c>
      <c r="L2644" t="s">
        <v>74</v>
      </c>
      <c r="M2644">
        <f>VLOOKUP(L2644,[1]Key!$A$1:$C$72,2,FALSE)</f>
        <v>43.040154000000001</v>
      </c>
      <c r="N2644">
        <f>VLOOKUP(L2644,[1]Key!$A$1:$C$72,3,FALSE)</f>
        <v>-87.932113000000001</v>
      </c>
      <c r="O2644">
        <v>10</v>
      </c>
      <c r="P2644">
        <v>0</v>
      </c>
      <c r="Q2644">
        <v>1.5</v>
      </c>
      <c r="R2644">
        <v>1.4</v>
      </c>
      <c r="S2644">
        <v>60</v>
      </c>
      <c r="T2644">
        <f t="shared" si="369"/>
        <v>-1</v>
      </c>
      <c r="U2644" s="1">
        <v>42790</v>
      </c>
      <c r="V2644" s="13">
        <f t="shared" si="370"/>
        <v>42767</v>
      </c>
      <c r="W2644" s="14">
        <f t="shared" si="371"/>
        <v>42790</v>
      </c>
      <c r="X2644" s="1" t="str">
        <f t="shared" si="372"/>
        <v>Friday</v>
      </c>
      <c r="Y2644" s="2">
        <v>7.7719907407407404E-2</v>
      </c>
      <c r="Z2644" s="2">
        <f t="shared" si="373"/>
        <v>8.3333333333333329E-2</v>
      </c>
      <c r="AA2644">
        <f>1</f>
        <v>1</v>
      </c>
      <c r="AB2644" s="1">
        <v>42790</v>
      </c>
      <c r="AC2644" s="13">
        <f t="shared" si="374"/>
        <v>42767</v>
      </c>
      <c r="AD2644" s="14">
        <f t="shared" si="375"/>
        <v>42790</v>
      </c>
      <c r="AE2644" s="1" t="str">
        <f t="shared" si="376"/>
        <v>Friday</v>
      </c>
      <c r="AF2644" s="2">
        <v>8.4155092592592587E-2</v>
      </c>
      <c r="AG2644" s="2">
        <f t="shared" si="377"/>
        <v>8.3333333333333329E-2</v>
      </c>
      <c r="AH2644" t="s">
        <v>27</v>
      </c>
    </row>
    <row r="2645" spans="1:34" x14ac:dyDescent="0.2">
      <c r="A2645">
        <v>825934</v>
      </c>
      <c r="B2645" t="s">
        <v>20</v>
      </c>
      <c r="C2645" t="s">
        <v>28</v>
      </c>
      <c r="D2645" t="s">
        <v>22</v>
      </c>
      <c r="E2645">
        <v>53208</v>
      </c>
      <c r="F2645" t="s">
        <v>23</v>
      </c>
      <c r="G2645" t="s">
        <v>24</v>
      </c>
      <c r="H2645">
        <v>957</v>
      </c>
      <c r="I2645" t="s">
        <v>48</v>
      </c>
      <c r="J2645">
        <f>VLOOKUP(I2645,[1]Key!$A$1:$C$72,2,FALSE)</f>
        <v>43.05097</v>
      </c>
      <c r="K2645">
        <f>VLOOKUP(I2645,[1]Key!$A$1:$C$72,3,FALSE)</f>
        <v>-87.906440000000003</v>
      </c>
      <c r="L2645" t="s">
        <v>29</v>
      </c>
      <c r="M2645">
        <f>VLOOKUP(L2645,[1]Key!$A$1:$C$72,2,FALSE)</f>
        <v>43.042490000000001</v>
      </c>
      <c r="N2645">
        <f>VLOOKUP(L2645,[1]Key!$A$1:$C$72,3,FALSE)</f>
        <v>-87.909959999999998</v>
      </c>
      <c r="O2645">
        <v>9</v>
      </c>
      <c r="P2645">
        <v>0</v>
      </c>
      <c r="Q2645">
        <v>1.4</v>
      </c>
      <c r="R2645">
        <v>1.3</v>
      </c>
      <c r="S2645">
        <v>54</v>
      </c>
      <c r="T2645">
        <f t="shared" si="369"/>
        <v>-1</v>
      </c>
      <c r="U2645" s="1">
        <v>42790</v>
      </c>
      <c r="V2645" s="13">
        <f t="shared" si="370"/>
        <v>42767</v>
      </c>
      <c r="W2645" s="14">
        <f t="shared" si="371"/>
        <v>42790</v>
      </c>
      <c r="X2645" s="1" t="str">
        <f t="shared" si="372"/>
        <v>Friday</v>
      </c>
      <c r="Y2645" s="2">
        <v>0.30505787037037035</v>
      </c>
      <c r="Z2645" s="2">
        <f t="shared" si="373"/>
        <v>0.29166666666666663</v>
      </c>
      <c r="AA2645">
        <f>1</f>
        <v>1</v>
      </c>
      <c r="AB2645" s="1">
        <v>42790</v>
      </c>
      <c r="AC2645" s="13">
        <f t="shared" si="374"/>
        <v>42767</v>
      </c>
      <c r="AD2645" s="14">
        <f t="shared" si="375"/>
        <v>42790</v>
      </c>
      <c r="AE2645" s="1" t="str">
        <f t="shared" si="376"/>
        <v>Friday</v>
      </c>
      <c r="AF2645" s="2">
        <v>0.31177083333333333</v>
      </c>
      <c r="AG2645" s="2">
        <f t="shared" si="377"/>
        <v>0.29166666666666663</v>
      </c>
      <c r="AH2645" t="s">
        <v>27</v>
      </c>
    </row>
    <row r="2646" spans="1:34" x14ac:dyDescent="0.2">
      <c r="A2646">
        <v>550946</v>
      </c>
      <c r="B2646" t="s">
        <v>20</v>
      </c>
      <c r="C2646" t="s">
        <v>28</v>
      </c>
      <c r="D2646" t="s">
        <v>22</v>
      </c>
      <c r="E2646">
        <v>53202</v>
      </c>
      <c r="F2646" t="s">
        <v>23</v>
      </c>
      <c r="G2646" t="s">
        <v>24</v>
      </c>
      <c r="H2646">
        <v>989</v>
      </c>
      <c r="I2646" t="s">
        <v>31</v>
      </c>
      <c r="J2646">
        <f>VLOOKUP(I2646,[1]Key!$A$1:$C$72,2,FALSE)</f>
        <v>43.03519</v>
      </c>
      <c r="K2646">
        <f>VLOOKUP(I2646,[1]Key!$A$1:$C$72,3,FALSE)</f>
        <v>-87.907390000000007</v>
      </c>
      <c r="L2646" t="s">
        <v>33</v>
      </c>
      <c r="M2646">
        <f>VLOOKUP(L2646,[1]Key!$A$1:$C$72,2,FALSE)</f>
        <v>43.034619999999997</v>
      </c>
      <c r="N2646">
        <f>VLOOKUP(L2646,[1]Key!$A$1:$C$72,3,FALSE)</f>
        <v>-87.917500000000004</v>
      </c>
      <c r="O2646">
        <v>11</v>
      </c>
      <c r="P2646">
        <v>0</v>
      </c>
      <c r="Q2646">
        <v>1.7</v>
      </c>
      <c r="R2646">
        <v>1.6</v>
      </c>
      <c r="S2646">
        <v>66</v>
      </c>
      <c r="T2646">
        <f t="shared" si="369"/>
        <v>-1</v>
      </c>
      <c r="U2646" s="1">
        <v>42790</v>
      </c>
      <c r="V2646" s="13">
        <f t="shared" si="370"/>
        <v>42767</v>
      </c>
      <c r="W2646" s="14">
        <f t="shared" si="371"/>
        <v>42790</v>
      </c>
      <c r="X2646" s="1" t="str">
        <f t="shared" si="372"/>
        <v>Friday</v>
      </c>
      <c r="Y2646" s="2">
        <v>0.3697685185185185</v>
      </c>
      <c r="Z2646" s="2">
        <f t="shared" si="373"/>
        <v>0.375</v>
      </c>
      <c r="AA2646">
        <f>1</f>
        <v>1</v>
      </c>
      <c r="AB2646" s="1">
        <v>42790</v>
      </c>
      <c r="AC2646" s="13">
        <f t="shared" si="374"/>
        <v>42767</v>
      </c>
      <c r="AD2646" s="14">
        <f t="shared" si="375"/>
        <v>42790</v>
      </c>
      <c r="AE2646" s="1" t="str">
        <f t="shared" si="376"/>
        <v>Friday</v>
      </c>
      <c r="AF2646" s="2">
        <v>0.37745370370370374</v>
      </c>
      <c r="AG2646" s="2">
        <f t="shared" si="377"/>
        <v>0.375</v>
      </c>
      <c r="AH2646" t="s">
        <v>27</v>
      </c>
    </row>
    <row r="2647" spans="1:34" x14ac:dyDescent="0.2">
      <c r="A2647">
        <v>1044727</v>
      </c>
      <c r="B2647" t="s">
        <v>20</v>
      </c>
      <c r="C2647" t="s">
        <v>28</v>
      </c>
      <c r="D2647" t="s">
        <v>22</v>
      </c>
      <c r="E2647">
        <v>53202</v>
      </c>
      <c r="F2647" t="s">
        <v>23</v>
      </c>
      <c r="G2647" t="s">
        <v>24</v>
      </c>
      <c r="H2647">
        <v>5493</v>
      </c>
      <c r="I2647" t="s">
        <v>61</v>
      </c>
      <c r="J2647">
        <f>VLOOKUP(I2647,[1]Key!$A$1:$C$72,2,FALSE)</f>
        <v>43.058619999999998</v>
      </c>
      <c r="K2647">
        <f>VLOOKUP(I2647,[1]Key!$A$1:$C$72,3,FALSE)</f>
        <v>-87.885319999999993</v>
      </c>
      <c r="L2647" t="s">
        <v>39</v>
      </c>
      <c r="M2647">
        <f>VLOOKUP(L2647,[1]Key!$A$1:$C$72,2,FALSE)</f>
        <v>43.03913</v>
      </c>
      <c r="N2647">
        <f>VLOOKUP(L2647,[1]Key!$A$1:$C$72,3,FALSE)</f>
        <v>-87.916150000000002</v>
      </c>
      <c r="O2647">
        <v>22</v>
      </c>
      <c r="P2647">
        <v>0</v>
      </c>
      <c r="Q2647">
        <v>3.3</v>
      </c>
      <c r="R2647">
        <v>3.1</v>
      </c>
      <c r="S2647">
        <v>132</v>
      </c>
      <c r="T2647">
        <f t="shared" si="369"/>
        <v>-1</v>
      </c>
      <c r="U2647" s="1">
        <v>42790</v>
      </c>
      <c r="V2647" s="13">
        <f t="shared" si="370"/>
        <v>42767</v>
      </c>
      <c r="W2647" s="14">
        <f t="shared" si="371"/>
        <v>42790</v>
      </c>
      <c r="X2647" s="1" t="str">
        <f t="shared" si="372"/>
        <v>Friday</v>
      </c>
      <c r="Y2647" s="2">
        <v>0.5216319444444445</v>
      </c>
      <c r="Z2647" s="2">
        <f t="shared" si="373"/>
        <v>0.54166666666666663</v>
      </c>
      <c r="AA2647">
        <f>1</f>
        <v>1</v>
      </c>
      <c r="AB2647" s="1">
        <v>42790</v>
      </c>
      <c r="AC2647" s="13">
        <f t="shared" si="374"/>
        <v>42767</v>
      </c>
      <c r="AD2647" s="14">
        <f t="shared" si="375"/>
        <v>42790</v>
      </c>
      <c r="AE2647" s="1" t="str">
        <f t="shared" si="376"/>
        <v>Friday</v>
      </c>
      <c r="AF2647" s="2">
        <v>0.53708333333333336</v>
      </c>
      <c r="AG2647" s="2">
        <f t="shared" si="377"/>
        <v>0.54166666666666663</v>
      </c>
      <c r="AH2647" t="s">
        <v>27</v>
      </c>
    </row>
    <row r="2648" spans="1:34" x14ac:dyDescent="0.2">
      <c r="A2648">
        <v>1425087</v>
      </c>
      <c r="B2648" t="s">
        <v>20</v>
      </c>
      <c r="C2648" t="s">
        <v>96</v>
      </c>
      <c r="D2648" t="s">
        <v>22</v>
      </c>
      <c r="E2648">
        <v>53212</v>
      </c>
      <c r="F2648" t="s">
        <v>23</v>
      </c>
      <c r="G2648" t="s">
        <v>24</v>
      </c>
      <c r="H2648">
        <v>5435</v>
      </c>
      <c r="I2648" t="s">
        <v>81</v>
      </c>
      <c r="J2648">
        <f>VLOOKUP(I2648,[1]Key!$A$1:$C$72,2,FALSE)</f>
        <v>43.06033</v>
      </c>
      <c r="K2648">
        <f>VLOOKUP(I2648,[1]Key!$A$1:$C$72,3,FALSE)</f>
        <v>-87.89546</v>
      </c>
      <c r="L2648" t="s">
        <v>39</v>
      </c>
      <c r="M2648">
        <f>VLOOKUP(L2648,[1]Key!$A$1:$C$72,2,FALSE)</f>
        <v>43.03913</v>
      </c>
      <c r="N2648">
        <f>VLOOKUP(L2648,[1]Key!$A$1:$C$72,3,FALSE)</f>
        <v>-87.916150000000002</v>
      </c>
      <c r="O2648">
        <v>11</v>
      </c>
      <c r="P2648">
        <v>0</v>
      </c>
      <c r="Q2648">
        <v>1.7</v>
      </c>
      <c r="R2648">
        <v>1.6</v>
      </c>
      <c r="S2648">
        <v>66</v>
      </c>
      <c r="T2648">
        <f t="shared" si="369"/>
        <v>-1</v>
      </c>
      <c r="U2648" s="1">
        <v>42790</v>
      </c>
      <c r="V2648" s="13">
        <f t="shared" si="370"/>
        <v>42767</v>
      </c>
      <c r="W2648" s="14">
        <f t="shared" si="371"/>
        <v>42790</v>
      </c>
      <c r="X2648" s="1" t="str">
        <f t="shared" si="372"/>
        <v>Friday</v>
      </c>
      <c r="Y2648" s="2">
        <v>0.69028935185185192</v>
      </c>
      <c r="Z2648" s="2">
        <f t="shared" si="373"/>
        <v>0.70833333333333326</v>
      </c>
      <c r="AA2648">
        <f>1</f>
        <v>1</v>
      </c>
      <c r="AB2648" s="1">
        <v>42790</v>
      </c>
      <c r="AC2648" s="13">
        <f t="shared" si="374"/>
        <v>42767</v>
      </c>
      <c r="AD2648" s="14">
        <f t="shared" si="375"/>
        <v>42790</v>
      </c>
      <c r="AE2648" s="1" t="str">
        <f t="shared" si="376"/>
        <v>Friday</v>
      </c>
      <c r="AF2648" s="2">
        <v>0.69813657407407403</v>
      </c>
      <c r="AG2648" s="2">
        <f t="shared" si="377"/>
        <v>0.70833333333333326</v>
      </c>
      <c r="AH2648" t="s">
        <v>27</v>
      </c>
    </row>
    <row r="2649" spans="1:34" x14ac:dyDescent="0.2">
      <c r="A2649">
        <v>1357250</v>
      </c>
      <c r="B2649" t="s">
        <v>20</v>
      </c>
      <c r="C2649" t="s">
        <v>28</v>
      </c>
      <c r="D2649" t="s">
        <v>22</v>
      </c>
      <c r="E2649">
        <v>53202</v>
      </c>
      <c r="F2649" t="s">
        <v>23</v>
      </c>
      <c r="G2649" t="s">
        <v>24</v>
      </c>
      <c r="H2649">
        <v>217</v>
      </c>
      <c r="I2649" t="s">
        <v>32</v>
      </c>
      <c r="J2649">
        <f>VLOOKUP(I2649,[1]Key!$A$1:$C$72,2,FALSE)</f>
        <v>43.038719999999998</v>
      </c>
      <c r="K2649">
        <f>VLOOKUP(I2649,[1]Key!$A$1:$C$72,3,FALSE)</f>
        <v>-87.905339999999995</v>
      </c>
      <c r="L2649" t="s">
        <v>41</v>
      </c>
      <c r="M2649">
        <f>VLOOKUP(L2649,[1]Key!$A$1:$C$72,2,FALSE)</f>
        <v>43.04824</v>
      </c>
      <c r="N2649">
        <f>VLOOKUP(L2649,[1]Key!$A$1:$C$72,3,FALSE)</f>
        <v>-87.904970000000006</v>
      </c>
      <c r="O2649">
        <v>4</v>
      </c>
      <c r="P2649">
        <v>0</v>
      </c>
      <c r="Q2649">
        <v>0.6</v>
      </c>
      <c r="R2649">
        <v>0.6</v>
      </c>
      <c r="S2649">
        <v>24</v>
      </c>
      <c r="T2649">
        <f t="shared" si="369"/>
        <v>-1</v>
      </c>
      <c r="U2649" s="1">
        <v>42790</v>
      </c>
      <c r="V2649" s="13">
        <f t="shared" si="370"/>
        <v>42767</v>
      </c>
      <c r="W2649" s="14">
        <f t="shared" si="371"/>
        <v>42790</v>
      </c>
      <c r="X2649" s="1" t="str">
        <f t="shared" si="372"/>
        <v>Friday</v>
      </c>
      <c r="Y2649" s="2">
        <v>0.84099537037037031</v>
      </c>
      <c r="Z2649" s="2">
        <f t="shared" si="373"/>
        <v>0.83333333333333326</v>
      </c>
      <c r="AA2649">
        <f>1</f>
        <v>1</v>
      </c>
      <c r="AB2649" s="1">
        <v>42790</v>
      </c>
      <c r="AC2649" s="13">
        <f t="shared" si="374"/>
        <v>42767</v>
      </c>
      <c r="AD2649" s="14">
        <f t="shared" si="375"/>
        <v>42790</v>
      </c>
      <c r="AE2649" s="1" t="str">
        <f t="shared" si="376"/>
        <v>Friday</v>
      </c>
      <c r="AF2649" s="2">
        <v>0.84420138888888896</v>
      </c>
      <c r="AG2649" s="2">
        <f t="shared" si="377"/>
        <v>0.83333333333333326</v>
      </c>
      <c r="AH2649" t="s">
        <v>27</v>
      </c>
    </row>
    <row r="2650" spans="1:34" x14ac:dyDescent="0.2">
      <c r="A2650">
        <v>1425087</v>
      </c>
      <c r="B2650" t="s">
        <v>20</v>
      </c>
      <c r="C2650" t="s">
        <v>96</v>
      </c>
      <c r="D2650" t="s">
        <v>22</v>
      </c>
      <c r="E2650">
        <v>53212</v>
      </c>
      <c r="F2650" t="s">
        <v>23</v>
      </c>
      <c r="G2650" t="s">
        <v>24</v>
      </c>
      <c r="H2650">
        <v>9</v>
      </c>
      <c r="I2650" t="s">
        <v>39</v>
      </c>
      <c r="J2650">
        <f>VLOOKUP(I2650,[1]Key!$A$1:$C$72,2,FALSE)</f>
        <v>43.03913</v>
      </c>
      <c r="K2650">
        <f>VLOOKUP(I2650,[1]Key!$A$1:$C$72,3,FALSE)</f>
        <v>-87.916150000000002</v>
      </c>
      <c r="L2650" t="s">
        <v>39</v>
      </c>
      <c r="M2650">
        <f>VLOOKUP(L2650,[1]Key!$A$1:$C$72,2,FALSE)</f>
        <v>43.03913</v>
      </c>
      <c r="N2650">
        <f>VLOOKUP(L2650,[1]Key!$A$1:$C$72,3,FALSE)</f>
        <v>-87.916150000000002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f t="shared" si="369"/>
        <v>-1</v>
      </c>
      <c r="U2650" s="1">
        <v>42790</v>
      </c>
      <c r="V2650" s="13">
        <f t="shared" si="370"/>
        <v>42767</v>
      </c>
      <c r="W2650" s="14">
        <f t="shared" si="371"/>
        <v>42790</v>
      </c>
      <c r="X2650" s="1" t="str">
        <f t="shared" si="372"/>
        <v>Friday</v>
      </c>
      <c r="Y2650" s="2">
        <v>0.98162037037037031</v>
      </c>
      <c r="Z2650" s="2">
        <f t="shared" si="373"/>
        <v>1</v>
      </c>
      <c r="AA2650">
        <f>1</f>
        <v>1</v>
      </c>
      <c r="AB2650" s="1">
        <v>42790</v>
      </c>
      <c r="AC2650" s="13">
        <f t="shared" si="374"/>
        <v>42767</v>
      </c>
      <c r="AD2650" s="14">
        <f t="shared" si="375"/>
        <v>42790</v>
      </c>
      <c r="AE2650" s="1" t="str">
        <f t="shared" si="376"/>
        <v>Friday</v>
      </c>
      <c r="AF2650" s="2">
        <v>0.98177083333333337</v>
      </c>
      <c r="AG2650" s="2">
        <f t="shared" si="377"/>
        <v>1</v>
      </c>
      <c r="AH2650" t="s">
        <v>35</v>
      </c>
    </row>
    <row r="2651" spans="1:34" x14ac:dyDescent="0.2">
      <c r="A2651">
        <v>1276651</v>
      </c>
      <c r="B2651" t="s">
        <v>20</v>
      </c>
      <c r="C2651" t="s">
        <v>28</v>
      </c>
      <c r="D2651" t="s">
        <v>22</v>
      </c>
      <c r="E2651">
        <v>53211</v>
      </c>
      <c r="F2651" t="s">
        <v>23</v>
      </c>
      <c r="G2651" t="s">
        <v>24</v>
      </c>
      <c r="H2651">
        <v>994</v>
      </c>
      <c r="I2651" t="s">
        <v>50</v>
      </c>
      <c r="J2651">
        <f>VLOOKUP(I2651,[1]Key!$A$1:$C$72,2,FALSE)</f>
        <v>43.052549999999997</v>
      </c>
      <c r="K2651">
        <f>VLOOKUP(I2651,[1]Key!$A$1:$C$72,3,FALSE)</f>
        <v>-87.909329999999997</v>
      </c>
      <c r="L2651" t="s">
        <v>60</v>
      </c>
      <c r="M2651">
        <f>VLOOKUP(L2651,[1]Key!$A$1:$C$72,2,FALSE)</f>
        <v>43.066893999999998</v>
      </c>
      <c r="N2651">
        <f>VLOOKUP(L2651,[1]Key!$A$1:$C$72,3,FALSE)</f>
        <v>-87.877936000000005</v>
      </c>
      <c r="O2651">
        <v>18</v>
      </c>
      <c r="P2651">
        <v>0</v>
      </c>
      <c r="Q2651">
        <v>2.7</v>
      </c>
      <c r="R2651">
        <v>2.6</v>
      </c>
      <c r="S2651">
        <v>108</v>
      </c>
      <c r="T2651">
        <f t="shared" si="369"/>
        <v>-1</v>
      </c>
      <c r="U2651" s="1">
        <v>42791</v>
      </c>
      <c r="V2651" s="13">
        <f t="shared" si="370"/>
        <v>42767</v>
      </c>
      <c r="W2651" s="14">
        <f t="shared" si="371"/>
        <v>42791</v>
      </c>
      <c r="X2651" s="1" t="str">
        <f t="shared" si="372"/>
        <v>Saturday</v>
      </c>
      <c r="Y2651" s="2">
        <v>0.45496527777777779</v>
      </c>
      <c r="Z2651" s="2">
        <f t="shared" si="373"/>
        <v>0.45833333333333331</v>
      </c>
      <c r="AA2651">
        <f>1</f>
        <v>1</v>
      </c>
      <c r="AB2651" s="1">
        <v>42791</v>
      </c>
      <c r="AC2651" s="13">
        <f t="shared" si="374"/>
        <v>42767</v>
      </c>
      <c r="AD2651" s="14">
        <f t="shared" si="375"/>
        <v>42791</v>
      </c>
      <c r="AE2651" s="1" t="str">
        <f t="shared" si="376"/>
        <v>Saturday</v>
      </c>
      <c r="AF2651" s="2">
        <v>0.46793981481481484</v>
      </c>
      <c r="AG2651" s="2">
        <f t="shared" si="377"/>
        <v>0.45833333333333331</v>
      </c>
      <c r="AH2651" t="s">
        <v>27</v>
      </c>
    </row>
    <row r="2652" spans="1:34" x14ac:dyDescent="0.2">
      <c r="A2652">
        <v>1365846</v>
      </c>
      <c r="B2652" t="s">
        <v>20</v>
      </c>
      <c r="C2652" t="s">
        <v>100</v>
      </c>
      <c r="D2652" t="s">
        <v>22</v>
      </c>
      <c r="E2652">
        <v>53233</v>
      </c>
      <c r="F2652" t="s">
        <v>23</v>
      </c>
      <c r="G2652" t="s">
        <v>24</v>
      </c>
      <c r="H2652">
        <v>307</v>
      </c>
      <c r="I2652" t="s">
        <v>74</v>
      </c>
      <c r="J2652">
        <f>VLOOKUP(I2652,[1]Key!$A$1:$C$72,2,FALSE)</f>
        <v>43.040154000000001</v>
      </c>
      <c r="K2652">
        <f>VLOOKUP(I2652,[1]Key!$A$1:$C$72,3,FALSE)</f>
        <v>-87.932113000000001</v>
      </c>
      <c r="L2652" t="s">
        <v>39</v>
      </c>
      <c r="M2652">
        <f>VLOOKUP(L2652,[1]Key!$A$1:$C$72,2,FALSE)</f>
        <v>43.03913</v>
      </c>
      <c r="N2652">
        <f>VLOOKUP(L2652,[1]Key!$A$1:$C$72,3,FALSE)</f>
        <v>-87.916150000000002</v>
      </c>
      <c r="O2652">
        <v>9</v>
      </c>
      <c r="P2652">
        <v>0</v>
      </c>
      <c r="Q2652">
        <v>1.4</v>
      </c>
      <c r="R2652">
        <v>1.3</v>
      </c>
      <c r="S2652">
        <v>54</v>
      </c>
      <c r="T2652">
        <f t="shared" si="369"/>
        <v>-1</v>
      </c>
      <c r="U2652" s="1">
        <v>42791</v>
      </c>
      <c r="V2652" s="13">
        <f t="shared" si="370"/>
        <v>42767</v>
      </c>
      <c r="W2652" s="14">
        <f t="shared" si="371"/>
        <v>42791</v>
      </c>
      <c r="X2652" s="1" t="str">
        <f t="shared" si="372"/>
        <v>Saturday</v>
      </c>
      <c r="Y2652" s="2">
        <v>0.52216435185185184</v>
      </c>
      <c r="Z2652" s="2">
        <f t="shared" si="373"/>
        <v>0.54166666666666663</v>
      </c>
      <c r="AA2652">
        <f>1</f>
        <v>1</v>
      </c>
      <c r="AB2652" s="1">
        <v>42791</v>
      </c>
      <c r="AC2652" s="13">
        <f t="shared" si="374"/>
        <v>42767</v>
      </c>
      <c r="AD2652" s="14">
        <f t="shared" si="375"/>
        <v>42791</v>
      </c>
      <c r="AE2652" s="1" t="str">
        <f t="shared" si="376"/>
        <v>Saturday</v>
      </c>
      <c r="AF2652" s="2">
        <v>0.52822916666666664</v>
      </c>
      <c r="AG2652" s="2">
        <f t="shared" si="377"/>
        <v>0.54166666666666663</v>
      </c>
      <c r="AH2652" t="s">
        <v>27</v>
      </c>
    </row>
    <row r="2653" spans="1:34" x14ac:dyDescent="0.2">
      <c r="A2653">
        <v>1344495</v>
      </c>
      <c r="B2653" t="s">
        <v>20</v>
      </c>
      <c r="C2653" t="s">
        <v>112</v>
      </c>
      <c r="D2653" t="s">
        <v>22</v>
      </c>
      <c r="E2653">
        <v>53144</v>
      </c>
      <c r="F2653" t="s">
        <v>23</v>
      </c>
      <c r="G2653" t="s">
        <v>24</v>
      </c>
      <c r="H2653">
        <v>36</v>
      </c>
      <c r="I2653" t="s">
        <v>81</v>
      </c>
      <c r="J2653">
        <f>VLOOKUP(I2653,[1]Key!$A$1:$C$72,2,FALSE)</f>
        <v>43.06033</v>
      </c>
      <c r="K2653">
        <f>VLOOKUP(I2653,[1]Key!$A$1:$C$72,3,FALSE)</f>
        <v>-87.89546</v>
      </c>
      <c r="L2653" t="s">
        <v>76</v>
      </c>
      <c r="M2653">
        <f>VLOOKUP(L2653,[1]Key!$A$1:$C$72,2,FALSE)</f>
        <v>43.063749000000001</v>
      </c>
      <c r="N2653">
        <f>VLOOKUP(L2653,[1]Key!$A$1:$C$72,3,FALSE)</f>
        <v>-87.887962999999999</v>
      </c>
      <c r="O2653">
        <v>5</v>
      </c>
      <c r="P2653">
        <v>0</v>
      </c>
      <c r="Q2653">
        <v>0.8</v>
      </c>
      <c r="R2653">
        <v>0.7</v>
      </c>
      <c r="S2653">
        <v>30</v>
      </c>
      <c r="T2653">
        <f t="shared" si="369"/>
        <v>-1</v>
      </c>
      <c r="U2653" s="1">
        <v>42791</v>
      </c>
      <c r="V2653" s="13">
        <f t="shared" si="370"/>
        <v>42767</v>
      </c>
      <c r="W2653" s="14">
        <f t="shared" si="371"/>
        <v>42791</v>
      </c>
      <c r="X2653" s="1" t="str">
        <f t="shared" si="372"/>
        <v>Saturday</v>
      </c>
      <c r="Y2653" s="2">
        <v>0.73336805555555562</v>
      </c>
      <c r="Z2653" s="2">
        <f t="shared" si="373"/>
        <v>0.75</v>
      </c>
      <c r="AA2653">
        <f>1</f>
        <v>1</v>
      </c>
      <c r="AB2653" s="1">
        <v>42791</v>
      </c>
      <c r="AC2653" s="13">
        <f t="shared" si="374"/>
        <v>42767</v>
      </c>
      <c r="AD2653" s="14">
        <f t="shared" si="375"/>
        <v>42791</v>
      </c>
      <c r="AE2653" s="1" t="str">
        <f t="shared" si="376"/>
        <v>Saturday</v>
      </c>
      <c r="AF2653" s="2">
        <v>0.73685185185185187</v>
      </c>
      <c r="AG2653" s="2">
        <f t="shared" si="377"/>
        <v>0.75</v>
      </c>
      <c r="AH2653" t="s">
        <v>27</v>
      </c>
    </row>
    <row r="2654" spans="1:34" x14ac:dyDescent="0.2">
      <c r="A2654">
        <v>1154367</v>
      </c>
      <c r="B2654" t="s">
        <v>20</v>
      </c>
      <c r="C2654" t="s">
        <v>28</v>
      </c>
      <c r="D2654" t="s">
        <v>22</v>
      </c>
      <c r="E2654">
        <v>53202</v>
      </c>
      <c r="F2654" t="s">
        <v>23</v>
      </c>
      <c r="G2654" t="s">
        <v>24</v>
      </c>
      <c r="H2654">
        <v>5526</v>
      </c>
      <c r="I2654" t="s">
        <v>69</v>
      </c>
      <c r="J2654">
        <f>VLOOKUP(I2654,[1]Key!$A$1:$C$72,2,FALSE)</f>
        <v>43.048200000000001</v>
      </c>
      <c r="K2654">
        <f>VLOOKUP(I2654,[1]Key!$A$1:$C$72,3,FALSE)</f>
        <v>-87.900859999999994</v>
      </c>
      <c r="L2654" t="s">
        <v>44</v>
      </c>
      <c r="M2654">
        <f>VLOOKUP(L2654,[1]Key!$A$1:$C$72,2,FALSE)</f>
        <v>43.045712999999999</v>
      </c>
      <c r="N2654">
        <f>VLOOKUP(L2654,[1]Key!$A$1:$C$72,3,FALSE)</f>
        <v>-87.899756999999994</v>
      </c>
      <c r="O2654">
        <v>7</v>
      </c>
      <c r="P2654">
        <v>0</v>
      </c>
      <c r="Q2654">
        <v>1.1000000000000001</v>
      </c>
      <c r="R2654">
        <v>1</v>
      </c>
      <c r="S2654">
        <v>42</v>
      </c>
      <c r="T2654">
        <f t="shared" si="369"/>
        <v>-1</v>
      </c>
      <c r="U2654" s="1">
        <v>42792</v>
      </c>
      <c r="V2654" s="13">
        <f t="shared" si="370"/>
        <v>42767</v>
      </c>
      <c r="W2654" s="14">
        <f t="shared" si="371"/>
        <v>42792</v>
      </c>
      <c r="X2654" s="1" t="str">
        <f t="shared" si="372"/>
        <v>Sunday</v>
      </c>
      <c r="Y2654" s="2">
        <v>0.32519675925925923</v>
      </c>
      <c r="Z2654" s="2">
        <f t="shared" si="373"/>
        <v>0.33333333333333331</v>
      </c>
      <c r="AA2654">
        <f>1</f>
        <v>1</v>
      </c>
      <c r="AB2654" s="1">
        <v>42792</v>
      </c>
      <c r="AC2654" s="13">
        <f t="shared" si="374"/>
        <v>42767</v>
      </c>
      <c r="AD2654" s="14">
        <f t="shared" si="375"/>
        <v>42792</v>
      </c>
      <c r="AE2654" s="1" t="str">
        <f t="shared" si="376"/>
        <v>Sunday</v>
      </c>
      <c r="AF2654" s="2">
        <v>0.33004629629629628</v>
      </c>
      <c r="AG2654" s="2">
        <f t="shared" si="377"/>
        <v>0.33333333333333331</v>
      </c>
      <c r="AH2654" t="s">
        <v>27</v>
      </c>
    </row>
    <row r="2655" spans="1:34" x14ac:dyDescent="0.2">
      <c r="A2655">
        <v>1328721</v>
      </c>
      <c r="B2655" t="s">
        <v>20</v>
      </c>
      <c r="C2655" t="s">
        <v>28</v>
      </c>
      <c r="D2655" t="s">
        <v>22</v>
      </c>
      <c r="E2655">
        <v>53207</v>
      </c>
      <c r="F2655" t="s">
        <v>23</v>
      </c>
      <c r="G2655" t="s">
        <v>24</v>
      </c>
      <c r="H2655">
        <v>34</v>
      </c>
      <c r="I2655" t="s">
        <v>82</v>
      </c>
      <c r="J2655">
        <f>VLOOKUP(I2655,[1]Key!$A$1:$C$72,2,FALSE)</f>
        <v>43.026229999999998</v>
      </c>
      <c r="K2655">
        <f>VLOOKUP(I2655,[1]Key!$A$1:$C$72,3,FALSE)</f>
        <v>-87.912809999999993</v>
      </c>
      <c r="L2655" t="s">
        <v>38</v>
      </c>
      <c r="M2655">
        <f>VLOOKUP(L2655,[1]Key!$A$1:$C$72,2,FALSE)</f>
        <v>43.004728999999998</v>
      </c>
      <c r="N2655">
        <f>VLOOKUP(L2655,[1]Key!$A$1:$C$72,3,FALSE)</f>
        <v>-87.905463999999995</v>
      </c>
      <c r="O2655">
        <v>11</v>
      </c>
      <c r="P2655">
        <v>0</v>
      </c>
      <c r="Q2655">
        <v>1.7</v>
      </c>
      <c r="R2655">
        <v>1.6</v>
      </c>
      <c r="S2655">
        <v>66</v>
      </c>
      <c r="T2655">
        <f t="shared" si="369"/>
        <v>-1</v>
      </c>
      <c r="U2655" s="1">
        <v>42792</v>
      </c>
      <c r="V2655" s="13">
        <f t="shared" si="370"/>
        <v>42767</v>
      </c>
      <c r="W2655" s="14">
        <f t="shared" si="371"/>
        <v>42792</v>
      </c>
      <c r="X2655" s="1" t="str">
        <f t="shared" si="372"/>
        <v>Sunday</v>
      </c>
      <c r="Y2655" s="2">
        <v>0.64361111111111113</v>
      </c>
      <c r="Z2655" s="2">
        <f t="shared" si="373"/>
        <v>0.625</v>
      </c>
      <c r="AA2655">
        <f>1</f>
        <v>1</v>
      </c>
      <c r="AB2655" s="1">
        <v>42792</v>
      </c>
      <c r="AC2655" s="13">
        <f t="shared" si="374"/>
        <v>42767</v>
      </c>
      <c r="AD2655" s="14">
        <f t="shared" si="375"/>
        <v>42792</v>
      </c>
      <c r="AE2655" s="1" t="str">
        <f t="shared" si="376"/>
        <v>Sunday</v>
      </c>
      <c r="AF2655" s="2">
        <v>0.65084490740740741</v>
      </c>
      <c r="AG2655" s="2">
        <f t="shared" si="377"/>
        <v>0.66666666666666663</v>
      </c>
      <c r="AH2655" t="s">
        <v>27</v>
      </c>
    </row>
    <row r="2656" spans="1:34" x14ac:dyDescent="0.2">
      <c r="A2656">
        <v>1244268</v>
      </c>
      <c r="B2656" t="s">
        <v>20</v>
      </c>
      <c r="C2656" t="s">
        <v>102</v>
      </c>
      <c r="D2656" t="s">
        <v>22</v>
      </c>
      <c r="E2656">
        <v>53211</v>
      </c>
      <c r="F2656" t="s">
        <v>23</v>
      </c>
      <c r="G2656" t="s">
        <v>108</v>
      </c>
      <c r="H2656">
        <v>5479</v>
      </c>
      <c r="I2656" t="s">
        <v>71</v>
      </c>
      <c r="J2656">
        <f>VLOOKUP(I2656,[1]Key!$A$1:$C$72,2,FALSE)</f>
        <v>43.060296999999998</v>
      </c>
      <c r="K2656">
        <f>VLOOKUP(I2656,[1]Key!$A$1:$C$72,3,FALSE)</f>
        <v>-87.913150000000002</v>
      </c>
      <c r="L2656" t="s">
        <v>50</v>
      </c>
      <c r="M2656">
        <f>VLOOKUP(L2656,[1]Key!$A$1:$C$72,2,FALSE)</f>
        <v>43.052549999999997</v>
      </c>
      <c r="N2656">
        <f>VLOOKUP(L2656,[1]Key!$A$1:$C$72,3,FALSE)</f>
        <v>-87.909329999999997</v>
      </c>
      <c r="O2656">
        <v>8</v>
      </c>
      <c r="P2656">
        <v>2</v>
      </c>
      <c r="Q2656">
        <v>1.2</v>
      </c>
      <c r="R2656">
        <v>1.1000000000000001</v>
      </c>
      <c r="S2656">
        <v>48</v>
      </c>
      <c r="T2656">
        <f t="shared" si="369"/>
        <v>-1</v>
      </c>
      <c r="U2656" s="1">
        <v>42792</v>
      </c>
      <c r="V2656" s="13">
        <f t="shared" si="370"/>
        <v>42767</v>
      </c>
      <c r="W2656" s="14">
        <f t="shared" si="371"/>
        <v>42792</v>
      </c>
      <c r="X2656" s="1" t="str">
        <f t="shared" si="372"/>
        <v>Sunday</v>
      </c>
      <c r="Y2656" s="2">
        <v>0.65170138888888884</v>
      </c>
      <c r="Z2656" s="2">
        <f t="shared" si="373"/>
        <v>0.66666666666666663</v>
      </c>
      <c r="AA2656">
        <f>1</f>
        <v>1</v>
      </c>
      <c r="AB2656" s="1">
        <v>42792</v>
      </c>
      <c r="AC2656" s="13">
        <f t="shared" si="374"/>
        <v>42767</v>
      </c>
      <c r="AD2656" s="14">
        <f t="shared" si="375"/>
        <v>42792</v>
      </c>
      <c r="AE2656" s="1" t="str">
        <f t="shared" si="376"/>
        <v>Sunday</v>
      </c>
      <c r="AF2656" s="2">
        <v>0.65725694444444438</v>
      </c>
      <c r="AG2656" s="2">
        <f t="shared" si="377"/>
        <v>0.66666666666666663</v>
      </c>
      <c r="AH2656" t="s">
        <v>27</v>
      </c>
    </row>
    <row r="2657" spans="1:34" x14ac:dyDescent="0.2">
      <c r="A2657">
        <v>563412</v>
      </c>
      <c r="B2657" t="s">
        <v>20</v>
      </c>
      <c r="C2657" t="s">
        <v>45</v>
      </c>
      <c r="D2657" t="s">
        <v>46</v>
      </c>
      <c r="E2657">
        <v>60043</v>
      </c>
      <c r="F2657" t="s">
        <v>23</v>
      </c>
      <c r="G2657" t="s">
        <v>24</v>
      </c>
      <c r="H2657">
        <v>11139</v>
      </c>
      <c r="I2657" t="s">
        <v>33</v>
      </c>
      <c r="J2657">
        <f>VLOOKUP(I2657,[1]Key!$A$1:$C$72,2,FALSE)</f>
        <v>43.034619999999997</v>
      </c>
      <c r="K2657">
        <f>VLOOKUP(I2657,[1]Key!$A$1:$C$72,3,FALSE)</f>
        <v>-87.917500000000004</v>
      </c>
      <c r="L2657" t="s">
        <v>47</v>
      </c>
      <c r="M2657">
        <f>VLOOKUP(L2657,[1]Key!$A$1:$C$72,2,FALSE)</f>
        <v>43.049230000000001</v>
      </c>
      <c r="N2657">
        <f>VLOOKUP(L2657,[1]Key!$A$1:$C$72,3,FALSE)</f>
        <v>-87.911940000000001</v>
      </c>
      <c r="O2657">
        <v>8</v>
      </c>
      <c r="P2657">
        <v>0</v>
      </c>
      <c r="Q2657">
        <v>1.2</v>
      </c>
      <c r="R2657">
        <v>1.1000000000000001</v>
      </c>
      <c r="S2657">
        <v>48</v>
      </c>
      <c r="T2657">
        <f t="shared" si="369"/>
        <v>-1</v>
      </c>
      <c r="U2657" s="1">
        <v>42793</v>
      </c>
      <c r="V2657" s="13">
        <f t="shared" si="370"/>
        <v>42767</v>
      </c>
      <c r="W2657" s="14">
        <f t="shared" si="371"/>
        <v>42793</v>
      </c>
      <c r="X2657" s="1" t="str">
        <f t="shared" si="372"/>
        <v>Monday</v>
      </c>
      <c r="Y2657" s="2">
        <v>0.32600694444444445</v>
      </c>
      <c r="Z2657" s="2">
        <f t="shared" si="373"/>
        <v>0.33333333333333331</v>
      </c>
      <c r="AA2657">
        <f>1</f>
        <v>1</v>
      </c>
      <c r="AB2657" s="1">
        <v>42793</v>
      </c>
      <c r="AC2657" s="13">
        <f t="shared" si="374"/>
        <v>42767</v>
      </c>
      <c r="AD2657" s="14">
        <f t="shared" si="375"/>
        <v>42793</v>
      </c>
      <c r="AE2657" s="1" t="str">
        <f t="shared" si="376"/>
        <v>Monday</v>
      </c>
      <c r="AF2657" s="2">
        <v>0.33179398148148148</v>
      </c>
      <c r="AG2657" s="2">
        <f t="shared" si="377"/>
        <v>0.33333333333333331</v>
      </c>
      <c r="AH2657" t="s">
        <v>27</v>
      </c>
    </row>
    <row r="2658" spans="1:34" x14ac:dyDescent="0.2">
      <c r="A2658">
        <v>1088320</v>
      </c>
      <c r="B2658" t="s">
        <v>20</v>
      </c>
      <c r="C2658" t="s">
        <v>96</v>
      </c>
      <c r="D2658" t="s">
        <v>22</v>
      </c>
      <c r="E2658">
        <v>53202</v>
      </c>
      <c r="F2658" t="s">
        <v>23</v>
      </c>
      <c r="G2658" t="s">
        <v>24</v>
      </c>
      <c r="H2658">
        <v>182</v>
      </c>
      <c r="I2658" t="s">
        <v>69</v>
      </c>
      <c r="J2658">
        <f>VLOOKUP(I2658,[1]Key!$A$1:$C$72,2,FALSE)</f>
        <v>43.048200000000001</v>
      </c>
      <c r="K2658">
        <f>VLOOKUP(I2658,[1]Key!$A$1:$C$72,3,FALSE)</f>
        <v>-87.900859999999994</v>
      </c>
      <c r="L2658" t="s">
        <v>43</v>
      </c>
      <c r="M2658">
        <f>VLOOKUP(L2658,[1]Key!$A$1:$C$72,2,FALSE)</f>
        <v>43.03886</v>
      </c>
      <c r="N2658">
        <f>VLOOKUP(L2658,[1]Key!$A$1:$C$72,3,FALSE)</f>
        <v>-87.902720000000002</v>
      </c>
      <c r="O2658">
        <v>5</v>
      </c>
      <c r="P2658">
        <v>0</v>
      </c>
      <c r="Q2658">
        <v>0.8</v>
      </c>
      <c r="R2658">
        <v>0.7</v>
      </c>
      <c r="S2658">
        <v>30</v>
      </c>
      <c r="T2658">
        <f t="shared" si="369"/>
        <v>-1</v>
      </c>
      <c r="U2658" s="1">
        <v>42793</v>
      </c>
      <c r="V2658" s="13">
        <f t="shared" si="370"/>
        <v>42767</v>
      </c>
      <c r="W2658" s="14">
        <f t="shared" si="371"/>
        <v>42793</v>
      </c>
      <c r="X2658" s="1" t="str">
        <f t="shared" si="372"/>
        <v>Monday</v>
      </c>
      <c r="Y2658" s="2">
        <v>0.34517361111111117</v>
      </c>
      <c r="Z2658" s="2">
        <f t="shared" si="373"/>
        <v>0.33333333333333331</v>
      </c>
      <c r="AA2658">
        <f>1</f>
        <v>1</v>
      </c>
      <c r="AB2658" s="1">
        <v>42793</v>
      </c>
      <c r="AC2658" s="13">
        <f t="shared" si="374"/>
        <v>42767</v>
      </c>
      <c r="AD2658" s="14">
        <f t="shared" si="375"/>
        <v>42793</v>
      </c>
      <c r="AE2658" s="1" t="str">
        <f t="shared" si="376"/>
        <v>Monday</v>
      </c>
      <c r="AF2658" s="2">
        <v>0.34900462962962964</v>
      </c>
      <c r="AG2658" s="2">
        <f t="shared" si="377"/>
        <v>0.33333333333333331</v>
      </c>
      <c r="AH2658" t="s">
        <v>27</v>
      </c>
    </row>
    <row r="2659" spans="1:34" x14ac:dyDescent="0.2">
      <c r="A2659">
        <v>1328721</v>
      </c>
      <c r="B2659" t="s">
        <v>20</v>
      </c>
      <c r="C2659" t="s">
        <v>28</v>
      </c>
      <c r="D2659" t="s">
        <v>22</v>
      </c>
      <c r="E2659">
        <v>53207</v>
      </c>
      <c r="F2659" t="s">
        <v>23</v>
      </c>
      <c r="G2659" t="s">
        <v>24</v>
      </c>
      <c r="H2659">
        <v>11158</v>
      </c>
      <c r="I2659" t="s">
        <v>85</v>
      </c>
      <c r="J2659">
        <f>VLOOKUP(I2659,[1]Key!$A$1:$C$72,2,FALSE)</f>
        <v>43.041646999999998</v>
      </c>
      <c r="K2659">
        <f>VLOOKUP(I2659,[1]Key!$A$1:$C$72,3,FALSE)</f>
        <v>-87.927257999999995</v>
      </c>
      <c r="L2659" t="s">
        <v>39</v>
      </c>
      <c r="M2659">
        <f>VLOOKUP(L2659,[1]Key!$A$1:$C$72,2,FALSE)</f>
        <v>43.03913</v>
      </c>
      <c r="N2659">
        <f>VLOOKUP(L2659,[1]Key!$A$1:$C$72,3,FALSE)</f>
        <v>-87.916150000000002</v>
      </c>
      <c r="O2659">
        <v>6</v>
      </c>
      <c r="P2659">
        <v>0</v>
      </c>
      <c r="Q2659">
        <v>0.9</v>
      </c>
      <c r="R2659">
        <v>0.9</v>
      </c>
      <c r="S2659">
        <v>36</v>
      </c>
      <c r="T2659">
        <f t="shared" si="369"/>
        <v>-1</v>
      </c>
      <c r="U2659" s="1">
        <v>42793</v>
      </c>
      <c r="V2659" s="13">
        <f t="shared" si="370"/>
        <v>42767</v>
      </c>
      <c r="W2659" s="14">
        <f t="shared" si="371"/>
        <v>42793</v>
      </c>
      <c r="X2659" s="1" t="str">
        <f t="shared" si="372"/>
        <v>Monday</v>
      </c>
      <c r="Y2659" s="2">
        <v>0.66238425925925926</v>
      </c>
      <c r="Z2659" s="2">
        <f t="shared" si="373"/>
        <v>0.66666666666666663</v>
      </c>
      <c r="AA2659">
        <f>1</f>
        <v>1</v>
      </c>
      <c r="AB2659" s="1">
        <v>42793</v>
      </c>
      <c r="AC2659" s="13">
        <f t="shared" si="374"/>
        <v>42767</v>
      </c>
      <c r="AD2659" s="14">
        <f t="shared" si="375"/>
        <v>42793</v>
      </c>
      <c r="AE2659" s="1" t="str">
        <f t="shared" si="376"/>
        <v>Monday</v>
      </c>
      <c r="AF2659" s="2">
        <v>0.66631944444444446</v>
      </c>
      <c r="AG2659" s="2">
        <f t="shared" si="377"/>
        <v>0.66666666666666663</v>
      </c>
      <c r="AH2659" t="s">
        <v>27</v>
      </c>
    </row>
    <row r="2660" spans="1:34" x14ac:dyDescent="0.2">
      <c r="A2660">
        <v>1417084</v>
      </c>
      <c r="B2660" t="s">
        <v>20</v>
      </c>
      <c r="C2660" t="s">
        <v>140</v>
      </c>
      <c r="D2660" t="s">
        <v>22</v>
      </c>
      <c r="E2660">
        <v>53188</v>
      </c>
      <c r="F2660" t="s">
        <v>23</v>
      </c>
      <c r="G2660" t="s">
        <v>24</v>
      </c>
      <c r="H2660">
        <v>5446</v>
      </c>
      <c r="I2660" t="s">
        <v>67</v>
      </c>
      <c r="J2660">
        <f>VLOOKUP(I2660,[1]Key!$A$1:$C$72,2,FALSE)</f>
        <v>43.074890000000003</v>
      </c>
      <c r="K2660">
        <f>VLOOKUP(I2660,[1]Key!$A$1:$C$72,3,FALSE)</f>
        <v>-87.882810000000006</v>
      </c>
      <c r="L2660" t="s">
        <v>93</v>
      </c>
      <c r="M2660">
        <f>VLOOKUP(L2660,[1]Key!$A$1:$C$72,2,FALSE)</f>
        <v>43.069021999999997</v>
      </c>
      <c r="N2660">
        <f>VLOOKUP(L2660,[1]Key!$A$1:$C$72,3,FALSE)</f>
        <v>-87.887940999999998</v>
      </c>
      <c r="O2660">
        <v>4</v>
      </c>
      <c r="P2660">
        <v>0</v>
      </c>
      <c r="Q2660">
        <v>0.6</v>
      </c>
      <c r="R2660">
        <v>0.6</v>
      </c>
      <c r="S2660">
        <v>24</v>
      </c>
      <c r="T2660">
        <f t="shared" si="369"/>
        <v>-1</v>
      </c>
      <c r="U2660" s="1">
        <v>42793</v>
      </c>
      <c r="V2660" s="13">
        <f t="shared" si="370"/>
        <v>42767</v>
      </c>
      <c r="W2660" s="14">
        <f t="shared" si="371"/>
        <v>42793</v>
      </c>
      <c r="X2660" s="1" t="str">
        <f t="shared" si="372"/>
        <v>Monday</v>
      </c>
      <c r="Y2660" s="2">
        <v>0.71667824074074071</v>
      </c>
      <c r="Z2660" s="2">
        <f t="shared" si="373"/>
        <v>0.70833333333333326</v>
      </c>
      <c r="AA2660">
        <f>1</f>
        <v>1</v>
      </c>
      <c r="AB2660" s="1">
        <v>42793</v>
      </c>
      <c r="AC2660" s="13">
        <f t="shared" si="374"/>
        <v>42767</v>
      </c>
      <c r="AD2660" s="14">
        <f t="shared" si="375"/>
        <v>42793</v>
      </c>
      <c r="AE2660" s="1" t="str">
        <f t="shared" si="376"/>
        <v>Monday</v>
      </c>
      <c r="AF2660" s="2">
        <v>0.72008101851851858</v>
      </c>
      <c r="AG2660" s="2">
        <f t="shared" si="377"/>
        <v>0.70833333333333326</v>
      </c>
      <c r="AH2660" t="s">
        <v>27</v>
      </c>
    </row>
    <row r="2661" spans="1:34" x14ac:dyDescent="0.2">
      <c r="A2661">
        <v>1482626</v>
      </c>
      <c r="B2661" t="s">
        <v>20</v>
      </c>
      <c r="C2661" t="s">
        <v>28</v>
      </c>
      <c r="D2661" t="s">
        <v>22</v>
      </c>
      <c r="E2661">
        <v>53207</v>
      </c>
      <c r="F2661" t="s">
        <v>23</v>
      </c>
      <c r="G2661" t="s">
        <v>24</v>
      </c>
      <c r="H2661">
        <v>11104</v>
      </c>
      <c r="I2661" t="s">
        <v>29</v>
      </c>
      <c r="J2661">
        <f>VLOOKUP(I2661,[1]Key!$A$1:$C$72,2,FALSE)</f>
        <v>43.042490000000001</v>
      </c>
      <c r="K2661">
        <f>VLOOKUP(I2661,[1]Key!$A$1:$C$72,3,FALSE)</f>
        <v>-87.909959999999998</v>
      </c>
      <c r="L2661" t="s">
        <v>82</v>
      </c>
      <c r="M2661">
        <f>VLOOKUP(L2661,[1]Key!$A$1:$C$72,2,FALSE)</f>
        <v>43.026229999999998</v>
      </c>
      <c r="N2661">
        <f>VLOOKUP(L2661,[1]Key!$A$1:$C$72,3,FALSE)</f>
        <v>-87.912809999999993</v>
      </c>
      <c r="O2661">
        <v>8</v>
      </c>
      <c r="P2661">
        <v>0</v>
      </c>
      <c r="Q2661">
        <v>1.2</v>
      </c>
      <c r="R2661">
        <v>1.1000000000000001</v>
      </c>
      <c r="S2661">
        <v>48</v>
      </c>
      <c r="T2661">
        <f t="shared" si="369"/>
        <v>-1</v>
      </c>
      <c r="U2661" s="1">
        <v>42793</v>
      </c>
      <c r="V2661" s="13">
        <f t="shared" si="370"/>
        <v>42767</v>
      </c>
      <c r="W2661" s="14">
        <f t="shared" si="371"/>
        <v>42793</v>
      </c>
      <c r="X2661" s="1" t="str">
        <f t="shared" si="372"/>
        <v>Monday</v>
      </c>
      <c r="Y2661" s="2">
        <v>0.72157407407407403</v>
      </c>
      <c r="Z2661" s="2">
        <f t="shared" si="373"/>
        <v>0.70833333333333326</v>
      </c>
      <c r="AA2661">
        <f>1</f>
        <v>1</v>
      </c>
      <c r="AB2661" s="1">
        <v>42793</v>
      </c>
      <c r="AC2661" s="13">
        <f t="shared" si="374"/>
        <v>42767</v>
      </c>
      <c r="AD2661" s="14">
        <f t="shared" si="375"/>
        <v>42793</v>
      </c>
      <c r="AE2661" s="1" t="str">
        <f t="shared" si="376"/>
        <v>Monday</v>
      </c>
      <c r="AF2661" s="2">
        <v>0.72729166666666656</v>
      </c>
      <c r="AG2661" s="2">
        <f t="shared" si="377"/>
        <v>0.70833333333333326</v>
      </c>
      <c r="AH2661" t="s">
        <v>27</v>
      </c>
    </row>
    <row r="2662" spans="1:34" x14ac:dyDescent="0.2">
      <c r="A2662">
        <v>563412</v>
      </c>
      <c r="B2662" t="s">
        <v>20</v>
      </c>
      <c r="C2662" t="s">
        <v>45</v>
      </c>
      <c r="D2662" t="s">
        <v>46</v>
      </c>
      <c r="E2662">
        <v>60043</v>
      </c>
      <c r="F2662" t="s">
        <v>23</v>
      </c>
      <c r="G2662" t="s">
        <v>24</v>
      </c>
      <c r="H2662">
        <v>5438</v>
      </c>
      <c r="I2662" t="s">
        <v>47</v>
      </c>
      <c r="J2662">
        <f>VLOOKUP(I2662,[1]Key!$A$1:$C$72,2,FALSE)</f>
        <v>43.049230000000001</v>
      </c>
      <c r="K2662">
        <f>VLOOKUP(I2662,[1]Key!$A$1:$C$72,3,FALSE)</f>
        <v>-87.911940000000001</v>
      </c>
      <c r="L2662" t="s">
        <v>33</v>
      </c>
      <c r="M2662">
        <f>VLOOKUP(L2662,[1]Key!$A$1:$C$72,2,FALSE)</f>
        <v>43.034619999999997</v>
      </c>
      <c r="N2662">
        <f>VLOOKUP(L2662,[1]Key!$A$1:$C$72,3,FALSE)</f>
        <v>-87.917500000000004</v>
      </c>
      <c r="O2662">
        <v>13</v>
      </c>
      <c r="P2662">
        <v>0</v>
      </c>
      <c r="Q2662">
        <v>2</v>
      </c>
      <c r="R2662">
        <v>1.9</v>
      </c>
      <c r="S2662">
        <v>78</v>
      </c>
      <c r="T2662">
        <f t="shared" si="369"/>
        <v>-1</v>
      </c>
      <c r="U2662" s="1">
        <v>42793</v>
      </c>
      <c r="V2662" s="13">
        <f t="shared" si="370"/>
        <v>42767</v>
      </c>
      <c r="W2662" s="14">
        <f t="shared" si="371"/>
        <v>42793</v>
      </c>
      <c r="X2662" s="1" t="str">
        <f t="shared" si="372"/>
        <v>Monday</v>
      </c>
      <c r="Y2662" s="2">
        <v>0.7252777777777778</v>
      </c>
      <c r="Z2662" s="2">
        <f t="shared" si="373"/>
        <v>0.70833333333333326</v>
      </c>
      <c r="AA2662">
        <f>1</f>
        <v>1</v>
      </c>
      <c r="AB2662" s="1">
        <v>42793</v>
      </c>
      <c r="AC2662" s="13">
        <f t="shared" si="374"/>
        <v>42767</v>
      </c>
      <c r="AD2662" s="14">
        <f t="shared" si="375"/>
        <v>42793</v>
      </c>
      <c r="AE2662" s="1" t="str">
        <f t="shared" si="376"/>
        <v>Monday</v>
      </c>
      <c r="AF2662" s="2">
        <v>0.7340740740740741</v>
      </c>
      <c r="AG2662" s="2">
        <f t="shared" si="377"/>
        <v>0.75</v>
      </c>
      <c r="AH2662" t="s">
        <v>27</v>
      </c>
    </row>
    <row r="2663" spans="1:34" x14ac:dyDescent="0.2">
      <c r="A2663">
        <v>1137916</v>
      </c>
      <c r="B2663" t="s">
        <v>20</v>
      </c>
      <c r="C2663" t="s">
        <v>100</v>
      </c>
      <c r="D2663" t="s">
        <v>22</v>
      </c>
      <c r="E2663">
        <v>53202</v>
      </c>
      <c r="F2663" t="s">
        <v>23</v>
      </c>
      <c r="G2663" t="s">
        <v>24</v>
      </c>
      <c r="H2663">
        <v>5524</v>
      </c>
      <c r="I2663" t="s">
        <v>32</v>
      </c>
      <c r="J2663">
        <f>VLOOKUP(I2663,[1]Key!$A$1:$C$72,2,FALSE)</f>
        <v>43.038719999999998</v>
      </c>
      <c r="K2663">
        <f>VLOOKUP(I2663,[1]Key!$A$1:$C$72,3,FALSE)</f>
        <v>-87.905339999999995</v>
      </c>
      <c r="L2663" t="s">
        <v>80</v>
      </c>
      <c r="M2663">
        <f>VLOOKUP(L2663,[1]Key!$A$1:$C$72,2,FALSE)</f>
        <v>43.052460000000004</v>
      </c>
      <c r="N2663">
        <f>VLOOKUP(L2663,[1]Key!$A$1:$C$72,3,FALSE)</f>
        <v>-87.891000000000005</v>
      </c>
      <c r="O2663">
        <v>10</v>
      </c>
      <c r="P2663">
        <v>0</v>
      </c>
      <c r="Q2663">
        <v>1.5</v>
      </c>
      <c r="R2663">
        <v>1.4</v>
      </c>
      <c r="S2663">
        <v>60</v>
      </c>
      <c r="T2663">
        <f t="shared" si="369"/>
        <v>-1</v>
      </c>
      <c r="U2663" s="1">
        <v>42793</v>
      </c>
      <c r="V2663" s="13">
        <f t="shared" si="370"/>
        <v>42767</v>
      </c>
      <c r="W2663" s="14">
        <f t="shared" si="371"/>
        <v>42793</v>
      </c>
      <c r="X2663" s="1" t="str">
        <f t="shared" si="372"/>
        <v>Monday</v>
      </c>
      <c r="Y2663" s="2">
        <v>0.76276620370370374</v>
      </c>
      <c r="Z2663" s="2">
        <f t="shared" si="373"/>
        <v>0.75</v>
      </c>
      <c r="AA2663">
        <f>1</f>
        <v>1</v>
      </c>
      <c r="AB2663" s="1">
        <v>42793</v>
      </c>
      <c r="AC2663" s="13">
        <f t="shared" si="374"/>
        <v>42767</v>
      </c>
      <c r="AD2663" s="14">
        <f t="shared" si="375"/>
        <v>42793</v>
      </c>
      <c r="AE2663" s="1" t="str">
        <f t="shared" si="376"/>
        <v>Monday</v>
      </c>
      <c r="AF2663" s="2">
        <v>0.76966435185185178</v>
      </c>
      <c r="AG2663" s="2">
        <f t="shared" si="377"/>
        <v>0.75</v>
      </c>
      <c r="AH2663" t="s">
        <v>27</v>
      </c>
    </row>
    <row r="2664" spans="1:34" x14ac:dyDescent="0.2">
      <c r="A2664">
        <v>563412</v>
      </c>
      <c r="B2664" t="s">
        <v>20</v>
      </c>
      <c r="C2664" t="s">
        <v>45</v>
      </c>
      <c r="D2664" t="s">
        <v>46</v>
      </c>
      <c r="E2664">
        <v>60043</v>
      </c>
      <c r="F2664" t="s">
        <v>23</v>
      </c>
      <c r="G2664" t="s">
        <v>24</v>
      </c>
      <c r="H2664">
        <v>5438</v>
      </c>
      <c r="I2664" t="s">
        <v>33</v>
      </c>
      <c r="J2664">
        <f>VLOOKUP(I2664,[1]Key!$A$1:$C$72,2,FALSE)</f>
        <v>43.034619999999997</v>
      </c>
      <c r="K2664">
        <f>VLOOKUP(I2664,[1]Key!$A$1:$C$72,3,FALSE)</f>
        <v>-87.917500000000004</v>
      </c>
      <c r="L2664" t="s">
        <v>47</v>
      </c>
      <c r="M2664">
        <f>VLOOKUP(L2664,[1]Key!$A$1:$C$72,2,FALSE)</f>
        <v>43.049230000000001</v>
      </c>
      <c r="N2664">
        <f>VLOOKUP(L2664,[1]Key!$A$1:$C$72,3,FALSE)</f>
        <v>-87.911940000000001</v>
      </c>
      <c r="O2664">
        <v>8</v>
      </c>
      <c r="P2664">
        <v>0</v>
      </c>
      <c r="Q2664">
        <v>1.2</v>
      </c>
      <c r="R2664">
        <v>1.1000000000000001</v>
      </c>
      <c r="S2664">
        <v>48</v>
      </c>
      <c r="T2664">
        <f t="shared" si="369"/>
        <v>-1</v>
      </c>
      <c r="U2664" s="1">
        <v>42794</v>
      </c>
      <c r="V2664" s="13">
        <f t="shared" si="370"/>
        <v>42767</v>
      </c>
      <c r="W2664" s="14">
        <f t="shared" si="371"/>
        <v>42794</v>
      </c>
      <c r="X2664" s="1" t="str">
        <f t="shared" si="372"/>
        <v>Tuesday</v>
      </c>
      <c r="Y2664" s="2">
        <v>0.32533564814814814</v>
      </c>
      <c r="Z2664" s="2">
        <f t="shared" si="373"/>
        <v>0.33333333333333331</v>
      </c>
      <c r="AA2664">
        <f>1</f>
        <v>1</v>
      </c>
      <c r="AB2664" s="1">
        <v>42794</v>
      </c>
      <c r="AC2664" s="13">
        <f t="shared" si="374"/>
        <v>42767</v>
      </c>
      <c r="AD2664" s="14">
        <f t="shared" si="375"/>
        <v>42794</v>
      </c>
      <c r="AE2664" s="1" t="str">
        <f t="shared" si="376"/>
        <v>Tuesday</v>
      </c>
      <c r="AF2664" s="2">
        <v>0.33077546296296295</v>
      </c>
      <c r="AG2664" s="2">
        <f t="shared" si="377"/>
        <v>0.33333333333333331</v>
      </c>
      <c r="AH2664" t="s">
        <v>27</v>
      </c>
    </row>
    <row r="2665" spans="1:34" x14ac:dyDescent="0.2">
      <c r="A2665">
        <v>550946</v>
      </c>
      <c r="B2665" t="s">
        <v>20</v>
      </c>
      <c r="C2665" t="s">
        <v>28</v>
      </c>
      <c r="D2665" t="s">
        <v>22</v>
      </c>
      <c r="E2665">
        <v>53202</v>
      </c>
      <c r="F2665" t="s">
        <v>23</v>
      </c>
      <c r="G2665" t="s">
        <v>24</v>
      </c>
      <c r="H2665">
        <v>11150</v>
      </c>
      <c r="I2665" t="s">
        <v>31</v>
      </c>
      <c r="J2665">
        <f>VLOOKUP(I2665,[1]Key!$A$1:$C$72,2,FALSE)</f>
        <v>43.03519</v>
      </c>
      <c r="K2665">
        <f>VLOOKUP(I2665,[1]Key!$A$1:$C$72,3,FALSE)</f>
        <v>-87.907390000000007</v>
      </c>
      <c r="L2665" t="s">
        <v>33</v>
      </c>
      <c r="M2665">
        <f>VLOOKUP(L2665,[1]Key!$A$1:$C$72,2,FALSE)</f>
        <v>43.034619999999997</v>
      </c>
      <c r="N2665">
        <f>VLOOKUP(L2665,[1]Key!$A$1:$C$72,3,FALSE)</f>
        <v>-87.917500000000004</v>
      </c>
      <c r="O2665">
        <v>13</v>
      </c>
      <c r="P2665">
        <v>0</v>
      </c>
      <c r="Q2665">
        <v>2</v>
      </c>
      <c r="R2665">
        <v>1.9</v>
      </c>
      <c r="S2665">
        <v>78</v>
      </c>
      <c r="T2665">
        <f t="shared" si="369"/>
        <v>-1</v>
      </c>
      <c r="U2665" s="1">
        <v>42794</v>
      </c>
      <c r="V2665" s="13">
        <f t="shared" si="370"/>
        <v>42767</v>
      </c>
      <c r="W2665" s="14">
        <f t="shared" si="371"/>
        <v>42794</v>
      </c>
      <c r="X2665" s="1" t="str">
        <f t="shared" si="372"/>
        <v>Tuesday</v>
      </c>
      <c r="Y2665" s="2">
        <v>0.36660879629629628</v>
      </c>
      <c r="Z2665" s="2">
        <f t="shared" si="373"/>
        <v>0.375</v>
      </c>
      <c r="AA2665">
        <f>1</f>
        <v>1</v>
      </c>
      <c r="AB2665" s="1">
        <v>42794</v>
      </c>
      <c r="AC2665" s="13">
        <f t="shared" si="374"/>
        <v>42767</v>
      </c>
      <c r="AD2665" s="14">
        <f t="shared" si="375"/>
        <v>42794</v>
      </c>
      <c r="AE2665" s="1" t="str">
        <f t="shared" si="376"/>
        <v>Tuesday</v>
      </c>
      <c r="AF2665" s="2">
        <v>0.37524305555555554</v>
      </c>
      <c r="AG2665" s="2">
        <f t="shared" si="377"/>
        <v>0.375</v>
      </c>
      <c r="AH2665" t="s">
        <v>27</v>
      </c>
    </row>
    <row r="2666" spans="1:34" x14ac:dyDescent="0.2">
      <c r="A2666">
        <v>1269318</v>
      </c>
      <c r="B2666" t="s">
        <v>20</v>
      </c>
      <c r="C2666" t="s">
        <v>28</v>
      </c>
      <c r="D2666" t="s">
        <v>22</v>
      </c>
      <c r="E2666">
        <v>53204</v>
      </c>
      <c r="F2666" t="s">
        <v>23</v>
      </c>
      <c r="G2666" t="s">
        <v>24</v>
      </c>
      <c r="H2666">
        <v>5588</v>
      </c>
      <c r="I2666" t="s">
        <v>33</v>
      </c>
      <c r="J2666">
        <f>VLOOKUP(I2666,[1]Key!$A$1:$C$72,2,FALSE)</f>
        <v>43.034619999999997</v>
      </c>
      <c r="K2666">
        <f>VLOOKUP(I2666,[1]Key!$A$1:$C$72,3,FALSE)</f>
        <v>-87.917500000000004</v>
      </c>
      <c r="L2666" t="s">
        <v>39</v>
      </c>
      <c r="M2666">
        <f>VLOOKUP(L2666,[1]Key!$A$1:$C$72,2,FALSE)</f>
        <v>43.03913</v>
      </c>
      <c r="N2666">
        <f>VLOOKUP(L2666,[1]Key!$A$1:$C$72,3,FALSE)</f>
        <v>-87.916150000000002</v>
      </c>
      <c r="O2666">
        <v>5</v>
      </c>
      <c r="P2666">
        <v>0</v>
      </c>
      <c r="Q2666">
        <v>0.8</v>
      </c>
      <c r="R2666">
        <v>0.7</v>
      </c>
      <c r="S2666">
        <v>30</v>
      </c>
      <c r="T2666">
        <f t="shared" si="369"/>
        <v>-1</v>
      </c>
      <c r="U2666" s="1">
        <v>42794</v>
      </c>
      <c r="V2666" s="13">
        <f t="shared" si="370"/>
        <v>42767</v>
      </c>
      <c r="W2666" s="14">
        <f t="shared" si="371"/>
        <v>42794</v>
      </c>
      <c r="X2666" s="1" t="str">
        <f t="shared" si="372"/>
        <v>Tuesday</v>
      </c>
      <c r="Y2666" s="2">
        <v>0.38277777777777783</v>
      </c>
      <c r="Z2666" s="2">
        <f t="shared" si="373"/>
        <v>0.375</v>
      </c>
      <c r="AA2666">
        <f>1</f>
        <v>1</v>
      </c>
      <c r="AB2666" s="1">
        <v>42794</v>
      </c>
      <c r="AC2666" s="13">
        <f t="shared" si="374"/>
        <v>42767</v>
      </c>
      <c r="AD2666" s="14">
        <f t="shared" si="375"/>
        <v>42794</v>
      </c>
      <c r="AE2666" s="1" t="str">
        <f t="shared" si="376"/>
        <v>Tuesday</v>
      </c>
      <c r="AF2666" s="2">
        <v>0.38616898148148149</v>
      </c>
      <c r="AG2666" s="2">
        <f t="shared" si="377"/>
        <v>0.375</v>
      </c>
      <c r="AH2666" t="s">
        <v>27</v>
      </c>
    </row>
    <row r="2667" spans="1:34" x14ac:dyDescent="0.2">
      <c r="A2667">
        <v>946290</v>
      </c>
      <c r="B2667" t="s">
        <v>20</v>
      </c>
      <c r="C2667" t="s">
        <v>28</v>
      </c>
      <c r="D2667" t="s">
        <v>22</v>
      </c>
      <c r="E2667">
        <v>53208</v>
      </c>
      <c r="F2667" t="s">
        <v>23</v>
      </c>
      <c r="G2667" t="s">
        <v>24</v>
      </c>
      <c r="H2667">
        <v>11105</v>
      </c>
      <c r="I2667" t="s">
        <v>93</v>
      </c>
      <c r="J2667">
        <f>VLOOKUP(I2667,[1]Key!$A$1:$C$72,2,FALSE)</f>
        <v>43.069021999999997</v>
      </c>
      <c r="K2667">
        <f>VLOOKUP(I2667,[1]Key!$A$1:$C$72,3,FALSE)</f>
        <v>-87.887940999999998</v>
      </c>
      <c r="L2667" t="s">
        <v>87</v>
      </c>
      <c r="M2667">
        <f>VLOOKUP(L2667,[1]Key!$A$1:$C$72,2,FALSE)</f>
        <v>43.077359999999999</v>
      </c>
      <c r="N2667">
        <f>VLOOKUP(L2667,[1]Key!$A$1:$C$72,3,FALSE)</f>
        <v>-87.880769999999998</v>
      </c>
      <c r="O2667">
        <v>7</v>
      </c>
      <c r="P2667">
        <v>0</v>
      </c>
      <c r="Q2667">
        <v>1.1000000000000001</v>
      </c>
      <c r="R2667">
        <v>1</v>
      </c>
      <c r="S2667">
        <v>42</v>
      </c>
      <c r="T2667">
        <f t="shared" si="369"/>
        <v>-1</v>
      </c>
      <c r="U2667" s="1">
        <v>42794</v>
      </c>
      <c r="V2667" s="13">
        <f t="shared" si="370"/>
        <v>42767</v>
      </c>
      <c r="W2667" s="14">
        <f t="shared" si="371"/>
        <v>42794</v>
      </c>
      <c r="X2667" s="1" t="str">
        <f t="shared" si="372"/>
        <v>Tuesday</v>
      </c>
      <c r="Y2667" s="2">
        <v>0.39420138888888889</v>
      </c>
      <c r="Z2667" s="2">
        <f t="shared" si="373"/>
        <v>0.375</v>
      </c>
      <c r="AA2667">
        <f>1</f>
        <v>1</v>
      </c>
      <c r="AB2667" s="1">
        <v>42794</v>
      </c>
      <c r="AC2667" s="13">
        <f t="shared" si="374"/>
        <v>42767</v>
      </c>
      <c r="AD2667" s="14">
        <f t="shared" si="375"/>
        <v>42794</v>
      </c>
      <c r="AE2667" s="1" t="str">
        <f t="shared" si="376"/>
        <v>Tuesday</v>
      </c>
      <c r="AF2667" s="2">
        <v>0.3991319444444445</v>
      </c>
      <c r="AG2667" s="2">
        <f t="shared" si="377"/>
        <v>0.41666666666666663</v>
      </c>
      <c r="AH2667" t="s">
        <v>27</v>
      </c>
    </row>
    <row r="2668" spans="1:34" x14ac:dyDescent="0.2">
      <c r="A2668">
        <v>1257700</v>
      </c>
      <c r="B2668" t="s">
        <v>20</v>
      </c>
      <c r="C2668" t="s">
        <v>28</v>
      </c>
      <c r="D2668" t="s">
        <v>22</v>
      </c>
      <c r="E2668">
        <v>53202</v>
      </c>
      <c r="F2668" t="s">
        <v>23</v>
      </c>
      <c r="G2668" t="s">
        <v>24</v>
      </c>
      <c r="H2668">
        <v>11138</v>
      </c>
      <c r="I2668" t="s">
        <v>105</v>
      </c>
      <c r="J2668">
        <f>VLOOKUP(I2668,[1]Key!$A$1:$C$72,2,FALSE)</f>
        <v>43.020020000000002</v>
      </c>
      <c r="K2668">
        <f>VLOOKUP(I2668,[1]Key!$A$1:$C$72,3,FALSE)</f>
        <v>-87.912540000000007</v>
      </c>
      <c r="L2668" t="s">
        <v>31</v>
      </c>
      <c r="M2668">
        <f>VLOOKUP(L2668,[1]Key!$A$1:$C$72,2,FALSE)</f>
        <v>43.03519</v>
      </c>
      <c r="N2668">
        <f>VLOOKUP(L2668,[1]Key!$A$1:$C$72,3,FALSE)</f>
        <v>-87.907390000000007</v>
      </c>
      <c r="O2668">
        <v>9</v>
      </c>
      <c r="P2668">
        <v>0</v>
      </c>
      <c r="Q2668">
        <v>1.4</v>
      </c>
      <c r="R2668">
        <v>1.3</v>
      </c>
      <c r="S2668">
        <v>54</v>
      </c>
      <c r="T2668">
        <f t="shared" si="369"/>
        <v>-1</v>
      </c>
      <c r="U2668" s="1">
        <v>42794</v>
      </c>
      <c r="V2668" s="13">
        <f t="shared" si="370"/>
        <v>42767</v>
      </c>
      <c r="W2668" s="14">
        <f t="shared" si="371"/>
        <v>42794</v>
      </c>
      <c r="X2668" s="1" t="str">
        <f t="shared" si="372"/>
        <v>Tuesday</v>
      </c>
      <c r="Y2668" s="2">
        <v>0.48252314814814817</v>
      </c>
      <c r="Z2668" s="2">
        <f t="shared" si="373"/>
        <v>0.5</v>
      </c>
      <c r="AA2668">
        <f>1</f>
        <v>1</v>
      </c>
      <c r="AB2668" s="1">
        <v>42794</v>
      </c>
      <c r="AC2668" s="13">
        <f t="shared" si="374"/>
        <v>42767</v>
      </c>
      <c r="AD2668" s="14">
        <f t="shared" si="375"/>
        <v>42794</v>
      </c>
      <c r="AE2668" s="1" t="str">
        <f t="shared" si="376"/>
        <v>Tuesday</v>
      </c>
      <c r="AF2668" s="2">
        <v>0.48819444444444443</v>
      </c>
      <c r="AG2668" s="2">
        <f t="shared" si="377"/>
        <v>0.5</v>
      </c>
      <c r="AH2668" t="s">
        <v>27</v>
      </c>
    </row>
    <row r="2669" spans="1:34" x14ac:dyDescent="0.2">
      <c r="A2669">
        <v>1154367</v>
      </c>
      <c r="B2669" t="s">
        <v>20</v>
      </c>
      <c r="C2669" t="s">
        <v>28</v>
      </c>
      <c r="D2669" t="s">
        <v>22</v>
      </c>
      <c r="E2669">
        <v>53202</v>
      </c>
      <c r="F2669" t="s">
        <v>23</v>
      </c>
      <c r="G2669" t="s">
        <v>24</v>
      </c>
      <c r="H2669">
        <v>11101</v>
      </c>
      <c r="I2669" t="s">
        <v>43</v>
      </c>
      <c r="J2669">
        <f>VLOOKUP(I2669,[1]Key!$A$1:$C$72,2,FALSE)</f>
        <v>43.03886</v>
      </c>
      <c r="K2669">
        <f>VLOOKUP(I2669,[1]Key!$A$1:$C$72,3,FALSE)</f>
        <v>-87.902720000000002</v>
      </c>
      <c r="L2669" t="s">
        <v>31</v>
      </c>
      <c r="M2669">
        <f>VLOOKUP(L2669,[1]Key!$A$1:$C$72,2,FALSE)</f>
        <v>43.03519</v>
      </c>
      <c r="N2669">
        <f>VLOOKUP(L2669,[1]Key!$A$1:$C$72,3,FALSE)</f>
        <v>-87.907390000000007</v>
      </c>
      <c r="O2669">
        <v>8</v>
      </c>
      <c r="P2669">
        <v>0</v>
      </c>
      <c r="Q2669">
        <v>1.2</v>
      </c>
      <c r="R2669">
        <v>1.1000000000000001</v>
      </c>
      <c r="S2669">
        <v>48</v>
      </c>
      <c r="T2669">
        <f t="shared" si="369"/>
        <v>-1</v>
      </c>
      <c r="U2669" s="1">
        <v>42794</v>
      </c>
      <c r="V2669" s="13">
        <f t="shared" si="370"/>
        <v>42767</v>
      </c>
      <c r="W2669" s="14">
        <f t="shared" si="371"/>
        <v>42794</v>
      </c>
      <c r="X2669" s="1" t="str">
        <f t="shared" si="372"/>
        <v>Tuesday</v>
      </c>
      <c r="Y2669" s="2">
        <v>0.48303240740740744</v>
      </c>
      <c r="Z2669" s="2">
        <f t="shared" si="373"/>
        <v>0.5</v>
      </c>
      <c r="AA2669">
        <f>1</f>
        <v>1</v>
      </c>
      <c r="AB2669" s="1">
        <v>42794</v>
      </c>
      <c r="AC2669" s="13">
        <f t="shared" si="374"/>
        <v>42767</v>
      </c>
      <c r="AD2669" s="14">
        <f t="shared" si="375"/>
        <v>42794</v>
      </c>
      <c r="AE2669" s="1" t="str">
        <f t="shared" si="376"/>
        <v>Tuesday</v>
      </c>
      <c r="AF2669" s="2">
        <v>0.48844907407407406</v>
      </c>
      <c r="AG2669" s="2">
        <f t="shared" si="377"/>
        <v>0.5</v>
      </c>
      <c r="AH2669" t="s">
        <v>27</v>
      </c>
    </row>
    <row r="2670" spans="1:34" x14ac:dyDescent="0.2">
      <c r="A2670">
        <v>550946</v>
      </c>
      <c r="B2670" t="s">
        <v>20</v>
      </c>
      <c r="C2670" t="s">
        <v>28</v>
      </c>
      <c r="D2670" t="s">
        <v>22</v>
      </c>
      <c r="E2670">
        <v>53202</v>
      </c>
      <c r="F2670" t="s">
        <v>23</v>
      </c>
      <c r="G2670" t="s">
        <v>24</v>
      </c>
      <c r="H2670">
        <v>255</v>
      </c>
      <c r="I2670" t="s">
        <v>33</v>
      </c>
      <c r="J2670">
        <f>VLOOKUP(I2670,[1]Key!$A$1:$C$72,2,FALSE)</f>
        <v>43.034619999999997</v>
      </c>
      <c r="K2670">
        <f>VLOOKUP(I2670,[1]Key!$A$1:$C$72,3,FALSE)</f>
        <v>-87.917500000000004</v>
      </c>
      <c r="L2670" t="s">
        <v>31</v>
      </c>
      <c r="M2670">
        <f>VLOOKUP(L2670,[1]Key!$A$1:$C$72,2,FALSE)</f>
        <v>43.03519</v>
      </c>
      <c r="N2670">
        <f>VLOOKUP(L2670,[1]Key!$A$1:$C$72,3,FALSE)</f>
        <v>-87.907390000000007</v>
      </c>
      <c r="O2670">
        <v>5</v>
      </c>
      <c r="P2670">
        <v>0</v>
      </c>
      <c r="Q2670">
        <v>0.8</v>
      </c>
      <c r="R2670">
        <v>0.7</v>
      </c>
      <c r="S2670">
        <v>30</v>
      </c>
      <c r="T2670">
        <f t="shared" si="369"/>
        <v>-1</v>
      </c>
      <c r="U2670" s="1">
        <v>42794</v>
      </c>
      <c r="V2670" s="13">
        <f t="shared" si="370"/>
        <v>42767</v>
      </c>
      <c r="W2670" s="14">
        <f t="shared" si="371"/>
        <v>42794</v>
      </c>
      <c r="X2670" s="1" t="str">
        <f t="shared" si="372"/>
        <v>Tuesday</v>
      </c>
      <c r="Y2670" s="2">
        <v>0.52879629629629632</v>
      </c>
      <c r="Z2670" s="2">
        <f t="shared" si="373"/>
        <v>0.54166666666666663</v>
      </c>
      <c r="AA2670">
        <f>1</f>
        <v>1</v>
      </c>
      <c r="AB2670" s="1">
        <v>42794</v>
      </c>
      <c r="AC2670" s="13">
        <f t="shared" si="374"/>
        <v>42767</v>
      </c>
      <c r="AD2670" s="14">
        <f t="shared" si="375"/>
        <v>42794</v>
      </c>
      <c r="AE2670" s="1" t="str">
        <f t="shared" si="376"/>
        <v>Tuesday</v>
      </c>
      <c r="AF2670" s="2">
        <v>0.53204861111111112</v>
      </c>
      <c r="AG2670" s="2">
        <f t="shared" si="377"/>
        <v>0.54166666666666663</v>
      </c>
      <c r="AH2670" t="s">
        <v>27</v>
      </c>
    </row>
    <row r="2671" spans="1:34" x14ac:dyDescent="0.2">
      <c r="A2671">
        <v>550946</v>
      </c>
      <c r="B2671" t="s">
        <v>20</v>
      </c>
      <c r="C2671" t="s">
        <v>28</v>
      </c>
      <c r="D2671" t="s">
        <v>22</v>
      </c>
      <c r="E2671">
        <v>53202</v>
      </c>
      <c r="F2671" t="s">
        <v>23</v>
      </c>
      <c r="G2671" t="s">
        <v>24</v>
      </c>
      <c r="H2671">
        <v>243</v>
      </c>
      <c r="I2671" t="s">
        <v>31</v>
      </c>
      <c r="J2671">
        <f>VLOOKUP(I2671,[1]Key!$A$1:$C$72,2,FALSE)</f>
        <v>43.03519</v>
      </c>
      <c r="K2671">
        <f>VLOOKUP(I2671,[1]Key!$A$1:$C$72,3,FALSE)</f>
        <v>-87.907390000000007</v>
      </c>
      <c r="L2671" t="s">
        <v>33</v>
      </c>
      <c r="M2671">
        <f>VLOOKUP(L2671,[1]Key!$A$1:$C$72,2,FALSE)</f>
        <v>43.034619999999997</v>
      </c>
      <c r="N2671">
        <f>VLOOKUP(L2671,[1]Key!$A$1:$C$72,3,FALSE)</f>
        <v>-87.917500000000004</v>
      </c>
      <c r="O2671">
        <v>10</v>
      </c>
      <c r="P2671">
        <v>0</v>
      </c>
      <c r="Q2671">
        <v>1.5</v>
      </c>
      <c r="R2671">
        <v>1.4</v>
      </c>
      <c r="S2671">
        <v>60</v>
      </c>
      <c r="T2671">
        <f t="shared" si="369"/>
        <v>-1</v>
      </c>
      <c r="U2671" s="1">
        <v>42794</v>
      </c>
      <c r="V2671" s="13">
        <f t="shared" si="370"/>
        <v>42767</v>
      </c>
      <c r="W2671" s="14">
        <f t="shared" si="371"/>
        <v>42794</v>
      </c>
      <c r="X2671" s="1" t="str">
        <f t="shared" si="372"/>
        <v>Tuesday</v>
      </c>
      <c r="Y2671" s="2">
        <v>0.55521990740740745</v>
      </c>
      <c r="Z2671" s="2">
        <f t="shared" si="373"/>
        <v>0.54166666666666663</v>
      </c>
      <c r="AA2671">
        <f>1</f>
        <v>1</v>
      </c>
      <c r="AB2671" s="1">
        <v>42794</v>
      </c>
      <c r="AC2671" s="13">
        <f t="shared" si="374"/>
        <v>42767</v>
      </c>
      <c r="AD2671" s="14">
        <f t="shared" si="375"/>
        <v>42794</v>
      </c>
      <c r="AE2671" s="1" t="str">
        <f t="shared" si="376"/>
        <v>Tuesday</v>
      </c>
      <c r="AF2671" s="2">
        <v>0.5619791666666667</v>
      </c>
      <c r="AG2671" s="2">
        <f t="shared" si="377"/>
        <v>0.54166666666666663</v>
      </c>
      <c r="AH2671" t="s">
        <v>27</v>
      </c>
    </row>
    <row r="2672" spans="1:34" x14ac:dyDescent="0.2">
      <c r="A2672">
        <v>1269318</v>
      </c>
      <c r="B2672" t="s">
        <v>20</v>
      </c>
      <c r="C2672" t="s">
        <v>28</v>
      </c>
      <c r="D2672" t="s">
        <v>22</v>
      </c>
      <c r="E2672">
        <v>53204</v>
      </c>
      <c r="F2672" t="s">
        <v>23</v>
      </c>
      <c r="G2672" t="s">
        <v>24</v>
      </c>
      <c r="H2672">
        <v>5588</v>
      </c>
      <c r="I2672" t="s">
        <v>39</v>
      </c>
      <c r="J2672">
        <f>VLOOKUP(I2672,[1]Key!$A$1:$C$72,2,FALSE)</f>
        <v>43.03913</v>
      </c>
      <c r="K2672">
        <f>VLOOKUP(I2672,[1]Key!$A$1:$C$72,3,FALSE)</f>
        <v>-87.916150000000002</v>
      </c>
      <c r="L2672" t="s">
        <v>33</v>
      </c>
      <c r="M2672">
        <f>VLOOKUP(L2672,[1]Key!$A$1:$C$72,2,FALSE)</f>
        <v>43.034619999999997</v>
      </c>
      <c r="N2672">
        <f>VLOOKUP(L2672,[1]Key!$A$1:$C$72,3,FALSE)</f>
        <v>-87.917500000000004</v>
      </c>
      <c r="O2672">
        <v>8</v>
      </c>
      <c r="P2672">
        <v>0</v>
      </c>
      <c r="Q2672">
        <v>1.2</v>
      </c>
      <c r="R2672">
        <v>1.1000000000000001</v>
      </c>
      <c r="S2672">
        <v>48</v>
      </c>
      <c r="T2672">
        <f t="shared" si="369"/>
        <v>-1</v>
      </c>
      <c r="U2672" s="1">
        <v>42794</v>
      </c>
      <c r="V2672" s="13">
        <f t="shared" si="370"/>
        <v>42767</v>
      </c>
      <c r="W2672" s="14">
        <f t="shared" si="371"/>
        <v>42794</v>
      </c>
      <c r="X2672" s="1" t="str">
        <f t="shared" si="372"/>
        <v>Tuesday</v>
      </c>
      <c r="Y2672" s="2">
        <v>0.67930555555555561</v>
      </c>
      <c r="Z2672" s="2">
        <f t="shared" si="373"/>
        <v>0.66666666666666663</v>
      </c>
      <c r="AA2672">
        <f>1</f>
        <v>1</v>
      </c>
      <c r="AB2672" s="1">
        <v>42794</v>
      </c>
      <c r="AC2672" s="13">
        <f t="shared" si="374"/>
        <v>42767</v>
      </c>
      <c r="AD2672" s="14">
        <f t="shared" si="375"/>
        <v>42794</v>
      </c>
      <c r="AE2672" s="1" t="str">
        <f t="shared" si="376"/>
        <v>Tuesday</v>
      </c>
      <c r="AF2672" s="2">
        <v>0.68523148148148139</v>
      </c>
      <c r="AG2672" s="2">
        <f t="shared" si="377"/>
        <v>0.66666666666666663</v>
      </c>
      <c r="AH2672" t="s">
        <v>27</v>
      </c>
    </row>
    <row r="2673" spans="1:34" x14ac:dyDescent="0.2">
      <c r="A2673">
        <v>1251077</v>
      </c>
      <c r="B2673" t="s">
        <v>20</v>
      </c>
      <c r="C2673" t="s">
        <v>110</v>
      </c>
      <c r="D2673" t="s">
        <v>22</v>
      </c>
      <c r="E2673">
        <v>54914</v>
      </c>
      <c r="F2673" t="s">
        <v>23</v>
      </c>
      <c r="G2673" t="s">
        <v>97</v>
      </c>
      <c r="H2673">
        <v>11120</v>
      </c>
      <c r="I2673" t="s">
        <v>60</v>
      </c>
      <c r="J2673">
        <f>VLOOKUP(I2673,[1]Key!$A$1:$C$72,2,FALSE)</f>
        <v>43.066893999999998</v>
      </c>
      <c r="K2673">
        <f>VLOOKUP(I2673,[1]Key!$A$1:$C$72,3,FALSE)</f>
        <v>-87.877936000000005</v>
      </c>
      <c r="L2673" t="s">
        <v>87</v>
      </c>
      <c r="M2673">
        <f>VLOOKUP(L2673,[1]Key!$A$1:$C$72,2,FALSE)</f>
        <v>43.077359999999999</v>
      </c>
      <c r="N2673">
        <f>VLOOKUP(L2673,[1]Key!$A$1:$C$72,3,FALSE)</f>
        <v>-87.880769999999998</v>
      </c>
      <c r="O2673">
        <v>7</v>
      </c>
      <c r="P2673">
        <v>0</v>
      </c>
      <c r="Q2673">
        <v>1.1000000000000001</v>
      </c>
      <c r="R2673">
        <v>1</v>
      </c>
      <c r="S2673">
        <v>42</v>
      </c>
      <c r="T2673">
        <f t="shared" si="369"/>
        <v>-1</v>
      </c>
      <c r="U2673" s="1">
        <v>42794</v>
      </c>
      <c r="V2673" s="13">
        <f t="shared" si="370"/>
        <v>42767</v>
      </c>
      <c r="W2673" s="14">
        <f t="shared" si="371"/>
        <v>42794</v>
      </c>
      <c r="X2673" s="1" t="str">
        <f t="shared" si="372"/>
        <v>Tuesday</v>
      </c>
      <c r="Y2673" s="2">
        <v>0.68195601851851861</v>
      </c>
      <c r="Z2673" s="2">
        <f t="shared" si="373"/>
        <v>0.66666666666666663</v>
      </c>
      <c r="AA2673">
        <f>1</f>
        <v>1</v>
      </c>
      <c r="AB2673" s="1">
        <v>42794</v>
      </c>
      <c r="AC2673" s="13">
        <f t="shared" si="374"/>
        <v>42767</v>
      </c>
      <c r="AD2673" s="14">
        <f t="shared" si="375"/>
        <v>42794</v>
      </c>
      <c r="AE2673" s="1" t="str">
        <f t="shared" si="376"/>
        <v>Tuesday</v>
      </c>
      <c r="AF2673" s="2">
        <v>0.68680555555555556</v>
      </c>
      <c r="AG2673" s="2">
        <f t="shared" si="377"/>
        <v>0.66666666666666663</v>
      </c>
      <c r="AH2673" t="s">
        <v>27</v>
      </c>
    </row>
    <row r="2674" spans="1:34" x14ac:dyDescent="0.2">
      <c r="A2674">
        <v>1523390</v>
      </c>
      <c r="B2674" t="s">
        <v>20</v>
      </c>
      <c r="C2674" t="s">
        <v>28</v>
      </c>
      <c r="D2674" t="s">
        <v>22</v>
      </c>
      <c r="E2674">
        <v>53212</v>
      </c>
      <c r="F2674" t="s">
        <v>23</v>
      </c>
      <c r="G2674" t="s">
        <v>108</v>
      </c>
      <c r="H2674">
        <v>5493</v>
      </c>
      <c r="I2674" t="s">
        <v>80</v>
      </c>
      <c r="J2674">
        <f>VLOOKUP(I2674,[1]Key!$A$1:$C$72,2,FALSE)</f>
        <v>43.052460000000004</v>
      </c>
      <c r="K2674">
        <f>VLOOKUP(I2674,[1]Key!$A$1:$C$72,3,FALSE)</f>
        <v>-87.891000000000005</v>
      </c>
      <c r="L2674" t="s">
        <v>65</v>
      </c>
      <c r="M2674">
        <f>VLOOKUP(L2674,[1]Key!$A$1:$C$72,2,FALSE)</f>
        <v>43.060786</v>
      </c>
      <c r="N2674">
        <f>VLOOKUP(L2674,[1]Key!$A$1:$C$72,3,FALSE)</f>
        <v>-87.883825999999999</v>
      </c>
      <c r="O2674">
        <v>7</v>
      </c>
      <c r="P2674">
        <v>2</v>
      </c>
      <c r="Q2674">
        <v>1.1000000000000001</v>
      </c>
      <c r="R2674">
        <v>1</v>
      </c>
      <c r="S2674">
        <v>42</v>
      </c>
      <c r="T2674">
        <f t="shared" si="369"/>
        <v>-1</v>
      </c>
      <c r="U2674" s="1">
        <v>42794</v>
      </c>
      <c r="V2674" s="13">
        <f t="shared" si="370"/>
        <v>42767</v>
      </c>
      <c r="W2674" s="14">
        <f t="shared" si="371"/>
        <v>42794</v>
      </c>
      <c r="X2674" s="1" t="str">
        <f t="shared" si="372"/>
        <v>Tuesday</v>
      </c>
      <c r="Y2674" s="2">
        <v>0.78219907407407396</v>
      </c>
      <c r="Z2674" s="2">
        <f t="shared" si="373"/>
        <v>0.79166666666666663</v>
      </c>
      <c r="AA2674">
        <f>1</f>
        <v>1</v>
      </c>
      <c r="AB2674" s="1">
        <v>42794</v>
      </c>
      <c r="AC2674" s="13">
        <f t="shared" si="374"/>
        <v>42767</v>
      </c>
      <c r="AD2674" s="14">
        <f t="shared" si="375"/>
        <v>42794</v>
      </c>
      <c r="AE2674" s="1" t="str">
        <f t="shared" si="376"/>
        <v>Tuesday</v>
      </c>
      <c r="AF2674" s="2">
        <v>0.78732638888888884</v>
      </c>
      <c r="AG2674" s="2">
        <f t="shared" si="377"/>
        <v>0.79166666666666663</v>
      </c>
      <c r="AH2674" t="s">
        <v>27</v>
      </c>
    </row>
    <row r="2675" spans="1:34" x14ac:dyDescent="0.2">
      <c r="A2675">
        <v>1249585</v>
      </c>
      <c r="B2675" t="s">
        <v>20</v>
      </c>
      <c r="C2675" t="s">
        <v>112</v>
      </c>
      <c r="D2675" t="s">
        <v>22</v>
      </c>
      <c r="E2675">
        <v>53143</v>
      </c>
      <c r="F2675" t="s">
        <v>23</v>
      </c>
      <c r="G2675" t="s">
        <v>97</v>
      </c>
      <c r="H2675">
        <v>5510</v>
      </c>
      <c r="I2675" t="s">
        <v>63</v>
      </c>
      <c r="J2675">
        <f>VLOOKUP(I2675,[1]Key!$A$1:$C$72,2,FALSE)</f>
        <v>43.078530000000001</v>
      </c>
      <c r="K2675">
        <f>VLOOKUP(I2675,[1]Key!$A$1:$C$72,3,FALSE)</f>
        <v>-87.882620000000003</v>
      </c>
      <c r="L2675" t="s">
        <v>70</v>
      </c>
      <c r="M2675">
        <f>VLOOKUP(L2675,[1]Key!$A$1:$C$72,2,FALSE)</f>
        <v>43.053040000000003</v>
      </c>
      <c r="N2675">
        <f>VLOOKUP(L2675,[1]Key!$A$1:$C$72,3,FALSE)</f>
        <v>-87.897660000000002</v>
      </c>
      <c r="O2675">
        <v>28</v>
      </c>
      <c r="P2675">
        <v>0</v>
      </c>
      <c r="Q2675">
        <v>4.2</v>
      </c>
      <c r="R2675">
        <v>4</v>
      </c>
      <c r="S2675">
        <v>168</v>
      </c>
      <c r="T2675">
        <f t="shared" si="369"/>
        <v>-1</v>
      </c>
      <c r="U2675" s="1">
        <v>42789</v>
      </c>
      <c r="V2675" s="13">
        <f t="shared" si="370"/>
        <v>42767</v>
      </c>
      <c r="W2675" s="14">
        <f t="shared" si="371"/>
        <v>42789</v>
      </c>
      <c r="X2675" s="1" t="str">
        <f t="shared" si="372"/>
        <v>Thursday</v>
      </c>
      <c r="Y2675" s="2">
        <v>2.1770833333333336E-2</v>
      </c>
      <c r="Z2675" s="2">
        <f t="shared" si="373"/>
        <v>4.1666666666666664E-2</v>
      </c>
      <c r="AA2675">
        <f>1</f>
        <v>1</v>
      </c>
      <c r="AB2675" s="1">
        <v>42789</v>
      </c>
      <c r="AC2675" s="13">
        <f t="shared" si="374"/>
        <v>42767</v>
      </c>
      <c r="AD2675" s="14">
        <f t="shared" si="375"/>
        <v>42789</v>
      </c>
      <c r="AE2675" s="1" t="str">
        <f t="shared" si="376"/>
        <v>Thursday</v>
      </c>
      <c r="AF2675" s="2">
        <v>4.1608796296296297E-2</v>
      </c>
      <c r="AG2675" s="2">
        <f t="shared" si="377"/>
        <v>4.1666666666666664E-2</v>
      </c>
      <c r="AH2675" t="s">
        <v>27</v>
      </c>
    </row>
    <row r="2676" spans="1:34" x14ac:dyDescent="0.2">
      <c r="A2676">
        <v>825934</v>
      </c>
      <c r="B2676" t="s">
        <v>20</v>
      </c>
      <c r="C2676" t="s">
        <v>28</v>
      </c>
      <c r="D2676" t="s">
        <v>22</v>
      </c>
      <c r="E2676">
        <v>53208</v>
      </c>
      <c r="F2676" t="s">
        <v>23</v>
      </c>
      <c r="G2676" t="s">
        <v>24</v>
      </c>
      <c r="H2676">
        <v>11081</v>
      </c>
      <c r="I2676" t="s">
        <v>54</v>
      </c>
      <c r="J2676">
        <f>VLOOKUP(I2676,[1]Key!$A$1:$C$72,2,FALSE)</f>
        <v>43.046570000000003</v>
      </c>
      <c r="K2676">
        <f>VLOOKUP(I2676,[1]Key!$A$1:$C$72,3,FALSE)</f>
        <v>-87.908720000000002</v>
      </c>
      <c r="L2676" t="s">
        <v>29</v>
      </c>
      <c r="M2676">
        <f>VLOOKUP(L2676,[1]Key!$A$1:$C$72,2,FALSE)</f>
        <v>43.042490000000001</v>
      </c>
      <c r="N2676">
        <f>VLOOKUP(L2676,[1]Key!$A$1:$C$72,3,FALSE)</f>
        <v>-87.909959999999998</v>
      </c>
      <c r="O2676">
        <v>5</v>
      </c>
      <c r="P2676">
        <v>0</v>
      </c>
      <c r="Q2676">
        <v>0.8</v>
      </c>
      <c r="R2676">
        <v>0.7</v>
      </c>
      <c r="S2676">
        <v>30</v>
      </c>
      <c r="T2676">
        <f t="shared" si="369"/>
        <v>-1</v>
      </c>
      <c r="U2676" s="1">
        <v>42767</v>
      </c>
      <c r="V2676" s="13">
        <f t="shared" si="370"/>
        <v>42767</v>
      </c>
      <c r="W2676" s="14">
        <f t="shared" si="371"/>
        <v>42767</v>
      </c>
      <c r="X2676" s="1" t="str">
        <f t="shared" si="372"/>
        <v>Wednesday</v>
      </c>
      <c r="Y2676" s="2">
        <v>0.32193287037037038</v>
      </c>
      <c r="Z2676" s="2">
        <f t="shared" si="373"/>
        <v>0.33333333333333331</v>
      </c>
      <c r="AA2676">
        <f>1</f>
        <v>1</v>
      </c>
      <c r="AB2676" s="1">
        <v>42767</v>
      </c>
      <c r="AC2676" s="13">
        <f t="shared" si="374"/>
        <v>42767</v>
      </c>
      <c r="AD2676" s="14">
        <f t="shared" si="375"/>
        <v>42767</v>
      </c>
      <c r="AE2676" s="1" t="str">
        <f t="shared" si="376"/>
        <v>Wednesday</v>
      </c>
      <c r="AF2676" s="2">
        <v>0.32552083333333331</v>
      </c>
      <c r="AG2676" s="2">
        <f t="shared" si="377"/>
        <v>0.33333333333333331</v>
      </c>
      <c r="AH2676" t="s">
        <v>27</v>
      </c>
    </row>
    <row r="2677" spans="1:34" x14ac:dyDescent="0.2">
      <c r="A2677">
        <v>1088320</v>
      </c>
      <c r="B2677" t="s">
        <v>20</v>
      </c>
      <c r="C2677" t="s">
        <v>96</v>
      </c>
      <c r="D2677" t="s">
        <v>22</v>
      </c>
      <c r="E2677">
        <v>53202</v>
      </c>
      <c r="F2677" t="s">
        <v>23</v>
      </c>
      <c r="G2677" t="s">
        <v>24</v>
      </c>
      <c r="H2677">
        <v>38</v>
      </c>
      <c r="I2677" t="s">
        <v>69</v>
      </c>
      <c r="J2677">
        <f>VLOOKUP(I2677,[1]Key!$A$1:$C$72,2,FALSE)</f>
        <v>43.048200000000001</v>
      </c>
      <c r="K2677">
        <f>VLOOKUP(I2677,[1]Key!$A$1:$C$72,3,FALSE)</f>
        <v>-87.900859999999994</v>
      </c>
      <c r="L2677" t="s">
        <v>43</v>
      </c>
      <c r="M2677">
        <f>VLOOKUP(L2677,[1]Key!$A$1:$C$72,2,FALSE)</f>
        <v>43.03886</v>
      </c>
      <c r="N2677">
        <f>VLOOKUP(L2677,[1]Key!$A$1:$C$72,3,FALSE)</f>
        <v>-87.902720000000002</v>
      </c>
      <c r="O2677">
        <v>6</v>
      </c>
      <c r="P2677">
        <v>0</v>
      </c>
      <c r="Q2677">
        <v>0.9</v>
      </c>
      <c r="R2677">
        <v>0.9</v>
      </c>
      <c r="S2677">
        <v>36</v>
      </c>
      <c r="T2677">
        <f t="shared" si="369"/>
        <v>-1</v>
      </c>
      <c r="U2677" s="1">
        <v>42767</v>
      </c>
      <c r="V2677" s="13">
        <f t="shared" si="370"/>
        <v>42767</v>
      </c>
      <c r="W2677" s="14">
        <f t="shared" si="371"/>
        <v>42767</v>
      </c>
      <c r="X2677" s="1" t="str">
        <f t="shared" si="372"/>
        <v>Wednesday</v>
      </c>
      <c r="Y2677" s="2">
        <v>0.34293981481481484</v>
      </c>
      <c r="Z2677" s="2">
        <f t="shared" si="373"/>
        <v>0.33333333333333331</v>
      </c>
      <c r="AA2677">
        <f>1</f>
        <v>1</v>
      </c>
      <c r="AB2677" s="1">
        <v>42767</v>
      </c>
      <c r="AC2677" s="13">
        <f t="shared" si="374"/>
        <v>42767</v>
      </c>
      <c r="AD2677" s="14">
        <f t="shared" si="375"/>
        <v>42767</v>
      </c>
      <c r="AE2677" s="1" t="str">
        <f t="shared" si="376"/>
        <v>Wednesday</v>
      </c>
      <c r="AF2677" s="2">
        <v>0.34695601851851854</v>
      </c>
      <c r="AG2677" s="2">
        <f t="shared" si="377"/>
        <v>0.33333333333333331</v>
      </c>
      <c r="AH2677" t="s">
        <v>27</v>
      </c>
    </row>
    <row r="2678" spans="1:34" x14ac:dyDescent="0.2">
      <c r="A2678">
        <v>1442430</v>
      </c>
      <c r="B2678" t="s">
        <v>20</v>
      </c>
      <c r="C2678" t="s">
        <v>28</v>
      </c>
      <c r="D2678" t="s">
        <v>22</v>
      </c>
      <c r="E2678">
        <v>53211</v>
      </c>
      <c r="F2678" t="s">
        <v>23</v>
      </c>
      <c r="G2678" t="s">
        <v>24</v>
      </c>
      <c r="H2678">
        <v>231</v>
      </c>
      <c r="I2678" t="s">
        <v>77</v>
      </c>
      <c r="J2678">
        <f>VLOOKUP(I2678,[1]Key!$A$1:$C$72,2,FALSE)</f>
        <v>43.074655999999997</v>
      </c>
      <c r="K2678">
        <f>VLOOKUP(I2678,[1]Key!$A$1:$C$72,3,FALSE)</f>
        <v>-87.889011999999994</v>
      </c>
      <c r="L2678" t="s">
        <v>67</v>
      </c>
      <c r="M2678">
        <f>VLOOKUP(L2678,[1]Key!$A$1:$C$72,2,FALSE)</f>
        <v>43.074890000000003</v>
      </c>
      <c r="N2678">
        <f>VLOOKUP(L2678,[1]Key!$A$1:$C$72,3,FALSE)</f>
        <v>-87.882810000000006</v>
      </c>
      <c r="O2678">
        <v>2</v>
      </c>
      <c r="P2678">
        <v>0</v>
      </c>
      <c r="Q2678">
        <v>0.3</v>
      </c>
      <c r="R2678">
        <v>0.3</v>
      </c>
      <c r="S2678">
        <v>12</v>
      </c>
      <c r="T2678">
        <f t="shared" si="369"/>
        <v>-1</v>
      </c>
      <c r="U2678" s="1">
        <v>42767</v>
      </c>
      <c r="V2678" s="13">
        <f t="shared" si="370"/>
        <v>42767</v>
      </c>
      <c r="W2678" s="14">
        <f t="shared" si="371"/>
        <v>42767</v>
      </c>
      <c r="X2678" s="1" t="str">
        <f t="shared" si="372"/>
        <v>Wednesday</v>
      </c>
      <c r="Y2678" s="2">
        <v>0.65089120370370368</v>
      </c>
      <c r="Z2678" s="2">
        <f t="shared" si="373"/>
        <v>0.66666666666666663</v>
      </c>
      <c r="AA2678">
        <f>1</f>
        <v>1</v>
      </c>
      <c r="AB2678" s="1">
        <v>42767</v>
      </c>
      <c r="AC2678" s="13">
        <f t="shared" si="374"/>
        <v>42767</v>
      </c>
      <c r="AD2678" s="14">
        <f t="shared" si="375"/>
        <v>42767</v>
      </c>
      <c r="AE2678" s="1" t="str">
        <f t="shared" si="376"/>
        <v>Wednesday</v>
      </c>
      <c r="AF2678" s="2">
        <v>0.65273148148148141</v>
      </c>
      <c r="AG2678" s="2">
        <f t="shared" si="377"/>
        <v>0.66666666666666663</v>
      </c>
      <c r="AH2678" t="s">
        <v>27</v>
      </c>
    </row>
    <row r="2679" spans="1:34" x14ac:dyDescent="0.2">
      <c r="A2679">
        <v>1435377</v>
      </c>
      <c r="B2679" t="s">
        <v>20</v>
      </c>
      <c r="C2679" t="s">
        <v>28</v>
      </c>
      <c r="D2679" t="s">
        <v>22</v>
      </c>
      <c r="E2679">
        <v>53233</v>
      </c>
      <c r="F2679" t="s">
        <v>23</v>
      </c>
      <c r="G2679" t="s">
        <v>24</v>
      </c>
      <c r="H2679">
        <v>86</v>
      </c>
      <c r="I2679" t="s">
        <v>47</v>
      </c>
      <c r="J2679">
        <f>VLOOKUP(I2679,[1]Key!$A$1:$C$72,2,FALSE)</f>
        <v>43.049230000000001</v>
      </c>
      <c r="K2679">
        <f>VLOOKUP(I2679,[1]Key!$A$1:$C$72,3,FALSE)</f>
        <v>-87.911940000000001</v>
      </c>
      <c r="L2679" t="s">
        <v>74</v>
      </c>
      <c r="M2679">
        <f>VLOOKUP(L2679,[1]Key!$A$1:$C$72,2,FALSE)</f>
        <v>43.040154000000001</v>
      </c>
      <c r="N2679">
        <f>VLOOKUP(L2679,[1]Key!$A$1:$C$72,3,FALSE)</f>
        <v>-87.932113000000001</v>
      </c>
      <c r="O2679">
        <v>13</v>
      </c>
      <c r="P2679">
        <v>0</v>
      </c>
      <c r="Q2679">
        <v>2</v>
      </c>
      <c r="R2679">
        <v>1.9</v>
      </c>
      <c r="S2679">
        <v>78</v>
      </c>
      <c r="T2679">
        <f t="shared" si="369"/>
        <v>-1</v>
      </c>
      <c r="U2679" s="1">
        <v>42767</v>
      </c>
      <c r="V2679" s="13">
        <f t="shared" si="370"/>
        <v>42767</v>
      </c>
      <c r="W2679" s="14">
        <f t="shared" si="371"/>
        <v>42767</v>
      </c>
      <c r="X2679" s="1" t="str">
        <f t="shared" si="372"/>
        <v>Wednesday</v>
      </c>
      <c r="Y2679" s="2">
        <v>0.72444444444444445</v>
      </c>
      <c r="Z2679" s="2">
        <f t="shared" si="373"/>
        <v>0.70833333333333326</v>
      </c>
      <c r="AA2679">
        <f>1</f>
        <v>1</v>
      </c>
      <c r="AB2679" s="1">
        <v>42767</v>
      </c>
      <c r="AC2679" s="13">
        <f t="shared" si="374"/>
        <v>42767</v>
      </c>
      <c r="AD2679" s="14">
        <f t="shared" si="375"/>
        <v>42767</v>
      </c>
      <c r="AE2679" s="1" t="str">
        <f t="shared" si="376"/>
        <v>Wednesday</v>
      </c>
      <c r="AF2679" s="2">
        <v>0.73333333333333339</v>
      </c>
      <c r="AG2679" s="2">
        <f t="shared" si="377"/>
        <v>0.75</v>
      </c>
      <c r="AH2679" t="s">
        <v>27</v>
      </c>
    </row>
    <row r="2680" spans="1:34" x14ac:dyDescent="0.2">
      <c r="A2680">
        <v>946290</v>
      </c>
      <c r="B2680" t="s">
        <v>20</v>
      </c>
      <c r="C2680" t="s">
        <v>28</v>
      </c>
      <c r="D2680" t="s">
        <v>22</v>
      </c>
      <c r="E2680">
        <v>53208</v>
      </c>
      <c r="F2680" t="s">
        <v>23</v>
      </c>
      <c r="G2680" t="s">
        <v>24</v>
      </c>
      <c r="H2680">
        <v>42</v>
      </c>
      <c r="I2680" t="s">
        <v>67</v>
      </c>
      <c r="J2680">
        <f>VLOOKUP(I2680,[1]Key!$A$1:$C$72,2,FALSE)</f>
        <v>43.074890000000003</v>
      </c>
      <c r="K2680">
        <f>VLOOKUP(I2680,[1]Key!$A$1:$C$72,3,FALSE)</f>
        <v>-87.882810000000006</v>
      </c>
      <c r="L2680" t="s">
        <v>93</v>
      </c>
      <c r="M2680">
        <f>VLOOKUP(L2680,[1]Key!$A$1:$C$72,2,FALSE)</f>
        <v>43.069021999999997</v>
      </c>
      <c r="N2680">
        <f>VLOOKUP(L2680,[1]Key!$A$1:$C$72,3,FALSE)</f>
        <v>-87.887940999999998</v>
      </c>
      <c r="O2680">
        <v>5</v>
      </c>
      <c r="P2680">
        <v>0</v>
      </c>
      <c r="Q2680">
        <v>0.8</v>
      </c>
      <c r="R2680">
        <v>0.7</v>
      </c>
      <c r="S2680">
        <v>30</v>
      </c>
      <c r="T2680">
        <f t="shared" si="369"/>
        <v>-1</v>
      </c>
      <c r="U2680" s="1">
        <v>42767</v>
      </c>
      <c r="V2680" s="13">
        <f t="shared" si="370"/>
        <v>42767</v>
      </c>
      <c r="W2680" s="14">
        <f t="shared" si="371"/>
        <v>42767</v>
      </c>
      <c r="X2680" s="1" t="str">
        <f t="shared" si="372"/>
        <v>Wednesday</v>
      </c>
      <c r="Y2680" s="2">
        <v>0.77887731481481481</v>
      </c>
      <c r="Z2680" s="2">
        <f t="shared" si="373"/>
        <v>0.79166666666666663</v>
      </c>
      <c r="AA2680">
        <f>1</f>
        <v>1</v>
      </c>
      <c r="AB2680" s="1">
        <v>42767</v>
      </c>
      <c r="AC2680" s="13">
        <f t="shared" si="374"/>
        <v>42767</v>
      </c>
      <c r="AD2680" s="14">
        <f t="shared" si="375"/>
        <v>42767</v>
      </c>
      <c r="AE2680" s="1" t="str">
        <f t="shared" si="376"/>
        <v>Wednesday</v>
      </c>
      <c r="AF2680" s="2">
        <v>0.78251157407407401</v>
      </c>
      <c r="AG2680" s="2">
        <f t="shared" si="377"/>
        <v>0.79166666666666663</v>
      </c>
      <c r="AH2680" t="s">
        <v>27</v>
      </c>
    </row>
    <row r="2681" spans="1:34" x14ac:dyDescent="0.2">
      <c r="A2681">
        <v>1442430</v>
      </c>
      <c r="B2681" t="s">
        <v>20</v>
      </c>
      <c r="C2681" t="s">
        <v>28</v>
      </c>
      <c r="D2681" t="s">
        <v>22</v>
      </c>
      <c r="E2681">
        <v>53211</v>
      </c>
      <c r="F2681" t="s">
        <v>23</v>
      </c>
      <c r="G2681" t="s">
        <v>24</v>
      </c>
      <c r="H2681">
        <v>103</v>
      </c>
      <c r="I2681" t="s">
        <v>67</v>
      </c>
      <c r="J2681">
        <f>VLOOKUP(I2681,[1]Key!$A$1:$C$72,2,FALSE)</f>
        <v>43.074890000000003</v>
      </c>
      <c r="K2681">
        <f>VLOOKUP(I2681,[1]Key!$A$1:$C$72,3,FALSE)</f>
        <v>-87.882810000000006</v>
      </c>
      <c r="L2681" t="s">
        <v>77</v>
      </c>
      <c r="M2681">
        <f>VLOOKUP(L2681,[1]Key!$A$1:$C$72,2,FALSE)</f>
        <v>43.074655999999997</v>
      </c>
      <c r="N2681">
        <f>VLOOKUP(L2681,[1]Key!$A$1:$C$72,3,FALSE)</f>
        <v>-87.889011999999994</v>
      </c>
      <c r="O2681">
        <v>2</v>
      </c>
      <c r="P2681">
        <v>0</v>
      </c>
      <c r="Q2681">
        <v>0.3</v>
      </c>
      <c r="R2681">
        <v>0.3</v>
      </c>
      <c r="S2681">
        <v>12</v>
      </c>
      <c r="T2681">
        <f t="shared" si="369"/>
        <v>-1</v>
      </c>
      <c r="U2681" s="1">
        <v>42767</v>
      </c>
      <c r="V2681" s="13">
        <f t="shared" si="370"/>
        <v>42767</v>
      </c>
      <c r="W2681" s="14">
        <f t="shared" si="371"/>
        <v>42767</v>
      </c>
      <c r="X2681" s="1" t="str">
        <f t="shared" si="372"/>
        <v>Wednesday</v>
      </c>
      <c r="Y2681" s="2">
        <v>0.89202546296296292</v>
      </c>
      <c r="Z2681" s="2">
        <f t="shared" si="373"/>
        <v>0.875</v>
      </c>
      <c r="AA2681">
        <f>1</f>
        <v>1</v>
      </c>
      <c r="AB2681" s="1">
        <v>42767</v>
      </c>
      <c r="AC2681" s="13">
        <f t="shared" si="374"/>
        <v>42767</v>
      </c>
      <c r="AD2681" s="14">
        <f t="shared" si="375"/>
        <v>42767</v>
      </c>
      <c r="AE2681" s="1" t="str">
        <f t="shared" si="376"/>
        <v>Wednesday</v>
      </c>
      <c r="AF2681" s="2">
        <v>0.89350694444444445</v>
      </c>
      <c r="AG2681" s="2">
        <f t="shared" si="377"/>
        <v>0.875</v>
      </c>
      <c r="AH2681" t="s">
        <v>27</v>
      </c>
    </row>
    <row r="2682" spans="1:34" x14ac:dyDescent="0.2">
      <c r="A2682">
        <v>1249909</v>
      </c>
      <c r="B2682" t="s">
        <v>20</v>
      </c>
      <c r="C2682" t="s">
        <v>115</v>
      </c>
      <c r="D2682" t="s">
        <v>22</v>
      </c>
      <c r="E2682">
        <v>54914</v>
      </c>
      <c r="F2682" t="s">
        <v>23</v>
      </c>
      <c r="G2682" t="s">
        <v>97</v>
      </c>
      <c r="H2682">
        <v>330</v>
      </c>
      <c r="I2682" t="s">
        <v>77</v>
      </c>
      <c r="J2682">
        <f>VLOOKUP(I2682,[1]Key!$A$1:$C$72,2,FALSE)</f>
        <v>43.074655999999997</v>
      </c>
      <c r="K2682">
        <f>VLOOKUP(I2682,[1]Key!$A$1:$C$72,3,FALSE)</f>
        <v>-87.889011999999994</v>
      </c>
      <c r="L2682" t="s">
        <v>78</v>
      </c>
      <c r="M2682">
        <f>VLOOKUP(L2682,[1]Key!$A$1:$C$72,2,FALSE)</f>
        <v>43.060250000000003</v>
      </c>
      <c r="N2682">
        <f>VLOOKUP(L2682,[1]Key!$A$1:$C$72,3,FALSE)</f>
        <v>-87.892169999999993</v>
      </c>
      <c r="O2682">
        <v>8</v>
      </c>
      <c r="P2682">
        <v>0</v>
      </c>
      <c r="Q2682">
        <v>1.2</v>
      </c>
      <c r="R2682">
        <v>1.1000000000000001</v>
      </c>
      <c r="S2682">
        <v>48</v>
      </c>
      <c r="T2682">
        <f t="shared" si="369"/>
        <v>-1</v>
      </c>
      <c r="U2682" s="1">
        <v>42767</v>
      </c>
      <c r="V2682" s="13">
        <f t="shared" si="370"/>
        <v>42767</v>
      </c>
      <c r="W2682" s="14">
        <f t="shared" si="371"/>
        <v>42767</v>
      </c>
      <c r="X2682" s="1" t="str">
        <f t="shared" si="372"/>
        <v>Wednesday</v>
      </c>
      <c r="Y2682" s="2">
        <v>0.94496527777777783</v>
      </c>
      <c r="Z2682" s="2">
        <f t="shared" si="373"/>
        <v>0.95833333333333326</v>
      </c>
      <c r="AA2682">
        <f>1</f>
        <v>1</v>
      </c>
      <c r="AB2682" s="1">
        <v>42767</v>
      </c>
      <c r="AC2682" s="13">
        <f t="shared" si="374"/>
        <v>42767</v>
      </c>
      <c r="AD2682" s="14">
        <f t="shared" si="375"/>
        <v>42767</v>
      </c>
      <c r="AE2682" s="1" t="str">
        <f t="shared" si="376"/>
        <v>Wednesday</v>
      </c>
      <c r="AF2682" s="2">
        <v>0.95021990740740747</v>
      </c>
      <c r="AG2682" s="2">
        <f t="shared" si="377"/>
        <v>0.95833333333333326</v>
      </c>
      <c r="AH2682" t="s">
        <v>27</v>
      </c>
    </row>
    <row r="2683" spans="1:34" x14ac:dyDescent="0.2">
      <c r="A2683">
        <v>1494109</v>
      </c>
      <c r="B2683" t="s">
        <v>20</v>
      </c>
      <c r="C2683" t="s">
        <v>28</v>
      </c>
      <c r="D2683" t="s">
        <v>22</v>
      </c>
      <c r="E2683">
        <v>53233</v>
      </c>
      <c r="F2683" t="s">
        <v>23</v>
      </c>
      <c r="G2683" t="s">
        <v>24</v>
      </c>
      <c r="H2683">
        <v>5574</v>
      </c>
      <c r="I2683" t="s">
        <v>73</v>
      </c>
      <c r="J2683">
        <f>VLOOKUP(I2683,[1]Key!$A$1:$C$72,2,FALSE)</f>
        <v>43.040349999999997</v>
      </c>
      <c r="K2683">
        <f>VLOOKUP(I2683,[1]Key!$A$1:$C$72,3,FALSE)</f>
        <v>-87.920760000000001</v>
      </c>
      <c r="L2683" t="s">
        <v>43</v>
      </c>
      <c r="M2683">
        <f>VLOOKUP(L2683,[1]Key!$A$1:$C$72,2,FALSE)</f>
        <v>43.03886</v>
      </c>
      <c r="N2683">
        <f>VLOOKUP(L2683,[1]Key!$A$1:$C$72,3,FALSE)</f>
        <v>-87.902720000000002</v>
      </c>
      <c r="O2683">
        <v>9</v>
      </c>
      <c r="P2683">
        <v>0</v>
      </c>
      <c r="Q2683">
        <v>1.4</v>
      </c>
      <c r="R2683">
        <v>1.3</v>
      </c>
      <c r="S2683">
        <v>54</v>
      </c>
      <c r="T2683">
        <f t="shared" si="369"/>
        <v>-1</v>
      </c>
      <c r="U2683" s="1">
        <v>42768</v>
      </c>
      <c r="V2683" s="13">
        <f t="shared" si="370"/>
        <v>42767</v>
      </c>
      <c r="W2683" s="14">
        <f t="shared" si="371"/>
        <v>42768</v>
      </c>
      <c r="X2683" s="1" t="str">
        <f t="shared" si="372"/>
        <v>Thursday</v>
      </c>
      <c r="Y2683" s="2">
        <v>0.32223379629629628</v>
      </c>
      <c r="Z2683" s="2">
        <f t="shared" si="373"/>
        <v>0.33333333333333331</v>
      </c>
      <c r="AA2683">
        <f>1</f>
        <v>1</v>
      </c>
      <c r="AB2683" s="1">
        <v>42768</v>
      </c>
      <c r="AC2683" s="13">
        <f t="shared" si="374"/>
        <v>42767</v>
      </c>
      <c r="AD2683" s="14">
        <f t="shared" si="375"/>
        <v>42768</v>
      </c>
      <c r="AE2683" s="1" t="str">
        <f t="shared" si="376"/>
        <v>Thursday</v>
      </c>
      <c r="AF2683" s="2">
        <v>0.32851851851851849</v>
      </c>
      <c r="AG2683" s="2">
        <f t="shared" si="377"/>
        <v>0.33333333333333331</v>
      </c>
      <c r="AH2683" t="s">
        <v>27</v>
      </c>
    </row>
    <row r="2684" spans="1:34" x14ac:dyDescent="0.2">
      <c r="A2684">
        <v>550946</v>
      </c>
      <c r="B2684" t="s">
        <v>20</v>
      </c>
      <c r="C2684" t="s">
        <v>28</v>
      </c>
      <c r="D2684" t="s">
        <v>22</v>
      </c>
      <c r="E2684">
        <v>53202</v>
      </c>
      <c r="F2684" t="s">
        <v>23</v>
      </c>
      <c r="G2684" t="s">
        <v>24</v>
      </c>
      <c r="H2684">
        <v>5498</v>
      </c>
      <c r="I2684" t="s">
        <v>36</v>
      </c>
      <c r="J2684">
        <f>VLOOKUP(I2684,[1]Key!$A$1:$C$72,2,FALSE)</f>
        <v>43.038580000000003</v>
      </c>
      <c r="K2684">
        <f>VLOOKUP(I2684,[1]Key!$A$1:$C$72,3,FALSE)</f>
        <v>-87.90934</v>
      </c>
      <c r="L2684" t="s">
        <v>31</v>
      </c>
      <c r="M2684">
        <f>VLOOKUP(L2684,[1]Key!$A$1:$C$72,2,FALSE)</f>
        <v>43.03519</v>
      </c>
      <c r="N2684">
        <f>VLOOKUP(L2684,[1]Key!$A$1:$C$72,3,FALSE)</f>
        <v>-87.907390000000007</v>
      </c>
      <c r="O2684">
        <v>3</v>
      </c>
      <c r="P2684">
        <v>0</v>
      </c>
      <c r="Q2684">
        <v>0.5</v>
      </c>
      <c r="R2684">
        <v>0.4</v>
      </c>
      <c r="S2684">
        <v>18</v>
      </c>
      <c r="T2684">
        <f t="shared" si="369"/>
        <v>-1</v>
      </c>
      <c r="U2684" s="1">
        <v>42769</v>
      </c>
      <c r="V2684" s="13">
        <f t="shared" si="370"/>
        <v>42767</v>
      </c>
      <c r="W2684" s="14">
        <f t="shared" si="371"/>
        <v>42769</v>
      </c>
      <c r="X2684" s="1" t="str">
        <f t="shared" si="372"/>
        <v>Friday</v>
      </c>
      <c r="Y2684" s="2">
        <v>0.33501157407407406</v>
      </c>
      <c r="Z2684" s="2">
        <f t="shared" si="373"/>
        <v>0.33333333333333331</v>
      </c>
      <c r="AA2684">
        <f>1</f>
        <v>1</v>
      </c>
      <c r="AB2684" s="1">
        <v>42769</v>
      </c>
      <c r="AC2684" s="13">
        <f t="shared" si="374"/>
        <v>42767</v>
      </c>
      <c r="AD2684" s="14">
        <f t="shared" si="375"/>
        <v>42769</v>
      </c>
      <c r="AE2684" s="1" t="str">
        <f t="shared" si="376"/>
        <v>Friday</v>
      </c>
      <c r="AF2684" s="2">
        <v>0.3372337962962963</v>
      </c>
      <c r="AG2684" s="2">
        <f t="shared" si="377"/>
        <v>0.33333333333333331</v>
      </c>
      <c r="AH2684" t="s">
        <v>27</v>
      </c>
    </row>
    <row r="2685" spans="1:34" x14ac:dyDescent="0.2">
      <c r="A2685">
        <v>1468078</v>
      </c>
      <c r="B2685" t="s">
        <v>20</v>
      </c>
      <c r="C2685" t="s">
        <v>100</v>
      </c>
      <c r="D2685" t="s">
        <v>22</v>
      </c>
      <c r="E2685">
        <v>53209</v>
      </c>
      <c r="F2685" t="s">
        <v>23</v>
      </c>
      <c r="G2685" t="s">
        <v>24</v>
      </c>
      <c r="H2685">
        <v>5472</v>
      </c>
      <c r="I2685" t="s">
        <v>54</v>
      </c>
      <c r="J2685">
        <f>VLOOKUP(I2685,[1]Key!$A$1:$C$72,2,FALSE)</f>
        <v>43.046570000000003</v>
      </c>
      <c r="K2685">
        <f>VLOOKUP(I2685,[1]Key!$A$1:$C$72,3,FALSE)</f>
        <v>-87.908720000000002</v>
      </c>
      <c r="L2685" t="s">
        <v>80</v>
      </c>
      <c r="M2685">
        <f>VLOOKUP(L2685,[1]Key!$A$1:$C$72,2,FALSE)</f>
        <v>43.052460000000004</v>
      </c>
      <c r="N2685">
        <f>VLOOKUP(L2685,[1]Key!$A$1:$C$72,3,FALSE)</f>
        <v>-87.891000000000005</v>
      </c>
      <c r="O2685">
        <v>7</v>
      </c>
      <c r="P2685">
        <v>0</v>
      </c>
      <c r="Q2685">
        <v>1.1000000000000001</v>
      </c>
      <c r="R2685">
        <v>1</v>
      </c>
      <c r="S2685">
        <v>42</v>
      </c>
      <c r="T2685">
        <f t="shared" si="369"/>
        <v>-1</v>
      </c>
      <c r="U2685" s="1">
        <v>42769</v>
      </c>
      <c r="V2685" s="13">
        <f t="shared" si="370"/>
        <v>42767</v>
      </c>
      <c r="W2685" s="14">
        <f t="shared" si="371"/>
        <v>42769</v>
      </c>
      <c r="X2685" s="1" t="str">
        <f t="shared" si="372"/>
        <v>Friday</v>
      </c>
      <c r="Y2685" s="2">
        <v>0.47402777777777777</v>
      </c>
      <c r="Z2685" s="2">
        <f t="shared" si="373"/>
        <v>0.45833333333333331</v>
      </c>
      <c r="AA2685">
        <f>1</f>
        <v>1</v>
      </c>
      <c r="AB2685" s="1">
        <v>42769</v>
      </c>
      <c r="AC2685" s="13">
        <f t="shared" si="374"/>
        <v>42767</v>
      </c>
      <c r="AD2685" s="14">
        <f t="shared" si="375"/>
        <v>42769</v>
      </c>
      <c r="AE2685" s="1" t="str">
        <f t="shared" si="376"/>
        <v>Friday</v>
      </c>
      <c r="AF2685" s="2">
        <v>0.47878472222222218</v>
      </c>
      <c r="AG2685" s="2">
        <f t="shared" si="377"/>
        <v>0.45833333333333331</v>
      </c>
      <c r="AH2685" t="s">
        <v>27</v>
      </c>
    </row>
    <row r="2686" spans="1:34" x14ac:dyDescent="0.2">
      <c r="A2686">
        <v>825934</v>
      </c>
      <c r="B2686" t="s">
        <v>20</v>
      </c>
      <c r="C2686" t="s">
        <v>28</v>
      </c>
      <c r="D2686" t="s">
        <v>22</v>
      </c>
      <c r="E2686">
        <v>53208</v>
      </c>
      <c r="F2686" t="s">
        <v>23</v>
      </c>
      <c r="G2686" t="s">
        <v>24</v>
      </c>
      <c r="H2686">
        <v>23</v>
      </c>
      <c r="I2686" t="s">
        <v>29</v>
      </c>
      <c r="J2686">
        <f>VLOOKUP(I2686,[1]Key!$A$1:$C$72,2,FALSE)</f>
        <v>43.042490000000001</v>
      </c>
      <c r="K2686">
        <f>VLOOKUP(I2686,[1]Key!$A$1:$C$72,3,FALSE)</f>
        <v>-87.909959999999998</v>
      </c>
      <c r="L2686" t="s">
        <v>48</v>
      </c>
      <c r="M2686">
        <f>VLOOKUP(L2686,[1]Key!$A$1:$C$72,2,FALSE)</f>
        <v>43.05097</v>
      </c>
      <c r="N2686">
        <f>VLOOKUP(L2686,[1]Key!$A$1:$C$72,3,FALSE)</f>
        <v>-87.906440000000003</v>
      </c>
      <c r="O2686">
        <v>8</v>
      </c>
      <c r="P2686">
        <v>0</v>
      </c>
      <c r="Q2686">
        <v>1.2</v>
      </c>
      <c r="R2686">
        <v>1.1000000000000001</v>
      </c>
      <c r="S2686">
        <v>48</v>
      </c>
      <c r="T2686">
        <f t="shared" si="369"/>
        <v>-1</v>
      </c>
      <c r="U2686" s="1">
        <v>42769</v>
      </c>
      <c r="V2686" s="13">
        <f t="shared" si="370"/>
        <v>42767</v>
      </c>
      <c r="W2686" s="14">
        <f t="shared" si="371"/>
        <v>42769</v>
      </c>
      <c r="X2686" s="1" t="str">
        <f t="shared" si="372"/>
        <v>Friday</v>
      </c>
      <c r="Y2686" s="2">
        <v>0.50520833333333337</v>
      </c>
      <c r="Z2686" s="2">
        <f t="shared" si="373"/>
        <v>0.5</v>
      </c>
      <c r="AA2686">
        <f>1</f>
        <v>1</v>
      </c>
      <c r="AB2686" s="1">
        <v>42769</v>
      </c>
      <c r="AC2686" s="13">
        <f t="shared" si="374"/>
        <v>42767</v>
      </c>
      <c r="AD2686" s="14">
        <f t="shared" si="375"/>
        <v>42769</v>
      </c>
      <c r="AE2686" s="1" t="str">
        <f t="shared" si="376"/>
        <v>Friday</v>
      </c>
      <c r="AF2686" s="2">
        <v>0.51083333333333336</v>
      </c>
      <c r="AG2686" s="2">
        <f t="shared" si="377"/>
        <v>0.5</v>
      </c>
      <c r="AH2686" t="s">
        <v>27</v>
      </c>
    </row>
    <row r="2687" spans="1:34" x14ac:dyDescent="0.2">
      <c r="A2687">
        <v>1092316</v>
      </c>
      <c r="B2687" t="s">
        <v>20</v>
      </c>
      <c r="C2687" t="s">
        <v>28</v>
      </c>
      <c r="D2687" t="s">
        <v>22</v>
      </c>
      <c r="E2687">
        <v>53211</v>
      </c>
      <c r="F2687" t="s">
        <v>23</v>
      </c>
      <c r="G2687" t="s">
        <v>97</v>
      </c>
      <c r="H2687">
        <v>5456</v>
      </c>
      <c r="I2687" t="s">
        <v>60</v>
      </c>
      <c r="J2687">
        <f>VLOOKUP(I2687,[1]Key!$A$1:$C$72,2,FALSE)</f>
        <v>43.066893999999998</v>
      </c>
      <c r="K2687">
        <f>VLOOKUP(I2687,[1]Key!$A$1:$C$72,3,FALSE)</f>
        <v>-87.877936000000005</v>
      </c>
      <c r="L2687" t="s">
        <v>67</v>
      </c>
      <c r="M2687">
        <f>VLOOKUP(L2687,[1]Key!$A$1:$C$72,2,FALSE)</f>
        <v>43.074890000000003</v>
      </c>
      <c r="N2687">
        <f>VLOOKUP(L2687,[1]Key!$A$1:$C$72,3,FALSE)</f>
        <v>-87.882810000000006</v>
      </c>
      <c r="O2687">
        <v>7</v>
      </c>
      <c r="P2687">
        <v>0</v>
      </c>
      <c r="Q2687">
        <v>1.1000000000000001</v>
      </c>
      <c r="R2687">
        <v>1</v>
      </c>
      <c r="S2687">
        <v>42</v>
      </c>
      <c r="T2687">
        <f t="shared" si="369"/>
        <v>-1</v>
      </c>
      <c r="U2687" s="1">
        <v>42769</v>
      </c>
      <c r="V2687" s="13">
        <f t="shared" si="370"/>
        <v>42767</v>
      </c>
      <c r="W2687" s="14">
        <f t="shared" si="371"/>
        <v>42769</v>
      </c>
      <c r="X2687" s="1" t="str">
        <f t="shared" si="372"/>
        <v>Friday</v>
      </c>
      <c r="Y2687" s="2">
        <v>0.54515046296296299</v>
      </c>
      <c r="Z2687" s="2">
        <f t="shared" si="373"/>
        <v>0.54166666666666663</v>
      </c>
      <c r="AA2687">
        <f>1</f>
        <v>1</v>
      </c>
      <c r="AB2687" s="1">
        <v>42769</v>
      </c>
      <c r="AC2687" s="13">
        <f t="shared" si="374"/>
        <v>42767</v>
      </c>
      <c r="AD2687" s="14">
        <f t="shared" si="375"/>
        <v>42769</v>
      </c>
      <c r="AE2687" s="1" t="str">
        <f t="shared" si="376"/>
        <v>Friday</v>
      </c>
      <c r="AF2687" s="2">
        <v>0.55011574074074077</v>
      </c>
      <c r="AG2687" s="2">
        <f t="shared" si="377"/>
        <v>0.54166666666666663</v>
      </c>
      <c r="AH2687" t="s">
        <v>27</v>
      </c>
    </row>
    <row r="2688" spans="1:34" x14ac:dyDescent="0.2">
      <c r="A2688">
        <v>1092316</v>
      </c>
      <c r="B2688" t="s">
        <v>20</v>
      </c>
      <c r="C2688" t="s">
        <v>28</v>
      </c>
      <c r="D2688" t="s">
        <v>22</v>
      </c>
      <c r="E2688">
        <v>53211</v>
      </c>
      <c r="F2688" t="s">
        <v>23</v>
      </c>
      <c r="G2688" t="s">
        <v>97</v>
      </c>
      <c r="H2688">
        <v>5456</v>
      </c>
      <c r="I2688" t="s">
        <v>67</v>
      </c>
      <c r="J2688">
        <f>VLOOKUP(I2688,[1]Key!$A$1:$C$72,2,FALSE)</f>
        <v>43.074890000000003</v>
      </c>
      <c r="K2688">
        <f>VLOOKUP(I2688,[1]Key!$A$1:$C$72,3,FALSE)</f>
        <v>-87.882810000000006</v>
      </c>
      <c r="L2688" t="s">
        <v>60</v>
      </c>
      <c r="M2688">
        <f>VLOOKUP(L2688,[1]Key!$A$1:$C$72,2,FALSE)</f>
        <v>43.066893999999998</v>
      </c>
      <c r="N2688">
        <f>VLOOKUP(L2688,[1]Key!$A$1:$C$72,3,FALSE)</f>
        <v>-87.877936000000005</v>
      </c>
      <c r="O2688">
        <v>26</v>
      </c>
      <c r="P2688">
        <v>0</v>
      </c>
      <c r="Q2688">
        <v>3.9</v>
      </c>
      <c r="R2688">
        <v>3.7</v>
      </c>
      <c r="S2688">
        <v>156</v>
      </c>
      <c r="T2688">
        <f t="shared" si="369"/>
        <v>-1</v>
      </c>
      <c r="U2688" s="1">
        <v>42769</v>
      </c>
      <c r="V2688" s="13">
        <f t="shared" si="370"/>
        <v>42767</v>
      </c>
      <c r="W2688" s="14">
        <f t="shared" si="371"/>
        <v>42769</v>
      </c>
      <c r="X2688" s="1" t="str">
        <f t="shared" si="372"/>
        <v>Friday</v>
      </c>
      <c r="Y2688" s="2">
        <v>0.57660879629629636</v>
      </c>
      <c r="Z2688" s="2">
        <f t="shared" si="373"/>
        <v>0.58333333333333326</v>
      </c>
      <c r="AA2688">
        <f>1</f>
        <v>1</v>
      </c>
      <c r="AB2688" s="1">
        <v>42769</v>
      </c>
      <c r="AC2688" s="13">
        <f t="shared" si="374"/>
        <v>42767</v>
      </c>
      <c r="AD2688" s="14">
        <f t="shared" si="375"/>
        <v>42769</v>
      </c>
      <c r="AE2688" s="1" t="str">
        <f t="shared" si="376"/>
        <v>Friday</v>
      </c>
      <c r="AF2688" s="2">
        <v>0.59482638888888884</v>
      </c>
      <c r="AG2688" s="2">
        <f t="shared" si="377"/>
        <v>0.58333333333333326</v>
      </c>
      <c r="AH2688" t="s">
        <v>27</v>
      </c>
    </row>
    <row r="2689" spans="1:34" x14ac:dyDescent="0.2">
      <c r="A2689">
        <v>698084</v>
      </c>
      <c r="B2689" t="s">
        <v>20</v>
      </c>
      <c r="C2689" t="s">
        <v>28</v>
      </c>
      <c r="D2689" t="s">
        <v>22</v>
      </c>
      <c r="E2689">
        <v>53204</v>
      </c>
      <c r="F2689" t="s">
        <v>23</v>
      </c>
      <c r="G2689" t="s">
        <v>24</v>
      </c>
      <c r="H2689">
        <v>11123</v>
      </c>
      <c r="I2689" t="s">
        <v>36</v>
      </c>
      <c r="J2689">
        <f>VLOOKUP(I2689,[1]Key!$A$1:$C$72,2,FALSE)</f>
        <v>43.038580000000003</v>
      </c>
      <c r="K2689">
        <f>VLOOKUP(I2689,[1]Key!$A$1:$C$72,3,FALSE)</f>
        <v>-87.90934</v>
      </c>
      <c r="L2689" t="s">
        <v>40</v>
      </c>
      <c r="M2689">
        <f>VLOOKUP(L2689,[1]Key!$A$1:$C$72,2,FALSE)</f>
        <v>43.031480000000002</v>
      </c>
      <c r="N2689">
        <f>VLOOKUP(L2689,[1]Key!$A$1:$C$72,3,FALSE)</f>
        <v>-87.908169999999998</v>
      </c>
      <c r="O2689">
        <v>4</v>
      </c>
      <c r="P2689">
        <v>0</v>
      </c>
      <c r="Q2689">
        <v>0.6</v>
      </c>
      <c r="R2689">
        <v>0.6</v>
      </c>
      <c r="S2689">
        <v>24</v>
      </c>
      <c r="T2689">
        <f t="shared" si="369"/>
        <v>-1</v>
      </c>
      <c r="U2689" s="1">
        <v>42769</v>
      </c>
      <c r="V2689" s="13">
        <f t="shared" si="370"/>
        <v>42767</v>
      </c>
      <c r="W2689" s="14">
        <f t="shared" si="371"/>
        <v>42769</v>
      </c>
      <c r="X2689" s="1" t="str">
        <f t="shared" si="372"/>
        <v>Friday</v>
      </c>
      <c r="Y2689" s="2">
        <v>0.74865740740740738</v>
      </c>
      <c r="Z2689" s="2">
        <f t="shared" si="373"/>
        <v>0.75</v>
      </c>
      <c r="AA2689">
        <f>1</f>
        <v>1</v>
      </c>
      <c r="AB2689" s="1">
        <v>42769</v>
      </c>
      <c r="AC2689" s="13">
        <f t="shared" si="374"/>
        <v>42767</v>
      </c>
      <c r="AD2689" s="14">
        <f t="shared" si="375"/>
        <v>42769</v>
      </c>
      <c r="AE2689" s="1" t="str">
        <f t="shared" si="376"/>
        <v>Friday</v>
      </c>
      <c r="AF2689" s="2">
        <v>0.75194444444444442</v>
      </c>
      <c r="AG2689" s="2">
        <f t="shared" si="377"/>
        <v>0.75</v>
      </c>
      <c r="AH2689" t="s">
        <v>27</v>
      </c>
    </row>
    <row r="2690" spans="1:34" x14ac:dyDescent="0.2">
      <c r="A2690">
        <v>1255543</v>
      </c>
      <c r="B2690" t="s">
        <v>20</v>
      </c>
      <c r="C2690" t="s">
        <v>117</v>
      </c>
      <c r="D2690" t="s">
        <v>22</v>
      </c>
      <c r="E2690">
        <v>53105</v>
      </c>
      <c r="F2690" t="s">
        <v>23</v>
      </c>
      <c r="G2690" t="s">
        <v>97</v>
      </c>
      <c r="H2690">
        <v>5571</v>
      </c>
      <c r="I2690" t="s">
        <v>78</v>
      </c>
      <c r="J2690">
        <f>VLOOKUP(I2690,[1]Key!$A$1:$C$72,2,FALSE)</f>
        <v>43.060250000000003</v>
      </c>
      <c r="K2690">
        <f>VLOOKUP(I2690,[1]Key!$A$1:$C$72,3,FALSE)</f>
        <v>-87.892169999999993</v>
      </c>
      <c r="L2690" t="s">
        <v>81</v>
      </c>
      <c r="M2690">
        <f>VLOOKUP(L2690,[1]Key!$A$1:$C$72,2,FALSE)</f>
        <v>43.06033</v>
      </c>
      <c r="N2690">
        <f>VLOOKUP(L2690,[1]Key!$A$1:$C$72,3,FALSE)</f>
        <v>-87.89546</v>
      </c>
      <c r="O2690">
        <v>1</v>
      </c>
      <c r="P2690">
        <v>0</v>
      </c>
      <c r="Q2690">
        <v>0.2</v>
      </c>
      <c r="R2690">
        <v>0.1</v>
      </c>
      <c r="S2690">
        <v>6</v>
      </c>
      <c r="T2690">
        <f t="shared" ref="T2690:T2753" si="378">-1</f>
        <v>-1</v>
      </c>
      <c r="U2690" s="1">
        <v>42769</v>
      </c>
      <c r="V2690" s="13">
        <f t="shared" ref="V2690:V2753" si="379">DATE(YEAR(U2690), MONTH(U2690), 1)</f>
        <v>42767</v>
      </c>
      <c r="W2690" s="14">
        <f t="shared" ref="W2690:W2753" si="380">U2690</f>
        <v>42769</v>
      </c>
      <c r="X2690" s="1" t="str">
        <f t="shared" ref="X2690:X2753" si="381">TEXT(W2690,"dddd")</f>
        <v>Friday</v>
      </c>
      <c r="Y2690" s="2">
        <v>0.77053240740740747</v>
      </c>
      <c r="Z2690" s="2">
        <f t="shared" ref="Z2690:Z2753" si="382">MROUND(Y2690, "1:00")</f>
        <v>0.75</v>
      </c>
      <c r="AA2690">
        <f>1</f>
        <v>1</v>
      </c>
      <c r="AB2690" s="1">
        <v>42769</v>
      </c>
      <c r="AC2690" s="13">
        <f t="shared" ref="AC2690:AC2753" si="383">DATE(YEAR(AB2690), MONTH(AB2690), 1)</f>
        <v>42767</v>
      </c>
      <c r="AD2690" s="14">
        <f t="shared" ref="AD2690:AD2753" si="384">AB2690</f>
        <v>42769</v>
      </c>
      <c r="AE2690" s="1" t="str">
        <f t="shared" ref="AE2690:AE2753" si="385">TEXT(AD2690,"dddd")</f>
        <v>Friday</v>
      </c>
      <c r="AF2690" s="2">
        <v>0.7713310185185186</v>
      </c>
      <c r="AG2690" s="2">
        <f t="shared" ref="AG2690:AG2753" si="386">MROUND(AF2690, "1:00")</f>
        <v>0.79166666666666663</v>
      </c>
      <c r="AH2690" t="s">
        <v>27</v>
      </c>
    </row>
    <row r="2691" spans="1:34" x14ac:dyDescent="0.2">
      <c r="A2691">
        <v>1328721</v>
      </c>
      <c r="B2691" t="s">
        <v>20</v>
      </c>
      <c r="C2691" t="s">
        <v>28</v>
      </c>
      <c r="D2691" t="s">
        <v>22</v>
      </c>
      <c r="E2691">
        <v>53207</v>
      </c>
      <c r="F2691" t="s">
        <v>23</v>
      </c>
      <c r="G2691" t="s">
        <v>24</v>
      </c>
      <c r="H2691">
        <v>45</v>
      </c>
      <c r="I2691" t="s">
        <v>72</v>
      </c>
      <c r="J2691">
        <f>VLOOKUP(I2691,[1]Key!$A$1:$C$72,2,FALSE)</f>
        <v>43.02948</v>
      </c>
      <c r="K2691">
        <f>VLOOKUP(I2691,[1]Key!$A$1:$C$72,3,FALSE)</f>
        <v>-87.912819999999996</v>
      </c>
      <c r="L2691" t="s">
        <v>38</v>
      </c>
      <c r="M2691">
        <f>VLOOKUP(L2691,[1]Key!$A$1:$C$72,2,FALSE)</f>
        <v>43.004728999999998</v>
      </c>
      <c r="N2691">
        <f>VLOOKUP(L2691,[1]Key!$A$1:$C$72,3,FALSE)</f>
        <v>-87.905463999999995</v>
      </c>
      <c r="O2691">
        <v>14</v>
      </c>
      <c r="P2691">
        <v>0</v>
      </c>
      <c r="Q2691">
        <v>2.1</v>
      </c>
      <c r="R2691">
        <v>2</v>
      </c>
      <c r="S2691">
        <v>84</v>
      </c>
      <c r="T2691">
        <f t="shared" si="378"/>
        <v>-1</v>
      </c>
      <c r="U2691" s="1">
        <v>42770</v>
      </c>
      <c r="V2691" s="13">
        <f t="shared" si="379"/>
        <v>42767</v>
      </c>
      <c r="W2691" s="14">
        <f t="shared" si="380"/>
        <v>42770</v>
      </c>
      <c r="X2691" s="1" t="str">
        <f t="shared" si="381"/>
        <v>Saturday</v>
      </c>
      <c r="Y2691" s="2">
        <v>0.55901620370370375</v>
      </c>
      <c r="Z2691" s="2">
        <f t="shared" si="382"/>
        <v>0.54166666666666663</v>
      </c>
      <c r="AA2691">
        <f>1</f>
        <v>1</v>
      </c>
      <c r="AB2691" s="1">
        <v>42770</v>
      </c>
      <c r="AC2691" s="13">
        <f t="shared" si="383"/>
        <v>42767</v>
      </c>
      <c r="AD2691" s="14">
        <f t="shared" si="384"/>
        <v>42770</v>
      </c>
      <c r="AE2691" s="1" t="str">
        <f t="shared" si="385"/>
        <v>Saturday</v>
      </c>
      <c r="AF2691" s="2">
        <v>0.56811342592592595</v>
      </c>
      <c r="AG2691" s="2">
        <f t="shared" si="386"/>
        <v>0.58333333333333326</v>
      </c>
      <c r="AH2691" t="s">
        <v>27</v>
      </c>
    </row>
    <row r="2692" spans="1:34" x14ac:dyDescent="0.2">
      <c r="A2692">
        <v>1257700</v>
      </c>
      <c r="B2692" t="s">
        <v>20</v>
      </c>
      <c r="C2692" t="s">
        <v>28</v>
      </c>
      <c r="D2692" t="s">
        <v>22</v>
      </c>
      <c r="E2692">
        <v>53202</v>
      </c>
      <c r="F2692" t="s">
        <v>23</v>
      </c>
      <c r="G2692" t="s">
        <v>24</v>
      </c>
      <c r="H2692">
        <v>11092</v>
      </c>
      <c r="I2692" t="s">
        <v>37</v>
      </c>
      <c r="J2692">
        <f>VLOOKUP(I2692,[1]Key!$A$1:$C$72,2,FALSE)</f>
        <v>43.031320000000001</v>
      </c>
      <c r="K2692">
        <f>VLOOKUP(I2692,[1]Key!$A$1:$C$72,3,FALSE)</f>
        <v>-87.904259999999994</v>
      </c>
      <c r="L2692" t="s">
        <v>31</v>
      </c>
      <c r="M2692">
        <f>VLOOKUP(L2692,[1]Key!$A$1:$C$72,2,FALSE)</f>
        <v>43.03519</v>
      </c>
      <c r="N2692">
        <f>VLOOKUP(L2692,[1]Key!$A$1:$C$72,3,FALSE)</f>
        <v>-87.907390000000007</v>
      </c>
      <c r="O2692">
        <v>14</v>
      </c>
      <c r="P2692">
        <v>0</v>
      </c>
      <c r="Q2692">
        <v>2.1</v>
      </c>
      <c r="R2692">
        <v>2</v>
      </c>
      <c r="S2692">
        <v>84</v>
      </c>
      <c r="T2692">
        <f t="shared" si="378"/>
        <v>-1</v>
      </c>
      <c r="U2692" s="1">
        <v>42770</v>
      </c>
      <c r="V2692" s="13">
        <f t="shared" si="379"/>
        <v>42767</v>
      </c>
      <c r="W2692" s="14">
        <f t="shared" si="380"/>
        <v>42770</v>
      </c>
      <c r="X2692" s="1" t="str">
        <f t="shared" si="381"/>
        <v>Saturday</v>
      </c>
      <c r="Y2692" s="2">
        <v>0.58861111111111108</v>
      </c>
      <c r="Z2692" s="2">
        <f t="shared" si="382"/>
        <v>0.58333333333333326</v>
      </c>
      <c r="AA2692">
        <f>1</f>
        <v>1</v>
      </c>
      <c r="AB2692" s="1">
        <v>42770</v>
      </c>
      <c r="AC2692" s="13">
        <f t="shared" si="383"/>
        <v>42767</v>
      </c>
      <c r="AD2692" s="14">
        <f t="shared" si="384"/>
        <v>42770</v>
      </c>
      <c r="AE2692" s="1" t="str">
        <f t="shared" si="385"/>
        <v>Saturday</v>
      </c>
      <c r="AF2692" s="2">
        <v>0.59827546296296297</v>
      </c>
      <c r="AG2692" s="2">
        <f t="shared" si="386"/>
        <v>0.58333333333333326</v>
      </c>
      <c r="AH2692" t="s">
        <v>27</v>
      </c>
    </row>
    <row r="2693" spans="1:34" x14ac:dyDescent="0.2">
      <c r="A2693">
        <v>1244268</v>
      </c>
      <c r="B2693" t="s">
        <v>20</v>
      </c>
      <c r="C2693" t="s">
        <v>102</v>
      </c>
      <c r="D2693" t="s">
        <v>22</v>
      </c>
      <c r="E2693">
        <v>53211</v>
      </c>
      <c r="F2693" t="s">
        <v>23</v>
      </c>
      <c r="G2693" t="s">
        <v>108</v>
      </c>
      <c r="H2693">
        <v>5496</v>
      </c>
      <c r="I2693" t="s">
        <v>63</v>
      </c>
      <c r="J2693">
        <f>VLOOKUP(I2693,[1]Key!$A$1:$C$72,2,FALSE)</f>
        <v>43.078530000000001</v>
      </c>
      <c r="K2693">
        <f>VLOOKUP(I2693,[1]Key!$A$1:$C$72,3,FALSE)</f>
        <v>-87.882620000000003</v>
      </c>
      <c r="L2693" t="s">
        <v>87</v>
      </c>
      <c r="M2693">
        <f>VLOOKUP(L2693,[1]Key!$A$1:$C$72,2,FALSE)</f>
        <v>43.077359999999999</v>
      </c>
      <c r="N2693">
        <f>VLOOKUP(L2693,[1]Key!$A$1:$C$72,3,FALSE)</f>
        <v>-87.880769999999998</v>
      </c>
      <c r="O2693">
        <v>8</v>
      </c>
      <c r="P2693">
        <v>2</v>
      </c>
      <c r="Q2693">
        <v>1.2</v>
      </c>
      <c r="R2693">
        <v>1.1000000000000001</v>
      </c>
      <c r="S2693">
        <v>48</v>
      </c>
      <c r="T2693">
        <f t="shared" si="378"/>
        <v>-1</v>
      </c>
      <c r="U2693" s="1">
        <v>42770</v>
      </c>
      <c r="V2693" s="13">
        <f t="shared" si="379"/>
        <v>42767</v>
      </c>
      <c r="W2693" s="14">
        <f t="shared" si="380"/>
        <v>42770</v>
      </c>
      <c r="X2693" s="1" t="str">
        <f t="shared" si="381"/>
        <v>Saturday</v>
      </c>
      <c r="Y2693" s="2">
        <v>0.65140046296296295</v>
      </c>
      <c r="Z2693" s="2">
        <f t="shared" si="382"/>
        <v>0.66666666666666663</v>
      </c>
      <c r="AA2693">
        <f>1</f>
        <v>1</v>
      </c>
      <c r="AB2693" s="1">
        <v>42770</v>
      </c>
      <c r="AC2693" s="13">
        <f t="shared" si="383"/>
        <v>42767</v>
      </c>
      <c r="AD2693" s="14">
        <f t="shared" si="384"/>
        <v>42770</v>
      </c>
      <c r="AE2693" s="1" t="str">
        <f t="shared" si="385"/>
        <v>Saturday</v>
      </c>
      <c r="AF2693" s="2">
        <v>0.65706018518518516</v>
      </c>
      <c r="AG2693" s="2">
        <f t="shared" si="386"/>
        <v>0.66666666666666663</v>
      </c>
      <c r="AH2693" t="s">
        <v>27</v>
      </c>
    </row>
    <row r="2694" spans="1:34" x14ac:dyDescent="0.2">
      <c r="A2694">
        <v>1358589</v>
      </c>
      <c r="B2694" t="s">
        <v>20</v>
      </c>
      <c r="C2694" t="s">
        <v>28</v>
      </c>
      <c r="D2694" t="s">
        <v>22</v>
      </c>
      <c r="E2694">
        <v>53211</v>
      </c>
      <c r="F2694" t="s">
        <v>23</v>
      </c>
      <c r="G2694" t="s">
        <v>24</v>
      </c>
      <c r="H2694">
        <v>361</v>
      </c>
      <c r="I2694" t="s">
        <v>44</v>
      </c>
      <c r="J2694">
        <f>VLOOKUP(I2694,[1]Key!$A$1:$C$72,2,FALSE)</f>
        <v>43.045712999999999</v>
      </c>
      <c r="K2694">
        <f>VLOOKUP(I2694,[1]Key!$A$1:$C$72,3,FALSE)</f>
        <v>-87.899756999999994</v>
      </c>
      <c r="L2694" t="s">
        <v>44</v>
      </c>
      <c r="M2694">
        <f>VLOOKUP(L2694,[1]Key!$A$1:$C$72,2,FALSE)</f>
        <v>43.045712999999999</v>
      </c>
      <c r="N2694">
        <f>VLOOKUP(L2694,[1]Key!$A$1:$C$72,3,FALSE)</f>
        <v>-87.899756999999994</v>
      </c>
      <c r="O2694">
        <v>34</v>
      </c>
      <c r="P2694">
        <v>0</v>
      </c>
      <c r="Q2694">
        <v>5.0999999999999996</v>
      </c>
      <c r="R2694">
        <v>4.8</v>
      </c>
      <c r="S2694">
        <v>204</v>
      </c>
      <c r="T2694">
        <f t="shared" si="378"/>
        <v>-1</v>
      </c>
      <c r="U2694" s="1">
        <v>42771</v>
      </c>
      <c r="V2694" s="13">
        <f t="shared" si="379"/>
        <v>42767</v>
      </c>
      <c r="W2694" s="14">
        <f t="shared" si="380"/>
        <v>42771</v>
      </c>
      <c r="X2694" s="1" t="str">
        <f t="shared" si="381"/>
        <v>Sunday</v>
      </c>
      <c r="Y2694" s="2">
        <v>0.43225694444444446</v>
      </c>
      <c r="Z2694" s="2">
        <f t="shared" si="382"/>
        <v>0.41666666666666663</v>
      </c>
      <c r="AA2694">
        <f>1</f>
        <v>1</v>
      </c>
      <c r="AB2694" s="1">
        <v>42771</v>
      </c>
      <c r="AC2694" s="13">
        <f t="shared" si="383"/>
        <v>42767</v>
      </c>
      <c r="AD2694" s="14">
        <f t="shared" si="384"/>
        <v>42771</v>
      </c>
      <c r="AE2694" s="1" t="str">
        <f t="shared" si="385"/>
        <v>Sunday</v>
      </c>
      <c r="AF2694" s="2">
        <v>0.45557870370370374</v>
      </c>
      <c r="AG2694" s="2">
        <f t="shared" si="386"/>
        <v>0.45833333333333331</v>
      </c>
      <c r="AH2694" t="s">
        <v>35</v>
      </c>
    </row>
    <row r="2695" spans="1:34" x14ac:dyDescent="0.2">
      <c r="A2695">
        <v>1344495</v>
      </c>
      <c r="B2695" t="s">
        <v>20</v>
      </c>
      <c r="C2695" t="s">
        <v>112</v>
      </c>
      <c r="D2695" t="s">
        <v>22</v>
      </c>
      <c r="E2695">
        <v>53144</v>
      </c>
      <c r="F2695" t="s">
        <v>23</v>
      </c>
      <c r="G2695" t="s">
        <v>24</v>
      </c>
      <c r="H2695">
        <v>5454</v>
      </c>
      <c r="I2695" t="s">
        <v>81</v>
      </c>
      <c r="J2695">
        <f>VLOOKUP(I2695,[1]Key!$A$1:$C$72,2,FALSE)</f>
        <v>43.06033</v>
      </c>
      <c r="K2695">
        <f>VLOOKUP(I2695,[1]Key!$A$1:$C$72,3,FALSE)</f>
        <v>-87.89546</v>
      </c>
      <c r="L2695" t="s">
        <v>65</v>
      </c>
      <c r="M2695">
        <f>VLOOKUP(L2695,[1]Key!$A$1:$C$72,2,FALSE)</f>
        <v>43.060786</v>
      </c>
      <c r="N2695">
        <f>VLOOKUP(L2695,[1]Key!$A$1:$C$72,3,FALSE)</f>
        <v>-87.883825999999999</v>
      </c>
      <c r="O2695">
        <v>4</v>
      </c>
      <c r="P2695">
        <v>0</v>
      </c>
      <c r="Q2695">
        <v>0.6</v>
      </c>
      <c r="R2695">
        <v>0.6</v>
      </c>
      <c r="S2695">
        <v>24</v>
      </c>
      <c r="T2695">
        <f t="shared" si="378"/>
        <v>-1</v>
      </c>
      <c r="U2695" s="1">
        <v>42771</v>
      </c>
      <c r="V2695" s="13">
        <f t="shared" si="379"/>
        <v>42767</v>
      </c>
      <c r="W2695" s="14">
        <f t="shared" si="380"/>
        <v>42771</v>
      </c>
      <c r="X2695" s="1" t="str">
        <f t="shared" si="381"/>
        <v>Sunday</v>
      </c>
      <c r="Y2695" s="2">
        <v>0.56961805555555556</v>
      </c>
      <c r="Z2695" s="2">
        <f t="shared" si="382"/>
        <v>0.58333333333333326</v>
      </c>
      <c r="AA2695">
        <f>1</f>
        <v>1</v>
      </c>
      <c r="AB2695" s="1">
        <v>42771</v>
      </c>
      <c r="AC2695" s="13">
        <f t="shared" si="383"/>
        <v>42767</v>
      </c>
      <c r="AD2695" s="14">
        <f t="shared" si="384"/>
        <v>42771</v>
      </c>
      <c r="AE2695" s="1" t="str">
        <f t="shared" si="385"/>
        <v>Sunday</v>
      </c>
      <c r="AF2695" s="2">
        <v>0.57265046296296296</v>
      </c>
      <c r="AG2695" s="2">
        <f t="shared" si="386"/>
        <v>0.58333333333333326</v>
      </c>
      <c r="AH2695" t="s">
        <v>27</v>
      </c>
    </row>
    <row r="2696" spans="1:34" x14ac:dyDescent="0.2">
      <c r="A2696">
        <v>1249909</v>
      </c>
      <c r="B2696" t="s">
        <v>20</v>
      </c>
      <c r="C2696" t="s">
        <v>115</v>
      </c>
      <c r="D2696" t="s">
        <v>22</v>
      </c>
      <c r="E2696">
        <v>54914</v>
      </c>
      <c r="F2696" t="s">
        <v>23</v>
      </c>
      <c r="G2696" t="s">
        <v>97</v>
      </c>
      <c r="H2696">
        <v>5478</v>
      </c>
      <c r="I2696" t="s">
        <v>78</v>
      </c>
      <c r="J2696">
        <f>VLOOKUP(I2696,[1]Key!$A$1:$C$72,2,FALSE)</f>
        <v>43.060250000000003</v>
      </c>
      <c r="K2696">
        <f>VLOOKUP(I2696,[1]Key!$A$1:$C$72,3,FALSE)</f>
        <v>-87.892169999999993</v>
      </c>
      <c r="L2696" t="s">
        <v>61</v>
      </c>
      <c r="M2696">
        <f>VLOOKUP(L2696,[1]Key!$A$1:$C$72,2,FALSE)</f>
        <v>43.058619999999998</v>
      </c>
      <c r="N2696">
        <f>VLOOKUP(L2696,[1]Key!$A$1:$C$72,3,FALSE)</f>
        <v>-87.885319999999993</v>
      </c>
      <c r="O2696">
        <v>3</v>
      </c>
      <c r="P2696">
        <v>0</v>
      </c>
      <c r="Q2696">
        <v>0.5</v>
      </c>
      <c r="R2696">
        <v>0.4</v>
      </c>
      <c r="S2696">
        <v>18</v>
      </c>
      <c r="T2696">
        <f t="shared" si="378"/>
        <v>-1</v>
      </c>
      <c r="U2696" s="1">
        <v>42771</v>
      </c>
      <c r="V2696" s="13">
        <f t="shared" si="379"/>
        <v>42767</v>
      </c>
      <c r="W2696" s="14">
        <f t="shared" si="380"/>
        <v>42771</v>
      </c>
      <c r="X2696" s="1" t="str">
        <f t="shared" si="381"/>
        <v>Sunday</v>
      </c>
      <c r="Y2696" s="2">
        <v>0.60537037037037034</v>
      </c>
      <c r="Z2696" s="2">
        <f t="shared" si="382"/>
        <v>0.625</v>
      </c>
      <c r="AA2696">
        <f>1</f>
        <v>1</v>
      </c>
      <c r="AB2696" s="1">
        <v>42771</v>
      </c>
      <c r="AC2696" s="13">
        <f t="shared" si="383"/>
        <v>42767</v>
      </c>
      <c r="AD2696" s="14">
        <f t="shared" si="384"/>
        <v>42771</v>
      </c>
      <c r="AE2696" s="1" t="str">
        <f t="shared" si="385"/>
        <v>Sunday</v>
      </c>
      <c r="AF2696" s="2">
        <v>0.60722222222222222</v>
      </c>
      <c r="AG2696" s="2">
        <f t="shared" si="386"/>
        <v>0.625</v>
      </c>
      <c r="AH2696" t="s">
        <v>27</v>
      </c>
    </row>
    <row r="2697" spans="1:34" x14ac:dyDescent="0.2">
      <c r="A2697">
        <v>1164700</v>
      </c>
      <c r="B2697" t="s">
        <v>20</v>
      </c>
      <c r="C2697" t="s">
        <v>28</v>
      </c>
      <c r="D2697" t="s">
        <v>22</v>
      </c>
      <c r="E2697">
        <v>53202</v>
      </c>
      <c r="F2697" t="s">
        <v>23</v>
      </c>
      <c r="G2697" t="s">
        <v>24</v>
      </c>
      <c r="H2697">
        <v>1</v>
      </c>
      <c r="I2697" t="s">
        <v>80</v>
      </c>
      <c r="J2697">
        <f>VLOOKUP(I2697,[1]Key!$A$1:$C$72,2,FALSE)</f>
        <v>43.052460000000004</v>
      </c>
      <c r="K2697">
        <f>VLOOKUP(I2697,[1]Key!$A$1:$C$72,3,FALSE)</f>
        <v>-87.891000000000005</v>
      </c>
      <c r="L2697" t="s">
        <v>61</v>
      </c>
      <c r="M2697">
        <f>VLOOKUP(L2697,[1]Key!$A$1:$C$72,2,FALSE)</f>
        <v>43.058619999999998</v>
      </c>
      <c r="N2697">
        <f>VLOOKUP(L2697,[1]Key!$A$1:$C$72,3,FALSE)</f>
        <v>-87.885319999999993</v>
      </c>
      <c r="O2697">
        <v>56</v>
      </c>
      <c r="P2697">
        <v>0</v>
      </c>
      <c r="Q2697">
        <v>8.4</v>
      </c>
      <c r="R2697">
        <v>8</v>
      </c>
      <c r="S2697">
        <v>336</v>
      </c>
      <c r="T2697">
        <f t="shared" si="378"/>
        <v>-1</v>
      </c>
      <c r="U2697" s="1">
        <v>42771</v>
      </c>
      <c r="V2697" s="13">
        <f t="shared" si="379"/>
        <v>42767</v>
      </c>
      <c r="W2697" s="14">
        <f t="shared" si="380"/>
        <v>42771</v>
      </c>
      <c r="X2697" s="1" t="str">
        <f t="shared" si="381"/>
        <v>Sunday</v>
      </c>
      <c r="Y2697" s="2">
        <v>0.63166666666666671</v>
      </c>
      <c r="Z2697" s="2">
        <f t="shared" si="382"/>
        <v>0.625</v>
      </c>
      <c r="AA2697">
        <f>1</f>
        <v>1</v>
      </c>
      <c r="AB2697" s="1">
        <v>42771</v>
      </c>
      <c r="AC2697" s="13">
        <f t="shared" si="383"/>
        <v>42767</v>
      </c>
      <c r="AD2697" s="14">
        <f t="shared" si="384"/>
        <v>42771</v>
      </c>
      <c r="AE2697" s="1" t="str">
        <f t="shared" si="385"/>
        <v>Sunday</v>
      </c>
      <c r="AF2697" s="2">
        <v>0.67076388888888883</v>
      </c>
      <c r="AG2697" s="2">
        <f t="shared" si="386"/>
        <v>0.66666666666666663</v>
      </c>
      <c r="AH2697" t="s">
        <v>27</v>
      </c>
    </row>
    <row r="2698" spans="1:34" x14ac:dyDescent="0.2">
      <c r="A2698">
        <v>1148445</v>
      </c>
      <c r="B2698" t="s">
        <v>20</v>
      </c>
      <c r="C2698" t="s">
        <v>102</v>
      </c>
      <c r="D2698" t="s">
        <v>22</v>
      </c>
      <c r="E2698">
        <v>53211</v>
      </c>
      <c r="F2698" t="s">
        <v>23</v>
      </c>
      <c r="G2698" t="s">
        <v>97</v>
      </c>
      <c r="H2698">
        <v>5472</v>
      </c>
      <c r="I2698" t="s">
        <v>80</v>
      </c>
      <c r="J2698">
        <f>VLOOKUP(I2698,[1]Key!$A$1:$C$72,2,FALSE)</f>
        <v>43.052460000000004</v>
      </c>
      <c r="K2698">
        <f>VLOOKUP(I2698,[1]Key!$A$1:$C$72,3,FALSE)</f>
        <v>-87.891000000000005</v>
      </c>
      <c r="L2698" t="s">
        <v>32</v>
      </c>
      <c r="M2698">
        <f>VLOOKUP(L2698,[1]Key!$A$1:$C$72,2,FALSE)</f>
        <v>43.038719999999998</v>
      </c>
      <c r="N2698">
        <f>VLOOKUP(L2698,[1]Key!$A$1:$C$72,3,FALSE)</f>
        <v>-87.905339999999995</v>
      </c>
      <c r="O2698">
        <v>11</v>
      </c>
      <c r="P2698">
        <v>0</v>
      </c>
      <c r="Q2698">
        <v>1.7</v>
      </c>
      <c r="R2698">
        <v>1.6</v>
      </c>
      <c r="S2698">
        <v>66</v>
      </c>
      <c r="T2698">
        <f t="shared" si="378"/>
        <v>-1</v>
      </c>
      <c r="U2698" s="1">
        <v>42771</v>
      </c>
      <c r="V2698" s="13">
        <f t="shared" si="379"/>
        <v>42767</v>
      </c>
      <c r="W2698" s="14">
        <f t="shared" si="380"/>
        <v>42771</v>
      </c>
      <c r="X2698" s="1" t="str">
        <f t="shared" si="381"/>
        <v>Sunday</v>
      </c>
      <c r="Y2698" s="2">
        <v>0.66752314814814817</v>
      </c>
      <c r="Z2698" s="2">
        <f t="shared" si="382"/>
        <v>0.66666666666666663</v>
      </c>
      <c r="AA2698">
        <f>1</f>
        <v>1</v>
      </c>
      <c r="AB2698" s="1">
        <v>42771</v>
      </c>
      <c r="AC2698" s="13">
        <f t="shared" si="383"/>
        <v>42767</v>
      </c>
      <c r="AD2698" s="14">
        <f t="shared" si="384"/>
        <v>42771</v>
      </c>
      <c r="AE2698" s="1" t="str">
        <f t="shared" si="385"/>
        <v>Sunday</v>
      </c>
      <c r="AF2698" s="2">
        <v>0.67554398148148154</v>
      </c>
      <c r="AG2698" s="2">
        <f t="shared" si="386"/>
        <v>0.66666666666666663</v>
      </c>
      <c r="AH2698" t="s">
        <v>27</v>
      </c>
    </row>
    <row r="2699" spans="1:34" x14ac:dyDescent="0.2">
      <c r="A2699">
        <v>1441219</v>
      </c>
      <c r="B2699" t="s">
        <v>20</v>
      </c>
      <c r="C2699" t="s">
        <v>28</v>
      </c>
      <c r="D2699" t="s">
        <v>22</v>
      </c>
      <c r="E2699">
        <v>53202</v>
      </c>
      <c r="F2699" t="s">
        <v>23</v>
      </c>
      <c r="G2699" t="s">
        <v>24</v>
      </c>
      <c r="H2699">
        <v>5478</v>
      </c>
      <c r="I2699" t="s">
        <v>61</v>
      </c>
      <c r="J2699">
        <f>VLOOKUP(I2699,[1]Key!$A$1:$C$72,2,FALSE)</f>
        <v>43.058619999999998</v>
      </c>
      <c r="K2699">
        <f>VLOOKUP(I2699,[1]Key!$A$1:$C$72,3,FALSE)</f>
        <v>-87.885319999999993</v>
      </c>
      <c r="L2699" t="s">
        <v>61</v>
      </c>
      <c r="M2699">
        <f>VLOOKUP(L2699,[1]Key!$A$1:$C$72,2,FALSE)</f>
        <v>43.058619999999998</v>
      </c>
      <c r="N2699">
        <f>VLOOKUP(L2699,[1]Key!$A$1:$C$72,3,FALSE)</f>
        <v>-87.885319999999993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f t="shared" si="378"/>
        <v>-1</v>
      </c>
      <c r="U2699" s="1">
        <v>42771</v>
      </c>
      <c r="V2699" s="13">
        <f t="shared" si="379"/>
        <v>42767</v>
      </c>
      <c r="W2699" s="14">
        <f t="shared" si="380"/>
        <v>42771</v>
      </c>
      <c r="X2699" s="1" t="str">
        <f t="shared" si="381"/>
        <v>Sunday</v>
      </c>
      <c r="Y2699" s="2">
        <v>0.83210648148148147</v>
      </c>
      <c r="Z2699" s="2">
        <f t="shared" si="382"/>
        <v>0.83333333333333326</v>
      </c>
      <c r="AA2699">
        <f>1</f>
        <v>1</v>
      </c>
      <c r="AB2699" s="1">
        <v>42771</v>
      </c>
      <c r="AC2699" s="13">
        <f t="shared" si="383"/>
        <v>42767</v>
      </c>
      <c r="AD2699" s="14">
        <f t="shared" si="384"/>
        <v>42771</v>
      </c>
      <c r="AE2699" s="1" t="str">
        <f t="shared" si="385"/>
        <v>Sunday</v>
      </c>
      <c r="AF2699" s="2">
        <v>0.8322222222222222</v>
      </c>
      <c r="AG2699" s="2">
        <f t="shared" si="386"/>
        <v>0.83333333333333326</v>
      </c>
      <c r="AH2699" t="s">
        <v>35</v>
      </c>
    </row>
    <row r="2700" spans="1:34" x14ac:dyDescent="0.2">
      <c r="A2700">
        <v>1466945</v>
      </c>
      <c r="B2700" t="s">
        <v>20</v>
      </c>
      <c r="C2700" t="s">
        <v>28</v>
      </c>
      <c r="D2700" t="s">
        <v>22</v>
      </c>
      <c r="E2700">
        <v>53211</v>
      </c>
      <c r="F2700" t="s">
        <v>23</v>
      </c>
      <c r="G2700" t="s">
        <v>24</v>
      </c>
      <c r="H2700">
        <v>27</v>
      </c>
      <c r="I2700" t="s">
        <v>93</v>
      </c>
      <c r="J2700">
        <f>VLOOKUP(I2700,[1]Key!$A$1:$C$72,2,FALSE)</f>
        <v>43.069021999999997</v>
      </c>
      <c r="K2700">
        <f>VLOOKUP(I2700,[1]Key!$A$1:$C$72,3,FALSE)</f>
        <v>-87.887940999999998</v>
      </c>
      <c r="L2700" t="s">
        <v>67</v>
      </c>
      <c r="M2700">
        <f>VLOOKUP(L2700,[1]Key!$A$1:$C$72,2,FALSE)</f>
        <v>43.074890000000003</v>
      </c>
      <c r="N2700">
        <f>VLOOKUP(L2700,[1]Key!$A$1:$C$72,3,FALSE)</f>
        <v>-87.882810000000006</v>
      </c>
      <c r="O2700">
        <v>8</v>
      </c>
      <c r="P2700">
        <v>0</v>
      </c>
      <c r="Q2700">
        <v>1.2</v>
      </c>
      <c r="R2700">
        <v>1.1000000000000001</v>
      </c>
      <c r="S2700">
        <v>48</v>
      </c>
      <c r="T2700">
        <f t="shared" si="378"/>
        <v>-1</v>
      </c>
      <c r="U2700" s="1">
        <v>42772</v>
      </c>
      <c r="V2700" s="13">
        <f t="shared" si="379"/>
        <v>42767</v>
      </c>
      <c r="W2700" s="14">
        <f t="shared" si="380"/>
        <v>42772</v>
      </c>
      <c r="X2700" s="1" t="str">
        <f t="shared" si="381"/>
        <v>Monday</v>
      </c>
      <c r="Y2700" s="2">
        <v>0.49915509259259255</v>
      </c>
      <c r="Z2700" s="2">
        <f t="shared" si="382"/>
        <v>0.5</v>
      </c>
      <c r="AA2700">
        <f>1</f>
        <v>1</v>
      </c>
      <c r="AB2700" s="1">
        <v>42772</v>
      </c>
      <c r="AC2700" s="13">
        <f t="shared" si="383"/>
        <v>42767</v>
      </c>
      <c r="AD2700" s="14">
        <f t="shared" si="384"/>
        <v>42772</v>
      </c>
      <c r="AE2700" s="1" t="str">
        <f t="shared" si="385"/>
        <v>Monday</v>
      </c>
      <c r="AF2700" s="2">
        <v>0.50482638888888887</v>
      </c>
      <c r="AG2700" s="2">
        <f t="shared" si="386"/>
        <v>0.5</v>
      </c>
      <c r="AH2700" t="s">
        <v>27</v>
      </c>
    </row>
    <row r="2701" spans="1:34" x14ac:dyDescent="0.2">
      <c r="A2701">
        <v>1260485</v>
      </c>
      <c r="B2701" t="s">
        <v>20</v>
      </c>
      <c r="C2701" t="s">
        <v>102</v>
      </c>
      <c r="D2701" t="s">
        <v>22</v>
      </c>
      <c r="E2701">
        <v>53211</v>
      </c>
      <c r="F2701" t="s">
        <v>23</v>
      </c>
      <c r="G2701" t="s">
        <v>24</v>
      </c>
      <c r="H2701">
        <v>5518</v>
      </c>
      <c r="I2701" t="s">
        <v>43</v>
      </c>
      <c r="J2701">
        <f>VLOOKUP(I2701,[1]Key!$A$1:$C$72,2,FALSE)</f>
        <v>43.03886</v>
      </c>
      <c r="K2701">
        <f>VLOOKUP(I2701,[1]Key!$A$1:$C$72,3,FALSE)</f>
        <v>-87.902720000000002</v>
      </c>
      <c r="L2701" t="s">
        <v>32</v>
      </c>
      <c r="M2701">
        <f>VLOOKUP(L2701,[1]Key!$A$1:$C$72,2,FALSE)</f>
        <v>43.038719999999998</v>
      </c>
      <c r="N2701">
        <f>VLOOKUP(L2701,[1]Key!$A$1:$C$72,3,FALSE)</f>
        <v>-87.905339999999995</v>
      </c>
      <c r="O2701">
        <v>2</v>
      </c>
      <c r="P2701">
        <v>0</v>
      </c>
      <c r="Q2701">
        <v>0.3</v>
      </c>
      <c r="R2701">
        <v>0.3</v>
      </c>
      <c r="S2701">
        <v>12</v>
      </c>
      <c r="T2701">
        <f t="shared" si="378"/>
        <v>-1</v>
      </c>
      <c r="U2701" s="1">
        <v>42772</v>
      </c>
      <c r="V2701" s="13">
        <f t="shared" si="379"/>
        <v>42767</v>
      </c>
      <c r="W2701" s="14">
        <f t="shared" si="380"/>
        <v>42772</v>
      </c>
      <c r="X2701" s="1" t="str">
        <f t="shared" si="381"/>
        <v>Monday</v>
      </c>
      <c r="Y2701" s="2">
        <v>0.53546296296296292</v>
      </c>
      <c r="Z2701" s="2">
        <f t="shared" si="382"/>
        <v>0.54166666666666663</v>
      </c>
      <c r="AA2701">
        <f>1</f>
        <v>1</v>
      </c>
      <c r="AB2701" s="1">
        <v>42772</v>
      </c>
      <c r="AC2701" s="13">
        <f t="shared" si="383"/>
        <v>42767</v>
      </c>
      <c r="AD2701" s="14">
        <f t="shared" si="384"/>
        <v>42772</v>
      </c>
      <c r="AE2701" s="1" t="str">
        <f t="shared" si="385"/>
        <v>Monday</v>
      </c>
      <c r="AF2701" s="2">
        <v>0.53680555555555554</v>
      </c>
      <c r="AG2701" s="2">
        <f t="shared" si="386"/>
        <v>0.54166666666666663</v>
      </c>
      <c r="AH2701" t="s">
        <v>27</v>
      </c>
    </row>
    <row r="2702" spans="1:34" x14ac:dyDescent="0.2">
      <c r="A2702">
        <v>1360389</v>
      </c>
      <c r="B2702" t="s">
        <v>20</v>
      </c>
      <c r="C2702" t="s">
        <v>112</v>
      </c>
      <c r="D2702" t="s">
        <v>22</v>
      </c>
      <c r="E2702">
        <v>53142</v>
      </c>
      <c r="F2702" t="s">
        <v>23</v>
      </c>
      <c r="G2702" t="s">
        <v>24</v>
      </c>
      <c r="H2702">
        <v>11107</v>
      </c>
      <c r="I2702" t="s">
        <v>63</v>
      </c>
      <c r="J2702">
        <f>VLOOKUP(I2702,[1]Key!$A$1:$C$72,2,FALSE)</f>
        <v>43.078530000000001</v>
      </c>
      <c r="K2702">
        <f>VLOOKUP(I2702,[1]Key!$A$1:$C$72,3,FALSE)</f>
        <v>-87.882620000000003</v>
      </c>
      <c r="L2702" t="s">
        <v>66</v>
      </c>
      <c r="M2702">
        <f>VLOOKUP(L2702,[1]Key!$A$1:$C$72,2,FALSE)</f>
        <v>43.060155999999999</v>
      </c>
      <c r="N2702">
        <f>VLOOKUP(L2702,[1]Key!$A$1:$C$72,3,FALSE)</f>
        <v>-87.881258000000003</v>
      </c>
      <c r="O2702">
        <v>31</v>
      </c>
      <c r="P2702">
        <v>0</v>
      </c>
      <c r="Q2702">
        <v>4.7</v>
      </c>
      <c r="R2702">
        <v>4.4000000000000004</v>
      </c>
      <c r="S2702">
        <v>186</v>
      </c>
      <c r="T2702">
        <f t="shared" si="378"/>
        <v>-1</v>
      </c>
      <c r="U2702" s="1">
        <v>42772</v>
      </c>
      <c r="V2702" s="13">
        <f t="shared" si="379"/>
        <v>42767</v>
      </c>
      <c r="W2702" s="14">
        <f t="shared" si="380"/>
        <v>42772</v>
      </c>
      <c r="X2702" s="1" t="str">
        <f t="shared" si="381"/>
        <v>Monday</v>
      </c>
      <c r="Y2702" s="2">
        <v>0.67001157407407408</v>
      </c>
      <c r="Z2702" s="2">
        <f t="shared" si="382"/>
        <v>0.66666666666666663</v>
      </c>
      <c r="AA2702">
        <f>1</f>
        <v>1</v>
      </c>
      <c r="AB2702" s="1">
        <v>42772</v>
      </c>
      <c r="AC2702" s="13">
        <f t="shared" si="383"/>
        <v>42767</v>
      </c>
      <c r="AD2702" s="14">
        <f t="shared" si="384"/>
        <v>42772</v>
      </c>
      <c r="AE2702" s="1" t="str">
        <f t="shared" si="385"/>
        <v>Monday</v>
      </c>
      <c r="AF2702" s="2">
        <v>0.69122685185185195</v>
      </c>
      <c r="AG2702" s="2">
        <f t="shared" si="386"/>
        <v>0.70833333333333326</v>
      </c>
      <c r="AH2702" t="s">
        <v>27</v>
      </c>
    </row>
    <row r="2703" spans="1:34" x14ac:dyDescent="0.2">
      <c r="A2703">
        <v>1435377</v>
      </c>
      <c r="B2703" t="s">
        <v>20</v>
      </c>
      <c r="C2703" t="s">
        <v>28</v>
      </c>
      <c r="D2703" t="s">
        <v>22</v>
      </c>
      <c r="E2703">
        <v>53233</v>
      </c>
      <c r="F2703" t="s">
        <v>23</v>
      </c>
      <c r="G2703" t="s">
        <v>24</v>
      </c>
      <c r="H2703">
        <v>86</v>
      </c>
      <c r="I2703" t="s">
        <v>47</v>
      </c>
      <c r="J2703">
        <f>VLOOKUP(I2703,[1]Key!$A$1:$C$72,2,FALSE)</f>
        <v>43.049230000000001</v>
      </c>
      <c r="K2703">
        <f>VLOOKUP(I2703,[1]Key!$A$1:$C$72,3,FALSE)</f>
        <v>-87.911940000000001</v>
      </c>
      <c r="L2703" t="s">
        <v>74</v>
      </c>
      <c r="M2703">
        <f>VLOOKUP(L2703,[1]Key!$A$1:$C$72,2,FALSE)</f>
        <v>43.040154000000001</v>
      </c>
      <c r="N2703">
        <f>VLOOKUP(L2703,[1]Key!$A$1:$C$72,3,FALSE)</f>
        <v>-87.932113000000001</v>
      </c>
      <c r="O2703">
        <v>11</v>
      </c>
      <c r="P2703">
        <v>0</v>
      </c>
      <c r="Q2703">
        <v>1.7</v>
      </c>
      <c r="R2703">
        <v>1.6</v>
      </c>
      <c r="S2703">
        <v>66</v>
      </c>
      <c r="T2703">
        <f t="shared" si="378"/>
        <v>-1</v>
      </c>
      <c r="U2703" s="1">
        <v>42772</v>
      </c>
      <c r="V2703" s="13">
        <f t="shared" si="379"/>
        <v>42767</v>
      </c>
      <c r="W2703" s="14">
        <f t="shared" si="380"/>
        <v>42772</v>
      </c>
      <c r="X2703" s="1" t="str">
        <f t="shared" si="381"/>
        <v>Monday</v>
      </c>
      <c r="Y2703" s="2">
        <v>0.6959953703703704</v>
      </c>
      <c r="Z2703" s="2">
        <f t="shared" si="382"/>
        <v>0.70833333333333326</v>
      </c>
      <c r="AA2703">
        <f>1</f>
        <v>1</v>
      </c>
      <c r="AB2703" s="1">
        <v>42772</v>
      </c>
      <c r="AC2703" s="13">
        <f t="shared" si="383"/>
        <v>42767</v>
      </c>
      <c r="AD2703" s="14">
        <f t="shared" si="384"/>
        <v>42772</v>
      </c>
      <c r="AE2703" s="1" t="str">
        <f t="shared" si="385"/>
        <v>Monday</v>
      </c>
      <c r="AF2703" s="2">
        <v>0.70406250000000004</v>
      </c>
      <c r="AG2703" s="2">
        <f t="shared" si="386"/>
        <v>0.70833333333333326</v>
      </c>
      <c r="AH2703" t="s">
        <v>27</v>
      </c>
    </row>
    <row r="2704" spans="1:34" x14ac:dyDescent="0.2">
      <c r="A2704">
        <v>1360389</v>
      </c>
      <c r="B2704" t="s">
        <v>20</v>
      </c>
      <c r="C2704" t="s">
        <v>112</v>
      </c>
      <c r="D2704" t="s">
        <v>22</v>
      </c>
      <c r="E2704">
        <v>53142</v>
      </c>
      <c r="F2704" t="s">
        <v>23</v>
      </c>
      <c r="G2704" t="s">
        <v>24</v>
      </c>
      <c r="H2704">
        <v>5518</v>
      </c>
      <c r="I2704" t="s">
        <v>43</v>
      </c>
      <c r="J2704">
        <f>VLOOKUP(I2704,[1]Key!$A$1:$C$72,2,FALSE)</f>
        <v>43.03886</v>
      </c>
      <c r="K2704">
        <f>VLOOKUP(I2704,[1]Key!$A$1:$C$72,3,FALSE)</f>
        <v>-87.902720000000002</v>
      </c>
      <c r="L2704" t="s">
        <v>32</v>
      </c>
      <c r="M2704">
        <f>VLOOKUP(L2704,[1]Key!$A$1:$C$72,2,FALSE)</f>
        <v>43.038719999999998</v>
      </c>
      <c r="N2704">
        <f>VLOOKUP(L2704,[1]Key!$A$1:$C$72,3,FALSE)</f>
        <v>-87.905339999999995</v>
      </c>
      <c r="O2704">
        <v>22</v>
      </c>
      <c r="P2704">
        <v>0</v>
      </c>
      <c r="Q2704">
        <v>3.3</v>
      </c>
      <c r="R2704">
        <v>3.1</v>
      </c>
      <c r="S2704">
        <v>132</v>
      </c>
      <c r="T2704">
        <f t="shared" si="378"/>
        <v>-1</v>
      </c>
      <c r="U2704" s="1">
        <v>42772</v>
      </c>
      <c r="V2704" s="13">
        <f t="shared" si="379"/>
        <v>42767</v>
      </c>
      <c r="W2704" s="14">
        <f t="shared" si="380"/>
        <v>42772</v>
      </c>
      <c r="X2704" s="1" t="str">
        <f t="shared" si="381"/>
        <v>Monday</v>
      </c>
      <c r="Y2704" s="2">
        <v>0.72067129629629623</v>
      </c>
      <c r="Z2704" s="2">
        <f t="shared" si="382"/>
        <v>0.70833333333333326</v>
      </c>
      <c r="AA2704">
        <f>1</f>
        <v>1</v>
      </c>
      <c r="AB2704" s="1">
        <v>42772</v>
      </c>
      <c r="AC2704" s="13">
        <f t="shared" si="383"/>
        <v>42767</v>
      </c>
      <c r="AD2704" s="14">
        <f t="shared" si="384"/>
        <v>42772</v>
      </c>
      <c r="AE2704" s="1" t="str">
        <f t="shared" si="385"/>
        <v>Monday</v>
      </c>
      <c r="AF2704" s="2">
        <v>0.73547453703703702</v>
      </c>
      <c r="AG2704" s="2">
        <f t="shared" si="386"/>
        <v>0.75</v>
      </c>
      <c r="AH2704" t="s">
        <v>27</v>
      </c>
    </row>
    <row r="2705" spans="1:34" x14ac:dyDescent="0.2">
      <c r="A2705">
        <v>1257700</v>
      </c>
      <c r="B2705" t="s">
        <v>20</v>
      </c>
      <c r="C2705" t="s">
        <v>28</v>
      </c>
      <c r="D2705" t="s">
        <v>22</v>
      </c>
      <c r="E2705">
        <v>53202</v>
      </c>
      <c r="F2705" t="s">
        <v>23</v>
      </c>
      <c r="G2705" t="s">
        <v>24</v>
      </c>
      <c r="H2705">
        <v>11146</v>
      </c>
      <c r="I2705" t="s">
        <v>41</v>
      </c>
      <c r="J2705">
        <f>VLOOKUP(I2705,[1]Key!$A$1:$C$72,2,FALSE)</f>
        <v>43.04824</v>
      </c>
      <c r="K2705">
        <f>VLOOKUP(I2705,[1]Key!$A$1:$C$72,3,FALSE)</f>
        <v>-87.904970000000006</v>
      </c>
      <c r="L2705" t="s">
        <v>54</v>
      </c>
      <c r="M2705">
        <f>VLOOKUP(L2705,[1]Key!$A$1:$C$72,2,FALSE)</f>
        <v>43.046570000000003</v>
      </c>
      <c r="N2705">
        <f>VLOOKUP(L2705,[1]Key!$A$1:$C$72,3,FALSE)</f>
        <v>-87.908720000000002</v>
      </c>
      <c r="O2705">
        <v>4</v>
      </c>
      <c r="P2705">
        <v>0</v>
      </c>
      <c r="Q2705">
        <v>0.6</v>
      </c>
      <c r="R2705">
        <v>0.6</v>
      </c>
      <c r="S2705">
        <v>24</v>
      </c>
      <c r="T2705">
        <f t="shared" si="378"/>
        <v>-1</v>
      </c>
      <c r="U2705" s="1">
        <v>42772</v>
      </c>
      <c r="V2705" s="13">
        <f t="shared" si="379"/>
        <v>42767</v>
      </c>
      <c r="W2705" s="14">
        <f t="shared" si="380"/>
        <v>42772</v>
      </c>
      <c r="X2705" s="1" t="str">
        <f t="shared" si="381"/>
        <v>Monday</v>
      </c>
      <c r="Y2705" s="2">
        <v>0.7322685185185186</v>
      </c>
      <c r="Z2705" s="2">
        <f t="shared" si="382"/>
        <v>0.75</v>
      </c>
      <c r="AA2705">
        <f>1</f>
        <v>1</v>
      </c>
      <c r="AB2705" s="1">
        <v>42772</v>
      </c>
      <c r="AC2705" s="13">
        <f t="shared" si="383"/>
        <v>42767</v>
      </c>
      <c r="AD2705" s="14">
        <f t="shared" si="384"/>
        <v>42772</v>
      </c>
      <c r="AE2705" s="1" t="str">
        <f t="shared" si="385"/>
        <v>Monday</v>
      </c>
      <c r="AF2705" s="2">
        <v>0.73484953703703704</v>
      </c>
      <c r="AG2705" s="2">
        <f t="shared" si="386"/>
        <v>0.75</v>
      </c>
      <c r="AH2705" t="s">
        <v>27</v>
      </c>
    </row>
    <row r="2706" spans="1:34" x14ac:dyDescent="0.2">
      <c r="A2706">
        <v>1360389</v>
      </c>
      <c r="B2706" t="s">
        <v>20</v>
      </c>
      <c r="C2706" t="s">
        <v>112</v>
      </c>
      <c r="D2706" t="s">
        <v>22</v>
      </c>
      <c r="E2706">
        <v>53142</v>
      </c>
      <c r="F2706" t="s">
        <v>23</v>
      </c>
      <c r="G2706" t="s">
        <v>24</v>
      </c>
      <c r="H2706">
        <v>5488</v>
      </c>
      <c r="I2706" t="s">
        <v>32</v>
      </c>
      <c r="J2706">
        <f>VLOOKUP(I2706,[1]Key!$A$1:$C$72,2,FALSE)</f>
        <v>43.038719999999998</v>
      </c>
      <c r="K2706">
        <f>VLOOKUP(I2706,[1]Key!$A$1:$C$72,3,FALSE)</f>
        <v>-87.905339999999995</v>
      </c>
      <c r="L2706" t="s">
        <v>65</v>
      </c>
      <c r="M2706">
        <f>VLOOKUP(L2706,[1]Key!$A$1:$C$72,2,FALSE)</f>
        <v>43.060786</v>
      </c>
      <c r="N2706">
        <f>VLOOKUP(L2706,[1]Key!$A$1:$C$72,3,FALSE)</f>
        <v>-87.883825999999999</v>
      </c>
      <c r="O2706">
        <v>42</v>
      </c>
      <c r="P2706">
        <v>0</v>
      </c>
      <c r="Q2706">
        <v>6.3</v>
      </c>
      <c r="R2706">
        <v>6</v>
      </c>
      <c r="S2706">
        <v>252</v>
      </c>
      <c r="T2706">
        <f t="shared" si="378"/>
        <v>-1</v>
      </c>
      <c r="U2706" s="1">
        <v>42772</v>
      </c>
      <c r="V2706" s="13">
        <f t="shared" si="379"/>
        <v>42767</v>
      </c>
      <c r="W2706" s="14">
        <f t="shared" si="380"/>
        <v>42772</v>
      </c>
      <c r="X2706" s="1" t="str">
        <f t="shared" si="381"/>
        <v>Monday</v>
      </c>
      <c r="Y2706" s="2">
        <v>0.73585648148148142</v>
      </c>
      <c r="Z2706" s="2">
        <f t="shared" si="382"/>
        <v>0.75</v>
      </c>
      <c r="AA2706">
        <f>1</f>
        <v>1</v>
      </c>
      <c r="AB2706" s="1">
        <v>42772</v>
      </c>
      <c r="AC2706" s="13">
        <f t="shared" si="383"/>
        <v>42767</v>
      </c>
      <c r="AD2706" s="14">
        <f t="shared" si="384"/>
        <v>42772</v>
      </c>
      <c r="AE2706" s="1" t="str">
        <f t="shared" si="385"/>
        <v>Monday</v>
      </c>
      <c r="AF2706" s="2">
        <v>0.76523148148148146</v>
      </c>
      <c r="AG2706" s="2">
        <f t="shared" si="386"/>
        <v>0.75</v>
      </c>
      <c r="AH2706" t="s">
        <v>27</v>
      </c>
    </row>
    <row r="2707" spans="1:34" x14ac:dyDescent="0.2">
      <c r="A2707">
        <v>1489319</v>
      </c>
      <c r="B2707" t="s">
        <v>20</v>
      </c>
      <c r="C2707" t="s">
        <v>101</v>
      </c>
      <c r="D2707" t="s">
        <v>22</v>
      </c>
      <c r="E2707">
        <v>53045</v>
      </c>
      <c r="F2707" t="s">
        <v>23</v>
      </c>
      <c r="G2707" t="s">
        <v>24</v>
      </c>
      <c r="H2707">
        <v>242</v>
      </c>
      <c r="I2707" t="s">
        <v>63</v>
      </c>
      <c r="J2707">
        <f>VLOOKUP(I2707,[1]Key!$A$1:$C$72,2,FALSE)</f>
        <v>43.078530000000001</v>
      </c>
      <c r="K2707">
        <f>VLOOKUP(I2707,[1]Key!$A$1:$C$72,3,FALSE)</f>
        <v>-87.882620000000003</v>
      </c>
      <c r="L2707" t="s">
        <v>65</v>
      </c>
      <c r="M2707">
        <f>VLOOKUP(L2707,[1]Key!$A$1:$C$72,2,FALSE)</f>
        <v>43.060786</v>
      </c>
      <c r="N2707">
        <f>VLOOKUP(L2707,[1]Key!$A$1:$C$72,3,FALSE)</f>
        <v>-87.883825999999999</v>
      </c>
      <c r="O2707">
        <v>9</v>
      </c>
      <c r="P2707">
        <v>0</v>
      </c>
      <c r="Q2707">
        <v>1.4</v>
      </c>
      <c r="R2707">
        <v>1.3</v>
      </c>
      <c r="S2707">
        <v>54</v>
      </c>
      <c r="T2707">
        <f t="shared" si="378"/>
        <v>-1</v>
      </c>
      <c r="U2707" s="1">
        <v>42772</v>
      </c>
      <c r="V2707" s="13">
        <f t="shared" si="379"/>
        <v>42767</v>
      </c>
      <c r="W2707" s="14">
        <f t="shared" si="380"/>
        <v>42772</v>
      </c>
      <c r="X2707" s="1" t="str">
        <f t="shared" si="381"/>
        <v>Monday</v>
      </c>
      <c r="Y2707" s="2">
        <v>0.9334027777777778</v>
      </c>
      <c r="Z2707" s="2">
        <f t="shared" si="382"/>
        <v>0.91666666666666663</v>
      </c>
      <c r="AA2707">
        <f>1</f>
        <v>1</v>
      </c>
      <c r="AB2707" s="1">
        <v>42772</v>
      </c>
      <c r="AC2707" s="13">
        <f t="shared" si="383"/>
        <v>42767</v>
      </c>
      <c r="AD2707" s="14">
        <f t="shared" si="384"/>
        <v>42772</v>
      </c>
      <c r="AE2707" s="1" t="str">
        <f t="shared" si="385"/>
        <v>Monday</v>
      </c>
      <c r="AF2707" s="2">
        <v>0.94026620370370362</v>
      </c>
      <c r="AG2707" s="2">
        <f t="shared" si="386"/>
        <v>0.95833333333333326</v>
      </c>
      <c r="AH2707" t="s">
        <v>27</v>
      </c>
    </row>
    <row r="2708" spans="1:34" x14ac:dyDescent="0.2">
      <c r="A2708">
        <v>1468078</v>
      </c>
      <c r="B2708" t="s">
        <v>20</v>
      </c>
      <c r="C2708" t="s">
        <v>100</v>
      </c>
      <c r="D2708" t="s">
        <v>22</v>
      </c>
      <c r="E2708">
        <v>53209</v>
      </c>
      <c r="F2708" t="s">
        <v>23</v>
      </c>
      <c r="G2708" t="s">
        <v>24</v>
      </c>
      <c r="H2708">
        <v>11108</v>
      </c>
      <c r="I2708" t="s">
        <v>61</v>
      </c>
      <c r="J2708">
        <f>VLOOKUP(I2708,[1]Key!$A$1:$C$72,2,FALSE)</f>
        <v>43.058619999999998</v>
      </c>
      <c r="K2708">
        <f>VLOOKUP(I2708,[1]Key!$A$1:$C$72,3,FALSE)</f>
        <v>-87.885319999999993</v>
      </c>
      <c r="L2708" t="s">
        <v>54</v>
      </c>
      <c r="M2708">
        <f>VLOOKUP(L2708,[1]Key!$A$1:$C$72,2,FALSE)</f>
        <v>43.046570000000003</v>
      </c>
      <c r="N2708">
        <f>VLOOKUP(L2708,[1]Key!$A$1:$C$72,3,FALSE)</f>
        <v>-87.908720000000002</v>
      </c>
      <c r="O2708">
        <v>10</v>
      </c>
      <c r="P2708">
        <v>0</v>
      </c>
      <c r="Q2708">
        <v>1.5</v>
      </c>
      <c r="R2708">
        <v>1.4</v>
      </c>
      <c r="S2708">
        <v>60</v>
      </c>
      <c r="T2708">
        <f t="shared" si="378"/>
        <v>-1</v>
      </c>
      <c r="U2708" s="1">
        <v>42773</v>
      </c>
      <c r="V2708" s="13">
        <f t="shared" si="379"/>
        <v>42767</v>
      </c>
      <c r="W2708" s="14">
        <f t="shared" si="380"/>
        <v>42773</v>
      </c>
      <c r="X2708" s="1" t="str">
        <f t="shared" si="381"/>
        <v>Tuesday</v>
      </c>
      <c r="Y2708" s="2">
        <v>0.32420138888888889</v>
      </c>
      <c r="Z2708" s="2">
        <f t="shared" si="382"/>
        <v>0.33333333333333331</v>
      </c>
      <c r="AA2708">
        <f>1</f>
        <v>1</v>
      </c>
      <c r="AB2708" s="1">
        <v>42773</v>
      </c>
      <c r="AC2708" s="13">
        <f t="shared" si="383"/>
        <v>42767</v>
      </c>
      <c r="AD2708" s="14">
        <f t="shared" si="384"/>
        <v>42773</v>
      </c>
      <c r="AE2708" s="1" t="str">
        <f t="shared" si="385"/>
        <v>Tuesday</v>
      </c>
      <c r="AF2708" s="2">
        <v>0.33060185185185187</v>
      </c>
      <c r="AG2708" s="2">
        <f t="shared" si="386"/>
        <v>0.33333333333333331</v>
      </c>
      <c r="AH2708" t="s">
        <v>27</v>
      </c>
    </row>
    <row r="2709" spans="1:34" x14ac:dyDescent="0.2">
      <c r="A2709">
        <v>1269318</v>
      </c>
      <c r="B2709" t="s">
        <v>20</v>
      </c>
      <c r="C2709" t="s">
        <v>28</v>
      </c>
      <c r="D2709" t="s">
        <v>22</v>
      </c>
      <c r="E2709">
        <v>53204</v>
      </c>
      <c r="F2709" t="s">
        <v>23</v>
      </c>
      <c r="G2709" t="s">
        <v>24</v>
      </c>
      <c r="H2709">
        <v>5524</v>
      </c>
      <c r="I2709" t="s">
        <v>72</v>
      </c>
      <c r="J2709">
        <f>VLOOKUP(I2709,[1]Key!$A$1:$C$72,2,FALSE)</f>
        <v>43.02948</v>
      </c>
      <c r="K2709">
        <f>VLOOKUP(I2709,[1]Key!$A$1:$C$72,3,FALSE)</f>
        <v>-87.912819999999996</v>
      </c>
      <c r="L2709" t="s">
        <v>72</v>
      </c>
      <c r="M2709">
        <f>VLOOKUP(L2709,[1]Key!$A$1:$C$72,2,FALSE)</f>
        <v>43.02948</v>
      </c>
      <c r="N2709">
        <f>VLOOKUP(L2709,[1]Key!$A$1:$C$72,3,FALSE)</f>
        <v>-87.912819999999996</v>
      </c>
      <c r="O2709">
        <v>8</v>
      </c>
      <c r="P2709">
        <v>0</v>
      </c>
      <c r="Q2709">
        <v>1.2</v>
      </c>
      <c r="R2709">
        <v>1.1000000000000001</v>
      </c>
      <c r="S2709">
        <v>48</v>
      </c>
      <c r="T2709">
        <f t="shared" si="378"/>
        <v>-1</v>
      </c>
      <c r="U2709" s="1">
        <v>42773</v>
      </c>
      <c r="V2709" s="13">
        <f t="shared" si="379"/>
        <v>42767</v>
      </c>
      <c r="W2709" s="14">
        <f t="shared" si="380"/>
        <v>42773</v>
      </c>
      <c r="X2709" s="1" t="str">
        <f t="shared" si="381"/>
        <v>Tuesday</v>
      </c>
      <c r="Y2709" s="2">
        <v>0.34062500000000001</v>
      </c>
      <c r="Z2709" s="2">
        <f t="shared" si="382"/>
        <v>0.33333333333333331</v>
      </c>
      <c r="AA2709">
        <f>1</f>
        <v>1</v>
      </c>
      <c r="AB2709" s="1">
        <v>42773</v>
      </c>
      <c r="AC2709" s="13">
        <f t="shared" si="383"/>
        <v>42767</v>
      </c>
      <c r="AD2709" s="14">
        <f t="shared" si="384"/>
        <v>42773</v>
      </c>
      <c r="AE2709" s="1" t="str">
        <f t="shared" si="385"/>
        <v>Tuesday</v>
      </c>
      <c r="AF2709" s="2">
        <v>0.34631944444444446</v>
      </c>
      <c r="AG2709" s="2">
        <f t="shared" si="386"/>
        <v>0.33333333333333331</v>
      </c>
      <c r="AH2709" t="s">
        <v>35</v>
      </c>
    </row>
    <row r="2710" spans="1:34" x14ac:dyDescent="0.2">
      <c r="A2710">
        <v>1249909</v>
      </c>
      <c r="B2710" t="s">
        <v>20</v>
      </c>
      <c r="C2710" t="s">
        <v>115</v>
      </c>
      <c r="D2710" t="s">
        <v>22</v>
      </c>
      <c r="E2710">
        <v>54914</v>
      </c>
      <c r="F2710" t="s">
        <v>23</v>
      </c>
      <c r="G2710" t="s">
        <v>97</v>
      </c>
      <c r="H2710">
        <v>5550</v>
      </c>
      <c r="I2710" t="s">
        <v>65</v>
      </c>
      <c r="J2710">
        <f>VLOOKUP(I2710,[1]Key!$A$1:$C$72,2,FALSE)</f>
        <v>43.060786</v>
      </c>
      <c r="K2710">
        <f>VLOOKUP(I2710,[1]Key!$A$1:$C$72,3,FALSE)</f>
        <v>-87.883825999999999</v>
      </c>
      <c r="L2710" t="s">
        <v>87</v>
      </c>
      <c r="M2710">
        <f>VLOOKUP(L2710,[1]Key!$A$1:$C$72,2,FALSE)</f>
        <v>43.077359999999999</v>
      </c>
      <c r="N2710">
        <f>VLOOKUP(L2710,[1]Key!$A$1:$C$72,3,FALSE)</f>
        <v>-87.880769999999998</v>
      </c>
      <c r="O2710">
        <v>11</v>
      </c>
      <c r="P2710">
        <v>0</v>
      </c>
      <c r="Q2710">
        <v>1.7</v>
      </c>
      <c r="R2710">
        <v>1.6</v>
      </c>
      <c r="S2710">
        <v>66</v>
      </c>
      <c r="T2710">
        <f t="shared" si="378"/>
        <v>-1</v>
      </c>
      <c r="U2710" s="1">
        <v>42773</v>
      </c>
      <c r="V2710" s="13">
        <f t="shared" si="379"/>
        <v>42767</v>
      </c>
      <c r="W2710" s="14">
        <f t="shared" si="380"/>
        <v>42773</v>
      </c>
      <c r="X2710" s="1" t="str">
        <f t="shared" si="381"/>
        <v>Tuesday</v>
      </c>
      <c r="Y2710" s="2">
        <v>0.40483796296296298</v>
      </c>
      <c r="Z2710" s="2">
        <f t="shared" si="382"/>
        <v>0.41666666666666663</v>
      </c>
      <c r="AA2710">
        <f>1</f>
        <v>1</v>
      </c>
      <c r="AB2710" s="1">
        <v>42773</v>
      </c>
      <c r="AC2710" s="13">
        <f t="shared" si="383"/>
        <v>42767</v>
      </c>
      <c r="AD2710" s="14">
        <f t="shared" si="384"/>
        <v>42773</v>
      </c>
      <c r="AE2710" s="1" t="str">
        <f t="shared" si="385"/>
        <v>Tuesday</v>
      </c>
      <c r="AF2710" s="2">
        <v>0.41247685185185184</v>
      </c>
      <c r="AG2710" s="2">
        <f t="shared" si="386"/>
        <v>0.41666666666666663</v>
      </c>
      <c r="AH2710" t="s">
        <v>27</v>
      </c>
    </row>
    <row r="2711" spans="1:34" x14ac:dyDescent="0.2">
      <c r="A2711">
        <v>1466945</v>
      </c>
      <c r="B2711" t="s">
        <v>20</v>
      </c>
      <c r="C2711" t="s">
        <v>28</v>
      </c>
      <c r="D2711" t="s">
        <v>22</v>
      </c>
      <c r="E2711">
        <v>53211</v>
      </c>
      <c r="F2711" t="s">
        <v>23</v>
      </c>
      <c r="G2711" t="s">
        <v>24</v>
      </c>
      <c r="H2711">
        <v>957</v>
      </c>
      <c r="I2711" t="s">
        <v>93</v>
      </c>
      <c r="J2711">
        <f>VLOOKUP(I2711,[1]Key!$A$1:$C$72,2,FALSE)</f>
        <v>43.069021999999997</v>
      </c>
      <c r="K2711">
        <f>VLOOKUP(I2711,[1]Key!$A$1:$C$72,3,FALSE)</f>
        <v>-87.887940999999998</v>
      </c>
      <c r="L2711" t="s">
        <v>87</v>
      </c>
      <c r="M2711">
        <f>VLOOKUP(L2711,[1]Key!$A$1:$C$72,2,FALSE)</f>
        <v>43.077359999999999</v>
      </c>
      <c r="N2711">
        <f>VLOOKUP(L2711,[1]Key!$A$1:$C$72,3,FALSE)</f>
        <v>-87.880769999999998</v>
      </c>
      <c r="O2711">
        <v>12</v>
      </c>
      <c r="P2711">
        <v>0</v>
      </c>
      <c r="Q2711">
        <v>1.8</v>
      </c>
      <c r="R2711">
        <v>1.7</v>
      </c>
      <c r="S2711">
        <v>72</v>
      </c>
      <c r="T2711">
        <f t="shared" si="378"/>
        <v>-1</v>
      </c>
      <c r="U2711" s="1">
        <v>42773</v>
      </c>
      <c r="V2711" s="13">
        <f t="shared" si="379"/>
        <v>42767</v>
      </c>
      <c r="W2711" s="14">
        <f t="shared" si="380"/>
        <v>42773</v>
      </c>
      <c r="X2711" s="1" t="str">
        <f t="shared" si="381"/>
        <v>Tuesday</v>
      </c>
      <c r="Y2711" s="2">
        <v>0.47672453703703704</v>
      </c>
      <c r="Z2711" s="2">
        <f t="shared" si="382"/>
        <v>0.45833333333333331</v>
      </c>
      <c r="AA2711">
        <f>1</f>
        <v>1</v>
      </c>
      <c r="AB2711" s="1">
        <v>42773</v>
      </c>
      <c r="AC2711" s="13">
        <f t="shared" si="383"/>
        <v>42767</v>
      </c>
      <c r="AD2711" s="14">
        <f t="shared" si="384"/>
        <v>42773</v>
      </c>
      <c r="AE2711" s="1" t="str">
        <f t="shared" si="385"/>
        <v>Tuesday</v>
      </c>
      <c r="AF2711" s="2">
        <v>0.48521990740740745</v>
      </c>
      <c r="AG2711" s="2">
        <f t="shared" si="386"/>
        <v>0.5</v>
      </c>
      <c r="AH2711" t="s">
        <v>27</v>
      </c>
    </row>
    <row r="2712" spans="1:34" x14ac:dyDescent="0.2">
      <c r="A2712">
        <v>1249129</v>
      </c>
      <c r="B2712" t="s">
        <v>20</v>
      </c>
      <c r="C2712" t="s">
        <v>110</v>
      </c>
      <c r="D2712" t="s">
        <v>22</v>
      </c>
      <c r="E2712">
        <v>54915</v>
      </c>
      <c r="F2712" t="s">
        <v>23</v>
      </c>
      <c r="G2712" t="s">
        <v>97</v>
      </c>
      <c r="H2712">
        <v>11151</v>
      </c>
      <c r="I2712" t="s">
        <v>61</v>
      </c>
      <c r="J2712">
        <f>VLOOKUP(I2712,[1]Key!$A$1:$C$72,2,FALSE)</f>
        <v>43.058619999999998</v>
      </c>
      <c r="K2712">
        <f>VLOOKUP(I2712,[1]Key!$A$1:$C$72,3,FALSE)</f>
        <v>-87.885319999999993</v>
      </c>
      <c r="L2712" t="s">
        <v>77</v>
      </c>
      <c r="M2712">
        <f>VLOOKUP(L2712,[1]Key!$A$1:$C$72,2,FALSE)</f>
        <v>43.074655999999997</v>
      </c>
      <c r="N2712">
        <f>VLOOKUP(L2712,[1]Key!$A$1:$C$72,3,FALSE)</f>
        <v>-87.889011999999994</v>
      </c>
      <c r="O2712">
        <v>11</v>
      </c>
      <c r="P2712">
        <v>0</v>
      </c>
      <c r="Q2712">
        <v>1.7</v>
      </c>
      <c r="R2712">
        <v>1.6</v>
      </c>
      <c r="S2712">
        <v>66</v>
      </c>
      <c r="T2712">
        <f t="shared" si="378"/>
        <v>-1</v>
      </c>
      <c r="U2712" s="1">
        <v>42773</v>
      </c>
      <c r="V2712" s="13">
        <f t="shared" si="379"/>
        <v>42767</v>
      </c>
      <c r="W2712" s="14">
        <f t="shared" si="380"/>
        <v>42773</v>
      </c>
      <c r="X2712" s="1" t="str">
        <f t="shared" si="381"/>
        <v>Tuesday</v>
      </c>
      <c r="Y2712" s="2">
        <v>0.61496527777777776</v>
      </c>
      <c r="Z2712" s="2">
        <f t="shared" si="382"/>
        <v>0.625</v>
      </c>
      <c r="AA2712">
        <f>1</f>
        <v>1</v>
      </c>
      <c r="AB2712" s="1">
        <v>42773</v>
      </c>
      <c r="AC2712" s="13">
        <f t="shared" si="383"/>
        <v>42767</v>
      </c>
      <c r="AD2712" s="14">
        <f t="shared" si="384"/>
        <v>42773</v>
      </c>
      <c r="AE2712" s="1" t="str">
        <f t="shared" si="385"/>
        <v>Tuesday</v>
      </c>
      <c r="AF2712" s="2">
        <v>0.6225694444444444</v>
      </c>
      <c r="AG2712" s="2">
        <f t="shared" si="386"/>
        <v>0.625</v>
      </c>
      <c r="AH2712" t="s">
        <v>27</v>
      </c>
    </row>
    <row r="2713" spans="1:34" x14ac:dyDescent="0.2">
      <c r="A2713">
        <v>1378810</v>
      </c>
      <c r="B2713" t="s">
        <v>20</v>
      </c>
      <c r="C2713" t="s">
        <v>100</v>
      </c>
      <c r="D2713" t="s">
        <v>22</v>
      </c>
      <c r="E2713">
        <v>53211</v>
      </c>
      <c r="F2713" t="s">
        <v>23</v>
      </c>
      <c r="G2713" t="s">
        <v>24</v>
      </c>
      <c r="H2713">
        <v>157</v>
      </c>
      <c r="I2713" t="s">
        <v>67</v>
      </c>
      <c r="J2713">
        <f>VLOOKUP(I2713,[1]Key!$A$1:$C$72,2,FALSE)</f>
        <v>43.074890000000003</v>
      </c>
      <c r="K2713">
        <f>VLOOKUP(I2713,[1]Key!$A$1:$C$72,3,FALSE)</f>
        <v>-87.882810000000006</v>
      </c>
      <c r="L2713" t="s">
        <v>60</v>
      </c>
      <c r="M2713">
        <f>VLOOKUP(L2713,[1]Key!$A$1:$C$72,2,FALSE)</f>
        <v>43.066893999999998</v>
      </c>
      <c r="N2713">
        <f>VLOOKUP(L2713,[1]Key!$A$1:$C$72,3,FALSE)</f>
        <v>-87.877936000000005</v>
      </c>
      <c r="O2713">
        <v>18</v>
      </c>
      <c r="P2713">
        <v>0</v>
      </c>
      <c r="Q2713">
        <v>2.7</v>
      </c>
      <c r="R2713">
        <v>2.6</v>
      </c>
      <c r="S2713">
        <v>108</v>
      </c>
      <c r="T2713">
        <f t="shared" si="378"/>
        <v>-1</v>
      </c>
      <c r="U2713" s="1">
        <v>42773</v>
      </c>
      <c r="V2713" s="13">
        <f t="shared" si="379"/>
        <v>42767</v>
      </c>
      <c r="W2713" s="14">
        <f t="shared" si="380"/>
        <v>42773</v>
      </c>
      <c r="X2713" s="1" t="str">
        <f t="shared" si="381"/>
        <v>Tuesday</v>
      </c>
      <c r="Y2713" s="2">
        <v>0.63780092592592597</v>
      </c>
      <c r="Z2713" s="2">
        <f t="shared" si="382"/>
        <v>0.625</v>
      </c>
      <c r="AA2713">
        <f>1</f>
        <v>1</v>
      </c>
      <c r="AB2713" s="1">
        <v>42773</v>
      </c>
      <c r="AC2713" s="13">
        <f t="shared" si="383"/>
        <v>42767</v>
      </c>
      <c r="AD2713" s="14">
        <f t="shared" si="384"/>
        <v>42773</v>
      </c>
      <c r="AE2713" s="1" t="str">
        <f t="shared" si="385"/>
        <v>Tuesday</v>
      </c>
      <c r="AF2713" s="2">
        <v>0.65019675925925924</v>
      </c>
      <c r="AG2713" s="2">
        <f t="shared" si="386"/>
        <v>0.66666666666666663</v>
      </c>
      <c r="AH2713" t="s">
        <v>27</v>
      </c>
    </row>
    <row r="2714" spans="1:34" x14ac:dyDescent="0.2">
      <c r="A2714">
        <v>783916</v>
      </c>
      <c r="B2714" t="s">
        <v>20</v>
      </c>
      <c r="C2714" t="s">
        <v>53</v>
      </c>
      <c r="D2714" t="s">
        <v>46</v>
      </c>
      <c r="E2714">
        <v>60618</v>
      </c>
      <c r="F2714" t="s">
        <v>23</v>
      </c>
      <c r="G2714" t="s">
        <v>24</v>
      </c>
      <c r="H2714">
        <v>38</v>
      </c>
      <c r="I2714" t="s">
        <v>43</v>
      </c>
      <c r="J2714">
        <f>VLOOKUP(I2714,[1]Key!$A$1:$C$72,2,FALSE)</f>
        <v>43.03886</v>
      </c>
      <c r="K2714">
        <f>VLOOKUP(I2714,[1]Key!$A$1:$C$72,3,FALSE)</f>
        <v>-87.902720000000002</v>
      </c>
      <c r="L2714" t="s">
        <v>32</v>
      </c>
      <c r="M2714">
        <f>VLOOKUP(L2714,[1]Key!$A$1:$C$72,2,FALSE)</f>
        <v>43.038719999999998</v>
      </c>
      <c r="N2714">
        <f>VLOOKUP(L2714,[1]Key!$A$1:$C$72,3,FALSE)</f>
        <v>-87.905339999999995</v>
      </c>
      <c r="O2714">
        <v>2</v>
      </c>
      <c r="P2714">
        <v>0</v>
      </c>
      <c r="Q2714">
        <v>0.3</v>
      </c>
      <c r="R2714">
        <v>0.3</v>
      </c>
      <c r="S2714">
        <v>12</v>
      </c>
      <c r="T2714">
        <f t="shared" si="378"/>
        <v>-1</v>
      </c>
      <c r="U2714" s="1">
        <v>42773</v>
      </c>
      <c r="V2714" s="13">
        <f t="shared" si="379"/>
        <v>42767</v>
      </c>
      <c r="W2714" s="14">
        <f t="shared" si="380"/>
        <v>42773</v>
      </c>
      <c r="X2714" s="1" t="str">
        <f t="shared" si="381"/>
        <v>Tuesday</v>
      </c>
      <c r="Y2714" s="2">
        <v>0.64449074074074075</v>
      </c>
      <c r="Z2714" s="2">
        <f t="shared" si="382"/>
        <v>0.625</v>
      </c>
      <c r="AA2714">
        <f>1</f>
        <v>1</v>
      </c>
      <c r="AB2714" s="1">
        <v>42773</v>
      </c>
      <c r="AC2714" s="13">
        <f t="shared" si="383"/>
        <v>42767</v>
      </c>
      <c r="AD2714" s="14">
        <f t="shared" si="384"/>
        <v>42773</v>
      </c>
      <c r="AE2714" s="1" t="str">
        <f t="shared" si="385"/>
        <v>Tuesday</v>
      </c>
      <c r="AF2714" s="2">
        <v>0.64590277777777783</v>
      </c>
      <c r="AG2714" s="2">
        <f t="shared" si="386"/>
        <v>0.66666666666666663</v>
      </c>
      <c r="AH2714" t="s">
        <v>27</v>
      </c>
    </row>
    <row r="2715" spans="1:34" x14ac:dyDescent="0.2">
      <c r="A2715">
        <v>928245</v>
      </c>
      <c r="B2715" t="s">
        <v>20</v>
      </c>
      <c r="C2715" t="s">
        <v>90</v>
      </c>
      <c r="D2715" t="s">
        <v>22</v>
      </c>
      <c r="E2715">
        <v>53202</v>
      </c>
      <c r="F2715" t="s">
        <v>23</v>
      </c>
      <c r="G2715" t="s">
        <v>24</v>
      </c>
      <c r="H2715">
        <v>11151</v>
      </c>
      <c r="I2715" t="s">
        <v>77</v>
      </c>
      <c r="J2715">
        <f>VLOOKUP(I2715,[1]Key!$A$1:$C$72,2,FALSE)</f>
        <v>43.074655999999997</v>
      </c>
      <c r="K2715">
        <f>VLOOKUP(I2715,[1]Key!$A$1:$C$72,3,FALSE)</f>
        <v>-87.889011999999994</v>
      </c>
      <c r="L2715" t="s">
        <v>76</v>
      </c>
      <c r="M2715">
        <f>VLOOKUP(L2715,[1]Key!$A$1:$C$72,2,FALSE)</f>
        <v>43.063749000000001</v>
      </c>
      <c r="N2715">
        <f>VLOOKUP(L2715,[1]Key!$A$1:$C$72,3,FALSE)</f>
        <v>-87.887962999999999</v>
      </c>
      <c r="O2715">
        <v>7</v>
      </c>
      <c r="P2715">
        <v>0</v>
      </c>
      <c r="Q2715">
        <v>1.1000000000000001</v>
      </c>
      <c r="R2715">
        <v>1</v>
      </c>
      <c r="S2715">
        <v>42</v>
      </c>
      <c r="T2715">
        <f t="shared" si="378"/>
        <v>-1</v>
      </c>
      <c r="U2715" s="1">
        <v>42773</v>
      </c>
      <c r="V2715" s="13">
        <f t="shared" si="379"/>
        <v>42767</v>
      </c>
      <c r="W2715" s="14">
        <f t="shared" si="380"/>
        <v>42773</v>
      </c>
      <c r="X2715" s="1" t="str">
        <f t="shared" si="381"/>
        <v>Tuesday</v>
      </c>
      <c r="Y2715" s="2">
        <v>0.70504629629629623</v>
      </c>
      <c r="Z2715" s="2">
        <f t="shared" si="382"/>
        <v>0.70833333333333326</v>
      </c>
      <c r="AA2715">
        <f>1</f>
        <v>1</v>
      </c>
      <c r="AB2715" s="1">
        <v>42773</v>
      </c>
      <c r="AC2715" s="13">
        <f t="shared" si="383"/>
        <v>42767</v>
      </c>
      <c r="AD2715" s="14">
        <f t="shared" si="384"/>
        <v>42773</v>
      </c>
      <c r="AE2715" s="1" t="str">
        <f t="shared" si="385"/>
        <v>Tuesday</v>
      </c>
      <c r="AF2715" s="2">
        <v>0.70974537037037033</v>
      </c>
      <c r="AG2715" s="2">
        <f t="shared" si="386"/>
        <v>0.70833333333333326</v>
      </c>
      <c r="AH2715" t="s">
        <v>27</v>
      </c>
    </row>
    <row r="2716" spans="1:34" x14ac:dyDescent="0.2">
      <c r="A2716">
        <v>1494109</v>
      </c>
      <c r="B2716" t="s">
        <v>20</v>
      </c>
      <c r="C2716" t="s">
        <v>28</v>
      </c>
      <c r="D2716" t="s">
        <v>22</v>
      </c>
      <c r="E2716">
        <v>53233</v>
      </c>
      <c r="F2716" t="s">
        <v>23</v>
      </c>
      <c r="G2716" t="s">
        <v>24</v>
      </c>
      <c r="H2716">
        <v>5518</v>
      </c>
      <c r="I2716" t="s">
        <v>32</v>
      </c>
      <c r="J2716">
        <f>VLOOKUP(I2716,[1]Key!$A$1:$C$72,2,FALSE)</f>
        <v>43.038719999999998</v>
      </c>
      <c r="K2716">
        <f>VLOOKUP(I2716,[1]Key!$A$1:$C$72,3,FALSE)</f>
        <v>-87.905339999999995</v>
      </c>
      <c r="L2716" t="s">
        <v>73</v>
      </c>
      <c r="M2716">
        <f>VLOOKUP(L2716,[1]Key!$A$1:$C$72,2,FALSE)</f>
        <v>43.040349999999997</v>
      </c>
      <c r="N2716">
        <f>VLOOKUP(L2716,[1]Key!$A$1:$C$72,3,FALSE)</f>
        <v>-87.920760000000001</v>
      </c>
      <c r="O2716">
        <v>7</v>
      </c>
      <c r="P2716">
        <v>0</v>
      </c>
      <c r="Q2716">
        <v>1.1000000000000001</v>
      </c>
      <c r="R2716">
        <v>1</v>
      </c>
      <c r="S2716">
        <v>42</v>
      </c>
      <c r="T2716">
        <f t="shared" si="378"/>
        <v>-1</v>
      </c>
      <c r="U2716" s="1">
        <v>42773</v>
      </c>
      <c r="V2716" s="13">
        <f t="shared" si="379"/>
        <v>42767</v>
      </c>
      <c r="W2716" s="14">
        <f t="shared" si="380"/>
        <v>42773</v>
      </c>
      <c r="X2716" s="1" t="str">
        <f t="shared" si="381"/>
        <v>Tuesday</v>
      </c>
      <c r="Y2716" s="2">
        <v>0.72233796296296304</v>
      </c>
      <c r="Z2716" s="2">
        <f t="shared" si="382"/>
        <v>0.70833333333333326</v>
      </c>
      <c r="AA2716">
        <f>1</f>
        <v>1</v>
      </c>
      <c r="AB2716" s="1">
        <v>42773</v>
      </c>
      <c r="AC2716" s="13">
        <f t="shared" si="383"/>
        <v>42767</v>
      </c>
      <c r="AD2716" s="14">
        <f t="shared" si="384"/>
        <v>42773</v>
      </c>
      <c r="AE2716" s="1" t="str">
        <f t="shared" si="385"/>
        <v>Tuesday</v>
      </c>
      <c r="AF2716" s="2">
        <v>0.72750000000000004</v>
      </c>
      <c r="AG2716" s="2">
        <f t="shared" si="386"/>
        <v>0.70833333333333326</v>
      </c>
      <c r="AH2716" t="s">
        <v>27</v>
      </c>
    </row>
    <row r="2717" spans="1:34" x14ac:dyDescent="0.2">
      <c r="A2717">
        <v>550946</v>
      </c>
      <c r="B2717" t="s">
        <v>20</v>
      </c>
      <c r="C2717" t="s">
        <v>28</v>
      </c>
      <c r="D2717" t="s">
        <v>22</v>
      </c>
      <c r="E2717">
        <v>53202</v>
      </c>
      <c r="F2717" t="s">
        <v>23</v>
      </c>
      <c r="G2717" t="s">
        <v>24</v>
      </c>
      <c r="H2717">
        <v>5444</v>
      </c>
      <c r="I2717" t="s">
        <v>33</v>
      </c>
      <c r="J2717">
        <f>VLOOKUP(I2717,[1]Key!$A$1:$C$72,2,FALSE)</f>
        <v>43.034619999999997</v>
      </c>
      <c r="K2717">
        <f>VLOOKUP(I2717,[1]Key!$A$1:$C$72,3,FALSE)</f>
        <v>-87.917500000000004</v>
      </c>
      <c r="L2717" t="s">
        <v>31</v>
      </c>
      <c r="M2717">
        <f>VLOOKUP(L2717,[1]Key!$A$1:$C$72,2,FALSE)</f>
        <v>43.03519</v>
      </c>
      <c r="N2717">
        <f>VLOOKUP(L2717,[1]Key!$A$1:$C$72,3,FALSE)</f>
        <v>-87.907390000000007</v>
      </c>
      <c r="O2717">
        <v>6</v>
      </c>
      <c r="P2717">
        <v>0</v>
      </c>
      <c r="Q2717">
        <v>0.9</v>
      </c>
      <c r="R2717">
        <v>0.9</v>
      </c>
      <c r="S2717">
        <v>36</v>
      </c>
      <c r="T2717">
        <f t="shared" si="378"/>
        <v>-1</v>
      </c>
      <c r="U2717" s="1">
        <v>42773</v>
      </c>
      <c r="V2717" s="13">
        <f t="shared" si="379"/>
        <v>42767</v>
      </c>
      <c r="W2717" s="14">
        <f t="shared" si="380"/>
        <v>42773</v>
      </c>
      <c r="X2717" s="1" t="str">
        <f t="shared" si="381"/>
        <v>Tuesday</v>
      </c>
      <c r="Y2717" s="2">
        <v>0.73746527777777782</v>
      </c>
      <c r="Z2717" s="2">
        <f t="shared" si="382"/>
        <v>0.75</v>
      </c>
      <c r="AA2717">
        <f>1</f>
        <v>1</v>
      </c>
      <c r="AB2717" s="1">
        <v>42773</v>
      </c>
      <c r="AC2717" s="13">
        <f t="shared" si="383"/>
        <v>42767</v>
      </c>
      <c r="AD2717" s="14">
        <f t="shared" si="384"/>
        <v>42773</v>
      </c>
      <c r="AE2717" s="1" t="str">
        <f t="shared" si="385"/>
        <v>Tuesday</v>
      </c>
      <c r="AF2717" s="2">
        <v>0.74165509259259255</v>
      </c>
      <c r="AG2717" s="2">
        <f t="shared" si="386"/>
        <v>0.75</v>
      </c>
      <c r="AH2717" t="s">
        <v>27</v>
      </c>
    </row>
    <row r="2718" spans="1:34" x14ac:dyDescent="0.2">
      <c r="A2718">
        <v>1370752</v>
      </c>
      <c r="B2718" t="s">
        <v>20</v>
      </c>
      <c r="C2718" t="s">
        <v>117</v>
      </c>
      <c r="D2718" t="s">
        <v>22</v>
      </c>
      <c r="E2718">
        <v>53105</v>
      </c>
      <c r="F2718" t="s">
        <v>23</v>
      </c>
      <c r="G2718" t="s">
        <v>24</v>
      </c>
      <c r="H2718">
        <v>88</v>
      </c>
      <c r="I2718" t="s">
        <v>78</v>
      </c>
      <c r="J2718">
        <f>VLOOKUP(I2718,[1]Key!$A$1:$C$72,2,FALSE)</f>
        <v>43.060250000000003</v>
      </c>
      <c r="K2718">
        <f>VLOOKUP(I2718,[1]Key!$A$1:$C$72,3,FALSE)</f>
        <v>-87.892169999999993</v>
      </c>
      <c r="L2718" t="s">
        <v>81</v>
      </c>
      <c r="M2718">
        <f>VLOOKUP(L2718,[1]Key!$A$1:$C$72,2,FALSE)</f>
        <v>43.06033</v>
      </c>
      <c r="N2718">
        <f>VLOOKUP(L2718,[1]Key!$A$1:$C$72,3,FALSE)</f>
        <v>-87.89546</v>
      </c>
      <c r="O2718">
        <v>1</v>
      </c>
      <c r="P2718">
        <v>0</v>
      </c>
      <c r="Q2718">
        <v>0.2</v>
      </c>
      <c r="R2718">
        <v>0.1</v>
      </c>
      <c r="S2718">
        <v>6</v>
      </c>
      <c r="T2718">
        <f t="shared" si="378"/>
        <v>-1</v>
      </c>
      <c r="U2718" s="1">
        <v>42773</v>
      </c>
      <c r="V2718" s="13">
        <f t="shared" si="379"/>
        <v>42767</v>
      </c>
      <c r="W2718" s="14">
        <f t="shared" si="380"/>
        <v>42773</v>
      </c>
      <c r="X2718" s="1" t="str">
        <f t="shared" si="381"/>
        <v>Tuesday</v>
      </c>
      <c r="Y2718" s="2">
        <v>0.92826388888888889</v>
      </c>
      <c r="Z2718" s="2">
        <f t="shared" si="382"/>
        <v>0.91666666666666663</v>
      </c>
      <c r="AA2718">
        <f>1</f>
        <v>1</v>
      </c>
      <c r="AB2718" s="1">
        <v>42773</v>
      </c>
      <c r="AC2718" s="13">
        <f t="shared" si="383"/>
        <v>42767</v>
      </c>
      <c r="AD2718" s="14">
        <f t="shared" si="384"/>
        <v>42773</v>
      </c>
      <c r="AE2718" s="1" t="str">
        <f t="shared" si="385"/>
        <v>Tuesday</v>
      </c>
      <c r="AF2718" s="2">
        <v>0.92910879629629628</v>
      </c>
      <c r="AG2718" s="2">
        <f t="shared" si="386"/>
        <v>0.91666666666666663</v>
      </c>
      <c r="AH2718" t="s">
        <v>27</v>
      </c>
    </row>
    <row r="2719" spans="1:34" x14ac:dyDescent="0.2">
      <c r="A2719">
        <v>1425087</v>
      </c>
      <c r="B2719" t="s">
        <v>20</v>
      </c>
      <c r="C2719" t="s">
        <v>96</v>
      </c>
      <c r="D2719" t="s">
        <v>22</v>
      </c>
      <c r="E2719">
        <v>53212</v>
      </c>
      <c r="F2719" t="s">
        <v>23</v>
      </c>
      <c r="G2719" t="s">
        <v>24</v>
      </c>
      <c r="H2719">
        <v>11054</v>
      </c>
      <c r="I2719" t="s">
        <v>81</v>
      </c>
      <c r="J2719">
        <f>VLOOKUP(I2719,[1]Key!$A$1:$C$72,2,FALSE)</f>
        <v>43.06033</v>
      </c>
      <c r="K2719">
        <f>VLOOKUP(I2719,[1]Key!$A$1:$C$72,3,FALSE)</f>
        <v>-87.89546</v>
      </c>
      <c r="L2719" t="s">
        <v>39</v>
      </c>
      <c r="M2719">
        <f>VLOOKUP(L2719,[1]Key!$A$1:$C$72,2,FALSE)</f>
        <v>43.03913</v>
      </c>
      <c r="N2719">
        <f>VLOOKUP(L2719,[1]Key!$A$1:$C$72,3,FALSE)</f>
        <v>-87.916150000000002</v>
      </c>
      <c r="O2719">
        <v>11</v>
      </c>
      <c r="P2719">
        <v>0</v>
      </c>
      <c r="Q2719">
        <v>1.7</v>
      </c>
      <c r="R2719">
        <v>1.6</v>
      </c>
      <c r="S2719">
        <v>66</v>
      </c>
      <c r="T2719">
        <f t="shared" si="378"/>
        <v>-1</v>
      </c>
      <c r="U2719" s="1">
        <v>42774</v>
      </c>
      <c r="V2719" s="13">
        <f t="shared" si="379"/>
        <v>42767</v>
      </c>
      <c r="W2719" s="14">
        <f t="shared" si="380"/>
        <v>42774</v>
      </c>
      <c r="X2719" s="1" t="str">
        <f t="shared" si="381"/>
        <v>Wednesday</v>
      </c>
      <c r="Y2719" s="2">
        <v>0.562962962962963</v>
      </c>
      <c r="Z2719" s="2">
        <f t="shared" si="382"/>
        <v>0.58333333333333326</v>
      </c>
      <c r="AA2719">
        <f>1</f>
        <v>1</v>
      </c>
      <c r="AB2719" s="1">
        <v>42774</v>
      </c>
      <c r="AC2719" s="13">
        <f t="shared" si="383"/>
        <v>42767</v>
      </c>
      <c r="AD2719" s="14">
        <f t="shared" si="384"/>
        <v>42774</v>
      </c>
      <c r="AE2719" s="1" t="str">
        <f t="shared" si="385"/>
        <v>Wednesday</v>
      </c>
      <c r="AF2719" s="2">
        <v>0.57039351851851849</v>
      </c>
      <c r="AG2719" s="2">
        <f t="shared" si="386"/>
        <v>0.58333333333333326</v>
      </c>
      <c r="AH2719" t="s">
        <v>27</v>
      </c>
    </row>
    <row r="2720" spans="1:34" x14ac:dyDescent="0.2">
      <c r="A2720">
        <v>1137916</v>
      </c>
      <c r="B2720" t="s">
        <v>20</v>
      </c>
      <c r="C2720" t="s">
        <v>100</v>
      </c>
      <c r="D2720" t="s">
        <v>22</v>
      </c>
      <c r="E2720">
        <v>53202</v>
      </c>
      <c r="F2720" t="s">
        <v>23</v>
      </c>
      <c r="G2720" t="s">
        <v>24</v>
      </c>
      <c r="H2720">
        <v>5438</v>
      </c>
      <c r="I2720" t="s">
        <v>32</v>
      </c>
      <c r="J2720">
        <f>VLOOKUP(I2720,[1]Key!$A$1:$C$72,2,FALSE)</f>
        <v>43.038719999999998</v>
      </c>
      <c r="K2720">
        <f>VLOOKUP(I2720,[1]Key!$A$1:$C$72,3,FALSE)</f>
        <v>-87.905339999999995</v>
      </c>
      <c r="L2720" t="s">
        <v>80</v>
      </c>
      <c r="M2720">
        <f>VLOOKUP(L2720,[1]Key!$A$1:$C$72,2,FALSE)</f>
        <v>43.052460000000004</v>
      </c>
      <c r="N2720">
        <f>VLOOKUP(L2720,[1]Key!$A$1:$C$72,3,FALSE)</f>
        <v>-87.891000000000005</v>
      </c>
      <c r="O2720">
        <v>12</v>
      </c>
      <c r="P2720">
        <v>0</v>
      </c>
      <c r="Q2720">
        <v>1.8</v>
      </c>
      <c r="R2720">
        <v>1.7</v>
      </c>
      <c r="S2720">
        <v>72</v>
      </c>
      <c r="T2720">
        <f t="shared" si="378"/>
        <v>-1</v>
      </c>
      <c r="U2720" s="1">
        <v>42774</v>
      </c>
      <c r="V2720" s="13">
        <f t="shared" si="379"/>
        <v>42767</v>
      </c>
      <c r="W2720" s="14">
        <f t="shared" si="380"/>
        <v>42774</v>
      </c>
      <c r="X2720" s="1" t="str">
        <f t="shared" si="381"/>
        <v>Wednesday</v>
      </c>
      <c r="Y2720" s="2">
        <v>0.76410879629629624</v>
      </c>
      <c r="Z2720" s="2">
        <f t="shared" si="382"/>
        <v>0.75</v>
      </c>
      <c r="AA2720">
        <f>1</f>
        <v>1</v>
      </c>
      <c r="AB2720" s="1">
        <v>42774</v>
      </c>
      <c r="AC2720" s="13">
        <f t="shared" si="383"/>
        <v>42767</v>
      </c>
      <c r="AD2720" s="14">
        <f t="shared" si="384"/>
        <v>42774</v>
      </c>
      <c r="AE2720" s="1" t="str">
        <f t="shared" si="385"/>
        <v>Wednesday</v>
      </c>
      <c r="AF2720" s="2">
        <v>0.77223379629629629</v>
      </c>
      <c r="AG2720" s="2">
        <f t="shared" si="386"/>
        <v>0.79166666666666663</v>
      </c>
      <c r="AH2720" t="s">
        <v>27</v>
      </c>
    </row>
    <row r="2721" spans="1:34" x14ac:dyDescent="0.2">
      <c r="A2721">
        <v>1017964</v>
      </c>
      <c r="B2721" t="s">
        <v>20</v>
      </c>
      <c r="C2721" t="s">
        <v>28</v>
      </c>
      <c r="D2721" t="s">
        <v>22</v>
      </c>
      <c r="E2721">
        <v>53202</v>
      </c>
      <c r="F2721" t="s">
        <v>23</v>
      </c>
      <c r="G2721" t="s">
        <v>24</v>
      </c>
      <c r="H2721">
        <v>9</v>
      </c>
      <c r="I2721" t="s">
        <v>68</v>
      </c>
      <c r="J2721">
        <f>VLOOKUP(I2721,[1]Key!$A$1:$C$72,2,FALSE)</f>
        <v>43.04804</v>
      </c>
      <c r="K2721">
        <f>VLOOKUP(I2721,[1]Key!$A$1:$C$72,3,FALSE)</f>
        <v>-87.896720000000002</v>
      </c>
      <c r="L2721" t="s">
        <v>61</v>
      </c>
      <c r="M2721">
        <f>VLOOKUP(L2721,[1]Key!$A$1:$C$72,2,FALSE)</f>
        <v>43.058619999999998</v>
      </c>
      <c r="N2721">
        <f>VLOOKUP(L2721,[1]Key!$A$1:$C$72,3,FALSE)</f>
        <v>-87.885319999999993</v>
      </c>
      <c r="O2721">
        <v>6</v>
      </c>
      <c r="P2721">
        <v>0</v>
      </c>
      <c r="Q2721">
        <v>0.9</v>
      </c>
      <c r="R2721">
        <v>0.9</v>
      </c>
      <c r="S2721">
        <v>36</v>
      </c>
      <c r="T2721">
        <f t="shared" si="378"/>
        <v>-1</v>
      </c>
      <c r="U2721" s="1">
        <v>42774</v>
      </c>
      <c r="V2721" s="13">
        <f t="shared" si="379"/>
        <v>42767</v>
      </c>
      <c r="W2721" s="14">
        <f t="shared" si="380"/>
        <v>42774</v>
      </c>
      <c r="X2721" s="1" t="str">
        <f t="shared" si="381"/>
        <v>Wednesday</v>
      </c>
      <c r="Y2721" s="2">
        <v>0.77781250000000002</v>
      </c>
      <c r="Z2721" s="2">
        <f t="shared" si="382"/>
        <v>0.79166666666666663</v>
      </c>
      <c r="AA2721">
        <f>1</f>
        <v>1</v>
      </c>
      <c r="AB2721" s="1">
        <v>42774</v>
      </c>
      <c r="AC2721" s="13">
        <f t="shared" si="383"/>
        <v>42767</v>
      </c>
      <c r="AD2721" s="14">
        <f t="shared" si="384"/>
        <v>42774</v>
      </c>
      <c r="AE2721" s="1" t="str">
        <f t="shared" si="385"/>
        <v>Wednesday</v>
      </c>
      <c r="AF2721" s="2">
        <v>0.78248842592592593</v>
      </c>
      <c r="AG2721" s="2">
        <f t="shared" si="386"/>
        <v>0.79166666666666663</v>
      </c>
      <c r="AH2721" t="s">
        <v>27</v>
      </c>
    </row>
    <row r="2722" spans="1:34" x14ac:dyDescent="0.2">
      <c r="A2722">
        <v>545427</v>
      </c>
      <c r="B2722" t="s">
        <v>20</v>
      </c>
      <c r="C2722" t="s">
        <v>28</v>
      </c>
      <c r="D2722" t="s">
        <v>22</v>
      </c>
      <c r="E2722">
        <v>53211</v>
      </c>
      <c r="F2722" t="s">
        <v>23</v>
      </c>
      <c r="G2722" t="s">
        <v>24</v>
      </c>
      <c r="H2722">
        <v>38</v>
      </c>
      <c r="I2722" t="s">
        <v>32</v>
      </c>
      <c r="J2722">
        <f>VLOOKUP(I2722,[1]Key!$A$1:$C$72,2,FALSE)</f>
        <v>43.038719999999998</v>
      </c>
      <c r="K2722">
        <f>VLOOKUP(I2722,[1]Key!$A$1:$C$72,3,FALSE)</f>
        <v>-87.905339999999995</v>
      </c>
      <c r="L2722" t="s">
        <v>31</v>
      </c>
      <c r="M2722">
        <f>VLOOKUP(L2722,[1]Key!$A$1:$C$72,2,FALSE)</f>
        <v>43.03519</v>
      </c>
      <c r="N2722">
        <f>VLOOKUP(L2722,[1]Key!$A$1:$C$72,3,FALSE)</f>
        <v>-87.907390000000007</v>
      </c>
      <c r="O2722">
        <v>3</v>
      </c>
      <c r="P2722">
        <v>0</v>
      </c>
      <c r="Q2722">
        <v>0.5</v>
      </c>
      <c r="R2722">
        <v>0.4</v>
      </c>
      <c r="S2722">
        <v>18</v>
      </c>
      <c r="T2722">
        <f t="shared" si="378"/>
        <v>-1</v>
      </c>
      <c r="U2722" s="1">
        <v>42775</v>
      </c>
      <c r="V2722" s="13">
        <f t="shared" si="379"/>
        <v>42767</v>
      </c>
      <c r="W2722" s="14">
        <f t="shared" si="380"/>
        <v>42775</v>
      </c>
      <c r="X2722" s="1" t="str">
        <f t="shared" si="381"/>
        <v>Thursday</v>
      </c>
      <c r="Y2722" s="2">
        <v>0.35260416666666666</v>
      </c>
      <c r="Z2722" s="2">
        <f t="shared" si="382"/>
        <v>0.33333333333333331</v>
      </c>
      <c r="AA2722">
        <f>1</f>
        <v>1</v>
      </c>
      <c r="AB2722" s="1">
        <v>42775</v>
      </c>
      <c r="AC2722" s="13">
        <f t="shared" si="383"/>
        <v>42767</v>
      </c>
      <c r="AD2722" s="14">
        <f t="shared" si="384"/>
        <v>42775</v>
      </c>
      <c r="AE2722" s="1" t="str">
        <f t="shared" si="385"/>
        <v>Thursday</v>
      </c>
      <c r="AF2722" s="2">
        <v>0.35464120370370367</v>
      </c>
      <c r="AG2722" s="2">
        <f t="shared" si="386"/>
        <v>0.375</v>
      </c>
      <c r="AH2722" t="s">
        <v>27</v>
      </c>
    </row>
    <row r="2723" spans="1:34" x14ac:dyDescent="0.2">
      <c r="A2723">
        <v>1260485</v>
      </c>
      <c r="B2723" t="s">
        <v>20</v>
      </c>
      <c r="C2723" t="s">
        <v>102</v>
      </c>
      <c r="D2723" t="s">
        <v>22</v>
      </c>
      <c r="E2723">
        <v>53211</v>
      </c>
      <c r="F2723" t="s">
        <v>23</v>
      </c>
      <c r="G2723" t="s">
        <v>24</v>
      </c>
      <c r="H2723">
        <v>5440</v>
      </c>
      <c r="I2723" t="s">
        <v>69</v>
      </c>
      <c r="J2723">
        <f>VLOOKUP(I2723,[1]Key!$A$1:$C$72,2,FALSE)</f>
        <v>43.048200000000001</v>
      </c>
      <c r="K2723">
        <f>VLOOKUP(I2723,[1]Key!$A$1:$C$72,3,FALSE)</f>
        <v>-87.900859999999994</v>
      </c>
      <c r="L2723" t="s">
        <v>43</v>
      </c>
      <c r="M2723">
        <f>VLOOKUP(L2723,[1]Key!$A$1:$C$72,2,FALSE)</f>
        <v>43.03886</v>
      </c>
      <c r="N2723">
        <f>VLOOKUP(L2723,[1]Key!$A$1:$C$72,3,FALSE)</f>
        <v>-87.902720000000002</v>
      </c>
      <c r="O2723">
        <v>5</v>
      </c>
      <c r="P2723">
        <v>0</v>
      </c>
      <c r="Q2723">
        <v>0.8</v>
      </c>
      <c r="R2723">
        <v>0.7</v>
      </c>
      <c r="S2723">
        <v>30</v>
      </c>
      <c r="T2723">
        <f t="shared" si="378"/>
        <v>-1</v>
      </c>
      <c r="U2723" s="1">
        <v>42775</v>
      </c>
      <c r="V2723" s="13">
        <f t="shared" si="379"/>
        <v>42767</v>
      </c>
      <c r="W2723" s="14">
        <f t="shared" si="380"/>
        <v>42775</v>
      </c>
      <c r="X2723" s="1" t="str">
        <f t="shared" si="381"/>
        <v>Thursday</v>
      </c>
      <c r="Y2723" s="2">
        <v>0.35833333333333334</v>
      </c>
      <c r="Z2723" s="2">
        <f t="shared" si="382"/>
        <v>0.375</v>
      </c>
      <c r="AA2723">
        <f>1</f>
        <v>1</v>
      </c>
      <c r="AB2723" s="1">
        <v>42775</v>
      </c>
      <c r="AC2723" s="13">
        <f t="shared" si="383"/>
        <v>42767</v>
      </c>
      <c r="AD2723" s="14">
        <f t="shared" si="384"/>
        <v>42775</v>
      </c>
      <c r="AE2723" s="1" t="str">
        <f t="shared" si="385"/>
        <v>Thursday</v>
      </c>
      <c r="AF2723" s="2">
        <v>0.3624768518518518</v>
      </c>
      <c r="AG2723" s="2">
        <f t="shared" si="386"/>
        <v>0.375</v>
      </c>
      <c r="AH2723" t="s">
        <v>27</v>
      </c>
    </row>
    <row r="2724" spans="1:34" x14ac:dyDescent="0.2">
      <c r="A2724">
        <v>1307574</v>
      </c>
      <c r="B2724" t="s">
        <v>20</v>
      </c>
      <c r="C2724" t="s">
        <v>28</v>
      </c>
      <c r="D2724" t="s">
        <v>22</v>
      </c>
      <c r="E2724">
        <v>53212</v>
      </c>
      <c r="F2724" t="s">
        <v>23</v>
      </c>
      <c r="G2724" t="s">
        <v>92</v>
      </c>
      <c r="H2724">
        <v>5515</v>
      </c>
      <c r="I2724" t="s">
        <v>69</v>
      </c>
      <c r="J2724">
        <f>VLOOKUP(I2724,[1]Key!$A$1:$C$72,2,FALSE)</f>
        <v>43.048200000000001</v>
      </c>
      <c r="K2724">
        <f>VLOOKUP(I2724,[1]Key!$A$1:$C$72,3,FALSE)</f>
        <v>-87.900859999999994</v>
      </c>
      <c r="L2724" t="s">
        <v>32</v>
      </c>
      <c r="M2724">
        <f>VLOOKUP(L2724,[1]Key!$A$1:$C$72,2,FALSE)</f>
        <v>43.038719999999998</v>
      </c>
      <c r="N2724">
        <f>VLOOKUP(L2724,[1]Key!$A$1:$C$72,3,FALSE)</f>
        <v>-87.905339999999995</v>
      </c>
      <c r="O2724">
        <v>9</v>
      </c>
      <c r="P2724">
        <v>0</v>
      </c>
      <c r="Q2724">
        <v>1.4</v>
      </c>
      <c r="R2724">
        <v>1.3</v>
      </c>
      <c r="S2724">
        <v>54</v>
      </c>
      <c r="T2724">
        <f t="shared" si="378"/>
        <v>-1</v>
      </c>
      <c r="U2724" s="1">
        <v>42775</v>
      </c>
      <c r="V2724" s="13">
        <f t="shared" si="379"/>
        <v>42767</v>
      </c>
      <c r="W2724" s="14">
        <f t="shared" si="380"/>
        <v>42775</v>
      </c>
      <c r="X2724" s="1" t="str">
        <f t="shared" si="381"/>
        <v>Thursday</v>
      </c>
      <c r="Y2724" s="2">
        <v>0.39898148148148144</v>
      </c>
      <c r="Z2724" s="2">
        <f t="shared" si="382"/>
        <v>0.41666666666666663</v>
      </c>
      <c r="AA2724">
        <f>1</f>
        <v>1</v>
      </c>
      <c r="AB2724" s="1">
        <v>42775</v>
      </c>
      <c r="AC2724" s="13">
        <f t="shared" si="383"/>
        <v>42767</v>
      </c>
      <c r="AD2724" s="14">
        <f t="shared" si="384"/>
        <v>42775</v>
      </c>
      <c r="AE2724" s="1" t="str">
        <f t="shared" si="385"/>
        <v>Thursday</v>
      </c>
      <c r="AF2724" s="2">
        <v>0.40494212962962961</v>
      </c>
      <c r="AG2724" s="2">
        <f t="shared" si="386"/>
        <v>0.41666666666666663</v>
      </c>
      <c r="AH2724" t="s">
        <v>27</v>
      </c>
    </row>
    <row r="2725" spans="1:34" x14ac:dyDescent="0.2">
      <c r="A2725">
        <v>1351385</v>
      </c>
      <c r="B2725" t="s">
        <v>20</v>
      </c>
      <c r="C2725" t="s">
        <v>28</v>
      </c>
      <c r="D2725" t="s">
        <v>22</v>
      </c>
      <c r="E2725">
        <v>53211</v>
      </c>
      <c r="F2725" t="s">
        <v>23</v>
      </c>
      <c r="G2725" t="s">
        <v>24</v>
      </c>
      <c r="H2725">
        <v>967</v>
      </c>
      <c r="I2725" t="s">
        <v>60</v>
      </c>
      <c r="J2725">
        <f>VLOOKUP(I2725,[1]Key!$A$1:$C$72,2,FALSE)</f>
        <v>43.066893999999998</v>
      </c>
      <c r="K2725">
        <f>VLOOKUP(I2725,[1]Key!$A$1:$C$72,3,FALSE)</f>
        <v>-87.877936000000005</v>
      </c>
      <c r="L2725" t="s">
        <v>87</v>
      </c>
      <c r="M2725">
        <f>VLOOKUP(L2725,[1]Key!$A$1:$C$72,2,FALSE)</f>
        <v>43.077359999999999</v>
      </c>
      <c r="N2725">
        <f>VLOOKUP(L2725,[1]Key!$A$1:$C$72,3,FALSE)</f>
        <v>-87.880769999999998</v>
      </c>
      <c r="O2725">
        <v>6</v>
      </c>
      <c r="P2725">
        <v>0</v>
      </c>
      <c r="Q2725">
        <v>0.9</v>
      </c>
      <c r="R2725">
        <v>0.9</v>
      </c>
      <c r="S2725">
        <v>36</v>
      </c>
      <c r="T2725">
        <f t="shared" si="378"/>
        <v>-1</v>
      </c>
      <c r="U2725" s="1">
        <v>42775</v>
      </c>
      <c r="V2725" s="13">
        <f t="shared" si="379"/>
        <v>42767</v>
      </c>
      <c r="W2725" s="14">
        <f t="shared" si="380"/>
        <v>42775</v>
      </c>
      <c r="X2725" s="1" t="str">
        <f t="shared" si="381"/>
        <v>Thursday</v>
      </c>
      <c r="Y2725" s="2">
        <v>0.49208333333333337</v>
      </c>
      <c r="Z2725" s="2">
        <f t="shared" si="382"/>
        <v>0.5</v>
      </c>
      <c r="AA2725">
        <f>1</f>
        <v>1</v>
      </c>
      <c r="AB2725" s="1">
        <v>42775</v>
      </c>
      <c r="AC2725" s="13">
        <f t="shared" si="383"/>
        <v>42767</v>
      </c>
      <c r="AD2725" s="14">
        <f t="shared" si="384"/>
        <v>42775</v>
      </c>
      <c r="AE2725" s="1" t="str">
        <f t="shared" si="385"/>
        <v>Thursday</v>
      </c>
      <c r="AF2725" s="2">
        <v>0.49629629629629629</v>
      </c>
      <c r="AG2725" s="2">
        <f t="shared" si="386"/>
        <v>0.5</v>
      </c>
      <c r="AH2725" t="s">
        <v>27</v>
      </c>
    </row>
    <row r="2726" spans="1:34" x14ac:dyDescent="0.2">
      <c r="A2726">
        <v>1351368</v>
      </c>
      <c r="B2726" t="s">
        <v>20</v>
      </c>
      <c r="C2726" t="s">
        <v>28</v>
      </c>
      <c r="D2726" t="s">
        <v>22</v>
      </c>
      <c r="E2726">
        <v>53202</v>
      </c>
      <c r="F2726" t="s">
        <v>23</v>
      </c>
      <c r="G2726" t="s">
        <v>24</v>
      </c>
      <c r="H2726">
        <v>5472</v>
      </c>
      <c r="I2726" t="s">
        <v>80</v>
      </c>
      <c r="J2726">
        <f>VLOOKUP(I2726,[1]Key!$A$1:$C$72,2,FALSE)</f>
        <v>43.052460000000004</v>
      </c>
      <c r="K2726">
        <f>VLOOKUP(I2726,[1]Key!$A$1:$C$72,3,FALSE)</f>
        <v>-87.891000000000005</v>
      </c>
      <c r="L2726" t="s">
        <v>80</v>
      </c>
      <c r="M2726">
        <f>VLOOKUP(L2726,[1]Key!$A$1:$C$72,2,FALSE)</f>
        <v>43.052460000000004</v>
      </c>
      <c r="N2726">
        <f>VLOOKUP(L2726,[1]Key!$A$1:$C$72,3,FALSE)</f>
        <v>-87.891000000000005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f t="shared" si="378"/>
        <v>-1</v>
      </c>
      <c r="U2726" s="1">
        <v>42775</v>
      </c>
      <c r="V2726" s="13">
        <f t="shared" si="379"/>
        <v>42767</v>
      </c>
      <c r="W2726" s="14">
        <f t="shared" si="380"/>
        <v>42775</v>
      </c>
      <c r="X2726" s="1" t="str">
        <f t="shared" si="381"/>
        <v>Thursday</v>
      </c>
      <c r="Y2726" s="2">
        <v>0.49833333333333335</v>
      </c>
      <c r="Z2726" s="2">
        <f t="shared" si="382"/>
        <v>0.5</v>
      </c>
      <c r="AA2726">
        <f>1</f>
        <v>1</v>
      </c>
      <c r="AB2726" s="1">
        <v>42775</v>
      </c>
      <c r="AC2726" s="13">
        <f t="shared" si="383"/>
        <v>42767</v>
      </c>
      <c r="AD2726" s="14">
        <f t="shared" si="384"/>
        <v>42775</v>
      </c>
      <c r="AE2726" s="1" t="str">
        <f t="shared" si="385"/>
        <v>Thursday</v>
      </c>
      <c r="AF2726" s="2">
        <v>0.49858796296296298</v>
      </c>
      <c r="AG2726" s="2">
        <f t="shared" si="386"/>
        <v>0.5</v>
      </c>
      <c r="AH2726" t="s">
        <v>35</v>
      </c>
    </row>
    <row r="2727" spans="1:34" x14ac:dyDescent="0.2">
      <c r="A2727">
        <v>1152387</v>
      </c>
      <c r="B2727" t="s">
        <v>20</v>
      </c>
      <c r="C2727" t="s">
        <v>28</v>
      </c>
      <c r="D2727" t="s">
        <v>22</v>
      </c>
      <c r="E2727">
        <v>53211</v>
      </c>
      <c r="F2727" t="s">
        <v>23</v>
      </c>
      <c r="G2727" t="s">
        <v>97</v>
      </c>
      <c r="H2727">
        <v>17</v>
      </c>
      <c r="I2727" t="s">
        <v>60</v>
      </c>
      <c r="J2727">
        <f>VLOOKUP(I2727,[1]Key!$A$1:$C$72,2,FALSE)</f>
        <v>43.066893999999998</v>
      </c>
      <c r="K2727">
        <f>VLOOKUP(I2727,[1]Key!$A$1:$C$72,3,FALSE)</f>
        <v>-87.877936000000005</v>
      </c>
      <c r="L2727" t="s">
        <v>67</v>
      </c>
      <c r="M2727">
        <f>VLOOKUP(L2727,[1]Key!$A$1:$C$72,2,FALSE)</f>
        <v>43.074890000000003</v>
      </c>
      <c r="N2727">
        <f>VLOOKUP(L2727,[1]Key!$A$1:$C$72,3,FALSE)</f>
        <v>-87.882810000000006</v>
      </c>
      <c r="O2727">
        <v>4</v>
      </c>
      <c r="P2727">
        <v>0</v>
      </c>
      <c r="Q2727">
        <v>0.6</v>
      </c>
      <c r="R2727">
        <v>0.6</v>
      </c>
      <c r="S2727">
        <v>24</v>
      </c>
      <c r="T2727">
        <f t="shared" si="378"/>
        <v>-1</v>
      </c>
      <c r="U2727" s="1">
        <v>42775</v>
      </c>
      <c r="V2727" s="13">
        <f t="shared" si="379"/>
        <v>42767</v>
      </c>
      <c r="W2727" s="14">
        <f t="shared" si="380"/>
        <v>42775</v>
      </c>
      <c r="X2727" s="1" t="str">
        <f t="shared" si="381"/>
        <v>Thursday</v>
      </c>
      <c r="Y2727" s="2">
        <v>0.51677083333333329</v>
      </c>
      <c r="Z2727" s="2">
        <f t="shared" si="382"/>
        <v>0.5</v>
      </c>
      <c r="AA2727">
        <f>1</f>
        <v>1</v>
      </c>
      <c r="AB2727" s="1">
        <v>42775</v>
      </c>
      <c r="AC2727" s="13">
        <f t="shared" si="383"/>
        <v>42767</v>
      </c>
      <c r="AD2727" s="14">
        <f t="shared" si="384"/>
        <v>42775</v>
      </c>
      <c r="AE2727" s="1" t="str">
        <f t="shared" si="385"/>
        <v>Thursday</v>
      </c>
      <c r="AF2727" s="2">
        <v>0.5195833333333334</v>
      </c>
      <c r="AG2727" s="2">
        <f t="shared" si="386"/>
        <v>0.5</v>
      </c>
      <c r="AH2727" t="s">
        <v>27</v>
      </c>
    </row>
    <row r="2728" spans="1:34" x14ac:dyDescent="0.2">
      <c r="A2728">
        <v>1359140</v>
      </c>
      <c r="B2728" t="s">
        <v>20</v>
      </c>
      <c r="C2728" t="s">
        <v>125</v>
      </c>
      <c r="D2728" t="s">
        <v>22</v>
      </c>
      <c r="E2728">
        <v>53118</v>
      </c>
      <c r="F2728" t="s">
        <v>23</v>
      </c>
      <c r="G2728" t="s">
        <v>24</v>
      </c>
      <c r="H2728">
        <v>11091</v>
      </c>
      <c r="I2728" t="s">
        <v>78</v>
      </c>
      <c r="J2728">
        <f>VLOOKUP(I2728,[1]Key!$A$1:$C$72,2,FALSE)</f>
        <v>43.060250000000003</v>
      </c>
      <c r="K2728">
        <f>VLOOKUP(I2728,[1]Key!$A$1:$C$72,3,FALSE)</f>
        <v>-87.892169999999993</v>
      </c>
      <c r="L2728" t="s">
        <v>61</v>
      </c>
      <c r="M2728">
        <f>VLOOKUP(L2728,[1]Key!$A$1:$C$72,2,FALSE)</f>
        <v>43.058619999999998</v>
      </c>
      <c r="N2728">
        <f>VLOOKUP(L2728,[1]Key!$A$1:$C$72,3,FALSE)</f>
        <v>-87.885319999999993</v>
      </c>
      <c r="O2728">
        <v>3</v>
      </c>
      <c r="P2728">
        <v>0</v>
      </c>
      <c r="Q2728">
        <v>0.5</v>
      </c>
      <c r="R2728">
        <v>0.4</v>
      </c>
      <c r="S2728">
        <v>18</v>
      </c>
      <c r="T2728">
        <f t="shared" si="378"/>
        <v>-1</v>
      </c>
      <c r="U2728" s="1">
        <v>42775</v>
      </c>
      <c r="V2728" s="13">
        <f t="shared" si="379"/>
        <v>42767</v>
      </c>
      <c r="W2728" s="14">
        <f t="shared" si="380"/>
        <v>42775</v>
      </c>
      <c r="X2728" s="1" t="str">
        <f t="shared" si="381"/>
        <v>Thursday</v>
      </c>
      <c r="Y2728" s="2">
        <v>0.52520833333333339</v>
      </c>
      <c r="Z2728" s="2">
        <f t="shared" si="382"/>
        <v>0.54166666666666663</v>
      </c>
      <c r="AA2728">
        <f>1</f>
        <v>1</v>
      </c>
      <c r="AB2728" s="1">
        <v>42775</v>
      </c>
      <c r="AC2728" s="13">
        <f t="shared" si="383"/>
        <v>42767</v>
      </c>
      <c r="AD2728" s="14">
        <f t="shared" si="384"/>
        <v>42775</v>
      </c>
      <c r="AE2728" s="1" t="str">
        <f t="shared" si="385"/>
        <v>Thursday</v>
      </c>
      <c r="AF2728" s="2">
        <v>0.52755787037037039</v>
      </c>
      <c r="AG2728" s="2">
        <f t="shared" si="386"/>
        <v>0.54166666666666663</v>
      </c>
      <c r="AH2728" t="s">
        <v>27</v>
      </c>
    </row>
    <row r="2729" spans="1:34" x14ac:dyDescent="0.2">
      <c r="A2729">
        <v>1255543</v>
      </c>
      <c r="B2729" t="s">
        <v>20</v>
      </c>
      <c r="C2729" t="s">
        <v>117</v>
      </c>
      <c r="D2729" t="s">
        <v>22</v>
      </c>
      <c r="E2729">
        <v>53105</v>
      </c>
      <c r="F2729" t="s">
        <v>23</v>
      </c>
      <c r="G2729" t="s">
        <v>97</v>
      </c>
      <c r="H2729">
        <v>5</v>
      </c>
      <c r="I2729" t="s">
        <v>61</v>
      </c>
      <c r="J2729">
        <f>VLOOKUP(I2729,[1]Key!$A$1:$C$72,2,FALSE)</f>
        <v>43.058619999999998</v>
      </c>
      <c r="K2729">
        <f>VLOOKUP(I2729,[1]Key!$A$1:$C$72,3,FALSE)</f>
        <v>-87.885319999999993</v>
      </c>
      <c r="L2729" t="s">
        <v>68</v>
      </c>
      <c r="M2729">
        <f>VLOOKUP(L2729,[1]Key!$A$1:$C$72,2,FALSE)</f>
        <v>43.04804</v>
      </c>
      <c r="N2729">
        <f>VLOOKUP(L2729,[1]Key!$A$1:$C$72,3,FALSE)</f>
        <v>-87.896720000000002</v>
      </c>
      <c r="O2729">
        <v>7</v>
      </c>
      <c r="P2729">
        <v>0</v>
      </c>
      <c r="Q2729">
        <v>1.1000000000000001</v>
      </c>
      <c r="R2729">
        <v>1</v>
      </c>
      <c r="S2729">
        <v>42</v>
      </c>
      <c r="T2729">
        <f t="shared" si="378"/>
        <v>-1</v>
      </c>
      <c r="U2729" s="1">
        <v>42775</v>
      </c>
      <c r="V2729" s="13">
        <f t="shared" si="379"/>
        <v>42767</v>
      </c>
      <c r="W2729" s="14">
        <f t="shared" si="380"/>
        <v>42775</v>
      </c>
      <c r="X2729" s="1" t="str">
        <f t="shared" si="381"/>
        <v>Thursday</v>
      </c>
      <c r="Y2729" s="2">
        <v>0.62964120370370369</v>
      </c>
      <c r="Z2729" s="2">
        <f t="shared" si="382"/>
        <v>0.625</v>
      </c>
      <c r="AA2729">
        <f>1</f>
        <v>1</v>
      </c>
      <c r="AB2729" s="1">
        <v>42775</v>
      </c>
      <c r="AC2729" s="13">
        <f t="shared" si="383"/>
        <v>42767</v>
      </c>
      <c r="AD2729" s="14">
        <f t="shared" si="384"/>
        <v>42775</v>
      </c>
      <c r="AE2729" s="1" t="str">
        <f t="shared" si="385"/>
        <v>Thursday</v>
      </c>
      <c r="AF2729" s="2">
        <v>0.63432870370370364</v>
      </c>
      <c r="AG2729" s="2">
        <f t="shared" si="386"/>
        <v>0.625</v>
      </c>
      <c r="AH2729" t="s">
        <v>27</v>
      </c>
    </row>
    <row r="2730" spans="1:34" x14ac:dyDescent="0.2">
      <c r="A2730">
        <v>1328721</v>
      </c>
      <c r="B2730" t="s">
        <v>20</v>
      </c>
      <c r="C2730" t="s">
        <v>28</v>
      </c>
      <c r="D2730" t="s">
        <v>22</v>
      </c>
      <c r="E2730">
        <v>53207</v>
      </c>
      <c r="F2730" t="s">
        <v>23</v>
      </c>
      <c r="G2730" t="s">
        <v>24</v>
      </c>
      <c r="H2730">
        <v>11141</v>
      </c>
      <c r="I2730" t="s">
        <v>82</v>
      </c>
      <c r="J2730">
        <f>VLOOKUP(I2730,[1]Key!$A$1:$C$72,2,FALSE)</f>
        <v>43.026229999999998</v>
      </c>
      <c r="K2730">
        <f>VLOOKUP(I2730,[1]Key!$A$1:$C$72,3,FALSE)</f>
        <v>-87.912809999999993</v>
      </c>
      <c r="L2730" t="s">
        <v>36</v>
      </c>
      <c r="M2730">
        <f>VLOOKUP(L2730,[1]Key!$A$1:$C$72,2,FALSE)</f>
        <v>43.038580000000003</v>
      </c>
      <c r="N2730">
        <f>VLOOKUP(L2730,[1]Key!$A$1:$C$72,3,FALSE)</f>
        <v>-87.90934</v>
      </c>
      <c r="O2730">
        <v>6</v>
      </c>
      <c r="P2730">
        <v>0</v>
      </c>
      <c r="Q2730">
        <v>0.9</v>
      </c>
      <c r="R2730">
        <v>0.9</v>
      </c>
      <c r="S2730">
        <v>36</v>
      </c>
      <c r="T2730">
        <f t="shared" si="378"/>
        <v>-1</v>
      </c>
      <c r="U2730" s="1">
        <v>42775</v>
      </c>
      <c r="V2730" s="13">
        <f t="shared" si="379"/>
        <v>42767</v>
      </c>
      <c r="W2730" s="14">
        <f t="shared" si="380"/>
        <v>42775</v>
      </c>
      <c r="X2730" s="1" t="str">
        <f t="shared" si="381"/>
        <v>Thursday</v>
      </c>
      <c r="Y2730" s="2">
        <v>0.68634259259259256</v>
      </c>
      <c r="Z2730" s="2">
        <f t="shared" si="382"/>
        <v>0.66666666666666663</v>
      </c>
      <c r="AA2730">
        <f>1</f>
        <v>1</v>
      </c>
      <c r="AB2730" s="1">
        <v>42775</v>
      </c>
      <c r="AC2730" s="13">
        <f t="shared" si="383"/>
        <v>42767</v>
      </c>
      <c r="AD2730" s="14">
        <f t="shared" si="384"/>
        <v>42775</v>
      </c>
      <c r="AE2730" s="1" t="str">
        <f t="shared" si="385"/>
        <v>Thursday</v>
      </c>
      <c r="AF2730" s="2">
        <v>0.69079861111111107</v>
      </c>
      <c r="AG2730" s="2">
        <f t="shared" si="386"/>
        <v>0.70833333333333326</v>
      </c>
      <c r="AH2730" t="s">
        <v>27</v>
      </c>
    </row>
    <row r="2731" spans="1:34" x14ac:dyDescent="0.2">
      <c r="A2731">
        <v>825934</v>
      </c>
      <c r="B2731" t="s">
        <v>20</v>
      </c>
      <c r="C2731" t="s">
        <v>28</v>
      </c>
      <c r="D2731" t="s">
        <v>22</v>
      </c>
      <c r="E2731">
        <v>53208</v>
      </c>
      <c r="F2731" t="s">
        <v>23</v>
      </c>
      <c r="G2731" t="s">
        <v>24</v>
      </c>
      <c r="H2731">
        <v>23</v>
      </c>
      <c r="I2731" t="s">
        <v>29</v>
      </c>
      <c r="J2731">
        <f>VLOOKUP(I2731,[1]Key!$A$1:$C$72,2,FALSE)</f>
        <v>43.042490000000001</v>
      </c>
      <c r="K2731">
        <f>VLOOKUP(I2731,[1]Key!$A$1:$C$72,3,FALSE)</f>
        <v>-87.909959999999998</v>
      </c>
      <c r="L2731" t="s">
        <v>48</v>
      </c>
      <c r="M2731">
        <f>VLOOKUP(L2731,[1]Key!$A$1:$C$72,2,FALSE)</f>
        <v>43.05097</v>
      </c>
      <c r="N2731">
        <f>VLOOKUP(L2731,[1]Key!$A$1:$C$72,3,FALSE)</f>
        <v>-87.906440000000003</v>
      </c>
      <c r="O2731">
        <v>8</v>
      </c>
      <c r="P2731">
        <v>0</v>
      </c>
      <c r="Q2731">
        <v>1.2</v>
      </c>
      <c r="R2731">
        <v>1.1000000000000001</v>
      </c>
      <c r="S2731">
        <v>48</v>
      </c>
      <c r="T2731">
        <f t="shared" si="378"/>
        <v>-1</v>
      </c>
      <c r="U2731" s="1">
        <v>42775</v>
      </c>
      <c r="V2731" s="13">
        <f t="shared" si="379"/>
        <v>42767</v>
      </c>
      <c r="W2731" s="14">
        <f t="shared" si="380"/>
        <v>42775</v>
      </c>
      <c r="X2731" s="1" t="str">
        <f t="shared" si="381"/>
        <v>Thursday</v>
      </c>
      <c r="Y2731" s="2">
        <v>0.71797453703703706</v>
      </c>
      <c r="Z2731" s="2">
        <f t="shared" si="382"/>
        <v>0.70833333333333326</v>
      </c>
      <c r="AA2731">
        <f>1</f>
        <v>1</v>
      </c>
      <c r="AB2731" s="1">
        <v>42775</v>
      </c>
      <c r="AC2731" s="13">
        <f t="shared" si="383"/>
        <v>42767</v>
      </c>
      <c r="AD2731" s="14">
        <f t="shared" si="384"/>
        <v>42775</v>
      </c>
      <c r="AE2731" s="1" t="str">
        <f t="shared" si="385"/>
        <v>Thursday</v>
      </c>
      <c r="AF2731" s="2">
        <v>0.72328703703703701</v>
      </c>
      <c r="AG2731" s="2">
        <f t="shared" si="386"/>
        <v>0.70833333333333326</v>
      </c>
      <c r="AH2731" t="s">
        <v>27</v>
      </c>
    </row>
    <row r="2732" spans="1:34" x14ac:dyDescent="0.2">
      <c r="A2732">
        <v>1249377</v>
      </c>
      <c r="B2732" t="s">
        <v>20</v>
      </c>
      <c r="C2732" t="s">
        <v>28</v>
      </c>
      <c r="D2732" t="s">
        <v>22</v>
      </c>
      <c r="E2732">
        <v>53211</v>
      </c>
      <c r="F2732" t="s">
        <v>23</v>
      </c>
      <c r="G2732" t="s">
        <v>97</v>
      </c>
      <c r="H2732">
        <v>242</v>
      </c>
      <c r="I2732" t="s">
        <v>67</v>
      </c>
      <c r="J2732">
        <f>VLOOKUP(I2732,[1]Key!$A$1:$C$72,2,FALSE)</f>
        <v>43.074890000000003</v>
      </c>
      <c r="K2732">
        <f>VLOOKUP(I2732,[1]Key!$A$1:$C$72,3,FALSE)</f>
        <v>-87.882810000000006</v>
      </c>
      <c r="L2732" t="s">
        <v>77</v>
      </c>
      <c r="M2732">
        <f>VLOOKUP(L2732,[1]Key!$A$1:$C$72,2,FALSE)</f>
        <v>43.074655999999997</v>
      </c>
      <c r="N2732">
        <f>VLOOKUP(L2732,[1]Key!$A$1:$C$72,3,FALSE)</f>
        <v>-87.889011999999994</v>
      </c>
      <c r="O2732">
        <v>4</v>
      </c>
      <c r="P2732">
        <v>0</v>
      </c>
      <c r="Q2732">
        <v>0.6</v>
      </c>
      <c r="R2732">
        <v>0.6</v>
      </c>
      <c r="S2732">
        <v>24</v>
      </c>
      <c r="T2732">
        <f t="shared" si="378"/>
        <v>-1</v>
      </c>
      <c r="U2732" s="1">
        <v>42775</v>
      </c>
      <c r="V2732" s="13">
        <f t="shared" si="379"/>
        <v>42767</v>
      </c>
      <c r="W2732" s="14">
        <f t="shared" si="380"/>
        <v>42775</v>
      </c>
      <c r="X2732" s="1" t="str">
        <f t="shared" si="381"/>
        <v>Thursday</v>
      </c>
      <c r="Y2732" s="2">
        <v>0.75318287037037035</v>
      </c>
      <c r="Z2732" s="2">
        <f t="shared" si="382"/>
        <v>0.75</v>
      </c>
      <c r="AA2732">
        <f>1</f>
        <v>1</v>
      </c>
      <c r="AB2732" s="1">
        <v>42775</v>
      </c>
      <c r="AC2732" s="13">
        <f t="shared" si="383"/>
        <v>42767</v>
      </c>
      <c r="AD2732" s="14">
        <f t="shared" si="384"/>
        <v>42775</v>
      </c>
      <c r="AE2732" s="1" t="str">
        <f t="shared" si="385"/>
        <v>Thursday</v>
      </c>
      <c r="AF2732" s="2">
        <v>0.75559027777777776</v>
      </c>
      <c r="AG2732" s="2">
        <f t="shared" si="386"/>
        <v>0.75</v>
      </c>
      <c r="AH2732" t="s">
        <v>27</v>
      </c>
    </row>
    <row r="2733" spans="1:34" x14ac:dyDescent="0.2">
      <c r="A2733">
        <v>1250902</v>
      </c>
      <c r="B2733" t="s">
        <v>20</v>
      </c>
      <c r="C2733" t="s">
        <v>21</v>
      </c>
      <c r="D2733" t="s">
        <v>22</v>
      </c>
      <c r="E2733">
        <v>53213</v>
      </c>
      <c r="F2733" t="s">
        <v>23</v>
      </c>
      <c r="G2733" t="s">
        <v>97</v>
      </c>
      <c r="H2733">
        <v>11168</v>
      </c>
      <c r="I2733" t="s">
        <v>81</v>
      </c>
      <c r="J2733">
        <f>VLOOKUP(I2733,[1]Key!$A$1:$C$72,2,FALSE)</f>
        <v>43.06033</v>
      </c>
      <c r="K2733">
        <f>VLOOKUP(I2733,[1]Key!$A$1:$C$72,3,FALSE)</f>
        <v>-87.89546</v>
      </c>
      <c r="L2733" t="s">
        <v>78</v>
      </c>
      <c r="M2733">
        <f>VLOOKUP(L2733,[1]Key!$A$1:$C$72,2,FALSE)</f>
        <v>43.060250000000003</v>
      </c>
      <c r="N2733">
        <f>VLOOKUP(L2733,[1]Key!$A$1:$C$72,3,FALSE)</f>
        <v>-87.892169999999993</v>
      </c>
      <c r="O2733">
        <v>1</v>
      </c>
      <c r="P2733">
        <v>0</v>
      </c>
      <c r="Q2733">
        <v>0.2</v>
      </c>
      <c r="R2733">
        <v>0.1</v>
      </c>
      <c r="S2733">
        <v>6</v>
      </c>
      <c r="T2733">
        <f t="shared" si="378"/>
        <v>-1</v>
      </c>
      <c r="U2733" s="1">
        <v>42775</v>
      </c>
      <c r="V2733" s="13">
        <f t="shared" si="379"/>
        <v>42767</v>
      </c>
      <c r="W2733" s="14">
        <f t="shared" si="380"/>
        <v>42775</v>
      </c>
      <c r="X2733" s="1" t="str">
        <f t="shared" si="381"/>
        <v>Thursday</v>
      </c>
      <c r="Y2733" s="2">
        <v>0.84120370370370379</v>
      </c>
      <c r="Z2733" s="2">
        <f t="shared" si="382"/>
        <v>0.83333333333333326</v>
      </c>
      <c r="AA2733">
        <f>1</f>
        <v>1</v>
      </c>
      <c r="AB2733" s="1">
        <v>42775</v>
      </c>
      <c r="AC2733" s="13">
        <f t="shared" si="383"/>
        <v>42767</v>
      </c>
      <c r="AD2733" s="14">
        <f t="shared" si="384"/>
        <v>42775</v>
      </c>
      <c r="AE2733" s="1" t="str">
        <f t="shared" si="385"/>
        <v>Thursday</v>
      </c>
      <c r="AF2733" s="2">
        <v>0.84199074074074076</v>
      </c>
      <c r="AG2733" s="2">
        <f t="shared" si="386"/>
        <v>0.83333333333333326</v>
      </c>
      <c r="AH2733" t="s">
        <v>27</v>
      </c>
    </row>
    <row r="2734" spans="1:34" x14ac:dyDescent="0.2">
      <c r="A2734">
        <v>1435377</v>
      </c>
      <c r="B2734" t="s">
        <v>20</v>
      </c>
      <c r="C2734" t="s">
        <v>28</v>
      </c>
      <c r="D2734" t="s">
        <v>22</v>
      </c>
      <c r="E2734">
        <v>53233</v>
      </c>
      <c r="F2734" t="s">
        <v>23</v>
      </c>
      <c r="G2734" t="s">
        <v>24</v>
      </c>
      <c r="H2734">
        <v>86</v>
      </c>
      <c r="I2734" t="s">
        <v>74</v>
      </c>
      <c r="J2734">
        <f>VLOOKUP(I2734,[1]Key!$A$1:$C$72,2,FALSE)</f>
        <v>43.040154000000001</v>
      </c>
      <c r="K2734">
        <f>VLOOKUP(I2734,[1]Key!$A$1:$C$72,3,FALSE)</f>
        <v>-87.932113000000001</v>
      </c>
      <c r="L2734" t="s">
        <v>44</v>
      </c>
      <c r="M2734">
        <f>VLOOKUP(L2734,[1]Key!$A$1:$C$72,2,FALSE)</f>
        <v>43.045712999999999</v>
      </c>
      <c r="N2734">
        <f>VLOOKUP(L2734,[1]Key!$A$1:$C$72,3,FALSE)</f>
        <v>-87.899756999999994</v>
      </c>
      <c r="O2734">
        <v>17</v>
      </c>
      <c r="P2734">
        <v>0</v>
      </c>
      <c r="Q2734">
        <v>2.6</v>
      </c>
      <c r="R2734">
        <v>2.4</v>
      </c>
      <c r="S2734">
        <v>102</v>
      </c>
      <c r="T2734">
        <f t="shared" si="378"/>
        <v>-1</v>
      </c>
      <c r="U2734" s="1">
        <v>42775</v>
      </c>
      <c r="V2734" s="13">
        <f t="shared" si="379"/>
        <v>42767</v>
      </c>
      <c r="W2734" s="14">
        <f t="shared" si="380"/>
        <v>42775</v>
      </c>
      <c r="X2734" s="1" t="str">
        <f t="shared" si="381"/>
        <v>Thursday</v>
      </c>
      <c r="Y2734" s="2">
        <v>0.87685185185185188</v>
      </c>
      <c r="Z2734" s="2">
        <f t="shared" si="382"/>
        <v>0.875</v>
      </c>
      <c r="AA2734">
        <f>1</f>
        <v>1</v>
      </c>
      <c r="AB2734" s="1">
        <v>42775</v>
      </c>
      <c r="AC2734" s="13">
        <f t="shared" si="383"/>
        <v>42767</v>
      </c>
      <c r="AD2734" s="14">
        <f t="shared" si="384"/>
        <v>42775</v>
      </c>
      <c r="AE2734" s="1" t="str">
        <f t="shared" si="385"/>
        <v>Thursday</v>
      </c>
      <c r="AF2734" s="2">
        <v>0.88856481481481486</v>
      </c>
      <c r="AG2734" s="2">
        <f t="shared" si="386"/>
        <v>0.875</v>
      </c>
      <c r="AH2734" t="s">
        <v>27</v>
      </c>
    </row>
    <row r="2735" spans="1:34" x14ac:dyDescent="0.2">
      <c r="A2735">
        <v>1379329</v>
      </c>
      <c r="B2735" t="s">
        <v>20</v>
      </c>
      <c r="C2735" t="s">
        <v>28</v>
      </c>
      <c r="D2735" t="s">
        <v>22</v>
      </c>
      <c r="E2735">
        <v>53233</v>
      </c>
      <c r="F2735" t="s">
        <v>23</v>
      </c>
      <c r="G2735" t="s">
        <v>24</v>
      </c>
      <c r="H2735">
        <v>11146</v>
      </c>
      <c r="I2735" t="s">
        <v>65</v>
      </c>
      <c r="J2735">
        <f>VLOOKUP(I2735,[1]Key!$A$1:$C$72,2,FALSE)</f>
        <v>43.060786</v>
      </c>
      <c r="K2735">
        <f>VLOOKUP(I2735,[1]Key!$A$1:$C$72,3,FALSE)</f>
        <v>-87.883825999999999</v>
      </c>
      <c r="L2735" t="s">
        <v>44</v>
      </c>
      <c r="M2735">
        <f>VLOOKUP(L2735,[1]Key!$A$1:$C$72,2,FALSE)</f>
        <v>43.045712999999999</v>
      </c>
      <c r="N2735">
        <f>VLOOKUP(L2735,[1]Key!$A$1:$C$72,3,FALSE)</f>
        <v>-87.899756999999994</v>
      </c>
      <c r="O2735">
        <v>9</v>
      </c>
      <c r="P2735">
        <v>0</v>
      </c>
      <c r="Q2735">
        <v>1.4</v>
      </c>
      <c r="R2735">
        <v>1.3</v>
      </c>
      <c r="S2735">
        <v>54</v>
      </c>
      <c r="T2735">
        <f t="shared" si="378"/>
        <v>-1</v>
      </c>
      <c r="U2735" s="1">
        <v>42775</v>
      </c>
      <c r="V2735" s="13">
        <f t="shared" si="379"/>
        <v>42767</v>
      </c>
      <c r="W2735" s="14">
        <f t="shared" si="380"/>
        <v>42775</v>
      </c>
      <c r="X2735" s="1" t="str">
        <f t="shared" si="381"/>
        <v>Thursday</v>
      </c>
      <c r="Y2735" s="2">
        <v>0.89159722222222226</v>
      </c>
      <c r="Z2735" s="2">
        <f t="shared" si="382"/>
        <v>0.875</v>
      </c>
      <c r="AA2735">
        <f>1</f>
        <v>1</v>
      </c>
      <c r="AB2735" s="1">
        <v>42775</v>
      </c>
      <c r="AC2735" s="13">
        <f t="shared" si="383"/>
        <v>42767</v>
      </c>
      <c r="AD2735" s="14">
        <f t="shared" si="384"/>
        <v>42775</v>
      </c>
      <c r="AE2735" s="1" t="str">
        <f t="shared" si="385"/>
        <v>Thursday</v>
      </c>
      <c r="AF2735" s="2">
        <v>0.89755787037037038</v>
      </c>
      <c r="AG2735" s="2">
        <f t="shared" si="386"/>
        <v>0.91666666666666663</v>
      </c>
      <c r="AH2735" t="s">
        <v>27</v>
      </c>
    </row>
    <row r="2736" spans="1:34" x14ac:dyDescent="0.2">
      <c r="A2736">
        <v>1250902</v>
      </c>
      <c r="B2736" t="s">
        <v>20</v>
      </c>
      <c r="C2736" t="s">
        <v>21</v>
      </c>
      <c r="D2736" t="s">
        <v>22</v>
      </c>
      <c r="E2736">
        <v>53213</v>
      </c>
      <c r="F2736" t="s">
        <v>23</v>
      </c>
      <c r="G2736" t="s">
        <v>97</v>
      </c>
      <c r="H2736">
        <v>11168</v>
      </c>
      <c r="I2736" t="s">
        <v>78</v>
      </c>
      <c r="J2736">
        <f>VLOOKUP(I2736,[1]Key!$A$1:$C$72,2,FALSE)</f>
        <v>43.060250000000003</v>
      </c>
      <c r="K2736">
        <f>VLOOKUP(I2736,[1]Key!$A$1:$C$72,3,FALSE)</f>
        <v>-87.892169999999993</v>
      </c>
      <c r="L2736" t="s">
        <v>81</v>
      </c>
      <c r="M2736">
        <f>VLOOKUP(L2736,[1]Key!$A$1:$C$72,2,FALSE)</f>
        <v>43.06033</v>
      </c>
      <c r="N2736">
        <f>VLOOKUP(L2736,[1]Key!$A$1:$C$72,3,FALSE)</f>
        <v>-87.89546</v>
      </c>
      <c r="O2736">
        <v>2</v>
      </c>
      <c r="P2736">
        <v>0</v>
      </c>
      <c r="Q2736">
        <v>0.3</v>
      </c>
      <c r="R2736">
        <v>0.3</v>
      </c>
      <c r="S2736">
        <v>12</v>
      </c>
      <c r="T2736">
        <f t="shared" si="378"/>
        <v>-1</v>
      </c>
      <c r="U2736" s="1">
        <v>42775</v>
      </c>
      <c r="V2736" s="13">
        <f t="shared" si="379"/>
        <v>42767</v>
      </c>
      <c r="W2736" s="14">
        <f t="shared" si="380"/>
        <v>42775</v>
      </c>
      <c r="X2736" s="1" t="str">
        <f t="shared" si="381"/>
        <v>Thursday</v>
      </c>
      <c r="Y2736" s="2">
        <v>0.91239583333333341</v>
      </c>
      <c r="Z2736" s="2">
        <f t="shared" si="382"/>
        <v>0.91666666666666663</v>
      </c>
      <c r="AA2736">
        <f>1</f>
        <v>1</v>
      </c>
      <c r="AB2736" s="1">
        <v>42775</v>
      </c>
      <c r="AC2736" s="13">
        <f t="shared" si="383"/>
        <v>42767</v>
      </c>
      <c r="AD2736" s="14">
        <f t="shared" si="384"/>
        <v>42775</v>
      </c>
      <c r="AE2736" s="1" t="str">
        <f t="shared" si="385"/>
        <v>Thursday</v>
      </c>
      <c r="AF2736" s="2">
        <v>0.91320601851851846</v>
      </c>
      <c r="AG2736" s="2">
        <f t="shared" si="386"/>
        <v>0.91666666666666663</v>
      </c>
      <c r="AH2736" t="s">
        <v>27</v>
      </c>
    </row>
    <row r="2737" spans="1:34" x14ac:dyDescent="0.2">
      <c r="A2737">
        <v>1250902</v>
      </c>
      <c r="B2737" t="s">
        <v>20</v>
      </c>
      <c r="C2737" t="s">
        <v>21</v>
      </c>
      <c r="D2737" t="s">
        <v>22</v>
      </c>
      <c r="E2737">
        <v>53213</v>
      </c>
      <c r="F2737" t="s">
        <v>23</v>
      </c>
      <c r="G2737" t="s">
        <v>97</v>
      </c>
      <c r="H2737">
        <v>11168</v>
      </c>
      <c r="I2737" t="s">
        <v>81</v>
      </c>
      <c r="J2737">
        <f>VLOOKUP(I2737,[1]Key!$A$1:$C$72,2,FALSE)</f>
        <v>43.06033</v>
      </c>
      <c r="K2737">
        <f>VLOOKUP(I2737,[1]Key!$A$1:$C$72,3,FALSE)</f>
        <v>-87.89546</v>
      </c>
      <c r="L2737" t="s">
        <v>78</v>
      </c>
      <c r="M2737">
        <f>VLOOKUP(L2737,[1]Key!$A$1:$C$72,2,FALSE)</f>
        <v>43.060250000000003</v>
      </c>
      <c r="N2737">
        <f>VLOOKUP(L2737,[1]Key!$A$1:$C$72,3,FALSE)</f>
        <v>-87.892169999999993</v>
      </c>
      <c r="O2737">
        <v>1</v>
      </c>
      <c r="P2737">
        <v>0</v>
      </c>
      <c r="Q2737">
        <v>0.2</v>
      </c>
      <c r="R2737">
        <v>0.1</v>
      </c>
      <c r="S2737">
        <v>6</v>
      </c>
      <c r="T2737">
        <f t="shared" si="378"/>
        <v>-1</v>
      </c>
      <c r="U2737" s="1">
        <v>42776</v>
      </c>
      <c r="V2737" s="13">
        <f t="shared" si="379"/>
        <v>42767</v>
      </c>
      <c r="W2737" s="14">
        <f t="shared" si="380"/>
        <v>42776</v>
      </c>
      <c r="X2737" s="1" t="str">
        <f t="shared" si="381"/>
        <v>Friday</v>
      </c>
      <c r="Y2737" s="2">
        <v>3.8252314814814815E-2</v>
      </c>
      <c r="Z2737" s="2">
        <f t="shared" si="382"/>
        <v>4.1666666666666664E-2</v>
      </c>
      <c r="AA2737">
        <f>1</f>
        <v>1</v>
      </c>
      <c r="AB2737" s="1">
        <v>42776</v>
      </c>
      <c r="AC2737" s="13">
        <f t="shared" si="383"/>
        <v>42767</v>
      </c>
      <c r="AD2737" s="14">
        <f t="shared" si="384"/>
        <v>42776</v>
      </c>
      <c r="AE2737" s="1" t="str">
        <f t="shared" si="385"/>
        <v>Friday</v>
      </c>
      <c r="AF2737" s="2">
        <v>3.9027777777777779E-2</v>
      </c>
      <c r="AG2737" s="2">
        <f t="shared" si="386"/>
        <v>4.1666666666666664E-2</v>
      </c>
      <c r="AH2737" t="s">
        <v>27</v>
      </c>
    </row>
    <row r="2738" spans="1:34" x14ac:dyDescent="0.2">
      <c r="A2738">
        <v>825934</v>
      </c>
      <c r="B2738" t="s">
        <v>20</v>
      </c>
      <c r="C2738" t="s">
        <v>28</v>
      </c>
      <c r="D2738" t="s">
        <v>22</v>
      </c>
      <c r="E2738">
        <v>53208</v>
      </c>
      <c r="F2738" t="s">
        <v>23</v>
      </c>
      <c r="G2738" t="s">
        <v>24</v>
      </c>
      <c r="H2738">
        <v>23</v>
      </c>
      <c r="I2738" t="s">
        <v>48</v>
      </c>
      <c r="J2738">
        <f>VLOOKUP(I2738,[1]Key!$A$1:$C$72,2,FALSE)</f>
        <v>43.05097</v>
      </c>
      <c r="K2738">
        <f>VLOOKUP(I2738,[1]Key!$A$1:$C$72,3,FALSE)</f>
        <v>-87.906440000000003</v>
      </c>
      <c r="L2738" t="s">
        <v>29</v>
      </c>
      <c r="M2738">
        <f>VLOOKUP(L2738,[1]Key!$A$1:$C$72,2,FALSE)</f>
        <v>43.042490000000001</v>
      </c>
      <c r="N2738">
        <f>VLOOKUP(L2738,[1]Key!$A$1:$C$72,3,FALSE)</f>
        <v>-87.909959999999998</v>
      </c>
      <c r="O2738">
        <v>9</v>
      </c>
      <c r="P2738">
        <v>0</v>
      </c>
      <c r="Q2738">
        <v>1.4</v>
      </c>
      <c r="R2738">
        <v>1.3</v>
      </c>
      <c r="S2738">
        <v>54</v>
      </c>
      <c r="T2738">
        <f t="shared" si="378"/>
        <v>-1</v>
      </c>
      <c r="U2738" s="1">
        <v>42776</v>
      </c>
      <c r="V2738" s="13">
        <f t="shared" si="379"/>
        <v>42767</v>
      </c>
      <c r="W2738" s="14">
        <f t="shared" si="380"/>
        <v>42776</v>
      </c>
      <c r="X2738" s="1" t="str">
        <f t="shared" si="381"/>
        <v>Friday</v>
      </c>
      <c r="Y2738" s="2">
        <v>0.30451388888888892</v>
      </c>
      <c r="Z2738" s="2">
        <f t="shared" si="382"/>
        <v>0.29166666666666663</v>
      </c>
      <c r="AA2738">
        <f>1</f>
        <v>1</v>
      </c>
      <c r="AB2738" s="1">
        <v>42776</v>
      </c>
      <c r="AC2738" s="13">
        <f t="shared" si="383"/>
        <v>42767</v>
      </c>
      <c r="AD2738" s="14">
        <f t="shared" si="384"/>
        <v>42776</v>
      </c>
      <c r="AE2738" s="1" t="str">
        <f t="shared" si="385"/>
        <v>Friday</v>
      </c>
      <c r="AF2738" s="2">
        <v>0.31091435185185184</v>
      </c>
      <c r="AG2738" s="2">
        <f t="shared" si="386"/>
        <v>0.29166666666666663</v>
      </c>
      <c r="AH2738" t="s">
        <v>27</v>
      </c>
    </row>
    <row r="2739" spans="1:34" x14ac:dyDescent="0.2">
      <c r="A2739">
        <v>1483928</v>
      </c>
      <c r="B2739" t="s">
        <v>20</v>
      </c>
      <c r="C2739" t="s">
        <v>133</v>
      </c>
      <c r="D2739" t="s">
        <v>22</v>
      </c>
      <c r="E2739">
        <v>53092</v>
      </c>
      <c r="F2739" t="s">
        <v>23</v>
      </c>
      <c r="G2739" t="s">
        <v>24</v>
      </c>
      <c r="H2739">
        <v>129</v>
      </c>
      <c r="I2739" t="s">
        <v>63</v>
      </c>
      <c r="J2739">
        <f>VLOOKUP(I2739,[1]Key!$A$1:$C$72,2,FALSE)</f>
        <v>43.078530000000001</v>
      </c>
      <c r="K2739">
        <f>VLOOKUP(I2739,[1]Key!$A$1:$C$72,3,FALSE)</f>
        <v>-87.882620000000003</v>
      </c>
      <c r="L2739" t="s">
        <v>67</v>
      </c>
      <c r="M2739">
        <f>VLOOKUP(L2739,[1]Key!$A$1:$C$72,2,FALSE)</f>
        <v>43.074890000000003</v>
      </c>
      <c r="N2739">
        <f>VLOOKUP(L2739,[1]Key!$A$1:$C$72,3,FALSE)</f>
        <v>-87.882810000000006</v>
      </c>
      <c r="O2739">
        <v>3</v>
      </c>
      <c r="P2739">
        <v>0</v>
      </c>
      <c r="Q2739">
        <v>0.5</v>
      </c>
      <c r="R2739">
        <v>0.4</v>
      </c>
      <c r="S2739">
        <v>18</v>
      </c>
      <c r="T2739">
        <f t="shared" si="378"/>
        <v>-1</v>
      </c>
      <c r="U2739" s="1">
        <v>42776</v>
      </c>
      <c r="V2739" s="13">
        <f t="shared" si="379"/>
        <v>42767</v>
      </c>
      <c r="W2739" s="14">
        <f t="shared" si="380"/>
        <v>42776</v>
      </c>
      <c r="X2739" s="1" t="str">
        <f t="shared" si="381"/>
        <v>Friday</v>
      </c>
      <c r="Y2739" s="2">
        <v>0.49472222222222223</v>
      </c>
      <c r="Z2739" s="2">
        <f t="shared" si="382"/>
        <v>0.5</v>
      </c>
      <c r="AA2739">
        <f>1</f>
        <v>1</v>
      </c>
      <c r="AB2739" s="1">
        <v>42776</v>
      </c>
      <c r="AC2739" s="13">
        <f t="shared" si="383"/>
        <v>42767</v>
      </c>
      <c r="AD2739" s="14">
        <f t="shared" si="384"/>
        <v>42776</v>
      </c>
      <c r="AE2739" s="1" t="str">
        <f t="shared" si="385"/>
        <v>Friday</v>
      </c>
      <c r="AF2739" s="2">
        <v>0.49665509259259261</v>
      </c>
      <c r="AG2739" s="2">
        <f t="shared" si="386"/>
        <v>0.5</v>
      </c>
      <c r="AH2739" t="s">
        <v>27</v>
      </c>
    </row>
    <row r="2740" spans="1:34" x14ac:dyDescent="0.2">
      <c r="A2740">
        <v>1369902</v>
      </c>
      <c r="B2740" t="s">
        <v>20</v>
      </c>
      <c r="C2740" t="s">
        <v>28</v>
      </c>
      <c r="D2740" t="s">
        <v>22</v>
      </c>
      <c r="E2740">
        <v>53217</v>
      </c>
      <c r="F2740" t="s">
        <v>23</v>
      </c>
      <c r="G2740" t="s">
        <v>24</v>
      </c>
      <c r="H2740">
        <v>27</v>
      </c>
      <c r="I2740" t="s">
        <v>67</v>
      </c>
      <c r="J2740">
        <f>VLOOKUP(I2740,[1]Key!$A$1:$C$72,2,FALSE)</f>
        <v>43.074890000000003</v>
      </c>
      <c r="K2740">
        <f>VLOOKUP(I2740,[1]Key!$A$1:$C$72,3,FALSE)</f>
        <v>-87.882810000000006</v>
      </c>
      <c r="L2740" t="s">
        <v>67</v>
      </c>
      <c r="M2740">
        <f>VLOOKUP(L2740,[1]Key!$A$1:$C$72,2,FALSE)</f>
        <v>43.074890000000003</v>
      </c>
      <c r="N2740">
        <f>VLOOKUP(L2740,[1]Key!$A$1:$C$72,3,FALSE)</f>
        <v>-87.882810000000006</v>
      </c>
      <c r="O2740">
        <v>31</v>
      </c>
      <c r="P2740">
        <v>0</v>
      </c>
      <c r="Q2740">
        <v>4.7</v>
      </c>
      <c r="R2740">
        <v>4.4000000000000004</v>
      </c>
      <c r="S2740">
        <v>186</v>
      </c>
      <c r="T2740">
        <f t="shared" si="378"/>
        <v>-1</v>
      </c>
      <c r="U2740" s="1">
        <v>42776</v>
      </c>
      <c r="V2740" s="13">
        <f t="shared" si="379"/>
        <v>42767</v>
      </c>
      <c r="W2740" s="14">
        <f t="shared" si="380"/>
        <v>42776</v>
      </c>
      <c r="X2740" s="1" t="str">
        <f t="shared" si="381"/>
        <v>Friday</v>
      </c>
      <c r="Y2740" s="2">
        <v>0.51538194444444441</v>
      </c>
      <c r="Z2740" s="2">
        <f t="shared" si="382"/>
        <v>0.5</v>
      </c>
      <c r="AA2740">
        <f>1</f>
        <v>1</v>
      </c>
      <c r="AB2740" s="1">
        <v>42776</v>
      </c>
      <c r="AC2740" s="13">
        <f t="shared" si="383"/>
        <v>42767</v>
      </c>
      <c r="AD2740" s="14">
        <f t="shared" si="384"/>
        <v>42776</v>
      </c>
      <c r="AE2740" s="1" t="str">
        <f t="shared" si="385"/>
        <v>Friday</v>
      </c>
      <c r="AF2740" s="2">
        <v>0.53684027777777776</v>
      </c>
      <c r="AG2740" s="2">
        <f t="shared" si="386"/>
        <v>0.54166666666666663</v>
      </c>
      <c r="AH2740" t="s">
        <v>35</v>
      </c>
    </row>
    <row r="2741" spans="1:34" x14ac:dyDescent="0.2">
      <c r="A2741">
        <v>1260485</v>
      </c>
      <c r="B2741" t="s">
        <v>20</v>
      </c>
      <c r="C2741" t="s">
        <v>102</v>
      </c>
      <c r="D2741" t="s">
        <v>22</v>
      </c>
      <c r="E2741">
        <v>53211</v>
      </c>
      <c r="F2741" t="s">
        <v>23</v>
      </c>
      <c r="G2741" t="s">
        <v>24</v>
      </c>
      <c r="H2741">
        <v>11110</v>
      </c>
      <c r="I2741" t="s">
        <v>32</v>
      </c>
      <c r="J2741">
        <f>VLOOKUP(I2741,[1]Key!$A$1:$C$72,2,FALSE)</f>
        <v>43.038719999999998</v>
      </c>
      <c r="K2741">
        <f>VLOOKUP(I2741,[1]Key!$A$1:$C$72,3,FALSE)</f>
        <v>-87.905339999999995</v>
      </c>
      <c r="L2741" t="s">
        <v>43</v>
      </c>
      <c r="M2741">
        <f>VLOOKUP(L2741,[1]Key!$A$1:$C$72,2,FALSE)</f>
        <v>43.03886</v>
      </c>
      <c r="N2741">
        <f>VLOOKUP(L2741,[1]Key!$A$1:$C$72,3,FALSE)</f>
        <v>-87.902720000000002</v>
      </c>
      <c r="O2741">
        <v>1</v>
      </c>
      <c r="P2741">
        <v>0</v>
      </c>
      <c r="Q2741">
        <v>0.2</v>
      </c>
      <c r="R2741">
        <v>0.1</v>
      </c>
      <c r="S2741">
        <v>6</v>
      </c>
      <c r="T2741">
        <f t="shared" si="378"/>
        <v>-1</v>
      </c>
      <c r="U2741" s="1">
        <v>42776</v>
      </c>
      <c r="V2741" s="13">
        <f t="shared" si="379"/>
        <v>42767</v>
      </c>
      <c r="W2741" s="14">
        <f t="shared" si="380"/>
        <v>42776</v>
      </c>
      <c r="X2741" s="1" t="str">
        <f t="shared" si="381"/>
        <v>Friday</v>
      </c>
      <c r="Y2741" s="2">
        <v>0.58362268518518523</v>
      </c>
      <c r="Z2741" s="2">
        <f t="shared" si="382"/>
        <v>0.58333333333333326</v>
      </c>
      <c r="AA2741">
        <f>1</f>
        <v>1</v>
      </c>
      <c r="AB2741" s="1">
        <v>42776</v>
      </c>
      <c r="AC2741" s="13">
        <f t="shared" si="383"/>
        <v>42767</v>
      </c>
      <c r="AD2741" s="14">
        <f t="shared" si="384"/>
        <v>42776</v>
      </c>
      <c r="AE2741" s="1" t="str">
        <f t="shared" si="385"/>
        <v>Friday</v>
      </c>
      <c r="AF2741" s="2">
        <v>0.58469907407407407</v>
      </c>
      <c r="AG2741" s="2">
        <f t="shared" si="386"/>
        <v>0.58333333333333326</v>
      </c>
      <c r="AH2741" t="s">
        <v>27</v>
      </c>
    </row>
    <row r="2742" spans="1:34" x14ac:dyDescent="0.2">
      <c r="A2742">
        <v>1387054</v>
      </c>
      <c r="B2742" t="s">
        <v>20</v>
      </c>
      <c r="C2742" t="s">
        <v>21</v>
      </c>
      <c r="D2742" t="s">
        <v>22</v>
      </c>
      <c r="E2742">
        <v>53213</v>
      </c>
      <c r="F2742" t="s">
        <v>23</v>
      </c>
      <c r="G2742" t="s">
        <v>24</v>
      </c>
      <c r="H2742">
        <v>99</v>
      </c>
      <c r="I2742" t="s">
        <v>58</v>
      </c>
      <c r="J2742">
        <f>VLOOKUP(I2742,[1]Key!$A$1:$C$72,2,FALSE)</f>
        <v>43.052630000000001</v>
      </c>
      <c r="K2742">
        <f>VLOOKUP(I2742,[1]Key!$A$1:$C$72,3,FALSE)</f>
        <v>-88.016319999999993</v>
      </c>
      <c r="L2742" t="s">
        <v>56</v>
      </c>
      <c r="M2742">
        <f>VLOOKUP(L2742,[1]Key!$A$1:$C$72,2,FALSE)</f>
        <v>43.059550000000002</v>
      </c>
      <c r="N2742">
        <f>VLOOKUP(L2742,[1]Key!$A$1:$C$72,3,FALSE)</f>
        <v>-88.008840000000006</v>
      </c>
      <c r="O2742">
        <v>19</v>
      </c>
      <c r="P2742">
        <v>0</v>
      </c>
      <c r="Q2742">
        <v>2.9</v>
      </c>
      <c r="R2742">
        <v>2.7</v>
      </c>
      <c r="S2742">
        <v>114</v>
      </c>
      <c r="T2742">
        <f t="shared" si="378"/>
        <v>-1</v>
      </c>
      <c r="U2742" s="1">
        <v>42776</v>
      </c>
      <c r="V2742" s="13">
        <f t="shared" si="379"/>
        <v>42767</v>
      </c>
      <c r="W2742" s="14">
        <f t="shared" si="380"/>
        <v>42776</v>
      </c>
      <c r="X2742" s="1" t="str">
        <f t="shared" si="381"/>
        <v>Friday</v>
      </c>
      <c r="Y2742" s="2">
        <v>0.64353009259259253</v>
      </c>
      <c r="Z2742" s="2">
        <f t="shared" si="382"/>
        <v>0.625</v>
      </c>
      <c r="AA2742">
        <f>1</f>
        <v>1</v>
      </c>
      <c r="AB2742" s="1">
        <v>42776</v>
      </c>
      <c r="AC2742" s="13">
        <f t="shared" si="383"/>
        <v>42767</v>
      </c>
      <c r="AD2742" s="14">
        <f t="shared" si="384"/>
        <v>42776</v>
      </c>
      <c r="AE2742" s="1" t="str">
        <f t="shared" si="385"/>
        <v>Friday</v>
      </c>
      <c r="AF2742" s="2">
        <v>0.65659722222222217</v>
      </c>
      <c r="AG2742" s="2">
        <f t="shared" si="386"/>
        <v>0.66666666666666663</v>
      </c>
      <c r="AH2742" t="s">
        <v>27</v>
      </c>
    </row>
    <row r="2743" spans="1:34" x14ac:dyDescent="0.2">
      <c r="A2743">
        <v>1400126</v>
      </c>
      <c r="B2743" t="s">
        <v>20</v>
      </c>
      <c r="C2743" t="s">
        <v>28</v>
      </c>
      <c r="D2743" t="s">
        <v>22</v>
      </c>
      <c r="E2743">
        <v>53211</v>
      </c>
      <c r="F2743" t="s">
        <v>23</v>
      </c>
      <c r="G2743" t="s">
        <v>24</v>
      </c>
      <c r="H2743">
        <v>146</v>
      </c>
      <c r="I2743" t="s">
        <v>60</v>
      </c>
      <c r="J2743">
        <f>VLOOKUP(I2743,[1]Key!$A$1:$C$72,2,FALSE)</f>
        <v>43.066893999999998</v>
      </c>
      <c r="K2743">
        <f>VLOOKUP(I2743,[1]Key!$A$1:$C$72,3,FALSE)</f>
        <v>-87.877936000000005</v>
      </c>
      <c r="L2743" t="s">
        <v>81</v>
      </c>
      <c r="M2743">
        <f>VLOOKUP(L2743,[1]Key!$A$1:$C$72,2,FALSE)</f>
        <v>43.06033</v>
      </c>
      <c r="N2743">
        <f>VLOOKUP(L2743,[1]Key!$A$1:$C$72,3,FALSE)</f>
        <v>-87.89546</v>
      </c>
      <c r="O2743">
        <v>8</v>
      </c>
      <c r="P2743">
        <v>0</v>
      </c>
      <c r="Q2743">
        <v>1.2</v>
      </c>
      <c r="R2743">
        <v>1.1000000000000001</v>
      </c>
      <c r="S2743">
        <v>48</v>
      </c>
      <c r="T2743">
        <f t="shared" si="378"/>
        <v>-1</v>
      </c>
      <c r="U2743" s="1">
        <v>42776</v>
      </c>
      <c r="V2743" s="13">
        <f t="shared" si="379"/>
        <v>42767</v>
      </c>
      <c r="W2743" s="14">
        <f t="shared" si="380"/>
        <v>42776</v>
      </c>
      <c r="X2743" s="1" t="str">
        <f t="shared" si="381"/>
        <v>Friday</v>
      </c>
      <c r="Y2743" s="2">
        <v>0.66190972222222222</v>
      </c>
      <c r="Z2743" s="2">
        <f t="shared" si="382"/>
        <v>0.66666666666666663</v>
      </c>
      <c r="AA2743">
        <f>1</f>
        <v>1</v>
      </c>
      <c r="AB2743" s="1">
        <v>42776</v>
      </c>
      <c r="AC2743" s="13">
        <f t="shared" si="383"/>
        <v>42767</v>
      </c>
      <c r="AD2743" s="14">
        <f t="shared" si="384"/>
        <v>42776</v>
      </c>
      <c r="AE2743" s="1" t="str">
        <f t="shared" si="385"/>
        <v>Friday</v>
      </c>
      <c r="AF2743" s="2">
        <v>0.66746527777777775</v>
      </c>
      <c r="AG2743" s="2">
        <f t="shared" si="386"/>
        <v>0.66666666666666663</v>
      </c>
      <c r="AH2743" t="s">
        <v>27</v>
      </c>
    </row>
    <row r="2744" spans="1:34" x14ac:dyDescent="0.2">
      <c r="A2744">
        <v>1154367</v>
      </c>
      <c r="B2744" t="s">
        <v>20</v>
      </c>
      <c r="C2744" t="s">
        <v>28</v>
      </c>
      <c r="D2744" t="s">
        <v>22</v>
      </c>
      <c r="E2744">
        <v>53202</v>
      </c>
      <c r="F2744" t="s">
        <v>23</v>
      </c>
      <c r="G2744" t="s">
        <v>24</v>
      </c>
      <c r="H2744">
        <v>5507</v>
      </c>
      <c r="I2744" t="s">
        <v>105</v>
      </c>
      <c r="J2744">
        <f>VLOOKUP(I2744,[1]Key!$A$1:$C$72,2,FALSE)</f>
        <v>43.020020000000002</v>
      </c>
      <c r="K2744">
        <f>VLOOKUP(I2744,[1]Key!$A$1:$C$72,3,FALSE)</f>
        <v>-87.912540000000007</v>
      </c>
      <c r="L2744" t="s">
        <v>82</v>
      </c>
      <c r="M2744">
        <f>VLOOKUP(L2744,[1]Key!$A$1:$C$72,2,FALSE)</f>
        <v>43.026229999999998</v>
      </c>
      <c r="N2744">
        <f>VLOOKUP(L2744,[1]Key!$A$1:$C$72,3,FALSE)</f>
        <v>-87.912809999999993</v>
      </c>
      <c r="O2744">
        <v>6</v>
      </c>
      <c r="P2744">
        <v>0</v>
      </c>
      <c r="Q2744">
        <v>0.9</v>
      </c>
      <c r="R2744">
        <v>0.9</v>
      </c>
      <c r="S2744">
        <v>36</v>
      </c>
      <c r="T2744">
        <f t="shared" si="378"/>
        <v>-1</v>
      </c>
      <c r="U2744" s="1">
        <v>42776</v>
      </c>
      <c r="V2744" s="13">
        <f t="shared" si="379"/>
        <v>42767</v>
      </c>
      <c r="W2744" s="14">
        <f t="shared" si="380"/>
        <v>42776</v>
      </c>
      <c r="X2744" s="1" t="str">
        <f t="shared" si="381"/>
        <v>Friday</v>
      </c>
      <c r="Y2744" s="2">
        <v>0.67237268518518523</v>
      </c>
      <c r="Z2744" s="2">
        <f t="shared" si="382"/>
        <v>0.66666666666666663</v>
      </c>
      <c r="AA2744">
        <f>1</f>
        <v>1</v>
      </c>
      <c r="AB2744" s="1">
        <v>42776</v>
      </c>
      <c r="AC2744" s="13">
        <f t="shared" si="383"/>
        <v>42767</v>
      </c>
      <c r="AD2744" s="14">
        <f t="shared" si="384"/>
        <v>42776</v>
      </c>
      <c r="AE2744" s="1" t="str">
        <f t="shared" si="385"/>
        <v>Friday</v>
      </c>
      <c r="AF2744" s="2">
        <v>0.67652777777777784</v>
      </c>
      <c r="AG2744" s="2">
        <f t="shared" si="386"/>
        <v>0.66666666666666663</v>
      </c>
      <c r="AH2744" t="s">
        <v>27</v>
      </c>
    </row>
    <row r="2745" spans="1:34" x14ac:dyDescent="0.2">
      <c r="A2745">
        <v>1257700</v>
      </c>
      <c r="B2745" t="s">
        <v>20</v>
      </c>
      <c r="C2745" t="s">
        <v>28</v>
      </c>
      <c r="D2745" t="s">
        <v>22</v>
      </c>
      <c r="E2745">
        <v>53202</v>
      </c>
      <c r="F2745" t="s">
        <v>23</v>
      </c>
      <c r="G2745" t="s">
        <v>24</v>
      </c>
      <c r="H2745">
        <v>11153</v>
      </c>
      <c r="I2745" t="s">
        <v>82</v>
      </c>
      <c r="J2745">
        <f>VLOOKUP(I2745,[1]Key!$A$1:$C$72,2,FALSE)</f>
        <v>43.026229999999998</v>
      </c>
      <c r="K2745">
        <f>VLOOKUP(I2745,[1]Key!$A$1:$C$72,3,FALSE)</f>
        <v>-87.912809999999993</v>
      </c>
      <c r="L2745" t="s">
        <v>72</v>
      </c>
      <c r="M2745">
        <f>VLOOKUP(L2745,[1]Key!$A$1:$C$72,2,FALSE)</f>
        <v>43.02948</v>
      </c>
      <c r="N2745">
        <f>VLOOKUP(L2745,[1]Key!$A$1:$C$72,3,FALSE)</f>
        <v>-87.912819999999996</v>
      </c>
      <c r="O2745">
        <v>11</v>
      </c>
      <c r="P2745">
        <v>0</v>
      </c>
      <c r="Q2745">
        <v>1.7</v>
      </c>
      <c r="R2745">
        <v>1.6</v>
      </c>
      <c r="S2745">
        <v>66</v>
      </c>
      <c r="T2745">
        <f t="shared" si="378"/>
        <v>-1</v>
      </c>
      <c r="U2745" s="1">
        <v>42776</v>
      </c>
      <c r="V2745" s="13">
        <f t="shared" si="379"/>
        <v>42767</v>
      </c>
      <c r="W2745" s="14">
        <f t="shared" si="380"/>
        <v>42776</v>
      </c>
      <c r="X2745" s="1" t="str">
        <f t="shared" si="381"/>
        <v>Friday</v>
      </c>
      <c r="Y2745" s="2">
        <v>0.67562500000000003</v>
      </c>
      <c r="Z2745" s="2">
        <f t="shared" si="382"/>
        <v>0.66666666666666663</v>
      </c>
      <c r="AA2745">
        <f>1</f>
        <v>1</v>
      </c>
      <c r="AB2745" s="1">
        <v>42776</v>
      </c>
      <c r="AC2745" s="13">
        <f t="shared" si="383"/>
        <v>42767</v>
      </c>
      <c r="AD2745" s="14">
        <f t="shared" si="384"/>
        <v>42776</v>
      </c>
      <c r="AE2745" s="1" t="str">
        <f t="shared" si="385"/>
        <v>Friday</v>
      </c>
      <c r="AF2745" s="2">
        <v>0.68317129629629625</v>
      </c>
      <c r="AG2745" s="2">
        <f t="shared" si="386"/>
        <v>0.66666666666666663</v>
      </c>
      <c r="AH2745" t="s">
        <v>27</v>
      </c>
    </row>
    <row r="2746" spans="1:34" x14ac:dyDescent="0.2">
      <c r="A2746">
        <v>1468078</v>
      </c>
      <c r="B2746" t="s">
        <v>20</v>
      </c>
      <c r="C2746" t="s">
        <v>100</v>
      </c>
      <c r="D2746" t="s">
        <v>22</v>
      </c>
      <c r="E2746">
        <v>53209</v>
      </c>
      <c r="F2746" t="s">
        <v>23</v>
      </c>
      <c r="G2746" t="s">
        <v>24</v>
      </c>
      <c r="H2746">
        <v>5494</v>
      </c>
      <c r="I2746" t="s">
        <v>54</v>
      </c>
      <c r="J2746">
        <f>VLOOKUP(I2746,[1]Key!$A$1:$C$72,2,FALSE)</f>
        <v>43.046570000000003</v>
      </c>
      <c r="K2746">
        <f>VLOOKUP(I2746,[1]Key!$A$1:$C$72,3,FALSE)</f>
        <v>-87.908720000000002</v>
      </c>
      <c r="L2746" t="s">
        <v>61</v>
      </c>
      <c r="M2746">
        <f>VLOOKUP(L2746,[1]Key!$A$1:$C$72,2,FALSE)</f>
        <v>43.058619999999998</v>
      </c>
      <c r="N2746">
        <f>VLOOKUP(L2746,[1]Key!$A$1:$C$72,3,FALSE)</f>
        <v>-87.885319999999993</v>
      </c>
      <c r="O2746">
        <v>9</v>
      </c>
      <c r="P2746">
        <v>0</v>
      </c>
      <c r="Q2746">
        <v>1.4</v>
      </c>
      <c r="R2746">
        <v>1.3</v>
      </c>
      <c r="S2746">
        <v>54</v>
      </c>
      <c r="T2746">
        <f t="shared" si="378"/>
        <v>-1</v>
      </c>
      <c r="U2746" s="1">
        <v>42776</v>
      </c>
      <c r="V2746" s="13">
        <f t="shared" si="379"/>
        <v>42767</v>
      </c>
      <c r="W2746" s="14">
        <f t="shared" si="380"/>
        <v>42776</v>
      </c>
      <c r="X2746" s="1" t="str">
        <f t="shared" si="381"/>
        <v>Friday</v>
      </c>
      <c r="Y2746" s="2">
        <v>0.72346064814814814</v>
      </c>
      <c r="Z2746" s="2">
        <f t="shared" si="382"/>
        <v>0.70833333333333326</v>
      </c>
      <c r="AA2746">
        <f>1</f>
        <v>1</v>
      </c>
      <c r="AB2746" s="1">
        <v>42776</v>
      </c>
      <c r="AC2746" s="13">
        <f t="shared" si="383"/>
        <v>42767</v>
      </c>
      <c r="AD2746" s="14">
        <f t="shared" si="384"/>
        <v>42776</v>
      </c>
      <c r="AE2746" s="1" t="str">
        <f t="shared" si="385"/>
        <v>Friday</v>
      </c>
      <c r="AF2746" s="2">
        <v>0.72967592592592589</v>
      </c>
      <c r="AG2746" s="2">
        <f t="shared" si="386"/>
        <v>0.75</v>
      </c>
      <c r="AH2746" t="s">
        <v>27</v>
      </c>
    </row>
    <row r="2747" spans="1:34" x14ac:dyDescent="0.2">
      <c r="A2747">
        <v>1425087</v>
      </c>
      <c r="B2747" t="s">
        <v>20</v>
      </c>
      <c r="C2747" t="s">
        <v>96</v>
      </c>
      <c r="D2747" t="s">
        <v>22</v>
      </c>
      <c r="E2747">
        <v>53212</v>
      </c>
      <c r="F2747" t="s">
        <v>23</v>
      </c>
      <c r="G2747" t="s">
        <v>24</v>
      </c>
      <c r="H2747">
        <v>11054</v>
      </c>
      <c r="I2747" t="s">
        <v>81</v>
      </c>
      <c r="J2747">
        <f>VLOOKUP(I2747,[1]Key!$A$1:$C$72,2,FALSE)</f>
        <v>43.06033</v>
      </c>
      <c r="K2747">
        <f>VLOOKUP(I2747,[1]Key!$A$1:$C$72,3,FALSE)</f>
        <v>-87.89546</v>
      </c>
      <c r="L2747" t="s">
        <v>39</v>
      </c>
      <c r="M2747">
        <f>VLOOKUP(L2747,[1]Key!$A$1:$C$72,2,FALSE)</f>
        <v>43.03913</v>
      </c>
      <c r="N2747">
        <f>VLOOKUP(L2747,[1]Key!$A$1:$C$72,3,FALSE)</f>
        <v>-87.916150000000002</v>
      </c>
      <c r="O2747">
        <v>11</v>
      </c>
      <c r="P2747">
        <v>0</v>
      </c>
      <c r="Q2747">
        <v>1.7</v>
      </c>
      <c r="R2747">
        <v>1.6</v>
      </c>
      <c r="S2747">
        <v>66</v>
      </c>
      <c r="T2747">
        <f t="shared" si="378"/>
        <v>-1</v>
      </c>
      <c r="U2747" s="1">
        <v>42777</v>
      </c>
      <c r="V2747" s="13">
        <f t="shared" si="379"/>
        <v>42767</v>
      </c>
      <c r="W2747" s="14">
        <f t="shared" si="380"/>
        <v>42777</v>
      </c>
      <c r="X2747" s="1" t="str">
        <f t="shared" si="381"/>
        <v>Saturday</v>
      </c>
      <c r="Y2747" s="2">
        <v>0.31321759259259258</v>
      </c>
      <c r="Z2747" s="2">
        <f t="shared" si="382"/>
        <v>0.33333333333333331</v>
      </c>
      <c r="AA2747">
        <f>1</f>
        <v>1</v>
      </c>
      <c r="AB2747" s="1">
        <v>42777</v>
      </c>
      <c r="AC2747" s="13">
        <f t="shared" si="383"/>
        <v>42767</v>
      </c>
      <c r="AD2747" s="14">
        <f t="shared" si="384"/>
        <v>42777</v>
      </c>
      <c r="AE2747" s="1" t="str">
        <f t="shared" si="385"/>
        <v>Saturday</v>
      </c>
      <c r="AF2747" s="2">
        <v>0.32100694444444444</v>
      </c>
      <c r="AG2747" s="2">
        <f t="shared" si="386"/>
        <v>0.33333333333333331</v>
      </c>
      <c r="AH2747" t="s">
        <v>27</v>
      </c>
    </row>
    <row r="2748" spans="1:34" x14ac:dyDescent="0.2">
      <c r="A2748">
        <v>1224715</v>
      </c>
      <c r="B2748" t="s">
        <v>20</v>
      </c>
      <c r="C2748" t="s">
        <v>28</v>
      </c>
      <c r="D2748" t="s">
        <v>22</v>
      </c>
      <c r="E2748">
        <v>53212</v>
      </c>
      <c r="F2748" t="s">
        <v>23</v>
      </c>
      <c r="G2748" t="s">
        <v>24</v>
      </c>
      <c r="H2748">
        <v>5541</v>
      </c>
      <c r="I2748" t="s">
        <v>32</v>
      </c>
      <c r="J2748">
        <f>VLOOKUP(I2748,[1]Key!$A$1:$C$72,2,FALSE)</f>
        <v>43.038719999999998</v>
      </c>
      <c r="K2748">
        <f>VLOOKUP(I2748,[1]Key!$A$1:$C$72,3,FALSE)</f>
        <v>-87.905339999999995</v>
      </c>
      <c r="L2748" t="s">
        <v>30</v>
      </c>
      <c r="M2748">
        <f>VLOOKUP(L2748,[1]Key!$A$1:$C$72,2,FALSE)</f>
        <v>43.05847</v>
      </c>
      <c r="N2748">
        <f>VLOOKUP(L2748,[1]Key!$A$1:$C$72,3,FALSE)</f>
        <v>-87.898079999999993</v>
      </c>
      <c r="O2748">
        <v>9</v>
      </c>
      <c r="P2748">
        <v>0</v>
      </c>
      <c r="Q2748">
        <v>1.4</v>
      </c>
      <c r="R2748">
        <v>1.3</v>
      </c>
      <c r="S2748">
        <v>54</v>
      </c>
      <c r="T2748">
        <f t="shared" si="378"/>
        <v>-1</v>
      </c>
      <c r="U2748" s="1">
        <v>42777</v>
      </c>
      <c r="V2748" s="13">
        <f t="shared" si="379"/>
        <v>42767</v>
      </c>
      <c r="W2748" s="14">
        <f t="shared" si="380"/>
        <v>42777</v>
      </c>
      <c r="X2748" s="1" t="str">
        <f t="shared" si="381"/>
        <v>Saturday</v>
      </c>
      <c r="Y2748" s="2">
        <v>0.42153935185185182</v>
      </c>
      <c r="Z2748" s="2">
        <f t="shared" si="382"/>
        <v>0.41666666666666663</v>
      </c>
      <c r="AA2748">
        <f>1</f>
        <v>1</v>
      </c>
      <c r="AB2748" s="1">
        <v>42777</v>
      </c>
      <c r="AC2748" s="13">
        <f t="shared" si="383"/>
        <v>42767</v>
      </c>
      <c r="AD2748" s="14">
        <f t="shared" si="384"/>
        <v>42777</v>
      </c>
      <c r="AE2748" s="1" t="str">
        <f t="shared" si="385"/>
        <v>Saturday</v>
      </c>
      <c r="AF2748" s="2">
        <v>0.42807870370370371</v>
      </c>
      <c r="AG2748" s="2">
        <f t="shared" si="386"/>
        <v>0.41666666666666663</v>
      </c>
      <c r="AH2748" t="s">
        <v>27</v>
      </c>
    </row>
    <row r="2749" spans="1:34" x14ac:dyDescent="0.2">
      <c r="A2749">
        <v>1257756</v>
      </c>
      <c r="B2749" t="s">
        <v>20</v>
      </c>
      <c r="C2749" t="s">
        <v>28</v>
      </c>
      <c r="D2749" t="s">
        <v>22</v>
      </c>
      <c r="E2749">
        <v>53204</v>
      </c>
      <c r="F2749" t="s">
        <v>23</v>
      </c>
      <c r="G2749" t="s">
        <v>24</v>
      </c>
      <c r="H2749">
        <v>5516</v>
      </c>
      <c r="I2749" t="s">
        <v>93</v>
      </c>
      <c r="J2749">
        <f>VLOOKUP(I2749,[1]Key!$A$1:$C$72,2,FALSE)</f>
        <v>43.069021999999997</v>
      </c>
      <c r="K2749">
        <f>VLOOKUP(I2749,[1]Key!$A$1:$C$72,3,FALSE)</f>
        <v>-87.887940999999998</v>
      </c>
      <c r="L2749" t="s">
        <v>40</v>
      </c>
      <c r="M2749">
        <f>VLOOKUP(L2749,[1]Key!$A$1:$C$72,2,FALSE)</f>
        <v>43.031480000000002</v>
      </c>
      <c r="N2749">
        <f>VLOOKUP(L2749,[1]Key!$A$1:$C$72,3,FALSE)</f>
        <v>-87.908169999999998</v>
      </c>
      <c r="O2749">
        <v>20</v>
      </c>
      <c r="P2749">
        <v>0</v>
      </c>
      <c r="Q2749">
        <v>3</v>
      </c>
      <c r="R2749">
        <v>2.9</v>
      </c>
      <c r="S2749">
        <v>120</v>
      </c>
      <c r="T2749">
        <f t="shared" si="378"/>
        <v>-1</v>
      </c>
      <c r="U2749" s="1">
        <v>42777</v>
      </c>
      <c r="V2749" s="13">
        <f t="shared" si="379"/>
        <v>42767</v>
      </c>
      <c r="W2749" s="14">
        <f t="shared" si="380"/>
        <v>42777</v>
      </c>
      <c r="X2749" s="1" t="str">
        <f t="shared" si="381"/>
        <v>Saturday</v>
      </c>
      <c r="Y2749" s="2">
        <v>0.42357638888888888</v>
      </c>
      <c r="Z2749" s="2">
        <f t="shared" si="382"/>
        <v>0.41666666666666663</v>
      </c>
      <c r="AA2749">
        <f>1</f>
        <v>1</v>
      </c>
      <c r="AB2749" s="1">
        <v>42777</v>
      </c>
      <c r="AC2749" s="13">
        <f t="shared" si="383"/>
        <v>42767</v>
      </c>
      <c r="AD2749" s="14">
        <f t="shared" si="384"/>
        <v>42777</v>
      </c>
      <c r="AE2749" s="1" t="str">
        <f t="shared" si="385"/>
        <v>Saturday</v>
      </c>
      <c r="AF2749" s="2">
        <v>0.43693287037037037</v>
      </c>
      <c r="AG2749" s="2">
        <f t="shared" si="386"/>
        <v>0.41666666666666663</v>
      </c>
      <c r="AH2749" t="s">
        <v>27</v>
      </c>
    </row>
    <row r="2750" spans="1:34" x14ac:dyDescent="0.2">
      <c r="A2750">
        <v>1276651</v>
      </c>
      <c r="B2750" t="s">
        <v>20</v>
      </c>
      <c r="C2750" t="s">
        <v>28</v>
      </c>
      <c r="D2750" t="s">
        <v>22</v>
      </c>
      <c r="E2750">
        <v>53211</v>
      </c>
      <c r="F2750" t="s">
        <v>23</v>
      </c>
      <c r="G2750" t="s">
        <v>24</v>
      </c>
      <c r="H2750">
        <v>957</v>
      </c>
      <c r="I2750" t="s">
        <v>48</v>
      </c>
      <c r="J2750">
        <f>VLOOKUP(I2750,[1]Key!$A$1:$C$72,2,FALSE)</f>
        <v>43.05097</v>
      </c>
      <c r="K2750">
        <f>VLOOKUP(I2750,[1]Key!$A$1:$C$72,3,FALSE)</f>
        <v>-87.906440000000003</v>
      </c>
      <c r="L2750" t="s">
        <v>87</v>
      </c>
      <c r="M2750">
        <f>VLOOKUP(L2750,[1]Key!$A$1:$C$72,2,FALSE)</f>
        <v>43.077359999999999</v>
      </c>
      <c r="N2750">
        <f>VLOOKUP(L2750,[1]Key!$A$1:$C$72,3,FALSE)</f>
        <v>-87.880769999999998</v>
      </c>
      <c r="O2750">
        <v>23</v>
      </c>
      <c r="P2750">
        <v>0</v>
      </c>
      <c r="Q2750">
        <v>3.5</v>
      </c>
      <c r="R2750">
        <v>3.3</v>
      </c>
      <c r="S2750">
        <v>138</v>
      </c>
      <c r="T2750">
        <f t="shared" si="378"/>
        <v>-1</v>
      </c>
      <c r="U2750" s="1">
        <v>42777</v>
      </c>
      <c r="V2750" s="13">
        <f t="shared" si="379"/>
        <v>42767</v>
      </c>
      <c r="W2750" s="14">
        <f t="shared" si="380"/>
        <v>42777</v>
      </c>
      <c r="X2750" s="1" t="str">
        <f t="shared" si="381"/>
        <v>Saturday</v>
      </c>
      <c r="Y2750" s="2">
        <v>0.48700231481481482</v>
      </c>
      <c r="Z2750" s="2">
        <f t="shared" si="382"/>
        <v>0.5</v>
      </c>
      <c r="AA2750">
        <f>1</f>
        <v>1</v>
      </c>
      <c r="AB2750" s="1">
        <v>42777</v>
      </c>
      <c r="AC2750" s="13">
        <f t="shared" si="383"/>
        <v>42767</v>
      </c>
      <c r="AD2750" s="14">
        <f t="shared" si="384"/>
        <v>42777</v>
      </c>
      <c r="AE2750" s="1" t="str">
        <f t="shared" si="385"/>
        <v>Saturday</v>
      </c>
      <c r="AF2750" s="2">
        <v>0.50311342592592589</v>
      </c>
      <c r="AG2750" s="2">
        <f t="shared" si="386"/>
        <v>0.5</v>
      </c>
      <c r="AH2750" t="s">
        <v>27</v>
      </c>
    </row>
    <row r="2751" spans="1:34" x14ac:dyDescent="0.2">
      <c r="A2751">
        <v>1400126</v>
      </c>
      <c r="B2751" t="s">
        <v>20</v>
      </c>
      <c r="C2751" t="s">
        <v>28</v>
      </c>
      <c r="D2751" t="s">
        <v>22</v>
      </c>
      <c r="E2751">
        <v>53211</v>
      </c>
      <c r="F2751" t="s">
        <v>23</v>
      </c>
      <c r="G2751" t="s">
        <v>24</v>
      </c>
      <c r="H2751">
        <v>357</v>
      </c>
      <c r="I2751" t="s">
        <v>60</v>
      </c>
      <c r="J2751">
        <f>VLOOKUP(I2751,[1]Key!$A$1:$C$72,2,FALSE)</f>
        <v>43.066893999999998</v>
      </c>
      <c r="K2751">
        <f>VLOOKUP(I2751,[1]Key!$A$1:$C$72,3,FALSE)</f>
        <v>-87.877936000000005</v>
      </c>
      <c r="L2751" t="s">
        <v>93</v>
      </c>
      <c r="M2751">
        <f>VLOOKUP(L2751,[1]Key!$A$1:$C$72,2,FALSE)</f>
        <v>43.069021999999997</v>
      </c>
      <c r="N2751">
        <f>VLOOKUP(L2751,[1]Key!$A$1:$C$72,3,FALSE)</f>
        <v>-87.887940999999998</v>
      </c>
      <c r="O2751">
        <v>4</v>
      </c>
      <c r="P2751">
        <v>0</v>
      </c>
      <c r="Q2751">
        <v>0.6</v>
      </c>
      <c r="R2751">
        <v>0.6</v>
      </c>
      <c r="S2751">
        <v>24</v>
      </c>
      <c r="T2751">
        <f t="shared" si="378"/>
        <v>-1</v>
      </c>
      <c r="U2751" s="1">
        <v>42777</v>
      </c>
      <c r="V2751" s="13">
        <f t="shared" si="379"/>
        <v>42767</v>
      </c>
      <c r="W2751" s="14">
        <f t="shared" si="380"/>
        <v>42777</v>
      </c>
      <c r="X2751" s="1" t="str">
        <f t="shared" si="381"/>
        <v>Saturday</v>
      </c>
      <c r="Y2751" s="2">
        <v>0.58917824074074077</v>
      </c>
      <c r="Z2751" s="2">
        <f t="shared" si="382"/>
        <v>0.58333333333333326</v>
      </c>
      <c r="AA2751">
        <f>1</f>
        <v>1</v>
      </c>
      <c r="AB2751" s="1">
        <v>42777</v>
      </c>
      <c r="AC2751" s="13">
        <f t="shared" si="383"/>
        <v>42767</v>
      </c>
      <c r="AD2751" s="14">
        <f t="shared" si="384"/>
        <v>42777</v>
      </c>
      <c r="AE2751" s="1" t="str">
        <f t="shared" si="385"/>
        <v>Saturday</v>
      </c>
      <c r="AF2751" s="2">
        <v>0.59180555555555558</v>
      </c>
      <c r="AG2751" s="2">
        <f t="shared" si="386"/>
        <v>0.58333333333333326</v>
      </c>
      <c r="AH2751" t="s">
        <v>27</v>
      </c>
    </row>
    <row r="2752" spans="1:34" x14ac:dyDescent="0.2">
      <c r="A2752">
        <v>1135547</v>
      </c>
      <c r="B2752" t="s">
        <v>20</v>
      </c>
      <c r="C2752" t="s">
        <v>28</v>
      </c>
      <c r="D2752" t="s">
        <v>22</v>
      </c>
      <c r="E2752">
        <v>53202</v>
      </c>
      <c r="F2752" t="s">
        <v>23</v>
      </c>
      <c r="G2752" t="s">
        <v>24</v>
      </c>
      <c r="H2752">
        <v>357</v>
      </c>
      <c r="I2752" t="s">
        <v>93</v>
      </c>
      <c r="J2752">
        <f>VLOOKUP(I2752,[1]Key!$A$1:$C$72,2,FALSE)</f>
        <v>43.069021999999997</v>
      </c>
      <c r="K2752">
        <f>VLOOKUP(I2752,[1]Key!$A$1:$C$72,3,FALSE)</f>
        <v>-87.887940999999998</v>
      </c>
      <c r="L2752" t="s">
        <v>41</v>
      </c>
      <c r="M2752">
        <f>VLOOKUP(L2752,[1]Key!$A$1:$C$72,2,FALSE)</f>
        <v>43.04824</v>
      </c>
      <c r="N2752">
        <f>VLOOKUP(L2752,[1]Key!$A$1:$C$72,3,FALSE)</f>
        <v>-87.904970000000006</v>
      </c>
      <c r="O2752">
        <v>29</v>
      </c>
      <c r="P2752">
        <v>0</v>
      </c>
      <c r="Q2752">
        <v>4.4000000000000004</v>
      </c>
      <c r="R2752">
        <v>4.0999999999999996</v>
      </c>
      <c r="S2752">
        <v>174</v>
      </c>
      <c r="T2752">
        <f t="shared" si="378"/>
        <v>-1</v>
      </c>
      <c r="U2752" s="1">
        <v>42777</v>
      </c>
      <c r="V2752" s="13">
        <f t="shared" si="379"/>
        <v>42767</v>
      </c>
      <c r="W2752" s="14">
        <f t="shared" si="380"/>
        <v>42777</v>
      </c>
      <c r="X2752" s="1" t="str">
        <f t="shared" si="381"/>
        <v>Saturday</v>
      </c>
      <c r="Y2752" s="2">
        <v>0.6017245370370371</v>
      </c>
      <c r="Z2752" s="2">
        <f t="shared" si="382"/>
        <v>0.58333333333333326</v>
      </c>
      <c r="AA2752">
        <f>1</f>
        <v>1</v>
      </c>
      <c r="AB2752" s="1">
        <v>42777</v>
      </c>
      <c r="AC2752" s="13">
        <f t="shared" si="383"/>
        <v>42767</v>
      </c>
      <c r="AD2752" s="14">
        <f t="shared" si="384"/>
        <v>42777</v>
      </c>
      <c r="AE2752" s="1" t="str">
        <f t="shared" si="385"/>
        <v>Saturday</v>
      </c>
      <c r="AF2752" s="2">
        <v>0.62167824074074074</v>
      </c>
      <c r="AG2752" s="2">
        <f t="shared" si="386"/>
        <v>0.625</v>
      </c>
      <c r="AH2752" t="s">
        <v>27</v>
      </c>
    </row>
    <row r="2753" spans="1:34" x14ac:dyDescent="0.2">
      <c r="A2753">
        <v>1328721</v>
      </c>
      <c r="B2753" t="s">
        <v>20</v>
      </c>
      <c r="C2753" t="s">
        <v>28</v>
      </c>
      <c r="D2753" t="s">
        <v>22</v>
      </c>
      <c r="E2753">
        <v>53207</v>
      </c>
      <c r="F2753" t="s">
        <v>23</v>
      </c>
      <c r="G2753" t="s">
        <v>24</v>
      </c>
      <c r="H2753">
        <v>23</v>
      </c>
      <c r="I2753" t="s">
        <v>93</v>
      </c>
      <c r="J2753">
        <f>VLOOKUP(I2753,[1]Key!$A$1:$C$72,2,FALSE)</f>
        <v>43.069021999999997</v>
      </c>
      <c r="K2753">
        <f>VLOOKUP(I2753,[1]Key!$A$1:$C$72,3,FALSE)</f>
        <v>-87.887940999999998</v>
      </c>
      <c r="L2753" t="s">
        <v>38</v>
      </c>
      <c r="M2753">
        <f>VLOOKUP(L2753,[1]Key!$A$1:$C$72,2,FALSE)</f>
        <v>43.004728999999998</v>
      </c>
      <c r="N2753">
        <f>VLOOKUP(L2753,[1]Key!$A$1:$C$72,3,FALSE)</f>
        <v>-87.905463999999995</v>
      </c>
      <c r="O2753">
        <v>30</v>
      </c>
      <c r="P2753">
        <v>0</v>
      </c>
      <c r="Q2753">
        <v>4.5</v>
      </c>
      <c r="R2753">
        <v>4.3</v>
      </c>
      <c r="S2753">
        <v>180</v>
      </c>
      <c r="T2753">
        <f t="shared" si="378"/>
        <v>-1</v>
      </c>
      <c r="U2753" s="1">
        <v>42777</v>
      </c>
      <c r="V2753" s="13">
        <f t="shared" si="379"/>
        <v>42767</v>
      </c>
      <c r="W2753" s="14">
        <f t="shared" si="380"/>
        <v>42777</v>
      </c>
      <c r="X2753" s="1" t="str">
        <f t="shared" si="381"/>
        <v>Saturday</v>
      </c>
      <c r="Y2753" s="2">
        <v>0.71290509259259249</v>
      </c>
      <c r="Z2753" s="2">
        <f t="shared" si="382"/>
        <v>0.70833333333333326</v>
      </c>
      <c r="AA2753">
        <f>1</f>
        <v>1</v>
      </c>
      <c r="AB2753" s="1">
        <v>42777</v>
      </c>
      <c r="AC2753" s="13">
        <f t="shared" si="383"/>
        <v>42767</v>
      </c>
      <c r="AD2753" s="14">
        <f t="shared" si="384"/>
        <v>42777</v>
      </c>
      <c r="AE2753" s="1" t="str">
        <f t="shared" si="385"/>
        <v>Saturday</v>
      </c>
      <c r="AF2753" s="2">
        <v>0.73398148148148146</v>
      </c>
      <c r="AG2753" s="2">
        <f t="shared" si="386"/>
        <v>0.75</v>
      </c>
      <c r="AH2753" t="s">
        <v>27</v>
      </c>
    </row>
    <row r="2754" spans="1:34" x14ac:dyDescent="0.2">
      <c r="A2754">
        <v>1359994</v>
      </c>
      <c r="B2754" t="s">
        <v>20</v>
      </c>
      <c r="C2754" t="s">
        <v>162</v>
      </c>
      <c r="D2754" t="s">
        <v>163</v>
      </c>
      <c r="E2754">
        <v>48858</v>
      </c>
      <c r="F2754" t="s">
        <v>23</v>
      </c>
      <c r="G2754" t="s">
        <v>24</v>
      </c>
      <c r="H2754">
        <v>42</v>
      </c>
      <c r="I2754" t="s">
        <v>84</v>
      </c>
      <c r="J2754">
        <f>VLOOKUP(I2754,[1]Key!$A$1:$C$72,2,FALSE)</f>
        <v>43.024340000000002</v>
      </c>
      <c r="K2754">
        <f>VLOOKUP(I2754,[1]Key!$A$1:$C$72,3,FALSE)</f>
        <v>-87.916753</v>
      </c>
      <c r="L2754" t="s">
        <v>84</v>
      </c>
      <c r="M2754">
        <f>VLOOKUP(L2754,[1]Key!$A$1:$C$72,2,FALSE)</f>
        <v>43.024340000000002</v>
      </c>
      <c r="N2754">
        <f>VLOOKUP(L2754,[1]Key!$A$1:$C$72,3,FALSE)</f>
        <v>-87.916753</v>
      </c>
      <c r="O2754">
        <v>397</v>
      </c>
      <c r="P2754">
        <v>36</v>
      </c>
      <c r="Q2754">
        <v>18</v>
      </c>
      <c r="R2754">
        <v>17.100000000000001</v>
      </c>
      <c r="S2754">
        <v>720</v>
      </c>
      <c r="T2754">
        <f t="shared" ref="T2754:T2817" si="387">-1</f>
        <v>-1</v>
      </c>
      <c r="U2754" s="1">
        <v>42777</v>
      </c>
      <c r="V2754" s="13">
        <f t="shared" ref="V2754:V2817" si="388">DATE(YEAR(U2754), MONTH(U2754), 1)</f>
        <v>42767</v>
      </c>
      <c r="W2754" s="14">
        <f t="shared" ref="W2754:W2817" si="389">U2754</f>
        <v>42777</v>
      </c>
      <c r="X2754" s="1" t="str">
        <f t="shared" ref="X2754:X2817" si="390">TEXT(W2754,"dddd")</f>
        <v>Saturday</v>
      </c>
      <c r="Y2754" s="2">
        <v>0.72454861111111113</v>
      </c>
      <c r="Z2754" s="2">
        <f t="shared" ref="Z2754:Z2817" si="391">MROUND(Y2754, "1:00")</f>
        <v>0.70833333333333326</v>
      </c>
      <c r="AA2754">
        <f>1</f>
        <v>1</v>
      </c>
      <c r="AB2754" s="1">
        <v>42778</v>
      </c>
      <c r="AC2754" s="13">
        <f t="shared" ref="AC2754:AC2817" si="392">DATE(YEAR(AB2754), MONTH(AB2754), 1)</f>
        <v>42767</v>
      </c>
      <c r="AD2754" s="14">
        <f t="shared" ref="AD2754:AD2817" si="393">AB2754</f>
        <v>42778</v>
      </c>
      <c r="AE2754" s="1" t="str">
        <f t="shared" ref="AE2754:AE2817" si="394">TEXT(AD2754,"dddd")</f>
        <v>Sunday</v>
      </c>
      <c r="AF2754" s="2">
        <v>5.0925925925925921E-4</v>
      </c>
      <c r="AG2754" s="2">
        <f t="shared" ref="AG2754:AG2817" si="395">MROUND(AF2754, "1:00")</f>
        <v>0</v>
      </c>
      <c r="AH2754" t="s">
        <v>35</v>
      </c>
    </row>
    <row r="2755" spans="1:34" x14ac:dyDescent="0.2">
      <c r="A2755">
        <v>1224715</v>
      </c>
      <c r="B2755" t="s">
        <v>20</v>
      </c>
      <c r="C2755" t="s">
        <v>28</v>
      </c>
      <c r="D2755" t="s">
        <v>22</v>
      </c>
      <c r="E2755">
        <v>53212</v>
      </c>
      <c r="F2755" t="s">
        <v>23</v>
      </c>
      <c r="G2755" t="s">
        <v>24</v>
      </c>
      <c r="H2755">
        <v>76</v>
      </c>
      <c r="I2755" t="s">
        <v>65</v>
      </c>
      <c r="J2755">
        <f>VLOOKUP(I2755,[1]Key!$A$1:$C$72,2,FALSE)</f>
        <v>43.060786</v>
      </c>
      <c r="K2755">
        <f>VLOOKUP(I2755,[1]Key!$A$1:$C$72,3,FALSE)</f>
        <v>-87.883825999999999</v>
      </c>
      <c r="L2755" t="s">
        <v>81</v>
      </c>
      <c r="M2755">
        <f>VLOOKUP(L2755,[1]Key!$A$1:$C$72,2,FALSE)</f>
        <v>43.06033</v>
      </c>
      <c r="N2755">
        <f>VLOOKUP(L2755,[1]Key!$A$1:$C$72,3,FALSE)</f>
        <v>-87.89546</v>
      </c>
      <c r="O2755">
        <v>4</v>
      </c>
      <c r="P2755">
        <v>0</v>
      </c>
      <c r="Q2755">
        <v>0.6</v>
      </c>
      <c r="R2755">
        <v>0.6</v>
      </c>
      <c r="S2755">
        <v>24</v>
      </c>
      <c r="T2755">
        <f t="shared" si="387"/>
        <v>-1</v>
      </c>
      <c r="U2755" s="1">
        <v>42777</v>
      </c>
      <c r="V2755" s="13">
        <f t="shared" si="388"/>
        <v>42767</v>
      </c>
      <c r="W2755" s="14">
        <f t="shared" si="389"/>
        <v>42777</v>
      </c>
      <c r="X2755" s="1" t="str">
        <f t="shared" si="390"/>
        <v>Saturday</v>
      </c>
      <c r="Y2755" s="2">
        <v>0.74694444444444441</v>
      </c>
      <c r="Z2755" s="2">
        <f t="shared" si="391"/>
        <v>0.75</v>
      </c>
      <c r="AA2755">
        <f>1</f>
        <v>1</v>
      </c>
      <c r="AB2755" s="1">
        <v>42777</v>
      </c>
      <c r="AC2755" s="13">
        <f t="shared" si="392"/>
        <v>42767</v>
      </c>
      <c r="AD2755" s="14">
        <f t="shared" si="393"/>
        <v>42777</v>
      </c>
      <c r="AE2755" s="1" t="str">
        <f t="shared" si="394"/>
        <v>Saturday</v>
      </c>
      <c r="AF2755" s="2">
        <v>0.7493171296296296</v>
      </c>
      <c r="AG2755" s="2">
        <f t="shared" si="395"/>
        <v>0.75</v>
      </c>
      <c r="AH2755" t="s">
        <v>27</v>
      </c>
    </row>
    <row r="2756" spans="1:34" x14ac:dyDescent="0.2">
      <c r="A2756">
        <v>1373301</v>
      </c>
      <c r="B2756" t="s">
        <v>20</v>
      </c>
      <c r="C2756" t="s">
        <v>133</v>
      </c>
      <c r="D2756" t="s">
        <v>22</v>
      </c>
      <c r="E2756">
        <v>53092</v>
      </c>
      <c r="F2756" t="s">
        <v>23</v>
      </c>
      <c r="G2756" t="s">
        <v>24</v>
      </c>
      <c r="H2756">
        <v>11072</v>
      </c>
      <c r="I2756" t="s">
        <v>77</v>
      </c>
      <c r="J2756">
        <f>VLOOKUP(I2756,[1]Key!$A$1:$C$72,2,FALSE)</f>
        <v>43.074655999999997</v>
      </c>
      <c r="K2756">
        <f>VLOOKUP(I2756,[1]Key!$A$1:$C$72,3,FALSE)</f>
        <v>-87.889011999999994</v>
      </c>
      <c r="L2756" t="s">
        <v>78</v>
      </c>
      <c r="M2756">
        <f>VLOOKUP(L2756,[1]Key!$A$1:$C$72,2,FALSE)</f>
        <v>43.060250000000003</v>
      </c>
      <c r="N2756">
        <f>VLOOKUP(L2756,[1]Key!$A$1:$C$72,3,FALSE)</f>
        <v>-87.892169999999993</v>
      </c>
      <c r="O2756">
        <v>7</v>
      </c>
      <c r="P2756">
        <v>0</v>
      </c>
      <c r="Q2756">
        <v>1.1000000000000001</v>
      </c>
      <c r="R2756">
        <v>1</v>
      </c>
      <c r="S2756">
        <v>42</v>
      </c>
      <c r="T2756">
        <f t="shared" si="387"/>
        <v>-1</v>
      </c>
      <c r="U2756" s="1">
        <v>42778</v>
      </c>
      <c r="V2756" s="13">
        <f t="shared" si="388"/>
        <v>42767</v>
      </c>
      <c r="W2756" s="14">
        <f t="shared" si="389"/>
        <v>42778</v>
      </c>
      <c r="X2756" s="1" t="str">
        <f t="shared" si="390"/>
        <v>Sunday</v>
      </c>
      <c r="Y2756" s="2">
        <v>8.549768518518519E-2</v>
      </c>
      <c r="Z2756" s="2">
        <f t="shared" si="391"/>
        <v>8.3333333333333329E-2</v>
      </c>
      <c r="AA2756">
        <f>1</f>
        <v>1</v>
      </c>
      <c r="AB2756" s="1">
        <v>42778</v>
      </c>
      <c r="AC2756" s="13">
        <f t="shared" si="392"/>
        <v>42767</v>
      </c>
      <c r="AD2756" s="14">
        <f t="shared" si="393"/>
        <v>42778</v>
      </c>
      <c r="AE2756" s="1" t="str">
        <f t="shared" si="394"/>
        <v>Sunday</v>
      </c>
      <c r="AF2756" s="2">
        <v>9.0937500000000004E-2</v>
      </c>
      <c r="AG2756" s="2">
        <f t="shared" si="395"/>
        <v>8.3333333333333329E-2</v>
      </c>
      <c r="AH2756" t="s">
        <v>27</v>
      </c>
    </row>
    <row r="2757" spans="1:34" x14ac:dyDescent="0.2">
      <c r="A2757">
        <v>1417987</v>
      </c>
      <c r="B2757" t="s">
        <v>20</v>
      </c>
      <c r="C2757" t="s">
        <v>28</v>
      </c>
      <c r="D2757" t="s">
        <v>22</v>
      </c>
      <c r="E2757">
        <v>53207</v>
      </c>
      <c r="F2757" t="s">
        <v>23</v>
      </c>
      <c r="G2757" t="s">
        <v>24</v>
      </c>
      <c r="H2757">
        <v>46</v>
      </c>
      <c r="I2757" t="s">
        <v>105</v>
      </c>
      <c r="J2757">
        <f>VLOOKUP(I2757,[1]Key!$A$1:$C$72,2,FALSE)</f>
        <v>43.020020000000002</v>
      </c>
      <c r="K2757">
        <f>VLOOKUP(I2757,[1]Key!$A$1:$C$72,3,FALSE)</f>
        <v>-87.912540000000007</v>
      </c>
      <c r="L2757" t="s">
        <v>38</v>
      </c>
      <c r="M2757">
        <f>VLOOKUP(L2757,[1]Key!$A$1:$C$72,2,FALSE)</f>
        <v>43.004728999999998</v>
      </c>
      <c r="N2757">
        <f>VLOOKUP(L2757,[1]Key!$A$1:$C$72,3,FALSE)</f>
        <v>-87.905463999999995</v>
      </c>
      <c r="O2757">
        <v>10</v>
      </c>
      <c r="P2757">
        <v>0</v>
      </c>
      <c r="Q2757">
        <v>1.5</v>
      </c>
      <c r="R2757">
        <v>1.4</v>
      </c>
      <c r="S2757">
        <v>60</v>
      </c>
      <c r="T2757">
        <f t="shared" si="387"/>
        <v>-1</v>
      </c>
      <c r="U2757" s="1">
        <v>42778</v>
      </c>
      <c r="V2757" s="13">
        <f t="shared" si="388"/>
        <v>42767</v>
      </c>
      <c r="W2757" s="14">
        <f t="shared" si="389"/>
        <v>42778</v>
      </c>
      <c r="X2757" s="1" t="str">
        <f t="shared" si="390"/>
        <v>Sunday</v>
      </c>
      <c r="Y2757" s="2">
        <v>0.18481481481481479</v>
      </c>
      <c r="Z2757" s="2">
        <f t="shared" si="391"/>
        <v>0.16666666666666666</v>
      </c>
      <c r="AA2757">
        <f>1</f>
        <v>1</v>
      </c>
      <c r="AB2757" s="1">
        <v>42778</v>
      </c>
      <c r="AC2757" s="13">
        <f t="shared" si="392"/>
        <v>42767</v>
      </c>
      <c r="AD2757" s="14">
        <f t="shared" si="393"/>
        <v>42778</v>
      </c>
      <c r="AE2757" s="1" t="str">
        <f t="shared" si="394"/>
        <v>Sunday</v>
      </c>
      <c r="AF2757" s="2">
        <v>0.19196759259259258</v>
      </c>
      <c r="AG2757" s="2">
        <f t="shared" si="395"/>
        <v>0.20833333333333331</v>
      </c>
      <c r="AH2757" t="s">
        <v>27</v>
      </c>
    </row>
    <row r="2758" spans="1:34" x14ac:dyDescent="0.2">
      <c r="A2758">
        <v>1505839</v>
      </c>
      <c r="B2758" t="s">
        <v>20</v>
      </c>
      <c r="C2758" t="s">
        <v>157</v>
      </c>
      <c r="D2758" t="s">
        <v>22</v>
      </c>
      <c r="E2758">
        <v>53213</v>
      </c>
      <c r="F2758" t="s">
        <v>23</v>
      </c>
      <c r="G2758" t="s">
        <v>108</v>
      </c>
      <c r="H2758">
        <v>28</v>
      </c>
      <c r="I2758" t="s">
        <v>55</v>
      </c>
      <c r="J2758">
        <f>VLOOKUP(I2758,[1]Key!$A$1:$C$72,2,FALSE)</f>
        <v>43.060839999999999</v>
      </c>
      <c r="K2758">
        <f>VLOOKUP(I2758,[1]Key!$A$1:$C$72,3,FALSE)</f>
        <v>-88.001940000000005</v>
      </c>
      <c r="L2758" t="s">
        <v>55</v>
      </c>
      <c r="M2758">
        <f>VLOOKUP(L2758,[1]Key!$A$1:$C$72,2,FALSE)</f>
        <v>43.060839999999999</v>
      </c>
      <c r="N2758">
        <f>VLOOKUP(L2758,[1]Key!$A$1:$C$72,3,FALSE)</f>
        <v>-88.001940000000005</v>
      </c>
      <c r="O2758">
        <v>32</v>
      </c>
      <c r="P2758">
        <v>2</v>
      </c>
      <c r="Q2758">
        <v>4.8</v>
      </c>
      <c r="R2758">
        <v>4.5999999999999996</v>
      </c>
      <c r="S2758">
        <v>192</v>
      </c>
      <c r="T2758">
        <f t="shared" si="387"/>
        <v>-1</v>
      </c>
      <c r="U2758" s="1">
        <v>42778</v>
      </c>
      <c r="V2758" s="13">
        <f t="shared" si="388"/>
        <v>42767</v>
      </c>
      <c r="W2758" s="14">
        <f t="shared" si="389"/>
        <v>42778</v>
      </c>
      <c r="X2758" s="1" t="str">
        <f t="shared" si="390"/>
        <v>Sunday</v>
      </c>
      <c r="Y2758" s="2">
        <v>0.47516203703703702</v>
      </c>
      <c r="Z2758" s="2">
        <f t="shared" si="391"/>
        <v>0.45833333333333331</v>
      </c>
      <c r="AA2758">
        <f>1</f>
        <v>1</v>
      </c>
      <c r="AB2758" s="1">
        <v>42778</v>
      </c>
      <c r="AC2758" s="13">
        <f t="shared" si="392"/>
        <v>42767</v>
      </c>
      <c r="AD2758" s="14">
        <f t="shared" si="393"/>
        <v>42778</v>
      </c>
      <c r="AE2758" s="1" t="str">
        <f t="shared" si="394"/>
        <v>Sunday</v>
      </c>
      <c r="AF2758" s="2">
        <v>0.49774305555555554</v>
      </c>
      <c r="AG2758" s="2">
        <f t="shared" si="395"/>
        <v>0.5</v>
      </c>
      <c r="AH2758" t="s">
        <v>35</v>
      </c>
    </row>
    <row r="2759" spans="1:34" x14ac:dyDescent="0.2">
      <c r="A2759">
        <v>1379329</v>
      </c>
      <c r="B2759" t="s">
        <v>20</v>
      </c>
      <c r="C2759" t="s">
        <v>28</v>
      </c>
      <c r="D2759" t="s">
        <v>22</v>
      </c>
      <c r="E2759">
        <v>53233</v>
      </c>
      <c r="F2759" t="s">
        <v>23</v>
      </c>
      <c r="G2759" t="s">
        <v>24</v>
      </c>
      <c r="H2759">
        <v>179</v>
      </c>
      <c r="I2759" t="s">
        <v>65</v>
      </c>
      <c r="J2759">
        <f>VLOOKUP(I2759,[1]Key!$A$1:$C$72,2,FALSE)</f>
        <v>43.060786</v>
      </c>
      <c r="K2759">
        <f>VLOOKUP(I2759,[1]Key!$A$1:$C$72,3,FALSE)</f>
        <v>-87.883825999999999</v>
      </c>
      <c r="L2759" t="s">
        <v>48</v>
      </c>
      <c r="M2759">
        <f>VLOOKUP(L2759,[1]Key!$A$1:$C$72,2,FALSE)</f>
        <v>43.05097</v>
      </c>
      <c r="N2759">
        <f>VLOOKUP(L2759,[1]Key!$A$1:$C$72,3,FALSE)</f>
        <v>-87.906440000000003</v>
      </c>
      <c r="O2759">
        <v>13</v>
      </c>
      <c r="P2759">
        <v>0</v>
      </c>
      <c r="Q2759">
        <v>2</v>
      </c>
      <c r="R2759">
        <v>1.9</v>
      </c>
      <c r="S2759">
        <v>78</v>
      </c>
      <c r="T2759">
        <f t="shared" si="387"/>
        <v>-1</v>
      </c>
      <c r="U2759" s="1">
        <v>42778</v>
      </c>
      <c r="V2759" s="13">
        <f t="shared" si="388"/>
        <v>42767</v>
      </c>
      <c r="W2759" s="14">
        <f t="shared" si="389"/>
        <v>42778</v>
      </c>
      <c r="X2759" s="1" t="str">
        <f t="shared" si="390"/>
        <v>Sunday</v>
      </c>
      <c r="Y2759" s="2">
        <v>0.57481481481481478</v>
      </c>
      <c r="Z2759" s="2">
        <f t="shared" si="391"/>
        <v>0.58333333333333326</v>
      </c>
      <c r="AA2759">
        <f>1</f>
        <v>1</v>
      </c>
      <c r="AB2759" s="1">
        <v>42778</v>
      </c>
      <c r="AC2759" s="13">
        <f t="shared" si="392"/>
        <v>42767</v>
      </c>
      <c r="AD2759" s="14">
        <f t="shared" si="393"/>
        <v>42778</v>
      </c>
      <c r="AE2759" s="1" t="str">
        <f t="shared" si="394"/>
        <v>Sunday</v>
      </c>
      <c r="AF2759" s="2">
        <v>0.5835069444444444</v>
      </c>
      <c r="AG2759" s="2">
        <f t="shared" si="395"/>
        <v>0.58333333333333326</v>
      </c>
      <c r="AH2759" t="s">
        <v>27</v>
      </c>
    </row>
    <row r="2760" spans="1:34" x14ac:dyDescent="0.2">
      <c r="A2760">
        <v>1379329</v>
      </c>
      <c r="B2760" t="s">
        <v>20</v>
      </c>
      <c r="C2760" t="s">
        <v>28</v>
      </c>
      <c r="D2760" t="s">
        <v>22</v>
      </c>
      <c r="E2760">
        <v>53233</v>
      </c>
      <c r="F2760" t="s">
        <v>23</v>
      </c>
      <c r="G2760" t="s">
        <v>24</v>
      </c>
      <c r="H2760">
        <v>336</v>
      </c>
      <c r="I2760" t="s">
        <v>48</v>
      </c>
      <c r="J2760">
        <f>VLOOKUP(I2760,[1]Key!$A$1:$C$72,2,FALSE)</f>
        <v>43.05097</v>
      </c>
      <c r="K2760">
        <f>VLOOKUP(I2760,[1]Key!$A$1:$C$72,3,FALSE)</f>
        <v>-87.906440000000003</v>
      </c>
      <c r="L2760" t="s">
        <v>44</v>
      </c>
      <c r="M2760">
        <f>VLOOKUP(L2760,[1]Key!$A$1:$C$72,2,FALSE)</f>
        <v>43.045712999999999</v>
      </c>
      <c r="N2760">
        <f>VLOOKUP(L2760,[1]Key!$A$1:$C$72,3,FALSE)</f>
        <v>-87.899756999999994</v>
      </c>
      <c r="O2760">
        <v>9</v>
      </c>
      <c r="P2760">
        <v>0</v>
      </c>
      <c r="Q2760">
        <v>1.4</v>
      </c>
      <c r="R2760">
        <v>1.3</v>
      </c>
      <c r="S2760">
        <v>54</v>
      </c>
      <c r="T2760">
        <f t="shared" si="387"/>
        <v>-1</v>
      </c>
      <c r="U2760" s="1">
        <v>42778</v>
      </c>
      <c r="V2760" s="13">
        <f t="shared" si="388"/>
        <v>42767</v>
      </c>
      <c r="W2760" s="14">
        <f t="shared" si="389"/>
        <v>42778</v>
      </c>
      <c r="X2760" s="1" t="str">
        <f t="shared" si="390"/>
        <v>Sunday</v>
      </c>
      <c r="Y2760" s="2">
        <v>0.59251157407407407</v>
      </c>
      <c r="Z2760" s="2">
        <f t="shared" si="391"/>
        <v>0.58333333333333326</v>
      </c>
      <c r="AA2760">
        <f>1</f>
        <v>1</v>
      </c>
      <c r="AB2760" s="1">
        <v>42778</v>
      </c>
      <c r="AC2760" s="13">
        <f t="shared" si="392"/>
        <v>42767</v>
      </c>
      <c r="AD2760" s="14">
        <f t="shared" si="393"/>
        <v>42778</v>
      </c>
      <c r="AE2760" s="1" t="str">
        <f t="shared" si="394"/>
        <v>Sunday</v>
      </c>
      <c r="AF2760" s="2">
        <v>0.59899305555555549</v>
      </c>
      <c r="AG2760" s="2">
        <f t="shared" si="395"/>
        <v>0.58333333333333326</v>
      </c>
      <c r="AH2760" t="s">
        <v>27</v>
      </c>
    </row>
    <row r="2761" spans="1:34" x14ac:dyDescent="0.2">
      <c r="A2761">
        <v>1010620</v>
      </c>
      <c r="B2761" t="s">
        <v>20</v>
      </c>
      <c r="C2761" t="s">
        <v>28</v>
      </c>
      <c r="D2761" t="s">
        <v>22</v>
      </c>
      <c r="E2761">
        <v>53202</v>
      </c>
      <c r="F2761" t="s">
        <v>23</v>
      </c>
      <c r="G2761" t="s">
        <v>24</v>
      </c>
      <c r="H2761">
        <v>6</v>
      </c>
      <c r="I2761" t="s">
        <v>69</v>
      </c>
      <c r="J2761">
        <f>VLOOKUP(I2761,[1]Key!$A$1:$C$72,2,FALSE)</f>
        <v>43.048200000000001</v>
      </c>
      <c r="K2761">
        <f>VLOOKUP(I2761,[1]Key!$A$1:$C$72,3,FALSE)</f>
        <v>-87.900859999999994</v>
      </c>
      <c r="L2761" t="s">
        <v>67</v>
      </c>
      <c r="M2761">
        <f>VLOOKUP(L2761,[1]Key!$A$1:$C$72,2,FALSE)</f>
        <v>43.074890000000003</v>
      </c>
      <c r="N2761">
        <f>VLOOKUP(L2761,[1]Key!$A$1:$C$72,3,FALSE)</f>
        <v>-87.882810000000006</v>
      </c>
      <c r="O2761">
        <v>21</v>
      </c>
      <c r="P2761">
        <v>0</v>
      </c>
      <c r="Q2761">
        <v>3.2</v>
      </c>
      <c r="R2761">
        <v>3</v>
      </c>
      <c r="S2761">
        <v>126</v>
      </c>
      <c r="T2761">
        <f t="shared" si="387"/>
        <v>-1</v>
      </c>
      <c r="U2761" s="1">
        <v>42778</v>
      </c>
      <c r="V2761" s="13">
        <f t="shared" si="388"/>
        <v>42767</v>
      </c>
      <c r="W2761" s="14">
        <f t="shared" si="389"/>
        <v>42778</v>
      </c>
      <c r="X2761" s="1" t="str">
        <f t="shared" si="390"/>
        <v>Sunday</v>
      </c>
      <c r="Y2761" s="2">
        <v>0.6428356481481482</v>
      </c>
      <c r="Z2761" s="2">
        <f t="shared" si="391"/>
        <v>0.625</v>
      </c>
      <c r="AA2761">
        <f>1</f>
        <v>1</v>
      </c>
      <c r="AB2761" s="1">
        <v>42778</v>
      </c>
      <c r="AC2761" s="13">
        <f t="shared" si="392"/>
        <v>42767</v>
      </c>
      <c r="AD2761" s="14">
        <f t="shared" si="393"/>
        <v>42778</v>
      </c>
      <c r="AE2761" s="1" t="str">
        <f t="shared" si="394"/>
        <v>Sunday</v>
      </c>
      <c r="AF2761" s="2">
        <v>0.65759259259259262</v>
      </c>
      <c r="AG2761" s="2">
        <f t="shared" si="395"/>
        <v>0.66666666666666663</v>
      </c>
      <c r="AH2761" t="s">
        <v>27</v>
      </c>
    </row>
    <row r="2762" spans="1:34" x14ac:dyDescent="0.2">
      <c r="A2762">
        <v>1378810</v>
      </c>
      <c r="B2762" t="s">
        <v>20</v>
      </c>
      <c r="C2762" t="s">
        <v>100</v>
      </c>
      <c r="D2762" t="s">
        <v>22</v>
      </c>
      <c r="E2762">
        <v>53211</v>
      </c>
      <c r="F2762" t="s">
        <v>23</v>
      </c>
      <c r="G2762" t="s">
        <v>24</v>
      </c>
      <c r="H2762">
        <v>11055</v>
      </c>
      <c r="I2762" t="s">
        <v>60</v>
      </c>
      <c r="J2762">
        <f>VLOOKUP(I2762,[1]Key!$A$1:$C$72,2,FALSE)</f>
        <v>43.066893999999998</v>
      </c>
      <c r="K2762">
        <f>VLOOKUP(I2762,[1]Key!$A$1:$C$72,3,FALSE)</f>
        <v>-87.877936000000005</v>
      </c>
      <c r="L2762" t="s">
        <v>87</v>
      </c>
      <c r="M2762">
        <f>VLOOKUP(L2762,[1]Key!$A$1:$C$72,2,FALSE)</f>
        <v>43.077359999999999</v>
      </c>
      <c r="N2762">
        <f>VLOOKUP(L2762,[1]Key!$A$1:$C$72,3,FALSE)</f>
        <v>-87.880769999999998</v>
      </c>
      <c r="O2762">
        <v>5</v>
      </c>
      <c r="P2762">
        <v>0</v>
      </c>
      <c r="Q2762">
        <v>0.8</v>
      </c>
      <c r="R2762">
        <v>0.7</v>
      </c>
      <c r="S2762">
        <v>30</v>
      </c>
      <c r="T2762">
        <f t="shared" si="387"/>
        <v>-1</v>
      </c>
      <c r="U2762" s="1">
        <v>42778</v>
      </c>
      <c r="V2762" s="13">
        <f t="shared" si="388"/>
        <v>42767</v>
      </c>
      <c r="W2762" s="14">
        <f t="shared" si="389"/>
        <v>42778</v>
      </c>
      <c r="X2762" s="1" t="str">
        <f t="shared" si="390"/>
        <v>Sunday</v>
      </c>
      <c r="Y2762" s="2">
        <v>0.69195601851851851</v>
      </c>
      <c r="Z2762" s="2">
        <f t="shared" si="391"/>
        <v>0.70833333333333326</v>
      </c>
      <c r="AA2762">
        <f>1</f>
        <v>1</v>
      </c>
      <c r="AB2762" s="1">
        <v>42778</v>
      </c>
      <c r="AC2762" s="13">
        <f t="shared" si="392"/>
        <v>42767</v>
      </c>
      <c r="AD2762" s="14">
        <f t="shared" si="393"/>
        <v>42778</v>
      </c>
      <c r="AE2762" s="1" t="str">
        <f t="shared" si="394"/>
        <v>Sunday</v>
      </c>
      <c r="AF2762" s="2">
        <v>0.69555555555555559</v>
      </c>
      <c r="AG2762" s="2">
        <f t="shared" si="395"/>
        <v>0.70833333333333326</v>
      </c>
      <c r="AH2762" t="s">
        <v>27</v>
      </c>
    </row>
    <row r="2763" spans="1:34" x14ac:dyDescent="0.2">
      <c r="A2763">
        <v>1010620</v>
      </c>
      <c r="B2763" t="s">
        <v>20</v>
      </c>
      <c r="C2763" t="s">
        <v>28</v>
      </c>
      <c r="D2763" t="s">
        <v>22</v>
      </c>
      <c r="E2763">
        <v>53202</v>
      </c>
      <c r="F2763" t="s">
        <v>23</v>
      </c>
      <c r="G2763" t="s">
        <v>24</v>
      </c>
      <c r="H2763">
        <v>2</v>
      </c>
      <c r="I2763" t="s">
        <v>67</v>
      </c>
      <c r="J2763">
        <f>VLOOKUP(I2763,[1]Key!$A$1:$C$72,2,FALSE)</f>
        <v>43.074890000000003</v>
      </c>
      <c r="K2763">
        <f>VLOOKUP(I2763,[1]Key!$A$1:$C$72,3,FALSE)</f>
        <v>-87.882810000000006</v>
      </c>
      <c r="L2763" t="s">
        <v>69</v>
      </c>
      <c r="M2763">
        <f>VLOOKUP(L2763,[1]Key!$A$1:$C$72,2,FALSE)</f>
        <v>43.048200000000001</v>
      </c>
      <c r="N2763">
        <f>VLOOKUP(L2763,[1]Key!$A$1:$C$72,3,FALSE)</f>
        <v>-87.900859999999994</v>
      </c>
      <c r="O2763">
        <v>14</v>
      </c>
      <c r="P2763">
        <v>0</v>
      </c>
      <c r="Q2763">
        <v>2.1</v>
      </c>
      <c r="R2763">
        <v>2</v>
      </c>
      <c r="S2763">
        <v>84</v>
      </c>
      <c r="T2763">
        <f t="shared" si="387"/>
        <v>-1</v>
      </c>
      <c r="U2763" s="1">
        <v>42778</v>
      </c>
      <c r="V2763" s="13">
        <f t="shared" si="388"/>
        <v>42767</v>
      </c>
      <c r="W2763" s="14">
        <f t="shared" si="389"/>
        <v>42778</v>
      </c>
      <c r="X2763" s="1" t="str">
        <f t="shared" si="390"/>
        <v>Sunday</v>
      </c>
      <c r="Y2763" s="2">
        <v>0.80355324074074075</v>
      </c>
      <c r="Z2763" s="2">
        <f t="shared" si="391"/>
        <v>0.79166666666666663</v>
      </c>
      <c r="AA2763">
        <f>1</f>
        <v>1</v>
      </c>
      <c r="AB2763" s="1">
        <v>42778</v>
      </c>
      <c r="AC2763" s="13">
        <f t="shared" si="392"/>
        <v>42767</v>
      </c>
      <c r="AD2763" s="14">
        <f t="shared" si="393"/>
        <v>42778</v>
      </c>
      <c r="AE2763" s="1" t="str">
        <f t="shared" si="394"/>
        <v>Sunday</v>
      </c>
      <c r="AF2763" s="2">
        <v>0.81353009259259268</v>
      </c>
      <c r="AG2763" s="2">
        <f t="shared" si="395"/>
        <v>0.83333333333333326</v>
      </c>
      <c r="AH2763" t="s">
        <v>27</v>
      </c>
    </row>
    <row r="2764" spans="1:34" x14ac:dyDescent="0.2">
      <c r="A2764">
        <v>1276651</v>
      </c>
      <c r="B2764" t="s">
        <v>20</v>
      </c>
      <c r="C2764" t="s">
        <v>28</v>
      </c>
      <c r="D2764" t="s">
        <v>22</v>
      </c>
      <c r="E2764">
        <v>53211</v>
      </c>
      <c r="F2764" t="s">
        <v>23</v>
      </c>
      <c r="G2764" t="s">
        <v>24</v>
      </c>
      <c r="H2764">
        <v>957</v>
      </c>
      <c r="I2764" t="s">
        <v>87</v>
      </c>
      <c r="J2764">
        <f>VLOOKUP(I2764,[1]Key!$A$1:$C$72,2,FALSE)</f>
        <v>43.077359999999999</v>
      </c>
      <c r="K2764">
        <f>VLOOKUP(I2764,[1]Key!$A$1:$C$72,3,FALSE)</f>
        <v>-87.880769999999998</v>
      </c>
      <c r="L2764" t="s">
        <v>50</v>
      </c>
      <c r="M2764">
        <f>VLOOKUP(L2764,[1]Key!$A$1:$C$72,2,FALSE)</f>
        <v>43.052549999999997</v>
      </c>
      <c r="N2764">
        <f>VLOOKUP(L2764,[1]Key!$A$1:$C$72,3,FALSE)</f>
        <v>-87.909329999999997</v>
      </c>
      <c r="O2764">
        <v>19</v>
      </c>
      <c r="P2764">
        <v>0</v>
      </c>
      <c r="Q2764">
        <v>2.9</v>
      </c>
      <c r="R2764">
        <v>2.7</v>
      </c>
      <c r="S2764">
        <v>114</v>
      </c>
      <c r="T2764">
        <f t="shared" si="387"/>
        <v>-1</v>
      </c>
      <c r="U2764" s="1">
        <v>42779</v>
      </c>
      <c r="V2764" s="13">
        <f t="shared" si="388"/>
        <v>42767</v>
      </c>
      <c r="W2764" s="14">
        <f t="shared" si="389"/>
        <v>42779</v>
      </c>
      <c r="X2764" s="1" t="str">
        <f t="shared" si="390"/>
        <v>Monday</v>
      </c>
      <c r="Y2764" s="2">
        <v>0.3092361111111111</v>
      </c>
      <c r="Z2764" s="2">
        <f t="shared" si="391"/>
        <v>0.29166666666666663</v>
      </c>
      <c r="AA2764">
        <f>1</f>
        <v>1</v>
      </c>
      <c r="AB2764" s="1">
        <v>42779</v>
      </c>
      <c r="AC2764" s="13">
        <f t="shared" si="392"/>
        <v>42767</v>
      </c>
      <c r="AD2764" s="14">
        <f t="shared" si="393"/>
        <v>42779</v>
      </c>
      <c r="AE2764" s="1" t="str">
        <f t="shared" si="394"/>
        <v>Monday</v>
      </c>
      <c r="AF2764" s="2">
        <v>0.32223379629629628</v>
      </c>
      <c r="AG2764" s="2">
        <f t="shared" si="395"/>
        <v>0.33333333333333331</v>
      </c>
      <c r="AH2764" t="s">
        <v>27</v>
      </c>
    </row>
    <row r="2765" spans="1:34" x14ac:dyDescent="0.2">
      <c r="A2765">
        <v>1468078</v>
      </c>
      <c r="B2765" t="s">
        <v>20</v>
      </c>
      <c r="C2765" t="s">
        <v>100</v>
      </c>
      <c r="D2765" t="s">
        <v>22</v>
      </c>
      <c r="E2765">
        <v>53209</v>
      </c>
      <c r="F2765" t="s">
        <v>23</v>
      </c>
      <c r="G2765" t="s">
        <v>24</v>
      </c>
      <c r="H2765">
        <v>5712</v>
      </c>
      <c r="I2765" t="s">
        <v>61</v>
      </c>
      <c r="J2765">
        <f>VLOOKUP(I2765,[1]Key!$A$1:$C$72,2,FALSE)</f>
        <v>43.058619999999998</v>
      </c>
      <c r="K2765">
        <f>VLOOKUP(I2765,[1]Key!$A$1:$C$72,3,FALSE)</f>
        <v>-87.885319999999993</v>
      </c>
      <c r="L2765" t="s">
        <v>54</v>
      </c>
      <c r="M2765">
        <f>VLOOKUP(L2765,[1]Key!$A$1:$C$72,2,FALSE)</f>
        <v>43.046570000000003</v>
      </c>
      <c r="N2765">
        <f>VLOOKUP(L2765,[1]Key!$A$1:$C$72,3,FALSE)</f>
        <v>-87.908720000000002</v>
      </c>
      <c r="O2765">
        <v>9</v>
      </c>
      <c r="P2765">
        <v>0</v>
      </c>
      <c r="Q2765">
        <v>1.4</v>
      </c>
      <c r="R2765">
        <v>1.3</v>
      </c>
      <c r="S2765">
        <v>54</v>
      </c>
      <c r="T2765">
        <f t="shared" si="387"/>
        <v>-1</v>
      </c>
      <c r="U2765" s="1">
        <v>42779</v>
      </c>
      <c r="V2765" s="13">
        <f t="shared" si="388"/>
        <v>42767</v>
      </c>
      <c r="W2765" s="14">
        <f t="shared" si="389"/>
        <v>42779</v>
      </c>
      <c r="X2765" s="1" t="str">
        <f t="shared" si="390"/>
        <v>Monday</v>
      </c>
      <c r="Y2765" s="2">
        <v>0.32061342592592595</v>
      </c>
      <c r="Z2765" s="2">
        <f t="shared" si="391"/>
        <v>0.33333333333333331</v>
      </c>
      <c r="AA2765">
        <f>1</f>
        <v>1</v>
      </c>
      <c r="AB2765" s="1">
        <v>42779</v>
      </c>
      <c r="AC2765" s="13">
        <f t="shared" si="392"/>
        <v>42767</v>
      </c>
      <c r="AD2765" s="14">
        <f t="shared" si="393"/>
        <v>42779</v>
      </c>
      <c r="AE2765" s="1" t="str">
        <f t="shared" si="394"/>
        <v>Monday</v>
      </c>
      <c r="AF2765" s="2">
        <v>0.32641203703703703</v>
      </c>
      <c r="AG2765" s="2">
        <f t="shared" si="395"/>
        <v>0.33333333333333331</v>
      </c>
      <c r="AH2765" t="s">
        <v>27</v>
      </c>
    </row>
    <row r="2766" spans="1:34" x14ac:dyDescent="0.2">
      <c r="A2766">
        <v>1407702</v>
      </c>
      <c r="B2766" t="s">
        <v>20</v>
      </c>
      <c r="C2766" t="s">
        <v>28</v>
      </c>
      <c r="D2766" t="s">
        <v>22</v>
      </c>
      <c r="E2766">
        <v>53202</v>
      </c>
      <c r="F2766" t="s">
        <v>23</v>
      </c>
      <c r="G2766" t="s">
        <v>24</v>
      </c>
      <c r="H2766">
        <v>11051</v>
      </c>
      <c r="I2766" t="s">
        <v>67</v>
      </c>
      <c r="J2766">
        <f>VLOOKUP(I2766,[1]Key!$A$1:$C$72,2,FALSE)</f>
        <v>43.074890000000003</v>
      </c>
      <c r="K2766">
        <f>VLOOKUP(I2766,[1]Key!$A$1:$C$72,3,FALSE)</f>
        <v>-87.882810000000006</v>
      </c>
      <c r="L2766" t="s">
        <v>77</v>
      </c>
      <c r="M2766">
        <f>VLOOKUP(L2766,[1]Key!$A$1:$C$72,2,FALSE)</f>
        <v>43.074655999999997</v>
      </c>
      <c r="N2766">
        <f>VLOOKUP(L2766,[1]Key!$A$1:$C$72,3,FALSE)</f>
        <v>-87.889011999999994</v>
      </c>
      <c r="O2766">
        <v>3</v>
      </c>
      <c r="P2766">
        <v>0</v>
      </c>
      <c r="Q2766">
        <v>0.5</v>
      </c>
      <c r="R2766">
        <v>0.4</v>
      </c>
      <c r="S2766">
        <v>18</v>
      </c>
      <c r="T2766">
        <f t="shared" si="387"/>
        <v>-1</v>
      </c>
      <c r="U2766" s="1">
        <v>42779</v>
      </c>
      <c r="V2766" s="13">
        <f t="shared" si="388"/>
        <v>42767</v>
      </c>
      <c r="W2766" s="14">
        <f t="shared" si="389"/>
        <v>42779</v>
      </c>
      <c r="X2766" s="1" t="str">
        <f t="shared" si="390"/>
        <v>Monday</v>
      </c>
      <c r="Y2766" s="2">
        <v>0.49997685185185187</v>
      </c>
      <c r="Z2766" s="2">
        <f t="shared" si="391"/>
        <v>0.5</v>
      </c>
      <c r="AA2766">
        <f>1</f>
        <v>1</v>
      </c>
      <c r="AB2766" s="1">
        <v>42779</v>
      </c>
      <c r="AC2766" s="13">
        <f t="shared" si="392"/>
        <v>42767</v>
      </c>
      <c r="AD2766" s="14">
        <f t="shared" si="393"/>
        <v>42779</v>
      </c>
      <c r="AE2766" s="1" t="str">
        <f t="shared" si="394"/>
        <v>Monday</v>
      </c>
      <c r="AF2766" s="2">
        <v>0.50188657407407411</v>
      </c>
      <c r="AG2766" s="2">
        <f t="shared" si="395"/>
        <v>0.5</v>
      </c>
      <c r="AH2766" t="s">
        <v>27</v>
      </c>
    </row>
    <row r="2767" spans="1:34" x14ac:dyDescent="0.2">
      <c r="A2767">
        <v>1010620</v>
      </c>
      <c r="B2767" t="s">
        <v>20</v>
      </c>
      <c r="C2767" t="s">
        <v>28</v>
      </c>
      <c r="D2767" t="s">
        <v>22</v>
      </c>
      <c r="E2767">
        <v>53202</v>
      </c>
      <c r="F2767" t="s">
        <v>23</v>
      </c>
      <c r="G2767" t="s">
        <v>24</v>
      </c>
      <c r="H2767">
        <v>2</v>
      </c>
      <c r="I2767" t="s">
        <v>69</v>
      </c>
      <c r="J2767">
        <f>VLOOKUP(I2767,[1]Key!$A$1:$C$72,2,FALSE)</f>
        <v>43.048200000000001</v>
      </c>
      <c r="K2767">
        <f>VLOOKUP(I2767,[1]Key!$A$1:$C$72,3,FALSE)</f>
        <v>-87.900859999999994</v>
      </c>
      <c r="L2767" t="s">
        <v>67</v>
      </c>
      <c r="M2767">
        <f>VLOOKUP(L2767,[1]Key!$A$1:$C$72,2,FALSE)</f>
        <v>43.074890000000003</v>
      </c>
      <c r="N2767">
        <f>VLOOKUP(L2767,[1]Key!$A$1:$C$72,3,FALSE)</f>
        <v>-87.882810000000006</v>
      </c>
      <c r="O2767">
        <v>17</v>
      </c>
      <c r="P2767">
        <v>0</v>
      </c>
      <c r="Q2767">
        <v>2.6</v>
      </c>
      <c r="R2767">
        <v>2.4</v>
      </c>
      <c r="S2767">
        <v>102</v>
      </c>
      <c r="T2767">
        <f t="shared" si="387"/>
        <v>-1</v>
      </c>
      <c r="U2767" s="1">
        <v>42779</v>
      </c>
      <c r="V2767" s="13">
        <f t="shared" si="388"/>
        <v>42767</v>
      </c>
      <c r="W2767" s="14">
        <f t="shared" si="389"/>
        <v>42779</v>
      </c>
      <c r="X2767" s="1" t="str">
        <f t="shared" si="390"/>
        <v>Monday</v>
      </c>
      <c r="Y2767" s="2">
        <v>0.52553240740740736</v>
      </c>
      <c r="Z2767" s="2">
        <f t="shared" si="391"/>
        <v>0.54166666666666663</v>
      </c>
      <c r="AA2767">
        <f>1</f>
        <v>1</v>
      </c>
      <c r="AB2767" s="1">
        <v>42779</v>
      </c>
      <c r="AC2767" s="13">
        <f t="shared" si="392"/>
        <v>42767</v>
      </c>
      <c r="AD2767" s="14">
        <f t="shared" si="393"/>
        <v>42779</v>
      </c>
      <c r="AE2767" s="1" t="str">
        <f t="shared" si="394"/>
        <v>Monday</v>
      </c>
      <c r="AF2767" s="2">
        <v>0.53704861111111113</v>
      </c>
      <c r="AG2767" s="2">
        <f t="shared" si="395"/>
        <v>0.54166666666666663</v>
      </c>
      <c r="AH2767" t="s">
        <v>27</v>
      </c>
    </row>
    <row r="2768" spans="1:34" x14ac:dyDescent="0.2">
      <c r="A2768">
        <v>1351368</v>
      </c>
      <c r="B2768" t="s">
        <v>20</v>
      </c>
      <c r="C2768" t="s">
        <v>28</v>
      </c>
      <c r="D2768" t="s">
        <v>22</v>
      </c>
      <c r="E2768">
        <v>53202</v>
      </c>
      <c r="F2768" t="s">
        <v>23</v>
      </c>
      <c r="G2768" t="s">
        <v>24</v>
      </c>
      <c r="H2768">
        <v>43</v>
      </c>
      <c r="I2768" t="s">
        <v>74</v>
      </c>
      <c r="J2768">
        <f>VLOOKUP(I2768,[1]Key!$A$1:$C$72,2,FALSE)</f>
        <v>43.040154000000001</v>
      </c>
      <c r="K2768">
        <f>VLOOKUP(I2768,[1]Key!$A$1:$C$72,3,FALSE)</f>
        <v>-87.932113000000001</v>
      </c>
      <c r="L2768" t="s">
        <v>31</v>
      </c>
      <c r="M2768">
        <f>VLOOKUP(L2768,[1]Key!$A$1:$C$72,2,FALSE)</f>
        <v>43.03519</v>
      </c>
      <c r="N2768">
        <f>VLOOKUP(L2768,[1]Key!$A$1:$C$72,3,FALSE)</f>
        <v>-87.907390000000007</v>
      </c>
      <c r="O2768">
        <v>85</v>
      </c>
      <c r="P2768">
        <v>0</v>
      </c>
      <c r="Q2768">
        <v>12.8</v>
      </c>
      <c r="R2768">
        <v>12.1</v>
      </c>
      <c r="S2768">
        <v>510</v>
      </c>
      <c r="T2768">
        <f t="shared" si="387"/>
        <v>-1</v>
      </c>
      <c r="U2768" s="1">
        <v>42779</v>
      </c>
      <c r="V2768" s="13">
        <f t="shared" si="388"/>
        <v>42767</v>
      </c>
      <c r="W2768" s="14">
        <f t="shared" si="389"/>
        <v>42779</v>
      </c>
      <c r="X2768" s="1" t="str">
        <f t="shared" si="390"/>
        <v>Monday</v>
      </c>
      <c r="Y2768" s="2">
        <v>0.55056712962962961</v>
      </c>
      <c r="Z2768" s="2">
        <f t="shared" si="391"/>
        <v>0.54166666666666663</v>
      </c>
      <c r="AA2768">
        <f>1</f>
        <v>1</v>
      </c>
      <c r="AB2768" s="1">
        <v>42779</v>
      </c>
      <c r="AC2768" s="13">
        <f t="shared" si="392"/>
        <v>42767</v>
      </c>
      <c r="AD2768" s="14">
        <f t="shared" si="393"/>
        <v>42779</v>
      </c>
      <c r="AE2768" s="1" t="str">
        <f t="shared" si="394"/>
        <v>Monday</v>
      </c>
      <c r="AF2768" s="2">
        <v>0.60918981481481482</v>
      </c>
      <c r="AG2768" s="2">
        <f t="shared" si="395"/>
        <v>0.625</v>
      </c>
      <c r="AH2768" t="s">
        <v>27</v>
      </c>
    </row>
    <row r="2769" spans="1:34" x14ac:dyDescent="0.2">
      <c r="A2769">
        <v>1154367</v>
      </c>
      <c r="B2769" t="s">
        <v>20</v>
      </c>
      <c r="C2769" t="s">
        <v>28</v>
      </c>
      <c r="D2769" t="s">
        <v>22</v>
      </c>
      <c r="E2769">
        <v>53202</v>
      </c>
      <c r="F2769" t="s">
        <v>23</v>
      </c>
      <c r="G2769" t="s">
        <v>24</v>
      </c>
      <c r="H2769">
        <v>11114</v>
      </c>
      <c r="I2769" t="s">
        <v>32</v>
      </c>
      <c r="J2769">
        <f>VLOOKUP(I2769,[1]Key!$A$1:$C$72,2,FALSE)</f>
        <v>43.038719999999998</v>
      </c>
      <c r="K2769">
        <f>VLOOKUP(I2769,[1]Key!$A$1:$C$72,3,FALSE)</f>
        <v>-87.905339999999995</v>
      </c>
      <c r="L2769" t="s">
        <v>105</v>
      </c>
      <c r="M2769">
        <f>VLOOKUP(L2769,[1]Key!$A$1:$C$72,2,FALSE)</f>
        <v>43.020020000000002</v>
      </c>
      <c r="N2769">
        <f>VLOOKUP(L2769,[1]Key!$A$1:$C$72,3,FALSE)</f>
        <v>-87.912540000000007</v>
      </c>
      <c r="O2769">
        <v>16</v>
      </c>
      <c r="P2769">
        <v>0</v>
      </c>
      <c r="Q2769">
        <v>2.4</v>
      </c>
      <c r="R2769">
        <v>2.2999999999999998</v>
      </c>
      <c r="S2769">
        <v>96</v>
      </c>
      <c r="T2769">
        <f t="shared" si="387"/>
        <v>-1</v>
      </c>
      <c r="U2769" s="1">
        <v>42779</v>
      </c>
      <c r="V2769" s="13">
        <f t="shared" si="388"/>
        <v>42767</v>
      </c>
      <c r="W2769" s="14">
        <f t="shared" si="389"/>
        <v>42779</v>
      </c>
      <c r="X2769" s="1" t="str">
        <f t="shared" si="390"/>
        <v>Monday</v>
      </c>
      <c r="Y2769" s="2">
        <v>0.69315972222222222</v>
      </c>
      <c r="Z2769" s="2">
        <f t="shared" si="391"/>
        <v>0.70833333333333326</v>
      </c>
      <c r="AA2769">
        <f>1</f>
        <v>1</v>
      </c>
      <c r="AB2769" s="1">
        <v>42779</v>
      </c>
      <c r="AC2769" s="13">
        <f t="shared" si="392"/>
        <v>42767</v>
      </c>
      <c r="AD2769" s="14">
        <f t="shared" si="393"/>
        <v>42779</v>
      </c>
      <c r="AE2769" s="1" t="str">
        <f t="shared" si="394"/>
        <v>Monday</v>
      </c>
      <c r="AF2769" s="2">
        <v>0.70459490740740749</v>
      </c>
      <c r="AG2769" s="2">
        <f t="shared" si="395"/>
        <v>0.70833333333333326</v>
      </c>
      <c r="AH2769" t="s">
        <v>27</v>
      </c>
    </row>
    <row r="2770" spans="1:34" x14ac:dyDescent="0.2">
      <c r="A2770">
        <v>1328721</v>
      </c>
      <c r="B2770" t="s">
        <v>20</v>
      </c>
      <c r="C2770" t="s">
        <v>28</v>
      </c>
      <c r="D2770" t="s">
        <v>22</v>
      </c>
      <c r="E2770">
        <v>53207</v>
      </c>
      <c r="F2770" t="s">
        <v>23</v>
      </c>
      <c r="G2770" t="s">
        <v>24</v>
      </c>
      <c r="H2770">
        <v>23</v>
      </c>
      <c r="I2770" t="s">
        <v>38</v>
      </c>
      <c r="J2770">
        <f>VLOOKUP(I2770,[1]Key!$A$1:$C$72,2,FALSE)</f>
        <v>43.004728999999998</v>
      </c>
      <c r="K2770">
        <f>VLOOKUP(I2770,[1]Key!$A$1:$C$72,3,FALSE)</f>
        <v>-87.905463999999995</v>
      </c>
      <c r="L2770" t="s">
        <v>82</v>
      </c>
      <c r="M2770">
        <f>VLOOKUP(L2770,[1]Key!$A$1:$C$72,2,FALSE)</f>
        <v>43.026229999999998</v>
      </c>
      <c r="N2770">
        <f>VLOOKUP(L2770,[1]Key!$A$1:$C$72,3,FALSE)</f>
        <v>-87.912809999999993</v>
      </c>
      <c r="O2770">
        <v>9</v>
      </c>
      <c r="P2770">
        <v>0</v>
      </c>
      <c r="Q2770">
        <v>1.4</v>
      </c>
      <c r="R2770">
        <v>1.3</v>
      </c>
      <c r="S2770">
        <v>54</v>
      </c>
      <c r="T2770">
        <f t="shared" si="387"/>
        <v>-1</v>
      </c>
      <c r="U2770" s="1">
        <v>42779</v>
      </c>
      <c r="V2770" s="13">
        <f t="shared" si="388"/>
        <v>42767</v>
      </c>
      <c r="W2770" s="14">
        <f t="shared" si="389"/>
        <v>42779</v>
      </c>
      <c r="X2770" s="1" t="str">
        <f t="shared" si="390"/>
        <v>Monday</v>
      </c>
      <c r="Y2770" s="2">
        <v>0.749537037037037</v>
      </c>
      <c r="Z2770" s="2">
        <f t="shared" si="391"/>
        <v>0.75</v>
      </c>
      <c r="AA2770">
        <f>1</f>
        <v>1</v>
      </c>
      <c r="AB2770" s="1">
        <v>42779</v>
      </c>
      <c r="AC2770" s="13">
        <f t="shared" si="392"/>
        <v>42767</v>
      </c>
      <c r="AD2770" s="14">
        <f t="shared" si="393"/>
        <v>42779</v>
      </c>
      <c r="AE2770" s="1" t="str">
        <f t="shared" si="394"/>
        <v>Monday</v>
      </c>
      <c r="AF2770" s="2">
        <v>0.75576388888888879</v>
      </c>
      <c r="AG2770" s="2">
        <f t="shared" si="395"/>
        <v>0.75</v>
      </c>
      <c r="AH2770" t="s">
        <v>27</v>
      </c>
    </row>
    <row r="2771" spans="1:34" x14ac:dyDescent="0.2">
      <c r="A2771">
        <v>1142876</v>
      </c>
      <c r="B2771" t="s">
        <v>20</v>
      </c>
      <c r="C2771" t="s">
        <v>28</v>
      </c>
      <c r="D2771" t="s">
        <v>22</v>
      </c>
      <c r="E2771">
        <v>53204</v>
      </c>
      <c r="F2771" t="s">
        <v>23</v>
      </c>
      <c r="G2771" t="s">
        <v>24</v>
      </c>
      <c r="H2771">
        <v>5562</v>
      </c>
      <c r="I2771" t="s">
        <v>82</v>
      </c>
      <c r="J2771">
        <f>VLOOKUP(I2771,[1]Key!$A$1:$C$72,2,FALSE)</f>
        <v>43.026229999999998</v>
      </c>
      <c r="K2771">
        <f>VLOOKUP(I2771,[1]Key!$A$1:$C$72,3,FALSE)</f>
        <v>-87.912809999999993</v>
      </c>
      <c r="L2771" t="s">
        <v>39</v>
      </c>
      <c r="M2771">
        <f>VLOOKUP(L2771,[1]Key!$A$1:$C$72,2,FALSE)</f>
        <v>43.03913</v>
      </c>
      <c r="N2771">
        <f>VLOOKUP(L2771,[1]Key!$A$1:$C$72,3,FALSE)</f>
        <v>-87.916150000000002</v>
      </c>
      <c r="O2771">
        <v>8</v>
      </c>
      <c r="P2771">
        <v>0</v>
      </c>
      <c r="Q2771">
        <v>1.2</v>
      </c>
      <c r="R2771">
        <v>1.1000000000000001</v>
      </c>
      <c r="S2771">
        <v>48</v>
      </c>
      <c r="T2771">
        <f t="shared" si="387"/>
        <v>-1</v>
      </c>
      <c r="U2771" s="1">
        <v>42779</v>
      </c>
      <c r="V2771" s="13">
        <f t="shared" si="388"/>
        <v>42767</v>
      </c>
      <c r="W2771" s="14">
        <f t="shared" si="389"/>
        <v>42779</v>
      </c>
      <c r="X2771" s="1" t="str">
        <f t="shared" si="390"/>
        <v>Monday</v>
      </c>
      <c r="Y2771" s="2">
        <v>0.77832175925925917</v>
      </c>
      <c r="Z2771" s="2">
        <f t="shared" si="391"/>
        <v>0.79166666666666663</v>
      </c>
      <c r="AA2771">
        <f>1</f>
        <v>1</v>
      </c>
      <c r="AB2771" s="1">
        <v>42779</v>
      </c>
      <c r="AC2771" s="13">
        <f t="shared" si="392"/>
        <v>42767</v>
      </c>
      <c r="AD2771" s="14">
        <f t="shared" si="393"/>
        <v>42779</v>
      </c>
      <c r="AE2771" s="1" t="str">
        <f t="shared" si="394"/>
        <v>Monday</v>
      </c>
      <c r="AF2771" s="2">
        <v>0.78393518518518512</v>
      </c>
      <c r="AG2771" s="2">
        <f t="shared" si="395"/>
        <v>0.79166666666666663</v>
      </c>
      <c r="AH2771" t="s">
        <v>27</v>
      </c>
    </row>
    <row r="2772" spans="1:34" x14ac:dyDescent="0.2">
      <c r="A2772">
        <v>1442430</v>
      </c>
      <c r="B2772" t="s">
        <v>20</v>
      </c>
      <c r="C2772" t="s">
        <v>28</v>
      </c>
      <c r="D2772" t="s">
        <v>22</v>
      </c>
      <c r="E2772">
        <v>53211</v>
      </c>
      <c r="F2772" t="s">
        <v>23</v>
      </c>
      <c r="G2772" t="s">
        <v>24</v>
      </c>
      <c r="H2772">
        <v>5432</v>
      </c>
      <c r="I2772" t="s">
        <v>67</v>
      </c>
      <c r="J2772">
        <f>VLOOKUP(I2772,[1]Key!$A$1:$C$72,2,FALSE)</f>
        <v>43.074890000000003</v>
      </c>
      <c r="K2772">
        <f>VLOOKUP(I2772,[1]Key!$A$1:$C$72,3,FALSE)</f>
        <v>-87.882810000000006</v>
      </c>
      <c r="L2772" t="s">
        <v>77</v>
      </c>
      <c r="M2772">
        <f>VLOOKUP(L2772,[1]Key!$A$1:$C$72,2,FALSE)</f>
        <v>43.074655999999997</v>
      </c>
      <c r="N2772">
        <f>VLOOKUP(L2772,[1]Key!$A$1:$C$72,3,FALSE)</f>
        <v>-87.889011999999994</v>
      </c>
      <c r="O2772">
        <v>2</v>
      </c>
      <c r="P2772">
        <v>0</v>
      </c>
      <c r="Q2772">
        <v>0.3</v>
      </c>
      <c r="R2772">
        <v>0.3</v>
      </c>
      <c r="S2772">
        <v>12</v>
      </c>
      <c r="T2772">
        <f t="shared" si="387"/>
        <v>-1</v>
      </c>
      <c r="U2772" s="1">
        <v>42779</v>
      </c>
      <c r="V2772" s="13">
        <f t="shared" si="388"/>
        <v>42767</v>
      </c>
      <c r="W2772" s="14">
        <f t="shared" si="389"/>
        <v>42779</v>
      </c>
      <c r="X2772" s="1" t="str">
        <f t="shared" si="390"/>
        <v>Monday</v>
      </c>
      <c r="Y2772" s="2">
        <v>0.85101851851851851</v>
      </c>
      <c r="Z2772" s="2">
        <f t="shared" si="391"/>
        <v>0.83333333333333326</v>
      </c>
      <c r="AA2772">
        <f>1</f>
        <v>1</v>
      </c>
      <c r="AB2772" s="1">
        <v>42779</v>
      </c>
      <c r="AC2772" s="13">
        <f t="shared" si="392"/>
        <v>42767</v>
      </c>
      <c r="AD2772" s="14">
        <f t="shared" si="393"/>
        <v>42779</v>
      </c>
      <c r="AE2772" s="1" t="str">
        <f t="shared" si="394"/>
        <v>Monday</v>
      </c>
      <c r="AF2772" s="2">
        <v>0.85252314814814811</v>
      </c>
      <c r="AG2772" s="2">
        <f t="shared" si="395"/>
        <v>0.83333333333333326</v>
      </c>
      <c r="AH2772" t="s">
        <v>27</v>
      </c>
    </row>
    <row r="2773" spans="1:34" x14ac:dyDescent="0.2">
      <c r="A2773">
        <v>1468078</v>
      </c>
      <c r="B2773" t="s">
        <v>20</v>
      </c>
      <c r="C2773" t="s">
        <v>100</v>
      </c>
      <c r="D2773" t="s">
        <v>22</v>
      </c>
      <c r="E2773">
        <v>53209</v>
      </c>
      <c r="F2773" t="s">
        <v>23</v>
      </c>
      <c r="G2773" t="s">
        <v>24</v>
      </c>
      <c r="H2773">
        <v>5476</v>
      </c>
      <c r="I2773" t="s">
        <v>61</v>
      </c>
      <c r="J2773">
        <f>VLOOKUP(I2773,[1]Key!$A$1:$C$72,2,FALSE)</f>
        <v>43.058619999999998</v>
      </c>
      <c r="K2773">
        <f>VLOOKUP(I2773,[1]Key!$A$1:$C$72,3,FALSE)</f>
        <v>-87.885319999999993</v>
      </c>
      <c r="L2773" t="s">
        <v>54</v>
      </c>
      <c r="M2773">
        <f>VLOOKUP(L2773,[1]Key!$A$1:$C$72,2,FALSE)</f>
        <v>43.046570000000003</v>
      </c>
      <c r="N2773">
        <f>VLOOKUP(L2773,[1]Key!$A$1:$C$72,3,FALSE)</f>
        <v>-87.908720000000002</v>
      </c>
      <c r="O2773">
        <v>11</v>
      </c>
      <c r="P2773">
        <v>0</v>
      </c>
      <c r="Q2773">
        <v>1.7</v>
      </c>
      <c r="R2773">
        <v>1.6</v>
      </c>
      <c r="S2773">
        <v>66</v>
      </c>
      <c r="T2773">
        <f t="shared" si="387"/>
        <v>-1</v>
      </c>
      <c r="U2773" s="1">
        <v>42780</v>
      </c>
      <c r="V2773" s="13">
        <f t="shared" si="388"/>
        <v>42767</v>
      </c>
      <c r="W2773" s="14">
        <f t="shared" si="389"/>
        <v>42780</v>
      </c>
      <c r="X2773" s="1" t="str">
        <f t="shared" si="390"/>
        <v>Tuesday</v>
      </c>
      <c r="Y2773" s="2">
        <v>0.32172453703703702</v>
      </c>
      <c r="Z2773" s="2">
        <f t="shared" si="391"/>
        <v>0.33333333333333331</v>
      </c>
      <c r="AA2773">
        <f>1</f>
        <v>1</v>
      </c>
      <c r="AB2773" s="1">
        <v>42780</v>
      </c>
      <c r="AC2773" s="13">
        <f t="shared" si="392"/>
        <v>42767</v>
      </c>
      <c r="AD2773" s="14">
        <f t="shared" si="393"/>
        <v>42780</v>
      </c>
      <c r="AE2773" s="1" t="str">
        <f t="shared" si="394"/>
        <v>Tuesday</v>
      </c>
      <c r="AF2773" s="2">
        <v>0.32969907407407406</v>
      </c>
      <c r="AG2773" s="2">
        <f t="shared" si="395"/>
        <v>0.33333333333333331</v>
      </c>
      <c r="AH2773" t="s">
        <v>27</v>
      </c>
    </row>
    <row r="2774" spans="1:34" x14ac:dyDescent="0.2">
      <c r="A2774">
        <v>1378810</v>
      </c>
      <c r="B2774" t="s">
        <v>20</v>
      </c>
      <c r="C2774" t="s">
        <v>100</v>
      </c>
      <c r="D2774" t="s">
        <v>22</v>
      </c>
      <c r="E2774">
        <v>53211</v>
      </c>
      <c r="F2774" t="s">
        <v>23</v>
      </c>
      <c r="G2774" t="s">
        <v>24</v>
      </c>
      <c r="H2774">
        <v>5550</v>
      </c>
      <c r="I2774" t="s">
        <v>60</v>
      </c>
      <c r="J2774">
        <f>VLOOKUP(I2774,[1]Key!$A$1:$C$72,2,FALSE)</f>
        <v>43.066893999999998</v>
      </c>
      <c r="K2774">
        <f>VLOOKUP(I2774,[1]Key!$A$1:$C$72,3,FALSE)</f>
        <v>-87.877936000000005</v>
      </c>
      <c r="L2774" t="s">
        <v>67</v>
      </c>
      <c r="M2774">
        <f>VLOOKUP(L2774,[1]Key!$A$1:$C$72,2,FALSE)</f>
        <v>43.074890000000003</v>
      </c>
      <c r="N2774">
        <f>VLOOKUP(L2774,[1]Key!$A$1:$C$72,3,FALSE)</f>
        <v>-87.882810000000006</v>
      </c>
      <c r="O2774">
        <v>5</v>
      </c>
      <c r="P2774">
        <v>0</v>
      </c>
      <c r="Q2774">
        <v>0.8</v>
      </c>
      <c r="R2774">
        <v>0.7</v>
      </c>
      <c r="S2774">
        <v>30</v>
      </c>
      <c r="T2774">
        <f t="shared" si="387"/>
        <v>-1</v>
      </c>
      <c r="U2774" s="1">
        <v>42780</v>
      </c>
      <c r="V2774" s="13">
        <f t="shared" si="388"/>
        <v>42767</v>
      </c>
      <c r="W2774" s="14">
        <f t="shared" si="389"/>
        <v>42780</v>
      </c>
      <c r="X2774" s="1" t="str">
        <f t="shared" si="390"/>
        <v>Tuesday</v>
      </c>
      <c r="Y2774" s="2">
        <v>0.39637731481481481</v>
      </c>
      <c r="Z2774" s="2">
        <f t="shared" si="391"/>
        <v>0.41666666666666663</v>
      </c>
      <c r="AA2774">
        <f>1</f>
        <v>1</v>
      </c>
      <c r="AB2774" s="1">
        <v>42780</v>
      </c>
      <c r="AC2774" s="13">
        <f t="shared" si="392"/>
        <v>42767</v>
      </c>
      <c r="AD2774" s="14">
        <f t="shared" si="393"/>
        <v>42780</v>
      </c>
      <c r="AE2774" s="1" t="str">
        <f t="shared" si="394"/>
        <v>Tuesday</v>
      </c>
      <c r="AF2774" s="2">
        <v>0.3997337962962963</v>
      </c>
      <c r="AG2774" s="2">
        <f t="shared" si="395"/>
        <v>0.41666666666666663</v>
      </c>
      <c r="AH2774" t="s">
        <v>27</v>
      </c>
    </row>
    <row r="2775" spans="1:34" x14ac:dyDescent="0.2">
      <c r="A2775">
        <v>1260485</v>
      </c>
      <c r="B2775" t="s">
        <v>20</v>
      </c>
      <c r="C2775" t="s">
        <v>102</v>
      </c>
      <c r="D2775" t="s">
        <v>22</v>
      </c>
      <c r="E2775">
        <v>53211</v>
      </c>
      <c r="F2775" t="s">
        <v>23</v>
      </c>
      <c r="G2775" t="s">
        <v>24</v>
      </c>
      <c r="H2775">
        <v>11115</v>
      </c>
      <c r="I2775" t="s">
        <v>43</v>
      </c>
      <c r="J2775">
        <f>VLOOKUP(I2775,[1]Key!$A$1:$C$72,2,FALSE)</f>
        <v>43.03886</v>
      </c>
      <c r="K2775">
        <f>VLOOKUP(I2775,[1]Key!$A$1:$C$72,3,FALSE)</f>
        <v>-87.902720000000002</v>
      </c>
      <c r="L2775" t="s">
        <v>32</v>
      </c>
      <c r="M2775">
        <f>VLOOKUP(L2775,[1]Key!$A$1:$C$72,2,FALSE)</f>
        <v>43.038719999999998</v>
      </c>
      <c r="N2775">
        <f>VLOOKUP(L2775,[1]Key!$A$1:$C$72,3,FALSE)</f>
        <v>-87.905339999999995</v>
      </c>
      <c r="O2775">
        <v>2</v>
      </c>
      <c r="P2775">
        <v>0</v>
      </c>
      <c r="Q2775">
        <v>0.3</v>
      </c>
      <c r="R2775">
        <v>0.3</v>
      </c>
      <c r="S2775">
        <v>12</v>
      </c>
      <c r="T2775">
        <f t="shared" si="387"/>
        <v>-1</v>
      </c>
      <c r="U2775" s="1">
        <v>42780</v>
      </c>
      <c r="V2775" s="13">
        <f t="shared" si="388"/>
        <v>42767</v>
      </c>
      <c r="W2775" s="14">
        <f t="shared" si="389"/>
        <v>42780</v>
      </c>
      <c r="X2775" s="1" t="str">
        <f t="shared" si="390"/>
        <v>Tuesday</v>
      </c>
      <c r="Y2775" s="2">
        <v>0.48358796296296297</v>
      </c>
      <c r="Z2775" s="2">
        <f t="shared" si="391"/>
        <v>0.5</v>
      </c>
      <c r="AA2775">
        <f>1</f>
        <v>1</v>
      </c>
      <c r="AB2775" s="1">
        <v>42780</v>
      </c>
      <c r="AC2775" s="13">
        <f t="shared" si="392"/>
        <v>42767</v>
      </c>
      <c r="AD2775" s="14">
        <f t="shared" si="393"/>
        <v>42780</v>
      </c>
      <c r="AE2775" s="1" t="str">
        <f t="shared" si="394"/>
        <v>Tuesday</v>
      </c>
      <c r="AF2775" s="2">
        <v>0.48534722222222221</v>
      </c>
      <c r="AG2775" s="2">
        <f t="shared" si="395"/>
        <v>0.5</v>
      </c>
      <c r="AH2775" t="s">
        <v>27</v>
      </c>
    </row>
    <row r="2776" spans="1:34" x14ac:dyDescent="0.2">
      <c r="A2776">
        <v>1135547</v>
      </c>
      <c r="B2776" t="s">
        <v>20</v>
      </c>
      <c r="C2776" t="s">
        <v>28</v>
      </c>
      <c r="D2776" t="s">
        <v>22</v>
      </c>
      <c r="E2776">
        <v>53202</v>
      </c>
      <c r="F2776" t="s">
        <v>23</v>
      </c>
      <c r="G2776" t="s">
        <v>24</v>
      </c>
      <c r="H2776">
        <v>5</v>
      </c>
      <c r="I2776" t="s">
        <v>41</v>
      </c>
      <c r="J2776">
        <f>VLOOKUP(I2776,[1]Key!$A$1:$C$72,2,FALSE)</f>
        <v>43.04824</v>
      </c>
      <c r="K2776">
        <f>VLOOKUP(I2776,[1]Key!$A$1:$C$72,3,FALSE)</f>
        <v>-87.904970000000006</v>
      </c>
      <c r="L2776" t="s">
        <v>38</v>
      </c>
      <c r="M2776">
        <f>VLOOKUP(L2776,[1]Key!$A$1:$C$72,2,FALSE)</f>
        <v>43.004728999999998</v>
      </c>
      <c r="N2776">
        <f>VLOOKUP(L2776,[1]Key!$A$1:$C$72,3,FALSE)</f>
        <v>-87.905463999999995</v>
      </c>
      <c r="O2776">
        <v>41</v>
      </c>
      <c r="P2776">
        <v>0</v>
      </c>
      <c r="Q2776">
        <v>6.2</v>
      </c>
      <c r="R2776">
        <v>5.8</v>
      </c>
      <c r="S2776">
        <v>246</v>
      </c>
      <c r="T2776">
        <f t="shared" si="387"/>
        <v>-1</v>
      </c>
      <c r="U2776" s="1">
        <v>42780</v>
      </c>
      <c r="V2776" s="13">
        <f t="shared" si="388"/>
        <v>42767</v>
      </c>
      <c r="W2776" s="14">
        <f t="shared" si="389"/>
        <v>42780</v>
      </c>
      <c r="X2776" s="1" t="str">
        <f t="shared" si="390"/>
        <v>Tuesday</v>
      </c>
      <c r="Y2776" s="2">
        <v>0.57709490740740743</v>
      </c>
      <c r="Z2776" s="2">
        <f t="shared" si="391"/>
        <v>0.58333333333333326</v>
      </c>
      <c r="AA2776">
        <f>1</f>
        <v>1</v>
      </c>
      <c r="AB2776" s="1">
        <v>42780</v>
      </c>
      <c r="AC2776" s="13">
        <f t="shared" si="392"/>
        <v>42767</v>
      </c>
      <c r="AD2776" s="14">
        <f t="shared" si="393"/>
        <v>42780</v>
      </c>
      <c r="AE2776" s="1" t="str">
        <f t="shared" si="394"/>
        <v>Tuesday</v>
      </c>
      <c r="AF2776" s="2">
        <v>0.60570601851851846</v>
      </c>
      <c r="AG2776" s="2">
        <f t="shared" si="395"/>
        <v>0.625</v>
      </c>
      <c r="AH2776" t="s">
        <v>27</v>
      </c>
    </row>
    <row r="2777" spans="1:34" x14ac:dyDescent="0.2">
      <c r="A2777">
        <v>1435377</v>
      </c>
      <c r="B2777" t="s">
        <v>20</v>
      </c>
      <c r="C2777" t="s">
        <v>28</v>
      </c>
      <c r="D2777" t="s">
        <v>22</v>
      </c>
      <c r="E2777">
        <v>53233</v>
      </c>
      <c r="F2777" t="s">
        <v>23</v>
      </c>
      <c r="G2777" t="s">
        <v>24</v>
      </c>
      <c r="H2777">
        <v>5438</v>
      </c>
      <c r="I2777" t="s">
        <v>47</v>
      </c>
      <c r="J2777">
        <f>VLOOKUP(I2777,[1]Key!$A$1:$C$72,2,FALSE)</f>
        <v>43.049230000000001</v>
      </c>
      <c r="K2777">
        <f>VLOOKUP(I2777,[1]Key!$A$1:$C$72,3,FALSE)</f>
        <v>-87.911940000000001</v>
      </c>
      <c r="L2777" t="s">
        <v>41</v>
      </c>
      <c r="M2777">
        <f>VLOOKUP(L2777,[1]Key!$A$1:$C$72,2,FALSE)</f>
        <v>43.04824</v>
      </c>
      <c r="N2777">
        <f>VLOOKUP(L2777,[1]Key!$A$1:$C$72,3,FALSE)</f>
        <v>-87.904970000000006</v>
      </c>
      <c r="O2777">
        <v>4</v>
      </c>
      <c r="P2777">
        <v>0</v>
      </c>
      <c r="Q2777">
        <v>0.6</v>
      </c>
      <c r="R2777">
        <v>0.6</v>
      </c>
      <c r="S2777">
        <v>24</v>
      </c>
      <c r="T2777">
        <f t="shared" si="387"/>
        <v>-1</v>
      </c>
      <c r="U2777" s="1">
        <v>42780</v>
      </c>
      <c r="V2777" s="13">
        <f t="shared" si="388"/>
        <v>42767</v>
      </c>
      <c r="W2777" s="14">
        <f t="shared" si="389"/>
        <v>42780</v>
      </c>
      <c r="X2777" s="1" t="str">
        <f t="shared" si="390"/>
        <v>Tuesday</v>
      </c>
      <c r="Y2777" s="2">
        <v>0.61219907407407403</v>
      </c>
      <c r="Z2777" s="2">
        <f t="shared" si="391"/>
        <v>0.625</v>
      </c>
      <c r="AA2777">
        <f>1</f>
        <v>1</v>
      </c>
      <c r="AB2777" s="1">
        <v>42780</v>
      </c>
      <c r="AC2777" s="13">
        <f t="shared" si="392"/>
        <v>42767</v>
      </c>
      <c r="AD2777" s="14">
        <f t="shared" si="393"/>
        <v>42780</v>
      </c>
      <c r="AE2777" s="1" t="str">
        <f t="shared" si="394"/>
        <v>Tuesday</v>
      </c>
      <c r="AF2777" s="2">
        <v>0.61462962962962964</v>
      </c>
      <c r="AG2777" s="2">
        <f t="shared" si="395"/>
        <v>0.625</v>
      </c>
      <c r="AH2777" t="s">
        <v>27</v>
      </c>
    </row>
    <row r="2778" spans="1:34" x14ac:dyDescent="0.2">
      <c r="A2778">
        <v>1482626</v>
      </c>
      <c r="B2778" t="s">
        <v>20</v>
      </c>
      <c r="C2778" t="s">
        <v>28</v>
      </c>
      <c r="D2778" t="s">
        <v>22</v>
      </c>
      <c r="E2778">
        <v>53207</v>
      </c>
      <c r="F2778" t="s">
        <v>23</v>
      </c>
      <c r="G2778" t="s">
        <v>24</v>
      </c>
      <c r="H2778">
        <v>46</v>
      </c>
      <c r="I2778" t="s">
        <v>36</v>
      </c>
      <c r="J2778">
        <f>VLOOKUP(I2778,[1]Key!$A$1:$C$72,2,FALSE)</f>
        <v>43.038580000000003</v>
      </c>
      <c r="K2778">
        <f>VLOOKUP(I2778,[1]Key!$A$1:$C$72,3,FALSE)</f>
        <v>-87.90934</v>
      </c>
      <c r="L2778" t="s">
        <v>40</v>
      </c>
      <c r="M2778">
        <f>VLOOKUP(L2778,[1]Key!$A$1:$C$72,2,FALSE)</f>
        <v>43.031480000000002</v>
      </c>
      <c r="N2778">
        <f>VLOOKUP(L2778,[1]Key!$A$1:$C$72,3,FALSE)</f>
        <v>-87.908169999999998</v>
      </c>
      <c r="O2778">
        <v>16</v>
      </c>
      <c r="P2778">
        <v>0</v>
      </c>
      <c r="Q2778">
        <v>2.4</v>
      </c>
      <c r="R2778">
        <v>2.2999999999999998</v>
      </c>
      <c r="S2778">
        <v>96</v>
      </c>
      <c r="T2778">
        <f t="shared" si="387"/>
        <v>-1</v>
      </c>
      <c r="U2778" s="1">
        <v>42780</v>
      </c>
      <c r="V2778" s="13">
        <f t="shared" si="388"/>
        <v>42767</v>
      </c>
      <c r="W2778" s="14">
        <f t="shared" si="389"/>
        <v>42780</v>
      </c>
      <c r="X2778" s="1" t="str">
        <f t="shared" si="390"/>
        <v>Tuesday</v>
      </c>
      <c r="Y2778" s="2">
        <v>0.73408564814814825</v>
      </c>
      <c r="Z2778" s="2">
        <f t="shared" si="391"/>
        <v>0.75</v>
      </c>
      <c r="AA2778">
        <f>1</f>
        <v>1</v>
      </c>
      <c r="AB2778" s="1">
        <v>42780</v>
      </c>
      <c r="AC2778" s="13">
        <f t="shared" si="392"/>
        <v>42767</v>
      </c>
      <c r="AD2778" s="14">
        <f t="shared" si="393"/>
        <v>42780</v>
      </c>
      <c r="AE2778" s="1" t="str">
        <f t="shared" si="394"/>
        <v>Tuesday</v>
      </c>
      <c r="AF2778" s="2">
        <v>0.74526620370370367</v>
      </c>
      <c r="AG2778" s="2">
        <f t="shared" si="395"/>
        <v>0.75</v>
      </c>
      <c r="AH2778" t="s">
        <v>27</v>
      </c>
    </row>
    <row r="2779" spans="1:34" x14ac:dyDescent="0.2">
      <c r="A2779">
        <v>1154367</v>
      </c>
      <c r="B2779" t="s">
        <v>20</v>
      </c>
      <c r="C2779" t="s">
        <v>28</v>
      </c>
      <c r="D2779" t="s">
        <v>22</v>
      </c>
      <c r="E2779">
        <v>53202</v>
      </c>
      <c r="F2779" t="s">
        <v>23</v>
      </c>
      <c r="G2779" t="s">
        <v>24</v>
      </c>
      <c r="H2779">
        <v>145</v>
      </c>
      <c r="I2779" t="s">
        <v>43</v>
      </c>
      <c r="J2779">
        <f>VLOOKUP(I2779,[1]Key!$A$1:$C$72,2,FALSE)</f>
        <v>43.03886</v>
      </c>
      <c r="K2779">
        <f>VLOOKUP(I2779,[1]Key!$A$1:$C$72,3,FALSE)</f>
        <v>-87.902720000000002</v>
      </c>
      <c r="L2779" t="s">
        <v>32</v>
      </c>
      <c r="M2779">
        <f>VLOOKUP(L2779,[1]Key!$A$1:$C$72,2,FALSE)</f>
        <v>43.038719999999998</v>
      </c>
      <c r="N2779">
        <f>VLOOKUP(L2779,[1]Key!$A$1:$C$72,3,FALSE)</f>
        <v>-87.905339999999995</v>
      </c>
      <c r="O2779">
        <v>8</v>
      </c>
      <c r="P2779">
        <v>0</v>
      </c>
      <c r="Q2779">
        <v>1.2</v>
      </c>
      <c r="R2779">
        <v>1.1000000000000001</v>
      </c>
      <c r="S2779">
        <v>48</v>
      </c>
      <c r="T2779">
        <f t="shared" si="387"/>
        <v>-1</v>
      </c>
      <c r="U2779" s="1">
        <v>42780</v>
      </c>
      <c r="V2779" s="13">
        <f t="shared" si="388"/>
        <v>42767</v>
      </c>
      <c r="W2779" s="14">
        <f t="shared" si="389"/>
        <v>42780</v>
      </c>
      <c r="X2779" s="1" t="str">
        <f t="shared" si="390"/>
        <v>Tuesday</v>
      </c>
      <c r="Y2779" s="2">
        <v>0.81158564814814815</v>
      </c>
      <c r="Z2779" s="2">
        <f t="shared" si="391"/>
        <v>0.79166666666666663</v>
      </c>
      <c r="AA2779">
        <f>1</f>
        <v>1</v>
      </c>
      <c r="AB2779" s="1">
        <v>42780</v>
      </c>
      <c r="AC2779" s="13">
        <f t="shared" si="392"/>
        <v>42767</v>
      </c>
      <c r="AD2779" s="14">
        <f t="shared" si="393"/>
        <v>42780</v>
      </c>
      <c r="AE2779" s="1" t="str">
        <f t="shared" si="394"/>
        <v>Tuesday</v>
      </c>
      <c r="AF2779" s="2">
        <v>0.81695601851851851</v>
      </c>
      <c r="AG2779" s="2">
        <f t="shared" si="395"/>
        <v>0.83333333333333326</v>
      </c>
      <c r="AH2779" t="s">
        <v>27</v>
      </c>
    </row>
    <row r="2780" spans="1:34" x14ac:dyDescent="0.2">
      <c r="A2780">
        <v>1494109</v>
      </c>
      <c r="B2780" t="s">
        <v>20</v>
      </c>
      <c r="C2780" t="s">
        <v>28</v>
      </c>
      <c r="D2780" t="s">
        <v>22</v>
      </c>
      <c r="E2780">
        <v>53233</v>
      </c>
      <c r="F2780" t="s">
        <v>23</v>
      </c>
      <c r="G2780" t="s">
        <v>24</v>
      </c>
      <c r="H2780">
        <v>5574</v>
      </c>
      <c r="I2780" t="s">
        <v>44</v>
      </c>
      <c r="J2780">
        <f>VLOOKUP(I2780,[1]Key!$A$1:$C$72,2,FALSE)</f>
        <v>43.045712999999999</v>
      </c>
      <c r="K2780">
        <f>VLOOKUP(I2780,[1]Key!$A$1:$C$72,3,FALSE)</f>
        <v>-87.899756999999994</v>
      </c>
      <c r="L2780" t="s">
        <v>43</v>
      </c>
      <c r="M2780">
        <f>VLOOKUP(L2780,[1]Key!$A$1:$C$72,2,FALSE)</f>
        <v>43.03886</v>
      </c>
      <c r="N2780">
        <f>VLOOKUP(L2780,[1]Key!$A$1:$C$72,3,FALSE)</f>
        <v>-87.902720000000002</v>
      </c>
      <c r="O2780">
        <v>5</v>
      </c>
      <c r="P2780">
        <v>0</v>
      </c>
      <c r="Q2780">
        <v>0.8</v>
      </c>
      <c r="R2780">
        <v>0.7</v>
      </c>
      <c r="S2780">
        <v>30</v>
      </c>
      <c r="T2780">
        <f t="shared" si="387"/>
        <v>-1</v>
      </c>
      <c r="U2780" s="1">
        <v>42781</v>
      </c>
      <c r="V2780" s="13">
        <f t="shared" si="388"/>
        <v>42767</v>
      </c>
      <c r="W2780" s="14">
        <f t="shared" si="389"/>
        <v>42781</v>
      </c>
      <c r="X2780" s="1" t="str">
        <f t="shared" si="390"/>
        <v>Wednesday</v>
      </c>
      <c r="Y2780" s="2">
        <v>0.33248842592592592</v>
      </c>
      <c r="Z2780" s="2">
        <f t="shared" si="391"/>
        <v>0.33333333333333331</v>
      </c>
      <c r="AA2780">
        <f>1</f>
        <v>1</v>
      </c>
      <c r="AB2780" s="1">
        <v>42781</v>
      </c>
      <c r="AC2780" s="13">
        <f t="shared" si="392"/>
        <v>42767</v>
      </c>
      <c r="AD2780" s="14">
        <f t="shared" si="393"/>
        <v>42781</v>
      </c>
      <c r="AE2780" s="1" t="str">
        <f t="shared" si="394"/>
        <v>Wednesday</v>
      </c>
      <c r="AF2780" s="2">
        <v>0.33564814814814814</v>
      </c>
      <c r="AG2780" s="2">
        <f t="shared" si="395"/>
        <v>0.33333333333333331</v>
      </c>
      <c r="AH2780" t="s">
        <v>27</v>
      </c>
    </row>
    <row r="2781" spans="1:34" x14ac:dyDescent="0.2">
      <c r="A2781">
        <v>1274295</v>
      </c>
      <c r="B2781" t="s">
        <v>20</v>
      </c>
      <c r="C2781" t="s">
        <v>28</v>
      </c>
      <c r="D2781" t="s">
        <v>22</v>
      </c>
      <c r="E2781">
        <v>53202</v>
      </c>
      <c r="F2781" t="s">
        <v>23</v>
      </c>
      <c r="G2781" t="s">
        <v>108</v>
      </c>
      <c r="H2781">
        <v>42</v>
      </c>
      <c r="I2781" t="s">
        <v>84</v>
      </c>
      <c r="J2781">
        <f>VLOOKUP(I2781,[1]Key!$A$1:$C$72,2,FALSE)</f>
        <v>43.024340000000002</v>
      </c>
      <c r="K2781">
        <f>VLOOKUP(I2781,[1]Key!$A$1:$C$72,3,FALSE)</f>
        <v>-87.916753</v>
      </c>
      <c r="L2781" t="s">
        <v>84</v>
      </c>
      <c r="M2781">
        <f>VLOOKUP(L2781,[1]Key!$A$1:$C$72,2,FALSE)</f>
        <v>43.024340000000002</v>
      </c>
      <c r="N2781">
        <f>VLOOKUP(L2781,[1]Key!$A$1:$C$72,3,FALSE)</f>
        <v>-87.916753</v>
      </c>
      <c r="O2781">
        <v>33</v>
      </c>
      <c r="P2781">
        <v>2</v>
      </c>
      <c r="Q2781">
        <v>5</v>
      </c>
      <c r="R2781">
        <v>4.7</v>
      </c>
      <c r="S2781">
        <v>198</v>
      </c>
      <c r="T2781">
        <f t="shared" si="387"/>
        <v>-1</v>
      </c>
      <c r="U2781" s="1">
        <v>42781</v>
      </c>
      <c r="V2781" s="13">
        <f t="shared" si="388"/>
        <v>42767</v>
      </c>
      <c r="W2781" s="14">
        <f t="shared" si="389"/>
        <v>42781</v>
      </c>
      <c r="X2781" s="1" t="str">
        <f t="shared" si="390"/>
        <v>Wednesday</v>
      </c>
      <c r="Y2781" s="2">
        <v>0.53682870370370372</v>
      </c>
      <c r="Z2781" s="2">
        <f t="shared" si="391"/>
        <v>0.54166666666666663</v>
      </c>
      <c r="AA2781">
        <f>1</f>
        <v>1</v>
      </c>
      <c r="AB2781" s="1">
        <v>42781</v>
      </c>
      <c r="AC2781" s="13">
        <f t="shared" si="392"/>
        <v>42767</v>
      </c>
      <c r="AD2781" s="14">
        <f t="shared" si="393"/>
        <v>42781</v>
      </c>
      <c r="AE2781" s="1" t="str">
        <f t="shared" si="394"/>
        <v>Wednesday</v>
      </c>
      <c r="AF2781" s="2">
        <v>0.56019675925925927</v>
      </c>
      <c r="AG2781" s="2">
        <f t="shared" si="395"/>
        <v>0.54166666666666663</v>
      </c>
      <c r="AH2781" t="s">
        <v>35</v>
      </c>
    </row>
    <row r="2782" spans="1:34" x14ac:dyDescent="0.2">
      <c r="A2782">
        <v>1489639</v>
      </c>
      <c r="B2782" t="s">
        <v>20</v>
      </c>
      <c r="C2782" t="s">
        <v>28</v>
      </c>
      <c r="D2782" t="s">
        <v>22</v>
      </c>
      <c r="E2782">
        <v>53202</v>
      </c>
      <c r="F2782" t="s">
        <v>23</v>
      </c>
      <c r="G2782" t="s">
        <v>24</v>
      </c>
      <c r="H2782">
        <v>168</v>
      </c>
      <c r="I2782" t="s">
        <v>36</v>
      </c>
      <c r="J2782">
        <f>VLOOKUP(I2782,[1]Key!$A$1:$C$72,2,FALSE)</f>
        <v>43.038580000000003</v>
      </c>
      <c r="K2782">
        <f>VLOOKUP(I2782,[1]Key!$A$1:$C$72,3,FALSE)</f>
        <v>-87.90934</v>
      </c>
      <c r="L2782" t="s">
        <v>36</v>
      </c>
      <c r="M2782">
        <f>VLOOKUP(L2782,[1]Key!$A$1:$C$72,2,FALSE)</f>
        <v>43.038580000000003</v>
      </c>
      <c r="N2782">
        <f>VLOOKUP(L2782,[1]Key!$A$1:$C$72,3,FALSE)</f>
        <v>-87.90934</v>
      </c>
      <c r="O2782">
        <v>1</v>
      </c>
      <c r="P2782">
        <v>0</v>
      </c>
      <c r="Q2782">
        <v>0.2</v>
      </c>
      <c r="R2782">
        <v>0.1</v>
      </c>
      <c r="S2782">
        <v>6</v>
      </c>
      <c r="T2782">
        <f t="shared" si="387"/>
        <v>-1</v>
      </c>
      <c r="U2782" s="1">
        <v>42781</v>
      </c>
      <c r="V2782" s="13">
        <f t="shared" si="388"/>
        <v>42767</v>
      </c>
      <c r="W2782" s="14">
        <f t="shared" si="389"/>
        <v>42781</v>
      </c>
      <c r="X2782" s="1" t="str">
        <f t="shared" si="390"/>
        <v>Wednesday</v>
      </c>
      <c r="Y2782" s="2">
        <v>0.64268518518518525</v>
      </c>
      <c r="Z2782" s="2">
        <f t="shared" si="391"/>
        <v>0.625</v>
      </c>
      <c r="AA2782">
        <f>1</f>
        <v>1</v>
      </c>
      <c r="AB2782" s="1">
        <v>42781</v>
      </c>
      <c r="AC2782" s="13">
        <f t="shared" si="392"/>
        <v>42767</v>
      </c>
      <c r="AD2782" s="14">
        <f t="shared" si="393"/>
        <v>42781</v>
      </c>
      <c r="AE2782" s="1" t="str">
        <f t="shared" si="394"/>
        <v>Wednesday</v>
      </c>
      <c r="AF2782" s="2">
        <v>0.64337962962962958</v>
      </c>
      <c r="AG2782" s="2">
        <f t="shared" si="395"/>
        <v>0.625</v>
      </c>
      <c r="AH2782" t="s">
        <v>35</v>
      </c>
    </row>
    <row r="2783" spans="1:34" x14ac:dyDescent="0.2">
      <c r="A2783">
        <v>1010620</v>
      </c>
      <c r="B2783" t="s">
        <v>20</v>
      </c>
      <c r="C2783" t="s">
        <v>28</v>
      </c>
      <c r="D2783" t="s">
        <v>22</v>
      </c>
      <c r="E2783">
        <v>53202</v>
      </c>
      <c r="F2783" t="s">
        <v>23</v>
      </c>
      <c r="G2783" t="s">
        <v>24</v>
      </c>
      <c r="H2783">
        <v>2</v>
      </c>
      <c r="I2783" t="s">
        <v>67</v>
      </c>
      <c r="J2783">
        <f>VLOOKUP(I2783,[1]Key!$A$1:$C$72,2,FALSE)</f>
        <v>43.074890000000003</v>
      </c>
      <c r="K2783">
        <f>VLOOKUP(I2783,[1]Key!$A$1:$C$72,3,FALSE)</f>
        <v>-87.882810000000006</v>
      </c>
      <c r="L2783" t="s">
        <v>69</v>
      </c>
      <c r="M2783">
        <f>VLOOKUP(L2783,[1]Key!$A$1:$C$72,2,FALSE)</f>
        <v>43.048200000000001</v>
      </c>
      <c r="N2783">
        <f>VLOOKUP(L2783,[1]Key!$A$1:$C$72,3,FALSE)</f>
        <v>-87.900859999999994</v>
      </c>
      <c r="O2783">
        <v>15</v>
      </c>
      <c r="P2783">
        <v>0</v>
      </c>
      <c r="Q2783">
        <v>2.2999999999999998</v>
      </c>
      <c r="R2783">
        <v>2.1</v>
      </c>
      <c r="S2783">
        <v>90</v>
      </c>
      <c r="T2783">
        <f t="shared" si="387"/>
        <v>-1</v>
      </c>
      <c r="U2783" s="1">
        <v>42781</v>
      </c>
      <c r="V2783" s="13">
        <f t="shared" si="388"/>
        <v>42767</v>
      </c>
      <c r="W2783" s="14">
        <f t="shared" si="389"/>
        <v>42781</v>
      </c>
      <c r="X2783" s="1" t="str">
        <f t="shared" si="390"/>
        <v>Wednesday</v>
      </c>
      <c r="Y2783" s="2">
        <v>0.64994212962962961</v>
      </c>
      <c r="Z2783" s="2">
        <f t="shared" si="391"/>
        <v>0.66666666666666663</v>
      </c>
      <c r="AA2783">
        <f>1</f>
        <v>1</v>
      </c>
      <c r="AB2783" s="1">
        <v>42781</v>
      </c>
      <c r="AC2783" s="13">
        <f t="shared" si="392"/>
        <v>42767</v>
      </c>
      <c r="AD2783" s="14">
        <f t="shared" si="393"/>
        <v>42781</v>
      </c>
      <c r="AE2783" s="1" t="str">
        <f t="shared" si="394"/>
        <v>Wednesday</v>
      </c>
      <c r="AF2783" s="2">
        <v>0.66</v>
      </c>
      <c r="AG2783" s="2">
        <f t="shared" si="395"/>
        <v>0.66666666666666663</v>
      </c>
      <c r="AH2783" t="s">
        <v>27</v>
      </c>
    </row>
    <row r="2784" spans="1:34" x14ac:dyDescent="0.2">
      <c r="A2784">
        <v>1442430</v>
      </c>
      <c r="B2784" t="s">
        <v>20</v>
      </c>
      <c r="C2784" t="s">
        <v>28</v>
      </c>
      <c r="D2784" t="s">
        <v>22</v>
      </c>
      <c r="E2784">
        <v>53211</v>
      </c>
      <c r="F2784" t="s">
        <v>23</v>
      </c>
      <c r="G2784" t="s">
        <v>24</v>
      </c>
      <c r="H2784">
        <v>11051</v>
      </c>
      <c r="I2784" t="s">
        <v>77</v>
      </c>
      <c r="J2784">
        <f>VLOOKUP(I2784,[1]Key!$A$1:$C$72,2,FALSE)</f>
        <v>43.074655999999997</v>
      </c>
      <c r="K2784">
        <f>VLOOKUP(I2784,[1]Key!$A$1:$C$72,3,FALSE)</f>
        <v>-87.889011999999994</v>
      </c>
      <c r="L2784" t="s">
        <v>67</v>
      </c>
      <c r="M2784">
        <f>VLOOKUP(L2784,[1]Key!$A$1:$C$72,2,FALSE)</f>
        <v>43.074890000000003</v>
      </c>
      <c r="N2784">
        <f>VLOOKUP(L2784,[1]Key!$A$1:$C$72,3,FALSE)</f>
        <v>-87.882810000000006</v>
      </c>
      <c r="O2784">
        <v>2</v>
      </c>
      <c r="P2784">
        <v>0</v>
      </c>
      <c r="Q2784">
        <v>0.3</v>
      </c>
      <c r="R2784">
        <v>0.3</v>
      </c>
      <c r="S2784">
        <v>12</v>
      </c>
      <c r="T2784">
        <f t="shared" si="387"/>
        <v>-1</v>
      </c>
      <c r="U2784" s="1">
        <v>42781</v>
      </c>
      <c r="V2784" s="13">
        <f t="shared" si="388"/>
        <v>42767</v>
      </c>
      <c r="W2784" s="14">
        <f t="shared" si="389"/>
        <v>42781</v>
      </c>
      <c r="X2784" s="1" t="str">
        <f t="shared" si="390"/>
        <v>Wednesday</v>
      </c>
      <c r="Y2784" s="2">
        <v>0.6885648148148148</v>
      </c>
      <c r="Z2784" s="2">
        <f t="shared" si="391"/>
        <v>0.70833333333333326</v>
      </c>
      <c r="AA2784">
        <f>1</f>
        <v>1</v>
      </c>
      <c r="AB2784" s="1">
        <v>42781</v>
      </c>
      <c r="AC2784" s="13">
        <f t="shared" si="392"/>
        <v>42767</v>
      </c>
      <c r="AD2784" s="14">
        <f t="shared" si="393"/>
        <v>42781</v>
      </c>
      <c r="AE2784" s="1" t="str">
        <f t="shared" si="394"/>
        <v>Wednesday</v>
      </c>
      <c r="AF2784" s="2">
        <v>0.6902314814814815</v>
      </c>
      <c r="AG2784" s="2">
        <f t="shared" si="395"/>
        <v>0.70833333333333326</v>
      </c>
      <c r="AH2784" t="s">
        <v>27</v>
      </c>
    </row>
    <row r="2785" spans="1:34" x14ac:dyDescent="0.2">
      <c r="A2785">
        <v>1088320</v>
      </c>
      <c r="B2785" t="s">
        <v>20</v>
      </c>
      <c r="C2785" t="s">
        <v>96</v>
      </c>
      <c r="D2785" t="s">
        <v>22</v>
      </c>
      <c r="E2785">
        <v>53202</v>
      </c>
      <c r="F2785" t="s">
        <v>23</v>
      </c>
      <c r="G2785" t="s">
        <v>24</v>
      </c>
      <c r="H2785">
        <v>11110</v>
      </c>
      <c r="I2785" t="s">
        <v>43</v>
      </c>
      <c r="J2785">
        <f>VLOOKUP(I2785,[1]Key!$A$1:$C$72,2,FALSE)</f>
        <v>43.03886</v>
      </c>
      <c r="K2785">
        <f>VLOOKUP(I2785,[1]Key!$A$1:$C$72,3,FALSE)</f>
        <v>-87.902720000000002</v>
      </c>
      <c r="L2785" t="s">
        <v>70</v>
      </c>
      <c r="M2785">
        <f>VLOOKUP(L2785,[1]Key!$A$1:$C$72,2,FALSE)</f>
        <v>43.053040000000003</v>
      </c>
      <c r="N2785">
        <f>VLOOKUP(L2785,[1]Key!$A$1:$C$72,3,FALSE)</f>
        <v>-87.897660000000002</v>
      </c>
      <c r="O2785">
        <v>9</v>
      </c>
      <c r="P2785">
        <v>0</v>
      </c>
      <c r="Q2785">
        <v>1.4</v>
      </c>
      <c r="R2785">
        <v>1.3</v>
      </c>
      <c r="S2785">
        <v>54</v>
      </c>
      <c r="T2785">
        <f t="shared" si="387"/>
        <v>-1</v>
      </c>
      <c r="U2785" s="1">
        <v>42781</v>
      </c>
      <c r="V2785" s="13">
        <f t="shared" si="388"/>
        <v>42767</v>
      </c>
      <c r="W2785" s="14">
        <f t="shared" si="389"/>
        <v>42781</v>
      </c>
      <c r="X2785" s="1" t="str">
        <f t="shared" si="390"/>
        <v>Wednesday</v>
      </c>
      <c r="Y2785" s="2">
        <v>0.72928240740740735</v>
      </c>
      <c r="Z2785" s="2">
        <f t="shared" si="391"/>
        <v>0.75</v>
      </c>
      <c r="AA2785">
        <f>1</f>
        <v>1</v>
      </c>
      <c r="AB2785" s="1">
        <v>42781</v>
      </c>
      <c r="AC2785" s="13">
        <f t="shared" si="392"/>
        <v>42767</v>
      </c>
      <c r="AD2785" s="14">
        <f t="shared" si="393"/>
        <v>42781</v>
      </c>
      <c r="AE2785" s="1" t="str">
        <f t="shared" si="394"/>
        <v>Wednesday</v>
      </c>
      <c r="AF2785" s="2">
        <v>0.7357407407407407</v>
      </c>
      <c r="AG2785" s="2">
        <f t="shared" si="395"/>
        <v>0.75</v>
      </c>
      <c r="AH2785" t="s">
        <v>27</v>
      </c>
    </row>
    <row r="2786" spans="1:34" x14ac:dyDescent="0.2">
      <c r="A2786">
        <v>1257700</v>
      </c>
      <c r="B2786" t="s">
        <v>20</v>
      </c>
      <c r="C2786" t="s">
        <v>28</v>
      </c>
      <c r="D2786" t="s">
        <v>22</v>
      </c>
      <c r="E2786">
        <v>53202</v>
      </c>
      <c r="F2786" t="s">
        <v>23</v>
      </c>
      <c r="G2786" t="s">
        <v>24</v>
      </c>
      <c r="H2786">
        <v>336</v>
      </c>
      <c r="I2786" t="s">
        <v>44</v>
      </c>
      <c r="J2786">
        <f>VLOOKUP(I2786,[1]Key!$A$1:$C$72,2,FALSE)</f>
        <v>43.045712999999999</v>
      </c>
      <c r="K2786">
        <f>VLOOKUP(I2786,[1]Key!$A$1:$C$72,3,FALSE)</f>
        <v>-87.899756999999994</v>
      </c>
      <c r="L2786" t="s">
        <v>70</v>
      </c>
      <c r="M2786">
        <f>VLOOKUP(L2786,[1]Key!$A$1:$C$72,2,FALSE)</f>
        <v>43.053040000000003</v>
      </c>
      <c r="N2786">
        <f>VLOOKUP(L2786,[1]Key!$A$1:$C$72,3,FALSE)</f>
        <v>-87.897660000000002</v>
      </c>
      <c r="O2786">
        <v>9</v>
      </c>
      <c r="P2786">
        <v>0</v>
      </c>
      <c r="Q2786">
        <v>1.4</v>
      </c>
      <c r="R2786">
        <v>1.3</v>
      </c>
      <c r="S2786">
        <v>54</v>
      </c>
      <c r="T2786">
        <f t="shared" si="387"/>
        <v>-1</v>
      </c>
      <c r="U2786" s="1">
        <v>42781</v>
      </c>
      <c r="V2786" s="13">
        <f t="shared" si="388"/>
        <v>42767</v>
      </c>
      <c r="W2786" s="14">
        <f t="shared" si="389"/>
        <v>42781</v>
      </c>
      <c r="X2786" s="1" t="str">
        <f t="shared" si="390"/>
        <v>Wednesday</v>
      </c>
      <c r="Y2786" s="2">
        <v>0.73759259259259258</v>
      </c>
      <c r="Z2786" s="2">
        <f t="shared" si="391"/>
        <v>0.75</v>
      </c>
      <c r="AA2786">
        <f>1</f>
        <v>1</v>
      </c>
      <c r="AB2786" s="1">
        <v>42781</v>
      </c>
      <c r="AC2786" s="13">
        <f t="shared" si="392"/>
        <v>42767</v>
      </c>
      <c r="AD2786" s="14">
        <f t="shared" si="393"/>
        <v>42781</v>
      </c>
      <c r="AE2786" s="1" t="str">
        <f t="shared" si="394"/>
        <v>Wednesday</v>
      </c>
      <c r="AF2786" s="2">
        <v>0.74384259259259267</v>
      </c>
      <c r="AG2786" s="2">
        <f t="shared" si="395"/>
        <v>0.75</v>
      </c>
      <c r="AH2786" t="s">
        <v>27</v>
      </c>
    </row>
    <row r="2787" spans="1:34" x14ac:dyDescent="0.2">
      <c r="A2787">
        <v>1435377</v>
      </c>
      <c r="B2787" t="s">
        <v>20</v>
      </c>
      <c r="C2787" t="s">
        <v>28</v>
      </c>
      <c r="D2787" t="s">
        <v>22</v>
      </c>
      <c r="E2787">
        <v>53233</v>
      </c>
      <c r="F2787" t="s">
        <v>23</v>
      </c>
      <c r="G2787" t="s">
        <v>24</v>
      </c>
      <c r="H2787">
        <v>5443</v>
      </c>
      <c r="I2787" t="s">
        <v>74</v>
      </c>
      <c r="J2787">
        <f>VLOOKUP(I2787,[1]Key!$A$1:$C$72,2,FALSE)</f>
        <v>43.040154000000001</v>
      </c>
      <c r="K2787">
        <f>VLOOKUP(I2787,[1]Key!$A$1:$C$72,3,FALSE)</f>
        <v>-87.932113000000001</v>
      </c>
      <c r="L2787" t="s">
        <v>47</v>
      </c>
      <c r="M2787">
        <f>VLOOKUP(L2787,[1]Key!$A$1:$C$72,2,FALSE)</f>
        <v>43.049230000000001</v>
      </c>
      <c r="N2787">
        <f>VLOOKUP(L2787,[1]Key!$A$1:$C$72,3,FALSE)</f>
        <v>-87.911940000000001</v>
      </c>
      <c r="O2787">
        <v>12</v>
      </c>
      <c r="P2787">
        <v>0</v>
      </c>
      <c r="Q2787">
        <v>1.8</v>
      </c>
      <c r="R2787">
        <v>1.7</v>
      </c>
      <c r="S2787">
        <v>72</v>
      </c>
      <c r="T2787">
        <f t="shared" si="387"/>
        <v>-1</v>
      </c>
      <c r="U2787" s="1">
        <v>42782</v>
      </c>
      <c r="V2787" s="13">
        <f t="shared" si="388"/>
        <v>42767</v>
      </c>
      <c r="W2787" s="14">
        <f t="shared" si="389"/>
        <v>42782</v>
      </c>
      <c r="X2787" s="1" t="str">
        <f t="shared" si="390"/>
        <v>Thursday</v>
      </c>
      <c r="Y2787" s="2">
        <v>0.32803240740740741</v>
      </c>
      <c r="Z2787" s="2">
        <f t="shared" si="391"/>
        <v>0.33333333333333331</v>
      </c>
      <c r="AA2787">
        <f>1</f>
        <v>1</v>
      </c>
      <c r="AB2787" s="1">
        <v>42782</v>
      </c>
      <c r="AC2787" s="13">
        <f t="shared" si="392"/>
        <v>42767</v>
      </c>
      <c r="AD2787" s="14">
        <f t="shared" si="393"/>
        <v>42782</v>
      </c>
      <c r="AE2787" s="1" t="str">
        <f t="shared" si="394"/>
        <v>Thursday</v>
      </c>
      <c r="AF2787" s="2">
        <v>0.33662037037037035</v>
      </c>
      <c r="AG2787" s="2">
        <f t="shared" si="395"/>
        <v>0.33333333333333331</v>
      </c>
      <c r="AH2787" t="s">
        <v>27</v>
      </c>
    </row>
    <row r="2788" spans="1:34" x14ac:dyDescent="0.2">
      <c r="A2788">
        <v>1017964</v>
      </c>
      <c r="B2788" t="s">
        <v>20</v>
      </c>
      <c r="C2788" t="s">
        <v>28</v>
      </c>
      <c r="D2788" t="s">
        <v>22</v>
      </c>
      <c r="E2788">
        <v>53202</v>
      </c>
      <c r="F2788" t="s">
        <v>23</v>
      </c>
      <c r="G2788" t="s">
        <v>24</v>
      </c>
      <c r="H2788">
        <v>22</v>
      </c>
      <c r="I2788" t="s">
        <v>61</v>
      </c>
      <c r="J2788">
        <f>VLOOKUP(I2788,[1]Key!$A$1:$C$72,2,FALSE)</f>
        <v>43.058619999999998</v>
      </c>
      <c r="K2788">
        <f>VLOOKUP(I2788,[1]Key!$A$1:$C$72,3,FALSE)</f>
        <v>-87.885319999999993</v>
      </c>
      <c r="L2788" t="s">
        <v>43</v>
      </c>
      <c r="M2788">
        <f>VLOOKUP(L2788,[1]Key!$A$1:$C$72,2,FALSE)</f>
        <v>43.03886</v>
      </c>
      <c r="N2788">
        <f>VLOOKUP(L2788,[1]Key!$A$1:$C$72,3,FALSE)</f>
        <v>-87.902720000000002</v>
      </c>
      <c r="O2788">
        <v>13</v>
      </c>
      <c r="P2788">
        <v>0</v>
      </c>
      <c r="Q2788">
        <v>2</v>
      </c>
      <c r="R2788">
        <v>1.9</v>
      </c>
      <c r="S2788">
        <v>78</v>
      </c>
      <c r="T2788">
        <f t="shared" si="387"/>
        <v>-1</v>
      </c>
      <c r="U2788" s="1">
        <v>42782</v>
      </c>
      <c r="V2788" s="13">
        <f t="shared" si="388"/>
        <v>42767</v>
      </c>
      <c r="W2788" s="14">
        <f t="shared" si="389"/>
        <v>42782</v>
      </c>
      <c r="X2788" s="1" t="str">
        <f t="shared" si="390"/>
        <v>Thursday</v>
      </c>
      <c r="Y2788" s="2">
        <v>0.34206018518518522</v>
      </c>
      <c r="Z2788" s="2">
        <f t="shared" si="391"/>
        <v>0.33333333333333331</v>
      </c>
      <c r="AA2788">
        <f>1</f>
        <v>1</v>
      </c>
      <c r="AB2788" s="1">
        <v>42782</v>
      </c>
      <c r="AC2788" s="13">
        <f t="shared" si="392"/>
        <v>42767</v>
      </c>
      <c r="AD2788" s="14">
        <f t="shared" si="393"/>
        <v>42782</v>
      </c>
      <c r="AE2788" s="1" t="str">
        <f t="shared" si="394"/>
        <v>Thursday</v>
      </c>
      <c r="AF2788" s="2">
        <v>0.3510300925925926</v>
      </c>
      <c r="AG2788" s="2">
        <f t="shared" si="395"/>
        <v>0.33333333333333331</v>
      </c>
      <c r="AH2788" t="s">
        <v>27</v>
      </c>
    </row>
    <row r="2789" spans="1:34" x14ac:dyDescent="0.2">
      <c r="A2789">
        <v>1088320</v>
      </c>
      <c r="B2789" t="s">
        <v>20</v>
      </c>
      <c r="C2789" t="s">
        <v>96</v>
      </c>
      <c r="D2789" t="s">
        <v>22</v>
      </c>
      <c r="E2789">
        <v>53202</v>
      </c>
      <c r="F2789" t="s">
        <v>23</v>
      </c>
      <c r="G2789" t="s">
        <v>24</v>
      </c>
      <c r="H2789">
        <v>2</v>
      </c>
      <c r="I2789" t="s">
        <v>69</v>
      </c>
      <c r="J2789">
        <f>VLOOKUP(I2789,[1]Key!$A$1:$C$72,2,FALSE)</f>
        <v>43.048200000000001</v>
      </c>
      <c r="K2789">
        <f>VLOOKUP(I2789,[1]Key!$A$1:$C$72,3,FALSE)</f>
        <v>-87.900859999999994</v>
      </c>
      <c r="L2789" t="s">
        <v>43</v>
      </c>
      <c r="M2789">
        <f>VLOOKUP(L2789,[1]Key!$A$1:$C$72,2,FALSE)</f>
        <v>43.03886</v>
      </c>
      <c r="N2789">
        <f>VLOOKUP(L2789,[1]Key!$A$1:$C$72,3,FALSE)</f>
        <v>-87.902720000000002</v>
      </c>
      <c r="O2789">
        <v>6</v>
      </c>
      <c r="P2789">
        <v>0</v>
      </c>
      <c r="Q2789">
        <v>0.9</v>
      </c>
      <c r="R2789">
        <v>0.9</v>
      </c>
      <c r="S2789">
        <v>36</v>
      </c>
      <c r="T2789">
        <f t="shared" si="387"/>
        <v>-1</v>
      </c>
      <c r="U2789" s="1">
        <v>42782</v>
      </c>
      <c r="V2789" s="13">
        <f t="shared" si="388"/>
        <v>42767</v>
      </c>
      <c r="W2789" s="14">
        <f t="shared" si="389"/>
        <v>42782</v>
      </c>
      <c r="X2789" s="1" t="str">
        <f t="shared" si="390"/>
        <v>Thursday</v>
      </c>
      <c r="Y2789" s="2">
        <v>0.34395833333333337</v>
      </c>
      <c r="Z2789" s="2">
        <f t="shared" si="391"/>
        <v>0.33333333333333331</v>
      </c>
      <c r="AA2789">
        <f>1</f>
        <v>1</v>
      </c>
      <c r="AB2789" s="1">
        <v>42782</v>
      </c>
      <c r="AC2789" s="13">
        <f t="shared" si="392"/>
        <v>42767</v>
      </c>
      <c r="AD2789" s="14">
        <f t="shared" si="393"/>
        <v>42782</v>
      </c>
      <c r="AE2789" s="1" t="str">
        <f t="shared" si="394"/>
        <v>Thursday</v>
      </c>
      <c r="AF2789" s="2">
        <v>0.34804398148148147</v>
      </c>
      <c r="AG2789" s="2">
        <f t="shared" si="395"/>
        <v>0.33333333333333331</v>
      </c>
      <c r="AH2789" t="s">
        <v>27</v>
      </c>
    </row>
    <row r="2790" spans="1:34" x14ac:dyDescent="0.2">
      <c r="A2790">
        <v>1387054</v>
      </c>
      <c r="B2790" t="s">
        <v>20</v>
      </c>
      <c r="C2790" t="s">
        <v>21</v>
      </c>
      <c r="D2790" t="s">
        <v>22</v>
      </c>
      <c r="E2790">
        <v>53213</v>
      </c>
      <c r="F2790" t="s">
        <v>23</v>
      </c>
      <c r="G2790" t="s">
        <v>24</v>
      </c>
      <c r="H2790">
        <v>5425</v>
      </c>
      <c r="I2790" t="s">
        <v>58</v>
      </c>
      <c r="J2790">
        <f>VLOOKUP(I2790,[1]Key!$A$1:$C$72,2,FALSE)</f>
        <v>43.052630000000001</v>
      </c>
      <c r="K2790">
        <f>VLOOKUP(I2790,[1]Key!$A$1:$C$72,3,FALSE)</f>
        <v>-88.016319999999993</v>
      </c>
      <c r="L2790" t="s">
        <v>25</v>
      </c>
      <c r="M2790">
        <f>VLOOKUP(L2790,[1]Key!$A$1:$C$72,2,FALSE)</f>
        <v>43.06044</v>
      </c>
      <c r="N2790">
        <f>VLOOKUP(L2790,[1]Key!$A$1:$C$72,3,FALSE)</f>
        <v>-88.016239999999996</v>
      </c>
      <c r="O2790">
        <v>45</v>
      </c>
      <c r="P2790">
        <v>0</v>
      </c>
      <c r="Q2790">
        <v>6.8</v>
      </c>
      <c r="R2790">
        <v>6.4</v>
      </c>
      <c r="S2790">
        <v>270</v>
      </c>
      <c r="T2790">
        <f t="shared" si="387"/>
        <v>-1</v>
      </c>
      <c r="U2790" s="1">
        <v>42782</v>
      </c>
      <c r="V2790" s="13">
        <f t="shared" si="388"/>
        <v>42767</v>
      </c>
      <c r="W2790" s="14">
        <f t="shared" si="389"/>
        <v>42782</v>
      </c>
      <c r="X2790" s="1" t="str">
        <f t="shared" si="390"/>
        <v>Thursday</v>
      </c>
      <c r="Y2790" s="2">
        <v>0.34856481481481483</v>
      </c>
      <c r="Z2790" s="2">
        <f t="shared" si="391"/>
        <v>0.33333333333333331</v>
      </c>
      <c r="AA2790">
        <f>1</f>
        <v>1</v>
      </c>
      <c r="AB2790" s="1">
        <v>42782</v>
      </c>
      <c r="AC2790" s="13">
        <f t="shared" si="392"/>
        <v>42767</v>
      </c>
      <c r="AD2790" s="14">
        <f t="shared" si="393"/>
        <v>42782</v>
      </c>
      <c r="AE2790" s="1" t="str">
        <f t="shared" si="394"/>
        <v>Thursday</v>
      </c>
      <c r="AF2790" s="2">
        <v>0.37961805555555556</v>
      </c>
      <c r="AG2790" s="2">
        <f t="shared" si="395"/>
        <v>0.375</v>
      </c>
      <c r="AH2790" t="s">
        <v>27</v>
      </c>
    </row>
    <row r="2791" spans="1:34" x14ac:dyDescent="0.2">
      <c r="A2791">
        <v>1246588</v>
      </c>
      <c r="B2791" t="s">
        <v>20</v>
      </c>
      <c r="C2791" t="s">
        <v>28</v>
      </c>
      <c r="D2791" t="s">
        <v>22</v>
      </c>
      <c r="E2791">
        <v>53218</v>
      </c>
      <c r="F2791" t="s">
        <v>23</v>
      </c>
      <c r="G2791" t="s">
        <v>97</v>
      </c>
      <c r="H2791">
        <v>11055</v>
      </c>
      <c r="I2791" t="s">
        <v>63</v>
      </c>
      <c r="J2791">
        <f>VLOOKUP(I2791,[1]Key!$A$1:$C$72,2,FALSE)</f>
        <v>43.078530000000001</v>
      </c>
      <c r="K2791">
        <f>VLOOKUP(I2791,[1]Key!$A$1:$C$72,3,FALSE)</f>
        <v>-87.882620000000003</v>
      </c>
      <c r="L2791" t="s">
        <v>63</v>
      </c>
      <c r="M2791">
        <f>VLOOKUP(L2791,[1]Key!$A$1:$C$72,2,FALSE)</f>
        <v>43.078530000000001</v>
      </c>
      <c r="N2791">
        <f>VLOOKUP(L2791,[1]Key!$A$1:$C$72,3,FALSE)</f>
        <v>-87.882620000000003</v>
      </c>
      <c r="O2791">
        <v>6</v>
      </c>
      <c r="P2791">
        <v>0</v>
      </c>
      <c r="Q2791">
        <v>0.9</v>
      </c>
      <c r="R2791">
        <v>0.9</v>
      </c>
      <c r="S2791">
        <v>36</v>
      </c>
      <c r="T2791">
        <f t="shared" si="387"/>
        <v>-1</v>
      </c>
      <c r="U2791" s="1">
        <v>42782</v>
      </c>
      <c r="V2791" s="13">
        <f t="shared" si="388"/>
        <v>42767</v>
      </c>
      <c r="W2791" s="14">
        <f t="shared" si="389"/>
        <v>42782</v>
      </c>
      <c r="X2791" s="1" t="str">
        <f t="shared" si="390"/>
        <v>Thursday</v>
      </c>
      <c r="Y2791" s="2">
        <v>0.40299768518518514</v>
      </c>
      <c r="Z2791" s="2">
        <f t="shared" si="391"/>
        <v>0.41666666666666663</v>
      </c>
      <c r="AA2791">
        <f>1</f>
        <v>1</v>
      </c>
      <c r="AB2791" s="1">
        <v>42782</v>
      </c>
      <c r="AC2791" s="13">
        <f t="shared" si="392"/>
        <v>42767</v>
      </c>
      <c r="AD2791" s="14">
        <f t="shared" si="393"/>
        <v>42782</v>
      </c>
      <c r="AE2791" s="1" t="str">
        <f t="shared" si="394"/>
        <v>Thursday</v>
      </c>
      <c r="AF2791" s="2">
        <v>0.40721064814814811</v>
      </c>
      <c r="AG2791" s="2">
        <f t="shared" si="395"/>
        <v>0.41666666666666663</v>
      </c>
      <c r="AH2791" t="s">
        <v>35</v>
      </c>
    </row>
    <row r="2792" spans="1:34" x14ac:dyDescent="0.2">
      <c r="A2792">
        <v>1378810</v>
      </c>
      <c r="B2792" t="s">
        <v>20</v>
      </c>
      <c r="C2792" t="s">
        <v>100</v>
      </c>
      <c r="D2792" t="s">
        <v>22</v>
      </c>
      <c r="E2792">
        <v>53211</v>
      </c>
      <c r="F2792" t="s">
        <v>23</v>
      </c>
      <c r="G2792" t="s">
        <v>24</v>
      </c>
      <c r="H2792">
        <v>5432</v>
      </c>
      <c r="I2792" t="s">
        <v>67</v>
      </c>
      <c r="J2792">
        <f>VLOOKUP(I2792,[1]Key!$A$1:$C$72,2,FALSE)</f>
        <v>43.074890000000003</v>
      </c>
      <c r="K2792">
        <f>VLOOKUP(I2792,[1]Key!$A$1:$C$72,3,FALSE)</f>
        <v>-87.882810000000006</v>
      </c>
      <c r="L2792" t="s">
        <v>87</v>
      </c>
      <c r="M2792">
        <f>VLOOKUP(L2792,[1]Key!$A$1:$C$72,2,FALSE)</f>
        <v>43.077359999999999</v>
      </c>
      <c r="N2792">
        <f>VLOOKUP(L2792,[1]Key!$A$1:$C$72,3,FALSE)</f>
        <v>-87.880769999999998</v>
      </c>
      <c r="O2792">
        <v>3</v>
      </c>
      <c r="P2792">
        <v>0</v>
      </c>
      <c r="Q2792">
        <v>0.5</v>
      </c>
      <c r="R2792">
        <v>0.4</v>
      </c>
      <c r="S2792">
        <v>18</v>
      </c>
      <c r="T2792">
        <f t="shared" si="387"/>
        <v>-1</v>
      </c>
      <c r="U2792" s="1">
        <v>42782</v>
      </c>
      <c r="V2792" s="13">
        <f t="shared" si="388"/>
        <v>42767</v>
      </c>
      <c r="W2792" s="14">
        <f t="shared" si="389"/>
        <v>42782</v>
      </c>
      <c r="X2792" s="1" t="str">
        <f t="shared" si="390"/>
        <v>Thursday</v>
      </c>
      <c r="Y2792" s="2">
        <v>0.45162037037037034</v>
      </c>
      <c r="Z2792" s="2">
        <f t="shared" si="391"/>
        <v>0.45833333333333331</v>
      </c>
      <c r="AA2792">
        <f>1</f>
        <v>1</v>
      </c>
      <c r="AB2792" s="1">
        <v>42782</v>
      </c>
      <c r="AC2792" s="13">
        <f t="shared" si="392"/>
        <v>42767</v>
      </c>
      <c r="AD2792" s="14">
        <f t="shared" si="393"/>
        <v>42782</v>
      </c>
      <c r="AE2792" s="1" t="str">
        <f t="shared" si="394"/>
        <v>Thursday</v>
      </c>
      <c r="AF2792" s="2">
        <v>0.45351851851851849</v>
      </c>
      <c r="AG2792" s="2">
        <f t="shared" si="395"/>
        <v>0.45833333333333331</v>
      </c>
      <c r="AH2792" t="s">
        <v>27</v>
      </c>
    </row>
    <row r="2793" spans="1:34" x14ac:dyDescent="0.2">
      <c r="A2793">
        <v>1482346</v>
      </c>
      <c r="B2793" t="s">
        <v>20</v>
      </c>
      <c r="C2793" t="s">
        <v>28</v>
      </c>
      <c r="D2793" t="s">
        <v>22</v>
      </c>
      <c r="E2793">
        <v>53207</v>
      </c>
      <c r="F2793" t="s">
        <v>23</v>
      </c>
      <c r="G2793" t="s">
        <v>24</v>
      </c>
      <c r="H2793">
        <v>5588</v>
      </c>
      <c r="I2793" t="s">
        <v>39</v>
      </c>
      <c r="J2793">
        <f>VLOOKUP(I2793,[1]Key!$A$1:$C$72,2,FALSE)</f>
        <v>43.03913</v>
      </c>
      <c r="K2793">
        <f>VLOOKUP(I2793,[1]Key!$A$1:$C$72,3,FALSE)</f>
        <v>-87.916150000000002</v>
      </c>
      <c r="L2793" t="s">
        <v>40</v>
      </c>
      <c r="M2793">
        <f>VLOOKUP(L2793,[1]Key!$A$1:$C$72,2,FALSE)</f>
        <v>43.031480000000002</v>
      </c>
      <c r="N2793">
        <f>VLOOKUP(L2793,[1]Key!$A$1:$C$72,3,FALSE)</f>
        <v>-87.908169999999998</v>
      </c>
      <c r="O2793">
        <v>10</v>
      </c>
      <c r="P2793">
        <v>0</v>
      </c>
      <c r="Q2793">
        <v>1.5</v>
      </c>
      <c r="R2793">
        <v>1.4</v>
      </c>
      <c r="S2793">
        <v>60</v>
      </c>
      <c r="T2793">
        <f t="shared" si="387"/>
        <v>-1</v>
      </c>
      <c r="U2793" s="1">
        <v>42782</v>
      </c>
      <c r="V2793" s="13">
        <f t="shared" si="388"/>
        <v>42767</v>
      </c>
      <c r="W2793" s="14">
        <f t="shared" si="389"/>
        <v>42782</v>
      </c>
      <c r="X2793" s="1" t="str">
        <f t="shared" si="390"/>
        <v>Thursday</v>
      </c>
      <c r="Y2793" s="2">
        <v>0.52956018518518522</v>
      </c>
      <c r="Z2793" s="2">
        <f t="shared" si="391"/>
        <v>0.54166666666666663</v>
      </c>
      <c r="AA2793">
        <f>1</f>
        <v>1</v>
      </c>
      <c r="AB2793" s="1">
        <v>42782</v>
      </c>
      <c r="AC2793" s="13">
        <f t="shared" si="392"/>
        <v>42767</v>
      </c>
      <c r="AD2793" s="14">
        <f t="shared" si="393"/>
        <v>42782</v>
      </c>
      <c r="AE2793" s="1" t="str">
        <f t="shared" si="394"/>
        <v>Thursday</v>
      </c>
      <c r="AF2793" s="2">
        <v>0.53628472222222223</v>
      </c>
      <c r="AG2793" s="2">
        <f t="shared" si="395"/>
        <v>0.54166666666666663</v>
      </c>
      <c r="AH2793" t="s">
        <v>27</v>
      </c>
    </row>
    <row r="2794" spans="1:34" x14ac:dyDescent="0.2">
      <c r="A2794">
        <v>1378810</v>
      </c>
      <c r="B2794" t="s">
        <v>20</v>
      </c>
      <c r="C2794" t="s">
        <v>100</v>
      </c>
      <c r="D2794" t="s">
        <v>22</v>
      </c>
      <c r="E2794">
        <v>53211</v>
      </c>
      <c r="F2794" t="s">
        <v>23</v>
      </c>
      <c r="G2794" t="s">
        <v>24</v>
      </c>
      <c r="H2794">
        <v>17</v>
      </c>
      <c r="I2794" t="s">
        <v>60</v>
      </c>
      <c r="J2794">
        <f>VLOOKUP(I2794,[1]Key!$A$1:$C$72,2,FALSE)</f>
        <v>43.066893999999998</v>
      </c>
      <c r="K2794">
        <f>VLOOKUP(I2794,[1]Key!$A$1:$C$72,3,FALSE)</f>
        <v>-87.877936000000005</v>
      </c>
      <c r="L2794" t="s">
        <v>67</v>
      </c>
      <c r="M2794">
        <f>VLOOKUP(L2794,[1]Key!$A$1:$C$72,2,FALSE)</f>
        <v>43.074890000000003</v>
      </c>
      <c r="N2794">
        <f>VLOOKUP(L2794,[1]Key!$A$1:$C$72,3,FALSE)</f>
        <v>-87.882810000000006</v>
      </c>
      <c r="O2794">
        <v>4</v>
      </c>
      <c r="P2794">
        <v>0</v>
      </c>
      <c r="Q2794">
        <v>0.6</v>
      </c>
      <c r="R2794">
        <v>0.6</v>
      </c>
      <c r="S2794">
        <v>24</v>
      </c>
      <c r="T2794">
        <f t="shared" si="387"/>
        <v>-1</v>
      </c>
      <c r="U2794" s="1">
        <v>42782</v>
      </c>
      <c r="V2794" s="13">
        <f t="shared" si="388"/>
        <v>42767</v>
      </c>
      <c r="W2794" s="14">
        <f t="shared" si="389"/>
        <v>42782</v>
      </c>
      <c r="X2794" s="1" t="str">
        <f t="shared" si="390"/>
        <v>Thursday</v>
      </c>
      <c r="Y2794" s="2">
        <v>0.57217592592592592</v>
      </c>
      <c r="Z2794" s="2">
        <f t="shared" si="391"/>
        <v>0.58333333333333326</v>
      </c>
      <c r="AA2794">
        <f>1</f>
        <v>1</v>
      </c>
      <c r="AB2794" s="1">
        <v>42782</v>
      </c>
      <c r="AC2794" s="13">
        <f t="shared" si="392"/>
        <v>42767</v>
      </c>
      <c r="AD2794" s="14">
        <f t="shared" si="393"/>
        <v>42782</v>
      </c>
      <c r="AE2794" s="1" t="str">
        <f t="shared" si="394"/>
        <v>Thursday</v>
      </c>
      <c r="AF2794" s="2">
        <v>0.57471064814814821</v>
      </c>
      <c r="AG2794" s="2">
        <f t="shared" si="395"/>
        <v>0.58333333333333326</v>
      </c>
      <c r="AH2794" t="s">
        <v>27</v>
      </c>
    </row>
    <row r="2795" spans="1:34" x14ac:dyDescent="0.2">
      <c r="A2795">
        <v>1468078</v>
      </c>
      <c r="B2795" t="s">
        <v>20</v>
      </c>
      <c r="C2795" t="s">
        <v>100</v>
      </c>
      <c r="D2795" t="s">
        <v>22</v>
      </c>
      <c r="E2795">
        <v>53209</v>
      </c>
      <c r="F2795" t="s">
        <v>23</v>
      </c>
      <c r="G2795" t="s">
        <v>24</v>
      </c>
      <c r="H2795">
        <v>5712</v>
      </c>
      <c r="I2795" t="s">
        <v>43</v>
      </c>
      <c r="J2795">
        <f>VLOOKUP(I2795,[1]Key!$A$1:$C$72,2,FALSE)</f>
        <v>43.03886</v>
      </c>
      <c r="K2795">
        <f>VLOOKUP(I2795,[1]Key!$A$1:$C$72,3,FALSE)</f>
        <v>-87.902720000000002</v>
      </c>
      <c r="L2795" t="s">
        <v>61</v>
      </c>
      <c r="M2795">
        <f>VLOOKUP(L2795,[1]Key!$A$1:$C$72,2,FALSE)</f>
        <v>43.058619999999998</v>
      </c>
      <c r="N2795">
        <f>VLOOKUP(L2795,[1]Key!$A$1:$C$72,3,FALSE)</f>
        <v>-87.885319999999993</v>
      </c>
      <c r="O2795">
        <v>9</v>
      </c>
      <c r="P2795">
        <v>0</v>
      </c>
      <c r="Q2795">
        <v>1.4</v>
      </c>
      <c r="R2795">
        <v>1.3</v>
      </c>
      <c r="S2795">
        <v>54</v>
      </c>
      <c r="T2795">
        <f t="shared" si="387"/>
        <v>-1</v>
      </c>
      <c r="U2795" s="1">
        <v>42782</v>
      </c>
      <c r="V2795" s="13">
        <f t="shared" si="388"/>
        <v>42767</v>
      </c>
      <c r="W2795" s="14">
        <f t="shared" si="389"/>
        <v>42782</v>
      </c>
      <c r="X2795" s="1" t="str">
        <f t="shared" si="390"/>
        <v>Thursday</v>
      </c>
      <c r="Y2795" s="2">
        <v>0.60362268518518525</v>
      </c>
      <c r="Z2795" s="2">
        <f t="shared" si="391"/>
        <v>0.58333333333333326</v>
      </c>
      <c r="AA2795">
        <f>1</f>
        <v>1</v>
      </c>
      <c r="AB2795" s="1">
        <v>42782</v>
      </c>
      <c r="AC2795" s="13">
        <f t="shared" si="392"/>
        <v>42767</v>
      </c>
      <c r="AD2795" s="14">
        <f t="shared" si="393"/>
        <v>42782</v>
      </c>
      <c r="AE2795" s="1" t="str">
        <f t="shared" si="394"/>
        <v>Thursday</v>
      </c>
      <c r="AF2795" s="2">
        <v>0.60994212962962957</v>
      </c>
      <c r="AG2795" s="2">
        <f t="shared" si="395"/>
        <v>0.625</v>
      </c>
      <c r="AH2795" t="s">
        <v>27</v>
      </c>
    </row>
    <row r="2796" spans="1:34" x14ac:dyDescent="0.2">
      <c r="A2796">
        <v>783916</v>
      </c>
      <c r="B2796" t="s">
        <v>20</v>
      </c>
      <c r="C2796" t="s">
        <v>53</v>
      </c>
      <c r="D2796" t="s">
        <v>46</v>
      </c>
      <c r="E2796">
        <v>60618</v>
      </c>
      <c r="F2796" t="s">
        <v>23</v>
      </c>
      <c r="G2796" t="s">
        <v>24</v>
      </c>
      <c r="H2796">
        <v>78</v>
      </c>
      <c r="I2796" t="s">
        <v>43</v>
      </c>
      <c r="J2796">
        <f>VLOOKUP(I2796,[1]Key!$A$1:$C$72,2,FALSE)</f>
        <v>43.03886</v>
      </c>
      <c r="K2796">
        <f>VLOOKUP(I2796,[1]Key!$A$1:$C$72,3,FALSE)</f>
        <v>-87.902720000000002</v>
      </c>
      <c r="L2796" t="s">
        <v>33</v>
      </c>
      <c r="M2796">
        <f>VLOOKUP(L2796,[1]Key!$A$1:$C$72,2,FALSE)</f>
        <v>43.034619999999997</v>
      </c>
      <c r="N2796">
        <f>VLOOKUP(L2796,[1]Key!$A$1:$C$72,3,FALSE)</f>
        <v>-87.917500000000004</v>
      </c>
      <c r="O2796">
        <v>8</v>
      </c>
      <c r="P2796">
        <v>0</v>
      </c>
      <c r="Q2796">
        <v>1.2</v>
      </c>
      <c r="R2796">
        <v>1.1000000000000001</v>
      </c>
      <c r="S2796">
        <v>48</v>
      </c>
      <c r="T2796">
        <f t="shared" si="387"/>
        <v>-1</v>
      </c>
      <c r="U2796" s="1">
        <v>42782</v>
      </c>
      <c r="V2796" s="13">
        <f t="shared" si="388"/>
        <v>42767</v>
      </c>
      <c r="W2796" s="14">
        <f t="shared" si="389"/>
        <v>42782</v>
      </c>
      <c r="X2796" s="1" t="str">
        <f t="shared" si="390"/>
        <v>Thursday</v>
      </c>
      <c r="Y2796" s="2">
        <v>0.6166666666666667</v>
      </c>
      <c r="Z2796" s="2">
        <f t="shared" si="391"/>
        <v>0.625</v>
      </c>
      <c r="AA2796">
        <f>1</f>
        <v>1</v>
      </c>
      <c r="AB2796" s="1">
        <v>42782</v>
      </c>
      <c r="AC2796" s="13">
        <f t="shared" si="392"/>
        <v>42767</v>
      </c>
      <c r="AD2796" s="14">
        <f t="shared" si="393"/>
        <v>42782</v>
      </c>
      <c r="AE2796" s="1" t="str">
        <f t="shared" si="394"/>
        <v>Thursday</v>
      </c>
      <c r="AF2796" s="2">
        <v>0.6225694444444444</v>
      </c>
      <c r="AG2796" s="2">
        <f t="shared" si="395"/>
        <v>0.625</v>
      </c>
      <c r="AH2796" t="s">
        <v>27</v>
      </c>
    </row>
    <row r="2797" spans="1:34" x14ac:dyDescent="0.2">
      <c r="A2797">
        <v>1344495</v>
      </c>
      <c r="B2797" t="s">
        <v>20</v>
      </c>
      <c r="C2797" t="s">
        <v>112</v>
      </c>
      <c r="D2797" t="s">
        <v>22</v>
      </c>
      <c r="E2797">
        <v>53144</v>
      </c>
      <c r="F2797" t="s">
        <v>23</v>
      </c>
      <c r="G2797" t="s">
        <v>24</v>
      </c>
      <c r="H2797">
        <v>6</v>
      </c>
      <c r="I2797" t="s">
        <v>81</v>
      </c>
      <c r="J2797">
        <f>VLOOKUP(I2797,[1]Key!$A$1:$C$72,2,FALSE)</f>
        <v>43.06033</v>
      </c>
      <c r="K2797">
        <f>VLOOKUP(I2797,[1]Key!$A$1:$C$72,3,FALSE)</f>
        <v>-87.89546</v>
      </c>
      <c r="L2797" t="s">
        <v>76</v>
      </c>
      <c r="M2797">
        <f>VLOOKUP(L2797,[1]Key!$A$1:$C$72,2,FALSE)</f>
        <v>43.063749000000001</v>
      </c>
      <c r="N2797">
        <f>VLOOKUP(L2797,[1]Key!$A$1:$C$72,3,FALSE)</f>
        <v>-87.887962999999999</v>
      </c>
      <c r="O2797">
        <v>4</v>
      </c>
      <c r="P2797">
        <v>0</v>
      </c>
      <c r="Q2797">
        <v>0.6</v>
      </c>
      <c r="R2797">
        <v>0.6</v>
      </c>
      <c r="S2797">
        <v>24</v>
      </c>
      <c r="T2797">
        <f t="shared" si="387"/>
        <v>-1</v>
      </c>
      <c r="U2797" s="1">
        <v>42782</v>
      </c>
      <c r="V2797" s="13">
        <f t="shared" si="388"/>
        <v>42767</v>
      </c>
      <c r="W2797" s="14">
        <f t="shared" si="389"/>
        <v>42782</v>
      </c>
      <c r="X2797" s="1" t="str">
        <f t="shared" si="390"/>
        <v>Thursday</v>
      </c>
      <c r="Y2797" s="2">
        <v>0.84635416666666663</v>
      </c>
      <c r="Z2797" s="2">
        <f t="shared" si="391"/>
        <v>0.83333333333333326</v>
      </c>
      <c r="AA2797">
        <f>1</f>
        <v>1</v>
      </c>
      <c r="AB2797" s="1">
        <v>42782</v>
      </c>
      <c r="AC2797" s="13">
        <f t="shared" si="392"/>
        <v>42767</v>
      </c>
      <c r="AD2797" s="14">
        <f t="shared" si="393"/>
        <v>42782</v>
      </c>
      <c r="AE2797" s="1" t="str">
        <f t="shared" si="394"/>
        <v>Thursday</v>
      </c>
      <c r="AF2797" s="2">
        <v>0.84929398148148139</v>
      </c>
      <c r="AG2797" s="2">
        <f t="shared" si="395"/>
        <v>0.83333333333333326</v>
      </c>
      <c r="AH2797" t="s">
        <v>27</v>
      </c>
    </row>
    <row r="2798" spans="1:34" x14ac:dyDescent="0.2">
      <c r="A2798">
        <v>563412</v>
      </c>
      <c r="B2798" t="s">
        <v>20</v>
      </c>
      <c r="C2798" t="s">
        <v>45</v>
      </c>
      <c r="D2798" t="s">
        <v>46</v>
      </c>
      <c r="E2798">
        <v>60043</v>
      </c>
      <c r="F2798" t="s">
        <v>23</v>
      </c>
      <c r="G2798" t="s">
        <v>24</v>
      </c>
      <c r="H2798">
        <v>5474</v>
      </c>
      <c r="I2798" t="s">
        <v>33</v>
      </c>
      <c r="J2798">
        <f>VLOOKUP(I2798,[1]Key!$A$1:$C$72,2,FALSE)</f>
        <v>43.034619999999997</v>
      </c>
      <c r="K2798">
        <f>VLOOKUP(I2798,[1]Key!$A$1:$C$72,3,FALSE)</f>
        <v>-87.917500000000004</v>
      </c>
      <c r="L2798" t="s">
        <v>47</v>
      </c>
      <c r="M2798">
        <f>VLOOKUP(L2798,[1]Key!$A$1:$C$72,2,FALSE)</f>
        <v>43.049230000000001</v>
      </c>
      <c r="N2798">
        <f>VLOOKUP(L2798,[1]Key!$A$1:$C$72,3,FALSE)</f>
        <v>-87.911940000000001</v>
      </c>
      <c r="O2798">
        <v>8</v>
      </c>
      <c r="P2798">
        <v>0</v>
      </c>
      <c r="Q2798">
        <v>1.2</v>
      </c>
      <c r="R2798">
        <v>1.1000000000000001</v>
      </c>
      <c r="S2798">
        <v>48</v>
      </c>
      <c r="T2798">
        <f t="shared" si="387"/>
        <v>-1</v>
      </c>
      <c r="U2798" s="1">
        <v>42783</v>
      </c>
      <c r="V2798" s="13">
        <f t="shared" si="388"/>
        <v>42767</v>
      </c>
      <c r="W2798" s="14">
        <f t="shared" si="389"/>
        <v>42783</v>
      </c>
      <c r="X2798" s="1" t="str">
        <f t="shared" si="390"/>
        <v>Friday</v>
      </c>
      <c r="Y2798" s="2">
        <v>0.33050925925925928</v>
      </c>
      <c r="Z2798" s="2">
        <f t="shared" si="391"/>
        <v>0.33333333333333331</v>
      </c>
      <c r="AA2798">
        <f>1</f>
        <v>1</v>
      </c>
      <c r="AB2798" s="1">
        <v>42783</v>
      </c>
      <c r="AC2798" s="13">
        <f t="shared" si="392"/>
        <v>42767</v>
      </c>
      <c r="AD2798" s="14">
        <f t="shared" si="393"/>
        <v>42783</v>
      </c>
      <c r="AE2798" s="1" t="str">
        <f t="shared" si="394"/>
        <v>Friday</v>
      </c>
      <c r="AF2798" s="2">
        <v>0.33583333333333337</v>
      </c>
      <c r="AG2798" s="2">
        <f t="shared" si="395"/>
        <v>0.33333333333333331</v>
      </c>
      <c r="AH2798" t="s">
        <v>27</v>
      </c>
    </row>
    <row r="2799" spans="1:34" x14ac:dyDescent="0.2">
      <c r="A2799">
        <v>550946</v>
      </c>
      <c r="B2799" t="s">
        <v>20</v>
      </c>
      <c r="C2799" t="s">
        <v>28</v>
      </c>
      <c r="D2799" t="s">
        <v>22</v>
      </c>
      <c r="E2799">
        <v>53202</v>
      </c>
      <c r="F2799" t="s">
        <v>23</v>
      </c>
      <c r="G2799" t="s">
        <v>24</v>
      </c>
      <c r="H2799">
        <v>247</v>
      </c>
      <c r="I2799" t="s">
        <v>31</v>
      </c>
      <c r="J2799">
        <f>VLOOKUP(I2799,[1]Key!$A$1:$C$72,2,FALSE)</f>
        <v>43.03519</v>
      </c>
      <c r="K2799">
        <f>VLOOKUP(I2799,[1]Key!$A$1:$C$72,3,FALSE)</f>
        <v>-87.907390000000007</v>
      </c>
      <c r="L2799" t="s">
        <v>33</v>
      </c>
      <c r="M2799">
        <f>VLOOKUP(L2799,[1]Key!$A$1:$C$72,2,FALSE)</f>
        <v>43.034619999999997</v>
      </c>
      <c r="N2799">
        <f>VLOOKUP(L2799,[1]Key!$A$1:$C$72,3,FALSE)</f>
        <v>-87.917500000000004</v>
      </c>
      <c r="O2799">
        <v>13</v>
      </c>
      <c r="P2799">
        <v>0</v>
      </c>
      <c r="Q2799">
        <v>2</v>
      </c>
      <c r="R2799">
        <v>1.9</v>
      </c>
      <c r="S2799">
        <v>78</v>
      </c>
      <c r="T2799">
        <f t="shared" si="387"/>
        <v>-1</v>
      </c>
      <c r="U2799" s="1">
        <v>42783</v>
      </c>
      <c r="V2799" s="13">
        <f t="shared" si="388"/>
        <v>42767</v>
      </c>
      <c r="W2799" s="14">
        <f t="shared" si="389"/>
        <v>42783</v>
      </c>
      <c r="X2799" s="1" t="str">
        <f t="shared" si="390"/>
        <v>Friday</v>
      </c>
      <c r="Y2799" s="2">
        <v>0.36721064814814813</v>
      </c>
      <c r="Z2799" s="2">
        <f t="shared" si="391"/>
        <v>0.375</v>
      </c>
      <c r="AA2799">
        <f>1</f>
        <v>1</v>
      </c>
      <c r="AB2799" s="1">
        <v>42783</v>
      </c>
      <c r="AC2799" s="13">
        <f t="shared" si="392"/>
        <v>42767</v>
      </c>
      <c r="AD2799" s="14">
        <f t="shared" si="393"/>
        <v>42783</v>
      </c>
      <c r="AE2799" s="1" t="str">
        <f t="shared" si="394"/>
        <v>Friday</v>
      </c>
      <c r="AF2799" s="2">
        <v>0.37577546296296299</v>
      </c>
      <c r="AG2799" s="2">
        <f t="shared" si="395"/>
        <v>0.375</v>
      </c>
      <c r="AH2799" t="s">
        <v>27</v>
      </c>
    </row>
    <row r="2800" spans="1:34" x14ac:dyDescent="0.2">
      <c r="A2800">
        <v>983645</v>
      </c>
      <c r="B2800" t="s">
        <v>20</v>
      </c>
      <c r="C2800" t="s">
        <v>28</v>
      </c>
      <c r="D2800" t="s">
        <v>22</v>
      </c>
      <c r="E2800">
        <v>53212</v>
      </c>
      <c r="F2800" t="s">
        <v>23</v>
      </c>
      <c r="G2800" t="s">
        <v>24</v>
      </c>
      <c r="H2800">
        <v>31</v>
      </c>
      <c r="I2800" t="s">
        <v>71</v>
      </c>
      <c r="J2800">
        <f>VLOOKUP(I2800,[1]Key!$A$1:$C$72,2,FALSE)</f>
        <v>43.060296999999998</v>
      </c>
      <c r="K2800">
        <f>VLOOKUP(I2800,[1]Key!$A$1:$C$72,3,FALSE)</f>
        <v>-87.913150000000002</v>
      </c>
      <c r="L2800" t="s">
        <v>94</v>
      </c>
      <c r="M2800">
        <f>VLOOKUP(L2800,[1]Key!$A$1:$C$72,2,FALSE)</f>
        <v>43.051119999999997</v>
      </c>
      <c r="N2800">
        <f>VLOOKUP(L2800,[1]Key!$A$1:$C$72,3,FALSE)</f>
        <v>-87.918819999999997</v>
      </c>
      <c r="O2800">
        <v>7</v>
      </c>
      <c r="P2800">
        <v>0</v>
      </c>
      <c r="Q2800">
        <v>1.1000000000000001</v>
      </c>
      <c r="R2800">
        <v>1</v>
      </c>
      <c r="S2800">
        <v>42</v>
      </c>
      <c r="T2800">
        <f t="shared" si="387"/>
        <v>-1</v>
      </c>
      <c r="U2800" s="1">
        <v>42783</v>
      </c>
      <c r="V2800" s="13">
        <f t="shared" si="388"/>
        <v>42767</v>
      </c>
      <c r="W2800" s="14">
        <f t="shared" si="389"/>
        <v>42783</v>
      </c>
      <c r="X2800" s="1" t="str">
        <f t="shared" si="390"/>
        <v>Friday</v>
      </c>
      <c r="Y2800" s="2">
        <v>0.47336805555555556</v>
      </c>
      <c r="Z2800" s="2">
        <f t="shared" si="391"/>
        <v>0.45833333333333331</v>
      </c>
      <c r="AA2800">
        <f>1</f>
        <v>1</v>
      </c>
      <c r="AB2800" s="1">
        <v>42783</v>
      </c>
      <c r="AC2800" s="13">
        <f t="shared" si="392"/>
        <v>42767</v>
      </c>
      <c r="AD2800" s="14">
        <f t="shared" si="393"/>
        <v>42783</v>
      </c>
      <c r="AE2800" s="1" t="str">
        <f t="shared" si="394"/>
        <v>Friday</v>
      </c>
      <c r="AF2800" s="2">
        <v>0.47835648148148152</v>
      </c>
      <c r="AG2800" s="2">
        <f t="shared" si="395"/>
        <v>0.45833333333333331</v>
      </c>
      <c r="AH2800" t="s">
        <v>27</v>
      </c>
    </row>
    <row r="2801" spans="1:34" x14ac:dyDescent="0.2">
      <c r="A2801">
        <v>915465</v>
      </c>
      <c r="B2801" t="s">
        <v>20</v>
      </c>
      <c r="C2801" t="s">
        <v>28</v>
      </c>
      <c r="D2801" t="s">
        <v>22</v>
      </c>
      <c r="E2801">
        <v>53202</v>
      </c>
      <c r="F2801" t="s">
        <v>23</v>
      </c>
      <c r="G2801" t="s">
        <v>24</v>
      </c>
      <c r="H2801">
        <v>5586</v>
      </c>
      <c r="I2801" t="s">
        <v>70</v>
      </c>
      <c r="J2801">
        <f>VLOOKUP(I2801,[1]Key!$A$1:$C$72,2,FALSE)</f>
        <v>43.053040000000003</v>
      </c>
      <c r="K2801">
        <f>VLOOKUP(I2801,[1]Key!$A$1:$C$72,3,FALSE)</f>
        <v>-87.897660000000002</v>
      </c>
      <c r="L2801" t="s">
        <v>43</v>
      </c>
      <c r="M2801">
        <f>VLOOKUP(L2801,[1]Key!$A$1:$C$72,2,FALSE)</f>
        <v>43.03886</v>
      </c>
      <c r="N2801">
        <f>VLOOKUP(L2801,[1]Key!$A$1:$C$72,3,FALSE)</f>
        <v>-87.902720000000002</v>
      </c>
      <c r="O2801">
        <v>7</v>
      </c>
      <c r="P2801">
        <v>0</v>
      </c>
      <c r="Q2801">
        <v>1.1000000000000001</v>
      </c>
      <c r="R2801">
        <v>1</v>
      </c>
      <c r="S2801">
        <v>42</v>
      </c>
      <c r="T2801">
        <f t="shared" si="387"/>
        <v>-1</v>
      </c>
      <c r="U2801" s="1">
        <v>42783</v>
      </c>
      <c r="V2801" s="13">
        <f t="shared" si="388"/>
        <v>42767</v>
      </c>
      <c r="W2801" s="14">
        <f t="shared" si="389"/>
        <v>42783</v>
      </c>
      <c r="X2801" s="1" t="str">
        <f t="shared" si="390"/>
        <v>Friday</v>
      </c>
      <c r="Y2801" s="2">
        <v>0.49410879629629628</v>
      </c>
      <c r="Z2801" s="2">
        <f t="shared" si="391"/>
        <v>0.5</v>
      </c>
      <c r="AA2801">
        <f>1</f>
        <v>1</v>
      </c>
      <c r="AB2801" s="1">
        <v>42783</v>
      </c>
      <c r="AC2801" s="13">
        <f t="shared" si="392"/>
        <v>42767</v>
      </c>
      <c r="AD2801" s="14">
        <f t="shared" si="393"/>
        <v>42783</v>
      </c>
      <c r="AE2801" s="1" t="str">
        <f t="shared" si="394"/>
        <v>Friday</v>
      </c>
      <c r="AF2801" s="2">
        <v>0.49925925925925929</v>
      </c>
      <c r="AG2801" s="2">
        <f t="shared" si="395"/>
        <v>0.5</v>
      </c>
      <c r="AH2801" t="s">
        <v>27</v>
      </c>
    </row>
    <row r="2802" spans="1:34" x14ac:dyDescent="0.2">
      <c r="A2802">
        <v>1386556</v>
      </c>
      <c r="B2802" t="s">
        <v>20</v>
      </c>
      <c r="C2802" t="s">
        <v>21</v>
      </c>
      <c r="D2802" t="s">
        <v>22</v>
      </c>
      <c r="E2802">
        <v>53213</v>
      </c>
      <c r="F2802" t="s">
        <v>23</v>
      </c>
      <c r="G2802" t="s">
        <v>24</v>
      </c>
      <c r="H2802">
        <v>47</v>
      </c>
      <c r="I2802" t="s">
        <v>67</v>
      </c>
      <c r="J2802">
        <f>VLOOKUP(I2802,[1]Key!$A$1:$C$72,2,FALSE)</f>
        <v>43.074890000000003</v>
      </c>
      <c r="K2802">
        <f>VLOOKUP(I2802,[1]Key!$A$1:$C$72,3,FALSE)</f>
        <v>-87.882810000000006</v>
      </c>
      <c r="L2802" t="s">
        <v>93</v>
      </c>
      <c r="M2802">
        <f>VLOOKUP(L2802,[1]Key!$A$1:$C$72,2,FALSE)</f>
        <v>43.069021999999997</v>
      </c>
      <c r="N2802">
        <f>VLOOKUP(L2802,[1]Key!$A$1:$C$72,3,FALSE)</f>
        <v>-87.887940999999998</v>
      </c>
      <c r="O2802">
        <v>71</v>
      </c>
      <c r="P2802">
        <v>3</v>
      </c>
      <c r="Q2802">
        <v>10.7</v>
      </c>
      <c r="R2802">
        <v>10.1</v>
      </c>
      <c r="S2802">
        <v>426</v>
      </c>
      <c r="T2802">
        <f t="shared" si="387"/>
        <v>-1</v>
      </c>
      <c r="U2802" s="1">
        <v>42783</v>
      </c>
      <c r="V2802" s="13">
        <f t="shared" si="388"/>
        <v>42767</v>
      </c>
      <c r="W2802" s="14">
        <f t="shared" si="389"/>
        <v>42783</v>
      </c>
      <c r="X2802" s="1" t="str">
        <f t="shared" si="390"/>
        <v>Friday</v>
      </c>
      <c r="Y2802" s="2">
        <v>0.69009259259259259</v>
      </c>
      <c r="Z2802" s="2">
        <f t="shared" si="391"/>
        <v>0.70833333333333326</v>
      </c>
      <c r="AA2802">
        <f>1</f>
        <v>1</v>
      </c>
      <c r="AB2802" s="1">
        <v>42783</v>
      </c>
      <c r="AC2802" s="13">
        <f t="shared" si="392"/>
        <v>42767</v>
      </c>
      <c r="AD2802" s="14">
        <f t="shared" si="393"/>
        <v>42783</v>
      </c>
      <c r="AE2802" s="1" t="str">
        <f t="shared" si="394"/>
        <v>Friday</v>
      </c>
      <c r="AF2802" s="2">
        <v>0.7391550925925926</v>
      </c>
      <c r="AG2802" s="2">
        <f t="shared" si="395"/>
        <v>0.75</v>
      </c>
      <c r="AH2802" t="s">
        <v>27</v>
      </c>
    </row>
    <row r="2803" spans="1:34" x14ac:dyDescent="0.2">
      <c r="A2803">
        <v>1172552</v>
      </c>
      <c r="B2803" t="s">
        <v>20</v>
      </c>
      <c r="C2803" t="s">
        <v>164</v>
      </c>
      <c r="D2803" t="s">
        <v>165</v>
      </c>
      <c r="E2803">
        <v>60047</v>
      </c>
      <c r="F2803" t="s">
        <v>23</v>
      </c>
      <c r="G2803" t="s">
        <v>97</v>
      </c>
      <c r="H2803">
        <v>178</v>
      </c>
      <c r="I2803" t="s">
        <v>63</v>
      </c>
      <c r="J2803">
        <f>VLOOKUP(I2803,[1]Key!$A$1:$C$72,2,FALSE)</f>
        <v>43.078530000000001</v>
      </c>
      <c r="K2803">
        <f>VLOOKUP(I2803,[1]Key!$A$1:$C$72,3,FALSE)</f>
        <v>-87.882620000000003</v>
      </c>
      <c r="L2803" t="s">
        <v>66</v>
      </c>
      <c r="M2803">
        <f>VLOOKUP(L2803,[1]Key!$A$1:$C$72,2,FALSE)</f>
        <v>43.060155999999999</v>
      </c>
      <c r="N2803">
        <f>VLOOKUP(L2803,[1]Key!$A$1:$C$72,3,FALSE)</f>
        <v>-87.881258000000003</v>
      </c>
      <c r="O2803">
        <v>12</v>
      </c>
      <c r="P2803">
        <v>0</v>
      </c>
      <c r="Q2803">
        <v>1.8</v>
      </c>
      <c r="R2803">
        <v>1.7</v>
      </c>
      <c r="S2803">
        <v>72</v>
      </c>
      <c r="T2803">
        <f t="shared" si="387"/>
        <v>-1</v>
      </c>
      <c r="U2803" s="1">
        <v>42783</v>
      </c>
      <c r="V2803" s="13">
        <f t="shared" si="388"/>
        <v>42767</v>
      </c>
      <c r="W2803" s="14">
        <f t="shared" si="389"/>
        <v>42783</v>
      </c>
      <c r="X2803" s="1" t="str">
        <f t="shared" si="390"/>
        <v>Friday</v>
      </c>
      <c r="Y2803" s="2">
        <v>0.7128472222222223</v>
      </c>
      <c r="Z2803" s="2">
        <f t="shared" si="391"/>
        <v>0.70833333333333326</v>
      </c>
      <c r="AA2803">
        <f>1</f>
        <v>1</v>
      </c>
      <c r="AB2803" s="1">
        <v>42783</v>
      </c>
      <c r="AC2803" s="13">
        <f t="shared" si="392"/>
        <v>42767</v>
      </c>
      <c r="AD2803" s="14">
        <f t="shared" si="393"/>
        <v>42783</v>
      </c>
      <c r="AE2803" s="1" t="str">
        <f t="shared" si="394"/>
        <v>Friday</v>
      </c>
      <c r="AF2803" s="2">
        <v>0.72091435185185182</v>
      </c>
      <c r="AG2803" s="2">
        <f t="shared" si="395"/>
        <v>0.70833333333333326</v>
      </c>
      <c r="AH2803" t="s">
        <v>27</v>
      </c>
    </row>
    <row r="2804" spans="1:34" x14ac:dyDescent="0.2">
      <c r="A2804">
        <v>1312561</v>
      </c>
      <c r="B2804" t="s">
        <v>20</v>
      </c>
      <c r="C2804" t="s">
        <v>28</v>
      </c>
      <c r="D2804" t="s">
        <v>22</v>
      </c>
      <c r="E2804">
        <v>53202</v>
      </c>
      <c r="F2804" t="s">
        <v>23</v>
      </c>
      <c r="G2804" t="s">
        <v>108</v>
      </c>
      <c r="H2804">
        <v>11097</v>
      </c>
      <c r="I2804" t="s">
        <v>36</v>
      </c>
      <c r="J2804">
        <f>VLOOKUP(I2804,[1]Key!$A$1:$C$72,2,FALSE)</f>
        <v>43.038580000000003</v>
      </c>
      <c r="K2804">
        <f>VLOOKUP(I2804,[1]Key!$A$1:$C$72,3,FALSE)</f>
        <v>-87.90934</v>
      </c>
      <c r="L2804" t="s">
        <v>52</v>
      </c>
      <c r="M2804">
        <f>VLOOKUP(L2804,[1]Key!$A$1:$C$72,2,FALSE)</f>
        <v>43.026470000000003</v>
      </c>
      <c r="N2804">
        <f>VLOOKUP(L2804,[1]Key!$A$1:$C$72,3,FALSE)</f>
        <v>-87.918040000000005</v>
      </c>
      <c r="O2804">
        <v>8</v>
      </c>
      <c r="P2804">
        <v>2</v>
      </c>
      <c r="Q2804">
        <v>1.2</v>
      </c>
      <c r="R2804">
        <v>1.1000000000000001</v>
      </c>
      <c r="S2804">
        <v>48</v>
      </c>
      <c r="T2804">
        <f t="shared" si="387"/>
        <v>-1</v>
      </c>
      <c r="U2804" s="1">
        <v>42783</v>
      </c>
      <c r="V2804" s="13">
        <f t="shared" si="388"/>
        <v>42767</v>
      </c>
      <c r="W2804" s="14">
        <f t="shared" si="389"/>
        <v>42783</v>
      </c>
      <c r="X2804" s="1" t="str">
        <f t="shared" si="390"/>
        <v>Friday</v>
      </c>
      <c r="Y2804" s="2">
        <v>0.78788194444444448</v>
      </c>
      <c r="Z2804" s="2">
        <f t="shared" si="391"/>
        <v>0.79166666666666663</v>
      </c>
      <c r="AA2804">
        <f>1</f>
        <v>1</v>
      </c>
      <c r="AB2804" s="1">
        <v>42783</v>
      </c>
      <c r="AC2804" s="13">
        <f t="shared" si="392"/>
        <v>42767</v>
      </c>
      <c r="AD2804" s="14">
        <f t="shared" si="393"/>
        <v>42783</v>
      </c>
      <c r="AE2804" s="1" t="str">
        <f t="shared" si="394"/>
        <v>Friday</v>
      </c>
      <c r="AF2804" s="2">
        <v>0.79369212962962965</v>
      </c>
      <c r="AG2804" s="2">
        <f t="shared" si="395"/>
        <v>0.79166666666666663</v>
      </c>
      <c r="AH2804" t="s">
        <v>27</v>
      </c>
    </row>
    <row r="2805" spans="1:34" x14ac:dyDescent="0.2">
      <c r="A2805">
        <v>1357250</v>
      </c>
      <c r="B2805" t="s">
        <v>20</v>
      </c>
      <c r="C2805" t="s">
        <v>28</v>
      </c>
      <c r="D2805" t="s">
        <v>22</v>
      </c>
      <c r="E2805">
        <v>53202</v>
      </c>
      <c r="F2805" t="s">
        <v>23</v>
      </c>
      <c r="G2805" t="s">
        <v>24</v>
      </c>
      <c r="H2805">
        <v>319</v>
      </c>
      <c r="I2805" t="s">
        <v>54</v>
      </c>
      <c r="J2805">
        <f>VLOOKUP(I2805,[1]Key!$A$1:$C$72,2,FALSE)</f>
        <v>43.046570000000003</v>
      </c>
      <c r="K2805">
        <f>VLOOKUP(I2805,[1]Key!$A$1:$C$72,3,FALSE)</f>
        <v>-87.908720000000002</v>
      </c>
      <c r="L2805" t="s">
        <v>69</v>
      </c>
      <c r="M2805">
        <f>VLOOKUP(L2805,[1]Key!$A$1:$C$72,2,FALSE)</f>
        <v>43.048200000000001</v>
      </c>
      <c r="N2805">
        <f>VLOOKUP(L2805,[1]Key!$A$1:$C$72,3,FALSE)</f>
        <v>-87.900859999999994</v>
      </c>
      <c r="O2805">
        <v>4</v>
      </c>
      <c r="P2805">
        <v>0</v>
      </c>
      <c r="Q2805">
        <v>0.6</v>
      </c>
      <c r="R2805">
        <v>0.6</v>
      </c>
      <c r="S2805">
        <v>24</v>
      </c>
      <c r="T2805">
        <f t="shared" si="387"/>
        <v>-1</v>
      </c>
      <c r="U2805" s="1">
        <v>42784</v>
      </c>
      <c r="V2805" s="13">
        <f t="shared" si="388"/>
        <v>42767</v>
      </c>
      <c r="W2805" s="14">
        <f t="shared" si="389"/>
        <v>42784</v>
      </c>
      <c r="X2805" s="1" t="str">
        <f t="shared" si="390"/>
        <v>Saturday</v>
      </c>
      <c r="Y2805" s="2">
        <v>0.10547453703703703</v>
      </c>
      <c r="Z2805" s="2">
        <f t="shared" si="391"/>
        <v>0.125</v>
      </c>
      <c r="AA2805">
        <f>1</f>
        <v>1</v>
      </c>
      <c r="AB2805" s="1">
        <v>42784</v>
      </c>
      <c r="AC2805" s="13">
        <f t="shared" si="392"/>
        <v>42767</v>
      </c>
      <c r="AD2805" s="14">
        <f t="shared" si="393"/>
        <v>42784</v>
      </c>
      <c r="AE2805" s="1" t="str">
        <f t="shared" si="394"/>
        <v>Saturday</v>
      </c>
      <c r="AF2805" s="2">
        <v>0.10815972222222221</v>
      </c>
      <c r="AG2805" s="2">
        <f t="shared" si="395"/>
        <v>0.125</v>
      </c>
      <c r="AH2805" t="s">
        <v>27</v>
      </c>
    </row>
    <row r="2806" spans="1:34" x14ac:dyDescent="0.2">
      <c r="A2806">
        <v>1508001</v>
      </c>
      <c r="B2806" t="s">
        <v>20</v>
      </c>
      <c r="C2806" t="s">
        <v>28</v>
      </c>
      <c r="D2806" t="s">
        <v>22</v>
      </c>
      <c r="E2806">
        <v>53202</v>
      </c>
      <c r="F2806" t="s">
        <v>23</v>
      </c>
      <c r="G2806" t="s">
        <v>108</v>
      </c>
      <c r="H2806">
        <v>11141</v>
      </c>
      <c r="I2806" t="s">
        <v>62</v>
      </c>
      <c r="J2806">
        <f>VLOOKUP(I2806,[1]Key!$A$1:$C$72,2,FALSE)</f>
        <v>43.058010000000003</v>
      </c>
      <c r="K2806">
        <f>VLOOKUP(I2806,[1]Key!$A$1:$C$72,3,FALSE)</f>
        <v>-87.877300000000005</v>
      </c>
      <c r="L2806" t="s">
        <v>62</v>
      </c>
      <c r="M2806">
        <f>VLOOKUP(L2806,[1]Key!$A$1:$C$72,2,FALSE)</f>
        <v>43.058010000000003</v>
      </c>
      <c r="N2806">
        <f>VLOOKUP(L2806,[1]Key!$A$1:$C$72,3,FALSE)</f>
        <v>-87.877300000000005</v>
      </c>
      <c r="O2806">
        <v>48</v>
      </c>
      <c r="P2806">
        <v>4</v>
      </c>
      <c r="Q2806">
        <v>7.2</v>
      </c>
      <c r="R2806">
        <v>6.8</v>
      </c>
      <c r="S2806">
        <v>288</v>
      </c>
      <c r="T2806">
        <f t="shared" si="387"/>
        <v>-1</v>
      </c>
      <c r="U2806" s="1">
        <v>42784</v>
      </c>
      <c r="V2806" s="13">
        <f t="shared" si="388"/>
        <v>42767</v>
      </c>
      <c r="W2806" s="14">
        <f t="shared" si="389"/>
        <v>42784</v>
      </c>
      <c r="X2806" s="1" t="str">
        <f t="shared" si="390"/>
        <v>Saturday</v>
      </c>
      <c r="Y2806" s="2">
        <v>0.36600694444444443</v>
      </c>
      <c r="Z2806" s="2">
        <f t="shared" si="391"/>
        <v>0.375</v>
      </c>
      <c r="AA2806">
        <f>1</f>
        <v>1</v>
      </c>
      <c r="AB2806" s="1">
        <v>42784</v>
      </c>
      <c r="AC2806" s="13">
        <f t="shared" si="392"/>
        <v>42767</v>
      </c>
      <c r="AD2806" s="14">
        <f t="shared" si="393"/>
        <v>42784</v>
      </c>
      <c r="AE2806" s="1" t="str">
        <f t="shared" si="394"/>
        <v>Saturday</v>
      </c>
      <c r="AF2806" s="2">
        <v>0.3994328703703704</v>
      </c>
      <c r="AG2806" s="2">
        <f t="shared" si="395"/>
        <v>0.41666666666666663</v>
      </c>
      <c r="AH2806" t="s">
        <v>35</v>
      </c>
    </row>
    <row r="2807" spans="1:34" x14ac:dyDescent="0.2">
      <c r="A2807">
        <v>1135547</v>
      </c>
      <c r="B2807" t="s">
        <v>20</v>
      </c>
      <c r="C2807" t="s">
        <v>28</v>
      </c>
      <c r="D2807" t="s">
        <v>22</v>
      </c>
      <c r="E2807">
        <v>53202</v>
      </c>
      <c r="F2807" t="s">
        <v>23</v>
      </c>
      <c r="G2807" t="s">
        <v>24</v>
      </c>
      <c r="H2807">
        <v>146</v>
      </c>
      <c r="I2807" t="s">
        <v>41</v>
      </c>
      <c r="J2807">
        <f>VLOOKUP(I2807,[1]Key!$A$1:$C$72,2,FALSE)</f>
        <v>43.04824</v>
      </c>
      <c r="K2807">
        <f>VLOOKUP(I2807,[1]Key!$A$1:$C$72,3,FALSE)</f>
        <v>-87.904970000000006</v>
      </c>
      <c r="L2807" t="s">
        <v>57</v>
      </c>
      <c r="M2807">
        <f>VLOOKUP(L2807,[1]Key!$A$1:$C$72,2,FALSE)</f>
        <v>43.048609999999996</v>
      </c>
      <c r="N2807">
        <f>VLOOKUP(L2807,[1]Key!$A$1:$C$72,3,FALSE)</f>
        <v>-88.008480000000006</v>
      </c>
      <c r="O2807">
        <v>51</v>
      </c>
      <c r="P2807">
        <v>0</v>
      </c>
      <c r="Q2807">
        <v>7.7</v>
      </c>
      <c r="R2807">
        <v>7.3</v>
      </c>
      <c r="S2807">
        <v>306</v>
      </c>
      <c r="T2807">
        <f t="shared" si="387"/>
        <v>-1</v>
      </c>
      <c r="U2807" s="1">
        <v>42784</v>
      </c>
      <c r="V2807" s="13">
        <f t="shared" si="388"/>
        <v>42767</v>
      </c>
      <c r="W2807" s="14">
        <f t="shared" si="389"/>
        <v>42784</v>
      </c>
      <c r="X2807" s="1" t="str">
        <f t="shared" si="390"/>
        <v>Saturday</v>
      </c>
      <c r="Y2807" s="2">
        <v>0.47913194444444446</v>
      </c>
      <c r="Z2807" s="2">
        <f t="shared" si="391"/>
        <v>0.45833333333333331</v>
      </c>
      <c r="AA2807">
        <f>1</f>
        <v>1</v>
      </c>
      <c r="AB2807" s="1">
        <v>42784</v>
      </c>
      <c r="AC2807" s="13">
        <f t="shared" si="392"/>
        <v>42767</v>
      </c>
      <c r="AD2807" s="14">
        <f t="shared" si="393"/>
        <v>42784</v>
      </c>
      <c r="AE2807" s="1" t="str">
        <f t="shared" si="394"/>
        <v>Saturday</v>
      </c>
      <c r="AF2807" s="2">
        <v>0.51394675925925926</v>
      </c>
      <c r="AG2807" s="2">
        <f t="shared" si="395"/>
        <v>0.5</v>
      </c>
      <c r="AH2807" t="s">
        <v>27</v>
      </c>
    </row>
    <row r="2808" spans="1:34" x14ac:dyDescent="0.2">
      <c r="A2808">
        <v>1384165</v>
      </c>
      <c r="B2808" t="s">
        <v>20</v>
      </c>
      <c r="C2808" t="s">
        <v>138</v>
      </c>
      <c r="D2808" t="s">
        <v>22</v>
      </c>
      <c r="E2808">
        <v>54942</v>
      </c>
      <c r="F2808" t="s">
        <v>23</v>
      </c>
      <c r="G2808" t="s">
        <v>24</v>
      </c>
      <c r="H2808">
        <v>11080</v>
      </c>
      <c r="I2808" t="s">
        <v>82</v>
      </c>
      <c r="J2808">
        <f>VLOOKUP(I2808,[1]Key!$A$1:$C$72,2,FALSE)</f>
        <v>43.026229999999998</v>
      </c>
      <c r="K2808">
        <f>VLOOKUP(I2808,[1]Key!$A$1:$C$72,3,FALSE)</f>
        <v>-87.912809999999993</v>
      </c>
      <c r="L2808" t="s">
        <v>61</v>
      </c>
      <c r="M2808">
        <f>VLOOKUP(L2808,[1]Key!$A$1:$C$72,2,FALSE)</f>
        <v>43.058619999999998</v>
      </c>
      <c r="N2808">
        <f>VLOOKUP(L2808,[1]Key!$A$1:$C$72,3,FALSE)</f>
        <v>-87.885319999999993</v>
      </c>
      <c r="O2808">
        <v>25</v>
      </c>
      <c r="P2808">
        <v>0</v>
      </c>
      <c r="Q2808">
        <v>3.8</v>
      </c>
      <c r="R2808">
        <v>3.6</v>
      </c>
      <c r="S2808">
        <v>150</v>
      </c>
      <c r="T2808">
        <f t="shared" si="387"/>
        <v>-1</v>
      </c>
      <c r="U2808" s="1">
        <v>42784</v>
      </c>
      <c r="V2808" s="13">
        <f t="shared" si="388"/>
        <v>42767</v>
      </c>
      <c r="W2808" s="14">
        <f t="shared" si="389"/>
        <v>42784</v>
      </c>
      <c r="X2808" s="1" t="str">
        <f t="shared" si="390"/>
        <v>Saturday</v>
      </c>
      <c r="Y2808" s="2">
        <v>0.51332175925925927</v>
      </c>
      <c r="Z2808" s="2">
        <f t="shared" si="391"/>
        <v>0.5</v>
      </c>
      <c r="AA2808">
        <f>1</f>
        <v>1</v>
      </c>
      <c r="AB2808" s="1">
        <v>42784</v>
      </c>
      <c r="AC2808" s="13">
        <f t="shared" si="392"/>
        <v>42767</v>
      </c>
      <c r="AD2808" s="14">
        <f t="shared" si="393"/>
        <v>42784</v>
      </c>
      <c r="AE2808" s="1" t="str">
        <f t="shared" si="394"/>
        <v>Saturday</v>
      </c>
      <c r="AF2808" s="2">
        <v>0.53120370370370373</v>
      </c>
      <c r="AG2808" s="2">
        <f t="shared" si="395"/>
        <v>0.54166666666666663</v>
      </c>
      <c r="AH2808" t="s">
        <v>27</v>
      </c>
    </row>
    <row r="2809" spans="1:34" x14ac:dyDescent="0.2">
      <c r="A2809">
        <v>1273234</v>
      </c>
      <c r="B2809" t="s">
        <v>20</v>
      </c>
      <c r="C2809" t="s">
        <v>166</v>
      </c>
      <c r="D2809" t="s">
        <v>46</v>
      </c>
      <c r="E2809">
        <v>60014</v>
      </c>
      <c r="F2809" t="s">
        <v>23</v>
      </c>
      <c r="G2809" t="s">
        <v>108</v>
      </c>
      <c r="H2809">
        <v>5519</v>
      </c>
      <c r="I2809" t="s">
        <v>85</v>
      </c>
      <c r="J2809">
        <f>VLOOKUP(I2809,[1]Key!$A$1:$C$72,2,FALSE)</f>
        <v>43.041646999999998</v>
      </c>
      <c r="K2809">
        <f>VLOOKUP(I2809,[1]Key!$A$1:$C$72,3,FALSE)</f>
        <v>-87.927257999999995</v>
      </c>
      <c r="L2809" t="s">
        <v>85</v>
      </c>
      <c r="M2809">
        <f>VLOOKUP(L2809,[1]Key!$A$1:$C$72,2,FALSE)</f>
        <v>43.041646999999998</v>
      </c>
      <c r="N2809">
        <f>VLOOKUP(L2809,[1]Key!$A$1:$C$72,3,FALSE)</f>
        <v>-87.927257999999995</v>
      </c>
      <c r="O2809">
        <v>3</v>
      </c>
      <c r="P2809">
        <v>0</v>
      </c>
      <c r="Q2809">
        <v>0.5</v>
      </c>
      <c r="R2809">
        <v>0.4</v>
      </c>
      <c r="S2809">
        <v>18</v>
      </c>
      <c r="T2809">
        <f t="shared" si="387"/>
        <v>-1</v>
      </c>
      <c r="U2809" s="1">
        <v>42784</v>
      </c>
      <c r="V2809" s="13">
        <f t="shared" si="388"/>
        <v>42767</v>
      </c>
      <c r="W2809" s="14">
        <f t="shared" si="389"/>
        <v>42784</v>
      </c>
      <c r="X2809" s="1" t="str">
        <f t="shared" si="390"/>
        <v>Saturday</v>
      </c>
      <c r="Y2809" s="2">
        <v>0.51594907407407409</v>
      </c>
      <c r="Z2809" s="2">
        <f t="shared" si="391"/>
        <v>0.5</v>
      </c>
      <c r="AA2809">
        <f>1</f>
        <v>1</v>
      </c>
      <c r="AB2809" s="1">
        <v>42784</v>
      </c>
      <c r="AC2809" s="13">
        <f t="shared" si="392"/>
        <v>42767</v>
      </c>
      <c r="AD2809" s="14">
        <f t="shared" si="393"/>
        <v>42784</v>
      </c>
      <c r="AE2809" s="1" t="str">
        <f t="shared" si="394"/>
        <v>Saturday</v>
      </c>
      <c r="AF2809" s="2">
        <v>0.51798611111111115</v>
      </c>
      <c r="AG2809" s="2">
        <f t="shared" si="395"/>
        <v>0.5</v>
      </c>
      <c r="AH2809" t="s">
        <v>35</v>
      </c>
    </row>
    <row r="2810" spans="1:34" x14ac:dyDescent="0.2">
      <c r="A2810">
        <v>1248440</v>
      </c>
      <c r="B2810" t="s">
        <v>20</v>
      </c>
      <c r="C2810" t="s">
        <v>119</v>
      </c>
      <c r="D2810" t="s">
        <v>22</v>
      </c>
      <c r="E2810">
        <v>54956</v>
      </c>
      <c r="F2810" t="s">
        <v>23</v>
      </c>
      <c r="G2810" t="s">
        <v>97</v>
      </c>
      <c r="H2810">
        <v>5537</v>
      </c>
      <c r="I2810" t="s">
        <v>63</v>
      </c>
      <c r="J2810">
        <f>VLOOKUP(I2810,[1]Key!$A$1:$C$72,2,FALSE)</f>
        <v>43.078530000000001</v>
      </c>
      <c r="K2810">
        <f>VLOOKUP(I2810,[1]Key!$A$1:$C$72,3,FALSE)</f>
        <v>-87.882620000000003</v>
      </c>
      <c r="L2810" t="s">
        <v>65</v>
      </c>
      <c r="M2810">
        <f>VLOOKUP(L2810,[1]Key!$A$1:$C$72,2,FALSE)</f>
        <v>43.060786</v>
      </c>
      <c r="N2810">
        <f>VLOOKUP(L2810,[1]Key!$A$1:$C$72,3,FALSE)</f>
        <v>-87.883825999999999</v>
      </c>
      <c r="O2810">
        <v>113</v>
      </c>
      <c r="P2810">
        <v>6</v>
      </c>
      <c r="Q2810">
        <v>17</v>
      </c>
      <c r="R2810">
        <v>16.100000000000001</v>
      </c>
      <c r="S2810">
        <v>678</v>
      </c>
      <c r="T2810">
        <f t="shared" si="387"/>
        <v>-1</v>
      </c>
      <c r="U2810" s="1">
        <v>42784</v>
      </c>
      <c r="V2810" s="13">
        <f t="shared" si="388"/>
        <v>42767</v>
      </c>
      <c r="W2810" s="14">
        <f t="shared" si="389"/>
        <v>42784</v>
      </c>
      <c r="X2810" s="1" t="str">
        <f t="shared" si="390"/>
        <v>Saturday</v>
      </c>
      <c r="Y2810" s="2">
        <v>0.53487268518518516</v>
      </c>
      <c r="Z2810" s="2">
        <f t="shared" si="391"/>
        <v>0.54166666666666663</v>
      </c>
      <c r="AA2810">
        <f>1</f>
        <v>1</v>
      </c>
      <c r="AB2810" s="1">
        <v>42784</v>
      </c>
      <c r="AC2810" s="13">
        <f t="shared" si="392"/>
        <v>42767</v>
      </c>
      <c r="AD2810" s="14">
        <f t="shared" si="393"/>
        <v>42784</v>
      </c>
      <c r="AE2810" s="1" t="str">
        <f t="shared" si="394"/>
        <v>Saturday</v>
      </c>
      <c r="AF2810" s="2">
        <v>0.61370370370370375</v>
      </c>
      <c r="AG2810" s="2">
        <f t="shared" si="395"/>
        <v>0.625</v>
      </c>
      <c r="AH2810" t="s">
        <v>27</v>
      </c>
    </row>
    <row r="2811" spans="1:34" x14ac:dyDescent="0.2">
      <c r="A2811">
        <v>1400126</v>
      </c>
      <c r="B2811" t="s">
        <v>20</v>
      </c>
      <c r="C2811" t="s">
        <v>28</v>
      </c>
      <c r="D2811" t="s">
        <v>22</v>
      </c>
      <c r="E2811">
        <v>53211</v>
      </c>
      <c r="F2811" t="s">
        <v>23</v>
      </c>
      <c r="G2811" t="s">
        <v>24</v>
      </c>
      <c r="H2811">
        <v>88</v>
      </c>
      <c r="I2811" t="s">
        <v>60</v>
      </c>
      <c r="J2811">
        <f>VLOOKUP(I2811,[1]Key!$A$1:$C$72,2,FALSE)</f>
        <v>43.066893999999998</v>
      </c>
      <c r="K2811">
        <f>VLOOKUP(I2811,[1]Key!$A$1:$C$72,3,FALSE)</f>
        <v>-87.877936000000005</v>
      </c>
      <c r="L2811" t="s">
        <v>77</v>
      </c>
      <c r="M2811">
        <f>VLOOKUP(L2811,[1]Key!$A$1:$C$72,2,FALSE)</f>
        <v>43.074655999999997</v>
      </c>
      <c r="N2811">
        <f>VLOOKUP(L2811,[1]Key!$A$1:$C$72,3,FALSE)</f>
        <v>-87.889011999999994</v>
      </c>
      <c r="O2811">
        <v>6</v>
      </c>
      <c r="P2811">
        <v>0</v>
      </c>
      <c r="Q2811">
        <v>0.9</v>
      </c>
      <c r="R2811">
        <v>0.9</v>
      </c>
      <c r="S2811">
        <v>36</v>
      </c>
      <c r="T2811">
        <f t="shared" si="387"/>
        <v>-1</v>
      </c>
      <c r="U2811" s="1">
        <v>42784</v>
      </c>
      <c r="V2811" s="13">
        <f t="shared" si="388"/>
        <v>42767</v>
      </c>
      <c r="W2811" s="14">
        <f t="shared" si="389"/>
        <v>42784</v>
      </c>
      <c r="X2811" s="1" t="str">
        <f t="shared" si="390"/>
        <v>Saturday</v>
      </c>
      <c r="Y2811" s="2">
        <v>0.56671296296296292</v>
      </c>
      <c r="Z2811" s="2">
        <f t="shared" si="391"/>
        <v>0.58333333333333326</v>
      </c>
      <c r="AA2811">
        <f>1</f>
        <v>1</v>
      </c>
      <c r="AB2811" s="1">
        <v>42784</v>
      </c>
      <c r="AC2811" s="13">
        <f t="shared" si="392"/>
        <v>42767</v>
      </c>
      <c r="AD2811" s="14">
        <f t="shared" si="393"/>
        <v>42784</v>
      </c>
      <c r="AE2811" s="1" t="str">
        <f t="shared" si="394"/>
        <v>Saturday</v>
      </c>
      <c r="AF2811" s="2">
        <v>0.57106481481481486</v>
      </c>
      <c r="AG2811" s="2">
        <f t="shared" si="395"/>
        <v>0.58333333333333326</v>
      </c>
      <c r="AH2811" t="s">
        <v>27</v>
      </c>
    </row>
    <row r="2812" spans="1:34" x14ac:dyDescent="0.2">
      <c r="A2812">
        <v>1282443</v>
      </c>
      <c r="B2812" t="s">
        <v>20</v>
      </c>
      <c r="C2812" t="s">
        <v>167</v>
      </c>
      <c r="D2812" t="s">
        <v>22</v>
      </c>
      <c r="E2812">
        <v>54650</v>
      </c>
      <c r="F2812" t="s">
        <v>23</v>
      </c>
      <c r="G2812" t="s">
        <v>24</v>
      </c>
      <c r="H2812">
        <v>11076</v>
      </c>
      <c r="I2812" t="s">
        <v>67</v>
      </c>
      <c r="J2812">
        <f>VLOOKUP(I2812,[1]Key!$A$1:$C$72,2,FALSE)</f>
        <v>43.074890000000003</v>
      </c>
      <c r="K2812">
        <f>VLOOKUP(I2812,[1]Key!$A$1:$C$72,3,FALSE)</f>
        <v>-87.882810000000006</v>
      </c>
      <c r="L2812" t="s">
        <v>61</v>
      </c>
      <c r="M2812">
        <f>VLOOKUP(L2812,[1]Key!$A$1:$C$72,2,FALSE)</f>
        <v>43.058619999999998</v>
      </c>
      <c r="N2812">
        <f>VLOOKUP(L2812,[1]Key!$A$1:$C$72,3,FALSE)</f>
        <v>-87.885319999999993</v>
      </c>
      <c r="O2812">
        <v>9</v>
      </c>
      <c r="P2812">
        <v>0</v>
      </c>
      <c r="Q2812">
        <v>1.4</v>
      </c>
      <c r="R2812">
        <v>1.3</v>
      </c>
      <c r="S2812">
        <v>54</v>
      </c>
      <c r="T2812">
        <f t="shared" si="387"/>
        <v>-1</v>
      </c>
      <c r="U2812" s="1">
        <v>42784</v>
      </c>
      <c r="V2812" s="13">
        <f t="shared" si="388"/>
        <v>42767</v>
      </c>
      <c r="W2812" s="14">
        <f t="shared" si="389"/>
        <v>42784</v>
      </c>
      <c r="X2812" s="1" t="str">
        <f t="shared" si="390"/>
        <v>Saturday</v>
      </c>
      <c r="Y2812" s="2">
        <v>0.56936342592592593</v>
      </c>
      <c r="Z2812" s="2">
        <f t="shared" si="391"/>
        <v>0.58333333333333326</v>
      </c>
      <c r="AA2812">
        <f>1</f>
        <v>1</v>
      </c>
      <c r="AB2812" s="1">
        <v>42784</v>
      </c>
      <c r="AC2812" s="13">
        <f t="shared" si="392"/>
        <v>42767</v>
      </c>
      <c r="AD2812" s="14">
        <f t="shared" si="393"/>
        <v>42784</v>
      </c>
      <c r="AE2812" s="1" t="str">
        <f t="shared" si="394"/>
        <v>Saturday</v>
      </c>
      <c r="AF2812" s="2">
        <v>0.57537037037037042</v>
      </c>
      <c r="AG2812" s="2">
        <f t="shared" si="395"/>
        <v>0.58333333333333326</v>
      </c>
      <c r="AH2812" t="s">
        <v>27</v>
      </c>
    </row>
    <row r="2813" spans="1:34" x14ac:dyDescent="0.2">
      <c r="A2813">
        <v>1273234</v>
      </c>
      <c r="B2813" t="s">
        <v>20</v>
      </c>
      <c r="C2813" t="s">
        <v>166</v>
      </c>
      <c r="D2813" t="s">
        <v>46</v>
      </c>
      <c r="E2813">
        <v>60014</v>
      </c>
      <c r="F2813" t="s">
        <v>23</v>
      </c>
      <c r="G2813" t="s">
        <v>108</v>
      </c>
      <c r="H2813">
        <v>5573</v>
      </c>
      <c r="I2813" t="s">
        <v>70</v>
      </c>
      <c r="J2813">
        <f>VLOOKUP(I2813,[1]Key!$A$1:$C$72,2,FALSE)</f>
        <v>43.053040000000003</v>
      </c>
      <c r="K2813">
        <f>VLOOKUP(I2813,[1]Key!$A$1:$C$72,3,FALSE)</f>
        <v>-87.897660000000002</v>
      </c>
      <c r="L2813" t="s">
        <v>48</v>
      </c>
      <c r="M2813">
        <f>VLOOKUP(L2813,[1]Key!$A$1:$C$72,2,FALSE)</f>
        <v>43.05097</v>
      </c>
      <c r="N2813">
        <f>VLOOKUP(L2813,[1]Key!$A$1:$C$72,3,FALSE)</f>
        <v>-87.906440000000003</v>
      </c>
      <c r="O2813">
        <v>4</v>
      </c>
      <c r="P2813">
        <v>0</v>
      </c>
      <c r="Q2813">
        <v>0.6</v>
      </c>
      <c r="R2813">
        <v>0.6</v>
      </c>
      <c r="S2813">
        <v>24</v>
      </c>
      <c r="T2813">
        <f t="shared" si="387"/>
        <v>-1</v>
      </c>
      <c r="U2813" s="1">
        <v>42784</v>
      </c>
      <c r="V2813" s="13">
        <f t="shared" si="388"/>
        <v>42767</v>
      </c>
      <c r="W2813" s="14">
        <f t="shared" si="389"/>
        <v>42784</v>
      </c>
      <c r="X2813" s="1" t="str">
        <f t="shared" si="390"/>
        <v>Saturday</v>
      </c>
      <c r="Y2813" s="2">
        <v>0.57008101851851845</v>
      </c>
      <c r="Z2813" s="2">
        <f t="shared" si="391"/>
        <v>0.58333333333333326</v>
      </c>
      <c r="AA2813">
        <f>1</f>
        <v>1</v>
      </c>
      <c r="AB2813" s="1">
        <v>42784</v>
      </c>
      <c r="AC2813" s="13">
        <f t="shared" si="392"/>
        <v>42767</v>
      </c>
      <c r="AD2813" s="14">
        <f t="shared" si="393"/>
        <v>42784</v>
      </c>
      <c r="AE2813" s="1" t="str">
        <f t="shared" si="394"/>
        <v>Saturday</v>
      </c>
      <c r="AF2813" s="2">
        <v>0.57224537037037038</v>
      </c>
      <c r="AG2813" s="2">
        <f t="shared" si="395"/>
        <v>0.58333333333333326</v>
      </c>
      <c r="AH2813" t="s">
        <v>27</v>
      </c>
    </row>
    <row r="2814" spans="1:34" x14ac:dyDescent="0.2">
      <c r="A2814">
        <v>1162897</v>
      </c>
      <c r="B2814" t="s">
        <v>20</v>
      </c>
      <c r="C2814" t="s">
        <v>28</v>
      </c>
      <c r="D2814" t="s">
        <v>22</v>
      </c>
      <c r="E2814">
        <v>53202</v>
      </c>
      <c r="F2814" t="s">
        <v>23</v>
      </c>
      <c r="G2814" t="s">
        <v>97</v>
      </c>
      <c r="H2814">
        <v>982</v>
      </c>
      <c r="I2814" t="s">
        <v>66</v>
      </c>
      <c r="J2814">
        <f>VLOOKUP(I2814,[1]Key!$A$1:$C$72,2,FALSE)</f>
        <v>43.060155999999999</v>
      </c>
      <c r="K2814">
        <f>VLOOKUP(I2814,[1]Key!$A$1:$C$72,3,FALSE)</f>
        <v>-87.881258000000003</v>
      </c>
      <c r="L2814" t="s">
        <v>66</v>
      </c>
      <c r="M2814">
        <f>VLOOKUP(L2814,[1]Key!$A$1:$C$72,2,FALSE)</f>
        <v>43.060155999999999</v>
      </c>
      <c r="N2814">
        <f>VLOOKUP(L2814,[1]Key!$A$1:$C$72,3,FALSE)</f>
        <v>-87.881258000000003</v>
      </c>
      <c r="O2814">
        <v>1</v>
      </c>
      <c r="P2814">
        <v>0</v>
      </c>
      <c r="Q2814">
        <v>0.2</v>
      </c>
      <c r="R2814">
        <v>0.1</v>
      </c>
      <c r="S2814">
        <v>6</v>
      </c>
      <c r="T2814">
        <f t="shared" si="387"/>
        <v>-1</v>
      </c>
      <c r="U2814" s="1">
        <v>42784</v>
      </c>
      <c r="V2814" s="13">
        <f t="shared" si="388"/>
        <v>42767</v>
      </c>
      <c r="W2814" s="14">
        <f t="shared" si="389"/>
        <v>42784</v>
      </c>
      <c r="X2814" s="1" t="str">
        <f t="shared" si="390"/>
        <v>Saturday</v>
      </c>
      <c r="Y2814" s="2">
        <v>0.57668981481481485</v>
      </c>
      <c r="Z2814" s="2">
        <f t="shared" si="391"/>
        <v>0.58333333333333326</v>
      </c>
      <c r="AA2814">
        <f>1</f>
        <v>1</v>
      </c>
      <c r="AB2814" s="1">
        <v>42784</v>
      </c>
      <c r="AC2814" s="13">
        <f t="shared" si="392"/>
        <v>42767</v>
      </c>
      <c r="AD2814" s="14">
        <f t="shared" si="393"/>
        <v>42784</v>
      </c>
      <c r="AE2814" s="1" t="str">
        <f t="shared" si="394"/>
        <v>Saturday</v>
      </c>
      <c r="AF2814" s="2">
        <v>0.57726851851851857</v>
      </c>
      <c r="AG2814" s="2">
        <f t="shared" si="395"/>
        <v>0.58333333333333326</v>
      </c>
      <c r="AH2814" t="s">
        <v>35</v>
      </c>
    </row>
    <row r="2815" spans="1:34" x14ac:dyDescent="0.2">
      <c r="A2815">
        <v>986622</v>
      </c>
      <c r="B2815" t="s">
        <v>20</v>
      </c>
      <c r="C2815" t="s">
        <v>95</v>
      </c>
      <c r="D2815" t="s">
        <v>46</v>
      </c>
      <c r="E2815">
        <v>60085</v>
      </c>
      <c r="F2815" t="s">
        <v>23</v>
      </c>
      <c r="G2815" t="s">
        <v>24</v>
      </c>
      <c r="H2815">
        <v>11053</v>
      </c>
      <c r="I2815" t="s">
        <v>44</v>
      </c>
      <c r="J2815">
        <f>VLOOKUP(I2815,[1]Key!$A$1:$C$72,2,FALSE)</f>
        <v>43.045712999999999</v>
      </c>
      <c r="K2815">
        <f>VLOOKUP(I2815,[1]Key!$A$1:$C$72,3,FALSE)</f>
        <v>-87.899756999999994</v>
      </c>
      <c r="L2815" t="s">
        <v>80</v>
      </c>
      <c r="M2815">
        <f>VLOOKUP(L2815,[1]Key!$A$1:$C$72,2,FALSE)</f>
        <v>43.052460000000004</v>
      </c>
      <c r="N2815">
        <f>VLOOKUP(L2815,[1]Key!$A$1:$C$72,3,FALSE)</f>
        <v>-87.891000000000005</v>
      </c>
      <c r="O2815">
        <v>4</v>
      </c>
      <c r="P2815">
        <v>0</v>
      </c>
      <c r="Q2815">
        <v>0.6</v>
      </c>
      <c r="R2815">
        <v>0.6</v>
      </c>
      <c r="S2815">
        <v>24</v>
      </c>
      <c r="T2815">
        <f t="shared" si="387"/>
        <v>-1</v>
      </c>
      <c r="U2815" s="1">
        <v>42784</v>
      </c>
      <c r="V2815" s="13">
        <f t="shared" si="388"/>
        <v>42767</v>
      </c>
      <c r="W2815" s="14">
        <f t="shared" si="389"/>
        <v>42784</v>
      </c>
      <c r="X2815" s="1" t="str">
        <f t="shared" si="390"/>
        <v>Saturday</v>
      </c>
      <c r="Y2815" s="2">
        <v>0.57715277777777774</v>
      </c>
      <c r="Z2815" s="2">
        <f t="shared" si="391"/>
        <v>0.58333333333333326</v>
      </c>
      <c r="AA2815">
        <f>1</f>
        <v>1</v>
      </c>
      <c r="AB2815" s="1">
        <v>42784</v>
      </c>
      <c r="AC2815" s="13">
        <f t="shared" si="392"/>
        <v>42767</v>
      </c>
      <c r="AD2815" s="14">
        <f t="shared" si="393"/>
        <v>42784</v>
      </c>
      <c r="AE2815" s="1" t="str">
        <f t="shared" si="394"/>
        <v>Saturday</v>
      </c>
      <c r="AF2815" s="2">
        <v>0.58002314814814815</v>
      </c>
      <c r="AG2815" s="2">
        <f t="shared" si="395"/>
        <v>0.58333333333333326</v>
      </c>
      <c r="AH2815" t="s">
        <v>27</v>
      </c>
    </row>
    <row r="2816" spans="1:34" x14ac:dyDescent="0.2">
      <c r="A2816">
        <v>1257022</v>
      </c>
      <c r="B2816" t="s">
        <v>20</v>
      </c>
      <c r="C2816" t="s">
        <v>153</v>
      </c>
      <c r="D2816" t="s">
        <v>46</v>
      </c>
      <c r="E2816">
        <v>60541</v>
      </c>
      <c r="F2816" t="s">
        <v>23</v>
      </c>
      <c r="G2816" t="s">
        <v>97</v>
      </c>
      <c r="H2816">
        <v>11047</v>
      </c>
      <c r="I2816" t="s">
        <v>63</v>
      </c>
      <c r="J2816">
        <f>VLOOKUP(I2816,[1]Key!$A$1:$C$72,2,FALSE)</f>
        <v>43.078530000000001</v>
      </c>
      <c r="K2816">
        <f>VLOOKUP(I2816,[1]Key!$A$1:$C$72,3,FALSE)</f>
        <v>-87.882620000000003</v>
      </c>
      <c r="L2816" t="s">
        <v>67</v>
      </c>
      <c r="M2816">
        <f>VLOOKUP(L2816,[1]Key!$A$1:$C$72,2,FALSE)</f>
        <v>43.074890000000003</v>
      </c>
      <c r="N2816">
        <f>VLOOKUP(L2816,[1]Key!$A$1:$C$72,3,FALSE)</f>
        <v>-87.882810000000006</v>
      </c>
      <c r="O2816">
        <v>16</v>
      </c>
      <c r="P2816">
        <v>0</v>
      </c>
      <c r="Q2816">
        <v>2.4</v>
      </c>
      <c r="R2816">
        <v>2.2999999999999998</v>
      </c>
      <c r="S2816">
        <v>96</v>
      </c>
      <c r="T2816">
        <f t="shared" si="387"/>
        <v>-1</v>
      </c>
      <c r="U2816" s="1">
        <v>42784</v>
      </c>
      <c r="V2816" s="13">
        <f t="shared" si="388"/>
        <v>42767</v>
      </c>
      <c r="W2816" s="14">
        <f t="shared" si="389"/>
        <v>42784</v>
      </c>
      <c r="X2816" s="1" t="str">
        <f t="shared" si="390"/>
        <v>Saturday</v>
      </c>
      <c r="Y2816" s="2">
        <v>0.63506944444444446</v>
      </c>
      <c r="Z2816" s="2">
        <f t="shared" si="391"/>
        <v>0.625</v>
      </c>
      <c r="AA2816">
        <f>1</f>
        <v>1</v>
      </c>
      <c r="AB2816" s="1">
        <v>42784</v>
      </c>
      <c r="AC2816" s="13">
        <f t="shared" si="392"/>
        <v>42767</v>
      </c>
      <c r="AD2816" s="14">
        <f t="shared" si="393"/>
        <v>42784</v>
      </c>
      <c r="AE2816" s="1" t="str">
        <f t="shared" si="394"/>
        <v>Saturday</v>
      </c>
      <c r="AF2816" s="2">
        <v>0.64637731481481475</v>
      </c>
      <c r="AG2816" s="2">
        <f t="shared" si="395"/>
        <v>0.66666666666666663</v>
      </c>
      <c r="AH2816" t="s">
        <v>27</v>
      </c>
    </row>
    <row r="2817" spans="1:34" x14ac:dyDescent="0.2">
      <c r="A2817">
        <v>1249212</v>
      </c>
      <c r="B2817" t="s">
        <v>20</v>
      </c>
      <c r="C2817" t="s">
        <v>28</v>
      </c>
      <c r="D2817" t="s">
        <v>22</v>
      </c>
      <c r="E2817">
        <v>53213</v>
      </c>
      <c r="F2817" t="s">
        <v>23</v>
      </c>
      <c r="G2817" t="s">
        <v>97</v>
      </c>
      <c r="H2817">
        <v>5537</v>
      </c>
      <c r="I2817" t="s">
        <v>65</v>
      </c>
      <c r="J2817">
        <f>VLOOKUP(I2817,[1]Key!$A$1:$C$72,2,FALSE)</f>
        <v>43.060786</v>
      </c>
      <c r="K2817">
        <f>VLOOKUP(I2817,[1]Key!$A$1:$C$72,3,FALSE)</f>
        <v>-87.883825999999999</v>
      </c>
      <c r="L2817" t="s">
        <v>81</v>
      </c>
      <c r="M2817">
        <f>VLOOKUP(L2817,[1]Key!$A$1:$C$72,2,FALSE)</f>
        <v>43.06033</v>
      </c>
      <c r="N2817">
        <f>VLOOKUP(L2817,[1]Key!$A$1:$C$72,3,FALSE)</f>
        <v>-87.89546</v>
      </c>
      <c r="O2817">
        <v>6</v>
      </c>
      <c r="P2817">
        <v>0</v>
      </c>
      <c r="Q2817">
        <v>0.9</v>
      </c>
      <c r="R2817">
        <v>0.9</v>
      </c>
      <c r="S2817">
        <v>36</v>
      </c>
      <c r="T2817">
        <f t="shared" si="387"/>
        <v>-1</v>
      </c>
      <c r="U2817" s="1">
        <v>42784</v>
      </c>
      <c r="V2817" s="13">
        <f t="shared" si="388"/>
        <v>42767</v>
      </c>
      <c r="W2817" s="14">
        <f t="shared" si="389"/>
        <v>42784</v>
      </c>
      <c r="X2817" s="1" t="str">
        <f t="shared" si="390"/>
        <v>Saturday</v>
      </c>
      <c r="Y2817" s="2">
        <v>0.74896990740740732</v>
      </c>
      <c r="Z2817" s="2">
        <f t="shared" si="391"/>
        <v>0.75</v>
      </c>
      <c r="AA2817">
        <f>1</f>
        <v>1</v>
      </c>
      <c r="AB2817" s="1">
        <v>42784</v>
      </c>
      <c r="AC2817" s="13">
        <f t="shared" si="392"/>
        <v>42767</v>
      </c>
      <c r="AD2817" s="14">
        <f t="shared" si="393"/>
        <v>42784</v>
      </c>
      <c r="AE2817" s="1" t="str">
        <f t="shared" si="394"/>
        <v>Saturday</v>
      </c>
      <c r="AF2817" s="2">
        <v>0.75297453703703709</v>
      </c>
      <c r="AG2817" s="2">
        <f t="shared" si="395"/>
        <v>0.75</v>
      </c>
      <c r="AH2817" t="s">
        <v>27</v>
      </c>
    </row>
    <row r="2818" spans="1:34" x14ac:dyDescent="0.2">
      <c r="A2818">
        <v>1400126</v>
      </c>
      <c r="B2818" t="s">
        <v>20</v>
      </c>
      <c r="C2818" t="s">
        <v>28</v>
      </c>
      <c r="D2818" t="s">
        <v>22</v>
      </c>
      <c r="E2818">
        <v>53211</v>
      </c>
      <c r="F2818" t="s">
        <v>23</v>
      </c>
      <c r="G2818" t="s">
        <v>24</v>
      </c>
      <c r="H2818">
        <v>5534</v>
      </c>
      <c r="I2818" t="s">
        <v>93</v>
      </c>
      <c r="J2818">
        <f>VLOOKUP(I2818,[1]Key!$A$1:$C$72,2,FALSE)</f>
        <v>43.069021999999997</v>
      </c>
      <c r="K2818">
        <f>VLOOKUP(I2818,[1]Key!$A$1:$C$72,3,FALSE)</f>
        <v>-87.887940999999998</v>
      </c>
      <c r="L2818" t="s">
        <v>60</v>
      </c>
      <c r="M2818">
        <f>VLOOKUP(L2818,[1]Key!$A$1:$C$72,2,FALSE)</f>
        <v>43.066893999999998</v>
      </c>
      <c r="N2818">
        <f>VLOOKUP(L2818,[1]Key!$A$1:$C$72,3,FALSE)</f>
        <v>-87.877936000000005</v>
      </c>
      <c r="O2818">
        <v>5</v>
      </c>
      <c r="P2818">
        <v>0</v>
      </c>
      <c r="Q2818">
        <v>0.8</v>
      </c>
      <c r="R2818">
        <v>0.7</v>
      </c>
      <c r="S2818">
        <v>30</v>
      </c>
      <c r="T2818">
        <f t="shared" ref="T2818:T2881" si="396">-1</f>
        <v>-1</v>
      </c>
      <c r="U2818" s="1">
        <v>42784</v>
      </c>
      <c r="V2818" s="13">
        <f t="shared" ref="V2818:V2881" si="397">DATE(YEAR(U2818), MONTH(U2818), 1)</f>
        <v>42767</v>
      </c>
      <c r="W2818" s="14">
        <f t="shared" ref="W2818:W2881" si="398">U2818</f>
        <v>42784</v>
      </c>
      <c r="X2818" s="1" t="str">
        <f t="shared" ref="X2818:X2881" si="399">TEXT(W2818,"dddd")</f>
        <v>Saturday</v>
      </c>
      <c r="Y2818" s="2">
        <v>0.91157407407407398</v>
      </c>
      <c r="Z2818" s="2">
        <f t="shared" ref="Z2818:Z2881" si="400">MROUND(Y2818, "1:00")</f>
        <v>0.91666666666666663</v>
      </c>
      <c r="AA2818">
        <f>1</f>
        <v>1</v>
      </c>
      <c r="AB2818" s="1">
        <v>42784</v>
      </c>
      <c r="AC2818" s="13">
        <f t="shared" ref="AC2818:AC2881" si="401">DATE(YEAR(AB2818), MONTH(AB2818), 1)</f>
        <v>42767</v>
      </c>
      <c r="AD2818" s="14">
        <f t="shared" ref="AD2818:AD2881" si="402">AB2818</f>
        <v>42784</v>
      </c>
      <c r="AE2818" s="1" t="str">
        <f t="shared" ref="AE2818:AE2881" si="403">TEXT(AD2818,"dddd")</f>
        <v>Saturday</v>
      </c>
      <c r="AF2818" s="2">
        <v>0.91513888888888895</v>
      </c>
      <c r="AG2818" s="2">
        <f t="shared" ref="AG2818:AG2881" si="404">MROUND(AF2818, "1:00")</f>
        <v>0.91666666666666663</v>
      </c>
      <c r="AH2818" t="s">
        <v>27</v>
      </c>
    </row>
    <row r="2819" spans="1:34" x14ac:dyDescent="0.2">
      <c r="A2819">
        <v>1386043</v>
      </c>
      <c r="B2819" t="s">
        <v>20</v>
      </c>
      <c r="C2819" t="s">
        <v>28</v>
      </c>
      <c r="D2819" t="s">
        <v>22</v>
      </c>
      <c r="E2819">
        <v>53202</v>
      </c>
      <c r="F2819" t="s">
        <v>23</v>
      </c>
      <c r="G2819" t="s">
        <v>24</v>
      </c>
      <c r="H2819">
        <v>5542</v>
      </c>
      <c r="I2819" t="s">
        <v>60</v>
      </c>
      <c r="J2819">
        <f>VLOOKUP(I2819,[1]Key!$A$1:$C$72,2,FALSE)</f>
        <v>43.066893999999998</v>
      </c>
      <c r="K2819">
        <f>VLOOKUP(I2819,[1]Key!$A$1:$C$72,3,FALSE)</f>
        <v>-87.877936000000005</v>
      </c>
      <c r="L2819" t="s">
        <v>60</v>
      </c>
      <c r="M2819">
        <f>VLOOKUP(L2819,[1]Key!$A$1:$C$72,2,FALSE)</f>
        <v>43.066893999999998</v>
      </c>
      <c r="N2819">
        <f>VLOOKUP(L2819,[1]Key!$A$1:$C$72,3,FALSE)</f>
        <v>-87.877936000000005</v>
      </c>
      <c r="O2819">
        <v>46</v>
      </c>
      <c r="P2819">
        <v>0</v>
      </c>
      <c r="Q2819">
        <v>6.9</v>
      </c>
      <c r="R2819">
        <v>6.6</v>
      </c>
      <c r="S2819">
        <v>276</v>
      </c>
      <c r="T2819">
        <f t="shared" si="396"/>
        <v>-1</v>
      </c>
      <c r="U2819" s="1">
        <v>42784</v>
      </c>
      <c r="V2819" s="13">
        <f t="shared" si="397"/>
        <v>42767</v>
      </c>
      <c r="W2819" s="14">
        <f t="shared" si="398"/>
        <v>42784</v>
      </c>
      <c r="X2819" s="1" t="str">
        <f t="shared" si="399"/>
        <v>Saturday</v>
      </c>
      <c r="Y2819" s="2">
        <v>0.98557870370370371</v>
      </c>
      <c r="Z2819" s="2">
        <f t="shared" si="400"/>
        <v>1</v>
      </c>
      <c r="AA2819">
        <f>1</f>
        <v>1</v>
      </c>
      <c r="AB2819" s="1">
        <v>42785</v>
      </c>
      <c r="AC2819" s="13">
        <f t="shared" si="401"/>
        <v>42767</v>
      </c>
      <c r="AD2819" s="14">
        <f t="shared" si="402"/>
        <v>42785</v>
      </c>
      <c r="AE2819" s="1" t="str">
        <f t="shared" si="403"/>
        <v>Sunday</v>
      </c>
      <c r="AF2819" s="2">
        <v>1.7384259259259262E-2</v>
      </c>
      <c r="AG2819" s="2">
        <f t="shared" si="404"/>
        <v>0</v>
      </c>
      <c r="AH2819" t="s">
        <v>35</v>
      </c>
    </row>
    <row r="2820" spans="1:34" x14ac:dyDescent="0.2">
      <c r="A2820">
        <v>1298099</v>
      </c>
      <c r="B2820" t="s">
        <v>20</v>
      </c>
      <c r="C2820" t="s">
        <v>28</v>
      </c>
      <c r="D2820" t="s">
        <v>22</v>
      </c>
      <c r="E2820">
        <v>53233</v>
      </c>
      <c r="F2820" t="s">
        <v>23</v>
      </c>
      <c r="G2820" t="s">
        <v>24</v>
      </c>
      <c r="H2820">
        <v>78</v>
      </c>
      <c r="I2820" t="s">
        <v>32</v>
      </c>
      <c r="J2820">
        <f>VLOOKUP(I2820,[1]Key!$A$1:$C$72,2,FALSE)</f>
        <v>43.038719999999998</v>
      </c>
      <c r="K2820">
        <f>VLOOKUP(I2820,[1]Key!$A$1:$C$72,3,FALSE)</f>
        <v>-87.905339999999995</v>
      </c>
      <c r="L2820" t="s">
        <v>85</v>
      </c>
      <c r="M2820">
        <f>VLOOKUP(L2820,[1]Key!$A$1:$C$72,2,FALSE)</f>
        <v>43.041646999999998</v>
      </c>
      <c r="N2820">
        <f>VLOOKUP(L2820,[1]Key!$A$1:$C$72,3,FALSE)</f>
        <v>-87.927257999999995</v>
      </c>
      <c r="O2820">
        <v>10</v>
      </c>
      <c r="P2820">
        <v>0</v>
      </c>
      <c r="Q2820">
        <v>1.5</v>
      </c>
      <c r="R2820">
        <v>1.4</v>
      </c>
      <c r="S2820">
        <v>60</v>
      </c>
      <c r="T2820">
        <f t="shared" si="396"/>
        <v>-1</v>
      </c>
      <c r="U2820" s="1">
        <v>42784</v>
      </c>
      <c r="V2820" s="13">
        <f t="shared" si="397"/>
        <v>42767</v>
      </c>
      <c r="W2820" s="14">
        <f t="shared" si="398"/>
        <v>42784</v>
      </c>
      <c r="X2820" s="1" t="str">
        <f t="shared" si="399"/>
        <v>Saturday</v>
      </c>
      <c r="Y2820" s="2">
        <v>0.99796296296296294</v>
      </c>
      <c r="Z2820" s="2">
        <f t="shared" si="400"/>
        <v>1</v>
      </c>
      <c r="AA2820">
        <f>1</f>
        <v>1</v>
      </c>
      <c r="AB2820" s="1">
        <v>42785</v>
      </c>
      <c r="AC2820" s="13">
        <f t="shared" si="401"/>
        <v>42767</v>
      </c>
      <c r="AD2820" s="14">
        <f t="shared" si="402"/>
        <v>42785</v>
      </c>
      <c r="AE2820" s="1" t="str">
        <f t="shared" si="403"/>
        <v>Sunday</v>
      </c>
      <c r="AF2820" s="2">
        <v>4.9305555555555552E-3</v>
      </c>
      <c r="AG2820" s="2">
        <f t="shared" si="404"/>
        <v>0</v>
      </c>
      <c r="AH2820" t="s">
        <v>27</v>
      </c>
    </row>
    <row r="2821" spans="1:34" x14ac:dyDescent="0.2">
      <c r="A2821">
        <v>1360169</v>
      </c>
      <c r="B2821" t="s">
        <v>20</v>
      </c>
      <c r="C2821" t="s">
        <v>106</v>
      </c>
      <c r="D2821" t="s">
        <v>22</v>
      </c>
      <c r="E2821">
        <v>53121</v>
      </c>
      <c r="F2821" t="s">
        <v>23</v>
      </c>
      <c r="G2821" t="s">
        <v>24</v>
      </c>
      <c r="H2821">
        <v>17</v>
      </c>
      <c r="I2821" t="s">
        <v>81</v>
      </c>
      <c r="J2821">
        <f>VLOOKUP(I2821,[1]Key!$A$1:$C$72,2,FALSE)</f>
        <v>43.06033</v>
      </c>
      <c r="K2821">
        <f>VLOOKUP(I2821,[1]Key!$A$1:$C$72,3,FALSE)</f>
        <v>-87.89546</v>
      </c>
      <c r="L2821" t="s">
        <v>78</v>
      </c>
      <c r="M2821">
        <f>VLOOKUP(L2821,[1]Key!$A$1:$C$72,2,FALSE)</f>
        <v>43.060250000000003</v>
      </c>
      <c r="N2821">
        <f>VLOOKUP(L2821,[1]Key!$A$1:$C$72,3,FALSE)</f>
        <v>-87.892169999999993</v>
      </c>
      <c r="O2821">
        <v>1</v>
      </c>
      <c r="P2821">
        <v>0</v>
      </c>
      <c r="Q2821">
        <v>0.2</v>
      </c>
      <c r="R2821">
        <v>0.1</v>
      </c>
      <c r="S2821">
        <v>6</v>
      </c>
      <c r="T2821">
        <f t="shared" si="396"/>
        <v>-1</v>
      </c>
      <c r="U2821" s="1">
        <v>42785</v>
      </c>
      <c r="V2821" s="13">
        <f t="shared" si="397"/>
        <v>42767</v>
      </c>
      <c r="W2821" s="14">
        <f t="shared" si="398"/>
        <v>42785</v>
      </c>
      <c r="X2821" s="1" t="str">
        <f t="shared" si="399"/>
        <v>Sunday</v>
      </c>
      <c r="Y2821" s="2">
        <v>2.5034722222222222E-2</v>
      </c>
      <c r="Z2821" s="2">
        <f t="shared" si="400"/>
        <v>4.1666666666666664E-2</v>
      </c>
      <c r="AA2821">
        <f>1</f>
        <v>1</v>
      </c>
      <c r="AB2821" s="1">
        <v>42785</v>
      </c>
      <c r="AC2821" s="13">
        <f t="shared" si="401"/>
        <v>42767</v>
      </c>
      <c r="AD2821" s="14">
        <f t="shared" si="402"/>
        <v>42785</v>
      </c>
      <c r="AE2821" s="1" t="str">
        <f t="shared" si="403"/>
        <v>Sunday</v>
      </c>
      <c r="AF2821" s="2">
        <v>2.5949074074074072E-2</v>
      </c>
      <c r="AG2821" s="2">
        <f t="shared" si="404"/>
        <v>4.1666666666666664E-2</v>
      </c>
      <c r="AH2821" t="s">
        <v>27</v>
      </c>
    </row>
    <row r="2822" spans="1:34" x14ac:dyDescent="0.2">
      <c r="A2822">
        <v>1251108</v>
      </c>
      <c r="B2822" t="s">
        <v>20</v>
      </c>
      <c r="C2822" t="s">
        <v>110</v>
      </c>
      <c r="D2822" t="s">
        <v>22</v>
      </c>
      <c r="E2822">
        <v>54913</v>
      </c>
      <c r="F2822" t="s">
        <v>23</v>
      </c>
      <c r="G2822" t="s">
        <v>97</v>
      </c>
      <c r="H2822">
        <v>5496</v>
      </c>
      <c r="I2822" t="s">
        <v>81</v>
      </c>
      <c r="J2822">
        <f>VLOOKUP(I2822,[1]Key!$A$1:$C$72,2,FALSE)</f>
        <v>43.06033</v>
      </c>
      <c r="K2822">
        <f>VLOOKUP(I2822,[1]Key!$A$1:$C$72,3,FALSE)</f>
        <v>-87.89546</v>
      </c>
      <c r="L2822" t="s">
        <v>78</v>
      </c>
      <c r="M2822">
        <f>VLOOKUP(L2822,[1]Key!$A$1:$C$72,2,FALSE)</f>
        <v>43.060250000000003</v>
      </c>
      <c r="N2822">
        <f>VLOOKUP(L2822,[1]Key!$A$1:$C$72,3,FALSE)</f>
        <v>-87.892169999999993</v>
      </c>
      <c r="O2822">
        <v>1</v>
      </c>
      <c r="P2822">
        <v>0</v>
      </c>
      <c r="Q2822">
        <v>0.2</v>
      </c>
      <c r="R2822">
        <v>0.1</v>
      </c>
      <c r="S2822">
        <v>6</v>
      </c>
      <c r="T2822">
        <f t="shared" si="396"/>
        <v>-1</v>
      </c>
      <c r="U2822" s="1">
        <v>42785</v>
      </c>
      <c r="V2822" s="13">
        <f t="shared" si="397"/>
        <v>42767</v>
      </c>
      <c r="W2822" s="14">
        <f t="shared" si="398"/>
        <v>42785</v>
      </c>
      <c r="X2822" s="1" t="str">
        <f t="shared" si="399"/>
        <v>Sunday</v>
      </c>
      <c r="Y2822" s="2">
        <v>3.4942129629629635E-2</v>
      </c>
      <c r="Z2822" s="2">
        <f t="shared" si="400"/>
        <v>4.1666666666666664E-2</v>
      </c>
      <c r="AA2822">
        <f>1</f>
        <v>1</v>
      </c>
      <c r="AB2822" s="1">
        <v>42785</v>
      </c>
      <c r="AC2822" s="13">
        <f t="shared" si="401"/>
        <v>42767</v>
      </c>
      <c r="AD2822" s="14">
        <f t="shared" si="402"/>
        <v>42785</v>
      </c>
      <c r="AE2822" s="1" t="str">
        <f t="shared" si="403"/>
        <v>Sunday</v>
      </c>
      <c r="AF2822" s="2">
        <v>3.577546296296296E-2</v>
      </c>
      <c r="AG2822" s="2">
        <f t="shared" si="404"/>
        <v>4.1666666666666664E-2</v>
      </c>
      <c r="AH2822" t="s">
        <v>27</v>
      </c>
    </row>
    <row r="2823" spans="1:34" x14ac:dyDescent="0.2">
      <c r="A2823">
        <v>1017964</v>
      </c>
      <c r="B2823" t="s">
        <v>20</v>
      </c>
      <c r="C2823" t="s">
        <v>28</v>
      </c>
      <c r="D2823" t="s">
        <v>22</v>
      </c>
      <c r="E2823">
        <v>53202</v>
      </c>
      <c r="F2823" t="s">
        <v>23</v>
      </c>
      <c r="G2823" t="s">
        <v>24</v>
      </c>
      <c r="H2823">
        <v>42</v>
      </c>
      <c r="I2823" t="s">
        <v>61</v>
      </c>
      <c r="J2823">
        <f>VLOOKUP(I2823,[1]Key!$A$1:$C$72,2,FALSE)</f>
        <v>43.058619999999998</v>
      </c>
      <c r="K2823">
        <f>VLOOKUP(I2823,[1]Key!$A$1:$C$72,3,FALSE)</f>
        <v>-87.885319999999993</v>
      </c>
      <c r="L2823" t="s">
        <v>61</v>
      </c>
      <c r="M2823">
        <f>VLOOKUP(L2823,[1]Key!$A$1:$C$72,2,FALSE)</f>
        <v>43.058619999999998</v>
      </c>
      <c r="N2823">
        <f>VLOOKUP(L2823,[1]Key!$A$1:$C$72,3,FALSE)</f>
        <v>-87.885319999999993</v>
      </c>
      <c r="O2823">
        <v>1</v>
      </c>
      <c r="P2823">
        <v>0</v>
      </c>
      <c r="Q2823">
        <v>0.2</v>
      </c>
      <c r="R2823">
        <v>0.1</v>
      </c>
      <c r="S2823">
        <v>6</v>
      </c>
      <c r="T2823">
        <f t="shared" si="396"/>
        <v>-1</v>
      </c>
      <c r="U2823" s="1">
        <v>42785</v>
      </c>
      <c r="V2823" s="13">
        <f t="shared" si="397"/>
        <v>42767</v>
      </c>
      <c r="W2823" s="14">
        <f t="shared" si="398"/>
        <v>42785</v>
      </c>
      <c r="X2823" s="1" t="str">
        <f t="shared" si="399"/>
        <v>Sunday</v>
      </c>
      <c r="Y2823" s="2">
        <v>0.37429398148148146</v>
      </c>
      <c r="Z2823" s="2">
        <f t="shared" si="400"/>
        <v>0.375</v>
      </c>
      <c r="AA2823">
        <f>1</f>
        <v>1</v>
      </c>
      <c r="AB2823" s="1">
        <v>42785</v>
      </c>
      <c r="AC2823" s="13">
        <f t="shared" si="401"/>
        <v>42767</v>
      </c>
      <c r="AD2823" s="14">
        <f t="shared" si="402"/>
        <v>42785</v>
      </c>
      <c r="AE2823" s="1" t="str">
        <f t="shared" si="403"/>
        <v>Sunday</v>
      </c>
      <c r="AF2823" s="2">
        <v>0.37467592592592597</v>
      </c>
      <c r="AG2823" s="2">
        <f t="shared" si="404"/>
        <v>0.375</v>
      </c>
      <c r="AH2823" t="s">
        <v>35</v>
      </c>
    </row>
    <row r="2824" spans="1:34" x14ac:dyDescent="0.2">
      <c r="A2824">
        <v>1387054</v>
      </c>
      <c r="B2824" t="s">
        <v>20</v>
      </c>
      <c r="C2824" t="s">
        <v>21</v>
      </c>
      <c r="D2824" t="s">
        <v>22</v>
      </c>
      <c r="E2824">
        <v>53213</v>
      </c>
      <c r="F2824" t="s">
        <v>23</v>
      </c>
      <c r="G2824" t="s">
        <v>24</v>
      </c>
      <c r="H2824">
        <v>5559</v>
      </c>
      <c r="I2824" t="s">
        <v>59</v>
      </c>
      <c r="J2824">
        <f>VLOOKUP(I2824,[1]Key!$A$1:$C$72,2,FALSE)</f>
        <v>43.060580000000002</v>
      </c>
      <c r="K2824">
        <f>VLOOKUP(I2824,[1]Key!$A$1:$C$72,3,FALSE)</f>
        <v>-87.998589999999993</v>
      </c>
      <c r="L2824" t="s">
        <v>56</v>
      </c>
      <c r="M2824">
        <f>VLOOKUP(L2824,[1]Key!$A$1:$C$72,2,FALSE)</f>
        <v>43.059550000000002</v>
      </c>
      <c r="N2824">
        <f>VLOOKUP(L2824,[1]Key!$A$1:$C$72,3,FALSE)</f>
        <v>-88.008840000000006</v>
      </c>
      <c r="O2824">
        <v>8</v>
      </c>
      <c r="P2824">
        <v>0</v>
      </c>
      <c r="Q2824">
        <v>1.2</v>
      </c>
      <c r="R2824">
        <v>1.1000000000000001</v>
      </c>
      <c r="S2824">
        <v>48</v>
      </c>
      <c r="T2824">
        <f t="shared" si="396"/>
        <v>-1</v>
      </c>
      <c r="U2824" s="1">
        <v>42785</v>
      </c>
      <c r="V2824" s="13">
        <f t="shared" si="397"/>
        <v>42767</v>
      </c>
      <c r="W2824" s="14">
        <f t="shared" si="398"/>
        <v>42785</v>
      </c>
      <c r="X2824" s="1" t="str">
        <f t="shared" si="399"/>
        <v>Sunday</v>
      </c>
      <c r="Y2824" s="2">
        <v>0.37972222222222224</v>
      </c>
      <c r="Z2824" s="2">
        <f t="shared" si="400"/>
        <v>0.375</v>
      </c>
      <c r="AA2824">
        <f>1</f>
        <v>1</v>
      </c>
      <c r="AB2824" s="1">
        <v>42785</v>
      </c>
      <c r="AC2824" s="13">
        <f t="shared" si="401"/>
        <v>42767</v>
      </c>
      <c r="AD2824" s="14">
        <f t="shared" si="402"/>
        <v>42785</v>
      </c>
      <c r="AE2824" s="1" t="str">
        <f t="shared" si="403"/>
        <v>Sunday</v>
      </c>
      <c r="AF2824" s="2">
        <v>0.38489583333333338</v>
      </c>
      <c r="AG2824" s="2">
        <f t="shared" si="404"/>
        <v>0.375</v>
      </c>
      <c r="AH2824" t="s">
        <v>27</v>
      </c>
    </row>
    <row r="2825" spans="1:34" x14ac:dyDescent="0.2">
      <c r="A2825">
        <v>1383490</v>
      </c>
      <c r="B2825" t="s">
        <v>20</v>
      </c>
      <c r="C2825" t="s">
        <v>28</v>
      </c>
      <c r="D2825" t="s">
        <v>22</v>
      </c>
      <c r="E2825">
        <v>53202</v>
      </c>
      <c r="F2825" t="s">
        <v>23</v>
      </c>
      <c r="G2825" t="s">
        <v>108</v>
      </c>
      <c r="H2825">
        <v>234</v>
      </c>
      <c r="I2825" t="s">
        <v>34</v>
      </c>
      <c r="J2825">
        <f>VLOOKUP(I2825,[1]Key!$A$1:$C$72,2,FALSE)</f>
        <v>43.036900000000003</v>
      </c>
      <c r="K2825">
        <f>VLOOKUP(I2825,[1]Key!$A$1:$C$72,3,FALSE)</f>
        <v>-87.89667</v>
      </c>
      <c r="L2825" t="s">
        <v>61</v>
      </c>
      <c r="M2825">
        <f>VLOOKUP(L2825,[1]Key!$A$1:$C$72,2,FALSE)</f>
        <v>43.058619999999998</v>
      </c>
      <c r="N2825">
        <f>VLOOKUP(L2825,[1]Key!$A$1:$C$72,3,FALSE)</f>
        <v>-87.885319999999993</v>
      </c>
      <c r="O2825">
        <v>27</v>
      </c>
      <c r="P2825">
        <v>2</v>
      </c>
      <c r="Q2825">
        <v>4.0999999999999996</v>
      </c>
      <c r="R2825">
        <v>3.8</v>
      </c>
      <c r="S2825">
        <v>162</v>
      </c>
      <c r="T2825">
        <f t="shared" si="396"/>
        <v>-1</v>
      </c>
      <c r="U2825" s="1">
        <v>42785</v>
      </c>
      <c r="V2825" s="13">
        <f t="shared" si="397"/>
        <v>42767</v>
      </c>
      <c r="W2825" s="14">
        <f t="shared" si="398"/>
        <v>42785</v>
      </c>
      <c r="X2825" s="1" t="str">
        <f t="shared" si="399"/>
        <v>Sunday</v>
      </c>
      <c r="Y2825" s="2">
        <v>0.42687499999999995</v>
      </c>
      <c r="Z2825" s="2">
        <f t="shared" si="400"/>
        <v>0.41666666666666663</v>
      </c>
      <c r="AA2825">
        <f>1</f>
        <v>1</v>
      </c>
      <c r="AB2825" s="1">
        <v>42785</v>
      </c>
      <c r="AC2825" s="13">
        <f t="shared" si="401"/>
        <v>42767</v>
      </c>
      <c r="AD2825" s="14">
        <f t="shared" si="402"/>
        <v>42785</v>
      </c>
      <c r="AE2825" s="1" t="str">
        <f t="shared" si="403"/>
        <v>Sunday</v>
      </c>
      <c r="AF2825" s="2">
        <v>0.44539351851851849</v>
      </c>
      <c r="AG2825" s="2">
        <f t="shared" si="404"/>
        <v>0.45833333333333331</v>
      </c>
      <c r="AH2825" t="s">
        <v>27</v>
      </c>
    </row>
    <row r="2826" spans="1:34" x14ac:dyDescent="0.2">
      <c r="A2826">
        <v>1426100</v>
      </c>
      <c r="B2826" t="s">
        <v>20</v>
      </c>
      <c r="C2826" t="s">
        <v>100</v>
      </c>
      <c r="D2826" t="s">
        <v>22</v>
      </c>
      <c r="E2826">
        <v>53233</v>
      </c>
      <c r="F2826" t="s">
        <v>23</v>
      </c>
      <c r="G2826" t="s">
        <v>24</v>
      </c>
      <c r="H2826">
        <v>5456</v>
      </c>
      <c r="I2826" t="s">
        <v>62</v>
      </c>
      <c r="J2826">
        <f>VLOOKUP(I2826,[1]Key!$A$1:$C$72,2,FALSE)</f>
        <v>43.058010000000003</v>
      </c>
      <c r="K2826">
        <f>VLOOKUP(I2826,[1]Key!$A$1:$C$72,3,FALSE)</f>
        <v>-87.877300000000005</v>
      </c>
      <c r="L2826" t="s">
        <v>39</v>
      </c>
      <c r="M2826">
        <f>VLOOKUP(L2826,[1]Key!$A$1:$C$72,2,FALSE)</f>
        <v>43.03913</v>
      </c>
      <c r="N2826">
        <f>VLOOKUP(L2826,[1]Key!$A$1:$C$72,3,FALSE)</f>
        <v>-87.916150000000002</v>
      </c>
      <c r="O2826">
        <v>22</v>
      </c>
      <c r="P2826">
        <v>0</v>
      </c>
      <c r="Q2826">
        <v>3.3</v>
      </c>
      <c r="R2826">
        <v>3.1</v>
      </c>
      <c r="S2826">
        <v>132</v>
      </c>
      <c r="T2826">
        <f t="shared" si="396"/>
        <v>-1</v>
      </c>
      <c r="U2826" s="1">
        <v>42785</v>
      </c>
      <c r="V2826" s="13">
        <f t="shared" si="397"/>
        <v>42767</v>
      </c>
      <c r="W2826" s="14">
        <f t="shared" si="398"/>
        <v>42785</v>
      </c>
      <c r="X2826" s="1" t="str">
        <f t="shared" si="399"/>
        <v>Sunday</v>
      </c>
      <c r="Y2826" s="2">
        <v>0.44635416666666666</v>
      </c>
      <c r="Z2826" s="2">
        <f t="shared" si="400"/>
        <v>0.45833333333333331</v>
      </c>
      <c r="AA2826">
        <f>1</f>
        <v>1</v>
      </c>
      <c r="AB2826" s="1">
        <v>42785</v>
      </c>
      <c r="AC2826" s="13">
        <f t="shared" si="401"/>
        <v>42767</v>
      </c>
      <c r="AD2826" s="14">
        <f t="shared" si="402"/>
        <v>42785</v>
      </c>
      <c r="AE2826" s="1" t="str">
        <f t="shared" si="403"/>
        <v>Sunday</v>
      </c>
      <c r="AF2826" s="2">
        <v>0.46179398148148149</v>
      </c>
      <c r="AG2826" s="2">
        <f t="shared" si="404"/>
        <v>0.45833333333333331</v>
      </c>
      <c r="AH2826" t="s">
        <v>27</v>
      </c>
    </row>
    <row r="2827" spans="1:34" x14ac:dyDescent="0.2">
      <c r="A2827">
        <v>1243444</v>
      </c>
      <c r="B2827" t="s">
        <v>20</v>
      </c>
      <c r="C2827" t="s">
        <v>28</v>
      </c>
      <c r="D2827" t="s">
        <v>165</v>
      </c>
      <c r="E2827">
        <v>53212</v>
      </c>
      <c r="F2827" t="s">
        <v>23</v>
      </c>
      <c r="G2827" t="s">
        <v>97</v>
      </c>
      <c r="H2827">
        <v>2</v>
      </c>
      <c r="I2827" t="s">
        <v>81</v>
      </c>
      <c r="J2827">
        <f>VLOOKUP(I2827,[1]Key!$A$1:$C$72,2,FALSE)</f>
        <v>43.06033</v>
      </c>
      <c r="K2827">
        <f>VLOOKUP(I2827,[1]Key!$A$1:$C$72,3,FALSE)</f>
        <v>-87.89546</v>
      </c>
      <c r="L2827" t="s">
        <v>30</v>
      </c>
      <c r="M2827">
        <f>VLOOKUP(L2827,[1]Key!$A$1:$C$72,2,FALSE)</f>
        <v>43.05847</v>
      </c>
      <c r="N2827">
        <f>VLOOKUP(L2827,[1]Key!$A$1:$C$72,3,FALSE)</f>
        <v>-87.898079999999993</v>
      </c>
      <c r="O2827">
        <v>14</v>
      </c>
      <c r="P2827">
        <v>0</v>
      </c>
      <c r="Q2827">
        <v>2.1</v>
      </c>
      <c r="R2827">
        <v>2</v>
      </c>
      <c r="S2827">
        <v>84</v>
      </c>
      <c r="T2827">
        <f t="shared" si="396"/>
        <v>-1</v>
      </c>
      <c r="U2827" s="1">
        <v>42785</v>
      </c>
      <c r="V2827" s="13">
        <f t="shared" si="397"/>
        <v>42767</v>
      </c>
      <c r="W2827" s="14">
        <f t="shared" si="398"/>
        <v>42785</v>
      </c>
      <c r="X2827" s="1" t="str">
        <f t="shared" si="399"/>
        <v>Sunday</v>
      </c>
      <c r="Y2827" s="2">
        <v>0.45209490740740743</v>
      </c>
      <c r="Z2827" s="2">
        <f t="shared" si="400"/>
        <v>0.45833333333333331</v>
      </c>
      <c r="AA2827">
        <f>1</f>
        <v>1</v>
      </c>
      <c r="AB2827" s="1">
        <v>42785</v>
      </c>
      <c r="AC2827" s="13">
        <f t="shared" si="401"/>
        <v>42767</v>
      </c>
      <c r="AD2827" s="14">
        <f t="shared" si="402"/>
        <v>42785</v>
      </c>
      <c r="AE2827" s="1" t="str">
        <f t="shared" si="403"/>
        <v>Sunday</v>
      </c>
      <c r="AF2827" s="2">
        <v>0.46211805555555557</v>
      </c>
      <c r="AG2827" s="2">
        <f t="shared" si="404"/>
        <v>0.45833333333333331</v>
      </c>
      <c r="AH2827" t="s">
        <v>27</v>
      </c>
    </row>
    <row r="2828" spans="1:34" x14ac:dyDescent="0.2">
      <c r="A2828">
        <v>550946</v>
      </c>
      <c r="B2828" t="s">
        <v>20</v>
      </c>
      <c r="C2828" t="s">
        <v>28</v>
      </c>
      <c r="D2828" t="s">
        <v>22</v>
      </c>
      <c r="E2828">
        <v>53202</v>
      </c>
      <c r="F2828" t="s">
        <v>23</v>
      </c>
      <c r="G2828" t="s">
        <v>24</v>
      </c>
      <c r="H2828">
        <v>5469</v>
      </c>
      <c r="I2828" t="s">
        <v>31</v>
      </c>
      <c r="J2828">
        <f>VLOOKUP(I2828,[1]Key!$A$1:$C$72,2,FALSE)</f>
        <v>43.03519</v>
      </c>
      <c r="K2828">
        <f>VLOOKUP(I2828,[1]Key!$A$1:$C$72,3,FALSE)</f>
        <v>-87.907390000000007</v>
      </c>
      <c r="L2828" t="s">
        <v>51</v>
      </c>
      <c r="M2828">
        <f>VLOOKUP(L2828,[1]Key!$A$1:$C$72,2,FALSE)</f>
        <v>43.05536</v>
      </c>
      <c r="N2828">
        <f>VLOOKUP(L2828,[1]Key!$A$1:$C$72,3,FALSE)</f>
        <v>-87.90504</v>
      </c>
      <c r="O2828">
        <v>15</v>
      </c>
      <c r="P2828">
        <v>0</v>
      </c>
      <c r="Q2828">
        <v>2.2999999999999998</v>
      </c>
      <c r="R2828">
        <v>2.1</v>
      </c>
      <c r="S2828">
        <v>90</v>
      </c>
      <c r="T2828">
        <f t="shared" si="396"/>
        <v>-1</v>
      </c>
      <c r="U2828" s="1">
        <v>42785</v>
      </c>
      <c r="V2828" s="13">
        <f t="shared" si="397"/>
        <v>42767</v>
      </c>
      <c r="W2828" s="14">
        <f t="shared" si="398"/>
        <v>42785</v>
      </c>
      <c r="X2828" s="1" t="str">
        <f t="shared" si="399"/>
        <v>Sunday</v>
      </c>
      <c r="Y2828" s="2">
        <v>0.45277777777777778</v>
      </c>
      <c r="Z2828" s="2">
        <f t="shared" si="400"/>
        <v>0.45833333333333331</v>
      </c>
      <c r="AA2828">
        <f>1</f>
        <v>1</v>
      </c>
      <c r="AB2828" s="1">
        <v>42785</v>
      </c>
      <c r="AC2828" s="13">
        <f t="shared" si="401"/>
        <v>42767</v>
      </c>
      <c r="AD2828" s="14">
        <f t="shared" si="402"/>
        <v>42785</v>
      </c>
      <c r="AE2828" s="1" t="str">
        <f t="shared" si="403"/>
        <v>Sunday</v>
      </c>
      <c r="AF2828" s="2">
        <v>0.46361111111111114</v>
      </c>
      <c r="AG2828" s="2">
        <f t="shared" si="404"/>
        <v>0.45833333333333331</v>
      </c>
      <c r="AH2828" t="s">
        <v>27</v>
      </c>
    </row>
    <row r="2829" spans="1:34" x14ac:dyDescent="0.2">
      <c r="A2829">
        <v>1509506</v>
      </c>
      <c r="B2829" t="s">
        <v>20</v>
      </c>
      <c r="C2829" t="s">
        <v>145</v>
      </c>
      <c r="D2829" t="s">
        <v>22</v>
      </c>
      <c r="E2829">
        <v>53202</v>
      </c>
      <c r="F2829" t="s">
        <v>23</v>
      </c>
      <c r="G2829" t="s">
        <v>108</v>
      </c>
      <c r="H2829">
        <v>77</v>
      </c>
      <c r="I2829" t="s">
        <v>70</v>
      </c>
      <c r="J2829">
        <f>VLOOKUP(I2829,[1]Key!$A$1:$C$72,2,FALSE)</f>
        <v>43.053040000000003</v>
      </c>
      <c r="K2829">
        <f>VLOOKUP(I2829,[1]Key!$A$1:$C$72,3,FALSE)</f>
        <v>-87.897660000000002</v>
      </c>
      <c r="L2829" t="s">
        <v>36</v>
      </c>
      <c r="M2829">
        <f>VLOOKUP(L2829,[1]Key!$A$1:$C$72,2,FALSE)</f>
        <v>43.038580000000003</v>
      </c>
      <c r="N2829">
        <f>VLOOKUP(L2829,[1]Key!$A$1:$C$72,3,FALSE)</f>
        <v>-87.90934</v>
      </c>
      <c r="O2829">
        <v>26</v>
      </c>
      <c r="P2829">
        <v>2</v>
      </c>
      <c r="Q2829">
        <v>3.9</v>
      </c>
      <c r="R2829">
        <v>3.7</v>
      </c>
      <c r="S2829">
        <v>156</v>
      </c>
      <c r="T2829">
        <f t="shared" si="396"/>
        <v>-1</v>
      </c>
      <c r="U2829" s="1">
        <v>42785</v>
      </c>
      <c r="V2829" s="13">
        <f t="shared" si="397"/>
        <v>42767</v>
      </c>
      <c r="W2829" s="14">
        <f t="shared" si="398"/>
        <v>42785</v>
      </c>
      <c r="X2829" s="1" t="str">
        <f t="shared" si="399"/>
        <v>Sunday</v>
      </c>
      <c r="Y2829" s="2">
        <v>0.50561342592592595</v>
      </c>
      <c r="Z2829" s="2">
        <f t="shared" si="400"/>
        <v>0.5</v>
      </c>
      <c r="AA2829">
        <f>1</f>
        <v>1</v>
      </c>
      <c r="AB2829" s="1">
        <v>42785</v>
      </c>
      <c r="AC2829" s="13">
        <f t="shared" si="401"/>
        <v>42767</v>
      </c>
      <c r="AD2829" s="14">
        <f t="shared" si="402"/>
        <v>42785</v>
      </c>
      <c r="AE2829" s="1" t="str">
        <f t="shared" si="403"/>
        <v>Sunday</v>
      </c>
      <c r="AF2829" s="2">
        <v>0.52406249999999999</v>
      </c>
      <c r="AG2829" s="2">
        <f t="shared" si="404"/>
        <v>0.54166666666666663</v>
      </c>
      <c r="AH2829" t="s">
        <v>27</v>
      </c>
    </row>
    <row r="2830" spans="1:34" x14ac:dyDescent="0.2">
      <c r="A2830">
        <v>1154367</v>
      </c>
      <c r="B2830" t="s">
        <v>20</v>
      </c>
      <c r="C2830" t="s">
        <v>28</v>
      </c>
      <c r="D2830" t="s">
        <v>22</v>
      </c>
      <c r="E2830">
        <v>53202</v>
      </c>
      <c r="F2830" t="s">
        <v>23</v>
      </c>
      <c r="G2830" t="s">
        <v>24</v>
      </c>
      <c r="H2830">
        <v>5507</v>
      </c>
      <c r="I2830" t="s">
        <v>32</v>
      </c>
      <c r="J2830">
        <f>VLOOKUP(I2830,[1]Key!$A$1:$C$72,2,FALSE)</f>
        <v>43.038719999999998</v>
      </c>
      <c r="K2830">
        <f>VLOOKUP(I2830,[1]Key!$A$1:$C$72,3,FALSE)</f>
        <v>-87.905339999999995</v>
      </c>
      <c r="L2830" t="s">
        <v>37</v>
      </c>
      <c r="M2830">
        <f>VLOOKUP(L2830,[1]Key!$A$1:$C$72,2,FALSE)</f>
        <v>43.031320000000001</v>
      </c>
      <c r="N2830">
        <f>VLOOKUP(L2830,[1]Key!$A$1:$C$72,3,FALSE)</f>
        <v>-87.904259999999994</v>
      </c>
      <c r="O2830">
        <v>6</v>
      </c>
      <c r="P2830">
        <v>0</v>
      </c>
      <c r="Q2830">
        <v>0.9</v>
      </c>
      <c r="R2830">
        <v>0.9</v>
      </c>
      <c r="S2830">
        <v>36</v>
      </c>
      <c r="T2830">
        <f t="shared" si="396"/>
        <v>-1</v>
      </c>
      <c r="U2830" s="1">
        <v>42785</v>
      </c>
      <c r="V2830" s="13">
        <f t="shared" si="397"/>
        <v>42767</v>
      </c>
      <c r="W2830" s="14">
        <f t="shared" si="398"/>
        <v>42785</v>
      </c>
      <c r="X2830" s="1" t="str">
        <f t="shared" si="399"/>
        <v>Sunday</v>
      </c>
      <c r="Y2830" s="2">
        <v>0.51010416666666669</v>
      </c>
      <c r="Z2830" s="2">
        <f t="shared" si="400"/>
        <v>0.5</v>
      </c>
      <c r="AA2830">
        <f>1</f>
        <v>1</v>
      </c>
      <c r="AB2830" s="1">
        <v>42785</v>
      </c>
      <c r="AC2830" s="13">
        <f t="shared" si="401"/>
        <v>42767</v>
      </c>
      <c r="AD2830" s="14">
        <f t="shared" si="402"/>
        <v>42785</v>
      </c>
      <c r="AE2830" s="1" t="str">
        <f t="shared" si="403"/>
        <v>Sunday</v>
      </c>
      <c r="AF2830" s="2">
        <v>0.51424768518518515</v>
      </c>
      <c r="AG2830" s="2">
        <f t="shared" si="404"/>
        <v>0.5</v>
      </c>
      <c r="AH2830" t="s">
        <v>27</v>
      </c>
    </row>
    <row r="2831" spans="1:34" x14ac:dyDescent="0.2">
      <c r="A2831">
        <v>1088859</v>
      </c>
      <c r="B2831" t="s">
        <v>20</v>
      </c>
      <c r="C2831" t="s">
        <v>28</v>
      </c>
      <c r="D2831" t="s">
        <v>22</v>
      </c>
      <c r="E2831">
        <v>53211</v>
      </c>
      <c r="F2831" t="s">
        <v>23</v>
      </c>
      <c r="G2831" t="s">
        <v>97</v>
      </c>
      <c r="H2831">
        <v>5518</v>
      </c>
      <c r="I2831" t="s">
        <v>73</v>
      </c>
      <c r="J2831">
        <f>VLOOKUP(I2831,[1]Key!$A$1:$C$72,2,FALSE)</f>
        <v>43.040349999999997</v>
      </c>
      <c r="K2831">
        <f>VLOOKUP(I2831,[1]Key!$A$1:$C$72,3,FALSE)</f>
        <v>-87.920760000000001</v>
      </c>
      <c r="L2831" t="s">
        <v>30</v>
      </c>
      <c r="M2831">
        <f>VLOOKUP(L2831,[1]Key!$A$1:$C$72,2,FALSE)</f>
        <v>43.05847</v>
      </c>
      <c r="N2831">
        <f>VLOOKUP(L2831,[1]Key!$A$1:$C$72,3,FALSE)</f>
        <v>-87.898079999999993</v>
      </c>
      <c r="O2831">
        <v>23</v>
      </c>
      <c r="P2831">
        <v>0</v>
      </c>
      <c r="Q2831">
        <v>3.5</v>
      </c>
      <c r="R2831">
        <v>3.3</v>
      </c>
      <c r="S2831">
        <v>138</v>
      </c>
      <c r="T2831">
        <f t="shared" si="396"/>
        <v>-1</v>
      </c>
      <c r="U2831" s="1">
        <v>42785</v>
      </c>
      <c r="V2831" s="13">
        <f t="shared" si="397"/>
        <v>42767</v>
      </c>
      <c r="W2831" s="14">
        <f t="shared" si="398"/>
        <v>42785</v>
      </c>
      <c r="X2831" s="1" t="str">
        <f t="shared" si="399"/>
        <v>Sunday</v>
      </c>
      <c r="Y2831" s="2">
        <v>0.57741898148148152</v>
      </c>
      <c r="Z2831" s="2">
        <f t="shared" si="400"/>
        <v>0.58333333333333326</v>
      </c>
      <c r="AA2831">
        <f>1</f>
        <v>1</v>
      </c>
      <c r="AB2831" s="1">
        <v>42785</v>
      </c>
      <c r="AC2831" s="13">
        <f t="shared" si="401"/>
        <v>42767</v>
      </c>
      <c r="AD2831" s="14">
        <f t="shared" si="402"/>
        <v>42785</v>
      </c>
      <c r="AE2831" s="1" t="str">
        <f t="shared" si="403"/>
        <v>Sunday</v>
      </c>
      <c r="AF2831" s="2">
        <v>0.59326388888888892</v>
      </c>
      <c r="AG2831" s="2">
        <f t="shared" si="404"/>
        <v>0.58333333333333326</v>
      </c>
      <c r="AH2831" t="s">
        <v>27</v>
      </c>
    </row>
    <row r="2832" spans="1:34" x14ac:dyDescent="0.2">
      <c r="A2832">
        <v>1135547</v>
      </c>
      <c r="B2832" t="s">
        <v>20</v>
      </c>
      <c r="C2832" t="s">
        <v>28</v>
      </c>
      <c r="D2832" t="s">
        <v>22</v>
      </c>
      <c r="E2832">
        <v>53202</v>
      </c>
      <c r="F2832" t="s">
        <v>23</v>
      </c>
      <c r="G2832" t="s">
        <v>24</v>
      </c>
      <c r="H2832">
        <v>47</v>
      </c>
      <c r="I2832" t="s">
        <v>41</v>
      </c>
      <c r="J2832">
        <f>VLOOKUP(I2832,[1]Key!$A$1:$C$72,2,FALSE)</f>
        <v>43.04824</v>
      </c>
      <c r="K2832">
        <f>VLOOKUP(I2832,[1]Key!$A$1:$C$72,3,FALSE)</f>
        <v>-87.904970000000006</v>
      </c>
      <c r="L2832" t="s">
        <v>34</v>
      </c>
      <c r="M2832">
        <f>VLOOKUP(L2832,[1]Key!$A$1:$C$72,2,FALSE)</f>
        <v>43.036900000000003</v>
      </c>
      <c r="N2832">
        <f>VLOOKUP(L2832,[1]Key!$A$1:$C$72,3,FALSE)</f>
        <v>-87.89667</v>
      </c>
      <c r="O2832">
        <v>10</v>
      </c>
      <c r="P2832">
        <v>0</v>
      </c>
      <c r="Q2832">
        <v>1.5</v>
      </c>
      <c r="R2832">
        <v>1.4</v>
      </c>
      <c r="S2832">
        <v>60</v>
      </c>
      <c r="T2832">
        <f t="shared" si="396"/>
        <v>-1</v>
      </c>
      <c r="U2832" s="1">
        <v>42785</v>
      </c>
      <c r="V2832" s="13">
        <f t="shared" si="397"/>
        <v>42767</v>
      </c>
      <c r="W2832" s="14">
        <f t="shared" si="398"/>
        <v>42785</v>
      </c>
      <c r="X2832" s="1" t="str">
        <f t="shared" si="399"/>
        <v>Sunday</v>
      </c>
      <c r="Y2832" s="2">
        <v>0.58004629629629634</v>
      </c>
      <c r="Z2832" s="2">
        <f t="shared" si="400"/>
        <v>0.58333333333333326</v>
      </c>
      <c r="AA2832">
        <f>1</f>
        <v>1</v>
      </c>
      <c r="AB2832" s="1">
        <v>42785</v>
      </c>
      <c r="AC2832" s="13">
        <f t="shared" si="401"/>
        <v>42767</v>
      </c>
      <c r="AD2832" s="14">
        <f t="shared" si="402"/>
        <v>42785</v>
      </c>
      <c r="AE2832" s="1" t="str">
        <f t="shared" si="403"/>
        <v>Sunday</v>
      </c>
      <c r="AF2832" s="2">
        <v>0.58721064814814816</v>
      </c>
      <c r="AG2832" s="2">
        <f t="shared" si="404"/>
        <v>0.58333333333333326</v>
      </c>
      <c r="AH2832" t="s">
        <v>27</v>
      </c>
    </row>
    <row r="2833" spans="1:34" x14ac:dyDescent="0.2">
      <c r="A2833">
        <v>1246378</v>
      </c>
      <c r="B2833" t="s">
        <v>20</v>
      </c>
      <c r="C2833" t="s">
        <v>28</v>
      </c>
      <c r="D2833" t="s">
        <v>22</v>
      </c>
      <c r="E2833">
        <v>53211</v>
      </c>
      <c r="F2833" t="s">
        <v>23</v>
      </c>
      <c r="G2833" t="s">
        <v>97</v>
      </c>
      <c r="H2833">
        <v>11120</v>
      </c>
      <c r="I2833" t="s">
        <v>63</v>
      </c>
      <c r="J2833">
        <f>VLOOKUP(I2833,[1]Key!$A$1:$C$72,2,FALSE)</f>
        <v>43.078530000000001</v>
      </c>
      <c r="K2833">
        <f>VLOOKUP(I2833,[1]Key!$A$1:$C$72,3,FALSE)</f>
        <v>-87.882620000000003</v>
      </c>
      <c r="L2833" t="s">
        <v>63</v>
      </c>
      <c r="M2833">
        <f>VLOOKUP(L2833,[1]Key!$A$1:$C$72,2,FALSE)</f>
        <v>43.078530000000001</v>
      </c>
      <c r="N2833">
        <f>VLOOKUP(L2833,[1]Key!$A$1:$C$72,3,FALSE)</f>
        <v>-87.882620000000003</v>
      </c>
      <c r="O2833">
        <v>95</v>
      </c>
      <c r="P2833">
        <v>6</v>
      </c>
      <c r="Q2833">
        <v>14.3</v>
      </c>
      <c r="R2833">
        <v>13.5</v>
      </c>
      <c r="S2833">
        <v>570</v>
      </c>
      <c r="T2833">
        <f t="shared" si="396"/>
        <v>-1</v>
      </c>
      <c r="U2833" s="1">
        <v>42785</v>
      </c>
      <c r="V2833" s="13">
        <f t="shared" si="397"/>
        <v>42767</v>
      </c>
      <c r="W2833" s="14">
        <f t="shared" si="398"/>
        <v>42785</v>
      </c>
      <c r="X2833" s="1" t="str">
        <f t="shared" si="399"/>
        <v>Sunday</v>
      </c>
      <c r="Y2833" s="2">
        <v>0.58012731481481483</v>
      </c>
      <c r="Z2833" s="2">
        <f t="shared" si="400"/>
        <v>0.58333333333333326</v>
      </c>
      <c r="AA2833">
        <f>1</f>
        <v>1</v>
      </c>
      <c r="AB2833" s="1">
        <v>42785</v>
      </c>
      <c r="AC2833" s="13">
        <f t="shared" si="401"/>
        <v>42767</v>
      </c>
      <c r="AD2833" s="14">
        <f t="shared" si="402"/>
        <v>42785</v>
      </c>
      <c r="AE2833" s="1" t="str">
        <f t="shared" si="403"/>
        <v>Sunday</v>
      </c>
      <c r="AF2833" s="2">
        <v>0.6460069444444444</v>
      </c>
      <c r="AG2833" s="2">
        <f t="shared" si="404"/>
        <v>0.66666666666666663</v>
      </c>
      <c r="AH2833" t="s">
        <v>35</v>
      </c>
    </row>
    <row r="2834" spans="1:34" x14ac:dyDescent="0.2">
      <c r="A2834">
        <v>1406251</v>
      </c>
      <c r="B2834" t="s">
        <v>20</v>
      </c>
      <c r="C2834" t="s">
        <v>28</v>
      </c>
      <c r="D2834" t="s">
        <v>22</v>
      </c>
      <c r="E2834">
        <v>53211</v>
      </c>
      <c r="F2834" t="s">
        <v>23</v>
      </c>
      <c r="G2834" t="s">
        <v>24</v>
      </c>
      <c r="H2834">
        <v>5527</v>
      </c>
      <c r="I2834" t="s">
        <v>63</v>
      </c>
      <c r="J2834">
        <f>VLOOKUP(I2834,[1]Key!$A$1:$C$72,2,FALSE)</f>
        <v>43.078530000000001</v>
      </c>
      <c r="K2834">
        <f>VLOOKUP(I2834,[1]Key!$A$1:$C$72,3,FALSE)</f>
        <v>-87.882620000000003</v>
      </c>
      <c r="L2834" t="s">
        <v>61</v>
      </c>
      <c r="M2834">
        <f>VLOOKUP(L2834,[1]Key!$A$1:$C$72,2,FALSE)</f>
        <v>43.058619999999998</v>
      </c>
      <c r="N2834">
        <f>VLOOKUP(L2834,[1]Key!$A$1:$C$72,3,FALSE)</f>
        <v>-87.885319999999993</v>
      </c>
      <c r="O2834">
        <v>14</v>
      </c>
      <c r="P2834">
        <v>0</v>
      </c>
      <c r="Q2834">
        <v>2.1</v>
      </c>
      <c r="R2834">
        <v>2</v>
      </c>
      <c r="S2834">
        <v>84</v>
      </c>
      <c r="T2834">
        <f t="shared" si="396"/>
        <v>-1</v>
      </c>
      <c r="U2834" s="1">
        <v>42785</v>
      </c>
      <c r="V2834" s="13">
        <f t="shared" si="397"/>
        <v>42767</v>
      </c>
      <c r="W2834" s="14">
        <f t="shared" si="398"/>
        <v>42785</v>
      </c>
      <c r="X2834" s="1" t="str">
        <f t="shared" si="399"/>
        <v>Sunday</v>
      </c>
      <c r="Y2834" s="2">
        <v>0.60231481481481486</v>
      </c>
      <c r="Z2834" s="2">
        <f t="shared" si="400"/>
        <v>0.58333333333333326</v>
      </c>
      <c r="AA2834">
        <f>1</f>
        <v>1</v>
      </c>
      <c r="AB2834" s="1">
        <v>42785</v>
      </c>
      <c r="AC2834" s="13">
        <f t="shared" si="401"/>
        <v>42767</v>
      </c>
      <c r="AD2834" s="14">
        <f t="shared" si="402"/>
        <v>42785</v>
      </c>
      <c r="AE2834" s="1" t="str">
        <f t="shared" si="403"/>
        <v>Sunday</v>
      </c>
      <c r="AF2834" s="2">
        <v>0.61186342592592591</v>
      </c>
      <c r="AG2834" s="2">
        <f t="shared" si="404"/>
        <v>0.625</v>
      </c>
      <c r="AH2834" t="s">
        <v>27</v>
      </c>
    </row>
    <row r="2835" spans="1:34" x14ac:dyDescent="0.2">
      <c r="A2835">
        <v>1360389</v>
      </c>
      <c r="B2835" t="s">
        <v>20</v>
      </c>
      <c r="C2835" t="s">
        <v>112</v>
      </c>
      <c r="D2835" t="s">
        <v>22</v>
      </c>
      <c r="E2835">
        <v>53142</v>
      </c>
      <c r="F2835" t="s">
        <v>23</v>
      </c>
      <c r="G2835" t="s">
        <v>24</v>
      </c>
      <c r="H2835">
        <v>11120</v>
      </c>
      <c r="I2835" t="s">
        <v>63</v>
      </c>
      <c r="J2835">
        <f>VLOOKUP(I2835,[1]Key!$A$1:$C$72,2,FALSE)</f>
        <v>43.078530000000001</v>
      </c>
      <c r="K2835">
        <f>VLOOKUP(I2835,[1]Key!$A$1:$C$72,3,FALSE)</f>
        <v>-87.882620000000003</v>
      </c>
      <c r="L2835" t="s">
        <v>77</v>
      </c>
      <c r="M2835">
        <f>VLOOKUP(L2835,[1]Key!$A$1:$C$72,2,FALSE)</f>
        <v>43.074655999999997</v>
      </c>
      <c r="N2835">
        <f>VLOOKUP(L2835,[1]Key!$A$1:$C$72,3,FALSE)</f>
        <v>-87.889011999999994</v>
      </c>
      <c r="O2835">
        <v>4</v>
      </c>
      <c r="P2835">
        <v>0</v>
      </c>
      <c r="Q2835">
        <v>0.6</v>
      </c>
      <c r="R2835">
        <v>0.6</v>
      </c>
      <c r="S2835">
        <v>24</v>
      </c>
      <c r="T2835">
        <f t="shared" si="396"/>
        <v>-1</v>
      </c>
      <c r="U2835" s="1">
        <v>42785</v>
      </c>
      <c r="V2835" s="13">
        <f t="shared" si="397"/>
        <v>42767</v>
      </c>
      <c r="W2835" s="14">
        <f t="shared" si="398"/>
        <v>42785</v>
      </c>
      <c r="X2835" s="1" t="str">
        <f t="shared" si="399"/>
        <v>Sunday</v>
      </c>
      <c r="Y2835" s="2">
        <v>0.74973379629629633</v>
      </c>
      <c r="Z2835" s="2">
        <f t="shared" si="400"/>
        <v>0.75</v>
      </c>
      <c r="AA2835">
        <f>1</f>
        <v>1</v>
      </c>
      <c r="AB2835" s="1">
        <v>42785</v>
      </c>
      <c r="AC2835" s="13">
        <f t="shared" si="401"/>
        <v>42767</v>
      </c>
      <c r="AD2835" s="14">
        <f t="shared" si="402"/>
        <v>42785</v>
      </c>
      <c r="AE2835" s="1" t="str">
        <f t="shared" si="403"/>
        <v>Sunday</v>
      </c>
      <c r="AF2835" s="2">
        <v>0.75260416666666663</v>
      </c>
      <c r="AG2835" s="2">
        <f t="shared" si="404"/>
        <v>0.75</v>
      </c>
      <c r="AH2835" t="s">
        <v>27</v>
      </c>
    </row>
    <row r="2836" spans="1:34" x14ac:dyDescent="0.2">
      <c r="A2836">
        <v>1466945</v>
      </c>
      <c r="B2836" t="s">
        <v>20</v>
      </c>
      <c r="C2836" t="s">
        <v>28</v>
      </c>
      <c r="D2836" t="s">
        <v>22</v>
      </c>
      <c r="E2836">
        <v>53211</v>
      </c>
      <c r="F2836" t="s">
        <v>23</v>
      </c>
      <c r="G2836" t="s">
        <v>24</v>
      </c>
      <c r="H2836">
        <v>11141</v>
      </c>
      <c r="I2836" t="s">
        <v>93</v>
      </c>
      <c r="J2836">
        <f>VLOOKUP(I2836,[1]Key!$A$1:$C$72,2,FALSE)</f>
        <v>43.069021999999997</v>
      </c>
      <c r="K2836">
        <f>VLOOKUP(I2836,[1]Key!$A$1:$C$72,3,FALSE)</f>
        <v>-87.887940999999998</v>
      </c>
      <c r="L2836" t="s">
        <v>93</v>
      </c>
      <c r="M2836">
        <f>VLOOKUP(L2836,[1]Key!$A$1:$C$72,2,FALSE)</f>
        <v>43.069021999999997</v>
      </c>
      <c r="N2836">
        <f>VLOOKUP(L2836,[1]Key!$A$1:$C$72,3,FALSE)</f>
        <v>-87.887940999999998</v>
      </c>
      <c r="O2836">
        <v>1</v>
      </c>
      <c r="P2836">
        <v>0</v>
      </c>
      <c r="Q2836">
        <v>0.2</v>
      </c>
      <c r="R2836">
        <v>0.1</v>
      </c>
      <c r="S2836">
        <v>6</v>
      </c>
      <c r="T2836">
        <f t="shared" si="396"/>
        <v>-1</v>
      </c>
      <c r="U2836" s="1">
        <v>42785</v>
      </c>
      <c r="V2836" s="13">
        <f t="shared" si="397"/>
        <v>42767</v>
      </c>
      <c r="W2836" s="14">
        <f t="shared" si="398"/>
        <v>42785</v>
      </c>
      <c r="X2836" s="1" t="str">
        <f t="shared" si="399"/>
        <v>Sunday</v>
      </c>
      <c r="Y2836" s="2">
        <v>0.80990740740740741</v>
      </c>
      <c r="Z2836" s="2">
        <f t="shared" si="400"/>
        <v>0.79166666666666663</v>
      </c>
      <c r="AA2836">
        <f>1</f>
        <v>1</v>
      </c>
      <c r="AB2836" s="1">
        <v>42785</v>
      </c>
      <c r="AC2836" s="13">
        <f t="shared" si="401"/>
        <v>42767</v>
      </c>
      <c r="AD2836" s="14">
        <f t="shared" si="402"/>
        <v>42785</v>
      </c>
      <c r="AE2836" s="1" t="str">
        <f t="shared" si="403"/>
        <v>Sunday</v>
      </c>
      <c r="AF2836" s="2">
        <v>0.81064814814814812</v>
      </c>
      <c r="AG2836" s="2">
        <f t="shared" si="404"/>
        <v>0.79166666666666663</v>
      </c>
      <c r="AH2836" t="s">
        <v>35</v>
      </c>
    </row>
    <row r="2837" spans="1:34" x14ac:dyDescent="0.2">
      <c r="A2837">
        <v>563412</v>
      </c>
      <c r="B2837" t="s">
        <v>20</v>
      </c>
      <c r="C2837" t="s">
        <v>45</v>
      </c>
      <c r="D2837" t="s">
        <v>46</v>
      </c>
      <c r="E2837">
        <v>60043</v>
      </c>
      <c r="F2837" t="s">
        <v>23</v>
      </c>
      <c r="G2837" t="s">
        <v>24</v>
      </c>
      <c r="H2837">
        <v>5474</v>
      </c>
      <c r="I2837" t="s">
        <v>33</v>
      </c>
      <c r="J2837">
        <f>VLOOKUP(I2837,[1]Key!$A$1:$C$72,2,FALSE)</f>
        <v>43.034619999999997</v>
      </c>
      <c r="K2837">
        <f>VLOOKUP(I2837,[1]Key!$A$1:$C$72,3,FALSE)</f>
        <v>-87.917500000000004</v>
      </c>
      <c r="L2837" t="s">
        <v>47</v>
      </c>
      <c r="M2837">
        <f>VLOOKUP(L2837,[1]Key!$A$1:$C$72,2,FALSE)</f>
        <v>43.049230000000001</v>
      </c>
      <c r="N2837">
        <f>VLOOKUP(L2837,[1]Key!$A$1:$C$72,3,FALSE)</f>
        <v>-87.911940000000001</v>
      </c>
      <c r="O2837">
        <v>8</v>
      </c>
      <c r="P2837">
        <v>0</v>
      </c>
      <c r="Q2837">
        <v>1.2</v>
      </c>
      <c r="R2837">
        <v>1.1000000000000001</v>
      </c>
      <c r="S2837">
        <v>48</v>
      </c>
      <c r="T2837">
        <f t="shared" si="396"/>
        <v>-1</v>
      </c>
      <c r="U2837" s="1">
        <v>42786</v>
      </c>
      <c r="V2837" s="13">
        <f t="shared" si="397"/>
        <v>42767</v>
      </c>
      <c r="W2837" s="14">
        <f t="shared" si="398"/>
        <v>42786</v>
      </c>
      <c r="X2837" s="1" t="str">
        <f t="shared" si="399"/>
        <v>Monday</v>
      </c>
      <c r="Y2837" s="2">
        <v>0.32619212962962962</v>
      </c>
      <c r="Z2837" s="2">
        <f t="shared" si="400"/>
        <v>0.33333333333333331</v>
      </c>
      <c r="AA2837">
        <f>1</f>
        <v>1</v>
      </c>
      <c r="AB2837" s="1">
        <v>42786</v>
      </c>
      <c r="AC2837" s="13">
        <f t="shared" si="401"/>
        <v>42767</v>
      </c>
      <c r="AD2837" s="14">
        <f t="shared" si="402"/>
        <v>42786</v>
      </c>
      <c r="AE2837" s="1" t="str">
        <f t="shared" si="403"/>
        <v>Monday</v>
      </c>
      <c r="AF2837" s="2">
        <v>0.33186342592592594</v>
      </c>
      <c r="AG2837" s="2">
        <f t="shared" si="404"/>
        <v>0.33333333333333331</v>
      </c>
      <c r="AH2837" t="s">
        <v>27</v>
      </c>
    </row>
    <row r="2838" spans="1:34" x14ac:dyDescent="0.2">
      <c r="A2838">
        <v>1400126</v>
      </c>
      <c r="B2838" t="s">
        <v>20</v>
      </c>
      <c r="C2838" t="s">
        <v>28</v>
      </c>
      <c r="D2838" t="s">
        <v>22</v>
      </c>
      <c r="E2838">
        <v>53211</v>
      </c>
      <c r="F2838" t="s">
        <v>23</v>
      </c>
      <c r="G2838" t="s">
        <v>24</v>
      </c>
      <c r="H2838">
        <v>96</v>
      </c>
      <c r="I2838" t="s">
        <v>60</v>
      </c>
      <c r="J2838">
        <f>VLOOKUP(I2838,[1]Key!$A$1:$C$72,2,FALSE)</f>
        <v>43.066893999999998</v>
      </c>
      <c r="K2838">
        <f>VLOOKUP(I2838,[1]Key!$A$1:$C$72,3,FALSE)</f>
        <v>-87.877936000000005</v>
      </c>
      <c r="L2838" t="s">
        <v>67</v>
      </c>
      <c r="M2838">
        <f>VLOOKUP(L2838,[1]Key!$A$1:$C$72,2,FALSE)</f>
        <v>43.074890000000003</v>
      </c>
      <c r="N2838">
        <f>VLOOKUP(L2838,[1]Key!$A$1:$C$72,3,FALSE)</f>
        <v>-87.882810000000006</v>
      </c>
      <c r="O2838">
        <v>4</v>
      </c>
      <c r="P2838">
        <v>0</v>
      </c>
      <c r="Q2838">
        <v>0.6</v>
      </c>
      <c r="R2838">
        <v>0.6</v>
      </c>
      <c r="S2838">
        <v>24</v>
      </c>
      <c r="T2838">
        <f t="shared" si="396"/>
        <v>-1</v>
      </c>
      <c r="U2838" s="1">
        <v>42786</v>
      </c>
      <c r="V2838" s="13">
        <f t="shared" si="397"/>
        <v>42767</v>
      </c>
      <c r="W2838" s="14">
        <f t="shared" si="398"/>
        <v>42786</v>
      </c>
      <c r="X2838" s="1" t="str">
        <f t="shared" si="399"/>
        <v>Monday</v>
      </c>
      <c r="Y2838" s="2">
        <v>0.4099652777777778</v>
      </c>
      <c r="Z2838" s="2">
        <f t="shared" si="400"/>
        <v>0.41666666666666663</v>
      </c>
      <c r="AA2838">
        <f>1</f>
        <v>1</v>
      </c>
      <c r="AB2838" s="1">
        <v>42786</v>
      </c>
      <c r="AC2838" s="13">
        <f t="shared" si="401"/>
        <v>42767</v>
      </c>
      <c r="AD2838" s="14">
        <f t="shared" si="402"/>
        <v>42786</v>
      </c>
      <c r="AE2838" s="1" t="str">
        <f t="shared" si="403"/>
        <v>Monday</v>
      </c>
      <c r="AF2838" s="2">
        <v>0.41298611111111111</v>
      </c>
      <c r="AG2838" s="2">
        <f t="shared" si="404"/>
        <v>0.41666666666666663</v>
      </c>
      <c r="AH2838" t="s">
        <v>27</v>
      </c>
    </row>
    <row r="2839" spans="1:34" x14ac:dyDescent="0.2">
      <c r="A2839">
        <v>1351368</v>
      </c>
      <c r="B2839" t="s">
        <v>20</v>
      </c>
      <c r="C2839" t="s">
        <v>28</v>
      </c>
      <c r="D2839" t="s">
        <v>22</v>
      </c>
      <c r="E2839">
        <v>53202</v>
      </c>
      <c r="F2839" t="s">
        <v>23</v>
      </c>
      <c r="G2839" t="s">
        <v>24</v>
      </c>
      <c r="H2839">
        <v>993</v>
      </c>
      <c r="I2839" t="s">
        <v>31</v>
      </c>
      <c r="J2839">
        <f>VLOOKUP(I2839,[1]Key!$A$1:$C$72,2,FALSE)</f>
        <v>43.03519</v>
      </c>
      <c r="K2839">
        <f>VLOOKUP(I2839,[1]Key!$A$1:$C$72,3,FALSE)</f>
        <v>-87.907390000000007</v>
      </c>
      <c r="L2839" t="s">
        <v>79</v>
      </c>
      <c r="M2839">
        <f>VLOOKUP(L2839,[1]Key!$A$1:$C$72,2,FALSE)</f>
        <v>43.038649999999997</v>
      </c>
      <c r="N2839">
        <f>VLOOKUP(L2839,[1]Key!$A$1:$C$72,3,FALSE)</f>
        <v>-87.921930000000003</v>
      </c>
      <c r="O2839">
        <v>12</v>
      </c>
      <c r="P2839">
        <v>0</v>
      </c>
      <c r="Q2839">
        <v>1.8</v>
      </c>
      <c r="R2839">
        <v>1.7</v>
      </c>
      <c r="S2839">
        <v>72</v>
      </c>
      <c r="T2839">
        <f t="shared" si="396"/>
        <v>-1</v>
      </c>
      <c r="U2839" s="1">
        <v>42786</v>
      </c>
      <c r="V2839" s="13">
        <f t="shared" si="397"/>
        <v>42767</v>
      </c>
      <c r="W2839" s="14">
        <f t="shared" si="398"/>
        <v>42786</v>
      </c>
      <c r="X2839" s="1" t="str">
        <f t="shared" si="399"/>
        <v>Monday</v>
      </c>
      <c r="Y2839" s="2">
        <v>0.60545138888888894</v>
      </c>
      <c r="Z2839" s="2">
        <f t="shared" si="400"/>
        <v>0.625</v>
      </c>
      <c r="AA2839">
        <f>1</f>
        <v>1</v>
      </c>
      <c r="AB2839" s="1">
        <v>42786</v>
      </c>
      <c r="AC2839" s="13">
        <f t="shared" si="401"/>
        <v>42767</v>
      </c>
      <c r="AD2839" s="14">
        <f t="shared" si="402"/>
        <v>42786</v>
      </c>
      <c r="AE2839" s="1" t="str">
        <f t="shared" si="403"/>
        <v>Monday</v>
      </c>
      <c r="AF2839" s="2">
        <v>0.61341435185185189</v>
      </c>
      <c r="AG2839" s="2">
        <f t="shared" si="404"/>
        <v>0.625</v>
      </c>
      <c r="AH2839" t="s">
        <v>27</v>
      </c>
    </row>
    <row r="2840" spans="1:34" x14ac:dyDescent="0.2">
      <c r="A2840">
        <v>1251113</v>
      </c>
      <c r="B2840" t="s">
        <v>20</v>
      </c>
      <c r="C2840" t="s">
        <v>119</v>
      </c>
      <c r="D2840" t="s">
        <v>22</v>
      </c>
      <c r="E2840">
        <v>54956</v>
      </c>
      <c r="F2840" t="s">
        <v>23</v>
      </c>
      <c r="G2840" t="s">
        <v>97</v>
      </c>
      <c r="H2840">
        <v>5454</v>
      </c>
      <c r="I2840" t="s">
        <v>67</v>
      </c>
      <c r="J2840">
        <f>VLOOKUP(I2840,[1]Key!$A$1:$C$72,2,FALSE)</f>
        <v>43.074890000000003</v>
      </c>
      <c r="K2840">
        <f>VLOOKUP(I2840,[1]Key!$A$1:$C$72,3,FALSE)</f>
        <v>-87.882810000000006</v>
      </c>
      <c r="L2840" t="s">
        <v>87</v>
      </c>
      <c r="M2840">
        <f>VLOOKUP(L2840,[1]Key!$A$1:$C$72,2,FALSE)</f>
        <v>43.077359999999999</v>
      </c>
      <c r="N2840">
        <f>VLOOKUP(L2840,[1]Key!$A$1:$C$72,3,FALSE)</f>
        <v>-87.880769999999998</v>
      </c>
      <c r="O2840">
        <v>10</v>
      </c>
      <c r="P2840">
        <v>0</v>
      </c>
      <c r="Q2840">
        <v>1.5</v>
      </c>
      <c r="R2840">
        <v>1.4</v>
      </c>
      <c r="S2840">
        <v>60</v>
      </c>
      <c r="T2840">
        <f t="shared" si="396"/>
        <v>-1</v>
      </c>
      <c r="U2840" s="1">
        <v>42786</v>
      </c>
      <c r="V2840" s="13">
        <f t="shared" si="397"/>
        <v>42767</v>
      </c>
      <c r="W2840" s="14">
        <f t="shared" si="398"/>
        <v>42786</v>
      </c>
      <c r="X2840" s="1" t="str">
        <f t="shared" si="399"/>
        <v>Monday</v>
      </c>
      <c r="Y2840" s="2">
        <v>0.64443287037037034</v>
      </c>
      <c r="Z2840" s="2">
        <f t="shared" si="400"/>
        <v>0.625</v>
      </c>
      <c r="AA2840">
        <f>1</f>
        <v>1</v>
      </c>
      <c r="AB2840" s="1">
        <v>42786</v>
      </c>
      <c r="AC2840" s="13">
        <f t="shared" si="401"/>
        <v>42767</v>
      </c>
      <c r="AD2840" s="14">
        <f t="shared" si="402"/>
        <v>42786</v>
      </c>
      <c r="AE2840" s="1" t="str">
        <f t="shared" si="403"/>
        <v>Monday</v>
      </c>
      <c r="AF2840" s="2">
        <v>0.65104166666666663</v>
      </c>
      <c r="AG2840" s="2">
        <f t="shared" si="404"/>
        <v>0.66666666666666663</v>
      </c>
      <c r="AH2840" t="s">
        <v>27</v>
      </c>
    </row>
    <row r="2841" spans="1:34" x14ac:dyDescent="0.2">
      <c r="A2841">
        <v>1251113</v>
      </c>
      <c r="B2841" t="s">
        <v>20</v>
      </c>
      <c r="C2841" t="s">
        <v>119</v>
      </c>
      <c r="D2841" t="s">
        <v>22</v>
      </c>
      <c r="E2841">
        <v>54956</v>
      </c>
      <c r="F2841" t="s">
        <v>23</v>
      </c>
      <c r="G2841" t="s">
        <v>97</v>
      </c>
      <c r="H2841">
        <v>309</v>
      </c>
      <c r="I2841" t="s">
        <v>78</v>
      </c>
      <c r="J2841">
        <f>VLOOKUP(I2841,[1]Key!$A$1:$C$72,2,FALSE)</f>
        <v>43.060250000000003</v>
      </c>
      <c r="K2841">
        <f>VLOOKUP(I2841,[1]Key!$A$1:$C$72,3,FALSE)</f>
        <v>-87.892169999999993</v>
      </c>
      <c r="L2841" t="s">
        <v>78</v>
      </c>
      <c r="M2841">
        <f>VLOOKUP(L2841,[1]Key!$A$1:$C$72,2,FALSE)</f>
        <v>43.060250000000003</v>
      </c>
      <c r="N2841">
        <f>VLOOKUP(L2841,[1]Key!$A$1:$C$72,3,FALSE)</f>
        <v>-87.892169999999993</v>
      </c>
      <c r="O2841">
        <v>13</v>
      </c>
      <c r="P2841">
        <v>0</v>
      </c>
      <c r="Q2841">
        <v>2</v>
      </c>
      <c r="R2841">
        <v>1.9</v>
      </c>
      <c r="S2841">
        <v>78</v>
      </c>
      <c r="T2841">
        <f t="shared" si="396"/>
        <v>-1</v>
      </c>
      <c r="U2841" s="1">
        <v>42786</v>
      </c>
      <c r="V2841" s="13">
        <f t="shared" si="397"/>
        <v>42767</v>
      </c>
      <c r="W2841" s="14">
        <f t="shared" si="398"/>
        <v>42786</v>
      </c>
      <c r="X2841" s="1" t="str">
        <f t="shared" si="399"/>
        <v>Monday</v>
      </c>
      <c r="Y2841" s="2">
        <v>0.66732638888888884</v>
      </c>
      <c r="Z2841" s="2">
        <f t="shared" si="400"/>
        <v>0.66666666666666663</v>
      </c>
      <c r="AA2841">
        <f>1</f>
        <v>1</v>
      </c>
      <c r="AB2841" s="1">
        <v>42786</v>
      </c>
      <c r="AC2841" s="13">
        <f t="shared" si="401"/>
        <v>42767</v>
      </c>
      <c r="AD2841" s="14">
        <f t="shared" si="402"/>
        <v>42786</v>
      </c>
      <c r="AE2841" s="1" t="str">
        <f t="shared" si="403"/>
        <v>Monday</v>
      </c>
      <c r="AF2841" s="2">
        <v>0.67606481481481484</v>
      </c>
      <c r="AG2841" s="2">
        <f t="shared" si="404"/>
        <v>0.66666666666666663</v>
      </c>
      <c r="AH2841" t="s">
        <v>35</v>
      </c>
    </row>
    <row r="2842" spans="1:34" x14ac:dyDescent="0.2">
      <c r="A2842">
        <v>1400126</v>
      </c>
      <c r="B2842" t="s">
        <v>20</v>
      </c>
      <c r="C2842" t="s">
        <v>28</v>
      </c>
      <c r="D2842" t="s">
        <v>22</v>
      </c>
      <c r="E2842">
        <v>53211</v>
      </c>
      <c r="F2842" t="s">
        <v>23</v>
      </c>
      <c r="G2842" t="s">
        <v>24</v>
      </c>
      <c r="H2842">
        <v>96</v>
      </c>
      <c r="I2842" t="s">
        <v>60</v>
      </c>
      <c r="J2842">
        <f>VLOOKUP(I2842,[1]Key!$A$1:$C$72,2,FALSE)</f>
        <v>43.066893999999998</v>
      </c>
      <c r="K2842">
        <f>VLOOKUP(I2842,[1]Key!$A$1:$C$72,3,FALSE)</f>
        <v>-87.877936000000005</v>
      </c>
      <c r="L2842" t="s">
        <v>81</v>
      </c>
      <c r="M2842">
        <f>VLOOKUP(L2842,[1]Key!$A$1:$C$72,2,FALSE)</f>
        <v>43.06033</v>
      </c>
      <c r="N2842">
        <f>VLOOKUP(L2842,[1]Key!$A$1:$C$72,3,FALSE)</f>
        <v>-87.89546</v>
      </c>
      <c r="O2842">
        <v>8</v>
      </c>
      <c r="P2842">
        <v>0</v>
      </c>
      <c r="Q2842">
        <v>1.2</v>
      </c>
      <c r="R2842">
        <v>1.1000000000000001</v>
      </c>
      <c r="S2842">
        <v>48</v>
      </c>
      <c r="T2842">
        <f t="shared" si="396"/>
        <v>-1</v>
      </c>
      <c r="U2842" s="1">
        <v>42786</v>
      </c>
      <c r="V2842" s="13">
        <f t="shared" si="397"/>
        <v>42767</v>
      </c>
      <c r="W2842" s="14">
        <f t="shared" si="398"/>
        <v>42786</v>
      </c>
      <c r="X2842" s="1" t="str">
        <f t="shared" si="399"/>
        <v>Monday</v>
      </c>
      <c r="Y2842" s="2">
        <v>0.76649305555555547</v>
      </c>
      <c r="Z2842" s="2">
        <f t="shared" si="400"/>
        <v>0.75</v>
      </c>
      <c r="AA2842">
        <f>1</f>
        <v>1</v>
      </c>
      <c r="AB2842" s="1">
        <v>42786</v>
      </c>
      <c r="AC2842" s="13">
        <f t="shared" si="401"/>
        <v>42767</v>
      </c>
      <c r="AD2842" s="14">
        <f t="shared" si="402"/>
        <v>42786</v>
      </c>
      <c r="AE2842" s="1" t="str">
        <f t="shared" si="403"/>
        <v>Monday</v>
      </c>
      <c r="AF2842" s="2">
        <v>0.77174768518518511</v>
      </c>
      <c r="AG2842" s="2">
        <f t="shared" si="404"/>
        <v>0.79166666666666663</v>
      </c>
      <c r="AH2842" t="s">
        <v>27</v>
      </c>
    </row>
    <row r="2843" spans="1:34" x14ac:dyDescent="0.2">
      <c r="A2843">
        <v>1494109</v>
      </c>
      <c r="B2843" t="s">
        <v>20</v>
      </c>
      <c r="C2843" t="s">
        <v>28</v>
      </c>
      <c r="D2843" t="s">
        <v>22</v>
      </c>
      <c r="E2843">
        <v>53233</v>
      </c>
      <c r="F2843" t="s">
        <v>23</v>
      </c>
      <c r="G2843" t="s">
        <v>24</v>
      </c>
      <c r="H2843">
        <v>11125</v>
      </c>
      <c r="I2843" t="s">
        <v>73</v>
      </c>
      <c r="J2843">
        <f>VLOOKUP(I2843,[1]Key!$A$1:$C$72,2,FALSE)</f>
        <v>43.040349999999997</v>
      </c>
      <c r="K2843">
        <f>VLOOKUP(I2843,[1]Key!$A$1:$C$72,3,FALSE)</f>
        <v>-87.920760000000001</v>
      </c>
      <c r="L2843" t="s">
        <v>32</v>
      </c>
      <c r="M2843">
        <f>VLOOKUP(L2843,[1]Key!$A$1:$C$72,2,FALSE)</f>
        <v>43.038719999999998</v>
      </c>
      <c r="N2843">
        <f>VLOOKUP(L2843,[1]Key!$A$1:$C$72,3,FALSE)</f>
        <v>-87.905339999999995</v>
      </c>
      <c r="O2843">
        <v>7</v>
      </c>
      <c r="P2843">
        <v>0</v>
      </c>
      <c r="Q2843">
        <v>1.1000000000000001</v>
      </c>
      <c r="R2843">
        <v>1</v>
      </c>
      <c r="S2843">
        <v>42</v>
      </c>
      <c r="T2843">
        <f t="shared" si="396"/>
        <v>-1</v>
      </c>
      <c r="U2843" s="1">
        <v>42787</v>
      </c>
      <c r="V2843" s="13">
        <f t="shared" si="397"/>
        <v>42767</v>
      </c>
      <c r="W2843" s="14">
        <f t="shared" si="398"/>
        <v>42787</v>
      </c>
      <c r="X2843" s="1" t="str">
        <f t="shared" si="399"/>
        <v>Tuesday</v>
      </c>
      <c r="Y2843" s="2">
        <v>0.31755787037037037</v>
      </c>
      <c r="Z2843" s="2">
        <f t="shared" si="400"/>
        <v>0.33333333333333331</v>
      </c>
      <c r="AA2843">
        <f>1</f>
        <v>1</v>
      </c>
      <c r="AB2843" s="1">
        <v>42787</v>
      </c>
      <c r="AC2843" s="13">
        <f t="shared" si="401"/>
        <v>42767</v>
      </c>
      <c r="AD2843" s="14">
        <f t="shared" si="402"/>
        <v>42787</v>
      </c>
      <c r="AE2843" s="1" t="str">
        <f t="shared" si="403"/>
        <v>Tuesday</v>
      </c>
      <c r="AF2843" s="2">
        <v>0.32253472222222224</v>
      </c>
      <c r="AG2843" s="2">
        <f t="shared" si="404"/>
        <v>0.33333333333333331</v>
      </c>
      <c r="AH2843" t="s">
        <v>27</v>
      </c>
    </row>
    <row r="2844" spans="1:34" x14ac:dyDescent="0.2">
      <c r="A2844">
        <v>563412</v>
      </c>
      <c r="B2844" t="s">
        <v>20</v>
      </c>
      <c r="C2844" t="s">
        <v>45</v>
      </c>
      <c r="D2844" t="s">
        <v>46</v>
      </c>
      <c r="E2844">
        <v>60043</v>
      </c>
      <c r="F2844" t="s">
        <v>23</v>
      </c>
      <c r="G2844" t="s">
        <v>24</v>
      </c>
      <c r="H2844">
        <v>5474</v>
      </c>
      <c r="I2844" t="s">
        <v>33</v>
      </c>
      <c r="J2844">
        <f>VLOOKUP(I2844,[1]Key!$A$1:$C$72,2,FALSE)</f>
        <v>43.034619999999997</v>
      </c>
      <c r="K2844">
        <f>VLOOKUP(I2844,[1]Key!$A$1:$C$72,3,FALSE)</f>
        <v>-87.917500000000004</v>
      </c>
      <c r="L2844" t="s">
        <v>47</v>
      </c>
      <c r="M2844">
        <f>VLOOKUP(L2844,[1]Key!$A$1:$C$72,2,FALSE)</f>
        <v>43.049230000000001</v>
      </c>
      <c r="N2844">
        <f>VLOOKUP(L2844,[1]Key!$A$1:$C$72,3,FALSE)</f>
        <v>-87.911940000000001</v>
      </c>
      <c r="O2844">
        <v>8</v>
      </c>
      <c r="P2844">
        <v>0</v>
      </c>
      <c r="Q2844">
        <v>1.2</v>
      </c>
      <c r="R2844">
        <v>1.1000000000000001</v>
      </c>
      <c r="S2844">
        <v>48</v>
      </c>
      <c r="T2844">
        <f t="shared" si="396"/>
        <v>-1</v>
      </c>
      <c r="U2844" s="1">
        <v>42787</v>
      </c>
      <c r="V2844" s="13">
        <f t="shared" si="397"/>
        <v>42767</v>
      </c>
      <c r="W2844" s="14">
        <f t="shared" si="398"/>
        <v>42787</v>
      </c>
      <c r="X2844" s="1" t="str">
        <f t="shared" si="399"/>
        <v>Tuesday</v>
      </c>
      <c r="Y2844" s="2">
        <v>0.32374999999999998</v>
      </c>
      <c r="Z2844" s="2">
        <f t="shared" si="400"/>
        <v>0.33333333333333331</v>
      </c>
      <c r="AA2844">
        <f>1</f>
        <v>1</v>
      </c>
      <c r="AB2844" s="1">
        <v>42787</v>
      </c>
      <c r="AC2844" s="13">
        <f t="shared" si="401"/>
        <v>42767</v>
      </c>
      <c r="AD2844" s="14">
        <f t="shared" si="402"/>
        <v>42787</v>
      </c>
      <c r="AE2844" s="1" t="str">
        <f t="shared" si="403"/>
        <v>Tuesday</v>
      </c>
      <c r="AF2844" s="2">
        <v>0.32940972222222226</v>
      </c>
      <c r="AG2844" s="2">
        <f t="shared" si="404"/>
        <v>0.33333333333333331</v>
      </c>
      <c r="AH2844" t="s">
        <v>27</v>
      </c>
    </row>
    <row r="2845" spans="1:34" x14ac:dyDescent="0.2">
      <c r="A2845">
        <v>1482626</v>
      </c>
      <c r="B2845" t="s">
        <v>20</v>
      </c>
      <c r="C2845" t="s">
        <v>28</v>
      </c>
      <c r="D2845" t="s">
        <v>22</v>
      </c>
      <c r="E2845">
        <v>53207</v>
      </c>
      <c r="F2845" t="s">
        <v>23</v>
      </c>
      <c r="G2845" t="s">
        <v>24</v>
      </c>
      <c r="H2845">
        <v>5482</v>
      </c>
      <c r="I2845" t="s">
        <v>36</v>
      </c>
      <c r="J2845">
        <f>VLOOKUP(I2845,[1]Key!$A$1:$C$72,2,FALSE)</f>
        <v>43.038580000000003</v>
      </c>
      <c r="K2845">
        <f>VLOOKUP(I2845,[1]Key!$A$1:$C$72,3,FALSE)</f>
        <v>-87.90934</v>
      </c>
      <c r="L2845" t="s">
        <v>38</v>
      </c>
      <c r="M2845">
        <f>VLOOKUP(L2845,[1]Key!$A$1:$C$72,2,FALSE)</f>
        <v>43.004728999999998</v>
      </c>
      <c r="N2845">
        <f>VLOOKUP(L2845,[1]Key!$A$1:$C$72,3,FALSE)</f>
        <v>-87.905463999999995</v>
      </c>
      <c r="O2845">
        <v>17</v>
      </c>
      <c r="P2845">
        <v>0</v>
      </c>
      <c r="Q2845">
        <v>2.6</v>
      </c>
      <c r="R2845">
        <v>2.4</v>
      </c>
      <c r="S2845">
        <v>102</v>
      </c>
      <c r="T2845">
        <f t="shared" si="396"/>
        <v>-1</v>
      </c>
      <c r="U2845" s="1">
        <v>42787</v>
      </c>
      <c r="V2845" s="13">
        <f t="shared" si="397"/>
        <v>42767</v>
      </c>
      <c r="W2845" s="14">
        <f t="shared" si="398"/>
        <v>42787</v>
      </c>
      <c r="X2845" s="1" t="str">
        <f t="shared" si="399"/>
        <v>Tuesday</v>
      </c>
      <c r="Y2845" s="2">
        <v>0.37532407407407403</v>
      </c>
      <c r="Z2845" s="2">
        <f t="shared" si="400"/>
        <v>0.375</v>
      </c>
      <c r="AA2845">
        <f>1</f>
        <v>1</v>
      </c>
      <c r="AB2845" s="1">
        <v>42787</v>
      </c>
      <c r="AC2845" s="13">
        <f t="shared" si="401"/>
        <v>42767</v>
      </c>
      <c r="AD2845" s="14">
        <f t="shared" si="402"/>
        <v>42787</v>
      </c>
      <c r="AE2845" s="1" t="str">
        <f t="shared" si="403"/>
        <v>Tuesday</v>
      </c>
      <c r="AF2845" s="2">
        <v>0.38708333333333328</v>
      </c>
      <c r="AG2845" s="2">
        <f t="shared" si="404"/>
        <v>0.375</v>
      </c>
      <c r="AH2845" t="s">
        <v>27</v>
      </c>
    </row>
    <row r="2846" spans="1:34" x14ac:dyDescent="0.2">
      <c r="A2846">
        <v>1257700</v>
      </c>
      <c r="B2846" t="s">
        <v>20</v>
      </c>
      <c r="C2846" t="s">
        <v>28</v>
      </c>
      <c r="D2846" t="s">
        <v>22</v>
      </c>
      <c r="E2846">
        <v>53202</v>
      </c>
      <c r="F2846" t="s">
        <v>23</v>
      </c>
      <c r="G2846" t="s">
        <v>24</v>
      </c>
      <c r="H2846">
        <v>5573</v>
      </c>
      <c r="I2846" t="s">
        <v>37</v>
      </c>
      <c r="J2846">
        <f>VLOOKUP(I2846,[1]Key!$A$1:$C$72,2,FALSE)</f>
        <v>43.031320000000001</v>
      </c>
      <c r="K2846">
        <f>VLOOKUP(I2846,[1]Key!$A$1:$C$72,3,FALSE)</f>
        <v>-87.904259999999994</v>
      </c>
      <c r="L2846" t="s">
        <v>105</v>
      </c>
      <c r="M2846">
        <f>VLOOKUP(L2846,[1]Key!$A$1:$C$72,2,FALSE)</f>
        <v>43.020020000000002</v>
      </c>
      <c r="N2846">
        <f>VLOOKUP(L2846,[1]Key!$A$1:$C$72,3,FALSE)</f>
        <v>-87.912540000000007</v>
      </c>
      <c r="O2846">
        <v>11</v>
      </c>
      <c r="P2846">
        <v>0</v>
      </c>
      <c r="Q2846">
        <v>1.7</v>
      </c>
      <c r="R2846">
        <v>1.6</v>
      </c>
      <c r="S2846">
        <v>66</v>
      </c>
      <c r="T2846">
        <f t="shared" si="396"/>
        <v>-1</v>
      </c>
      <c r="U2846" s="1">
        <v>42787</v>
      </c>
      <c r="V2846" s="13">
        <f t="shared" si="397"/>
        <v>42767</v>
      </c>
      <c r="W2846" s="14">
        <f t="shared" si="398"/>
        <v>42787</v>
      </c>
      <c r="X2846" s="1" t="str">
        <f t="shared" si="399"/>
        <v>Tuesday</v>
      </c>
      <c r="Y2846" s="2">
        <v>0.41030092592592587</v>
      </c>
      <c r="Z2846" s="2">
        <f t="shared" si="400"/>
        <v>0.41666666666666663</v>
      </c>
      <c r="AA2846">
        <f>1</f>
        <v>1</v>
      </c>
      <c r="AB2846" s="1">
        <v>42787</v>
      </c>
      <c r="AC2846" s="13">
        <f t="shared" si="401"/>
        <v>42767</v>
      </c>
      <c r="AD2846" s="14">
        <f t="shared" si="402"/>
        <v>42787</v>
      </c>
      <c r="AE2846" s="1" t="str">
        <f t="shared" si="403"/>
        <v>Tuesday</v>
      </c>
      <c r="AF2846" s="2">
        <v>0.41774305555555552</v>
      </c>
      <c r="AG2846" s="2">
        <f t="shared" si="404"/>
        <v>0.41666666666666663</v>
      </c>
      <c r="AH2846" t="s">
        <v>27</v>
      </c>
    </row>
    <row r="2847" spans="1:34" x14ac:dyDescent="0.2">
      <c r="A2847">
        <v>1154367</v>
      </c>
      <c r="B2847" t="s">
        <v>20</v>
      </c>
      <c r="C2847" t="s">
        <v>28</v>
      </c>
      <c r="D2847" t="s">
        <v>22</v>
      </c>
      <c r="E2847">
        <v>53202</v>
      </c>
      <c r="F2847" t="s">
        <v>23</v>
      </c>
      <c r="G2847" t="s">
        <v>24</v>
      </c>
      <c r="H2847">
        <v>11130</v>
      </c>
      <c r="I2847" t="s">
        <v>37</v>
      </c>
      <c r="J2847">
        <f>VLOOKUP(I2847,[1]Key!$A$1:$C$72,2,FALSE)</f>
        <v>43.031320000000001</v>
      </c>
      <c r="K2847">
        <f>VLOOKUP(I2847,[1]Key!$A$1:$C$72,3,FALSE)</f>
        <v>-87.904259999999994</v>
      </c>
      <c r="L2847" t="s">
        <v>31</v>
      </c>
      <c r="M2847">
        <f>VLOOKUP(L2847,[1]Key!$A$1:$C$72,2,FALSE)</f>
        <v>43.03519</v>
      </c>
      <c r="N2847">
        <f>VLOOKUP(L2847,[1]Key!$A$1:$C$72,3,FALSE)</f>
        <v>-87.907390000000007</v>
      </c>
      <c r="O2847">
        <v>5</v>
      </c>
      <c r="P2847">
        <v>0</v>
      </c>
      <c r="Q2847">
        <v>0.8</v>
      </c>
      <c r="R2847">
        <v>0.7</v>
      </c>
      <c r="S2847">
        <v>30</v>
      </c>
      <c r="T2847">
        <f t="shared" si="396"/>
        <v>-1</v>
      </c>
      <c r="U2847" s="1">
        <v>42787</v>
      </c>
      <c r="V2847" s="13">
        <f t="shared" si="397"/>
        <v>42767</v>
      </c>
      <c r="W2847" s="14">
        <f t="shared" si="398"/>
        <v>42787</v>
      </c>
      <c r="X2847" s="1" t="str">
        <f t="shared" si="399"/>
        <v>Tuesday</v>
      </c>
      <c r="Y2847" s="2">
        <v>0.41038194444444448</v>
      </c>
      <c r="Z2847" s="2">
        <f t="shared" si="400"/>
        <v>0.41666666666666663</v>
      </c>
      <c r="AA2847">
        <f>1</f>
        <v>1</v>
      </c>
      <c r="AB2847" s="1">
        <v>42787</v>
      </c>
      <c r="AC2847" s="13">
        <f t="shared" si="401"/>
        <v>42767</v>
      </c>
      <c r="AD2847" s="14">
        <f t="shared" si="402"/>
        <v>42787</v>
      </c>
      <c r="AE2847" s="1" t="str">
        <f t="shared" si="403"/>
        <v>Tuesday</v>
      </c>
      <c r="AF2847" s="2">
        <v>0.41378472222222223</v>
      </c>
      <c r="AG2847" s="2">
        <f t="shared" si="404"/>
        <v>0.41666666666666663</v>
      </c>
      <c r="AH2847" t="s">
        <v>27</v>
      </c>
    </row>
    <row r="2848" spans="1:34" x14ac:dyDescent="0.2">
      <c r="A2848">
        <v>533073</v>
      </c>
      <c r="B2848" t="s">
        <v>20</v>
      </c>
      <c r="C2848" t="s">
        <v>21</v>
      </c>
      <c r="D2848" t="s">
        <v>22</v>
      </c>
      <c r="E2848">
        <v>53213</v>
      </c>
      <c r="F2848" t="s">
        <v>23</v>
      </c>
      <c r="G2848" t="s">
        <v>24</v>
      </c>
      <c r="H2848">
        <v>11129</v>
      </c>
      <c r="I2848" t="s">
        <v>26</v>
      </c>
      <c r="J2848">
        <f>VLOOKUP(I2848,[1]Key!$A$1:$C$72,2,FALSE)</f>
        <v>43.060079999999999</v>
      </c>
      <c r="K2848">
        <f>VLOOKUP(I2848,[1]Key!$A$1:$C$72,3,FALSE)</f>
        <v>-88.027349999999998</v>
      </c>
      <c r="L2848" t="s">
        <v>25</v>
      </c>
      <c r="M2848">
        <f>VLOOKUP(L2848,[1]Key!$A$1:$C$72,2,FALSE)</f>
        <v>43.06044</v>
      </c>
      <c r="N2848">
        <f>VLOOKUP(L2848,[1]Key!$A$1:$C$72,3,FALSE)</f>
        <v>-88.016239999999996</v>
      </c>
      <c r="O2848">
        <v>6</v>
      </c>
      <c r="P2848">
        <v>0</v>
      </c>
      <c r="Q2848">
        <v>0.9</v>
      </c>
      <c r="R2848">
        <v>0.9</v>
      </c>
      <c r="S2848">
        <v>36</v>
      </c>
      <c r="T2848">
        <f t="shared" si="396"/>
        <v>-1</v>
      </c>
      <c r="U2848" s="1">
        <v>42787</v>
      </c>
      <c r="V2848" s="13">
        <f t="shared" si="397"/>
        <v>42767</v>
      </c>
      <c r="W2848" s="14">
        <f t="shared" si="398"/>
        <v>42787</v>
      </c>
      <c r="X2848" s="1" t="str">
        <f t="shared" si="399"/>
        <v>Tuesday</v>
      </c>
      <c r="Y2848" s="2">
        <v>0.4366666666666667</v>
      </c>
      <c r="Z2848" s="2">
        <f t="shared" si="400"/>
        <v>0.41666666666666663</v>
      </c>
      <c r="AA2848">
        <f>1</f>
        <v>1</v>
      </c>
      <c r="AB2848" s="1">
        <v>42787</v>
      </c>
      <c r="AC2848" s="13">
        <f t="shared" si="401"/>
        <v>42767</v>
      </c>
      <c r="AD2848" s="14">
        <f t="shared" si="402"/>
        <v>42787</v>
      </c>
      <c r="AE2848" s="1" t="str">
        <f t="shared" si="403"/>
        <v>Tuesday</v>
      </c>
      <c r="AF2848" s="2">
        <v>0.44053240740740746</v>
      </c>
      <c r="AG2848" s="2">
        <f t="shared" si="404"/>
        <v>0.45833333333333331</v>
      </c>
      <c r="AH2848" t="s">
        <v>27</v>
      </c>
    </row>
    <row r="2849" spans="1:34" x14ac:dyDescent="0.2">
      <c r="A2849">
        <v>1255308</v>
      </c>
      <c r="B2849" t="s">
        <v>20</v>
      </c>
      <c r="C2849" t="s">
        <v>28</v>
      </c>
      <c r="D2849" t="s">
        <v>22</v>
      </c>
      <c r="E2849">
        <v>53211</v>
      </c>
      <c r="F2849" t="s">
        <v>23</v>
      </c>
      <c r="G2849" t="s">
        <v>92</v>
      </c>
      <c r="H2849">
        <v>5465</v>
      </c>
      <c r="I2849" t="s">
        <v>60</v>
      </c>
      <c r="J2849">
        <f>VLOOKUP(I2849,[1]Key!$A$1:$C$72,2,FALSE)</f>
        <v>43.066893999999998</v>
      </c>
      <c r="K2849">
        <f>VLOOKUP(I2849,[1]Key!$A$1:$C$72,3,FALSE)</f>
        <v>-87.877936000000005</v>
      </c>
      <c r="L2849" t="s">
        <v>61</v>
      </c>
      <c r="M2849">
        <f>VLOOKUP(L2849,[1]Key!$A$1:$C$72,2,FALSE)</f>
        <v>43.058619999999998</v>
      </c>
      <c r="N2849">
        <f>VLOOKUP(L2849,[1]Key!$A$1:$C$72,3,FALSE)</f>
        <v>-87.885319999999993</v>
      </c>
      <c r="O2849">
        <v>7</v>
      </c>
      <c r="P2849">
        <v>0</v>
      </c>
      <c r="Q2849">
        <v>1.1000000000000001</v>
      </c>
      <c r="R2849">
        <v>1</v>
      </c>
      <c r="S2849">
        <v>42</v>
      </c>
      <c r="T2849">
        <f t="shared" si="396"/>
        <v>-1</v>
      </c>
      <c r="U2849" s="1">
        <v>42787</v>
      </c>
      <c r="V2849" s="13">
        <f t="shared" si="397"/>
        <v>42767</v>
      </c>
      <c r="W2849" s="14">
        <f t="shared" si="398"/>
        <v>42787</v>
      </c>
      <c r="X2849" s="1" t="str">
        <f t="shared" si="399"/>
        <v>Tuesday</v>
      </c>
      <c r="Y2849" s="2">
        <v>0.47262731481481479</v>
      </c>
      <c r="Z2849" s="2">
        <f t="shared" si="400"/>
        <v>0.45833333333333331</v>
      </c>
      <c r="AA2849">
        <f>1</f>
        <v>1</v>
      </c>
      <c r="AB2849" s="1">
        <v>42787</v>
      </c>
      <c r="AC2849" s="13">
        <f t="shared" si="401"/>
        <v>42767</v>
      </c>
      <c r="AD2849" s="14">
        <f t="shared" si="402"/>
        <v>42787</v>
      </c>
      <c r="AE2849" s="1" t="str">
        <f t="shared" si="403"/>
        <v>Tuesday</v>
      </c>
      <c r="AF2849" s="2">
        <v>0.47718750000000004</v>
      </c>
      <c r="AG2849" s="2">
        <f t="shared" si="404"/>
        <v>0.45833333333333331</v>
      </c>
      <c r="AH2849" t="s">
        <v>27</v>
      </c>
    </row>
    <row r="2850" spans="1:34" x14ac:dyDescent="0.2">
      <c r="A2850">
        <v>1249909</v>
      </c>
      <c r="B2850" t="s">
        <v>20</v>
      </c>
      <c r="C2850" t="s">
        <v>115</v>
      </c>
      <c r="D2850" t="s">
        <v>22</v>
      </c>
      <c r="E2850">
        <v>54914</v>
      </c>
      <c r="F2850" t="s">
        <v>23</v>
      </c>
      <c r="G2850" t="s">
        <v>97</v>
      </c>
      <c r="H2850">
        <v>5454</v>
      </c>
      <c r="I2850" t="s">
        <v>87</v>
      </c>
      <c r="J2850">
        <f>VLOOKUP(I2850,[1]Key!$A$1:$C$72,2,FALSE)</f>
        <v>43.077359999999999</v>
      </c>
      <c r="K2850">
        <f>VLOOKUP(I2850,[1]Key!$A$1:$C$72,3,FALSE)</f>
        <v>-87.880769999999998</v>
      </c>
      <c r="L2850" t="s">
        <v>78</v>
      </c>
      <c r="M2850">
        <f>VLOOKUP(L2850,[1]Key!$A$1:$C$72,2,FALSE)</f>
        <v>43.060250000000003</v>
      </c>
      <c r="N2850">
        <f>VLOOKUP(L2850,[1]Key!$A$1:$C$72,3,FALSE)</f>
        <v>-87.892169999999993</v>
      </c>
      <c r="O2850">
        <v>12</v>
      </c>
      <c r="P2850">
        <v>0</v>
      </c>
      <c r="Q2850">
        <v>1.8</v>
      </c>
      <c r="R2850">
        <v>1.7</v>
      </c>
      <c r="S2850">
        <v>72</v>
      </c>
      <c r="T2850">
        <f t="shared" si="396"/>
        <v>-1</v>
      </c>
      <c r="U2850" s="1">
        <v>42787</v>
      </c>
      <c r="V2850" s="13">
        <f t="shared" si="397"/>
        <v>42767</v>
      </c>
      <c r="W2850" s="14">
        <f t="shared" si="398"/>
        <v>42787</v>
      </c>
      <c r="X2850" s="1" t="str">
        <f t="shared" si="399"/>
        <v>Tuesday</v>
      </c>
      <c r="Y2850" s="2">
        <v>0.51496527777777779</v>
      </c>
      <c r="Z2850" s="2">
        <f t="shared" si="400"/>
        <v>0.5</v>
      </c>
      <c r="AA2850">
        <f>1</f>
        <v>1</v>
      </c>
      <c r="AB2850" s="1">
        <v>42787</v>
      </c>
      <c r="AC2850" s="13">
        <f t="shared" si="401"/>
        <v>42767</v>
      </c>
      <c r="AD2850" s="14">
        <f t="shared" si="402"/>
        <v>42787</v>
      </c>
      <c r="AE2850" s="1" t="str">
        <f t="shared" si="403"/>
        <v>Tuesday</v>
      </c>
      <c r="AF2850" s="2">
        <v>0.52310185185185187</v>
      </c>
      <c r="AG2850" s="2">
        <f t="shared" si="404"/>
        <v>0.54166666666666663</v>
      </c>
      <c r="AH2850" t="s">
        <v>27</v>
      </c>
    </row>
    <row r="2851" spans="1:34" x14ac:dyDescent="0.2">
      <c r="A2851">
        <v>1357250</v>
      </c>
      <c r="B2851" t="s">
        <v>20</v>
      </c>
      <c r="C2851" t="s">
        <v>28</v>
      </c>
      <c r="D2851" t="s">
        <v>22</v>
      </c>
      <c r="E2851">
        <v>53202</v>
      </c>
      <c r="F2851" t="s">
        <v>23</v>
      </c>
      <c r="G2851" t="s">
        <v>24</v>
      </c>
      <c r="H2851">
        <v>11087</v>
      </c>
      <c r="I2851" t="s">
        <v>69</v>
      </c>
      <c r="J2851">
        <f>VLOOKUP(I2851,[1]Key!$A$1:$C$72,2,FALSE)</f>
        <v>43.048200000000001</v>
      </c>
      <c r="K2851">
        <f>VLOOKUP(I2851,[1]Key!$A$1:$C$72,3,FALSE)</f>
        <v>-87.900859999999994</v>
      </c>
      <c r="L2851" t="s">
        <v>54</v>
      </c>
      <c r="M2851">
        <f>VLOOKUP(L2851,[1]Key!$A$1:$C$72,2,FALSE)</f>
        <v>43.046570000000003</v>
      </c>
      <c r="N2851">
        <f>VLOOKUP(L2851,[1]Key!$A$1:$C$72,3,FALSE)</f>
        <v>-87.908720000000002</v>
      </c>
      <c r="O2851">
        <v>2</v>
      </c>
      <c r="P2851">
        <v>0</v>
      </c>
      <c r="Q2851">
        <v>0.3</v>
      </c>
      <c r="R2851">
        <v>0.3</v>
      </c>
      <c r="S2851">
        <v>12</v>
      </c>
      <c r="T2851">
        <f t="shared" si="396"/>
        <v>-1</v>
      </c>
      <c r="U2851" s="1">
        <v>42791</v>
      </c>
      <c r="V2851" s="13">
        <f t="shared" si="397"/>
        <v>42767</v>
      </c>
      <c r="W2851" s="14">
        <f t="shared" si="398"/>
        <v>42791</v>
      </c>
      <c r="X2851" s="1" t="str">
        <f t="shared" si="399"/>
        <v>Saturday</v>
      </c>
      <c r="Y2851" s="2">
        <v>0.89884259259259258</v>
      </c>
      <c r="Z2851" s="2">
        <f t="shared" si="400"/>
        <v>0.91666666666666663</v>
      </c>
      <c r="AA2851">
        <f>1</f>
        <v>1</v>
      </c>
      <c r="AB2851" s="1">
        <v>42791</v>
      </c>
      <c r="AC2851" s="13">
        <f t="shared" si="401"/>
        <v>42767</v>
      </c>
      <c r="AD2851" s="14">
        <f t="shared" si="402"/>
        <v>42791</v>
      </c>
      <c r="AE2851" s="1" t="str">
        <f t="shared" si="403"/>
        <v>Saturday</v>
      </c>
      <c r="AF2851" s="2">
        <v>0.90067129629629628</v>
      </c>
      <c r="AG2851" s="2">
        <f t="shared" si="404"/>
        <v>0.91666666666666663</v>
      </c>
      <c r="AH2851" t="s">
        <v>27</v>
      </c>
    </row>
    <row r="2852" spans="1:34" x14ac:dyDescent="0.2">
      <c r="A2852">
        <v>1370752</v>
      </c>
      <c r="B2852" t="s">
        <v>20</v>
      </c>
      <c r="C2852" t="s">
        <v>117</v>
      </c>
      <c r="D2852" t="s">
        <v>22</v>
      </c>
      <c r="E2852">
        <v>53105</v>
      </c>
      <c r="F2852" t="s">
        <v>23</v>
      </c>
      <c r="G2852" t="s">
        <v>24</v>
      </c>
      <c r="H2852">
        <v>45</v>
      </c>
      <c r="I2852" t="s">
        <v>65</v>
      </c>
      <c r="J2852">
        <f>VLOOKUP(I2852,[1]Key!$A$1:$C$72,2,FALSE)</f>
        <v>43.060786</v>
      </c>
      <c r="K2852">
        <f>VLOOKUP(I2852,[1]Key!$A$1:$C$72,3,FALSE)</f>
        <v>-87.883825999999999</v>
      </c>
      <c r="L2852" t="s">
        <v>78</v>
      </c>
      <c r="M2852">
        <f>VLOOKUP(L2852,[1]Key!$A$1:$C$72,2,FALSE)</f>
        <v>43.060250000000003</v>
      </c>
      <c r="N2852">
        <f>VLOOKUP(L2852,[1]Key!$A$1:$C$72,3,FALSE)</f>
        <v>-87.892169999999993</v>
      </c>
      <c r="O2852">
        <v>3</v>
      </c>
      <c r="P2852">
        <v>0</v>
      </c>
      <c r="Q2852">
        <v>0.5</v>
      </c>
      <c r="R2852">
        <v>0.4</v>
      </c>
      <c r="S2852">
        <v>18</v>
      </c>
      <c r="T2852">
        <f t="shared" si="396"/>
        <v>-1</v>
      </c>
      <c r="U2852" s="1">
        <v>42792</v>
      </c>
      <c r="V2852" s="13">
        <f t="shared" si="397"/>
        <v>42767</v>
      </c>
      <c r="W2852" s="14">
        <f t="shared" si="398"/>
        <v>42792</v>
      </c>
      <c r="X2852" s="1" t="str">
        <f t="shared" si="399"/>
        <v>Sunday</v>
      </c>
      <c r="Y2852" s="2">
        <v>9.9687499999999998E-2</v>
      </c>
      <c r="Z2852" s="2">
        <f t="shared" si="400"/>
        <v>8.3333333333333329E-2</v>
      </c>
      <c r="AA2852">
        <f>1</f>
        <v>1</v>
      </c>
      <c r="AB2852" s="1">
        <v>42792</v>
      </c>
      <c r="AC2852" s="13">
        <f t="shared" si="401"/>
        <v>42767</v>
      </c>
      <c r="AD2852" s="14">
        <f t="shared" si="402"/>
        <v>42792</v>
      </c>
      <c r="AE2852" s="1" t="str">
        <f t="shared" si="403"/>
        <v>Sunday</v>
      </c>
      <c r="AF2852" s="2">
        <v>0.10157407407407408</v>
      </c>
      <c r="AG2852" s="2">
        <f t="shared" si="404"/>
        <v>8.3333333333333329E-2</v>
      </c>
      <c r="AH2852" t="s">
        <v>27</v>
      </c>
    </row>
    <row r="2853" spans="1:34" x14ac:dyDescent="0.2">
      <c r="A2853">
        <v>1369902</v>
      </c>
      <c r="B2853" t="s">
        <v>20</v>
      </c>
      <c r="C2853" t="s">
        <v>28</v>
      </c>
      <c r="D2853" t="s">
        <v>22</v>
      </c>
      <c r="E2853">
        <v>53217</v>
      </c>
      <c r="F2853" t="s">
        <v>23</v>
      </c>
      <c r="G2853" t="s">
        <v>24</v>
      </c>
      <c r="H2853">
        <v>44</v>
      </c>
      <c r="I2853" t="s">
        <v>63</v>
      </c>
      <c r="J2853">
        <f>VLOOKUP(I2853,[1]Key!$A$1:$C$72,2,FALSE)</f>
        <v>43.078530000000001</v>
      </c>
      <c r="K2853">
        <f>VLOOKUP(I2853,[1]Key!$A$1:$C$72,3,FALSE)</f>
        <v>-87.882620000000003</v>
      </c>
      <c r="L2853" t="s">
        <v>60</v>
      </c>
      <c r="M2853">
        <f>VLOOKUP(L2853,[1]Key!$A$1:$C$72,2,FALSE)</f>
        <v>43.066893999999998</v>
      </c>
      <c r="N2853">
        <f>VLOOKUP(L2853,[1]Key!$A$1:$C$72,3,FALSE)</f>
        <v>-87.877936000000005</v>
      </c>
      <c r="O2853">
        <v>9</v>
      </c>
      <c r="P2853">
        <v>0</v>
      </c>
      <c r="Q2853">
        <v>1.4</v>
      </c>
      <c r="R2853">
        <v>1.3</v>
      </c>
      <c r="S2853">
        <v>54</v>
      </c>
      <c r="T2853">
        <f t="shared" si="396"/>
        <v>-1</v>
      </c>
      <c r="U2853" s="1">
        <v>42792</v>
      </c>
      <c r="V2853" s="13">
        <f t="shared" si="397"/>
        <v>42767</v>
      </c>
      <c r="W2853" s="14">
        <f t="shared" si="398"/>
        <v>42792</v>
      </c>
      <c r="X2853" s="1" t="str">
        <f t="shared" si="399"/>
        <v>Sunday</v>
      </c>
      <c r="Y2853" s="2">
        <v>0.48010416666666672</v>
      </c>
      <c r="Z2853" s="2">
        <f t="shared" si="400"/>
        <v>0.5</v>
      </c>
      <c r="AA2853">
        <f>1</f>
        <v>1</v>
      </c>
      <c r="AB2853" s="1">
        <v>42792</v>
      </c>
      <c r="AC2853" s="13">
        <f t="shared" si="401"/>
        <v>42767</v>
      </c>
      <c r="AD2853" s="14">
        <f t="shared" si="402"/>
        <v>42792</v>
      </c>
      <c r="AE2853" s="1" t="str">
        <f t="shared" si="403"/>
        <v>Sunday</v>
      </c>
      <c r="AF2853" s="2">
        <v>0.48615740740740737</v>
      </c>
      <c r="AG2853" s="2">
        <f t="shared" si="404"/>
        <v>0.5</v>
      </c>
      <c r="AH2853" t="s">
        <v>27</v>
      </c>
    </row>
    <row r="2854" spans="1:34" x14ac:dyDescent="0.2">
      <c r="A2854">
        <v>1344495</v>
      </c>
      <c r="B2854" t="s">
        <v>20</v>
      </c>
      <c r="C2854" t="s">
        <v>112</v>
      </c>
      <c r="D2854" t="s">
        <v>22</v>
      </c>
      <c r="E2854">
        <v>53144</v>
      </c>
      <c r="F2854" t="s">
        <v>23</v>
      </c>
      <c r="G2854" t="s">
        <v>24</v>
      </c>
      <c r="H2854">
        <v>5436</v>
      </c>
      <c r="I2854" t="s">
        <v>81</v>
      </c>
      <c r="J2854">
        <f>VLOOKUP(I2854,[1]Key!$A$1:$C$72,2,FALSE)</f>
        <v>43.06033</v>
      </c>
      <c r="K2854">
        <f>VLOOKUP(I2854,[1]Key!$A$1:$C$72,3,FALSE)</f>
        <v>-87.89546</v>
      </c>
      <c r="L2854" t="s">
        <v>78</v>
      </c>
      <c r="M2854">
        <f>VLOOKUP(L2854,[1]Key!$A$1:$C$72,2,FALSE)</f>
        <v>43.060250000000003</v>
      </c>
      <c r="N2854">
        <f>VLOOKUP(L2854,[1]Key!$A$1:$C$72,3,FALSE)</f>
        <v>-87.892169999999993</v>
      </c>
      <c r="O2854">
        <v>2</v>
      </c>
      <c r="P2854">
        <v>0</v>
      </c>
      <c r="Q2854">
        <v>0.3</v>
      </c>
      <c r="R2854">
        <v>0.3</v>
      </c>
      <c r="S2854">
        <v>12</v>
      </c>
      <c r="T2854">
        <f t="shared" si="396"/>
        <v>-1</v>
      </c>
      <c r="U2854" s="1">
        <v>42792</v>
      </c>
      <c r="V2854" s="13">
        <f t="shared" si="397"/>
        <v>42767</v>
      </c>
      <c r="W2854" s="14">
        <f t="shared" si="398"/>
        <v>42792</v>
      </c>
      <c r="X2854" s="1" t="str">
        <f t="shared" si="399"/>
        <v>Sunday</v>
      </c>
      <c r="Y2854" s="2">
        <v>0.73766203703703714</v>
      </c>
      <c r="Z2854" s="2">
        <f t="shared" si="400"/>
        <v>0.75</v>
      </c>
      <c r="AA2854">
        <f>1</f>
        <v>1</v>
      </c>
      <c r="AB2854" s="1">
        <v>42792</v>
      </c>
      <c r="AC2854" s="13">
        <f t="shared" si="401"/>
        <v>42767</v>
      </c>
      <c r="AD2854" s="14">
        <f t="shared" si="402"/>
        <v>42792</v>
      </c>
      <c r="AE2854" s="1" t="str">
        <f t="shared" si="403"/>
        <v>Sunday</v>
      </c>
      <c r="AF2854" s="2">
        <v>0.73898148148148157</v>
      </c>
      <c r="AG2854" s="2">
        <f t="shared" si="404"/>
        <v>0.75</v>
      </c>
      <c r="AH2854" t="s">
        <v>27</v>
      </c>
    </row>
    <row r="2855" spans="1:34" x14ac:dyDescent="0.2">
      <c r="A2855">
        <v>1240065</v>
      </c>
      <c r="B2855" t="s">
        <v>20</v>
      </c>
      <c r="C2855" t="s">
        <v>28</v>
      </c>
      <c r="D2855" t="s">
        <v>22</v>
      </c>
      <c r="E2855">
        <v>53212</v>
      </c>
      <c r="F2855" t="s">
        <v>23</v>
      </c>
      <c r="G2855" t="s">
        <v>24</v>
      </c>
      <c r="H2855">
        <v>5514</v>
      </c>
      <c r="I2855" t="s">
        <v>47</v>
      </c>
      <c r="J2855">
        <f>VLOOKUP(I2855,[1]Key!$A$1:$C$72,2,FALSE)</f>
        <v>43.049230000000001</v>
      </c>
      <c r="K2855">
        <f>VLOOKUP(I2855,[1]Key!$A$1:$C$72,3,FALSE)</f>
        <v>-87.911940000000001</v>
      </c>
      <c r="L2855" t="s">
        <v>51</v>
      </c>
      <c r="M2855">
        <f>VLOOKUP(L2855,[1]Key!$A$1:$C$72,2,FALSE)</f>
        <v>43.05536</v>
      </c>
      <c r="N2855">
        <f>VLOOKUP(L2855,[1]Key!$A$1:$C$72,3,FALSE)</f>
        <v>-87.90504</v>
      </c>
      <c r="O2855">
        <v>4</v>
      </c>
      <c r="P2855">
        <v>0</v>
      </c>
      <c r="Q2855">
        <v>0.6</v>
      </c>
      <c r="R2855">
        <v>0.6</v>
      </c>
      <c r="S2855">
        <v>24</v>
      </c>
      <c r="T2855">
        <f t="shared" si="396"/>
        <v>-1</v>
      </c>
      <c r="U2855" s="1">
        <v>42792</v>
      </c>
      <c r="V2855" s="13">
        <f t="shared" si="397"/>
        <v>42767</v>
      </c>
      <c r="W2855" s="14">
        <f t="shared" si="398"/>
        <v>42792</v>
      </c>
      <c r="X2855" s="1" t="str">
        <f t="shared" si="399"/>
        <v>Sunday</v>
      </c>
      <c r="Y2855" s="2">
        <v>0.80738425925925927</v>
      </c>
      <c r="Z2855" s="2">
        <f t="shared" si="400"/>
        <v>0.79166666666666663</v>
      </c>
      <c r="AA2855">
        <f>1</f>
        <v>1</v>
      </c>
      <c r="AB2855" s="1">
        <v>42792</v>
      </c>
      <c r="AC2855" s="13">
        <f t="shared" si="401"/>
        <v>42767</v>
      </c>
      <c r="AD2855" s="14">
        <f t="shared" si="402"/>
        <v>42792</v>
      </c>
      <c r="AE2855" s="1" t="str">
        <f t="shared" si="403"/>
        <v>Sunday</v>
      </c>
      <c r="AF2855" s="2">
        <v>0.81023148148148139</v>
      </c>
      <c r="AG2855" s="2">
        <f t="shared" si="404"/>
        <v>0.79166666666666663</v>
      </c>
      <c r="AH2855" t="s">
        <v>27</v>
      </c>
    </row>
    <row r="2856" spans="1:34" x14ac:dyDescent="0.2">
      <c r="A2856">
        <v>825934</v>
      </c>
      <c r="B2856" t="s">
        <v>20</v>
      </c>
      <c r="C2856" t="s">
        <v>28</v>
      </c>
      <c r="D2856" t="s">
        <v>22</v>
      </c>
      <c r="E2856">
        <v>53208</v>
      </c>
      <c r="F2856" t="s">
        <v>23</v>
      </c>
      <c r="G2856" t="s">
        <v>24</v>
      </c>
      <c r="H2856">
        <v>11142</v>
      </c>
      <c r="I2856" t="s">
        <v>55</v>
      </c>
      <c r="J2856">
        <f>VLOOKUP(I2856,[1]Key!$A$1:$C$72,2,FALSE)</f>
        <v>43.060839999999999</v>
      </c>
      <c r="K2856">
        <f>VLOOKUP(I2856,[1]Key!$A$1:$C$72,3,FALSE)</f>
        <v>-88.001940000000005</v>
      </c>
      <c r="L2856" t="s">
        <v>56</v>
      </c>
      <c r="M2856">
        <f>VLOOKUP(L2856,[1]Key!$A$1:$C$72,2,FALSE)</f>
        <v>43.059550000000002</v>
      </c>
      <c r="N2856">
        <f>VLOOKUP(L2856,[1]Key!$A$1:$C$72,3,FALSE)</f>
        <v>-88.008840000000006</v>
      </c>
      <c r="O2856">
        <v>9</v>
      </c>
      <c r="P2856">
        <v>0</v>
      </c>
      <c r="Q2856">
        <v>1.4</v>
      </c>
      <c r="R2856">
        <v>1.3</v>
      </c>
      <c r="S2856">
        <v>54</v>
      </c>
      <c r="T2856">
        <f t="shared" si="396"/>
        <v>-1</v>
      </c>
      <c r="U2856" s="1">
        <v>42792</v>
      </c>
      <c r="V2856" s="13">
        <f t="shared" si="397"/>
        <v>42767</v>
      </c>
      <c r="W2856" s="14">
        <f t="shared" si="398"/>
        <v>42792</v>
      </c>
      <c r="X2856" s="1" t="str">
        <f t="shared" si="399"/>
        <v>Sunday</v>
      </c>
      <c r="Y2856" s="2">
        <v>0.85579861111111111</v>
      </c>
      <c r="Z2856" s="2">
        <f t="shared" si="400"/>
        <v>0.875</v>
      </c>
      <c r="AA2856">
        <f>1</f>
        <v>1</v>
      </c>
      <c r="AB2856" s="1">
        <v>42792</v>
      </c>
      <c r="AC2856" s="13">
        <f t="shared" si="401"/>
        <v>42767</v>
      </c>
      <c r="AD2856" s="14">
        <f t="shared" si="402"/>
        <v>42792</v>
      </c>
      <c r="AE2856" s="1" t="str">
        <f t="shared" si="403"/>
        <v>Sunday</v>
      </c>
      <c r="AF2856" s="2">
        <v>0.86239583333333336</v>
      </c>
      <c r="AG2856" s="2">
        <f t="shared" si="404"/>
        <v>0.875</v>
      </c>
      <c r="AH2856" t="s">
        <v>27</v>
      </c>
    </row>
    <row r="2857" spans="1:34" x14ac:dyDescent="0.2">
      <c r="A2857">
        <v>825934</v>
      </c>
      <c r="B2857" t="s">
        <v>20</v>
      </c>
      <c r="C2857" t="s">
        <v>28</v>
      </c>
      <c r="D2857" t="s">
        <v>22</v>
      </c>
      <c r="E2857">
        <v>53208</v>
      </c>
      <c r="F2857" t="s">
        <v>23</v>
      </c>
      <c r="G2857" t="s">
        <v>24</v>
      </c>
      <c r="H2857">
        <v>957</v>
      </c>
      <c r="I2857" t="s">
        <v>48</v>
      </c>
      <c r="J2857">
        <f>VLOOKUP(I2857,[1]Key!$A$1:$C$72,2,FALSE)</f>
        <v>43.05097</v>
      </c>
      <c r="K2857">
        <f>VLOOKUP(I2857,[1]Key!$A$1:$C$72,3,FALSE)</f>
        <v>-87.906440000000003</v>
      </c>
      <c r="L2857" t="s">
        <v>29</v>
      </c>
      <c r="M2857">
        <f>VLOOKUP(L2857,[1]Key!$A$1:$C$72,2,FALSE)</f>
        <v>43.042490000000001</v>
      </c>
      <c r="N2857">
        <f>VLOOKUP(L2857,[1]Key!$A$1:$C$72,3,FALSE)</f>
        <v>-87.909959999999998</v>
      </c>
      <c r="O2857">
        <v>9</v>
      </c>
      <c r="P2857">
        <v>0</v>
      </c>
      <c r="Q2857">
        <v>1.4</v>
      </c>
      <c r="R2857">
        <v>1.3</v>
      </c>
      <c r="S2857">
        <v>54</v>
      </c>
      <c r="T2857">
        <f t="shared" si="396"/>
        <v>-1</v>
      </c>
      <c r="U2857" s="1">
        <v>42793</v>
      </c>
      <c r="V2857" s="13">
        <f t="shared" si="397"/>
        <v>42767</v>
      </c>
      <c r="W2857" s="14">
        <f t="shared" si="398"/>
        <v>42793</v>
      </c>
      <c r="X2857" s="1" t="str">
        <f t="shared" si="399"/>
        <v>Monday</v>
      </c>
      <c r="Y2857" s="2">
        <v>0.31103009259259257</v>
      </c>
      <c r="Z2857" s="2">
        <f t="shared" si="400"/>
        <v>0.29166666666666663</v>
      </c>
      <c r="AA2857">
        <f>1</f>
        <v>1</v>
      </c>
      <c r="AB2857" s="1">
        <v>42793</v>
      </c>
      <c r="AC2857" s="13">
        <f t="shared" si="401"/>
        <v>42767</v>
      </c>
      <c r="AD2857" s="14">
        <f t="shared" si="402"/>
        <v>42793</v>
      </c>
      <c r="AE2857" s="1" t="str">
        <f t="shared" si="403"/>
        <v>Monday</v>
      </c>
      <c r="AF2857" s="2">
        <v>0.31702546296296297</v>
      </c>
      <c r="AG2857" s="2">
        <f t="shared" si="404"/>
        <v>0.33333333333333331</v>
      </c>
      <c r="AH2857" t="s">
        <v>27</v>
      </c>
    </row>
    <row r="2858" spans="1:34" x14ac:dyDescent="0.2">
      <c r="A2858">
        <v>1494109</v>
      </c>
      <c r="B2858" t="s">
        <v>20</v>
      </c>
      <c r="C2858" t="s">
        <v>28</v>
      </c>
      <c r="D2858" t="s">
        <v>22</v>
      </c>
      <c r="E2858">
        <v>53233</v>
      </c>
      <c r="F2858" t="s">
        <v>23</v>
      </c>
      <c r="G2858" t="s">
        <v>24</v>
      </c>
      <c r="H2858">
        <v>11066</v>
      </c>
      <c r="I2858" t="s">
        <v>73</v>
      </c>
      <c r="J2858">
        <f>VLOOKUP(I2858,[1]Key!$A$1:$C$72,2,FALSE)</f>
        <v>43.040349999999997</v>
      </c>
      <c r="K2858">
        <f>VLOOKUP(I2858,[1]Key!$A$1:$C$72,3,FALSE)</f>
        <v>-87.920760000000001</v>
      </c>
      <c r="L2858" t="s">
        <v>32</v>
      </c>
      <c r="M2858">
        <f>VLOOKUP(L2858,[1]Key!$A$1:$C$72,2,FALSE)</f>
        <v>43.038719999999998</v>
      </c>
      <c r="N2858">
        <f>VLOOKUP(L2858,[1]Key!$A$1:$C$72,3,FALSE)</f>
        <v>-87.905339999999995</v>
      </c>
      <c r="O2858">
        <v>7</v>
      </c>
      <c r="P2858">
        <v>0</v>
      </c>
      <c r="Q2858">
        <v>1.1000000000000001</v>
      </c>
      <c r="R2858">
        <v>1</v>
      </c>
      <c r="S2858">
        <v>42</v>
      </c>
      <c r="T2858">
        <f t="shared" si="396"/>
        <v>-1</v>
      </c>
      <c r="U2858" s="1">
        <v>42793</v>
      </c>
      <c r="V2858" s="13">
        <f t="shared" si="397"/>
        <v>42767</v>
      </c>
      <c r="W2858" s="14">
        <f t="shared" si="398"/>
        <v>42793</v>
      </c>
      <c r="X2858" s="1" t="str">
        <f t="shared" si="399"/>
        <v>Monday</v>
      </c>
      <c r="Y2858" s="2">
        <v>0.32163194444444443</v>
      </c>
      <c r="Z2858" s="2">
        <f t="shared" si="400"/>
        <v>0.33333333333333331</v>
      </c>
      <c r="AA2858">
        <f>1</f>
        <v>1</v>
      </c>
      <c r="AB2858" s="1">
        <v>42793</v>
      </c>
      <c r="AC2858" s="13">
        <f t="shared" si="401"/>
        <v>42767</v>
      </c>
      <c r="AD2858" s="14">
        <f t="shared" si="402"/>
        <v>42793</v>
      </c>
      <c r="AE2858" s="1" t="str">
        <f t="shared" si="403"/>
        <v>Monday</v>
      </c>
      <c r="AF2858" s="2">
        <v>0.3269097222222222</v>
      </c>
      <c r="AG2858" s="2">
        <f t="shared" si="404"/>
        <v>0.33333333333333331</v>
      </c>
      <c r="AH2858" t="s">
        <v>27</v>
      </c>
    </row>
    <row r="2859" spans="1:34" x14ac:dyDescent="0.2">
      <c r="A2859">
        <v>1012659</v>
      </c>
      <c r="B2859" t="s">
        <v>20</v>
      </c>
      <c r="C2859" t="s">
        <v>28</v>
      </c>
      <c r="D2859" t="s">
        <v>22</v>
      </c>
      <c r="E2859">
        <v>53211</v>
      </c>
      <c r="F2859" t="s">
        <v>23</v>
      </c>
      <c r="G2859" t="s">
        <v>24</v>
      </c>
      <c r="H2859">
        <v>5519</v>
      </c>
      <c r="I2859" t="s">
        <v>60</v>
      </c>
      <c r="J2859">
        <f>VLOOKUP(I2859,[1]Key!$A$1:$C$72,2,FALSE)</f>
        <v>43.066893999999998</v>
      </c>
      <c r="K2859">
        <f>VLOOKUP(I2859,[1]Key!$A$1:$C$72,3,FALSE)</f>
        <v>-87.877936000000005</v>
      </c>
      <c r="L2859" t="s">
        <v>77</v>
      </c>
      <c r="M2859">
        <f>VLOOKUP(L2859,[1]Key!$A$1:$C$72,2,FALSE)</f>
        <v>43.074655999999997</v>
      </c>
      <c r="N2859">
        <f>VLOOKUP(L2859,[1]Key!$A$1:$C$72,3,FALSE)</f>
        <v>-87.889011999999994</v>
      </c>
      <c r="O2859">
        <v>7</v>
      </c>
      <c r="P2859">
        <v>0</v>
      </c>
      <c r="Q2859">
        <v>1.1000000000000001</v>
      </c>
      <c r="R2859">
        <v>1</v>
      </c>
      <c r="S2859">
        <v>42</v>
      </c>
      <c r="T2859">
        <f t="shared" si="396"/>
        <v>-1</v>
      </c>
      <c r="U2859" s="1">
        <v>42793</v>
      </c>
      <c r="V2859" s="13">
        <f t="shared" si="397"/>
        <v>42767</v>
      </c>
      <c r="W2859" s="14">
        <f t="shared" si="398"/>
        <v>42793</v>
      </c>
      <c r="X2859" s="1" t="str">
        <f t="shared" si="399"/>
        <v>Monday</v>
      </c>
      <c r="Y2859" s="2">
        <v>0.63365740740740739</v>
      </c>
      <c r="Z2859" s="2">
        <f t="shared" si="400"/>
        <v>0.625</v>
      </c>
      <c r="AA2859">
        <f>1</f>
        <v>1</v>
      </c>
      <c r="AB2859" s="1">
        <v>42793</v>
      </c>
      <c r="AC2859" s="13">
        <f t="shared" si="401"/>
        <v>42767</v>
      </c>
      <c r="AD2859" s="14">
        <f t="shared" si="402"/>
        <v>42793</v>
      </c>
      <c r="AE2859" s="1" t="str">
        <f t="shared" si="403"/>
        <v>Monday</v>
      </c>
      <c r="AF2859" s="2">
        <v>0.63824074074074078</v>
      </c>
      <c r="AG2859" s="2">
        <f t="shared" si="404"/>
        <v>0.625</v>
      </c>
      <c r="AH2859" t="s">
        <v>27</v>
      </c>
    </row>
    <row r="2860" spans="1:34" x14ac:dyDescent="0.2">
      <c r="A2860">
        <v>1154367</v>
      </c>
      <c r="B2860" t="s">
        <v>20</v>
      </c>
      <c r="C2860" t="s">
        <v>28</v>
      </c>
      <c r="D2860" t="s">
        <v>22</v>
      </c>
      <c r="E2860">
        <v>53202</v>
      </c>
      <c r="F2860" t="s">
        <v>23</v>
      </c>
      <c r="G2860" t="s">
        <v>24</v>
      </c>
      <c r="H2860">
        <v>5526</v>
      </c>
      <c r="I2860" t="s">
        <v>44</v>
      </c>
      <c r="J2860">
        <f>VLOOKUP(I2860,[1]Key!$A$1:$C$72,2,FALSE)</f>
        <v>43.045712999999999</v>
      </c>
      <c r="K2860">
        <f>VLOOKUP(I2860,[1]Key!$A$1:$C$72,3,FALSE)</f>
        <v>-87.899756999999994</v>
      </c>
      <c r="L2860" t="s">
        <v>69</v>
      </c>
      <c r="M2860">
        <f>VLOOKUP(L2860,[1]Key!$A$1:$C$72,2,FALSE)</f>
        <v>43.048200000000001</v>
      </c>
      <c r="N2860">
        <f>VLOOKUP(L2860,[1]Key!$A$1:$C$72,3,FALSE)</f>
        <v>-87.900859999999994</v>
      </c>
      <c r="O2860">
        <v>6</v>
      </c>
      <c r="P2860">
        <v>0</v>
      </c>
      <c r="Q2860">
        <v>0.9</v>
      </c>
      <c r="R2860">
        <v>0.9</v>
      </c>
      <c r="S2860">
        <v>36</v>
      </c>
      <c r="T2860">
        <f t="shared" si="396"/>
        <v>-1</v>
      </c>
      <c r="U2860" s="1">
        <v>42793</v>
      </c>
      <c r="V2860" s="13">
        <f t="shared" si="397"/>
        <v>42767</v>
      </c>
      <c r="W2860" s="14">
        <f t="shared" si="398"/>
        <v>42793</v>
      </c>
      <c r="X2860" s="1" t="str">
        <f t="shared" si="399"/>
        <v>Monday</v>
      </c>
      <c r="Y2860" s="2">
        <v>0.69861111111111107</v>
      </c>
      <c r="Z2860" s="2">
        <f t="shared" si="400"/>
        <v>0.70833333333333326</v>
      </c>
      <c r="AA2860">
        <f>1</f>
        <v>1</v>
      </c>
      <c r="AB2860" s="1">
        <v>42793</v>
      </c>
      <c r="AC2860" s="13">
        <f t="shared" si="401"/>
        <v>42767</v>
      </c>
      <c r="AD2860" s="14">
        <f t="shared" si="402"/>
        <v>42793</v>
      </c>
      <c r="AE2860" s="1" t="str">
        <f t="shared" si="403"/>
        <v>Monday</v>
      </c>
      <c r="AF2860" s="2">
        <v>0.70329861111111114</v>
      </c>
      <c r="AG2860" s="2">
        <f t="shared" si="404"/>
        <v>0.70833333333333326</v>
      </c>
      <c r="AH2860" t="s">
        <v>27</v>
      </c>
    </row>
    <row r="2861" spans="1:34" x14ac:dyDescent="0.2">
      <c r="A2861">
        <v>1400126</v>
      </c>
      <c r="B2861" t="s">
        <v>20</v>
      </c>
      <c r="C2861" t="s">
        <v>28</v>
      </c>
      <c r="D2861" t="s">
        <v>22</v>
      </c>
      <c r="E2861">
        <v>53211</v>
      </c>
      <c r="F2861" t="s">
        <v>23</v>
      </c>
      <c r="G2861" t="s">
        <v>24</v>
      </c>
      <c r="H2861">
        <v>994</v>
      </c>
      <c r="I2861" t="s">
        <v>60</v>
      </c>
      <c r="J2861">
        <f>VLOOKUP(I2861,[1]Key!$A$1:$C$72,2,FALSE)</f>
        <v>43.066893999999998</v>
      </c>
      <c r="K2861">
        <f>VLOOKUP(I2861,[1]Key!$A$1:$C$72,3,FALSE)</f>
        <v>-87.877936000000005</v>
      </c>
      <c r="L2861" t="s">
        <v>81</v>
      </c>
      <c r="M2861">
        <f>VLOOKUP(L2861,[1]Key!$A$1:$C$72,2,FALSE)</f>
        <v>43.06033</v>
      </c>
      <c r="N2861">
        <f>VLOOKUP(L2861,[1]Key!$A$1:$C$72,3,FALSE)</f>
        <v>-87.89546</v>
      </c>
      <c r="O2861">
        <v>8</v>
      </c>
      <c r="P2861">
        <v>0</v>
      </c>
      <c r="Q2861">
        <v>1.2</v>
      </c>
      <c r="R2861">
        <v>1.1000000000000001</v>
      </c>
      <c r="S2861">
        <v>48</v>
      </c>
      <c r="T2861">
        <f t="shared" si="396"/>
        <v>-1</v>
      </c>
      <c r="U2861" s="1">
        <v>42793</v>
      </c>
      <c r="V2861" s="13">
        <f t="shared" si="397"/>
        <v>42767</v>
      </c>
      <c r="W2861" s="14">
        <f t="shared" si="398"/>
        <v>42793</v>
      </c>
      <c r="X2861" s="1" t="str">
        <f t="shared" si="399"/>
        <v>Monday</v>
      </c>
      <c r="Y2861" s="2">
        <v>0.76501157407407405</v>
      </c>
      <c r="Z2861" s="2">
        <f t="shared" si="400"/>
        <v>0.75</v>
      </c>
      <c r="AA2861">
        <f>1</f>
        <v>1</v>
      </c>
      <c r="AB2861" s="1">
        <v>42793</v>
      </c>
      <c r="AC2861" s="13">
        <f t="shared" si="401"/>
        <v>42767</v>
      </c>
      <c r="AD2861" s="14">
        <f t="shared" si="402"/>
        <v>42793</v>
      </c>
      <c r="AE2861" s="1" t="str">
        <f t="shared" si="403"/>
        <v>Monday</v>
      </c>
      <c r="AF2861" s="2">
        <v>0.77061342592592597</v>
      </c>
      <c r="AG2861" s="2">
        <f t="shared" si="404"/>
        <v>0.75</v>
      </c>
      <c r="AH2861" t="s">
        <v>27</v>
      </c>
    </row>
    <row r="2862" spans="1:34" x14ac:dyDescent="0.2">
      <c r="A2862">
        <v>1442430</v>
      </c>
      <c r="B2862" t="s">
        <v>20</v>
      </c>
      <c r="C2862" t="s">
        <v>28</v>
      </c>
      <c r="D2862" t="s">
        <v>22</v>
      </c>
      <c r="E2862">
        <v>53211</v>
      </c>
      <c r="F2862" t="s">
        <v>23</v>
      </c>
      <c r="G2862" t="s">
        <v>24</v>
      </c>
      <c r="H2862">
        <v>11113</v>
      </c>
      <c r="I2862" t="s">
        <v>67</v>
      </c>
      <c r="J2862">
        <f>VLOOKUP(I2862,[1]Key!$A$1:$C$72,2,FALSE)</f>
        <v>43.074890000000003</v>
      </c>
      <c r="K2862">
        <f>VLOOKUP(I2862,[1]Key!$A$1:$C$72,3,FALSE)</f>
        <v>-87.882810000000006</v>
      </c>
      <c r="L2862" t="s">
        <v>77</v>
      </c>
      <c r="M2862">
        <f>VLOOKUP(L2862,[1]Key!$A$1:$C$72,2,FALSE)</f>
        <v>43.074655999999997</v>
      </c>
      <c r="N2862">
        <f>VLOOKUP(L2862,[1]Key!$A$1:$C$72,3,FALSE)</f>
        <v>-87.889011999999994</v>
      </c>
      <c r="O2862">
        <v>1</v>
      </c>
      <c r="P2862">
        <v>0</v>
      </c>
      <c r="Q2862">
        <v>0.2</v>
      </c>
      <c r="R2862">
        <v>0.1</v>
      </c>
      <c r="S2862">
        <v>6</v>
      </c>
      <c r="T2862">
        <f t="shared" si="396"/>
        <v>-1</v>
      </c>
      <c r="U2862" s="1">
        <v>42793</v>
      </c>
      <c r="V2862" s="13">
        <f t="shared" si="397"/>
        <v>42767</v>
      </c>
      <c r="W2862" s="14">
        <f t="shared" si="398"/>
        <v>42793</v>
      </c>
      <c r="X2862" s="1" t="str">
        <f t="shared" si="399"/>
        <v>Monday</v>
      </c>
      <c r="Y2862" s="2">
        <v>0.90012731481481489</v>
      </c>
      <c r="Z2862" s="2">
        <f t="shared" si="400"/>
        <v>0.91666666666666663</v>
      </c>
      <c r="AA2862">
        <f>1</f>
        <v>1</v>
      </c>
      <c r="AB2862" s="1">
        <v>42793</v>
      </c>
      <c r="AC2862" s="13">
        <f t="shared" si="401"/>
        <v>42767</v>
      </c>
      <c r="AD2862" s="14">
        <f t="shared" si="402"/>
        <v>42793</v>
      </c>
      <c r="AE2862" s="1" t="str">
        <f t="shared" si="403"/>
        <v>Monday</v>
      </c>
      <c r="AF2862" s="2">
        <v>0.90122685185185192</v>
      </c>
      <c r="AG2862" s="2">
        <f t="shared" si="404"/>
        <v>0.91666666666666663</v>
      </c>
      <c r="AH2862" t="s">
        <v>27</v>
      </c>
    </row>
    <row r="2863" spans="1:34" x14ac:dyDescent="0.2">
      <c r="A2863">
        <v>1358502</v>
      </c>
      <c r="B2863" t="s">
        <v>20</v>
      </c>
      <c r="C2863" t="s">
        <v>124</v>
      </c>
      <c r="D2863" t="s">
        <v>22</v>
      </c>
      <c r="E2863">
        <v>54929</v>
      </c>
      <c r="F2863" t="s">
        <v>23</v>
      </c>
      <c r="G2863" t="s">
        <v>24</v>
      </c>
      <c r="H2863">
        <v>129</v>
      </c>
      <c r="I2863" t="s">
        <v>78</v>
      </c>
      <c r="J2863">
        <f>VLOOKUP(I2863,[1]Key!$A$1:$C$72,2,FALSE)</f>
        <v>43.060250000000003</v>
      </c>
      <c r="K2863">
        <f>VLOOKUP(I2863,[1]Key!$A$1:$C$72,3,FALSE)</f>
        <v>-87.892169999999993</v>
      </c>
      <c r="L2863" t="s">
        <v>81</v>
      </c>
      <c r="M2863">
        <f>VLOOKUP(L2863,[1]Key!$A$1:$C$72,2,FALSE)</f>
        <v>43.06033</v>
      </c>
      <c r="N2863">
        <f>VLOOKUP(L2863,[1]Key!$A$1:$C$72,3,FALSE)</f>
        <v>-87.89546</v>
      </c>
      <c r="O2863">
        <v>126</v>
      </c>
      <c r="P2863">
        <v>9</v>
      </c>
      <c r="Q2863">
        <v>18</v>
      </c>
      <c r="R2863">
        <v>17.100000000000001</v>
      </c>
      <c r="S2863">
        <v>720</v>
      </c>
      <c r="T2863">
        <f t="shared" si="396"/>
        <v>-1</v>
      </c>
      <c r="U2863" s="1">
        <v>42794</v>
      </c>
      <c r="V2863" s="13">
        <f t="shared" si="397"/>
        <v>42767</v>
      </c>
      <c r="W2863" s="14">
        <f t="shared" si="398"/>
        <v>42794</v>
      </c>
      <c r="X2863" s="1" t="str">
        <f t="shared" si="399"/>
        <v>Tuesday</v>
      </c>
      <c r="Y2863" s="2">
        <v>0.69811342592592596</v>
      </c>
      <c r="Z2863" s="2">
        <f t="shared" si="400"/>
        <v>0.70833333333333326</v>
      </c>
      <c r="AA2863">
        <f>1</f>
        <v>1</v>
      </c>
      <c r="AB2863" s="1">
        <v>42794</v>
      </c>
      <c r="AC2863" s="13">
        <f t="shared" si="401"/>
        <v>42767</v>
      </c>
      <c r="AD2863" s="14">
        <f t="shared" si="402"/>
        <v>42794</v>
      </c>
      <c r="AE2863" s="1" t="str">
        <f t="shared" si="403"/>
        <v>Tuesday</v>
      </c>
      <c r="AF2863" s="2">
        <v>0.78545138888888888</v>
      </c>
      <c r="AG2863" s="2">
        <f t="shared" si="404"/>
        <v>0.79166666666666663</v>
      </c>
      <c r="AH2863" t="s">
        <v>27</v>
      </c>
    </row>
    <row r="2864" spans="1:34" x14ac:dyDescent="0.2">
      <c r="A2864">
        <v>1400126</v>
      </c>
      <c r="B2864" t="s">
        <v>20</v>
      </c>
      <c r="C2864" t="s">
        <v>28</v>
      </c>
      <c r="D2864" t="s">
        <v>22</v>
      </c>
      <c r="E2864">
        <v>53211</v>
      </c>
      <c r="F2864" t="s">
        <v>23</v>
      </c>
      <c r="G2864" t="s">
        <v>24</v>
      </c>
      <c r="H2864">
        <v>96</v>
      </c>
      <c r="I2864" t="s">
        <v>60</v>
      </c>
      <c r="J2864">
        <f>VLOOKUP(I2864,[1]Key!$A$1:$C$72,2,FALSE)</f>
        <v>43.066893999999998</v>
      </c>
      <c r="K2864">
        <f>VLOOKUP(I2864,[1]Key!$A$1:$C$72,3,FALSE)</f>
        <v>-87.877936000000005</v>
      </c>
      <c r="L2864" t="s">
        <v>81</v>
      </c>
      <c r="M2864">
        <f>VLOOKUP(L2864,[1]Key!$A$1:$C$72,2,FALSE)</f>
        <v>43.06033</v>
      </c>
      <c r="N2864">
        <f>VLOOKUP(L2864,[1]Key!$A$1:$C$72,3,FALSE)</f>
        <v>-87.89546</v>
      </c>
      <c r="O2864">
        <v>29</v>
      </c>
      <c r="P2864">
        <v>0</v>
      </c>
      <c r="Q2864">
        <v>4.4000000000000004</v>
      </c>
      <c r="R2864">
        <v>4.0999999999999996</v>
      </c>
      <c r="S2864">
        <v>174</v>
      </c>
      <c r="T2864">
        <f t="shared" si="396"/>
        <v>-1</v>
      </c>
      <c r="U2864" s="1">
        <v>42794</v>
      </c>
      <c r="V2864" s="13">
        <f t="shared" si="397"/>
        <v>42767</v>
      </c>
      <c r="W2864" s="14">
        <f t="shared" si="398"/>
        <v>42794</v>
      </c>
      <c r="X2864" s="1" t="str">
        <f t="shared" si="399"/>
        <v>Tuesday</v>
      </c>
      <c r="Y2864" s="2">
        <v>0.76527777777777783</v>
      </c>
      <c r="Z2864" s="2">
        <f t="shared" si="400"/>
        <v>0.75</v>
      </c>
      <c r="AA2864">
        <f>1</f>
        <v>1</v>
      </c>
      <c r="AB2864" s="1">
        <v>42794</v>
      </c>
      <c r="AC2864" s="13">
        <f t="shared" si="401"/>
        <v>42767</v>
      </c>
      <c r="AD2864" s="14">
        <f t="shared" si="402"/>
        <v>42794</v>
      </c>
      <c r="AE2864" s="1" t="str">
        <f t="shared" si="403"/>
        <v>Tuesday</v>
      </c>
      <c r="AF2864" s="2">
        <v>0.78561342592592587</v>
      </c>
      <c r="AG2864" s="2">
        <f t="shared" si="404"/>
        <v>0.79166666666666663</v>
      </c>
      <c r="AH2864" t="s">
        <v>27</v>
      </c>
    </row>
    <row r="2865" spans="1:34" x14ac:dyDescent="0.2">
      <c r="A2865">
        <v>1360169</v>
      </c>
      <c r="B2865" t="s">
        <v>20</v>
      </c>
      <c r="C2865" t="s">
        <v>106</v>
      </c>
      <c r="D2865" t="s">
        <v>22</v>
      </c>
      <c r="E2865">
        <v>53121</v>
      </c>
      <c r="F2865" t="s">
        <v>23</v>
      </c>
      <c r="G2865" t="s">
        <v>24</v>
      </c>
      <c r="H2865">
        <v>9</v>
      </c>
      <c r="I2865" t="s">
        <v>67</v>
      </c>
      <c r="J2865">
        <f>VLOOKUP(I2865,[1]Key!$A$1:$C$72,2,FALSE)</f>
        <v>43.074890000000003</v>
      </c>
      <c r="K2865">
        <f>VLOOKUP(I2865,[1]Key!$A$1:$C$72,3,FALSE)</f>
        <v>-87.882810000000006</v>
      </c>
      <c r="L2865" t="s">
        <v>78</v>
      </c>
      <c r="M2865">
        <f>VLOOKUP(L2865,[1]Key!$A$1:$C$72,2,FALSE)</f>
        <v>43.060250000000003</v>
      </c>
      <c r="N2865">
        <f>VLOOKUP(L2865,[1]Key!$A$1:$C$72,3,FALSE)</f>
        <v>-87.892169999999993</v>
      </c>
      <c r="O2865">
        <v>10</v>
      </c>
      <c r="P2865">
        <v>0</v>
      </c>
      <c r="Q2865">
        <v>1.5</v>
      </c>
      <c r="R2865">
        <v>1.4</v>
      </c>
      <c r="S2865">
        <v>60</v>
      </c>
      <c r="T2865">
        <f t="shared" si="396"/>
        <v>-1</v>
      </c>
      <c r="U2865" s="1">
        <v>42794</v>
      </c>
      <c r="V2865" s="13">
        <f t="shared" si="397"/>
        <v>42767</v>
      </c>
      <c r="W2865" s="14">
        <f t="shared" si="398"/>
        <v>42794</v>
      </c>
      <c r="X2865" s="1" t="str">
        <f t="shared" si="399"/>
        <v>Tuesday</v>
      </c>
      <c r="Y2865" s="2">
        <v>0.86229166666666668</v>
      </c>
      <c r="Z2865" s="2">
        <f t="shared" si="400"/>
        <v>0.875</v>
      </c>
      <c r="AA2865">
        <f>1</f>
        <v>1</v>
      </c>
      <c r="AB2865" s="1">
        <v>42794</v>
      </c>
      <c r="AC2865" s="13">
        <f t="shared" si="401"/>
        <v>42767</v>
      </c>
      <c r="AD2865" s="14">
        <f t="shared" si="402"/>
        <v>42794</v>
      </c>
      <c r="AE2865" s="1" t="str">
        <f t="shared" si="403"/>
        <v>Tuesday</v>
      </c>
      <c r="AF2865" s="2">
        <v>0.86934027777777778</v>
      </c>
      <c r="AG2865" s="2">
        <f t="shared" si="404"/>
        <v>0.875</v>
      </c>
      <c r="AH2865" t="s">
        <v>27</v>
      </c>
    </row>
    <row r="2866" spans="1:34" x14ac:dyDescent="0.2">
      <c r="A2866">
        <v>1367618</v>
      </c>
      <c r="B2866" t="s">
        <v>20</v>
      </c>
      <c r="C2866" t="s">
        <v>130</v>
      </c>
      <c r="D2866" t="s">
        <v>22</v>
      </c>
      <c r="E2866">
        <v>53024</v>
      </c>
      <c r="F2866" t="s">
        <v>23</v>
      </c>
      <c r="G2866" t="s">
        <v>24</v>
      </c>
      <c r="H2866">
        <v>5570</v>
      </c>
      <c r="I2866" t="s">
        <v>87</v>
      </c>
      <c r="J2866">
        <f>VLOOKUP(I2866,[1]Key!$A$1:$C$72,2,FALSE)</f>
        <v>43.077359999999999</v>
      </c>
      <c r="K2866">
        <f>VLOOKUP(I2866,[1]Key!$A$1:$C$72,3,FALSE)</f>
        <v>-87.880769999999998</v>
      </c>
      <c r="L2866" t="s">
        <v>60</v>
      </c>
      <c r="M2866">
        <f>VLOOKUP(L2866,[1]Key!$A$1:$C$72,2,FALSE)</f>
        <v>43.066893999999998</v>
      </c>
      <c r="N2866">
        <f>VLOOKUP(L2866,[1]Key!$A$1:$C$72,3,FALSE)</f>
        <v>-87.877936000000005</v>
      </c>
      <c r="O2866">
        <v>7</v>
      </c>
      <c r="P2866">
        <v>0</v>
      </c>
      <c r="Q2866">
        <v>1.1000000000000001</v>
      </c>
      <c r="R2866">
        <v>1</v>
      </c>
      <c r="S2866">
        <v>42</v>
      </c>
      <c r="T2866">
        <f t="shared" si="396"/>
        <v>-1</v>
      </c>
      <c r="U2866" s="1">
        <v>42787</v>
      </c>
      <c r="V2866" s="13">
        <f t="shared" si="397"/>
        <v>42767</v>
      </c>
      <c r="W2866" s="14">
        <f t="shared" si="398"/>
        <v>42787</v>
      </c>
      <c r="X2866" s="1" t="str">
        <f t="shared" si="399"/>
        <v>Tuesday</v>
      </c>
      <c r="Y2866" s="2">
        <v>0.57311342592592596</v>
      </c>
      <c r="Z2866" s="2">
        <f t="shared" si="400"/>
        <v>0.58333333333333326</v>
      </c>
      <c r="AA2866">
        <f>1</f>
        <v>1</v>
      </c>
      <c r="AB2866" s="1">
        <v>42787</v>
      </c>
      <c r="AC2866" s="13">
        <f t="shared" si="401"/>
        <v>42767</v>
      </c>
      <c r="AD2866" s="14">
        <f t="shared" si="402"/>
        <v>42787</v>
      </c>
      <c r="AE2866" s="1" t="str">
        <f t="shared" si="403"/>
        <v>Tuesday</v>
      </c>
      <c r="AF2866" s="2">
        <v>0.57822916666666668</v>
      </c>
      <c r="AG2866" s="2">
        <f t="shared" si="404"/>
        <v>0.58333333333333326</v>
      </c>
      <c r="AH2866" t="s">
        <v>27</v>
      </c>
    </row>
    <row r="2867" spans="1:34" x14ac:dyDescent="0.2">
      <c r="A2867">
        <v>1489319</v>
      </c>
      <c r="B2867" t="s">
        <v>20</v>
      </c>
      <c r="C2867" t="s">
        <v>101</v>
      </c>
      <c r="D2867" t="s">
        <v>22</v>
      </c>
      <c r="E2867">
        <v>53045</v>
      </c>
      <c r="F2867" t="s">
        <v>23</v>
      </c>
      <c r="G2867" t="s">
        <v>24</v>
      </c>
      <c r="H2867">
        <v>11098</v>
      </c>
      <c r="I2867" t="s">
        <v>67</v>
      </c>
      <c r="J2867">
        <f>VLOOKUP(I2867,[1]Key!$A$1:$C$72,2,FALSE)</f>
        <v>43.074890000000003</v>
      </c>
      <c r="K2867">
        <f>VLOOKUP(I2867,[1]Key!$A$1:$C$72,3,FALSE)</f>
        <v>-87.882810000000006</v>
      </c>
      <c r="L2867" t="s">
        <v>65</v>
      </c>
      <c r="M2867">
        <f>VLOOKUP(L2867,[1]Key!$A$1:$C$72,2,FALSE)</f>
        <v>43.060786</v>
      </c>
      <c r="N2867">
        <f>VLOOKUP(L2867,[1]Key!$A$1:$C$72,3,FALSE)</f>
        <v>-87.883825999999999</v>
      </c>
      <c r="O2867">
        <v>7</v>
      </c>
      <c r="P2867">
        <v>0</v>
      </c>
      <c r="Q2867">
        <v>1.1000000000000001</v>
      </c>
      <c r="R2867">
        <v>1</v>
      </c>
      <c r="S2867">
        <v>42</v>
      </c>
      <c r="T2867">
        <f t="shared" si="396"/>
        <v>-1</v>
      </c>
      <c r="U2867" s="1">
        <v>42787</v>
      </c>
      <c r="V2867" s="13">
        <f t="shared" si="397"/>
        <v>42767</v>
      </c>
      <c r="W2867" s="14">
        <f t="shared" si="398"/>
        <v>42787</v>
      </c>
      <c r="X2867" s="1" t="str">
        <f t="shared" si="399"/>
        <v>Tuesday</v>
      </c>
      <c r="Y2867" s="2">
        <v>0.64793981481481489</v>
      </c>
      <c r="Z2867" s="2">
        <f t="shared" si="400"/>
        <v>0.66666666666666663</v>
      </c>
      <c r="AA2867">
        <f>1</f>
        <v>1</v>
      </c>
      <c r="AB2867" s="1">
        <v>42787</v>
      </c>
      <c r="AC2867" s="13">
        <f t="shared" si="401"/>
        <v>42767</v>
      </c>
      <c r="AD2867" s="14">
        <f t="shared" si="402"/>
        <v>42787</v>
      </c>
      <c r="AE2867" s="1" t="str">
        <f t="shared" si="403"/>
        <v>Tuesday</v>
      </c>
      <c r="AF2867" s="2">
        <v>0.6529166666666667</v>
      </c>
      <c r="AG2867" s="2">
        <f t="shared" si="404"/>
        <v>0.66666666666666663</v>
      </c>
      <c r="AH2867" t="s">
        <v>27</v>
      </c>
    </row>
    <row r="2868" spans="1:34" x14ac:dyDescent="0.2">
      <c r="A2868">
        <v>915465</v>
      </c>
      <c r="B2868" t="s">
        <v>20</v>
      </c>
      <c r="C2868" t="s">
        <v>28</v>
      </c>
      <c r="D2868" t="s">
        <v>22</v>
      </c>
      <c r="E2868">
        <v>53202</v>
      </c>
      <c r="F2868" t="s">
        <v>23</v>
      </c>
      <c r="G2868" t="s">
        <v>24</v>
      </c>
      <c r="H2868">
        <v>11075</v>
      </c>
      <c r="I2868" t="s">
        <v>43</v>
      </c>
      <c r="J2868">
        <f>VLOOKUP(I2868,[1]Key!$A$1:$C$72,2,FALSE)</f>
        <v>43.03886</v>
      </c>
      <c r="K2868">
        <f>VLOOKUP(I2868,[1]Key!$A$1:$C$72,3,FALSE)</f>
        <v>-87.902720000000002</v>
      </c>
      <c r="L2868" t="s">
        <v>70</v>
      </c>
      <c r="M2868">
        <f>VLOOKUP(L2868,[1]Key!$A$1:$C$72,2,FALSE)</f>
        <v>43.053040000000003</v>
      </c>
      <c r="N2868">
        <f>VLOOKUP(L2868,[1]Key!$A$1:$C$72,3,FALSE)</f>
        <v>-87.897660000000002</v>
      </c>
      <c r="O2868">
        <v>9</v>
      </c>
      <c r="P2868">
        <v>0</v>
      </c>
      <c r="Q2868">
        <v>1.4</v>
      </c>
      <c r="R2868">
        <v>1.3</v>
      </c>
      <c r="S2868">
        <v>54</v>
      </c>
      <c r="T2868">
        <f t="shared" si="396"/>
        <v>-1</v>
      </c>
      <c r="U2868" s="1">
        <v>42787</v>
      </c>
      <c r="V2868" s="13">
        <f t="shared" si="397"/>
        <v>42767</v>
      </c>
      <c r="W2868" s="14">
        <f t="shared" si="398"/>
        <v>42787</v>
      </c>
      <c r="X2868" s="1" t="str">
        <f t="shared" si="399"/>
        <v>Tuesday</v>
      </c>
      <c r="Y2868" s="2">
        <v>0.68517361111111119</v>
      </c>
      <c r="Z2868" s="2">
        <f t="shared" si="400"/>
        <v>0.66666666666666663</v>
      </c>
      <c r="AA2868">
        <f>1</f>
        <v>1</v>
      </c>
      <c r="AB2868" s="1">
        <v>42787</v>
      </c>
      <c r="AC2868" s="13">
        <f t="shared" si="401"/>
        <v>42767</v>
      </c>
      <c r="AD2868" s="14">
        <f t="shared" si="402"/>
        <v>42787</v>
      </c>
      <c r="AE2868" s="1" t="str">
        <f t="shared" si="403"/>
        <v>Tuesday</v>
      </c>
      <c r="AF2868" s="2">
        <v>0.6915972222222222</v>
      </c>
      <c r="AG2868" s="2">
        <f t="shared" si="404"/>
        <v>0.70833333333333326</v>
      </c>
      <c r="AH2868" t="s">
        <v>27</v>
      </c>
    </row>
    <row r="2869" spans="1:34" x14ac:dyDescent="0.2">
      <c r="A2869">
        <v>1371872</v>
      </c>
      <c r="B2869" t="s">
        <v>20</v>
      </c>
      <c r="C2869" t="s">
        <v>21</v>
      </c>
      <c r="D2869" t="s">
        <v>22</v>
      </c>
      <c r="E2869">
        <v>53222</v>
      </c>
      <c r="F2869" t="s">
        <v>23</v>
      </c>
      <c r="G2869" t="s">
        <v>24</v>
      </c>
      <c r="H2869">
        <v>185</v>
      </c>
      <c r="I2869" t="s">
        <v>63</v>
      </c>
      <c r="J2869">
        <f>VLOOKUP(I2869,[1]Key!$A$1:$C$72,2,FALSE)</f>
        <v>43.078530000000001</v>
      </c>
      <c r="K2869">
        <f>VLOOKUP(I2869,[1]Key!$A$1:$C$72,3,FALSE)</f>
        <v>-87.882620000000003</v>
      </c>
      <c r="L2869" t="s">
        <v>63</v>
      </c>
      <c r="M2869">
        <f>VLOOKUP(L2869,[1]Key!$A$1:$C$72,2,FALSE)</f>
        <v>43.078530000000001</v>
      </c>
      <c r="N2869">
        <f>VLOOKUP(L2869,[1]Key!$A$1:$C$72,3,FALSE)</f>
        <v>-87.882620000000003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f t="shared" si="396"/>
        <v>-1</v>
      </c>
      <c r="U2869" s="1">
        <v>42787</v>
      </c>
      <c r="V2869" s="13">
        <f t="shared" si="397"/>
        <v>42767</v>
      </c>
      <c r="W2869" s="14">
        <f t="shared" si="398"/>
        <v>42787</v>
      </c>
      <c r="X2869" s="1" t="str">
        <f t="shared" si="399"/>
        <v>Tuesday</v>
      </c>
      <c r="Y2869" s="2">
        <v>0.73237268518518517</v>
      </c>
      <c r="Z2869" s="2">
        <f t="shared" si="400"/>
        <v>0.75</v>
      </c>
      <c r="AA2869">
        <f>1</f>
        <v>1</v>
      </c>
      <c r="AB2869" s="1">
        <v>42787</v>
      </c>
      <c r="AC2869" s="13">
        <f t="shared" si="401"/>
        <v>42767</v>
      </c>
      <c r="AD2869" s="14">
        <f t="shared" si="402"/>
        <v>42787</v>
      </c>
      <c r="AE2869" s="1" t="str">
        <f t="shared" si="403"/>
        <v>Tuesday</v>
      </c>
      <c r="AF2869" s="2">
        <v>0.73261574074074076</v>
      </c>
      <c r="AG2869" s="2">
        <f t="shared" si="404"/>
        <v>0.75</v>
      </c>
      <c r="AH2869" t="s">
        <v>35</v>
      </c>
    </row>
    <row r="2870" spans="1:34" x14ac:dyDescent="0.2">
      <c r="A2870">
        <v>1371872</v>
      </c>
      <c r="B2870" t="s">
        <v>20</v>
      </c>
      <c r="C2870" t="s">
        <v>21</v>
      </c>
      <c r="D2870" t="s">
        <v>22</v>
      </c>
      <c r="E2870">
        <v>53222</v>
      </c>
      <c r="F2870" t="s">
        <v>23</v>
      </c>
      <c r="G2870" t="s">
        <v>24</v>
      </c>
      <c r="H2870">
        <v>185</v>
      </c>
      <c r="I2870" t="s">
        <v>63</v>
      </c>
      <c r="J2870">
        <f>VLOOKUP(I2870,[1]Key!$A$1:$C$72,2,FALSE)</f>
        <v>43.078530000000001</v>
      </c>
      <c r="K2870">
        <f>VLOOKUP(I2870,[1]Key!$A$1:$C$72,3,FALSE)</f>
        <v>-87.882620000000003</v>
      </c>
      <c r="L2870" t="s">
        <v>61</v>
      </c>
      <c r="M2870">
        <f>VLOOKUP(L2870,[1]Key!$A$1:$C$72,2,FALSE)</f>
        <v>43.058619999999998</v>
      </c>
      <c r="N2870">
        <f>VLOOKUP(L2870,[1]Key!$A$1:$C$72,3,FALSE)</f>
        <v>-87.885319999999993</v>
      </c>
      <c r="O2870">
        <v>18</v>
      </c>
      <c r="P2870">
        <v>0</v>
      </c>
      <c r="Q2870">
        <v>2.7</v>
      </c>
      <c r="R2870">
        <v>2.6</v>
      </c>
      <c r="S2870">
        <v>108</v>
      </c>
      <c r="T2870">
        <f t="shared" si="396"/>
        <v>-1</v>
      </c>
      <c r="U2870" s="1">
        <v>42787</v>
      </c>
      <c r="V2870" s="13">
        <f t="shared" si="397"/>
        <v>42767</v>
      </c>
      <c r="W2870" s="14">
        <f t="shared" si="398"/>
        <v>42787</v>
      </c>
      <c r="X2870" s="1" t="str">
        <f t="shared" si="399"/>
        <v>Tuesday</v>
      </c>
      <c r="Y2870" s="2">
        <v>0.73296296296296293</v>
      </c>
      <c r="Z2870" s="2">
        <f t="shared" si="400"/>
        <v>0.75</v>
      </c>
      <c r="AA2870">
        <f>1</f>
        <v>1</v>
      </c>
      <c r="AB2870" s="1">
        <v>42787</v>
      </c>
      <c r="AC2870" s="13">
        <f t="shared" si="401"/>
        <v>42767</v>
      </c>
      <c r="AD2870" s="14">
        <f t="shared" si="402"/>
        <v>42787</v>
      </c>
      <c r="AE2870" s="1" t="str">
        <f t="shared" si="403"/>
        <v>Tuesday</v>
      </c>
      <c r="AF2870" s="2">
        <v>0.74543981481481481</v>
      </c>
      <c r="AG2870" s="2">
        <f t="shared" si="404"/>
        <v>0.75</v>
      </c>
      <c r="AH2870" t="s">
        <v>27</v>
      </c>
    </row>
    <row r="2871" spans="1:34" x14ac:dyDescent="0.2">
      <c r="A2871">
        <v>1407702</v>
      </c>
      <c r="B2871" t="s">
        <v>20</v>
      </c>
      <c r="C2871" t="s">
        <v>28</v>
      </c>
      <c r="D2871" t="s">
        <v>22</v>
      </c>
      <c r="E2871">
        <v>53202</v>
      </c>
      <c r="F2871" t="s">
        <v>23</v>
      </c>
      <c r="G2871" t="s">
        <v>24</v>
      </c>
      <c r="H2871">
        <v>11120</v>
      </c>
      <c r="I2871" t="s">
        <v>67</v>
      </c>
      <c r="J2871">
        <f>VLOOKUP(I2871,[1]Key!$A$1:$C$72,2,FALSE)</f>
        <v>43.074890000000003</v>
      </c>
      <c r="K2871">
        <f>VLOOKUP(I2871,[1]Key!$A$1:$C$72,3,FALSE)</f>
        <v>-87.882810000000006</v>
      </c>
      <c r="L2871" t="s">
        <v>77</v>
      </c>
      <c r="M2871">
        <f>VLOOKUP(L2871,[1]Key!$A$1:$C$72,2,FALSE)</f>
        <v>43.074655999999997</v>
      </c>
      <c r="N2871">
        <f>VLOOKUP(L2871,[1]Key!$A$1:$C$72,3,FALSE)</f>
        <v>-87.889011999999994</v>
      </c>
      <c r="O2871">
        <v>2</v>
      </c>
      <c r="P2871">
        <v>0</v>
      </c>
      <c r="Q2871">
        <v>0.3</v>
      </c>
      <c r="R2871">
        <v>0.3</v>
      </c>
      <c r="S2871">
        <v>12</v>
      </c>
      <c r="T2871">
        <f t="shared" si="396"/>
        <v>-1</v>
      </c>
      <c r="U2871" s="1">
        <v>42787</v>
      </c>
      <c r="V2871" s="13">
        <f t="shared" si="397"/>
        <v>42767</v>
      </c>
      <c r="W2871" s="14">
        <f t="shared" si="398"/>
        <v>42787</v>
      </c>
      <c r="X2871" s="1" t="str">
        <f t="shared" si="399"/>
        <v>Tuesday</v>
      </c>
      <c r="Y2871" s="2">
        <v>0.73420138888888886</v>
      </c>
      <c r="Z2871" s="2">
        <f t="shared" si="400"/>
        <v>0.75</v>
      </c>
      <c r="AA2871">
        <f>1</f>
        <v>1</v>
      </c>
      <c r="AB2871" s="1">
        <v>42787</v>
      </c>
      <c r="AC2871" s="13">
        <f t="shared" si="401"/>
        <v>42767</v>
      </c>
      <c r="AD2871" s="14">
        <f t="shared" si="402"/>
        <v>42787</v>
      </c>
      <c r="AE2871" s="1" t="str">
        <f t="shared" si="403"/>
        <v>Tuesday</v>
      </c>
      <c r="AF2871" s="2">
        <v>0.73587962962962961</v>
      </c>
      <c r="AG2871" s="2">
        <f t="shared" si="404"/>
        <v>0.75</v>
      </c>
      <c r="AH2871" t="s">
        <v>27</v>
      </c>
    </row>
    <row r="2872" spans="1:34" x14ac:dyDescent="0.2">
      <c r="A2872">
        <v>1010620</v>
      </c>
      <c r="B2872" t="s">
        <v>20</v>
      </c>
      <c r="C2872" t="s">
        <v>28</v>
      </c>
      <c r="D2872" t="s">
        <v>22</v>
      </c>
      <c r="E2872">
        <v>53202</v>
      </c>
      <c r="F2872" t="s">
        <v>23</v>
      </c>
      <c r="G2872" t="s">
        <v>24</v>
      </c>
      <c r="H2872">
        <v>17</v>
      </c>
      <c r="I2872" t="s">
        <v>67</v>
      </c>
      <c r="J2872">
        <f>VLOOKUP(I2872,[1]Key!$A$1:$C$72,2,FALSE)</f>
        <v>43.074890000000003</v>
      </c>
      <c r="K2872">
        <f>VLOOKUP(I2872,[1]Key!$A$1:$C$72,3,FALSE)</f>
        <v>-87.882810000000006</v>
      </c>
      <c r="L2872" t="s">
        <v>69</v>
      </c>
      <c r="M2872">
        <f>VLOOKUP(L2872,[1]Key!$A$1:$C$72,2,FALSE)</f>
        <v>43.048200000000001</v>
      </c>
      <c r="N2872">
        <f>VLOOKUP(L2872,[1]Key!$A$1:$C$72,3,FALSE)</f>
        <v>-87.900859999999994</v>
      </c>
      <c r="O2872">
        <v>16</v>
      </c>
      <c r="P2872">
        <v>0</v>
      </c>
      <c r="Q2872">
        <v>2.4</v>
      </c>
      <c r="R2872">
        <v>2.2999999999999998</v>
      </c>
      <c r="S2872">
        <v>96</v>
      </c>
      <c r="T2872">
        <f t="shared" si="396"/>
        <v>-1</v>
      </c>
      <c r="U2872" s="1">
        <v>42787</v>
      </c>
      <c r="V2872" s="13">
        <f t="shared" si="397"/>
        <v>42767</v>
      </c>
      <c r="W2872" s="14">
        <f t="shared" si="398"/>
        <v>42787</v>
      </c>
      <c r="X2872" s="1" t="str">
        <f t="shared" si="399"/>
        <v>Tuesday</v>
      </c>
      <c r="Y2872" s="2">
        <v>0.81487268518518519</v>
      </c>
      <c r="Z2872" s="2">
        <f t="shared" si="400"/>
        <v>0.83333333333333326</v>
      </c>
      <c r="AA2872">
        <f>1</f>
        <v>1</v>
      </c>
      <c r="AB2872" s="1">
        <v>42787</v>
      </c>
      <c r="AC2872" s="13">
        <f t="shared" si="401"/>
        <v>42767</v>
      </c>
      <c r="AD2872" s="14">
        <f t="shared" si="402"/>
        <v>42787</v>
      </c>
      <c r="AE2872" s="1" t="str">
        <f t="shared" si="403"/>
        <v>Tuesday</v>
      </c>
      <c r="AF2872" s="2">
        <v>0.8259953703703703</v>
      </c>
      <c r="AG2872" s="2">
        <f t="shared" si="404"/>
        <v>0.83333333333333326</v>
      </c>
      <c r="AH2872" t="s">
        <v>27</v>
      </c>
    </row>
    <row r="2873" spans="1:34" x14ac:dyDescent="0.2">
      <c r="A2873">
        <v>1244268</v>
      </c>
      <c r="B2873" t="s">
        <v>20</v>
      </c>
      <c r="C2873" t="s">
        <v>102</v>
      </c>
      <c r="D2873" t="s">
        <v>22</v>
      </c>
      <c r="E2873">
        <v>53211</v>
      </c>
      <c r="F2873" t="s">
        <v>23</v>
      </c>
      <c r="G2873" t="s">
        <v>108</v>
      </c>
      <c r="H2873">
        <v>250</v>
      </c>
      <c r="I2873" t="s">
        <v>31</v>
      </c>
      <c r="J2873">
        <f>VLOOKUP(I2873,[1]Key!$A$1:$C$72,2,FALSE)</f>
        <v>43.03519</v>
      </c>
      <c r="K2873">
        <f>VLOOKUP(I2873,[1]Key!$A$1:$C$72,3,FALSE)</f>
        <v>-87.907390000000007</v>
      </c>
      <c r="L2873" t="s">
        <v>65</v>
      </c>
      <c r="M2873">
        <f>VLOOKUP(L2873,[1]Key!$A$1:$C$72,2,FALSE)</f>
        <v>43.060786</v>
      </c>
      <c r="N2873">
        <f>VLOOKUP(L2873,[1]Key!$A$1:$C$72,3,FALSE)</f>
        <v>-87.883825999999999</v>
      </c>
      <c r="O2873">
        <v>43</v>
      </c>
      <c r="P2873">
        <v>0</v>
      </c>
      <c r="Q2873">
        <v>6.5</v>
      </c>
      <c r="R2873">
        <v>6.1</v>
      </c>
      <c r="S2873">
        <v>258</v>
      </c>
      <c r="T2873">
        <f t="shared" si="396"/>
        <v>-1</v>
      </c>
      <c r="U2873" s="1">
        <v>42787</v>
      </c>
      <c r="V2873" s="13">
        <f t="shared" si="397"/>
        <v>42767</v>
      </c>
      <c r="W2873" s="14">
        <f t="shared" si="398"/>
        <v>42787</v>
      </c>
      <c r="X2873" s="1" t="str">
        <f t="shared" si="399"/>
        <v>Tuesday</v>
      </c>
      <c r="Y2873" s="2">
        <v>0.82674768518518515</v>
      </c>
      <c r="Z2873" s="2">
        <f t="shared" si="400"/>
        <v>0.83333333333333326</v>
      </c>
      <c r="AA2873">
        <f>1</f>
        <v>1</v>
      </c>
      <c r="AB2873" s="1">
        <v>42787</v>
      </c>
      <c r="AC2873" s="13">
        <f t="shared" si="401"/>
        <v>42767</v>
      </c>
      <c r="AD2873" s="14">
        <f t="shared" si="402"/>
        <v>42787</v>
      </c>
      <c r="AE2873" s="1" t="str">
        <f t="shared" si="403"/>
        <v>Tuesday</v>
      </c>
      <c r="AF2873" s="2">
        <v>0.85625000000000007</v>
      </c>
      <c r="AG2873" s="2">
        <f t="shared" si="404"/>
        <v>0.875</v>
      </c>
      <c r="AH2873" t="s">
        <v>27</v>
      </c>
    </row>
    <row r="2874" spans="1:34" x14ac:dyDescent="0.2">
      <c r="A2874">
        <v>1250902</v>
      </c>
      <c r="B2874" t="s">
        <v>20</v>
      </c>
      <c r="C2874" t="s">
        <v>21</v>
      </c>
      <c r="D2874" t="s">
        <v>22</v>
      </c>
      <c r="E2874">
        <v>53213</v>
      </c>
      <c r="F2874" t="s">
        <v>23</v>
      </c>
      <c r="G2874" t="s">
        <v>97</v>
      </c>
      <c r="H2874">
        <v>5485</v>
      </c>
      <c r="I2874" t="s">
        <v>81</v>
      </c>
      <c r="J2874">
        <f>VLOOKUP(I2874,[1]Key!$A$1:$C$72,2,FALSE)</f>
        <v>43.06033</v>
      </c>
      <c r="K2874">
        <f>VLOOKUP(I2874,[1]Key!$A$1:$C$72,3,FALSE)</f>
        <v>-87.89546</v>
      </c>
      <c r="L2874" t="s">
        <v>78</v>
      </c>
      <c r="M2874">
        <f>VLOOKUP(L2874,[1]Key!$A$1:$C$72,2,FALSE)</f>
        <v>43.060250000000003</v>
      </c>
      <c r="N2874">
        <f>VLOOKUP(L2874,[1]Key!$A$1:$C$72,3,FALSE)</f>
        <v>-87.892169999999993</v>
      </c>
      <c r="O2874">
        <v>1</v>
      </c>
      <c r="P2874">
        <v>0</v>
      </c>
      <c r="Q2874">
        <v>0.2</v>
      </c>
      <c r="R2874">
        <v>0.1</v>
      </c>
      <c r="S2874">
        <v>6</v>
      </c>
      <c r="T2874">
        <f t="shared" si="396"/>
        <v>-1</v>
      </c>
      <c r="U2874" s="1">
        <v>42787</v>
      </c>
      <c r="V2874" s="13">
        <f t="shared" si="397"/>
        <v>42767</v>
      </c>
      <c r="W2874" s="14">
        <f t="shared" si="398"/>
        <v>42787</v>
      </c>
      <c r="X2874" s="1" t="str">
        <f t="shared" si="399"/>
        <v>Tuesday</v>
      </c>
      <c r="Y2874" s="2">
        <v>0.86618055555555562</v>
      </c>
      <c r="Z2874" s="2">
        <f t="shared" si="400"/>
        <v>0.875</v>
      </c>
      <c r="AA2874">
        <f>1</f>
        <v>1</v>
      </c>
      <c r="AB2874" s="1">
        <v>42787</v>
      </c>
      <c r="AC2874" s="13">
        <f t="shared" si="401"/>
        <v>42767</v>
      </c>
      <c r="AD2874" s="14">
        <f t="shared" si="402"/>
        <v>42787</v>
      </c>
      <c r="AE2874" s="1" t="str">
        <f t="shared" si="403"/>
        <v>Tuesday</v>
      </c>
      <c r="AF2874" s="2">
        <v>0.86693287037037037</v>
      </c>
      <c r="AG2874" s="2">
        <f t="shared" si="404"/>
        <v>0.875</v>
      </c>
      <c r="AH2874" t="s">
        <v>27</v>
      </c>
    </row>
    <row r="2875" spans="1:34" x14ac:dyDescent="0.2">
      <c r="A2875">
        <v>1400126</v>
      </c>
      <c r="B2875" t="s">
        <v>20</v>
      </c>
      <c r="C2875" t="s">
        <v>28</v>
      </c>
      <c r="D2875" t="s">
        <v>22</v>
      </c>
      <c r="E2875">
        <v>53211</v>
      </c>
      <c r="F2875" t="s">
        <v>23</v>
      </c>
      <c r="G2875" t="s">
        <v>24</v>
      </c>
      <c r="H2875">
        <v>112</v>
      </c>
      <c r="I2875" t="s">
        <v>81</v>
      </c>
      <c r="J2875">
        <f>VLOOKUP(I2875,[1]Key!$A$1:$C$72,2,FALSE)</f>
        <v>43.06033</v>
      </c>
      <c r="K2875">
        <f>VLOOKUP(I2875,[1]Key!$A$1:$C$72,3,FALSE)</f>
        <v>-87.89546</v>
      </c>
      <c r="L2875" t="s">
        <v>60</v>
      </c>
      <c r="M2875">
        <f>VLOOKUP(L2875,[1]Key!$A$1:$C$72,2,FALSE)</f>
        <v>43.066893999999998</v>
      </c>
      <c r="N2875">
        <f>VLOOKUP(L2875,[1]Key!$A$1:$C$72,3,FALSE)</f>
        <v>-87.877936000000005</v>
      </c>
      <c r="O2875">
        <v>10</v>
      </c>
      <c r="P2875">
        <v>0</v>
      </c>
      <c r="Q2875">
        <v>1.5</v>
      </c>
      <c r="R2875">
        <v>1.4</v>
      </c>
      <c r="S2875">
        <v>60</v>
      </c>
      <c r="T2875">
        <f t="shared" si="396"/>
        <v>-1</v>
      </c>
      <c r="U2875" s="1">
        <v>42787</v>
      </c>
      <c r="V2875" s="13">
        <f t="shared" si="397"/>
        <v>42767</v>
      </c>
      <c r="W2875" s="14">
        <f t="shared" si="398"/>
        <v>42787</v>
      </c>
      <c r="X2875" s="1" t="str">
        <f t="shared" si="399"/>
        <v>Tuesday</v>
      </c>
      <c r="Y2875" s="2">
        <v>0.93858796296296287</v>
      </c>
      <c r="Z2875" s="2">
        <f t="shared" si="400"/>
        <v>0.95833333333333326</v>
      </c>
      <c r="AA2875">
        <f>1</f>
        <v>1</v>
      </c>
      <c r="AB2875" s="1">
        <v>42787</v>
      </c>
      <c r="AC2875" s="13">
        <f t="shared" si="401"/>
        <v>42767</v>
      </c>
      <c r="AD2875" s="14">
        <f t="shared" si="402"/>
        <v>42787</v>
      </c>
      <c r="AE2875" s="1" t="str">
        <f t="shared" si="403"/>
        <v>Tuesday</v>
      </c>
      <c r="AF2875" s="2">
        <v>0.94567129629629632</v>
      </c>
      <c r="AG2875" s="2">
        <f t="shared" si="404"/>
        <v>0.95833333333333326</v>
      </c>
      <c r="AH2875" t="s">
        <v>27</v>
      </c>
    </row>
    <row r="2876" spans="1:34" x14ac:dyDescent="0.2">
      <c r="A2876">
        <v>1276651</v>
      </c>
      <c r="B2876" t="s">
        <v>20</v>
      </c>
      <c r="C2876" t="s">
        <v>28</v>
      </c>
      <c r="D2876" t="s">
        <v>22</v>
      </c>
      <c r="E2876">
        <v>53211</v>
      </c>
      <c r="F2876" t="s">
        <v>23</v>
      </c>
      <c r="G2876" t="s">
        <v>24</v>
      </c>
      <c r="H2876">
        <v>2968</v>
      </c>
      <c r="I2876" t="s">
        <v>87</v>
      </c>
      <c r="J2876">
        <f>VLOOKUP(I2876,[1]Key!$A$1:$C$72,2,FALSE)</f>
        <v>43.077359999999999</v>
      </c>
      <c r="K2876">
        <f>VLOOKUP(I2876,[1]Key!$A$1:$C$72,3,FALSE)</f>
        <v>-87.880769999999998</v>
      </c>
      <c r="L2876" t="s">
        <v>50</v>
      </c>
      <c r="M2876">
        <f>VLOOKUP(L2876,[1]Key!$A$1:$C$72,2,FALSE)</f>
        <v>43.052549999999997</v>
      </c>
      <c r="N2876">
        <f>VLOOKUP(L2876,[1]Key!$A$1:$C$72,3,FALSE)</f>
        <v>-87.909329999999997</v>
      </c>
      <c r="O2876">
        <v>19</v>
      </c>
      <c r="P2876">
        <v>0</v>
      </c>
      <c r="Q2876">
        <v>2.9</v>
      </c>
      <c r="R2876">
        <v>2.7</v>
      </c>
      <c r="S2876">
        <v>114</v>
      </c>
      <c r="T2876">
        <f t="shared" si="396"/>
        <v>-1</v>
      </c>
      <c r="U2876" s="1">
        <v>42788</v>
      </c>
      <c r="V2876" s="13">
        <f t="shared" si="397"/>
        <v>42767</v>
      </c>
      <c r="W2876" s="14">
        <f t="shared" si="398"/>
        <v>42788</v>
      </c>
      <c r="X2876" s="1" t="str">
        <f t="shared" si="399"/>
        <v>Wednesday</v>
      </c>
      <c r="Y2876" s="2">
        <v>0.32067129629629632</v>
      </c>
      <c r="Z2876" s="2">
        <f t="shared" si="400"/>
        <v>0.33333333333333331</v>
      </c>
      <c r="AA2876">
        <f>1</f>
        <v>1</v>
      </c>
      <c r="AB2876" s="1">
        <v>42788</v>
      </c>
      <c r="AC2876" s="13">
        <f t="shared" si="401"/>
        <v>42767</v>
      </c>
      <c r="AD2876" s="14">
        <f t="shared" si="402"/>
        <v>42788</v>
      </c>
      <c r="AE2876" s="1" t="str">
        <f t="shared" si="403"/>
        <v>Wednesday</v>
      </c>
      <c r="AF2876" s="2">
        <v>0.33381944444444445</v>
      </c>
      <c r="AG2876" s="2">
        <f t="shared" si="404"/>
        <v>0.33333333333333331</v>
      </c>
      <c r="AH2876" t="s">
        <v>27</v>
      </c>
    </row>
    <row r="2877" spans="1:34" x14ac:dyDescent="0.2">
      <c r="A2877">
        <v>1468078</v>
      </c>
      <c r="B2877" t="s">
        <v>20</v>
      </c>
      <c r="C2877" t="s">
        <v>100</v>
      </c>
      <c r="D2877" t="s">
        <v>22</v>
      </c>
      <c r="E2877">
        <v>53209</v>
      </c>
      <c r="F2877" t="s">
        <v>23</v>
      </c>
      <c r="G2877" t="s">
        <v>24</v>
      </c>
      <c r="H2877">
        <v>11062</v>
      </c>
      <c r="I2877" t="s">
        <v>80</v>
      </c>
      <c r="J2877">
        <f>VLOOKUP(I2877,[1]Key!$A$1:$C$72,2,FALSE)</f>
        <v>43.052460000000004</v>
      </c>
      <c r="K2877">
        <f>VLOOKUP(I2877,[1]Key!$A$1:$C$72,3,FALSE)</f>
        <v>-87.891000000000005</v>
      </c>
      <c r="L2877" t="s">
        <v>61</v>
      </c>
      <c r="M2877">
        <f>VLOOKUP(L2877,[1]Key!$A$1:$C$72,2,FALSE)</f>
        <v>43.058619999999998</v>
      </c>
      <c r="N2877">
        <f>VLOOKUP(L2877,[1]Key!$A$1:$C$72,3,FALSE)</f>
        <v>-87.885319999999993</v>
      </c>
      <c r="O2877">
        <v>3</v>
      </c>
      <c r="P2877">
        <v>0</v>
      </c>
      <c r="Q2877">
        <v>0.5</v>
      </c>
      <c r="R2877">
        <v>0.4</v>
      </c>
      <c r="S2877">
        <v>18</v>
      </c>
      <c r="T2877">
        <f t="shared" si="396"/>
        <v>-1</v>
      </c>
      <c r="U2877" s="1">
        <v>42788</v>
      </c>
      <c r="V2877" s="13">
        <f t="shared" si="397"/>
        <v>42767</v>
      </c>
      <c r="W2877" s="14">
        <f t="shared" si="398"/>
        <v>42788</v>
      </c>
      <c r="X2877" s="1" t="str">
        <f t="shared" si="399"/>
        <v>Wednesday</v>
      </c>
      <c r="Y2877" s="2">
        <v>0.36254629629629626</v>
      </c>
      <c r="Z2877" s="2">
        <f t="shared" si="400"/>
        <v>0.375</v>
      </c>
      <c r="AA2877">
        <f>1</f>
        <v>1</v>
      </c>
      <c r="AB2877" s="1">
        <v>42788</v>
      </c>
      <c r="AC2877" s="13">
        <f t="shared" si="401"/>
        <v>42767</v>
      </c>
      <c r="AD2877" s="14">
        <f t="shared" si="402"/>
        <v>42788</v>
      </c>
      <c r="AE2877" s="1" t="str">
        <f t="shared" si="403"/>
        <v>Wednesday</v>
      </c>
      <c r="AF2877" s="2">
        <v>0.36478009259259259</v>
      </c>
      <c r="AG2877" s="2">
        <f t="shared" si="404"/>
        <v>0.375</v>
      </c>
      <c r="AH2877" t="s">
        <v>27</v>
      </c>
    </row>
    <row r="2878" spans="1:34" x14ac:dyDescent="0.2">
      <c r="A2878">
        <v>1088320</v>
      </c>
      <c r="B2878" t="s">
        <v>20</v>
      </c>
      <c r="C2878" t="s">
        <v>96</v>
      </c>
      <c r="D2878" t="s">
        <v>22</v>
      </c>
      <c r="E2878">
        <v>53202</v>
      </c>
      <c r="F2878" t="s">
        <v>23</v>
      </c>
      <c r="G2878" t="s">
        <v>24</v>
      </c>
      <c r="H2878">
        <v>17</v>
      </c>
      <c r="I2878" t="s">
        <v>69</v>
      </c>
      <c r="J2878">
        <f>VLOOKUP(I2878,[1]Key!$A$1:$C$72,2,FALSE)</f>
        <v>43.048200000000001</v>
      </c>
      <c r="K2878">
        <f>VLOOKUP(I2878,[1]Key!$A$1:$C$72,3,FALSE)</f>
        <v>-87.900859999999994</v>
      </c>
      <c r="L2878" t="s">
        <v>43</v>
      </c>
      <c r="M2878">
        <f>VLOOKUP(L2878,[1]Key!$A$1:$C$72,2,FALSE)</f>
        <v>43.03886</v>
      </c>
      <c r="N2878">
        <f>VLOOKUP(L2878,[1]Key!$A$1:$C$72,3,FALSE)</f>
        <v>-87.902720000000002</v>
      </c>
      <c r="O2878">
        <v>5</v>
      </c>
      <c r="P2878">
        <v>0</v>
      </c>
      <c r="Q2878">
        <v>0.8</v>
      </c>
      <c r="R2878">
        <v>0.7</v>
      </c>
      <c r="S2878">
        <v>30</v>
      </c>
      <c r="T2878">
        <f t="shared" si="396"/>
        <v>-1</v>
      </c>
      <c r="U2878" s="1">
        <v>42788</v>
      </c>
      <c r="V2878" s="13">
        <f t="shared" si="397"/>
        <v>42767</v>
      </c>
      <c r="W2878" s="14">
        <f t="shared" si="398"/>
        <v>42788</v>
      </c>
      <c r="X2878" s="1" t="str">
        <f t="shared" si="399"/>
        <v>Wednesday</v>
      </c>
      <c r="Y2878" s="2">
        <v>0.37991898148148145</v>
      </c>
      <c r="Z2878" s="2">
        <f t="shared" si="400"/>
        <v>0.375</v>
      </c>
      <c r="AA2878">
        <f>1</f>
        <v>1</v>
      </c>
      <c r="AB2878" s="1">
        <v>42788</v>
      </c>
      <c r="AC2878" s="13">
        <f t="shared" si="401"/>
        <v>42767</v>
      </c>
      <c r="AD2878" s="14">
        <f t="shared" si="402"/>
        <v>42788</v>
      </c>
      <c r="AE2878" s="1" t="str">
        <f t="shared" si="403"/>
        <v>Wednesday</v>
      </c>
      <c r="AF2878" s="2">
        <v>0.38390046296296299</v>
      </c>
      <c r="AG2878" s="2">
        <f t="shared" si="404"/>
        <v>0.375</v>
      </c>
      <c r="AH2878" t="s">
        <v>27</v>
      </c>
    </row>
    <row r="2879" spans="1:34" x14ac:dyDescent="0.2">
      <c r="A2879">
        <v>1345070</v>
      </c>
      <c r="B2879" t="s">
        <v>20</v>
      </c>
      <c r="C2879" t="s">
        <v>28</v>
      </c>
      <c r="D2879" t="s">
        <v>22</v>
      </c>
      <c r="E2879">
        <v>53211</v>
      </c>
      <c r="F2879" t="s">
        <v>23</v>
      </c>
      <c r="G2879" t="s">
        <v>24</v>
      </c>
      <c r="H2879">
        <v>961</v>
      </c>
      <c r="I2879" t="s">
        <v>60</v>
      </c>
      <c r="J2879">
        <f>VLOOKUP(I2879,[1]Key!$A$1:$C$72,2,FALSE)</f>
        <v>43.066893999999998</v>
      </c>
      <c r="K2879">
        <f>VLOOKUP(I2879,[1]Key!$A$1:$C$72,3,FALSE)</f>
        <v>-87.877936000000005</v>
      </c>
      <c r="L2879" t="s">
        <v>60</v>
      </c>
      <c r="M2879">
        <f>VLOOKUP(L2879,[1]Key!$A$1:$C$72,2,FALSE)</f>
        <v>43.066893999999998</v>
      </c>
      <c r="N2879">
        <f>VLOOKUP(L2879,[1]Key!$A$1:$C$72,3,FALSE)</f>
        <v>-87.877936000000005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f t="shared" si="396"/>
        <v>-1</v>
      </c>
      <c r="U2879" s="1">
        <v>42788</v>
      </c>
      <c r="V2879" s="13">
        <f t="shared" si="397"/>
        <v>42767</v>
      </c>
      <c r="W2879" s="14">
        <f t="shared" si="398"/>
        <v>42788</v>
      </c>
      <c r="X2879" s="1" t="str">
        <f t="shared" si="399"/>
        <v>Wednesday</v>
      </c>
      <c r="Y2879" s="2">
        <v>0.4128472222222222</v>
      </c>
      <c r="Z2879" s="2">
        <f t="shared" si="400"/>
        <v>0.41666666666666663</v>
      </c>
      <c r="AA2879">
        <f>1</f>
        <v>1</v>
      </c>
      <c r="AB2879" s="1">
        <v>42788</v>
      </c>
      <c r="AC2879" s="13">
        <f t="shared" si="401"/>
        <v>42767</v>
      </c>
      <c r="AD2879" s="14">
        <f t="shared" si="402"/>
        <v>42788</v>
      </c>
      <c r="AE2879" s="1" t="str">
        <f t="shared" si="403"/>
        <v>Wednesday</v>
      </c>
      <c r="AF2879" s="2">
        <v>0.41299768518518515</v>
      </c>
      <c r="AG2879" s="2">
        <f t="shared" si="404"/>
        <v>0.41666666666666663</v>
      </c>
      <c r="AH2879" t="s">
        <v>35</v>
      </c>
    </row>
    <row r="2880" spans="1:34" x14ac:dyDescent="0.2">
      <c r="A2880">
        <v>1489319</v>
      </c>
      <c r="B2880" t="s">
        <v>20</v>
      </c>
      <c r="C2880" t="s">
        <v>101</v>
      </c>
      <c r="D2880" t="s">
        <v>22</v>
      </c>
      <c r="E2880">
        <v>53045</v>
      </c>
      <c r="F2880" t="s">
        <v>23</v>
      </c>
      <c r="G2880" t="s">
        <v>24</v>
      </c>
      <c r="H2880">
        <v>967</v>
      </c>
      <c r="I2880" t="s">
        <v>65</v>
      </c>
      <c r="J2880">
        <f>VLOOKUP(I2880,[1]Key!$A$1:$C$72,2,FALSE)</f>
        <v>43.060786</v>
      </c>
      <c r="K2880">
        <f>VLOOKUP(I2880,[1]Key!$A$1:$C$72,3,FALSE)</f>
        <v>-87.883825999999999</v>
      </c>
      <c r="L2880" t="s">
        <v>67</v>
      </c>
      <c r="M2880">
        <f>VLOOKUP(L2880,[1]Key!$A$1:$C$72,2,FALSE)</f>
        <v>43.074890000000003</v>
      </c>
      <c r="N2880">
        <f>VLOOKUP(L2880,[1]Key!$A$1:$C$72,3,FALSE)</f>
        <v>-87.882810000000006</v>
      </c>
      <c r="O2880">
        <v>7</v>
      </c>
      <c r="P2880">
        <v>0</v>
      </c>
      <c r="Q2880">
        <v>1.1000000000000001</v>
      </c>
      <c r="R2880">
        <v>1</v>
      </c>
      <c r="S2880">
        <v>42</v>
      </c>
      <c r="T2880">
        <f t="shared" si="396"/>
        <v>-1</v>
      </c>
      <c r="U2880" s="1">
        <v>42788</v>
      </c>
      <c r="V2880" s="13">
        <f t="shared" si="397"/>
        <v>42767</v>
      </c>
      <c r="W2880" s="14">
        <f t="shared" si="398"/>
        <v>42788</v>
      </c>
      <c r="X2880" s="1" t="str">
        <f t="shared" si="399"/>
        <v>Wednesday</v>
      </c>
      <c r="Y2880" s="2">
        <v>0.43807870370370372</v>
      </c>
      <c r="Z2880" s="2">
        <f t="shared" si="400"/>
        <v>0.45833333333333331</v>
      </c>
      <c r="AA2880">
        <f>1</f>
        <v>1</v>
      </c>
      <c r="AB2880" s="1">
        <v>42788</v>
      </c>
      <c r="AC2880" s="13">
        <f t="shared" si="401"/>
        <v>42767</v>
      </c>
      <c r="AD2880" s="14">
        <f t="shared" si="402"/>
        <v>42788</v>
      </c>
      <c r="AE2880" s="1" t="str">
        <f t="shared" si="403"/>
        <v>Wednesday</v>
      </c>
      <c r="AF2880" s="2">
        <v>0.44259259259259259</v>
      </c>
      <c r="AG2880" s="2">
        <f t="shared" si="404"/>
        <v>0.45833333333333331</v>
      </c>
      <c r="AH2880" t="s">
        <v>27</v>
      </c>
    </row>
    <row r="2881" spans="1:34" x14ac:dyDescent="0.2">
      <c r="A2881">
        <v>1379688</v>
      </c>
      <c r="B2881" t="s">
        <v>20</v>
      </c>
      <c r="C2881" t="s">
        <v>168</v>
      </c>
      <c r="D2881" t="s">
        <v>46</v>
      </c>
      <c r="E2881">
        <v>60013</v>
      </c>
      <c r="F2881" t="s">
        <v>23</v>
      </c>
      <c r="G2881" t="s">
        <v>24</v>
      </c>
      <c r="H2881">
        <v>5425</v>
      </c>
      <c r="I2881" t="s">
        <v>26</v>
      </c>
      <c r="J2881">
        <f>VLOOKUP(I2881,[1]Key!$A$1:$C$72,2,FALSE)</f>
        <v>43.060079999999999</v>
      </c>
      <c r="K2881">
        <f>VLOOKUP(I2881,[1]Key!$A$1:$C$72,3,FALSE)</f>
        <v>-88.027349999999998</v>
      </c>
      <c r="L2881" t="s">
        <v>26</v>
      </c>
      <c r="M2881">
        <f>VLOOKUP(L2881,[1]Key!$A$1:$C$72,2,FALSE)</f>
        <v>43.060079999999999</v>
      </c>
      <c r="N2881">
        <f>VLOOKUP(L2881,[1]Key!$A$1:$C$72,3,FALSE)</f>
        <v>-88.027349999999998</v>
      </c>
      <c r="O2881">
        <v>41</v>
      </c>
      <c r="P2881">
        <v>0</v>
      </c>
      <c r="Q2881">
        <v>6.2</v>
      </c>
      <c r="R2881">
        <v>5.8</v>
      </c>
      <c r="S2881">
        <v>246</v>
      </c>
      <c r="T2881">
        <f t="shared" si="396"/>
        <v>-1</v>
      </c>
      <c r="U2881" s="1">
        <v>42788</v>
      </c>
      <c r="V2881" s="13">
        <f t="shared" si="397"/>
        <v>42767</v>
      </c>
      <c r="W2881" s="14">
        <f t="shared" si="398"/>
        <v>42788</v>
      </c>
      <c r="X2881" s="1" t="str">
        <f t="shared" si="399"/>
        <v>Wednesday</v>
      </c>
      <c r="Y2881" s="2">
        <v>0.49625000000000002</v>
      </c>
      <c r="Z2881" s="2">
        <f t="shared" si="400"/>
        <v>0.5</v>
      </c>
      <c r="AA2881">
        <f>1</f>
        <v>1</v>
      </c>
      <c r="AB2881" s="1">
        <v>42788</v>
      </c>
      <c r="AC2881" s="13">
        <f t="shared" si="401"/>
        <v>42767</v>
      </c>
      <c r="AD2881" s="14">
        <f t="shared" si="402"/>
        <v>42788</v>
      </c>
      <c r="AE2881" s="1" t="str">
        <f t="shared" si="403"/>
        <v>Wednesday</v>
      </c>
      <c r="AF2881" s="2">
        <v>0.52491898148148153</v>
      </c>
      <c r="AG2881" s="2">
        <f t="shared" si="404"/>
        <v>0.54166666666666663</v>
      </c>
      <c r="AH2881" t="s">
        <v>35</v>
      </c>
    </row>
    <row r="2882" spans="1:34" x14ac:dyDescent="0.2">
      <c r="A2882">
        <v>1407702</v>
      </c>
      <c r="B2882" t="s">
        <v>20</v>
      </c>
      <c r="C2882" t="s">
        <v>28</v>
      </c>
      <c r="D2882" t="s">
        <v>22</v>
      </c>
      <c r="E2882">
        <v>53202</v>
      </c>
      <c r="F2882" t="s">
        <v>23</v>
      </c>
      <c r="G2882" t="s">
        <v>24</v>
      </c>
      <c r="H2882">
        <v>11120</v>
      </c>
      <c r="I2882" t="s">
        <v>67</v>
      </c>
      <c r="J2882">
        <f>VLOOKUP(I2882,[1]Key!$A$1:$C$72,2,FALSE)</f>
        <v>43.074890000000003</v>
      </c>
      <c r="K2882">
        <f>VLOOKUP(I2882,[1]Key!$A$1:$C$72,3,FALSE)</f>
        <v>-87.882810000000006</v>
      </c>
      <c r="L2882" t="s">
        <v>62</v>
      </c>
      <c r="M2882">
        <f>VLOOKUP(L2882,[1]Key!$A$1:$C$72,2,FALSE)</f>
        <v>43.058010000000003</v>
      </c>
      <c r="N2882">
        <f>VLOOKUP(L2882,[1]Key!$A$1:$C$72,3,FALSE)</f>
        <v>-87.877300000000005</v>
      </c>
      <c r="O2882">
        <v>17</v>
      </c>
      <c r="P2882">
        <v>0</v>
      </c>
      <c r="Q2882">
        <v>2.6</v>
      </c>
      <c r="R2882">
        <v>2.4</v>
      </c>
      <c r="S2882">
        <v>102</v>
      </c>
      <c r="T2882">
        <f t="shared" ref="T2882:T2945" si="405">-1</f>
        <v>-1</v>
      </c>
      <c r="U2882" s="1">
        <v>42788</v>
      </c>
      <c r="V2882" s="13">
        <f t="shared" ref="V2882:V2945" si="406">DATE(YEAR(U2882), MONTH(U2882), 1)</f>
        <v>42767</v>
      </c>
      <c r="W2882" s="14">
        <f t="shared" ref="W2882:W2945" si="407">U2882</f>
        <v>42788</v>
      </c>
      <c r="X2882" s="1" t="str">
        <f t="shared" ref="X2882:X2945" si="408">TEXT(W2882,"dddd")</f>
        <v>Wednesday</v>
      </c>
      <c r="Y2882" s="2">
        <v>0.49782407407407409</v>
      </c>
      <c r="Z2882" s="2">
        <f t="shared" ref="Z2882:Z2945" si="409">MROUND(Y2882, "1:00")</f>
        <v>0.5</v>
      </c>
      <c r="AA2882">
        <f>1</f>
        <v>1</v>
      </c>
      <c r="AB2882" s="1">
        <v>42788</v>
      </c>
      <c r="AC2882" s="13">
        <f t="shared" ref="AC2882:AC2945" si="410">DATE(YEAR(AB2882), MONTH(AB2882), 1)</f>
        <v>42767</v>
      </c>
      <c r="AD2882" s="14">
        <f t="shared" ref="AD2882:AD2945" si="411">AB2882</f>
        <v>42788</v>
      </c>
      <c r="AE2882" s="1" t="str">
        <f t="shared" ref="AE2882:AE2945" si="412">TEXT(AD2882,"dddd")</f>
        <v>Wednesday</v>
      </c>
      <c r="AF2882" s="2">
        <v>0.50924768518518515</v>
      </c>
      <c r="AG2882" s="2">
        <f t="shared" ref="AG2882:AG2945" si="413">MROUND(AF2882, "1:00")</f>
        <v>0.5</v>
      </c>
      <c r="AH2882" t="s">
        <v>27</v>
      </c>
    </row>
    <row r="2883" spans="1:34" x14ac:dyDescent="0.2">
      <c r="A2883">
        <v>1437870</v>
      </c>
      <c r="B2883" t="s">
        <v>20</v>
      </c>
      <c r="C2883" t="s">
        <v>28</v>
      </c>
      <c r="D2883" t="s">
        <v>22</v>
      </c>
      <c r="E2883">
        <v>53223</v>
      </c>
      <c r="F2883" t="s">
        <v>23</v>
      </c>
      <c r="G2883" t="s">
        <v>24</v>
      </c>
      <c r="H2883">
        <v>11167</v>
      </c>
      <c r="I2883" t="s">
        <v>56</v>
      </c>
      <c r="J2883">
        <f>VLOOKUP(I2883,[1]Key!$A$1:$C$72,2,FALSE)</f>
        <v>43.059550000000002</v>
      </c>
      <c r="K2883">
        <f>VLOOKUP(I2883,[1]Key!$A$1:$C$72,3,FALSE)</f>
        <v>-88.008840000000006</v>
      </c>
      <c r="L2883" t="s">
        <v>57</v>
      </c>
      <c r="M2883">
        <f>VLOOKUP(L2883,[1]Key!$A$1:$C$72,2,FALSE)</f>
        <v>43.048609999999996</v>
      </c>
      <c r="N2883">
        <f>VLOOKUP(L2883,[1]Key!$A$1:$C$72,3,FALSE)</f>
        <v>-88.008480000000006</v>
      </c>
      <c r="O2883">
        <v>43</v>
      </c>
      <c r="P2883">
        <v>0</v>
      </c>
      <c r="Q2883">
        <v>6.5</v>
      </c>
      <c r="R2883">
        <v>6.1</v>
      </c>
      <c r="S2883">
        <v>258</v>
      </c>
      <c r="T2883">
        <f t="shared" si="405"/>
        <v>-1</v>
      </c>
      <c r="U2883" s="1">
        <v>42788</v>
      </c>
      <c r="V2883" s="13">
        <f t="shared" si="406"/>
        <v>42767</v>
      </c>
      <c r="W2883" s="14">
        <f t="shared" si="407"/>
        <v>42788</v>
      </c>
      <c r="X2883" s="1" t="str">
        <f t="shared" si="408"/>
        <v>Wednesday</v>
      </c>
      <c r="Y2883" s="2">
        <v>0.50949074074074074</v>
      </c>
      <c r="Z2883" s="2">
        <f t="shared" si="409"/>
        <v>0.5</v>
      </c>
      <c r="AA2883">
        <f>1</f>
        <v>1</v>
      </c>
      <c r="AB2883" s="1">
        <v>42788</v>
      </c>
      <c r="AC2883" s="13">
        <f t="shared" si="410"/>
        <v>42767</v>
      </c>
      <c r="AD2883" s="14">
        <f t="shared" si="411"/>
        <v>42788</v>
      </c>
      <c r="AE2883" s="1" t="str">
        <f t="shared" si="412"/>
        <v>Wednesday</v>
      </c>
      <c r="AF2883" s="2">
        <v>0.53938657407407409</v>
      </c>
      <c r="AG2883" s="2">
        <f t="shared" si="413"/>
        <v>0.54166666666666663</v>
      </c>
      <c r="AH2883" t="s">
        <v>27</v>
      </c>
    </row>
    <row r="2884" spans="1:34" x14ac:dyDescent="0.2">
      <c r="A2884">
        <v>1373087</v>
      </c>
      <c r="B2884" t="s">
        <v>20</v>
      </c>
      <c r="C2884" t="s">
        <v>28</v>
      </c>
      <c r="D2884" t="s">
        <v>22</v>
      </c>
      <c r="E2884">
        <v>53211</v>
      </c>
      <c r="F2884" t="s">
        <v>23</v>
      </c>
      <c r="G2884" t="s">
        <v>24</v>
      </c>
      <c r="H2884">
        <v>5487</v>
      </c>
      <c r="I2884" t="s">
        <v>63</v>
      </c>
      <c r="J2884">
        <f>VLOOKUP(I2884,[1]Key!$A$1:$C$72,2,FALSE)</f>
        <v>43.078530000000001</v>
      </c>
      <c r="K2884">
        <f>VLOOKUP(I2884,[1]Key!$A$1:$C$72,3,FALSE)</f>
        <v>-87.882620000000003</v>
      </c>
      <c r="L2884" t="s">
        <v>93</v>
      </c>
      <c r="M2884">
        <f>VLOOKUP(L2884,[1]Key!$A$1:$C$72,2,FALSE)</f>
        <v>43.069021999999997</v>
      </c>
      <c r="N2884">
        <f>VLOOKUP(L2884,[1]Key!$A$1:$C$72,3,FALSE)</f>
        <v>-87.887940999999998</v>
      </c>
      <c r="O2884">
        <v>5</v>
      </c>
      <c r="P2884">
        <v>0</v>
      </c>
      <c r="Q2884">
        <v>0.8</v>
      </c>
      <c r="R2884">
        <v>0.7</v>
      </c>
      <c r="S2884">
        <v>30</v>
      </c>
      <c r="T2884">
        <f t="shared" si="405"/>
        <v>-1</v>
      </c>
      <c r="U2884" s="1">
        <v>42788</v>
      </c>
      <c r="V2884" s="13">
        <f t="shared" si="406"/>
        <v>42767</v>
      </c>
      <c r="W2884" s="14">
        <f t="shared" si="407"/>
        <v>42788</v>
      </c>
      <c r="X2884" s="1" t="str">
        <f t="shared" si="408"/>
        <v>Wednesday</v>
      </c>
      <c r="Y2884" s="2">
        <v>0.52538194444444442</v>
      </c>
      <c r="Z2884" s="2">
        <f t="shared" si="409"/>
        <v>0.54166666666666663</v>
      </c>
      <c r="AA2884">
        <f>1</f>
        <v>1</v>
      </c>
      <c r="AB2884" s="1">
        <v>42788</v>
      </c>
      <c r="AC2884" s="13">
        <f t="shared" si="410"/>
        <v>42767</v>
      </c>
      <c r="AD2884" s="14">
        <f t="shared" si="411"/>
        <v>42788</v>
      </c>
      <c r="AE2884" s="1" t="str">
        <f t="shared" si="412"/>
        <v>Wednesday</v>
      </c>
      <c r="AF2884" s="2">
        <v>0.52913194444444445</v>
      </c>
      <c r="AG2884" s="2">
        <f t="shared" si="413"/>
        <v>0.54166666666666663</v>
      </c>
      <c r="AH2884" t="s">
        <v>27</v>
      </c>
    </row>
    <row r="2885" spans="1:34" x14ac:dyDescent="0.2">
      <c r="A2885">
        <v>1377563</v>
      </c>
      <c r="B2885" t="s">
        <v>20</v>
      </c>
      <c r="C2885" t="s">
        <v>28</v>
      </c>
      <c r="D2885" t="s">
        <v>22</v>
      </c>
      <c r="E2885">
        <v>53211</v>
      </c>
      <c r="F2885" t="s">
        <v>23</v>
      </c>
      <c r="G2885" t="s">
        <v>24</v>
      </c>
      <c r="H2885">
        <v>5454</v>
      </c>
      <c r="I2885" t="s">
        <v>78</v>
      </c>
      <c r="J2885">
        <f>VLOOKUP(I2885,[1]Key!$A$1:$C$72,2,FALSE)</f>
        <v>43.060250000000003</v>
      </c>
      <c r="K2885">
        <f>VLOOKUP(I2885,[1]Key!$A$1:$C$72,3,FALSE)</f>
        <v>-87.892169999999993</v>
      </c>
      <c r="L2885" t="s">
        <v>62</v>
      </c>
      <c r="M2885">
        <f>VLOOKUP(L2885,[1]Key!$A$1:$C$72,2,FALSE)</f>
        <v>43.058010000000003</v>
      </c>
      <c r="N2885">
        <f>VLOOKUP(L2885,[1]Key!$A$1:$C$72,3,FALSE)</f>
        <v>-87.877300000000005</v>
      </c>
      <c r="O2885">
        <v>8</v>
      </c>
      <c r="P2885">
        <v>0</v>
      </c>
      <c r="Q2885">
        <v>1.2</v>
      </c>
      <c r="R2885">
        <v>1.1000000000000001</v>
      </c>
      <c r="S2885">
        <v>48</v>
      </c>
      <c r="T2885">
        <f t="shared" si="405"/>
        <v>-1</v>
      </c>
      <c r="U2885" s="1">
        <v>42788</v>
      </c>
      <c r="V2885" s="13">
        <f t="shared" si="406"/>
        <v>42767</v>
      </c>
      <c r="W2885" s="14">
        <f t="shared" si="407"/>
        <v>42788</v>
      </c>
      <c r="X2885" s="1" t="str">
        <f t="shared" si="408"/>
        <v>Wednesday</v>
      </c>
      <c r="Y2885" s="2">
        <v>0.52718750000000003</v>
      </c>
      <c r="Z2885" s="2">
        <f t="shared" si="409"/>
        <v>0.54166666666666663</v>
      </c>
      <c r="AA2885">
        <f>1</f>
        <v>1</v>
      </c>
      <c r="AB2885" s="1">
        <v>42788</v>
      </c>
      <c r="AC2885" s="13">
        <f t="shared" si="410"/>
        <v>42767</v>
      </c>
      <c r="AD2885" s="14">
        <f t="shared" si="411"/>
        <v>42788</v>
      </c>
      <c r="AE2885" s="1" t="str">
        <f t="shared" si="412"/>
        <v>Wednesday</v>
      </c>
      <c r="AF2885" s="2">
        <v>0.53325231481481483</v>
      </c>
      <c r="AG2885" s="2">
        <f t="shared" si="413"/>
        <v>0.54166666666666663</v>
      </c>
      <c r="AH2885" t="s">
        <v>27</v>
      </c>
    </row>
    <row r="2886" spans="1:34" x14ac:dyDescent="0.2">
      <c r="A2886">
        <v>1407702</v>
      </c>
      <c r="B2886" t="s">
        <v>20</v>
      </c>
      <c r="C2886" t="s">
        <v>28</v>
      </c>
      <c r="D2886" t="s">
        <v>22</v>
      </c>
      <c r="E2886">
        <v>53202</v>
      </c>
      <c r="F2886" t="s">
        <v>23</v>
      </c>
      <c r="G2886" t="s">
        <v>24</v>
      </c>
      <c r="H2886">
        <v>167</v>
      </c>
      <c r="I2886" t="s">
        <v>67</v>
      </c>
      <c r="J2886">
        <f>VLOOKUP(I2886,[1]Key!$A$1:$C$72,2,FALSE)</f>
        <v>43.074890000000003</v>
      </c>
      <c r="K2886">
        <f>VLOOKUP(I2886,[1]Key!$A$1:$C$72,3,FALSE)</f>
        <v>-87.882810000000006</v>
      </c>
      <c r="L2886" t="s">
        <v>67</v>
      </c>
      <c r="M2886">
        <f>VLOOKUP(L2886,[1]Key!$A$1:$C$72,2,FALSE)</f>
        <v>43.074890000000003</v>
      </c>
      <c r="N2886">
        <f>VLOOKUP(L2886,[1]Key!$A$1:$C$72,3,FALSE)</f>
        <v>-87.882810000000006</v>
      </c>
      <c r="O2886">
        <v>25</v>
      </c>
      <c r="P2886">
        <v>0</v>
      </c>
      <c r="Q2886">
        <v>3.8</v>
      </c>
      <c r="R2886">
        <v>3.6</v>
      </c>
      <c r="S2886">
        <v>150</v>
      </c>
      <c r="T2886">
        <f t="shared" si="405"/>
        <v>-1</v>
      </c>
      <c r="U2886" s="1">
        <v>42788</v>
      </c>
      <c r="V2886" s="13">
        <f t="shared" si="406"/>
        <v>42767</v>
      </c>
      <c r="W2886" s="14">
        <f t="shared" si="407"/>
        <v>42788</v>
      </c>
      <c r="X2886" s="1" t="str">
        <f t="shared" si="408"/>
        <v>Wednesday</v>
      </c>
      <c r="Y2886" s="2">
        <v>0.5272916666666666</v>
      </c>
      <c r="Z2886" s="2">
        <f t="shared" si="409"/>
        <v>0.54166666666666663</v>
      </c>
      <c r="AA2886">
        <f>1</f>
        <v>1</v>
      </c>
      <c r="AB2886" s="1">
        <v>42788</v>
      </c>
      <c r="AC2886" s="13">
        <f t="shared" si="410"/>
        <v>42767</v>
      </c>
      <c r="AD2886" s="14">
        <f t="shared" si="411"/>
        <v>42788</v>
      </c>
      <c r="AE2886" s="1" t="str">
        <f t="shared" si="412"/>
        <v>Wednesday</v>
      </c>
      <c r="AF2886" s="2">
        <v>0.5447453703703703</v>
      </c>
      <c r="AG2886" s="2">
        <f t="shared" si="413"/>
        <v>0.54166666666666663</v>
      </c>
      <c r="AH2886" t="s">
        <v>35</v>
      </c>
    </row>
    <row r="2887" spans="1:34" x14ac:dyDescent="0.2">
      <c r="A2887">
        <v>1409782</v>
      </c>
      <c r="B2887" t="s">
        <v>20</v>
      </c>
      <c r="C2887" t="s">
        <v>169</v>
      </c>
      <c r="D2887" t="s">
        <v>22</v>
      </c>
      <c r="E2887">
        <v>53129</v>
      </c>
      <c r="F2887" t="s">
        <v>23</v>
      </c>
      <c r="G2887" t="s">
        <v>24</v>
      </c>
      <c r="H2887">
        <v>307</v>
      </c>
      <c r="I2887" t="s">
        <v>78</v>
      </c>
      <c r="J2887">
        <f>VLOOKUP(I2887,[1]Key!$A$1:$C$72,2,FALSE)</f>
        <v>43.060250000000003</v>
      </c>
      <c r="K2887">
        <f>VLOOKUP(I2887,[1]Key!$A$1:$C$72,3,FALSE)</f>
        <v>-87.892169999999993</v>
      </c>
      <c r="L2887" t="s">
        <v>62</v>
      </c>
      <c r="M2887">
        <f>VLOOKUP(L2887,[1]Key!$A$1:$C$72,2,FALSE)</f>
        <v>43.058010000000003</v>
      </c>
      <c r="N2887">
        <f>VLOOKUP(L2887,[1]Key!$A$1:$C$72,3,FALSE)</f>
        <v>-87.877300000000005</v>
      </c>
      <c r="O2887">
        <v>7</v>
      </c>
      <c r="P2887">
        <v>0</v>
      </c>
      <c r="Q2887">
        <v>1.1000000000000001</v>
      </c>
      <c r="R2887">
        <v>1</v>
      </c>
      <c r="S2887">
        <v>42</v>
      </c>
      <c r="T2887">
        <f t="shared" si="405"/>
        <v>-1</v>
      </c>
      <c r="U2887" s="1">
        <v>42788</v>
      </c>
      <c r="V2887" s="13">
        <f t="shared" si="406"/>
        <v>42767</v>
      </c>
      <c r="W2887" s="14">
        <f t="shared" si="407"/>
        <v>42788</v>
      </c>
      <c r="X2887" s="1" t="str">
        <f t="shared" si="408"/>
        <v>Wednesday</v>
      </c>
      <c r="Y2887" s="2">
        <v>0.53865740740740742</v>
      </c>
      <c r="Z2887" s="2">
        <f t="shared" si="409"/>
        <v>0.54166666666666663</v>
      </c>
      <c r="AA2887">
        <f>1</f>
        <v>1</v>
      </c>
      <c r="AB2887" s="1">
        <v>42788</v>
      </c>
      <c r="AC2887" s="13">
        <f t="shared" si="410"/>
        <v>42767</v>
      </c>
      <c r="AD2887" s="14">
        <f t="shared" si="411"/>
        <v>42788</v>
      </c>
      <c r="AE2887" s="1" t="str">
        <f t="shared" si="412"/>
        <v>Wednesday</v>
      </c>
      <c r="AF2887" s="2">
        <v>0.54347222222222225</v>
      </c>
      <c r="AG2887" s="2">
        <f t="shared" si="413"/>
        <v>0.54166666666666663</v>
      </c>
      <c r="AH2887" t="s">
        <v>27</v>
      </c>
    </row>
    <row r="2888" spans="1:34" x14ac:dyDescent="0.2">
      <c r="A2888">
        <v>1373067</v>
      </c>
      <c r="B2888" t="s">
        <v>20</v>
      </c>
      <c r="C2888" t="s">
        <v>132</v>
      </c>
      <c r="D2888" t="s">
        <v>46</v>
      </c>
      <c r="E2888">
        <v>60423</v>
      </c>
      <c r="F2888" t="s">
        <v>23</v>
      </c>
      <c r="G2888" t="s">
        <v>24</v>
      </c>
      <c r="H2888">
        <v>5496</v>
      </c>
      <c r="I2888" t="s">
        <v>78</v>
      </c>
      <c r="J2888">
        <f>VLOOKUP(I2888,[1]Key!$A$1:$C$72,2,FALSE)</f>
        <v>43.060250000000003</v>
      </c>
      <c r="K2888">
        <f>VLOOKUP(I2888,[1]Key!$A$1:$C$72,3,FALSE)</f>
        <v>-87.892169999999993</v>
      </c>
      <c r="L2888" t="s">
        <v>62</v>
      </c>
      <c r="M2888">
        <f>VLOOKUP(L2888,[1]Key!$A$1:$C$72,2,FALSE)</f>
        <v>43.058010000000003</v>
      </c>
      <c r="N2888">
        <f>VLOOKUP(L2888,[1]Key!$A$1:$C$72,3,FALSE)</f>
        <v>-87.877300000000005</v>
      </c>
      <c r="O2888">
        <v>6</v>
      </c>
      <c r="P2888">
        <v>0</v>
      </c>
      <c r="Q2888">
        <v>0.9</v>
      </c>
      <c r="R2888">
        <v>0.9</v>
      </c>
      <c r="S2888">
        <v>36</v>
      </c>
      <c r="T2888">
        <f t="shared" si="405"/>
        <v>-1</v>
      </c>
      <c r="U2888" s="1">
        <v>42788</v>
      </c>
      <c r="V2888" s="13">
        <f t="shared" si="406"/>
        <v>42767</v>
      </c>
      <c r="W2888" s="14">
        <f t="shared" si="407"/>
        <v>42788</v>
      </c>
      <c r="X2888" s="1" t="str">
        <f t="shared" si="408"/>
        <v>Wednesday</v>
      </c>
      <c r="Y2888" s="2">
        <v>0.53900462962962969</v>
      </c>
      <c r="Z2888" s="2">
        <f t="shared" si="409"/>
        <v>0.54166666666666663</v>
      </c>
      <c r="AA2888">
        <f>1</f>
        <v>1</v>
      </c>
      <c r="AB2888" s="1">
        <v>42788</v>
      </c>
      <c r="AC2888" s="13">
        <f t="shared" si="410"/>
        <v>42767</v>
      </c>
      <c r="AD2888" s="14">
        <f t="shared" si="411"/>
        <v>42788</v>
      </c>
      <c r="AE2888" s="1" t="str">
        <f t="shared" si="412"/>
        <v>Wednesday</v>
      </c>
      <c r="AF2888" s="2">
        <v>0.54329861111111111</v>
      </c>
      <c r="AG2888" s="2">
        <f t="shared" si="413"/>
        <v>0.54166666666666663</v>
      </c>
      <c r="AH2888" t="s">
        <v>27</v>
      </c>
    </row>
    <row r="2889" spans="1:34" x14ac:dyDescent="0.2">
      <c r="A2889">
        <v>1373087</v>
      </c>
      <c r="B2889" t="s">
        <v>20</v>
      </c>
      <c r="C2889" t="s">
        <v>28</v>
      </c>
      <c r="D2889" t="s">
        <v>22</v>
      </c>
      <c r="E2889">
        <v>53211</v>
      </c>
      <c r="F2889" t="s">
        <v>23</v>
      </c>
      <c r="G2889" t="s">
        <v>24</v>
      </c>
      <c r="H2889">
        <v>5510</v>
      </c>
      <c r="I2889" t="s">
        <v>60</v>
      </c>
      <c r="J2889">
        <f>VLOOKUP(I2889,[1]Key!$A$1:$C$72,2,FALSE)</f>
        <v>43.066893999999998</v>
      </c>
      <c r="K2889">
        <f>VLOOKUP(I2889,[1]Key!$A$1:$C$72,3,FALSE)</f>
        <v>-87.877936000000005</v>
      </c>
      <c r="L2889" t="s">
        <v>63</v>
      </c>
      <c r="M2889">
        <f>VLOOKUP(L2889,[1]Key!$A$1:$C$72,2,FALSE)</f>
        <v>43.078530000000001</v>
      </c>
      <c r="N2889">
        <f>VLOOKUP(L2889,[1]Key!$A$1:$C$72,3,FALSE)</f>
        <v>-87.882620000000003</v>
      </c>
      <c r="O2889">
        <v>7</v>
      </c>
      <c r="P2889">
        <v>0</v>
      </c>
      <c r="Q2889">
        <v>1.1000000000000001</v>
      </c>
      <c r="R2889">
        <v>1</v>
      </c>
      <c r="S2889">
        <v>42</v>
      </c>
      <c r="T2889">
        <f t="shared" si="405"/>
        <v>-1</v>
      </c>
      <c r="U2889" s="1">
        <v>42788</v>
      </c>
      <c r="V2889" s="13">
        <f t="shared" si="406"/>
        <v>42767</v>
      </c>
      <c r="W2889" s="14">
        <f t="shared" si="407"/>
        <v>42788</v>
      </c>
      <c r="X2889" s="1" t="str">
        <f t="shared" si="408"/>
        <v>Wednesday</v>
      </c>
      <c r="Y2889" s="2">
        <v>0.55415509259259255</v>
      </c>
      <c r="Z2889" s="2">
        <f t="shared" si="409"/>
        <v>0.54166666666666663</v>
      </c>
      <c r="AA2889">
        <f>1</f>
        <v>1</v>
      </c>
      <c r="AB2889" s="1">
        <v>42788</v>
      </c>
      <c r="AC2889" s="13">
        <f t="shared" si="410"/>
        <v>42767</v>
      </c>
      <c r="AD2889" s="14">
        <f t="shared" si="411"/>
        <v>42788</v>
      </c>
      <c r="AE2889" s="1" t="str">
        <f t="shared" si="412"/>
        <v>Wednesday</v>
      </c>
      <c r="AF2889" s="2">
        <v>0.55885416666666665</v>
      </c>
      <c r="AG2889" s="2">
        <f t="shared" si="413"/>
        <v>0.54166666666666663</v>
      </c>
      <c r="AH2889" t="s">
        <v>27</v>
      </c>
    </row>
    <row r="2890" spans="1:34" x14ac:dyDescent="0.2">
      <c r="A2890">
        <v>1351368</v>
      </c>
      <c r="B2890" t="s">
        <v>20</v>
      </c>
      <c r="C2890" t="s">
        <v>28</v>
      </c>
      <c r="D2890" t="s">
        <v>22</v>
      </c>
      <c r="E2890">
        <v>53202</v>
      </c>
      <c r="F2890" t="s">
        <v>23</v>
      </c>
      <c r="G2890" t="s">
        <v>24</v>
      </c>
      <c r="H2890">
        <v>11081</v>
      </c>
      <c r="I2890" t="s">
        <v>34</v>
      </c>
      <c r="J2890">
        <f>VLOOKUP(I2890,[1]Key!$A$1:$C$72,2,FALSE)</f>
        <v>43.036900000000003</v>
      </c>
      <c r="K2890">
        <f>VLOOKUP(I2890,[1]Key!$A$1:$C$72,3,FALSE)</f>
        <v>-87.89667</v>
      </c>
      <c r="L2890" t="s">
        <v>74</v>
      </c>
      <c r="M2890">
        <f>VLOOKUP(L2890,[1]Key!$A$1:$C$72,2,FALSE)</f>
        <v>43.040154000000001</v>
      </c>
      <c r="N2890">
        <f>VLOOKUP(L2890,[1]Key!$A$1:$C$72,3,FALSE)</f>
        <v>-87.932113000000001</v>
      </c>
      <c r="O2890">
        <v>33</v>
      </c>
      <c r="P2890">
        <v>0</v>
      </c>
      <c r="Q2890">
        <v>5</v>
      </c>
      <c r="R2890">
        <v>4.7</v>
      </c>
      <c r="S2890">
        <v>198</v>
      </c>
      <c r="T2890">
        <f t="shared" si="405"/>
        <v>-1</v>
      </c>
      <c r="U2890" s="1">
        <v>42788</v>
      </c>
      <c r="V2890" s="13">
        <f t="shared" si="406"/>
        <v>42767</v>
      </c>
      <c r="W2890" s="14">
        <f t="shared" si="407"/>
        <v>42788</v>
      </c>
      <c r="X2890" s="1" t="str">
        <f t="shared" si="408"/>
        <v>Wednesday</v>
      </c>
      <c r="Y2890" s="2">
        <v>0.58223379629629635</v>
      </c>
      <c r="Z2890" s="2">
        <f t="shared" si="409"/>
        <v>0.58333333333333326</v>
      </c>
      <c r="AA2890">
        <f>1</f>
        <v>1</v>
      </c>
      <c r="AB2890" s="1">
        <v>42788</v>
      </c>
      <c r="AC2890" s="13">
        <f t="shared" si="410"/>
        <v>42767</v>
      </c>
      <c r="AD2890" s="14">
        <f t="shared" si="411"/>
        <v>42788</v>
      </c>
      <c r="AE2890" s="1" t="str">
        <f t="shared" si="412"/>
        <v>Wednesday</v>
      </c>
      <c r="AF2890" s="2">
        <v>0.60538194444444449</v>
      </c>
      <c r="AG2890" s="2">
        <f t="shared" si="413"/>
        <v>0.625</v>
      </c>
      <c r="AH2890" t="s">
        <v>27</v>
      </c>
    </row>
    <row r="2891" spans="1:34" x14ac:dyDescent="0.2">
      <c r="A2891">
        <v>1516022</v>
      </c>
      <c r="B2891" t="s">
        <v>20</v>
      </c>
      <c r="C2891" t="s">
        <v>146</v>
      </c>
      <c r="D2891" t="s">
        <v>22</v>
      </c>
      <c r="E2891">
        <v>53913</v>
      </c>
      <c r="F2891" t="s">
        <v>23</v>
      </c>
      <c r="G2891" t="s">
        <v>92</v>
      </c>
      <c r="H2891">
        <v>11097</v>
      </c>
      <c r="I2891" t="s">
        <v>36</v>
      </c>
      <c r="J2891">
        <f>VLOOKUP(I2891,[1]Key!$A$1:$C$72,2,FALSE)</f>
        <v>43.038580000000003</v>
      </c>
      <c r="K2891">
        <f>VLOOKUP(I2891,[1]Key!$A$1:$C$72,3,FALSE)</f>
        <v>-87.90934</v>
      </c>
      <c r="L2891" t="s">
        <v>32</v>
      </c>
      <c r="M2891">
        <f>VLOOKUP(L2891,[1]Key!$A$1:$C$72,2,FALSE)</f>
        <v>43.038719999999998</v>
      </c>
      <c r="N2891">
        <f>VLOOKUP(L2891,[1]Key!$A$1:$C$72,3,FALSE)</f>
        <v>-87.905339999999995</v>
      </c>
      <c r="O2891">
        <v>10</v>
      </c>
      <c r="P2891">
        <v>0</v>
      </c>
      <c r="Q2891">
        <v>1.5</v>
      </c>
      <c r="R2891">
        <v>1.4</v>
      </c>
      <c r="S2891">
        <v>60</v>
      </c>
      <c r="T2891">
        <f t="shared" si="405"/>
        <v>-1</v>
      </c>
      <c r="U2891" s="1">
        <v>42788</v>
      </c>
      <c r="V2891" s="13">
        <f t="shared" si="406"/>
        <v>42767</v>
      </c>
      <c r="W2891" s="14">
        <f t="shared" si="407"/>
        <v>42788</v>
      </c>
      <c r="X2891" s="1" t="str">
        <f t="shared" si="408"/>
        <v>Wednesday</v>
      </c>
      <c r="Y2891" s="2">
        <v>0.59773148148148147</v>
      </c>
      <c r="Z2891" s="2">
        <f t="shared" si="409"/>
        <v>0.58333333333333326</v>
      </c>
      <c r="AA2891">
        <f>1</f>
        <v>1</v>
      </c>
      <c r="AB2891" s="1">
        <v>42788</v>
      </c>
      <c r="AC2891" s="13">
        <f t="shared" si="410"/>
        <v>42767</v>
      </c>
      <c r="AD2891" s="14">
        <f t="shared" si="411"/>
        <v>42788</v>
      </c>
      <c r="AE2891" s="1" t="str">
        <f t="shared" si="412"/>
        <v>Wednesday</v>
      </c>
      <c r="AF2891" s="2">
        <v>0.60471064814814812</v>
      </c>
      <c r="AG2891" s="2">
        <f t="shared" si="413"/>
        <v>0.625</v>
      </c>
      <c r="AH2891" t="s">
        <v>27</v>
      </c>
    </row>
    <row r="2892" spans="1:34" x14ac:dyDescent="0.2">
      <c r="A2892">
        <v>1101816</v>
      </c>
      <c r="B2892" t="s">
        <v>20</v>
      </c>
      <c r="C2892" t="s">
        <v>170</v>
      </c>
      <c r="D2892" t="s">
        <v>22</v>
      </c>
      <c r="E2892">
        <v>53040</v>
      </c>
      <c r="F2892" t="s">
        <v>23</v>
      </c>
      <c r="G2892" t="s">
        <v>97</v>
      </c>
      <c r="H2892">
        <v>5496</v>
      </c>
      <c r="I2892" t="s">
        <v>63</v>
      </c>
      <c r="J2892">
        <f>VLOOKUP(I2892,[1]Key!$A$1:$C$72,2,FALSE)</f>
        <v>43.078530000000001</v>
      </c>
      <c r="K2892">
        <f>VLOOKUP(I2892,[1]Key!$A$1:$C$72,3,FALSE)</f>
        <v>-87.882620000000003</v>
      </c>
      <c r="L2892" t="s">
        <v>63</v>
      </c>
      <c r="M2892">
        <f>VLOOKUP(L2892,[1]Key!$A$1:$C$72,2,FALSE)</f>
        <v>43.078530000000001</v>
      </c>
      <c r="N2892">
        <f>VLOOKUP(L2892,[1]Key!$A$1:$C$72,3,FALSE)</f>
        <v>-87.882620000000003</v>
      </c>
      <c r="O2892">
        <v>37</v>
      </c>
      <c r="P2892">
        <v>0</v>
      </c>
      <c r="Q2892">
        <v>5.6</v>
      </c>
      <c r="R2892">
        <v>5.3</v>
      </c>
      <c r="S2892">
        <v>222</v>
      </c>
      <c r="T2892">
        <f t="shared" si="405"/>
        <v>-1</v>
      </c>
      <c r="U2892" s="1">
        <v>42788</v>
      </c>
      <c r="V2892" s="13">
        <f t="shared" si="406"/>
        <v>42767</v>
      </c>
      <c r="W2892" s="14">
        <f t="shared" si="407"/>
        <v>42788</v>
      </c>
      <c r="X2892" s="1" t="str">
        <f t="shared" si="408"/>
        <v>Wednesday</v>
      </c>
      <c r="Y2892" s="2">
        <v>0.61464120370370368</v>
      </c>
      <c r="Z2892" s="2">
        <f t="shared" si="409"/>
        <v>0.625</v>
      </c>
      <c r="AA2892">
        <f>1</f>
        <v>1</v>
      </c>
      <c r="AB2892" s="1">
        <v>42788</v>
      </c>
      <c r="AC2892" s="13">
        <f t="shared" si="410"/>
        <v>42767</v>
      </c>
      <c r="AD2892" s="14">
        <f t="shared" si="411"/>
        <v>42788</v>
      </c>
      <c r="AE2892" s="1" t="str">
        <f t="shared" si="412"/>
        <v>Wednesday</v>
      </c>
      <c r="AF2892" s="2">
        <v>0.64087962962962963</v>
      </c>
      <c r="AG2892" s="2">
        <f t="shared" si="413"/>
        <v>0.625</v>
      </c>
      <c r="AH2892" t="s">
        <v>35</v>
      </c>
    </row>
    <row r="2893" spans="1:34" x14ac:dyDescent="0.2">
      <c r="A2893">
        <v>1152387</v>
      </c>
      <c r="B2893" t="s">
        <v>20</v>
      </c>
      <c r="C2893" t="s">
        <v>28</v>
      </c>
      <c r="D2893" t="s">
        <v>22</v>
      </c>
      <c r="E2893">
        <v>53211</v>
      </c>
      <c r="F2893" t="s">
        <v>23</v>
      </c>
      <c r="G2893" t="s">
        <v>97</v>
      </c>
      <c r="H2893">
        <v>2</v>
      </c>
      <c r="I2893" t="s">
        <v>87</v>
      </c>
      <c r="J2893">
        <f>VLOOKUP(I2893,[1]Key!$A$1:$C$72,2,FALSE)</f>
        <v>43.077359999999999</v>
      </c>
      <c r="K2893">
        <f>VLOOKUP(I2893,[1]Key!$A$1:$C$72,3,FALSE)</f>
        <v>-87.880769999999998</v>
      </c>
      <c r="L2893" t="s">
        <v>60</v>
      </c>
      <c r="M2893">
        <f>VLOOKUP(L2893,[1]Key!$A$1:$C$72,2,FALSE)</f>
        <v>43.066893999999998</v>
      </c>
      <c r="N2893">
        <f>VLOOKUP(L2893,[1]Key!$A$1:$C$72,3,FALSE)</f>
        <v>-87.877936000000005</v>
      </c>
      <c r="O2893">
        <v>6</v>
      </c>
      <c r="P2893">
        <v>0</v>
      </c>
      <c r="Q2893">
        <v>0.9</v>
      </c>
      <c r="R2893">
        <v>0.9</v>
      </c>
      <c r="S2893">
        <v>36</v>
      </c>
      <c r="T2893">
        <f t="shared" si="405"/>
        <v>-1</v>
      </c>
      <c r="U2893" s="1">
        <v>42788</v>
      </c>
      <c r="V2893" s="13">
        <f t="shared" si="406"/>
        <v>42767</v>
      </c>
      <c r="W2893" s="14">
        <f t="shared" si="407"/>
        <v>42788</v>
      </c>
      <c r="X2893" s="1" t="str">
        <f t="shared" si="408"/>
        <v>Wednesday</v>
      </c>
      <c r="Y2893" s="2">
        <v>0.62203703703703705</v>
      </c>
      <c r="Z2893" s="2">
        <f t="shared" si="409"/>
        <v>0.625</v>
      </c>
      <c r="AA2893">
        <f>1</f>
        <v>1</v>
      </c>
      <c r="AB2893" s="1">
        <v>42788</v>
      </c>
      <c r="AC2893" s="13">
        <f t="shared" si="410"/>
        <v>42767</v>
      </c>
      <c r="AD2893" s="14">
        <f t="shared" si="411"/>
        <v>42788</v>
      </c>
      <c r="AE2893" s="1" t="str">
        <f t="shared" si="412"/>
        <v>Wednesday</v>
      </c>
      <c r="AF2893" s="2">
        <v>0.62579861111111112</v>
      </c>
      <c r="AG2893" s="2">
        <f t="shared" si="413"/>
        <v>0.625</v>
      </c>
      <c r="AH2893" t="s">
        <v>27</v>
      </c>
    </row>
    <row r="2894" spans="1:34" x14ac:dyDescent="0.2">
      <c r="A2894">
        <v>717793</v>
      </c>
      <c r="B2894" t="s">
        <v>20</v>
      </c>
      <c r="C2894" t="s">
        <v>28</v>
      </c>
      <c r="D2894" t="s">
        <v>22</v>
      </c>
      <c r="E2894">
        <v>53202</v>
      </c>
      <c r="F2894" t="s">
        <v>23</v>
      </c>
      <c r="G2894" t="s">
        <v>24</v>
      </c>
      <c r="H2894">
        <v>255</v>
      </c>
      <c r="I2894" t="s">
        <v>31</v>
      </c>
      <c r="J2894">
        <f>VLOOKUP(I2894,[1]Key!$A$1:$C$72,2,FALSE)</f>
        <v>43.03519</v>
      </c>
      <c r="K2894">
        <f>VLOOKUP(I2894,[1]Key!$A$1:$C$72,3,FALSE)</f>
        <v>-87.907390000000007</v>
      </c>
      <c r="L2894" t="s">
        <v>31</v>
      </c>
      <c r="M2894">
        <f>VLOOKUP(L2894,[1]Key!$A$1:$C$72,2,FALSE)</f>
        <v>43.03519</v>
      </c>
      <c r="N2894">
        <f>VLOOKUP(L2894,[1]Key!$A$1:$C$72,3,FALSE)</f>
        <v>-87.907390000000007</v>
      </c>
      <c r="O2894">
        <v>32</v>
      </c>
      <c r="P2894">
        <v>0</v>
      </c>
      <c r="Q2894">
        <v>4.8</v>
      </c>
      <c r="R2894">
        <v>4.5999999999999996</v>
      </c>
      <c r="S2894">
        <v>192</v>
      </c>
      <c r="T2894">
        <f t="shared" si="405"/>
        <v>-1</v>
      </c>
      <c r="U2894" s="1">
        <v>42788</v>
      </c>
      <c r="V2894" s="13">
        <f t="shared" si="406"/>
        <v>42767</v>
      </c>
      <c r="W2894" s="14">
        <f t="shared" si="407"/>
        <v>42788</v>
      </c>
      <c r="X2894" s="1" t="str">
        <f t="shared" si="408"/>
        <v>Wednesday</v>
      </c>
      <c r="Y2894" s="2">
        <v>0.65262731481481484</v>
      </c>
      <c r="Z2894" s="2">
        <f t="shared" si="409"/>
        <v>0.66666666666666663</v>
      </c>
      <c r="AA2894">
        <f>1</f>
        <v>1</v>
      </c>
      <c r="AB2894" s="1">
        <v>42788</v>
      </c>
      <c r="AC2894" s="13">
        <f t="shared" si="410"/>
        <v>42767</v>
      </c>
      <c r="AD2894" s="14">
        <f t="shared" si="411"/>
        <v>42788</v>
      </c>
      <c r="AE2894" s="1" t="str">
        <f t="shared" si="412"/>
        <v>Wednesday</v>
      </c>
      <c r="AF2894" s="2">
        <v>0.6746064814814815</v>
      </c>
      <c r="AG2894" s="2">
        <f t="shared" si="413"/>
        <v>0.66666666666666663</v>
      </c>
      <c r="AH2894" t="s">
        <v>35</v>
      </c>
    </row>
    <row r="2895" spans="1:34" x14ac:dyDescent="0.2">
      <c r="A2895">
        <v>1371872</v>
      </c>
      <c r="B2895" t="s">
        <v>20</v>
      </c>
      <c r="C2895" t="s">
        <v>21</v>
      </c>
      <c r="D2895" t="s">
        <v>22</v>
      </c>
      <c r="E2895">
        <v>53222</v>
      </c>
      <c r="F2895" t="s">
        <v>23</v>
      </c>
      <c r="G2895" t="s">
        <v>24</v>
      </c>
      <c r="H2895">
        <v>96</v>
      </c>
      <c r="I2895" t="s">
        <v>62</v>
      </c>
      <c r="J2895">
        <f>VLOOKUP(I2895,[1]Key!$A$1:$C$72,2,FALSE)</f>
        <v>43.058010000000003</v>
      </c>
      <c r="K2895">
        <f>VLOOKUP(I2895,[1]Key!$A$1:$C$72,3,FALSE)</f>
        <v>-87.877300000000005</v>
      </c>
      <c r="L2895" t="s">
        <v>60</v>
      </c>
      <c r="M2895">
        <f>VLOOKUP(L2895,[1]Key!$A$1:$C$72,2,FALSE)</f>
        <v>43.066893999999998</v>
      </c>
      <c r="N2895">
        <f>VLOOKUP(L2895,[1]Key!$A$1:$C$72,3,FALSE)</f>
        <v>-87.877936000000005</v>
      </c>
      <c r="O2895">
        <v>25</v>
      </c>
      <c r="P2895">
        <v>0</v>
      </c>
      <c r="Q2895">
        <v>3.8</v>
      </c>
      <c r="R2895">
        <v>3.6</v>
      </c>
      <c r="S2895">
        <v>150</v>
      </c>
      <c r="T2895">
        <f t="shared" si="405"/>
        <v>-1</v>
      </c>
      <c r="U2895" s="1">
        <v>42788</v>
      </c>
      <c r="V2895" s="13">
        <f t="shared" si="406"/>
        <v>42767</v>
      </c>
      <c r="W2895" s="14">
        <f t="shared" si="407"/>
        <v>42788</v>
      </c>
      <c r="X2895" s="1" t="str">
        <f t="shared" si="408"/>
        <v>Wednesday</v>
      </c>
      <c r="Y2895" s="2">
        <v>0.65545138888888888</v>
      </c>
      <c r="Z2895" s="2">
        <f t="shared" si="409"/>
        <v>0.66666666666666663</v>
      </c>
      <c r="AA2895">
        <f>1</f>
        <v>1</v>
      </c>
      <c r="AB2895" s="1">
        <v>42788</v>
      </c>
      <c r="AC2895" s="13">
        <f t="shared" si="410"/>
        <v>42767</v>
      </c>
      <c r="AD2895" s="14">
        <f t="shared" si="411"/>
        <v>42788</v>
      </c>
      <c r="AE2895" s="1" t="str">
        <f t="shared" si="412"/>
        <v>Wednesday</v>
      </c>
      <c r="AF2895" s="2">
        <v>0.67283564814814811</v>
      </c>
      <c r="AG2895" s="2">
        <f t="shared" si="413"/>
        <v>0.66666666666666663</v>
      </c>
      <c r="AH2895" t="s">
        <v>27</v>
      </c>
    </row>
    <row r="2896" spans="1:34" x14ac:dyDescent="0.2">
      <c r="A2896">
        <v>1255543</v>
      </c>
      <c r="B2896" t="s">
        <v>20</v>
      </c>
      <c r="C2896" t="s">
        <v>117</v>
      </c>
      <c r="D2896" t="s">
        <v>22</v>
      </c>
      <c r="E2896">
        <v>53105</v>
      </c>
      <c r="F2896" t="s">
        <v>23</v>
      </c>
      <c r="G2896" t="s">
        <v>97</v>
      </c>
      <c r="H2896">
        <v>228</v>
      </c>
      <c r="I2896" t="s">
        <v>87</v>
      </c>
      <c r="J2896">
        <f>VLOOKUP(I2896,[1]Key!$A$1:$C$72,2,FALSE)</f>
        <v>43.077359999999999</v>
      </c>
      <c r="K2896">
        <f>VLOOKUP(I2896,[1]Key!$A$1:$C$72,3,FALSE)</f>
        <v>-87.880769999999998</v>
      </c>
      <c r="L2896" t="s">
        <v>67</v>
      </c>
      <c r="M2896">
        <f>VLOOKUP(L2896,[1]Key!$A$1:$C$72,2,FALSE)</f>
        <v>43.074890000000003</v>
      </c>
      <c r="N2896">
        <f>VLOOKUP(L2896,[1]Key!$A$1:$C$72,3,FALSE)</f>
        <v>-87.882810000000006</v>
      </c>
      <c r="O2896">
        <v>67</v>
      </c>
      <c r="P2896">
        <v>3</v>
      </c>
      <c r="Q2896">
        <v>10.1</v>
      </c>
      <c r="R2896">
        <v>9.5</v>
      </c>
      <c r="S2896">
        <v>402</v>
      </c>
      <c r="T2896">
        <f t="shared" si="405"/>
        <v>-1</v>
      </c>
      <c r="U2896" s="1">
        <v>42788</v>
      </c>
      <c r="V2896" s="13">
        <f t="shared" si="406"/>
        <v>42767</v>
      </c>
      <c r="W2896" s="14">
        <f t="shared" si="407"/>
        <v>42788</v>
      </c>
      <c r="X2896" s="1" t="str">
        <f t="shared" si="408"/>
        <v>Wednesday</v>
      </c>
      <c r="Y2896" s="2">
        <v>0.67344907407407406</v>
      </c>
      <c r="Z2896" s="2">
        <f t="shared" si="409"/>
        <v>0.66666666666666663</v>
      </c>
      <c r="AA2896">
        <f>1</f>
        <v>1</v>
      </c>
      <c r="AB2896" s="1">
        <v>42788</v>
      </c>
      <c r="AC2896" s="13">
        <f t="shared" si="410"/>
        <v>42767</v>
      </c>
      <c r="AD2896" s="14">
        <f t="shared" si="411"/>
        <v>42788</v>
      </c>
      <c r="AE2896" s="1" t="str">
        <f t="shared" si="412"/>
        <v>Wednesday</v>
      </c>
      <c r="AF2896" s="2">
        <v>0.71959490740740739</v>
      </c>
      <c r="AG2896" s="2">
        <f t="shared" si="413"/>
        <v>0.70833333333333326</v>
      </c>
      <c r="AH2896" t="s">
        <v>27</v>
      </c>
    </row>
    <row r="2897" spans="1:34" x14ac:dyDescent="0.2">
      <c r="A2897">
        <v>1516022</v>
      </c>
      <c r="B2897" t="s">
        <v>20</v>
      </c>
      <c r="C2897" t="s">
        <v>146</v>
      </c>
      <c r="D2897" t="s">
        <v>22</v>
      </c>
      <c r="E2897">
        <v>53913</v>
      </c>
      <c r="F2897" t="s">
        <v>23</v>
      </c>
      <c r="G2897" t="s">
        <v>92</v>
      </c>
      <c r="H2897">
        <v>11117</v>
      </c>
      <c r="I2897" t="s">
        <v>59</v>
      </c>
      <c r="J2897">
        <f>VLOOKUP(I2897,[1]Key!$A$1:$C$72,2,FALSE)</f>
        <v>43.060580000000002</v>
      </c>
      <c r="K2897">
        <f>VLOOKUP(I2897,[1]Key!$A$1:$C$72,3,FALSE)</f>
        <v>-87.998589999999993</v>
      </c>
      <c r="L2897" t="s">
        <v>59</v>
      </c>
      <c r="M2897">
        <f>VLOOKUP(L2897,[1]Key!$A$1:$C$72,2,FALSE)</f>
        <v>43.060580000000002</v>
      </c>
      <c r="N2897">
        <f>VLOOKUP(L2897,[1]Key!$A$1:$C$72,3,FALSE)</f>
        <v>-87.998589999999993</v>
      </c>
      <c r="O2897">
        <v>1</v>
      </c>
      <c r="P2897">
        <v>0</v>
      </c>
      <c r="Q2897">
        <v>0.2</v>
      </c>
      <c r="R2897">
        <v>0.1</v>
      </c>
      <c r="S2897">
        <v>6</v>
      </c>
      <c r="T2897">
        <f t="shared" si="405"/>
        <v>-1</v>
      </c>
      <c r="U2897" s="1">
        <v>42788</v>
      </c>
      <c r="V2897" s="13">
        <f t="shared" si="406"/>
        <v>42767</v>
      </c>
      <c r="W2897" s="14">
        <f t="shared" si="407"/>
        <v>42788</v>
      </c>
      <c r="X2897" s="1" t="str">
        <f t="shared" si="408"/>
        <v>Wednesday</v>
      </c>
      <c r="Y2897" s="2">
        <v>0.68259259259259253</v>
      </c>
      <c r="Z2897" s="2">
        <f t="shared" si="409"/>
        <v>0.66666666666666663</v>
      </c>
      <c r="AA2897">
        <f>1</f>
        <v>1</v>
      </c>
      <c r="AB2897" s="1">
        <v>42788</v>
      </c>
      <c r="AC2897" s="13">
        <f t="shared" si="410"/>
        <v>42767</v>
      </c>
      <c r="AD2897" s="14">
        <f t="shared" si="411"/>
        <v>42788</v>
      </c>
      <c r="AE2897" s="1" t="str">
        <f t="shared" si="412"/>
        <v>Wednesday</v>
      </c>
      <c r="AF2897" s="2">
        <v>0.68281249999999993</v>
      </c>
      <c r="AG2897" s="2">
        <f t="shared" si="413"/>
        <v>0.66666666666666663</v>
      </c>
      <c r="AH2897" t="s">
        <v>35</v>
      </c>
    </row>
    <row r="2898" spans="1:34" x14ac:dyDescent="0.2">
      <c r="A2898">
        <v>1253042</v>
      </c>
      <c r="B2898" t="s">
        <v>20</v>
      </c>
      <c r="C2898" t="s">
        <v>171</v>
      </c>
      <c r="D2898" t="s">
        <v>22</v>
      </c>
      <c r="E2898">
        <v>54143</v>
      </c>
      <c r="F2898" t="s">
        <v>23</v>
      </c>
      <c r="G2898" t="s">
        <v>97</v>
      </c>
      <c r="H2898">
        <v>11108</v>
      </c>
      <c r="I2898" t="s">
        <v>61</v>
      </c>
      <c r="J2898">
        <f>VLOOKUP(I2898,[1]Key!$A$1:$C$72,2,FALSE)</f>
        <v>43.058619999999998</v>
      </c>
      <c r="K2898">
        <f>VLOOKUP(I2898,[1]Key!$A$1:$C$72,3,FALSE)</f>
        <v>-87.885319999999993</v>
      </c>
      <c r="L2898" t="s">
        <v>67</v>
      </c>
      <c r="M2898">
        <f>VLOOKUP(L2898,[1]Key!$A$1:$C$72,2,FALSE)</f>
        <v>43.074890000000003</v>
      </c>
      <c r="N2898">
        <f>VLOOKUP(L2898,[1]Key!$A$1:$C$72,3,FALSE)</f>
        <v>-87.882810000000006</v>
      </c>
      <c r="O2898">
        <v>15</v>
      </c>
      <c r="P2898">
        <v>0</v>
      </c>
      <c r="Q2898">
        <v>2.2999999999999998</v>
      </c>
      <c r="R2898">
        <v>2.1</v>
      </c>
      <c r="S2898">
        <v>90</v>
      </c>
      <c r="T2898">
        <f t="shared" si="405"/>
        <v>-1</v>
      </c>
      <c r="U2898" s="1">
        <v>42788</v>
      </c>
      <c r="V2898" s="13">
        <f t="shared" si="406"/>
        <v>42767</v>
      </c>
      <c r="W2898" s="14">
        <f t="shared" si="407"/>
        <v>42788</v>
      </c>
      <c r="X2898" s="1" t="str">
        <f t="shared" si="408"/>
        <v>Wednesday</v>
      </c>
      <c r="Y2898" s="2">
        <v>0.70715277777777785</v>
      </c>
      <c r="Z2898" s="2">
        <f t="shared" si="409"/>
        <v>0.70833333333333326</v>
      </c>
      <c r="AA2898">
        <f>1</f>
        <v>1</v>
      </c>
      <c r="AB2898" s="1">
        <v>42788</v>
      </c>
      <c r="AC2898" s="13">
        <f t="shared" si="410"/>
        <v>42767</v>
      </c>
      <c r="AD2898" s="14">
        <f t="shared" si="411"/>
        <v>42788</v>
      </c>
      <c r="AE2898" s="1" t="str">
        <f t="shared" si="412"/>
        <v>Wednesday</v>
      </c>
      <c r="AF2898" s="2">
        <v>0.71774305555555562</v>
      </c>
      <c r="AG2898" s="2">
        <f t="shared" si="413"/>
        <v>0.70833333333333326</v>
      </c>
      <c r="AH2898" t="s">
        <v>27</v>
      </c>
    </row>
    <row r="2899" spans="1:34" x14ac:dyDescent="0.2">
      <c r="A2899">
        <v>825934</v>
      </c>
      <c r="B2899" t="s">
        <v>20</v>
      </c>
      <c r="C2899" t="s">
        <v>28</v>
      </c>
      <c r="D2899" t="s">
        <v>22</v>
      </c>
      <c r="E2899">
        <v>53208</v>
      </c>
      <c r="F2899" t="s">
        <v>23</v>
      </c>
      <c r="G2899" t="s">
        <v>24</v>
      </c>
      <c r="H2899">
        <v>957</v>
      </c>
      <c r="I2899" t="s">
        <v>29</v>
      </c>
      <c r="J2899">
        <f>VLOOKUP(I2899,[1]Key!$A$1:$C$72,2,FALSE)</f>
        <v>43.042490000000001</v>
      </c>
      <c r="K2899">
        <f>VLOOKUP(I2899,[1]Key!$A$1:$C$72,3,FALSE)</f>
        <v>-87.909959999999998</v>
      </c>
      <c r="L2899" t="s">
        <v>48</v>
      </c>
      <c r="M2899">
        <f>VLOOKUP(L2899,[1]Key!$A$1:$C$72,2,FALSE)</f>
        <v>43.05097</v>
      </c>
      <c r="N2899">
        <f>VLOOKUP(L2899,[1]Key!$A$1:$C$72,3,FALSE)</f>
        <v>-87.906440000000003</v>
      </c>
      <c r="O2899">
        <v>5</v>
      </c>
      <c r="P2899">
        <v>0</v>
      </c>
      <c r="Q2899">
        <v>0.8</v>
      </c>
      <c r="R2899">
        <v>0.7</v>
      </c>
      <c r="S2899">
        <v>30</v>
      </c>
      <c r="T2899">
        <f t="shared" si="405"/>
        <v>-1</v>
      </c>
      <c r="U2899" s="1">
        <v>42788</v>
      </c>
      <c r="V2899" s="13">
        <f t="shared" si="406"/>
        <v>42767</v>
      </c>
      <c r="W2899" s="14">
        <f t="shared" si="407"/>
        <v>42788</v>
      </c>
      <c r="X2899" s="1" t="str">
        <f t="shared" si="408"/>
        <v>Wednesday</v>
      </c>
      <c r="Y2899" s="2">
        <v>0.71471064814814822</v>
      </c>
      <c r="Z2899" s="2">
        <f t="shared" si="409"/>
        <v>0.70833333333333326</v>
      </c>
      <c r="AA2899">
        <f>1</f>
        <v>1</v>
      </c>
      <c r="AB2899" s="1">
        <v>42788</v>
      </c>
      <c r="AC2899" s="13">
        <f t="shared" si="410"/>
        <v>42767</v>
      </c>
      <c r="AD2899" s="14">
        <f t="shared" si="411"/>
        <v>42788</v>
      </c>
      <c r="AE2899" s="1" t="str">
        <f t="shared" si="412"/>
        <v>Wednesday</v>
      </c>
      <c r="AF2899" s="2">
        <v>0.71864583333333332</v>
      </c>
      <c r="AG2899" s="2">
        <f t="shared" si="413"/>
        <v>0.70833333333333326</v>
      </c>
      <c r="AH2899" t="s">
        <v>27</v>
      </c>
    </row>
    <row r="2900" spans="1:34" x14ac:dyDescent="0.2">
      <c r="A2900">
        <v>915465</v>
      </c>
      <c r="B2900" t="s">
        <v>20</v>
      </c>
      <c r="C2900" t="s">
        <v>28</v>
      </c>
      <c r="D2900" t="s">
        <v>22</v>
      </c>
      <c r="E2900">
        <v>53202</v>
      </c>
      <c r="F2900" t="s">
        <v>23</v>
      </c>
      <c r="G2900" t="s">
        <v>24</v>
      </c>
      <c r="H2900">
        <v>5491</v>
      </c>
      <c r="I2900" t="s">
        <v>70</v>
      </c>
      <c r="J2900">
        <f>VLOOKUP(I2900,[1]Key!$A$1:$C$72,2,FALSE)</f>
        <v>43.053040000000003</v>
      </c>
      <c r="K2900">
        <f>VLOOKUP(I2900,[1]Key!$A$1:$C$72,3,FALSE)</f>
        <v>-87.897660000000002</v>
      </c>
      <c r="L2900" t="s">
        <v>37</v>
      </c>
      <c r="M2900">
        <f>VLOOKUP(L2900,[1]Key!$A$1:$C$72,2,FALSE)</f>
        <v>43.031320000000001</v>
      </c>
      <c r="N2900">
        <f>VLOOKUP(L2900,[1]Key!$A$1:$C$72,3,FALSE)</f>
        <v>-87.904259999999994</v>
      </c>
      <c r="O2900">
        <v>12</v>
      </c>
      <c r="P2900">
        <v>0</v>
      </c>
      <c r="Q2900">
        <v>1.8</v>
      </c>
      <c r="R2900">
        <v>1.7</v>
      </c>
      <c r="S2900">
        <v>72</v>
      </c>
      <c r="T2900">
        <f t="shared" si="405"/>
        <v>-1</v>
      </c>
      <c r="U2900" s="1">
        <v>42788</v>
      </c>
      <c r="V2900" s="13">
        <f t="shared" si="406"/>
        <v>42767</v>
      </c>
      <c r="W2900" s="14">
        <f t="shared" si="407"/>
        <v>42788</v>
      </c>
      <c r="X2900" s="1" t="str">
        <f t="shared" si="408"/>
        <v>Wednesday</v>
      </c>
      <c r="Y2900" s="2">
        <v>0.71717592592592594</v>
      </c>
      <c r="Z2900" s="2">
        <f t="shared" si="409"/>
        <v>0.70833333333333326</v>
      </c>
      <c r="AA2900">
        <f>1</f>
        <v>1</v>
      </c>
      <c r="AB2900" s="1">
        <v>42788</v>
      </c>
      <c r="AC2900" s="13">
        <f t="shared" si="410"/>
        <v>42767</v>
      </c>
      <c r="AD2900" s="14">
        <f t="shared" si="411"/>
        <v>42788</v>
      </c>
      <c r="AE2900" s="1" t="str">
        <f t="shared" si="412"/>
        <v>Wednesday</v>
      </c>
      <c r="AF2900" s="2">
        <v>0.72567129629629623</v>
      </c>
      <c r="AG2900" s="2">
        <f t="shared" si="413"/>
        <v>0.70833333333333326</v>
      </c>
      <c r="AH2900" t="s">
        <v>27</v>
      </c>
    </row>
    <row r="2901" spans="1:34" x14ac:dyDescent="0.2">
      <c r="A2901">
        <v>1243444</v>
      </c>
      <c r="B2901" t="s">
        <v>20</v>
      </c>
      <c r="C2901" t="s">
        <v>28</v>
      </c>
      <c r="D2901" t="s">
        <v>165</v>
      </c>
      <c r="E2901">
        <v>53212</v>
      </c>
      <c r="F2901" t="s">
        <v>23</v>
      </c>
      <c r="G2901" t="s">
        <v>97</v>
      </c>
      <c r="H2901">
        <v>5499</v>
      </c>
      <c r="I2901" t="s">
        <v>87</v>
      </c>
      <c r="J2901">
        <f>VLOOKUP(I2901,[1]Key!$A$1:$C$72,2,FALSE)</f>
        <v>43.077359999999999</v>
      </c>
      <c r="K2901">
        <f>VLOOKUP(I2901,[1]Key!$A$1:$C$72,3,FALSE)</f>
        <v>-87.880769999999998</v>
      </c>
      <c r="L2901" t="s">
        <v>65</v>
      </c>
      <c r="M2901">
        <f>VLOOKUP(L2901,[1]Key!$A$1:$C$72,2,FALSE)</f>
        <v>43.060786</v>
      </c>
      <c r="N2901">
        <f>VLOOKUP(L2901,[1]Key!$A$1:$C$72,3,FALSE)</f>
        <v>-87.883825999999999</v>
      </c>
      <c r="O2901">
        <v>15</v>
      </c>
      <c r="P2901">
        <v>0</v>
      </c>
      <c r="Q2901">
        <v>2.2999999999999998</v>
      </c>
      <c r="R2901">
        <v>2.1</v>
      </c>
      <c r="S2901">
        <v>90</v>
      </c>
      <c r="T2901">
        <f t="shared" si="405"/>
        <v>-1</v>
      </c>
      <c r="U2901" s="1">
        <v>42788</v>
      </c>
      <c r="V2901" s="13">
        <f t="shared" si="406"/>
        <v>42767</v>
      </c>
      <c r="W2901" s="14">
        <f t="shared" si="407"/>
        <v>42788</v>
      </c>
      <c r="X2901" s="1" t="str">
        <f t="shared" si="408"/>
        <v>Wednesday</v>
      </c>
      <c r="Y2901" s="2">
        <v>0.74924768518518514</v>
      </c>
      <c r="Z2901" s="2">
        <f t="shared" si="409"/>
        <v>0.75</v>
      </c>
      <c r="AA2901">
        <f>1</f>
        <v>1</v>
      </c>
      <c r="AB2901" s="1">
        <v>42788</v>
      </c>
      <c r="AC2901" s="13">
        <f t="shared" si="410"/>
        <v>42767</v>
      </c>
      <c r="AD2901" s="14">
        <f t="shared" si="411"/>
        <v>42788</v>
      </c>
      <c r="AE2901" s="1" t="str">
        <f t="shared" si="412"/>
        <v>Wednesday</v>
      </c>
      <c r="AF2901" s="2">
        <v>0.75916666666666666</v>
      </c>
      <c r="AG2901" s="2">
        <f t="shared" si="413"/>
        <v>0.75</v>
      </c>
      <c r="AH2901" t="s">
        <v>27</v>
      </c>
    </row>
    <row r="2902" spans="1:34" x14ac:dyDescent="0.2">
      <c r="A2902">
        <v>1255543</v>
      </c>
      <c r="B2902" t="s">
        <v>20</v>
      </c>
      <c r="C2902" t="s">
        <v>117</v>
      </c>
      <c r="D2902" t="s">
        <v>22</v>
      </c>
      <c r="E2902">
        <v>53105</v>
      </c>
      <c r="F2902" t="s">
        <v>23</v>
      </c>
      <c r="G2902" t="s">
        <v>97</v>
      </c>
      <c r="H2902">
        <v>5507</v>
      </c>
      <c r="I2902" t="s">
        <v>77</v>
      </c>
      <c r="J2902">
        <f>VLOOKUP(I2902,[1]Key!$A$1:$C$72,2,FALSE)</f>
        <v>43.074655999999997</v>
      </c>
      <c r="K2902">
        <f>VLOOKUP(I2902,[1]Key!$A$1:$C$72,3,FALSE)</f>
        <v>-87.889011999999994</v>
      </c>
      <c r="L2902" t="s">
        <v>78</v>
      </c>
      <c r="M2902">
        <f>VLOOKUP(L2902,[1]Key!$A$1:$C$72,2,FALSE)</f>
        <v>43.060250000000003</v>
      </c>
      <c r="N2902">
        <f>VLOOKUP(L2902,[1]Key!$A$1:$C$72,3,FALSE)</f>
        <v>-87.892169999999993</v>
      </c>
      <c r="O2902">
        <v>8</v>
      </c>
      <c r="P2902">
        <v>0</v>
      </c>
      <c r="Q2902">
        <v>1.2</v>
      </c>
      <c r="R2902">
        <v>1.1000000000000001</v>
      </c>
      <c r="S2902">
        <v>48</v>
      </c>
      <c r="T2902">
        <f t="shared" si="405"/>
        <v>-1</v>
      </c>
      <c r="U2902" s="1">
        <v>42788</v>
      </c>
      <c r="V2902" s="13">
        <f t="shared" si="406"/>
        <v>42767</v>
      </c>
      <c r="W2902" s="14">
        <f t="shared" si="407"/>
        <v>42788</v>
      </c>
      <c r="X2902" s="1" t="str">
        <f t="shared" si="408"/>
        <v>Wednesday</v>
      </c>
      <c r="Y2902" s="2">
        <v>0.7858680555555555</v>
      </c>
      <c r="Z2902" s="2">
        <f t="shared" si="409"/>
        <v>0.79166666666666663</v>
      </c>
      <c r="AA2902">
        <f>1</f>
        <v>1</v>
      </c>
      <c r="AB2902" s="1">
        <v>42788</v>
      </c>
      <c r="AC2902" s="13">
        <f t="shared" si="410"/>
        <v>42767</v>
      </c>
      <c r="AD2902" s="14">
        <f t="shared" si="411"/>
        <v>42788</v>
      </c>
      <c r="AE2902" s="1" t="str">
        <f t="shared" si="412"/>
        <v>Wednesday</v>
      </c>
      <c r="AF2902" s="2">
        <v>0.79115740740740748</v>
      </c>
      <c r="AG2902" s="2">
        <f t="shared" si="413"/>
        <v>0.79166666666666663</v>
      </c>
      <c r="AH2902" t="s">
        <v>27</v>
      </c>
    </row>
    <row r="2903" spans="1:34" x14ac:dyDescent="0.2">
      <c r="A2903">
        <v>1371872</v>
      </c>
      <c r="B2903" t="s">
        <v>20</v>
      </c>
      <c r="C2903" t="s">
        <v>21</v>
      </c>
      <c r="D2903" t="s">
        <v>22</v>
      </c>
      <c r="E2903">
        <v>53222</v>
      </c>
      <c r="F2903" t="s">
        <v>23</v>
      </c>
      <c r="G2903" t="s">
        <v>24</v>
      </c>
      <c r="H2903">
        <v>11047</v>
      </c>
      <c r="I2903" t="s">
        <v>63</v>
      </c>
      <c r="J2903">
        <f>VLOOKUP(I2903,[1]Key!$A$1:$C$72,2,FALSE)</f>
        <v>43.078530000000001</v>
      </c>
      <c r="K2903">
        <f>VLOOKUP(I2903,[1]Key!$A$1:$C$72,3,FALSE)</f>
        <v>-87.882620000000003</v>
      </c>
      <c r="L2903" t="s">
        <v>78</v>
      </c>
      <c r="M2903">
        <f>VLOOKUP(L2903,[1]Key!$A$1:$C$72,2,FALSE)</f>
        <v>43.060250000000003</v>
      </c>
      <c r="N2903">
        <f>VLOOKUP(L2903,[1]Key!$A$1:$C$72,3,FALSE)</f>
        <v>-87.892169999999993</v>
      </c>
      <c r="O2903">
        <v>23</v>
      </c>
      <c r="P2903">
        <v>0</v>
      </c>
      <c r="Q2903">
        <v>3.5</v>
      </c>
      <c r="R2903">
        <v>3.3</v>
      </c>
      <c r="S2903">
        <v>138</v>
      </c>
      <c r="T2903">
        <f t="shared" si="405"/>
        <v>-1</v>
      </c>
      <c r="U2903" s="1">
        <v>42788</v>
      </c>
      <c r="V2903" s="13">
        <f t="shared" si="406"/>
        <v>42767</v>
      </c>
      <c r="W2903" s="14">
        <f t="shared" si="407"/>
        <v>42788</v>
      </c>
      <c r="X2903" s="1" t="str">
        <f t="shared" si="408"/>
        <v>Wednesday</v>
      </c>
      <c r="Y2903" s="2">
        <v>0.88825231481481481</v>
      </c>
      <c r="Z2903" s="2">
        <f t="shared" si="409"/>
        <v>0.875</v>
      </c>
      <c r="AA2903">
        <f>1</f>
        <v>1</v>
      </c>
      <c r="AB2903" s="1">
        <v>42788</v>
      </c>
      <c r="AC2903" s="13">
        <f t="shared" si="410"/>
        <v>42767</v>
      </c>
      <c r="AD2903" s="14">
        <f t="shared" si="411"/>
        <v>42788</v>
      </c>
      <c r="AE2903" s="1" t="str">
        <f t="shared" si="412"/>
        <v>Wednesday</v>
      </c>
      <c r="AF2903" s="2">
        <v>0.90416666666666667</v>
      </c>
      <c r="AG2903" s="2">
        <f t="shared" si="413"/>
        <v>0.91666666666666663</v>
      </c>
      <c r="AH2903" t="s">
        <v>27</v>
      </c>
    </row>
    <row r="2904" spans="1:34" x14ac:dyDescent="0.2">
      <c r="A2904">
        <v>1251812</v>
      </c>
      <c r="B2904" t="s">
        <v>20</v>
      </c>
      <c r="C2904" t="s">
        <v>103</v>
      </c>
      <c r="D2904" t="s">
        <v>22</v>
      </c>
      <c r="E2904">
        <v>53538</v>
      </c>
      <c r="F2904" t="s">
        <v>23</v>
      </c>
      <c r="G2904" t="s">
        <v>97</v>
      </c>
      <c r="H2904">
        <v>5522</v>
      </c>
      <c r="I2904" t="s">
        <v>67</v>
      </c>
      <c r="J2904">
        <f>VLOOKUP(I2904,[1]Key!$A$1:$C$72,2,FALSE)</f>
        <v>43.074890000000003</v>
      </c>
      <c r="K2904">
        <f>VLOOKUP(I2904,[1]Key!$A$1:$C$72,3,FALSE)</f>
        <v>-87.882810000000006</v>
      </c>
      <c r="L2904" t="s">
        <v>87</v>
      </c>
      <c r="M2904">
        <f>VLOOKUP(L2904,[1]Key!$A$1:$C$72,2,FALSE)</f>
        <v>43.077359999999999</v>
      </c>
      <c r="N2904">
        <f>VLOOKUP(L2904,[1]Key!$A$1:$C$72,3,FALSE)</f>
        <v>-87.880769999999998</v>
      </c>
      <c r="O2904">
        <v>2</v>
      </c>
      <c r="P2904">
        <v>0</v>
      </c>
      <c r="Q2904">
        <v>0.3</v>
      </c>
      <c r="R2904">
        <v>0.3</v>
      </c>
      <c r="S2904">
        <v>12</v>
      </c>
      <c r="T2904">
        <f t="shared" si="405"/>
        <v>-1</v>
      </c>
      <c r="U2904" s="1">
        <v>42789</v>
      </c>
      <c r="V2904" s="13">
        <f t="shared" si="406"/>
        <v>42767</v>
      </c>
      <c r="W2904" s="14">
        <f t="shared" si="407"/>
        <v>42789</v>
      </c>
      <c r="X2904" s="1" t="str">
        <f t="shared" si="408"/>
        <v>Thursday</v>
      </c>
      <c r="Y2904" s="2">
        <v>0.39581018518518518</v>
      </c>
      <c r="Z2904" s="2">
        <f t="shared" si="409"/>
        <v>0.375</v>
      </c>
      <c r="AA2904">
        <f>1</f>
        <v>1</v>
      </c>
      <c r="AB2904" s="1">
        <v>42789</v>
      </c>
      <c r="AC2904" s="13">
        <f t="shared" si="410"/>
        <v>42767</v>
      </c>
      <c r="AD2904" s="14">
        <f t="shared" si="411"/>
        <v>42789</v>
      </c>
      <c r="AE2904" s="1" t="str">
        <f t="shared" si="412"/>
        <v>Thursday</v>
      </c>
      <c r="AF2904" s="2">
        <v>0.39719907407407407</v>
      </c>
      <c r="AG2904" s="2">
        <f t="shared" si="413"/>
        <v>0.41666666666666663</v>
      </c>
      <c r="AH2904" t="s">
        <v>27</v>
      </c>
    </row>
    <row r="2905" spans="1:34" x14ac:dyDescent="0.2">
      <c r="A2905">
        <v>1432106</v>
      </c>
      <c r="B2905" t="s">
        <v>20</v>
      </c>
      <c r="C2905" t="s">
        <v>28</v>
      </c>
      <c r="D2905" t="s">
        <v>22</v>
      </c>
      <c r="E2905">
        <v>53202</v>
      </c>
      <c r="F2905" t="s">
        <v>23</v>
      </c>
      <c r="G2905" t="s">
        <v>24</v>
      </c>
      <c r="H2905">
        <v>11148</v>
      </c>
      <c r="I2905" t="s">
        <v>68</v>
      </c>
      <c r="J2905">
        <f>VLOOKUP(I2905,[1]Key!$A$1:$C$72,2,FALSE)</f>
        <v>43.04804</v>
      </c>
      <c r="K2905">
        <f>VLOOKUP(I2905,[1]Key!$A$1:$C$72,3,FALSE)</f>
        <v>-87.896720000000002</v>
      </c>
      <c r="L2905" t="s">
        <v>32</v>
      </c>
      <c r="M2905">
        <f>VLOOKUP(L2905,[1]Key!$A$1:$C$72,2,FALSE)</f>
        <v>43.038719999999998</v>
      </c>
      <c r="N2905">
        <f>VLOOKUP(L2905,[1]Key!$A$1:$C$72,3,FALSE)</f>
        <v>-87.905339999999995</v>
      </c>
      <c r="O2905">
        <v>7</v>
      </c>
      <c r="P2905">
        <v>0</v>
      </c>
      <c r="Q2905">
        <v>1.1000000000000001</v>
      </c>
      <c r="R2905">
        <v>1</v>
      </c>
      <c r="S2905">
        <v>42</v>
      </c>
      <c r="T2905">
        <f t="shared" si="405"/>
        <v>-1</v>
      </c>
      <c r="U2905" s="1">
        <v>42789</v>
      </c>
      <c r="V2905" s="13">
        <f t="shared" si="406"/>
        <v>42767</v>
      </c>
      <c r="W2905" s="14">
        <f t="shared" si="407"/>
        <v>42789</v>
      </c>
      <c r="X2905" s="1" t="str">
        <f t="shared" si="408"/>
        <v>Thursday</v>
      </c>
      <c r="Y2905" s="2">
        <v>0.57626157407407408</v>
      </c>
      <c r="Z2905" s="2">
        <f t="shared" si="409"/>
        <v>0.58333333333333326</v>
      </c>
      <c r="AA2905">
        <f>1</f>
        <v>1</v>
      </c>
      <c r="AB2905" s="1">
        <v>42789</v>
      </c>
      <c r="AC2905" s="13">
        <f t="shared" si="410"/>
        <v>42767</v>
      </c>
      <c r="AD2905" s="14">
        <f t="shared" si="411"/>
        <v>42789</v>
      </c>
      <c r="AE2905" s="1" t="str">
        <f t="shared" si="412"/>
        <v>Thursday</v>
      </c>
      <c r="AF2905" s="2">
        <v>0.58079861111111108</v>
      </c>
      <c r="AG2905" s="2">
        <f t="shared" si="413"/>
        <v>0.58333333333333326</v>
      </c>
      <c r="AH2905" t="s">
        <v>27</v>
      </c>
    </row>
    <row r="2906" spans="1:34" x14ac:dyDescent="0.2">
      <c r="A2906">
        <v>1250902</v>
      </c>
      <c r="B2906" t="s">
        <v>20</v>
      </c>
      <c r="C2906" t="s">
        <v>21</v>
      </c>
      <c r="D2906" t="s">
        <v>22</v>
      </c>
      <c r="E2906">
        <v>53213</v>
      </c>
      <c r="F2906" t="s">
        <v>23</v>
      </c>
      <c r="G2906" t="s">
        <v>97</v>
      </c>
      <c r="H2906">
        <v>5436</v>
      </c>
      <c r="I2906" t="s">
        <v>78</v>
      </c>
      <c r="J2906">
        <f>VLOOKUP(I2906,[1]Key!$A$1:$C$72,2,FALSE)</f>
        <v>43.060250000000003</v>
      </c>
      <c r="K2906">
        <f>VLOOKUP(I2906,[1]Key!$A$1:$C$72,3,FALSE)</f>
        <v>-87.892169999999993</v>
      </c>
      <c r="L2906" t="s">
        <v>81</v>
      </c>
      <c r="M2906">
        <f>VLOOKUP(L2906,[1]Key!$A$1:$C$72,2,FALSE)</f>
        <v>43.06033</v>
      </c>
      <c r="N2906">
        <f>VLOOKUP(L2906,[1]Key!$A$1:$C$72,3,FALSE)</f>
        <v>-87.89546</v>
      </c>
      <c r="O2906">
        <v>1</v>
      </c>
      <c r="P2906">
        <v>0</v>
      </c>
      <c r="Q2906">
        <v>0.2</v>
      </c>
      <c r="R2906">
        <v>0.1</v>
      </c>
      <c r="S2906">
        <v>6</v>
      </c>
      <c r="T2906">
        <f t="shared" si="405"/>
        <v>-1</v>
      </c>
      <c r="U2906" s="1">
        <v>42789</v>
      </c>
      <c r="V2906" s="13">
        <f t="shared" si="406"/>
        <v>42767</v>
      </c>
      <c r="W2906" s="14">
        <f t="shared" si="407"/>
        <v>42789</v>
      </c>
      <c r="X2906" s="1" t="str">
        <f t="shared" si="408"/>
        <v>Thursday</v>
      </c>
      <c r="Y2906" s="2">
        <v>0.59657407407407403</v>
      </c>
      <c r="Z2906" s="2">
        <f t="shared" si="409"/>
        <v>0.58333333333333326</v>
      </c>
      <c r="AA2906">
        <f>1</f>
        <v>1</v>
      </c>
      <c r="AB2906" s="1">
        <v>42789</v>
      </c>
      <c r="AC2906" s="13">
        <f t="shared" si="410"/>
        <v>42767</v>
      </c>
      <c r="AD2906" s="14">
        <f t="shared" si="411"/>
        <v>42789</v>
      </c>
      <c r="AE2906" s="1" t="str">
        <f t="shared" si="412"/>
        <v>Thursday</v>
      </c>
      <c r="AF2906" s="2">
        <v>0.59741898148148154</v>
      </c>
      <c r="AG2906" s="2">
        <f t="shared" si="413"/>
        <v>0.58333333333333326</v>
      </c>
      <c r="AH2906" t="s">
        <v>27</v>
      </c>
    </row>
    <row r="2907" spans="1:34" x14ac:dyDescent="0.2">
      <c r="A2907">
        <v>1154367</v>
      </c>
      <c r="B2907" t="s">
        <v>20</v>
      </c>
      <c r="C2907" t="s">
        <v>28</v>
      </c>
      <c r="D2907" t="s">
        <v>22</v>
      </c>
      <c r="E2907">
        <v>53202</v>
      </c>
      <c r="F2907" t="s">
        <v>23</v>
      </c>
      <c r="G2907" t="s">
        <v>24</v>
      </c>
      <c r="H2907">
        <v>11000</v>
      </c>
      <c r="I2907" t="s">
        <v>41</v>
      </c>
      <c r="J2907">
        <f>VLOOKUP(I2907,[1]Key!$A$1:$C$72,2,FALSE)</f>
        <v>43.04824</v>
      </c>
      <c r="K2907">
        <f>VLOOKUP(I2907,[1]Key!$A$1:$C$72,3,FALSE)</f>
        <v>-87.904970000000006</v>
      </c>
      <c r="L2907" t="s">
        <v>69</v>
      </c>
      <c r="M2907">
        <f>VLOOKUP(L2907,[1]Key!$A$1:$C$72,2,FALSE)</f>
        <v>43.048200000000001</v>
      </c>
      <c r="N2907">
        <f>VLOOKUP(L2907,[1]Key!$A$1:$C$72,3,FALSE)</f>
        <v>-87.900859999999994</v>
      </c>
      <c r="O2907">
        <v>7</v>
      </c>
      <c r="P2907">
        <v>0</v>
      </c>
      <c r="Q2907">
        <v>1.1000000000000001</v>
      </c>
      <c r="R2907">
        <v>1</v>
      </c>
      <c r="S2907">
        <v>42</v>
      </c>
      <c r="T2907">
        <f t="shared" si="405"/>
        <v>-1</v>
      </c>
      <c r="U2907" s="1">
        <v>42789</v>
      </c>
      <c r="V2907" s="13">
        <f t="shared" si="406"/>
        <v>42767</v>
      </c>
      <c r="W2907" s="14">
        <f t="shared" si="407"/>
        <v>42789</v>
      </c>
      <c r="X2907" s="1" t="str">
        <f t="shared" si="408"/>
        <v>Thursday</v>
      </c>
      <c r="Y2907" s="2">
        <v>0.69704861111111116</v>
      </c>
      <c r="Z2907" s="2">
        <f t="shared" si="409"/>
        <v>0.70833333333333326</v>
      </c>
      <c r="AA2907">
        <f>1</f>
        <v>1</v>
      </c>
      <c r="AB2907" s="1">
        <v>42789</v>
      </c>
      <c r="AC2907" s="13">
        <f t="shared" si="410"/>
        <v>42767</v>
      </c>
      <c r="AD2907" s="14">
        <f t="shared" si="411"/>
        <v>42789</v>
      </c>
      <c r="AE2907" s="1" t="str">
        <f t="shared" si="412"/>
        <v>Thursday</v>
      </c>
      <c r="AF2907" s="2">
        <v>0.7015393518518519</v>
      </c>
      <c r="AG2907" s="2">
        <f t="shared" si="413"/>
        <v>0.70833333333333326</v>
      </c>
      <c r="AH2907" t="s">
        <v>27</v>
      </c>
    </row>
    <row r="2908" spans="1:34" x14ac:dyDescent="0.2">
      <c r="A2908">
        <v>558783</v>
      </c>
      <c r="B2908" t="s">
        <v>20</v>
      </c>
      <c r="C2908" t="s">
        <v>42</v>
      </c>
      <c r="D2908" t="s">
        <v>22</v>
      </c>
      <c r="E2908">
        <v>53066</v>
      </c>
      <c r="F2908" t="s">
        <v>23</v>
      </c>
      <c r="G2908" t="s">
        <v>24</v>
      </c>
      <c r="H2908">
        <v>217</v>
      </c>
      <c r="I2908" t="s">
        <v>43</v>
      </c>
      <c r="J2908">
        <f>VLOOKUP(I2908,[1]Key!$A$1:$C$72,2,FALSE)</f>
        <v>43.03886</v>
      </c>
      <c r="K2908">
        <f>VLOOKUP(I2908,[1]Key!$A$1:$C$72,3,FALSE)</f>
        <v>-87.902720000000002</v>
      </c>
      <c r="L2908" t="s">
        <v>32</v>
      </c>
      <c r="M2908">
        <f>VLOOKUP(L2908,[1]Key!$A$1:$C$72,2,FALSE)</f>
        <v>43.038719999999998</v>
      </c>
      <c r="N2908">
        <f>VLOOKUP(L2908,[1]Key!$A$1:$C$72,3,FALSE)</f>
        <v>-87.905339999999995</v>
      </c>
      <c r="O2908">
        <v>1</v>
      </c>
      <c r="P2908">
        <v>0</v>
      </c>
      <c r="Q2908">
        <v>0.2</v>
      </c>
      <c r="R2908">
        <v>0.1</v>
      </c>
      <c r="S2908">
        <v>6</v>
      </c>
      <c r="T2908">
        <f t="shared" si="405"/>
        <v>-1</v>
      </c>
      <c r="U2908" s="1">
        <v>42789</v>
      </c>
      <c r="V2908" s="13">
        <f t="shared" si="406"/>
        <v>42767</v>
      </c>
      <c r="W2908" s="14">
        <f t="shared" si="407"/>
        <v>42789</v>
      </c>
      <c r="X2908" s="1" t="str">
        <f t="shared" si="408"/>
        <v>Thursday</v>
      </c>
      <c r="Y2908" s="2">
        <v>0.76218750000000002</v>
      </c>
      <c r="Z2908" s="2">
        <f t="shared" si="409"/>
        <v>0.75</v>
      </c>
      <c r="AA2908">
        <f>1</f>
        <v>1</v>
      </c>
      <c r="AB2908" s="1">
        <v>42789</v>
      </c>
      <c r="AC2908" s="13">
        <f t="shared" si="410"/>
        <v>42767</v>
      </c>
      <c r="AD2908" s="14">
        <f t="shared" si="411"/>
        <v>42789</v>
      </c>
      <c r="AE2908" s="1" t="str">
        <f t="shared" si="412"/>
        <v>Thursday</v>
      </c>
      <c r="AF2908" s="2">
        <v>0.76307870370370379</v>
      </c>
      <c r="AG2908" s="2">
        <f t="shared" si="413"/>
        <v>0.75</v>
      </c>
      <c r="AH2908" t="s">
        <v>27</v>
      </c>
    </row>
    <row r="2909" spans="1:34" x14ac:dyDescent="0.2">
      <c r="A2909">
        <v>1223525</v>
      </c>
      <c r="B2909" t="s">
        <v>20</v>
      </c>
      <c r="C2909" t="s">
        <v>100</v>
      </c>
      <c r="D2909" t="s">
        <v>22</v>
      </c>
      <c r="E2909">
        <v>53234</v>
      </c>
      <c r="F2909" t="s">
        <v>23</v>
      </c>
      <c r="G2909" t="s">
        <v>108</v>
      </c>
      <c r="H2909">
        <v>11066</v>
      </c>
      <c r="I2909" t="s">
        <v>74</v>
      </c>
      <c r="J2909">
        <f>VLOOKUP(I2909,[1]Key!$A$1:$C$72,2,FALSE)</f>
        <v>43.040154000000001</v>
      </c>
      <c r="K2909">
        <f>VLOOKUP(I2909,[1]Key!$A$1:$C$72,3,FALSE)</f>
        <v>-87.932113000000001</v>
      </c>
      <c r="L2909" t="s">
        <v>73</v>
      </c>
      <c r="M2909">
        <f>VLOOKUP(L2909,[1]Key!$A$1:$C$72,2,FALSE)</f>
        <v>43.040349999999997</v>
      </c>
      <c r="N2909">
        <f>VLOOKUP(L2909,[1]Key!$A$1:$C$72,3,FALSE)</f>
        <v>-87.920760000000001</v>
      </c>
      <c r="O2909">
        <v>5</v>
      </c>
      <c r="P2909">
        <v>2</v>
      </c>
      <c r="Q2909">
        <v>0.8</v>
      </c>
      <c r="R2909">
        <v>0.7</v>
      </c>
      <c r="S2909">
        <v>30</v>
      </c>
      <c r="T2909">
        <f t="shared" si="405"/>
        <v>-1</v>
      </c>
      <c r="U2909" s="1">
        <v>42790</v>
      </c>
      <c r="V2909" s="13">
        <f t="shared" si="406"/>
        <v>42767</v>
      </c>
      <c r="W2909" s="14">
        <f t="shared" si="407"/>
        <v>42790</v>
      </c>
      <c r="X2909" s="1" t="str">
        <f t="shared" si="408"/>
        <v>Friday</v>
      </c>
      <c r="Y2909" s="2">
        <v>2.3310185185185187E-2</v>
      </c>
      <c r="Z2909" s="2">
        <f t="shared" si="409"/>
        <v>4.1666666666666664E-2</v>
      </c>
      <c r="AA2909">
        <f>1</f>
        <v>1</v>
      </c>
      <c r="AB2909" s="1">
        <v>42790</v>
      </c>
      <c r="AC2909" s="13">
        <f t="shared" si="410"/>
        <v>42767</v>
      </c>
      <c r="AD2909" s="14">
        <f t="shared" si="411"/>
        <v>42790</v>
      </c>
      <c r="AE2909" s="1" t="str">
        <f t="shared" si="412"/>
        <v>Friday</v>
      </c>
      <c r="AF2909" s="2">
        <v>2.6527777777777779E-2</v>
      </c>
      <c r="AG2909" s="2">
        <f t="shared" si="413"/>
        <v>4.1666666666666664E-2</v>
      </c>
      <c r="AH2909" t="s">
        <v>27</v>
      </c>
    </row>
    <row r="2910" spans="1:34" x14ac:dyDescent="0.2">
      <c r="A2910">
        <v>1328721</v>
      </c>
      <c r="B2910" t="s">
        <v>20</v>
      </c>
      <c r="C2910" t="s">
        <v>28</v>
      </c>
      <c r="D2910" t="s">
        <v>22</v>
      </c>
      <c r="E2910">
        <v>53207</v>
      </c>
      <c r="F2910" t="s">
        <v>23</v>
      </c>
      <c r="G2910" t="s">
        <v>24</v>
      </c>
      <c r="H2910">
        <v>47</v>
      </c>
      <c r="I2910" t="s">
        <v>82</v>
      </c>
      <c r="J2910">
        <f>VLOOKUP(I2910,[1]Key!$A$1:$C$72,2,FALSE)</f>
        <v>43.026229999999998</v>
      </c>
      <c r="K2910">
        <f>VLOOKUP(I2910,[1]Key!$A$1:$C$72,3,FALSE)</f>
        <v>-87.912809999999993</v>
      </c>
      <c r="L2910" t="s">
        <v>36</v>
      </c>
      <c r="M2910">
        <f>VLOOKUP(L2910,[1]Key!$A$1:$C$72,2,FALSE)</f>
        <v>43.038580000000003</v>
      </c>
      <c r="N2910">
        <f>VLOOKUP(L2910,[1]Key!$A$1:$C$72,3,FALSE)</f>
        <v>-87.90934</v>
      </c>
      <c r="O2910">
        <v>11</v>
      </c>
      <c r="P2910">
        <v>0</v>
      </c>
      <c r="Q2910">
        <v>1.7</v>
      </c>
      <c r="R2910">
        <v>1.6</v>
      </c>
      <c r="S2910">
        <v>66</v>
      </c>
      <c r="T2910">
        <f t="shared" si="405"/>
        <v>-1</v>
      </c>
      <c r="U2910" s="1">
        <v>42790</v>
      </c>
      <c r="V2910" s="13">
        <f t="shared" si="406"/>
        <v>42767</v>
      </c>
      <c r="W2910" s="14">
        <f t="shared" si="407"/>
        <v>42790</v>
      </c>
      <c r="X2910" s="1" t="str">
        <f t="shared" si="408"/>
        <v>Friday</v>
      </c>
      <c r="Y2910" s="2">
        <v>0.27883101851851849</v>
      </c>
      <c r="Z2910" s="2">
        <f t="shared" si="409"/>
        <v>0.29166666666666663</v>
      </c>
      <c r="AA2910">
        <f>1</f>
        <v>1</v>
      </c>
      <c r="AB2910" s="1">
        <v>42790</v>
      </c>
      <c r="AC2910" s="13">
        <f t="shared" si="410"/>
        <v>42767</v>
      </c>
      <c r="AD2910" s="14">
        <f t="shared" si="411"/>
        <v>42790</v>
      </c>
      <c r="AE2910" s="1" t="str">
        <f t="shared" si="412"/>
        <v>Friday</v>
      </c>
      <c r="AF2910" s="2">
        <v>0.28634259259259259</v>
      </c>
      <c r="AG2910" s="2">
        <f t="shared" si="413"/>
        <v>0.29166666666666663</v>
      </c>
      <c r="AH2910" t="s">
        <v>27</v>
      </c>
    </row>
    <row r="2911" spans="1:34" x14ac:dyDescent="0.2">
      <c r="A2911">
        <v>1328721</v>
      </c>
      <c r="B2911" t="s">
        <v>20</v>
      </c>
      <c r="C2911" t="s">
        <v>28</v>
      </c>
      <c r="D2911" t="s">
        <v>22</v>
      </c>
      <c r="E2911">
        <v>53207</v>
      </c>
      <c r="F2911" t="s">
        <v>23</v>
      </c>
      <c r="G2911" t="s">
        <v>24</v>
      </c>
      <c r="H2911">
        <v>47</v>
      </c>
      <c r="I2911" t="s">
        <v>36</v>
      </c>
      <c r="J2911">
        <f>VLOOKUP(I2911,[1]Key!$A$1:$C$72,2,FALSE)</f>
        <v>43.038580000000003</v>
      </c>
      <c r="K2911">
        <f>VLOOKUP(I2911,[1]Key!$A$1:$C$72,3,FALSE)</f>
        <v>-87.90934</v>
      </c>
      <c r="L2911" t="s">
        <v>82</v>
      </c>
      <c r="M2911">
        <f>VLOOKUP(L2911,[1]Key!$A$1:$C$72,2,FALSE)</f>
        <v>43.026229999999998</v>
      </c>
      <c r="N2911">
        <f>VLOOKUP(L2911,[1]Key!$A$1:$C$72,3,FALSE)</f>
        <v>-87.912809999999993</v>
      </c>
      <c r="O2911">
        <v>6</v>
      </c>
      <c r="P2911">
        <v>0</v>
      </c>
      <c r="Q2911">
        <v>0.9</v>
      </c>
      <c r="R2911">
        <v>0.9</v>
      </c>
      <c r="S2911">
        <v>36</v>
      </c>
      <c r="T2911">
        <f t="shared" si="405"/>
        <v>-1</v>
      </c>
      <c r="U2911" s="1">
        <v>42790</v>
      </c>
      <c r="V2911" s="13">
        <f t="shared" si="406"/>
        <v>42767</v>
      </c>
      <c r="W2911" s="14">
        <f t="shared" si="407"/>
        <v>42790</v>
      </c>
      <c r="X2911" s="1" t="str">
        <f t="shared" si="408"/>
        <v>Friday</v>
      </c>
      <c r="Y2911" s="2">
        <v>0.35559027777777774</v>
      </c>
      <c r="Z2911" s="2">
        <f t="shared" si="409"/>
        <v>0.375</v>
      </c>
      <c r="AA2911">
        <f>1</f>
        <v>1</v>
      </c>
      <c r="AB2911" s="1">
        <v>42790</v>
      </c>
      <c r="AC2911" s="13">
        <f t="shared" si="410"/>
        <v>42767</v>
      </c>
      <c r="AD2911" s="14">
        <f t="shared" si="411"/>
        <v>42790</v>
      </c>
      <c r="AE2911" s="1" t="str">
        <f t="shared" si="412"/>
        <v>Friday</v>
      </c>
      <c r="AF2911" s="2">
        <v>0.36027777777777775</v>
      </c>
      <c r="AG2911" s="2">
        <f t="shared" si="413"/>
        <v>0.375</v>
      </c>
      <c r="AH2911" t="s">
        <v>27</v>
      </c>
    </row>
    <row r="2912" spans="1:34" x14ac:dyDescent="0.2">
      <c r="A2912">
        <v>550946</v>
      </c>
      <c r="B2912" t="s">
        <v>20</v>
      </c>
      <c r="C2912" t="s">
        <v>28</v>
      </c>
      <c r="D2912" t="s">
        <v>22</v>
      </c>
      <c r="E2912">
        <v>53202</v>
      </c>
      <c r="F2912" t="s">
        <v>23</v>
      </c>
      <c r="G2912" t="s">
        <v>24</v>
      </c>
      <c r="H2912">
        <v>175</v>
      </c>
      <c r="I2912" t="s">
        <v>31</v>
      </c>
      <c r="J2912">
        <f>VLOOKUP(I2912,[1]Key!$A$1:$C$72,2,FALSE)</f>
        <v>43.03519</v>
      </c>
      <c r="K2912">
        <f>VLOOKUP(I2912,[1]Key!$A$1:$C$72,3,FALSE)</f>
        <v>-87.907390000000007</v>
      </c>
      <c r="L2912" t="s">
        <v>32</v>
      </c>
      <c r="M2912">
        <f>VLOOKUP(L2912,[1]Key!$A$1:$C$72,2,FALSE)</f>
        <v>43.038719999999998</v>
      </c>
      <c r="N2912">
        <f>VLOOKUP(L2912,[1]Key!$A$1:$C$72,3,FALSE)</f>
        <v>-87.905339999999995</v>
      </c>
      <c r="O2912">
        <v>17</v>
      </c>
      <c r="P2912">
        <v>0</v>
      </c>
      <c r="Q2912">
        <v>2.6</v>
      </c>
      <c r="R2912">
        <v>2.4</v>
      </c>
      <c r="S2912">
        <v>102</v>
      </c>
      <c r="T2912">
        <f t="shared" si="405"/>
        <v>-1</v>
      </c>
      <c r="U2912" s="1">
        <v>42791</v>
      </c>
      <c r="V2912" s="13">
        <f t="shared" si="406"/>
        <v>42767</v>
      </c>
      <c r="W2912" s="14">
        <f t="shared" si="407"/>
        <v>42791</v>
      </c>
      <c r="X2912" s="1" t="str">
        <f t="shared" si="408"/>
        <v>Saturday</v>
      </c>
      <c r="Y2912" s="2">
        <v>0.53111111111111109</v>
      </c>
      <c r="Z2912" s="2">
        <f t="shared" si="409"/>
        <v>0.54166666666666663</v>
      </c>
      <c r="AA2912">
        <f>1</f>
        <v>1</v>
      </c>
      <c r="AB2912" s="1">
        <v>42791</v>
      </c>
      <c r="AC2912" s="13">
        <f t="shared" si="410"/>
        <v>42767</v>
      </c>
      <c r="AD2912" s="14">
        <f t="shared" si="411"/>
        <v>42791</v>
      </c>
      <c r="AE2912" s="1" t="str">
        <f t="shared" si="412"/>
        <v>Saturday</v>
      </c>
      <c r="AF2912" s="2">
        <v>0.54238425925925926</v>
      </c>
      <c r="AG2912" s="2">
        <f t="shared" si="413"/>
        <v>0.54166666666666663</v>
      </c>
      <c r="AH2912" t="s">
        <v>27</v>
      </c>
    </row>
    <row r="2913" spans="1:34" x14ac:dyDescent="0.2">
      <c r="A2913">
        <v>1517518</v>
      </c>
      <c r="B2913" t="s">
        <v>20</v>
      </c>
      <c r="C2913" t="s">
        <v>147</v>
      </c>
      <c r="D2913" t="s">
        <v>22</v>
      </c>
      <c r="E2913">
        <v>53704</v>
      </c>
      <c r="F2913" t="s">
        <v>23</v>
      </c>
      <c r="G2913" t="s">
        <v>92</v>
      </c>
      <c r="H2913">
        <v>989</v>
      </c>
      <c r="I2913" t="s">
        <v>32</v>
      </c>
      <c r="J2913">
        <f>VLOOKUP(I2913,[1]Key!$A$1:$C$72,2,FALSE)</f>
        <v>43.038719999999998</v>
      </c>
      <c r="K2913">
        <f>VLOOKUP(I2913,[1]Key!$A$1:$C$72,3,FALSE)</f>
        <v>-87.905339999999995</v>
      </c>
      <c r="L2913" t="s">
        <v>32</v>
      </c>
      <c r="M2913">
        <f>VLOOKUP(L2913,[1]Key!$A$1:$C$72,2,FALSE)</f>
        <v>43.038719999999998</v>
      </c>
      <c r="N2913">
        <f>VLOOKUP(L2913,[1]Key!$A$1:$C$72,3,FALSE)</f>
        <v>-87.905339999999995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f t="shared" si="405"/>
        <v>-1</v>
      </c>
      <c r="U2913" s="1">
        <v>42788</v>
      </c>
      <c r="V2913" s="13">
        <f t="shared" si="406"/>
        <v>42767</v>
      </c>
      <c r="W2913" s="14">
        <f t="shared" si="407"/>
        <v>42788</v>
      </c>
      <c r="X2913" s="1" t="str">
        <f t="shared" si="408"/>
        <v>Wednesday</v>
      </c>
      <c r="Y2913" s="2">
        <v>0.62949074074074074</v>
      </c>
      <c r="Z2913" s="2">
        <f t="shared" si="409"/>
        <v>0.625</v>
      </c>
      <c r="AA2913">
        <f>1</f>
        <v>1</v>
      </c>
      <c r="AB2913" s="1">
        <v>42788</v>
      </c>
      <c r="AC2913" s="13">
        <f t="shared" si="410"/>
        <v>42767</v>
      </c>
      <c r="AD2913" s="14">
        <f t="shared" si="411"/>
        <v>42788</v>
      </c>
      <c r="AE2913" s="1" t="str">
        <f t="shared" si="412"/>
        <v>Wednesday</v>
      </c>
      <c r="AF2913" s="2">
        <v>0.62976851851851856</v>
      </c>
      <c r="AG2913" s="2">
        <f t="shared" si="413"/>
        <v>0.625</v>
      </c>
      <c r="AH2913" t="s">
        <v>35</v>
      </c>
    </row>
    <row r="2914" spans="1:34" x14ac:dyDescent="0.2">
      <c r="A2914">
        <v>1102286</v>
      </c>
      <c r="B2914" t="s">
        <v>20</v>
      </c>
      <c r="C2914" t="s">
        <v>99</v>
      </c>
      <c r="D2914" t="s">
        <v>22</v>
      </c>
      <c r="E2914">
        <v>53717</v>
      </c>
      <c r="F2914" t="s">
        <v>23</v>
      </c>
      <c r="G2914" t="s">
        <v>92</v>
      </c>
      <c r="H2914">
        <v>11065</v>
      </c>
      <c r="I2914" t="s">
        <v>72</v>
      </c>
      <c r="J2914">
        <f>VLOOKUP(I2914,[1]Key!$A$1:$C$72,2,FALSE)</f>
        <v>43.02948</v>
      </c>
      <c r="K2914">
        <f>VLOOKUP(I2914,[1]Key!$A$1:$C$72,3,FALSE)</f>
        <v>-87.912819999999996</v>
      </c>
      <c r="L2914" t="s">
        <v>39</v>
      </c>
      <c r="M2914">
        <f>VLOOKUP(L2914,[1]Key!$A$1:$C$72,2,FALSE)</f>
        <v>43.03913</v>
      </c>
      <c r="N2914">
        <f>VLOOKUP(L2914,[1]Key!$A$1:$C$72,3,FALSE)</f>
        <v>-87.916150000000002</v>
      </c>
      <c r="O2914">
        <v>9</v>
      </c>
      <c r="P2914">
        <v>0</v>
      </c>
      <c r="Q2914">
        <v>1.4</v>
      </c>
      <c r="R2914">
        <v>1.3</v>
      </c>
      <c r="S2914">
        <v>54</v>
      </c>
      <c r="T2914">
        <f t="shared" si="405"/>
        <v>-1</v>
      </c>
      <c r="U2914" s="1">
        <v>42791</v>
      </c>
      <c r="V2914" s="13">
        <f t="shared" si="406"/>
        <v>42767</v>
      </c>
      <c r="W2914" s="14">
        <f t="shared" si="407"/>
        <v>42791</v>
      </c>
      <c r="X2914" s="1" t="str">
        <f t="shared" si="408"/>
        <v>Saturday</v>
      </c>
      <c r="Y2914" s="2">
        <v>0.62780092592592596</v>
      </c>
      <c r="Z2914" s="2">
        <f t="shared" si="409"/>
        <v>0.625</v>
      </c>
      <c r="AA2914">
        <f>1</f>
        <v>1</v>
      </c>
      <c r="AB2914" s="1">
        <v>42791</v>
      </c>
      <c r="AC2914" s="13">
        <f t="shared" si="410"/>
        <v>42767</v>
      </c>
      <c r="AD2914" s="14">
        <f t="shared" si="411"/>
        <v>42791</v>
      </c>
      <c r="AE2914" s="1" t="str">
        <f t="shared" si="412"/>
        <v>Saturday</v>
      </c>
      <c r="AF2914" s="2">
        <v>0.63413194444444443</v>
      </c>
      <c r="AG2914" s="2">
        <f t="shared" si="413"/>
        <v>0.625</v>
      </c>
      <c r="AH2914" t="s">
        <v>27</v>
      </c>
    </row>
    <row r="2915" spans="1:34" x14ac:dyDescent="0.2">
      <c r="A2915">
        <v>1517518</v>
      </c>
      <c r="B2915" t="s">
        <v>20</v>
      </c>
      <c r="C2915" t="s">
        <v>147</v>
      </c>
      <c r="D2915" t="s">
        <v>22</v>
      </c>
      <c r="E2915">
        <v>53704</v>
      </c>
      <c r="F2915" t="s">
        <v>23</v>
      </c>
      <c r="G2915" t="s">
        <v>92</v>
      </c>
      <c r="H2915">
        <v>5514</v>
      </c>
      <c r="I2915" t="s">
        <v>39</v>
      </c>
      <c r="J2915">
        <f>VLOOKUP(I2915,[1]Key!$A$1:$C$72,2,FALSE)</f>
        <v>43.03913</v>
      </c>
      <c r="K2915">
        <f>VLOOKUP(I2915,[1]Key!$A$1:$C$72,3,FALSE)</f>
        <v>-87.916150000000002</v>
      </c>
      <c r="L2915" t="s">
        <v>73</v>
      </c>
      <c r="M2915">
        <f>VLOOKUP(L2915,[1]Key!$A$1:$C$72,2,FALSE)</f>
        <v>43.040349999999997</v>
      </c>
      <c r="N2915">
        <f>VLOOKUP(L2915,[1]Key!$A$1:$C$72,3,FALSE)</f>
        <v>-87.920760000000001</v>
      </c>
      <c r="O2915">
        <v>4</v>
      </c>
      <c r="P2915">
        <v>0</v>
      </c>
      <c r="Q2915">
        <v>0.6</v>
      </c>
      <c r="R2915">
        <v>0.6</v>
      </c>
      <c r="S2915">
        <v>24</v>
      </c>
      <c r="T2915">
        <f t="shared" si="405"/>
        <v>-1</v>
      </c>
      <c r="U2915" s="1">
        <v>42788</v>
      </c>
      <c r="V2915" s="13">
        <f t="shared" si="406"/>
        <v>42767</v>
      </c>
      <c r="W2915" s="14">
        <f t="shared" si="407"/>
        <v>42788</v>
      </c>
      <c r="X2915" s="1" t="str">
        <f t="shared" si="408"/>
        <v>Wednesday</v>
      </c>
      <c r="Y2915" s="2">
        <v>0.64567129629629627</v>
      </c>
      <c r="Z2915" s="2">
        <f t="shared" si="409"/>
        <v>0.625</v>
      </c>
      <c r="AA2915">
        <f>1</f>
        <v>1</v>
      </c>
      <c r="AB2915" s="1">
        <v>42788</v>
      </c>
      <c r="AC2915" s="13">
        <f t="shared" si="410"/>
        <v>42767</v>
      </c>
      <c r="AD2915" s="14">
        <f t="shared" si="411"/>
        <v>42788</v>
      </c>
      <c r="AE2915" s="1" t="str">
        <f t="shared" si="412"/>
        <v>Wednesday</v>
      </c>
      <c r="AF2915" s="2">
        <v>0.64846064814814819</v>
      </c>
      <c r="AG2915" s="2">
        <f t="shared" si="413"/>
        <v>0.66666666666666663</v>
      </c>
      <c r="AH2915" t="s">
        <v>27</v>
      </c>
    </row>
    <row r="2916" spans="1:34" x14ac:dyDescent="0.2">
      <c r="A2916">
        <v>1501916</v>
      </c>
      <c r="B2916" t="s">
        <v>20</v>
      </c>
      <c r="C2916" t="s">
        <v>142</v>
      </c>
      <c r="D2916" t="s">
        <v>143</v>
      </c>
      <c r="E2916">
        <v>1921</v>
      </c>
      <c r="F2916" t="s">
        <v>23</v>
      </c>
      <c r="G2916" t="s">
        <v>92</v>
      </c>
      <c r="H2916">
        <v>5713</v>
      </c>
      <c r="I2916" t="s">
        <v>44</v>
      </c>
      <c r="J2916">
        <f>VLOOKUP(I2916,[1]Key!$A$1:$C$72,2,FALSE)</f>
        <v>43.045712999999999</v>
      </c>
      <c r="K2916">
        <f>VLOOKUP(I2916,[1]Key!$A$1:$C$72,3,FALSE)</f>
        <v>-87.899756999999994</v>
      </c>
      <c r="L2916" t="s">
        <v>29</v>
      </c>
      <c r="M2916">
        <f>VLOOKUP(L2916,[1]Key!$A$1:$C$72,2,FALSE)</f>
        <v>43.042490000000001</v>
      </c>
      <c r="N2916">
        <f>VLOOKUP(L2916,[1]Key!$A$1:$C$72,3,FALSE)</f>
        <v>-87.909959999999998</v>
      </c>
      <c r="O2916">
        <v>9</v>
      </c>
      <c r="P2916">
        <v>0</v>
      </c>
      <c r="Q2916">
        <v>1.4</v>
      </c>
      <c r="R2916">
        <v>1.3</v>
      </c>
      <c r="S2916">
        <v>54</v>
      </c>
      <c r="T2916">
        <f t="shared" si="405"/>
        <v>-1</v>
      </c>
      <c r="U2916" s="1">
        <v>42776</v>
      </c>
      <c r="V2916" s="13">
        <f t="shared" si="406"/>
        <v>42767</v>
      </c>
      <c r="W2916" s="14">
        <f t="shared" si="407"/>
        <v>42776</v>
      </c>
      <c r="X2916" s="1" t="str">
        <f t="shared" si="408"/>
        <v>Friday</v>
      </c>
      <c r="Y2916" s="2">
        <v>0.56255787037037031</v>
      </c>
      <c r="Z2916" s="2">
        <f t="shared" si="409"/>
        <v>0.58333333333333326</v>
      </c>
      <c r="AA2916">
        <f>1</f>
        <v>1</v>
      </c>
      <c r="AB2916" s="1">
        <v>42776</v>
      </c>
      <c r="AC2916" s="13">
        <f t="shared" si="410"/>
        <v>42767</v>
      </c>
      <c r="AD2916" s="14">
        <f t="shared" si="411"/>
        <v>42776</v>
      </c>
      <c r="AE2916" s="1" t="str">
        <f t="shared" si="412"/>
        <v>Friday</v>
      </c>
      <c r="AF2916" s="2">
        <v>0.56917824074074075</v>
      </c>
      <c r="AG2916" s="2">
        <f t="shared" si="413"/>
        <v>0.58333333333333326</v>
      </c>
      <c r="AH2916" t="s">
        <v>27</v>
      </c>
    </row>
    <row r="2917" spans="1:34" x14ac:dyDescent="0.2">
      <c r="A2917">
        <v>1296548</v>
      </c>
      <c r="B2917" t="s">
        <v>20</v>
      </c>
      <c r="C2917" t="s">
        <v>96</v>
      </c>
      <c r="D2917" t="s">
        <v>22</v>
      </c>
      <c r="E2917">
        <v>53212</v>
      </c>
      <c r="F2917" t="s">
        <v>23</v>
      </c>
      <c r="G2917" t="s">
        <v>108</v>
      </c>
      <c r="H2917">
        <v>21</v>
      </c>
      <c r="I2917" t="s">
        <v>43</v>
      </c>
      <c r="J2917">
        <f>VLOOKUP(I2917,[1]Key!$A$1:$C$72,2,FALSE)</f>
        <v>43.03886</v>
      </c>
      <c r="K2917">
        <f>VLOOKUP(I2917,[1]Key!$A$1:$C$72,3,FALSE)</f>
        <v>-87.902720000000002</v>
      </c>
      <c r="L2917" t="s">
        <v>43</v>
      </c>
      <c r="M2917">
        <f>VLOOKUP(L2917,[1]Key!$A$1:$C$72,2,FALSE)</f>
        <v>43.03886</v>
      </c>
      <c r="N2917">
        <f>VLOOKUP(L2917,[1]Key!$A$1:$C$72,3,FALSE)</f>
        <v>-87.902720000000002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f t="shared" si="405"/>
        <v>-1</v>
      </c>
      <c r="U2917" s="1">
        <v>42787</v>
      </c>
      <c r="V2917" s="13">
        <f t="shared" si="406"/>
        <v>42767</v>
      </c>
      <c r="W2917" s="14">
        <f t="shared" si="407"/>
        <v>42787</v>
      </c>
      <c r="X2917" s="1" t="str">
        <f t="shared" si="408"/>
        <v>Tuesday</v>
      </c>
      <c r="Y2917" s="2">
        <v>0.30498842592592595</v>
      </c>
      <c r="Z2917" s="2">
        <f t="shared" si="409"/>
        <v>0.29166666666666663</v>
      </c>
      <c r="AA2917">
        <f>1</f>
        <v>1</v>
      </c>
      <c r="AB2917" s="1">
        <v>42787</v>
      </c>
      <c r="AC2917" s="13">
        <f t="shared" si="410"/>
        <v>42767</v>
      </c>
      <c r="AD2917" s="14">
        <f t="shared" si="411"/>
        <v>42787</v>
      </c>
      <c r="AE2917" s="1" t="str">
        <f t="shared" si="412"/>
        <v>Tuesday</v>
      </c>
      <c r="AF2917" s="2">
        <v>0.30527777777777781</v>
      </c>
      <c r="AG2917" s="2">
        <f t="shared" si="413"/>
        <v>0.29166666666666663</v>
      </c>
      <c r="AH2917" t="s">
        <v>35</v>
      </c>
    </row>
    <row r="2918" spans="1:34" x14ac:dyDescent="0.2">
      <c r="A2918">
        <v>1489319</v>
      </c>
      <c r="B2918" t="s">
        <v>20</v>
      </c>
      <c r="C2918" t="s">
        <v>101</v>
      </c>
      <c r="D2918" t="s">
        <v>22</v>
      </c>
      <c r="E2918">
        <v>53045</v>
      </c>
      <c r="F2918" t="s">
        <v>23</v>
      </c>
      <c r="G2918" t="s">
        <v>24</v>
      </c>
      <c r="H2918">
        <v>5448</v>
      </c>
      <c r="I2918" t="s">
        <v>65</v>
      </c>
      <c r="J2918">
        <f>VLOOKUP(I2918,[1]Key!$A$1:$C$72,2,FALSE)</f>
        <v>43.060786</v>
      </c>
      <c r="K2918">
        <f>VLOOKUP(I2918,[1]Key!$A$1:$C$72,3,FALSE)</f>
        <v>-87.883825999999999</v>
      </c>
      <c r="L2918" t="s">
        <v>87</v>
      </c>
      <c r="M2918">
        <f>VLOOKUP(L2918,[1]Key!$A$1:$C$72,2,FALSE)</f>
        <v>43.077359999999999</v>
      </c>
      <c r="N2918">
        <f>VLOOKUP(L2918,[1]Key!$A$1:$C$72,3,FALSE)</f>
        <v>-87.880769999999998</v>
      </c>
      <c r="O2918">
        <v>10</v>
      </c>
      <c r="P2918">
        <v>0</v>
      </c>
      <c r="Q2918">
        <v>1.5</v>
      </c>
      <c r="R2918">
        <v>1.4</v>
      </c>
      <c r="S2918">
        <v>60</v>
      </c>
      <c r="T2918">
        <f t="shared" si="405"/>
        <v>-1</v>
      </c>
      <c r="U2918" s="1">
        <v>42787</v>
      </c>
      <c r="V2918" s="13">
        <f t="shared" si="406"/>
        <v>42767</v>
      </c>
      <c r="W2918" s="14">
        <f t="shared" si="407"/>
        <v>42787</v>
      </c>
      <c r="X2918" s="1" t="str">
        <f t="shared" si="408"/>
        <v>Tuesday</v>
      </c>
      <c r="Y2918" s="2">
        <v>0.35725694444444445</v>
      </c>
      <c r="Z2918" s="2">
        <f t="shared" si="409"/>
        <v>0.375</v>
      </c>
      <c r="AA2918">
        <f>1</f>
        <v>1</v>
      </c>
      <c r="AB2918" s="1">
        <v>42787</v>
      </c>
      <c r="AC2918" s="13">
        <f t="shared" si="410"/>
        <v>42767</v>
      </c>
      <c r="AD2918" s="14">
        <f t="shared" si="411"/>
        <v>42787</v>
      </c>
      <c r="AE2918" s="1" t="str">
        <f t="shared" si="412"/>
        <v>Tuesday</v>
      </c>
      <c r="AF2918" s="2">
        <v>0.36399305555555556</v>
      </c>
      <c r="AG2918" s="2">
        <f t="shared" si="413"/>
        <v>0.375</v>
      </c>
      <c r="AH2918" t="s">
        <v>27</v>
      </c>
    </row>
    <row r="2919" spans="1:34" x14ac:dyDescent="0.2">
      <c r="A2919">
        <v>1398559</v>
      </c>
      <c r="B2919" t="s">
        <v>20</v>
      </c>
      <c r="C2919" t="s">
        <v>21</v>
      </c>
      <c r="D2919" t="s">
        <v>22</v>
      </c>
      <c r="E2919">
        <v>53213</v>
      </c>
      <c r="F2919" t="s">
        <v>23</v>
      </c>
      <c r="G2919" t="s">
        <v>24</v>
      </c>
      <c r="H2919">
        <v>11167</v>
      </c>
      <c r="I2919" t="s">
        <v>56</v>
      </c>
      <c r="J2919">
        <f>VLOOKUP(I2919,[1]Key!$A$1:$C$72,2,FALSE)</f>
        <v>43.059550000000002</v>
      </c>
      <c r="K2919">
        <f>VLOOKUP(I2919,[1]Key!$A$1:$C$72,3,FALSE)</f>
        <v>-88.008840000000006</v>
      </c>
      <c r="L2919" t="s">
        <v>56</v>
      </c>
      <c r="M2919">
        <f>VLOOKUP(L2919,[1]Key!$A$1:$C$72,2,FALSE)</f>
        <v>43.059550000000002</v>
      </c>
      <c r="N2919">
        <f>VLOOKUP(L2919,[1]Key!$A$1:$C$72,3,FALSE)</f>
        <v>-88.008840000000006</v>
      </c>
      <c r="O2919">
        <v>37</v>
      </c>
      <c r="P2919">
        <v>0</v>
      </c>
      <c r="Q2919">
        <v>5.6</v>
      </c>
      <c r="R2919">
        <v>5.3</v>
      </c>
      <c r="S2919">
        <v>222</v>
      </c>
      <c r="T2919">
        <f t="shared" si="405"/>
        <v>-1</v>
      </c>
      <c r="U2919" s="1">
        <v>42787</v>
      </c>
      <c r="V2919" s="13">
        <f t="shared" si="406"/>
        <v>42767</v>
      </c>
      <c r="W2919" s="14">
        <f t="shared" si="407"/>
        <v>42787</v>
      </c>
      <c r="X2919" s="1" t="str">
        <f t="shared" si="408"/>
        <v>Tuesday</v>
      </c>
      <c r="Y2919" s="2">
        <v>0.47673611111111108</v>
      </c>
      <c r="Z2919" s="2">
        <f t="shared" si="409"/>
        <v>0.45833333333333331</v>
      </c>
      <c r="AA2919">
        <f>1</f>
        <v>1</v>
      </c>
      <c r="AB2919" s="1">
        <v>42787</v>
      </c>
      <c r="AC2919" s="13">
        <f t="shared" si="410"/>
        <v>42767</v>
      </c>
      <c r="AD2919" s="14">
        <f t="shared" si="411"/>
        <v>42787</v>
      </c>
      <c r="AE2919" s="1" t="str">
        <f t="shared" si="412"/>
        <v>Tuesday</v>
      </c>
      <c r="AF2919" s="2">
        <v>0.50232638888888892</v>
      </c>
      <c r="AG2919" s="2">
        <f t="shared" si="413"/>
        <v>0.5</v>
      </c>
      <c r="AH2919" t="s">
        <v>35</v>
      </c>
    </row>
    <row r="2920" spans="1:34" x14ac:dyDescent="0.2">
      <c r="A2920">
        <v>1362171</v>
      </c>
      <c r="B2920" t="s">
        <v>20</v>
      </c>
      <c r="C2920" t="s">
        <v>28</v>
      </c>
      <c r="D2920" t="s">
        <v>22</v>
      </c>
      <c r="E2920">
        <v>53201</v>
      </c>
      <c r="F2920" t="s">
        <v>23</v>
      </c>
      <c r="G2920" t="s">
        <v>24</v>
      </c>
      <c r="H2920">
        <v>5417</v>
      </c>
      <c r="I2920" t="s">
        <v>63</v>
      </c>
      <c r="J2920">
        <f>VLOOKUP(I2920,[1]Key!$A$1:$C$72,2,FALSE)</f>
        <v>43.078530000000001</v>
      </c>
      <c r="K2920">
        <f>VLOOKUP(I2920,[1]Key!$A$1:$C$72,3,FALSE)</f>
        <v>-87.882620000000003</v>
      </c>
      <c r="L2920" t="s">
        <v>62</v>
      </c>
      <c r="M2920">
        <f>VLOOKUP(L2920,[1]Key!$A$1:$C$72,2,FALSE)</f>
        <v>43.058010000000003</v>
      </c>
      <c r="N2920">
        <f>VLOOKUP(L2920,[1]Key!$A$1:$C$72,3,FALSE)</f>
        <v>-87.877300000000005</v>
      </c>
      <c r="O2920">
        <v>16</v>
      </c>
      <c r="P2920">
        <v>0</v>
      </c>
      <c r="Q2920">
        <v>2.4</v>
      </c>
      <c r="R2920">
        <v>2.2999999999999998</v>
      </c>
      <c r="S2920">
        <v>96</v>
      </c>
      <c r="T2920">
        <f t="shared" si="405"/>
        <v>-1</v>
      </c>
      <c r="U2920" s="1">
        <v>42787</v>
      </c>
      <c r="V2920" s="13">
        <f t="shared" si="406"/>
        <v>42767</v>
      </c>
      <c r="W2920" s="14">
        <f t="shared" si="407"/>
        <v>42787</v>
      </c>
      <c r="X2920" s="1" t="str">
        <f t="shared" si="408"/>
        <v>Tuesday</v>
      </c>
      <c r="Y2920" s="2">
        <v>0.63065972222222222</v>
      </c>
      <c r="Z2920" s="2">
        <f t="shared" si="409"/>
        <v>0.625</v>
      </c>
      <c r="AA2920">
        <f>1</f>
        <v>1</v>
      </c>
      <c r="AB2920" s="1">
        <v>42787</v>
      </c>
      <c r="AC2920" s="13">
        <f t="shared" si="410"/>
        <v>42767</v>
      </c>
      <c r="AD2920" s="14">
        <f t="shared" si="411"/>
        <v>42787</v>
      </c>
      <c r="AE2920" s="1" t="str">
        <f t="shared" si="412"/>
        <v>Tuesday</v>
      </c>
      <c r="AF2920" s="2">
        <v>0.64208333333333334</v>
      </c>
      <c r="AG2920" s="2">
        <f t="shared" si="413"/>
        <v>0.625</v>
      </c>
      <c r="AH2920" t="s">
        <v>27</v>
      </c>
    </row>
    <row r="2921" spans="1:34" x14ac:dyDescent="0.2">
      <c r="A2921">
        <v>1377542</v>
      </c>
      <c r="B2921" t="s">
        <v>20</v>
      </c>
      <c r="C2921" t="s">
        <v>172</v>
      </c>
      <c r="D2921" t="s">
        <v>22</v>
      </c>
      <c r="E2921">
        <v>53593</v>
      </c>
      <c r="F2921" t="s">
        <v>23</v>
      </c>
      <c r="G2921" t="s">
        <v>24</v>
      </c>
      <c r="H2921">
        <v>96</v>
      </c>
      <c r="I2921" t="s">
        <v>78</v>
      </c>
      <c r="J2921">
        <f>VLOOKUP(I2921,[1]Key!$A$1:$C$72,2,FALSE)</f>
        <v>43.060250000000003</v>
      </c>
      <c r="K2921">
        <f>VLOOKUP(I2921,[1]Key!$A$1:$C$72,3,FALSE)</f>
        <v>-87.892169999999993</v>
      </c>
      <c r="L2921" t="s">
        <v>80</v>
      </c>
      <c r="M2921">
        <f>VLOOKUP(L2921,[1]Key!$A$1:$C$72,2,FALSE)</f>
        <v>43.052460000000004</v>
      </c>
      <c r="N2921">
        <f>VLOOKUP(L2921,[1]Key!$A$1:$C$72,3,FALSE)</f>
        <v>-87.891000000000005</v>
      </c>
      <c r="O2921">
        <v>33</v>
      </c>
      <c r="P2921">
        <v>0</v>
      </c>
      <c r="Q2921">
        <v>5</v>
      </c>
      <c r="R2921">
        <v>4.7</v>
      </c>
      <c r="S2921">
        <v>198</v>
      </c>
      <c r="T2921">
        <f t="shared" si="405"/>
        <v>-1</v>
      </c>
      <c r="U2921" s="1">
        <v>42787</v>
      </c>
      <c r="V2921" s="13">
        <f t="shared" si="406"/>
        <v>42767</v>
      </c>
      <c r="W2921" s="14">
        <f t="shared" si="407"/>
        <v>42787</v>
      </c>
      <c r="X2921" s="1" t="str">
        <f t="shared" si="408"/>
        <v>Tuesday</v>
      </c>
      <c r="Y2921" s="2">
        <v>0.6642824074074074</v>
      </c>
      <c r="Z2921" s="2">
        <f t="shared" si="409"/>
        <v>0.66666666666666663</v>
      </c>
      <c r="AA2921">
        <f>1</f>
        <v>1</v>
      </c>
      <c r="AB2921" s="1">
        <v>42787</v>
      </c>
      <c r="AC2921" s="13">
        <f t="shared" si="410"/>
        <v>42767</v>
      </c>
      <c r="AD2921" s="14">
        <f t="shared" si="411"/>
        <v>42787</v>
      </c>
      <c r="AE2921" s="1" t="str">
        <f t="shared" si="412"/>
        <v>Tuesday</v>
      </c>
      <c r="AF2921" s="2">
        <v>0.68740740740740736</v>
      </c>
      <c r="AG2921" s="2">
        <f t="shared" si="413"/>
        <v>0.66666666666666663</v>
      </c>
      <c r="AH2921" t="s">
        <v>27</v>
      </c>
    </row>
    <row r="2922" spans="1:34" x14ac:dyDescent="0.2">
      <c r="A2922">
        <v>1251779</v>
      </c>
      <c r="B2922" t="s">
        <v>20</v>
      </c>
      <c r="C2922" t="s">
        <v>28</v>
      </c>
      <c r="D2922" t="s">
        <v>22</v>
      </c>
      <c r="E2922">
        <v>53211</v>
      </c>
      <c r="F2922" t="s">
        <v>23</v>
      </c>
      <c r="G2922" t="s">
        <v>97</v>
      </c>
      <c r="H2922">
        <v>11076</v>
      </c>
      <c r="I2922" t="s">
        <v>81</v>
      </c>
      <c r="J2922">
        <f>VLOOKUP(I2922,[1]Key!$A$1:$C$72,2,FALSE)</f>
        <v>43.06033</v>
      </c>
      <c r="K2922">
        <f>VLOOKUP(I2922,[1]Key!$A$1:$C$72,3,FALSE)</f>
        <v>-87.89546</v>
      </c>
      <c r="L2922" t="s">
        <v>81</v>
      </c>
      <c r="M2922">
        <f>VLOOKUP(L2922,[1]Key!$A$1:$C$72,2,FALSE)</f>
        <v>43.06033</v>
      </c>
      <c r="N2922">
        <f>VLOOKUP(L2922,[1]Key!$A$1:$C$72,3,FALSE)</f>
        <v>-87.89546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f t="shared" si="405"/>
        <v>-1</v>
      </c>
      <c r="U2922" s="1">
        <v>42787</v>
      </c>
      <c r="V2922" s="13">
        <f t="shared" si="406"/>
        <v>42767</v>
      </c>
      <c r="W2922" s="14">
        <f t="shared" si="407"/>
        <v>42787</v>
      </c>
      <c r="X2922" s="1" t="str">
        <f t="shared" si="408"/>
        <v>Tuesday</v>
      </c>
      <c r="Y2922" s="2">
        <v>0.66701388888888891</v>
      </c>
      <c r="Z2922" s="2">
        <f t="shared" si="409"/>
        <v>0.66666666666666663</v>
      </c>
      <c r="AA2922">
        <f>1</f>
        <v>1</v>
      </c>
      <c r="AB2922" s="1">
        <v>42787</v>
      </c>
      <c r="AC2922" s="13">
        <f t="shared" si="410"/>
        <v>42767</v>
      </c>
      <c r="AD2922" s="14">
        <f t="shared" si="411"/>
        <v>42787</v>
      </c>
      <c r="AE2922" s="1" t="str">
        <f t="shared" si="412"/>
        <v>Tuesday</v>
      </c>
      <c r="AF2922" s="2">
        <v>0.66712962962962974</v>
      </c>
      <c r="AG2922" s="2">
        <f t="shared" si="413"/>
        <v>0.66666666666666663</v>
      </c>
      <c r="AH2922" t="s">
        <v>35</v>
      </c>
    </row>
    <row r="2923" spans="1:34" x14ac:dyDescent="0.2">
      <c r="A2923">
        <v>1362171</v>
      </c>
      <c r="B2923" t="s">
        <v>20</v>
      </c>
      <c r="C2923" t="s">
        <v>28</v>
      </c>
      <c r="D2923" t="s">
        <v>22</v>
      </c>
      <c r="E2923">
        <v>53201</v>
      </c>
      <c r="F2923" t="s">
        <v>23</v>
      </c>
      <c r="G2923" t="s">
        <v>24</v>
      </c>
      <c r="H2923">
        <v>5417</v>
      </c>
      <c r="I2923" t="s">
        <v>62</v>
      </c>
      <c r="J2923">
        <f>VLOOKUP(I2923,[1]Key!$A$1:$C$72,2,FALSE)</f>
        <v>43.058010000000003</v>
      </c>
      <c r="K2923">
        <f>VLOOKUP(I2923,[1]Key!$A$1:$C$72,3,FALSE)</f>
        <v>-87.877300000000005</v>
      </c>
      <c r="L2923" t="s">
        <v>63</v>
      </c>
      <c r="M2923">
        <f>VLOOKUP(L2923,[1]Key!$A$1:$C$72,2,FALSE)</f>
        <v>43.078530000000001</v>
      </c>
      <c r="N2923">
        <f>VLOOKUP(L2923,[1]Key!$A$1:$C$72,3,FALSE)</f>
        <v>-87.882620000000003</v>
      </c>
      <c r="O2923">
        <v>48</v>
      </c>
      <c r="P2923">
        <v>0</v>
      </c>
      <c r="Q2923">
        <v>7.2</v>
      </c>
      <c r="R2923">
        <v>6.8</v>
      </c>
      <c r="S2923">
        <v>288</v>
      </c>
      <c r="T2923">
        <f t="shared" si="405"/>
        <v>-1</v>
      </c>
      <c r="U2923" s="1">
        <v>42787</v>
      </c>
      <c r="V2923" s="13">
        <f t="shared" si="406"/>
        <v>42767</v>
      </c>
      <c r="W2923" s="14">
        <f t="shared" si="407"/>
        <v>42787</v>
      </c>
      <c r="X2923" s="1" t="str">
        <f t="shared" si="408"/>
        <v>Tuesday</v>
      </c>
      <c r="Y2923" s="2">
        <v>0.69625000000000004</v>
      </c>
      <c r="Z2923" s="2">
        <f t="shared" si="409"/>
        <v>0.70833333333333326</v>
      </c>
      <c r="AA2923">
        <f>1</f>
        <v>1</v>
      </c>
      <c r="AB2923" s="1">
        <v>42787</v>
      </c>
      <c r="AC2923" s="13">
        <f t="shared" si="410"/>
        <v>42767</v>
      </c>
      <c r="AD2923" s="14">
        <f t="shared" si="411"/>
        <v>42787</v>
      </c>
      <c r="AE2923" s="1" t="str">
        <f t="shared" si="412"/>
        <v>Tuesday</v>
      </c>
      <c r="AF2923" s="2">
        <v>0.7295949074074074</v>
      </c>
      <c r="AG2923" s="2">
        <f t="shared" si="413"/>
        <v>0.75</v>
      </c>
      <c r="AH2923" t="s">
        <v>27</v>
      </c>
    </row>
    <row r="2924" spans="1:34" x14ac:dyDescent="0.2">
      <c r="A2924">
        <v>1162897</v>
      </c>
      <c r="B2924" t="s">
        <v>20</v>
      </c>
      <c r="C2924" t="s">
        <v>28</v>
      </c>
      <c r="D2924" t="s">
        <v>22</v>
      </c>
      <c r="E2924">
        <v>53202</v>
      </c>
      <c r="F2924" t="s">
        <v>23</v>
      </c>
      <c r="G2924" t="s">
        <v>97</v>
      </c>
      <c r="H2924">
        <v>11131</v>
      </c>
      <c r="I2924" t="s">
        <v>63</v>
      </c>
      <c r="J2924">
        <f>VLOOKUP(I2924,[1]Key!$A$1:$C$72,2,FALSE)</f>
        <v>43.078530000000001</v>
      </c>
      <c r="K2924">
        <f>VLOOKUP(I2924,[1]Key!$A$1:$C$72,3,FALSE)</f>
        <v>-87.882620000000003</v>
      </c>
      <c r="L2924" t="s">
        <v>60</v>
      </c>
      <c r="M2924">
        <f>VLOOKUP(L2924,[1]Key!$A$1:$C$72,2,FALSE)</f>
        <v>43.066893999999998</v>
      </c>
      <c r="N2924">
        <f>VLOOKUP(L2924,[1]Key!$A$1:$C$72,3,FALSE)</f>
        <v>-87.877936000000005</v>
      </c>
      <c r="O2924">
        <v>11</v>
      </c>
      <c r="P2924">
        <v>0</v>
      </c>
      <c r="Q2924">
        <v>1.7</v>
      </c>
      <c r="R2924">
        <v>1.6</v>
      </c>
      <c r="S2924">
        <v>66</v>
      </c>
      <c r="T2924">
        <f t="shared" si="405"/>
        <v>-1</v>
      </c>
      <c r="U2924" s="1">
        <v>42787</v>
      </c>
      <c r="V2924" s="13">
        <f t="shared" si="406"/>
        <v>42767</v>
      </c>
      <c r="W2924" s="14">
        <f t="shared" si="407"/>
        <v>42787</v>
      </c>
      <c r="X2924" s="1" t="str">
        <f t="shared" si="408"/>
        <v>Tuesday</v>
      </c>
      <c r="Y2924" s="2">
        <v>0.71322916666666669</v>
      </c>
      <c r="Z2924" s="2">
        <f t="shared" si="409"/>
        <v>0.70833333333333326</v>
      </c>
      <c r="AA2924">
        <f>1</f>
        <v>1</v>
      </c>
      <c r="AB2924" s="1">
        <v>42787</v>
      </c>
      <c r="AC2924" s="13">
        <f t="shared" si="410"/>
        <v>42767</v>
      </c>
      <c r="AD2924" s="14">
        <f t="shared" si="411"/>
        <v>42787</v>
      </c>
      <c r="AE2924" s="1" t="str">
        <f t="shared" si="412"/>
        <v>Tuesday</v>
      </c>
      <c r="AF2924" s="2">
        <v>0.72136574074074078</v>
      </c>
      <c r="AG2924" s="2">
        <f t="shared" si="413"/>
        <v>0.70833333333333326</v>
      </c>
      <c r="AH2924" t="s">
        <v>27</v>
      </c>
    </row>
    <row r="2925" spans="1:34" x14ac:dyDescent="0.2">
      <c r="A2925">
        <v>1517089</v>
      </c>
      <c r="B2925" t="s">
        <v>20</v>
      </c>
      <c r="C2925" t="s">
        <v>28</v>
      </c>
      <c r="D2925" t="s">
        <v>22</v>
      </c>
      <c r="E2925">
        <v>53211</v>
      </c>
      <c r="F2925" t="s">
        <v>23</v>
      </c>
      <c r="G2925" t="s">
        <v>24</v>
      </c>
      <c r="H2925">
        <v>1000</v>
      </c>
      <c r="I2925" t="s">
        <v>67</v>
      </c>
      <c r="J2925">
        <f>VLOOKUP(I2925,[1]Key!$A$1:$C$72,2,FALSE)</f>
        <v>43.074890000000003</v>
      </c>
      <c r="K2925">
        <f>VLOOKUP(I2925,[1]Key!$A$1:$C$72,3,FALSE)</f>
        <v>-87.882810000000006</v>
      </c>
      <c r="L2925" t="s">
        <v>67</v>
      </c>
      <c r="M2925">
        <f>VLOOKUP(L2925,[1]Key!$A$1:$C$72,2,FALSE)</f>
        <v>43.074890000000003</v>
      </c>
      <c r="N2925">
        <f>VLOOKUP(L2925,[1]Key!$A$1:$C$72,3,FALSE)</f>
        <v>-87.882810000000006</v>
      </c>
      <c r="O2925">
        <v>149</v>
      </c>
      <c r="P2925">
        <v>9</v>
      </c>
      <c r="Q2925">
        <v>18</v>
      </c>
      <c r="R2925">
        <v>17.100000000000001</v>
      </c>
      <c r="S2925">
        <v>720</v>
      </c>
      <c r="T2925">
        <f t="shared" si="405"/>
        <v>-1</v>
      </c>
      <c r="U2925" s="1">
        <v>42787</v>
      </c>
      <c r="V2925" s="13">
        <f t="shared" si="406"/>
        <v>42767</v>
      </c>
      <c r="W2925" s="14">
        <f t="shared" si="407"/>
        <v>42787</v>
      </c>
      <c r="X2925" s="1" t="str">
        <f t="shared" si="408"/>
        <v>Tuesday</v>
      </c>
      <c r="Y2925" s="2">
        <v>0.73799768518518516</v>
      </c>
      <c r="Z2925" s="2">
        <f t="shared" si="409"/>
        <v>0.75</v>
      </c>
      <c r="AA2925">
        <f>1</f>
        <v>1</v>
      </c>
      <c r="AB2925" s="1">
        <v>42787</v>
      </c>
      <c r="AC2925" s="13">
        <f t="shared" si="410"/>
        <v>42767</v>
      </c>
      <c r="AD2925" s="14">
        <f t="shared" si="411"/>
        <v>42787</v>
      </c>
      <c r="AE2925" s="1" t="str">
        <f t="shared" si="412"/>
        <v>Tuesday</v>
      </c>
      <c r="AF2925" s="2">
        <v>0.84138888888888885</v>
      </c>
      <c r="AG2925" s="2">
        <f t="shared" si="413"/>
        <v>0.83333333333333326</v>
      </c>
      <c r="AH2925" t="s">
        <v>35</v>
      </c>
    </row>
    <row r="2926" spans="1:34" x14ac:dyDescent="0.2">
      <c r="A2926">
        <v>1372138</v>
      </c>
      <c r="B2926" t="s">
        <v>20</v>
      </c>
      <c r="C2926" t="s">
        <v>131</v>
      </c>
      <c r="D2926" t="s">
        <v>46</v>
      </c>
      <c r="E2926">
        <v>60189</v>
      </c>
      <c r="F2926" t="s">
        <v>23</v>
      </c>
      <c r="G2926" t="s">
        <v>24</v>
      </c>
      <c r="H2926">
        <v>13</v>
      </c>
      <c r="I2926" t="s">
        <v>81</v>
      </c>
      <c r="J2926">
        <f>VLOOKUP(I2926,[1]Key!$A$1:$C$72,2,FALSE)</f>
        <v>43.06033</v>
      </c>
      <c r="K2926">
        <f>VLOOKUP(I2926,[1]Key!$A$1:$C$72,3,FALSE)</f>
        <v>-87.89546</v>
      </c>
      <c r="L2926" t="s">
        <v>78</v>
      </c>
      <c r="M2926">
        <f>VLOOKUP(L2926,[1]Key!$A$1:$C$72,2,FALSE)</f>
        <v>43.060250000000003</v>
      </c>
      <c r="N2926">
        <f>VLOOKUP(L2926,[1]Key!$A$1:$C$72,3,FALSE)</f>
        <v>-87.892169999999993</v>
      </c>
      <c r="O2926">
        <v>2</v>
      </c>
      <c r="P2926">
        <v>0</v>
      </c>
      <c r="Q2926">
        <v>0.3</v>
      </c>
      <c r="R2926">
        <v>0.3</v>
      </c>
      <c r="S2926">
        <v>12</v>
      </c>
      <c r="T2926">
        <f t="shared" si="405"/>
        <v>-1</v>
      </c>
      <c r="U2926" s="1">
        <v>42787</v>
      </c>
      <c r="V2926" s="13">
        <f t="shared" si="406"/>
        <v>42767</v>
      </c>
      <c r="W2926" s="14">
        <f t="shared" si="407"/>
        <v>42787</v>
      </c>
      <c r="X2926" s="1" t="str">
        <f t="shared" si="408"/>
        <v>Tuesday</v>
      </c>
      <c r="Y2926" s="2">
        <v>0.78512731481481479</v>
      </c>
      <c r="Z2926" s="2">
        <f t="shared" si="409"/>
        <v>0.79166666666666663</v>
      </c>
      <c r="AA2926">
        <f>1</f>
        <v>1</v>
      </c>
      <c r="AB2926" s="1">
        <v>42787</v>
      </c>
      <c r="AC2926" s="13">
        <f t="shared" si="410"/>
        <v>42767</v>
      </c>
      <c r="AD2926" s="14">
        <f t="shared" si="411"/>
        <v>42787</v>
      </c>
      <c r="AE2926" s="1" t="str">
        <f t="shared" si="412"/>
        <v>Tuesday</v>
      </c>
      <c r="AF2926" s="2">
        <v>0.78613425925925917</v>
      </c>
      <c r="AG2926" s="2">
        <f t="shared" si="413"/>
        <v>0.79166666666666663</v>
      </c>
      <c r="AH2926" t="s">
        <v>27</v>
      </c>
    </row>
    <row r="2927" spans="1:34" x14ac:dyDescent="0.2">
      <c r="A2927">
        <v>1391757</v>
      </c>
      <c r="B2927" t="s">
        <v>20</v>
      </c>
      <c r="C2927" t="s">
        <v>28</v>
      </c>
      <c r="D2927" t="s">
        <v>22</v>
      </c>
      <c r="E2927">
        <v>53211</v>
      </c>
      <c r="F2927" t="s">
        <v>23</v>
      </c>
      <c r="G2927" t="s">
        <v>24</v>
      </c>
      <c r="H2927">
        <v>11110</v>
      </c>
      <c r="I2927" t="s">
        <v>43</v>
      </c>
      <c r="J2927">
        <f>VLOOKUP(I2927,[1]Key!$A$1:$C$72,2,FALSE)</f>
        <v>43.03886</v>
      </c>
      <c r="K2927">
        <f>VLOOKUP(I2927,[1]Key!$A$1:$C$72,3,FALSE)</f>
        <v>-87.902720000000002</v>
      </c>
      <c r="L2927" t="s">
        <v>76</v>
      </c>
      <c r="M2927">
        <f>VLOOKUP(L2927,[1]Key!$A$1:$C$72,2,FALSE)</f>
        <v>43.063749000000001</v>
      </c>
      <c r="N2927">
        <f>VLOOKUP(L2927,[1]Key!$A$1:$C$72,3,FALSE)</f>
        <v>-87.887962999999999</v>
      </c>
      <c r="O2927">
        <v>18</v>
      </c>
      <c r="P2927">
        <v>0</v>
      </c>
      <c r="Q2927">
        <v>2.7</v>
      </c>
      <c r="R2927">
        <v>2.6</v>
      </c>
      <c r="S2927">
        <v>108</v>
      </c>
      <c r="T2927">
        <f t="shared" si="405"/>
        <v>-1</v>
      </c>
      <c r="U2927" s="1">
        <v>42787</v>
      </c>
      <c r="V2927" s="13">
        <f t="shared" si="406"/>
        <v>42767</v>
      </c>
      <c r="W2927" s="14">
        <f t="shared" si="407"/>
        <v>42787</v>
      </c>
      <c r="X2927" s="1" t="str">
        <f t="shared" si="408"/>
        <v>Tuesday</v>
      </c>
      <c r="Y2927" s="2">
        <v>0.81005787037037036</v>
      </c>
      <c r="Z2927" s="2">
        <f t="shared" si="409"/>
        <v>0.79166666666666663</v>
      </c>
      <c r="AA2927">
        <f>1</f>
        <v>1</v>
      </c>
      <c r="AB2927" s="1">
        <v>42787</v>
      </c>
      <c r="AC2927" s="13">
        <f t="shared" si="410"/>
        <v>42767</v>
      </c>
      <c r="AD2927" s="14">
        <f t="shared" si="411"/>
        <v>42787</v>
      </c>
      <c r="AE2927" s="1" t="str">
        <f t="shared" si="412"/>
        <v>Tuesday</v>
      </c>
      <c r="AF2927" s="2">
        <v>0.82246527777777778</v>
      </c>
      <c r="AG2927" s="2">
        <f t="shared" si="413"/>
        <v>0.83333333333333326</v>
      </c>
      <c r="AH2927" t="s">
        <v>27</v>
      </c>
    </row>
    <row r="2928" spans="1:34" x14ac:dyDescent="0.2">
      <c r="A2928">
        <v>1372138</v>
      </c>
      <c r="B2928" t="s">
        <v>20</v>
      </c>
      <c r="C2928" t="s">
        <v>131</v>
      </c>
      <c r="D2928" t="s">
        <v>46</v>
      </c>
      <c r="E2928">
        <v>60189</v>
      </c>
      <c r="F2928" t="s">
        <v>23</v>
      </c>
      <c r="G2928" t="s">
        <v>24</v>
      </c>
      <c r="H2928">
        <v>309</v>
      </c>
      <c r="I2928" t="s">
        <v>78</v>
      </c>
      <c r="J2928">
        <f>VLOOKUP(I2928,[1]Key!$A$1:$C$72,2,FALSE)</f>
        <v>43.060250000000003</v>
      </c>
      <c r="K2928">
        <f>VLOOKUP(I2928,[1]Key!$A$1:$C$72,3,FALSE)</f>
        <v>-87.892169999999993</v>
      </c>
      <c r="L2928" t="s">
        <v>81</v>
      </c>
      <c r="M2928">
        <f>VLOOKUP(L2928,[1]Key!$A$1:$C$72,2,FALSE)</f>
        <v>43.06033</v>
      </c>
      <c r="N2928">
        <f>VLOOKUP(L2928,[1]Key!$A$1:$C$72,3,FALSE)</f>
        <v>-87.89546</v>
      </c>
      <c r="O2928">
        <v>2</v>
      </c>
      <c r="P2928">
        <v>0</v>
      </c>
      <c r="Q2928">
        <v>0.3</v>
      </c>
      <c r="R2928">
        <v>0.3</v>
      </c>
      <c r="S2928">
        <v>12</v>
      </c>
      <c r="T2928">
        <f t="shared" si="405"/>
        <v>-1</v>
      </c>
      <c r="U2928" s="1">
        <v>42787</v>
      </c>
      <c r="V2928" s="13">
        <f t="shared" si="406"/>
        <v>42767</v>
      </c>
      <c r="W2928" s="14">
        <f t="shared" si="407"/>
        <v>42787</v>
      </c>
      <c r="X2928" s="1" t="str">
        <f t="shared" si="408"/>
        <v>Tuesday</v>
      </c>
      <c r="Y2928" s="2">
        <v>0.85319444444444448</v>
      </c>
      <c r="Z2928" s="2">
        <f t="shared" si="409"/>
        <v>0.83333333333333326</v>
      </c>
      <c r="AA2928">
        <f>1</f>
        <v>1</v>
      </c>
      <c r="AB2928" s="1">
        <v>42787</v>
      </c>
      <c r="AC2928" s="13">
        <f t="shared" si="410"/>
        <v>42767</v>
      </c>
      <c r="AD2928" s="14">
        <f t="shared" si="411"/>
        <v>42787</v>
      </c>
      <c r="AE2928" s="1" t="str">
        <f t="shared" si="412"/>
        <v>Tuesday</v>
      </c>
      <c r="AF2928" s="2">
        <v>0.85432870370370362</v>
      </c>
      <c r="AG2928" s="2">
        <f t="shared" si="413"/>
        <v>0.875</v>
      </c>
      <c r="AH2928" t="s">
        <v>27</v>
      </c>
    </row>
    <row r="2929" spans="1:34" x14ac:dyDescent="0.2">
      <c r="A2929">
        <v>1257700</v>
      </c>
      <c r="B2929" t="s">
        <v>20</v>
      </c>
      <c r="C2929" t="s">
        <v>28</v>
      </c>
      <c r="D2929" t="s">
        <v>22</v>
      </c>
      <c r="E2929">
        <v>53202</v>
      </c>
      <c r="F2929" t="s">
        <v>23</v>
      </c>
      <c r="G2929" t="s">
        <v>24</v>
      </c>
      <c r="H2929">
        <v>309</v>
      </c>
      <c r="I2929" t="s">
        <v>61</v>
      </c>
      <c r="J2929">
        <f>VLOOKUP(I2929,[1]Key!$A$1:$C$72,2,FALSE)</f>
        <v>43.058619999999998</v>
      </c>
      <c r="K2929">
        <f>VLOOKUP(I2929,[1]Key!$A$1:$C$72,3,FALSE)</f>
        <v>-87.885319999999993</v>
      </c>
      <c r="L2929" t="s">
        <v>44</v>
      </c>
      <c r="M2929">
        <f>VLOOKUP(L2929,[1]Key!$A$1:$C$72,2,FALSE)</f>
        <v>43.045712999999999</v>
      </c>
      <c r="N2929">
        <f>VLOOKUP(L2929,[1]Key!$A$1:$C$72,3,FALSE)</f>
        <v>-87.899756999999994</v>
      </c>
      <c r="O2929">
        <v>13</v>
      </c>
      <c r="P2929">
        <v>0</v>
      </c>
      <c r="Q2929">
        <v>2</v>
      </c>
      <c r="R2929">
        <v>1.9</v>
      </c>
      <c r="S2929">
        <v>78</v>
      </c>
      <c r="T2929">
        <f t="shared" si="405"/>
        <v>-1</v>
      </c>
      <c r="U2929" s="1">
        <v>42787</v>
      </c>
      <c r="V2929" s="13">
        <f t="shared" si="406"/>
        <v>42767</v>
      </c>
      <c r="W2929" s="14">
        <f t="shared" si="407"/>
        <v>42787</v>
      </c>
      <c r="X2929" s="1" t="str">
        <f t="shared" si="408"/>
        <v>Tuesday</v>
      </c>
      <c r="Y2929" s="2">
        <v>0.90127314814814818</v>
      </c>
      <c r="Z2929" s="2">
        <f t="shared" si="409"/>
        <v>0.91666666666666663</v>
      </c>
      <c r="AA2929">
        <f>1</f>
        <v>1</v>
      </c>
      <c r="AB2929" s="1">
        <v>42787</v>
      </c>
      <c r="AC2929" s="13">
        <f t="shared" si="410"/>
        <v>42767</v>
      </c>
      <c r="AD2929" s="14">
        <f t="shared" si="411"/>
        <v>42787</v>
      </c>
      <c r="AE2929" s="1" t="str">
        <f t="shared" si="412"/>
        <v>Tuesday</v>
      </c>
      <c r="AF2929" s="2">
        <v>0.90984953703703697</v>
      </c>
      <c r="AG2929" s="2">
        <f t="shared" si="413"/>
        <v>0.91666666666666663</v>
      </c>
      <c r="AH2929" t="s">
        <v>27</v>
      </c>
    </row>
    <row r="2930" spans="1:34" x14ac:dyDescent="0.2">
      <c r="A2930">
        <v>1357250</v>
      </c>
      <c r="B2930" t="s">
        <v>20</v>
      </c>
      <c r="C2930" t="s">
        <v>28</v>
      </c>
      <c r="D2930" t="s">
        <v>22</v>
      </c>
      <c r="E2930">
        <v>53202</v>
      </c>
      <c r="F2930" t="s">
        <v>23</v>
      </c>
      <c r="G2930" t="s">
        <v>24</v>
      </c>
      <c r="H2930">
        <v>214</v>
      </c>
      <c r="I2930" t="s">
        <v>69</v>
      </c>
      <c r="J2930">
        <f>VLOOKUP(I2930,[1]Key!$A$1:$C$72,2,FALSE)</f>
        <v>43.048200000000001</v>
      </c>
      <c r="K2930">
        <f>VLOOKUP(I2930,[1]Key!$A$1:$C$72,3,FALSE)</f>
        <v>-87.900859999999994</v>
      </c>
      <c r="L2930" t="s">
        <v>43</v>
      </c>
      <c r="M2930">
        <f>VLOOKUP(L2930,[1]Key!$A$1:$C$72,2,FALSE)</f>
        <v>43.03886</v>
      </c>
      <c r="N2930">
        <f>VLOOKUP(L2930,[1]Key!$A$1:$C$72,3,FALSE)</f>
        <v>-87.902720000000002</v>
      </c>
      <c r="O2930">
        <v>4</v>
      </c>
      <c r="P2930">
        <v>0</v>
      </c>
      <c r="Q2930">
        <v>0.6</v>
      </c>
      <c r="R2930">
        <v>0.6</v>
      </c>
      <c r="S2930">
        <v>24</v>
      </c>
      <c r="T2930">
        <f t="shared" si="405"/>
        <v>-1</v>
      </c>
      <c r="U2930" s="1">
        <v>42788</v>
      </c>
      <c r="V2930" s="13">
        <f t="shared" si="406"/>
        <v>42767</v>
      </c>
      <c r="W2930" s="14">
        <f t="shared" si="407"/>
        <v>42788</v>
      </c>
      <c r="X2930" s="1" t="str">
        <f t="shared" si="408"/>
        <v>Wednesday</v>
      </c>
      <c r="Y2930" s="2">
        <v>0.27285879629629628</v>
      </c>
      <c r="Z2930" s="2">
        <f t="shared" si="409"/>
        <v>0.29166666666666663</v>
      </c>
      <c r="AA2930">
        <f>1</f>
        <v>1</v>
      </c>
      <c r="AB2930" s="1">
        <v>42788</v>
      </c>
      <c r="AC2930" s="13">
        <f t="shared" si="410"/>
        <v>42767</v>
      </c>
      <c r="AD2930" s="14">
        <f t="shared" si="411"/>
        <v>42788</v>
      </c>
      <c r="AE2930" s="1" t="str">
        <f t="shared" si="412"/>
        <v>Wednesday</v>
      </c>
      <c r="AF2930" s="2">
        <v>0.27557870370370369</v>
      </c>
      <c r="AG2930" s="2">
        <f t="shared" si="413"/>
        <v>0.29166666666666663</v>
      </c>
      <c r="AH2930" t="s">
        <v>27</v>
      </c>
    </row>
    <row r="2931" spans="1:34" x14ac:dyDescent="0.2">
      <c r="A2931">
        <v>1387054</v>
      </c>
      <c r="B2931" t="s">
        <v>20</v>
      </c>
      <c r="C2931" t="s">
        <v>21</v>
      </c>
      <c r="D2931" t="s">
        <v>22</v>
      </c>
      <c r="E2931">
        <v>53213</v>
      </c>
      <c r="F2931" t="s">
        <v>23</v>
      </c>
      <c r="G2931" t="s">
        <v>24</v>
      </c>
      <c r="H2931">
        <v>5421</v>
      </c>
      <c r="I2931" t="s">
        <v>57</v>
      </c>
      <c r="J2931">
        <f>VLOOKUP(I2931,[1]Key!$A$1:$C$72,2,FALSE)</f>
        <v>43.048609999999996</v>
      </c>
      <c r="K2931">
        <f>VLOOKUP(I2931,[1]Key!$A$1:$C$72,3,FALSE)</f>
        <v>-88.008480000000006</v>
      </c>
      <c r="L2931" t="s">
        <v>25</v>
      </c>
      <c r="M2931">
        <f>VLOOKUP(L2931,[1]Key!$A$1:$C$72,2,FALSE)</f>
        <v>43.06044</v>
      </c>
      <c r="N2931">
        <f>VLOOKUP(L2931,[1]Key!$A$1:$C$72,3,FALSE)</f>
        <v>-88.016239999999996</v>
      </c>
      <c r="O2931">
        <v>53</v>
      </c>
      <c r="P2931">
        <v>0</v>
      </c>
      <c r="Q2931">
        <v>8</v>
      </c>
      <c r="R2931">
        <v>7.6</v>
      </c>
      <c r="S2931">
        <v>318</v>
      </c>
      <c r="T2931">
        <f t="shared" si="405"/>
        <v>-1</v>
      </c>
      <c r="U2931" s="1">
        <v>42788</v>
      </c>
      <c r="V2931" s="13">
        <f t="shared" si="406"/>
        <v>42767</v>
      </c>
      <c r="W2931" s="14">
        <f t="shared" si="407"/>
        <v>42788</v>
      </c>
      <c r="X2931" s="1" t="str">
        <f t="shared" si="408"/>
        <v>Wednesday</v>
      </c>
      <c r="Y2931" s="2">
        <v>0.31048611111111113</v>
      </c>
      <c r="Z2931" s="2">
        <f t="shared" si="409"/>
        <v>0.29166666666666663</v>
      </c>
      <c r="AA2931">
        <f>1</f>
        <v>1</v>
      </c>
      <c r="AB2931" s="1">
        <v>42788</v>
      </c>
      <c r="AC2931" s="13">
        <f t="shared" si="410"/>
        <v>42767</v>
      </c>
      <c r="AD2931" s="14">
        <f t="shared" si="411"/>
        <v>42788</v>
      </c>
      <c r="AE2931" s="1" t="str">
        <f t="shared" si="412"/>
        <v>Wednesday</v>
      </c>
      <c r="AF2931" s="2">
        <v>0.3472453703703704</v>
      </c>
      <c r="AG2931" s="2">
        <f t="shared" si="413"/>
        <v>0.33333333333333331</v>
      </c>
      <c r="AH2931" t="s">
        <v>27</v>
      </c>
    </row>
    <row r="2932" spans="1:34" x14ac:dyDescent="0.2">
      <c r="A2932">
        <v>1378810</v>
      </c>
      <c r="B2932" t="s">
        <v>20</v>
      </c>
      <c r="C2932" t="s">
        <v>100</v>
      </c>
      <c r="D2932" t="s">
        <v>22</v>
      </c>
      <c r="E2932">
        <v>53211</v>
      </c>
      <c r="F2932" t="s">
        <v>23</v>
      </c>
      <c r="G2932" t="s">
        <v>24</v>
      </c>
      <c r="H2932">
        <v>33</v>
      </c>
      <c r="I2932" t="s">
        <v>60</v>
      </c>
      <c r="J2932">
        <f>VLOOKUP(I2932,[1]Key!$A$1:$C$72,2,FALSE)</f>
        <v>43.066893999999998</v>
      </c>
      <c r="K2932">
        <f>VLOOKUP(I2932,[1]Key!$A$1:$C$72,3,FALSE)</f>
        <v>-87.877936000000005</v>
      </c>
      <c r="L2932" t="s">
        <v>67</v>
      </c>
      <c r="M2932">
        <f>VLOOKUP(L2932,[1]Key!$A$1:$C$72,2,FALSE)</f>
        <v>43.074890000000003</v>
      </c>
      <c r="N2932">
        <f>VLOOKUP(L2932,[1]Key!$A$1:$C$72,3,FALSE)</f>
        <v>-87.882810000000006</v>
      </c>
      <c r="O2932">
        <v>5</v>
      </c>
      <c r="P2932">
        <v>0</v>
      </c>
      <c r="Q2932">
        <v>0.8</v>
      </c>
      <c r="R2932">
        <v>0.7</v>
      </c>
      <c r="S2932">
        <v>30</v>
      </c>
      <c r="T2932">
        <f t="shared" si="405"/>
        <v>-1</v>
      </c>
      <c r="U2932" s="1">
        <v>42788</v>
      </c>
      <c r="V2932" s="13">
        <f t="shared" si="406"/>
        <v>42767</v>
      </c>
      <c r="W2932" s="14">
        <f t="shared" si="407"/>
        <v>42788</v>
      </c>
      <c r="X2932" s="1" t="str">
        <f t="shared" si="408"/>
        <v>Wednesday</v>
      </c>
      <c r="Y2932" s="2">
        <v>0.37053240740740739</v>
      </c>
      <c r="Z2932" s="2">
        <f t="shared" si="409"/>
        <v>0.375</v>
      </c>
      <c r="AA2932">
        <f>1</f>
        <v>1</v>
      </c>
      <c r="AB2932" s="1">
        <v>42788</v>
      </c>
      <c r="AC2932" s="13">
        <f t="shared" si="410"/>
        <v>42767</v>
      </c>
      <c r="AD2932" s="14">
        <f t="shared" si="411"/>
        <v>42788</v>
      </c>
      <c r="AE2932" s="1" t="str">
        <f t="shared" si="412"/>
        <v>Wednesday</v>
      </c>
      <c r="AF2932" s="2">
        <v>0.37362268518518515</v>
      </c>
      <c r="AG2932" s="2">
        <f t="shared" si="413"/>
        <v>0.375</v>
      </c>
      <c r="AH2932" t="s">
        <v>27</v>
      </c>
    </row>
    <row r="2933" spans="1:34" x14ac:dyDescent="0.2">
      <c r="A2933">
        <v>1328721</v>
      </c>
      <c r="B2933" t="s">
        <v>20</v>
      </c>
      <c r="C2933" t="s">
        <v>28</v>
      </c>
      <c r="D2933" t="s">
        <v>22</v>
      </c>
      <c r="E2933">
        <v>53207</v>
      </c>
      <c r="F2933" t="s">
        <v>23</v>
      </c>
      <c r="G2933" t="s">
        <v>24</v>
      </c>
      <c r="H2933">
        <v>47</v>
      </c>
      <c r="I2933" t="s">
        <v>36</v>
      </c>
      <c r="J2933">
        <f>VLOOKUP(I2933,[1]Key!$A$1:$C$72,2,FALSE)</f>
        <v>43.038580000000003</v>
      </c>
      <c r="K2933">
        <f>VLOOKUP(I2933,[1]Key!$A$1:$C$72,3,FALSE)</f>
        <v>-87.90934</v>
      </c>
      <c r="L2933" t="s">
        <v>82</v>
      </c>
      <c r="M2933">
        <f>VLOOKUP(L2933,[1]Key!$A$1:$C$72,2,FALSE)</f>
        <v>43.026229999999998</v>
      </c>
      <c r="N2933">
        <f>VLOOKUP(L2933,[1]Key!$A$1:$C$72,3,FALSE)</f>
        <v>-87.912809999999993</v>
      </c>
      <c r="O2933">
        <v>6</v>
      </c>
      <c r="P2933">
        <v>0</v>
      </c>
      <c r="Q2933">
        <v>0.9</v>
      </c>
      <c r="R2933">
        <v>0.9</v>
      </c>
      <c r="S2933">
        <v>36</v>
      </c>
      <c r="T2933">
        <f t="shared" si="405"/>
        <v>-1</v>
      </c>
      <c r="U2933" s="1">
        <v>42788</v>
      </c>
      <c r="V2933" s="13">
        <f t="shared" si="406"/>
        <v>42767</v>
      </c>
      <c r="W2933" s="14">
        <f t="shared" si="407"/>
        <v>42788</v>
      </c>
      <c r="X2933" s="1" t="str">
        <f t="shared" si="408"/>
        <v>Wednesday</v>
      </c>
      <c r="Y2933" s="2">
        <v>0.39637731481481481</v>
      </c>
      <c r="Z2933" s="2">
        <f t="shared" si="409"/>
        <v>0.41666666666666663</v>
      </c>
      <c r="AA2933">
        <f>1</f>
        <v>1</v>
      </c>
      <c r="AB2933" s="1">
        <v>42788</v>
      </c>
      <c r="AC2933" s="13">
        <f t="shared" si="410"/>
        <v>42767</v>
      </c>
      <c r="AD2933" s="14">
        <f t="shared" si="411"/>
        <v>42788</v>
      </c>
      <c r="AE2933" s="1" t="str">
        <f t="shared" si="412"/>
        <v>Wednesday</v>
      </c>
      <c r="AF2933" s="2">
        <v>0.40045138888888893</v>
      </c>
      <c r="AG2933" s="2">
        <f t="shared" si="413"/>
        <v>0.41666666666666663</v>
      </c>
      <c r="AH2933" t="s">
        <v>27</v>
      </c>
    </row>
    <row r="2934" spans="1:34" x14ac:dyDescent="0.2">
      <c r="A2934">
        <v>1152387</v>
      </c>
      <c r="B2934" t="s">
        <v>20</v>
      </c>
      <c r="C2934" t="s">
        <v>28</v>
      </c>
      <c r="D2934" t="s">
        <v>22</v>
      </c>
      <c r="E2934">
        <v>53211</v>
      </c>
      <c r="F2934" t="s">
        <v>23</v>
      </c>
      <c r="G2934" t="s">
        <v>97</v>
      </c>
      <c r="H2934">
        <v>961</v>
      </c>
      <c r="I2934" t="s">
        <v>60</v>
      </c>
      <c r="J2934">
        <f>VLOOKUP(I2934,[1]Key!$A$1:$C$72,2,FALSE)</f>
        <v>43.066893999999998</v>
      </c>
      <c r="K2934">
        <f>VLOOKUP(I2934,[1]Key!$A$1:$C$72,3,FALSE)</f>
        <v>-87.877936000000005</v>
      </c>
      <c r="L2934" t="s">
        <v>67</v>
      </c>
      <c r="M2934">
        <f>VLOOKUP(L2934,[1]Key!$A$1:$C$72,2,FALSE)</f>
        <v>43.074890000000003</v>
      </c>
      <c r="N2934">
        <f>VLOOKUP(L2934,[1]Key!$A$1:$C$72,3,FALSE)</f>
        <v>-87.882810000000006</v>
      </c>
      <c r="O2934">
        <v>4</v>
      </c>
      <c r="P2934">
        <v>0</v>
      </c>
      <c r="Q2934">
        <v>0.6</v>
      </c>
      <c r="R2934">
        <v>0.6</v>
      </c>
      <c r="S2934">
        <v>24</v>
      </c>
      <c r="T2934">
        <f t="shared" si="405"/>
        <v>-1</v>
      </c>
      <c r="U2934" s="1">
        <v>42788</v>
      </c>
      <c r="V2934" s="13">
        <f t="shared" si="406"/>
        <v>42767</v>
      </c>
      <c r="W2934" s="14">
        <f t="shared" si="407"/>
        <v>42788</v>
      </c>
      <c r="X2934" s="1" t="str">
        <f t="shared" si="408"/>
        <v>Wednesday</v>
      </c>
      <c r="Y2934" s="2">
        <v>0.41748842592592594</v>
      </c>
      <c r="Z2934" s="2">
        <f t="shared" si="409"/>
        <v>0.41666666666666663</v>
      </c>
      <c r="AA2934">
        <f>1</f>
        <v>1</v>
      </c>
      <c r="AB2934" s="1">
        <v>42788</v>
      </c>
      <c r="AC2934" s="13">
        <f t="shared" si="410"/>
        <v>42767</v>
      </c>
      <c r="AD2934" s="14">
        <f t="shared" si="411"/>
        <v>42788</v>
      </c>
      <c r="AE2934" s="1" t="str">
        <f t="shared" si="412"/>
        <v>Wednesday</v>
      </c>
      <c r="AF2934" s="2">
        <v>0.42081018518518515</v>
      </c>
      <c r="AG2934" s="2">
        <f t="shared" si="413"/>
        <v>0.41666666666666663</v>
      </c>
      <c r="AH2934" t="s">
        <v>27</v>
      </c>
    </row>
    <row r="2935" spans="1:34" x14ac:dyDescent="0.2">
      <c r="A2935">
        <v>1397103</v>
      </c>
      <c r="B2935" t="s">
        <v>20</v>
      </c>
      <c r="C2935" t="s">
        <v>28</v>
      </c>
      <c r="D2935" t="s">
        <v>22</v>
      </c>
      <c r="E2935">
        <v>53211</v>
      </c>
      <c r="F2935" t="s">
        <v>23</v>
      </c>
      <c r="G2935" t="s">
        <v>24</v>
      </c>
      <c r="H2935">
        <v>179</v>
      </c>
      <c r="I2935" t="s">
        <v>62</v>
      </c>
      <c r="J2935">
        <f>VLOOKUP(I2935,[1]Key!$A$1:$C$72,2,FALSE)</f>
        <v>43.058010000000003</v>
      </c>
      <c r="K2935">
        <f>VLOOKUP(I2935,[1]Key!$A$1:$C$72,3,FALSE)</f>
        <v>-87.877300000000005</v>
      </c>
      <c r="L2935" t="s">
        <v>62</v>
      </c>
      <c r="M2935">
        <f>VLOOKUP(L2935,[1]Key!$A$1:$C$72,2,FALSE)</f>
        <v>43.058010000000003</v>
      </c>
      <c r="N2935">
        <f>VLOOKUP(L2935,[1]Key!$A$1:$C$72,3,FALSE)</f>
        <v>-87.877300000000005</v>
      </c>
      <c r="O2935">
        <v>1</v>
      </c>
      <c r="P2935">
        <v>0</v>
      </c>
      <c r="Q2935">
        <v>0.2</v>
      </c>
      <c r="R2935">
        <v>0.1</v>
      </c>
      <c r="S2935">
        <v>6</v>
      </c>
      <c r="T2935">
        <f t="shared" si="405"/>
        <v>-1</v>
      </c>
      <c r="U2935" s="1">
        <v>42788</v>
      </c>
      <c r="V2935" s="13">
        <f t="shared" si="406"/>
        <v>42767</v>
      </c>
      <c r="W2935" s="14">
        <f t="shared" si="407"/>
        <v>42788</v>
      </c>
      <c r="X2935" s="1" t="str">
        <f t="shared" si="408"/>
        <v>Wednesday</v>
      </c>
      <c r="Y2935" s="2">
        <v>0.50930555555555557</v>
      </c>
      <c r="Z2935" s="2">
        <f t="shared" si="409"/>
        <v>0.5</v>
      </c>
      <c r="AA2935">
        <f>1</f>
        <v>1</v>
      </c>
      <c r="AB2935" s="1">
        <v>42788</v>
      </c>
      <c r="AC2935" s="13">
        <f t="shared" si="410"/>
        <v>42767</v>
      </c>
      <c r="AD2935" s="14">
        <f t="shared" si="411"/>
        <v>42788</v>
      </c>
      <c r="AE2935" s="1" t="str">
        <f t="shared" si="412"/>
        <v>Wednesday</v>
      </c>
      <c r="AF2935" s="2">
        <v>0.51040509259259259</v>
      </c>
      <c r="AG2935" s="2">
        <f t="shared" si="413"/>
        <v>0.5</v>
      </c>
      <c r="AH2935" t="s">
        <v>35</v>
      </c>
    </row>
    <row r="2936" spans="1:34" x14ac:dyDescent="0.2">
      <c r="A2936">
        <v>1373087</v>
      </c>
      <c r="B2936" t="s">
        <v>20</v>
      </c>
      <c r="C2936" t="s">
        <v>28</v>
      </c>
      <c r="D2936" t="s">
        <v>22</v>
      </c>
      <c r="E2936">
        <v>53211</v>
      </c>
      <c r="F2936" t="s">
        <v>23</v>
      </c>
      <c r="G2936" t="s">
        <v>24</v>
      </c>
      <c r="H2936">
        <v>5510</v>
      </c>
      <c r="I2936" t="s">
        <v>93</v>
      </c>
      <c r="J2936">
        <f>VLOOKUP(I2936,[1]Key!$A$1:$C$72,2,FALSE)</f>
        <v>43.069021999999997</v>
      </c>
      <c r="K2936">
        <f>VLOOKUP(I2936,[1]Key!$A$1:$C$72,3,FALSE)</f>
        <v>-87.887940999999998</v>
      </c>
      <c r="L2936" t="s">
        <v>60</v>
      </c>
      <c r="M2936">
        <f>VLOOKUP(L2936,[1]Key!$A$1:$C$72,2,FALSE)</f>
        <v>43.066893999999998</v>
      </c>
      <c r="N2936">
        <f>VLOOKUP(L2936,[1]Key!$A$1:$C$72,3,FALSE)</f>
        <v>-87.877936000000005</v>
      </c>
      <c r="O2936">
        <v>6</v>
      </c>
      <c r="P2936">
        <v>0</v>
      </c>
      <c r="Q2936">
        <v>0.9</v>
      </c>
      <c r="R2936">
        <v>0.9</v>
      </c>
      <c r="S2936">
        <v>36</v>
      </c>
      <c r="T2936">
        <f t="shared" si="405"/>
        <v>-1</v>
      </c>
      <c r="U2936" s="1">
        <v>42788</v>
      </c>
      <c r="V2936" s="13">
        <f t="shared" si="406"/>
        <v>42767</v>
      </c>
      <c r="W2936" s="14">
        <f t="shared" si="407"/>
        <v>42788</v>
      </c>
      <c r="X2936" s="1" t="str">
        <f t="shared" si="408"/>
        <v>Wednesday</v>
      </c>
      <c r="Y2936" s="2">
        <v>0.53839120370370364</v>
      </c>
      <c r="Z2936" s="2">
        <f t="shared" si="409"/>
        <v>0.54166666666666663</v>
      </c>
      <c r="AA2936">
        <f>1</f>
        <v>1</v>
      </c>
      <c r="AB2936" s="1">
        <v>42788</v>
      </c>
      <c r="AC2936" s="13">
        <f t="shared" si="410"/>
        <v>42767</v>
      </c>
      <c r="AD2936" s="14">
        <f t="shared" si="411"/>
        <v>42788</v>
      </c>
      <c r="AE2936" s="1" t="str">
        <f t="shared" si="412"/>
        <v>Wednesday</v>
      </c>
      <c r="AF2936" s="2">
        <v>0.54266203703703708</v>
      </c>
      <c r="AG2936" s="2">
        <f t="shared" si="413"/>
        <v>0.54166666666666663</v>
      </c>
      <c r="AH2936" t="s">
        <v>27</v>
      </c>
    </row>
    <row r="2937" spans="1:34" x14ac:dyDescent="0.2">
      <c r="A2937">
        <v>1010620</v>
      </c>
      <c r="B2937" t="s">
        <v>20</v>
      </c>
      <c r="C2937" t="s">
        <v>28</v>
      </c>
      <c r="D2937" t="s">
        <v>22</v>
      </c>
      <c r="E2937">
        <v>53202</v>
      </c>
      <c r="F2937" t="s">
        <v>23</v>
      </c>
      <c r="G2937" t="s">
        <v>24</v>
      </c>
      <c r="H2937">
        <v>11127</v>
      </c>
      <c r="I2937" t="s">
        <v>69</v>
      </c>
      <c r="J2937">
        <f>VLOOKUP(I2937,[1]Key!$A$1:$C$72,2,FALSE)</f>
        <v>43.048200000000001</v>
      </c>
      <c r="K2937">
        <f>VLOOKUP(I2937,[1]Key!$A$1:$C$72,3,FALSE)</f>
        <v>-87.900859999999994</v>
      </c>
      <c r="L2937" t="s">
        <v>67</v>
      </c>
      <c r="M2937">
        <f>VLOOKUP(L2937,[1]Key!$A$1:$C$72,2,FALSE)</f>
        <v>43.074890000000003</v>
      </c>
      <c r="N2937">
        <f>VLOOKUP(L2937,[1]Key!$A$1:$C$72,3,FALSE)</f>
        <v>-87.882810000000006</v>
      </c>
      <c r="O2937">
        <v>15</v>
      </c>
      <c r="P2937">
        <v>0</v>
      </c>
      <c r="Q2937">
        <v>2.2999999999999998</v>
      </c>
      <c r="R2937">
        <v>2.1</v>
      </c>
      <c r="S2937">
        <v>90</v>
      </c>
      <c r="T2937">
        <f t="shared" si="405"/>
        <v>-1</v>
      </c>
      <c r="U2937" s="1">
        <v>42788</v>
      </c>
      <c r="V2937" s="13">
        <f t="shared" si="406"/>
        <v>42767</v>
      </c>
      <c r="W2937" s="14">
        <f t="shared" si="407"/>
        <v>42788</v>
      </c>
      <c r="X2937" s="1" t="str">
        <f t="shared" si="408"/>
        <v>Wednesday</v>
      </c>
      <c r="Y2937" s="2">
        <v>0.54373842592592592</v>
      </c>
      <c r="Z2937" s="2">
        <f t="shared" si="409"/>
        <v>0.54166666666666663</v>
      </c>
      <c r="AA2937">
        <f>1</f>
        <v>1</v>
      </c>
      <c r="AB2937" s="1">
        <v>42788</v>
      </c>
      <c r="AC2937" s="13">
        <f t="shared" si="410"/>
        <v>42767</v>
      </c>
      <c r="AD2937" s="14">
        <f t="shared" si="411"/>
        <v>42788</v>
      </c>
      <c r="AE2937" s="1" t="str">
        <f t="shared" si="412"/>
        <v>Wednesday</v>
      </c>
      <c r="AF2937" s="2">
        <v>0.55393518518518514</v>
      </c>
      <c r="AG2937" s="2">
        <f t="shared" si="413"/>
        <v>0.54166666666666663</v>
      </c>
      <c r="AH2937" t="s">
        <v>27</v>
      </c>
    </row>
    <row r="2938" spans="1:34" x14ac:dyDescent="0.2">
      <c r="A2938">
        <v>1377563</v>
      </c>
      <c r="B2938" t="s">
        <v>20</v>
      </c>
      <c r="C2938" t="s">
        <v>28</v>
      </c>
      <c r="D2938" t="s">
        <v>22</v>
      </c>
      <c r="E2938">
        <v>53211</v>
      </c>
      <c r="F2938" t="s">
        <v>23</v>
      </c>
      <c r="G2938" t="s">
        <v>24</v>
      </c>
      <c r="H2938">
        <v>5454</v>
      </c>
      <c r="I2938" t="s">
        <v>62</v>
      </c>
      <c r="J2938">
        <f>VLOOKUP(I2938,[1]Key!$A$1:$C$72,2,FALSE)</f>
        <v>43.058010000000003</v>
      </c>
      <c r="K2938">
        <f>VLOOKUP(I2938,[1]Key!$A$1:$C$72,3,FALSE)</f>
        <v>-87.877300000000005</v>
      </c>
      <c r="L2938" t="s">
        <v>78</v>
      </c>
      <c r="M2938">
        <f>VLOOKUP(L2938,[1]Key!$A$1:$C$72,2,FALSE)</f>
        <v>43.060250000000003</v>
      </c>
      <c r="N2938">
        <f>VLOOKUP(L2938,[1]Key!$A$1:$C$72,3,FALSE)</f>
        <v>-87.892169999999993</v>
      </c>
      <c r="O2938">
        <v>8</v>
      </c>
      <c r="P2938">
        <v>0</v>
      </c>
      <c r="Q2938">
        <v>1.2</v>
      </c>
      <c r="R2938">
        <v>1.1000000000000001</v>
      </c>
      <c r="S2938">
        <v>48</v>
      </c>
      <c r="T2938">
        <f t="shared" si="405"/>
        <v>-1</v>
      </c>
      <c r="U2938" s="1">
        <v>42788</v>
      </c>
      <c r="V2938" s="13">
        <f t="shared" si="406"/>
        <v>42767</v>
      </c>
      <c r="W2938" s="14">
        <f t="shared" si="407"/>
        <v>42788</v>
      </c>
      <c r="X2938" s="1" t="str">
        <f t="shared" si="408"/>
        <v>Wednesday</v>
      </c>
      <c r="Y2938" s="2">
        <v>0.58177083333333335</v>
      </c>
      <c r="Z2938" s="2">
        <f t="shared" si="409"/>
        <v>0.58333333333333326</v>
      </c>
      <c r="AA2938">
        <f>1</f>
        <v>1</v>
      </c>
      <c r="AB2938" s="1">
        <v>42788</v>
      </c>
      <c r="AC2938" s="13">
        <f t="shared" si="410"/>
        <v>42767</v>
      </c>
      <c r="AD2938" s="14">
        <f t="shared" si="411"/>
        <v>42788</v>
      </c>
      <c r="AE2938" s="1" t="str">
        <f t="shared" si="412"/>
        <v>Wednesday</v>
      </c>
      <c r="AF2938" s="2">
        <v>0.5870023148148148</v>
      </c>
      <c r="AG2938" s="2">
        <f t="shared" si="413"/>
        <v>0.58333333333333326</v>
      </c>
      <c r="AH2938" t="s">
        <v>27</v>
      </c>
    </row>
    <row r="2939" spans="1:34" x14ac:dyDescent="0.2">
      <c r="A2939">
        <v>1425087</v>
      </c>
      <c r="B2939" t="s">
        <v>20</v>
      </c>
      <c r="C2939" t="s">
        <v>96</v>
      </c>
      <c r="D2939" t="s">
        <v>22</v>
      </c>
      <c r="E2939">
        <v>53212</v>
      </c>
      <c r="F2939" t="s">
        <v>23</v>
      </c>
      <c r="G2939" t="s">
        <v>24</v>
      </c>
      <c r="H2939">
        <v>5463</v>
      </c>
      <c r="I2939" t="s">
        <v>81</v>
      </c>
      <c r="J2939">
        <f>VLOOKUP(I2939,[1]Key!$A$1:$C$72,2,FALSE)</f>
        <v>43.06033</v>
      </c>
      <c r="K2939">
        <f>VLOOKUP(I2939,[1]Key!$A$1:$C$72,3,FALSE)</f>
        <v>-87.89546</v>
      </c>
      <c r="L2939" t="s">
        <v>39</v>
      </c>
      <c r="M2939">
        <f>VLOOKUP(L2939,[1]Key!$A$1:$C$72,2,FALSE)</f>
        <v>43.03913</v>
      </c>
      <c r="N2939">
        <f>VLOOKUP(L2939,[1]Key!$A$1:$C$72,3,FALSE)</f>
        <v>-87.916150000000002</v>
      </c>
      <c r="O2939">
        <v>12</v>
      </c>
      <c r="P2939">
        <v>0</v>
      </c>
      <c r="Q2939">
        <v>1.8</v>
      </c>
      <c r="R2939">
        <v>1.7</v>
      </c>
      <c r="S2939">
        <v>72</v>
      </c>
      <c r="T2939">
        <f t="shared" si="405"/>
        <v>-1</v>
      </c>
      <c r="U2939" s="1">
        <v>42788</v>
      </c>
      <c r="V2939" s="13">
        <f t="shared" si="406"/>
        <v>42767</v>
      </c>
      <c r="W2939" s="14">
        <f t="shared" si="407"/>
        <v>42788</v>
      </c>
      <c r="X2939" s="1" t="str">
        <f t="shared" si="408"/>
        <v>Wednesday</v>
      </c>
      <c r="Y2939" s="2">
        <v>0.60590277777777779</v>
      </c>
      <c r="Z2939" s="2">
        <f t="shared" si="409"/>
        <v>0.625</v>
      </c>
      <c r="AA2939">
        <f>1</f>
        <v>1</v>
      </c>
      <c r="AB2939" s="1">
        <v>42788</v>
      </c>
      <c r="AC2939" s="13">
        <f t="shared" si="410"/>
        <v>42767</v>
      </c>
      <c r="AD2939" s="14">
        <f t="shared" si="411"/>
        <v>42788</v>
      </c>
      <c r="AE2939" s="1" t="str">
        <f t="shared" si="412"/>
        <v>Wednesday</v>
      </c>
      <c r="AF2939" s="2">
        <v>0.61439814814814808</v>
      </c>
      <c r="AG2939" s="2">
        <f t="shared" si="413"/>
        <v>0.625</v>
      </c>
      <c r="AH2939" t="s">
        <v>27</v>
      </c>
    </row>
    <row r="2940" spans="1:34" x14ac:dyDescent="0.2">
      <c r="A2940">
        <v>558783</v>
      </c>
      <c r="B2940" t="s">
        <v>20</v>
      </c>
      <c r="C2940" t="s">
        <v>42</v>
      </c>
      <c r="D2940" t="s">
        <v>22</v>
      </c>
      <c r="E2940">
        <v>53066</v>
      </c>
      <c r="F2940" t="s">
        <v>23</v>
      </c>
      <c r="G2940" t="s">
        <v>24</v>
      </c>
      <c r="H2940">
        <v>214</v>
      </c>
      <c r="I2940" t="s">
        <v>43</v>
      </c>
      <c r="J2940">
        <f>VLOOKUP(I2940,[1]Key!$A$1:$C$72,2,FALSE)</f>
        <v>43.03886</v>
      </c>
      <c r="K2940">
        <f>VLOOKUP(I2940,[1]Key!$A$1:$C$72,3,FALSE)</f>
        <v>-87.902720000000002</v>
      </c>
      <c r="L2940" t="s">
        <v>52</v>
      </c>
      <c r="M2940">
        <f>VLOOKUP(L2940,[1]Key!$A$1:$C$72,2,FALSE)</f>
        <v>43.026470000000003</v>
      </c>
      <c r="N2940">
        <f>VLOOKUP(L2940,[1]Key!$A$1:$C$72,3,FALSE)</f>
        <v>-87.918040000000005</v>
      </c>
      <c r="O2940">
        <v>12</v>
      </c>
      <c r="P2940">
        <v>0</v>
      </c>
      <c r="Q2940">
        <v>1.8</v>
      </c>
      <c r="R2940">
        <v>1.7</v>
      </c>
      <c r="S2940">
        <v>72</v>
      </c>
      <c r="T2940">
        <f t="shared" si="405"/>
        <v>-1</v>
      </c>
      <c r="U2940" s="1">
        <v>42788</v>
      </c>
      <c r="V2940" s="13">
        <f t="shared" si="406"/>
        <v>42767</v>
      </c>
      <c r="W2940" s="14">
        <f t="shared" si="407"/>
        <v>42788</v>
      </c>
      <c r="X2940" s="1" t="str">
        <f t="shared" si="408"/>
        <v>Wednesday</v>
      </c>
      <c r="Y2940" s="2">
        <v>0.60847222222222219</v>
      </c>
      <c r="Z2940" s="2">
        <f t="shared" si="409"/>
        <v>0.625</v>
      </c>
      <c r="AA2940">
        <f>1</f>
        <v>1</v>
      </c>
      <c r="AB2940" s="1">
        <v>42788</v>
      </c>
      <c r="AC2940" s="13">
        <f t="shared" si="410"/>
        <v>42767</v>
      </c>
      <c r="AD2940" s="14">
        <f t="shared" si="411"/>
        <v>42788</v>
      </c>
      <c r="AE2940" s="1" t="str">
        <f t="shared" si="412"/>
        <v>Wednesday</v>
      </c>
      <c r="AF2940" s="2">
        <v>0.61670138888888892</v>
      </c>
      <c r="AG2940" s="2">
        <f t="shared" si="413"/>
        <v>0.625</v>
      </c>
      <c r="AH2940" t="s">
        <v>27</v>
      </c>
    </row>
    <row r="2941" spans="1:34" x14ac:dyDescent="0.2">
      <c r="A2941">
        <v>1305070</v>
      </c>
      <c r="B2941" t="s">
        <v>20</v>
      </c>
      <c r="C2941" t="s">
        <v>160</v>
      </c>
      <c r="D2941" t="s">
        <v>46</v>
      </c>
      <c r="E2941">
        <v>60559</v>
      </c>
      <c r="F2941" t="s">
        <v>23</v>
      </c>
      <c r="G2941" t="s">
        <v>24</v>
      </c>
      <c r="H2941">
        <v>5453</v>
      </c>
      <c r="I2941" t="s">
        <v>74</v>
      </c>
      <c r="J2941">
        <f>VLOOKUP(I2941,[1]Key!$A$1:$C$72,2,FALSE)</f>
        <v>43.040154000000001</v>
      </c>
      <c r="K2941">
        <f>VLOOKUP(I2941,[1]Key!$A$1:$C$72,3,FALSE)</f>
        <v>-87.932113000000001</v>
      </c>
      <c r="L2941" t="s">
        <v>62</v>
      </c>
      <c r="M2941">
        <f>VLOOKUP(L2941,[1]Key!$A$1:$C$72,2,FALSE)</f>
        <v>43.058010000000003</v>
      </c>
      <c r="N2941">
        <f>VLOOKUP(L2941,[1]Key!$A$1:$C$72,3,FALSE)</f>
        <v>-87.877300000000005</v>
      </c>
      <c r="O2941">
        <v>35</v>
      </c>
      <c r="P2941">
        <v>0</v>
      </c>
      <c r="Q2941">
        <v>5.3</v>
      </c>
      <c r="R2941">
        <v>5</v>
      </c>
      <c r="S2941">
        <v>210</v>
      </c>
      <c r="T2941">
        <f t="shared" si="405"/>
        <v>-1</v>
      </c>
      <c r="U2941" s="1">
        <v>42788</v>
      </c>
      <c r="V2941" s="13">
        <f t="shared" si="406"/>
        <v>42767</v>
      </c>
      <c r="W2941" s="14">
        <f t="shared" si="407"/>
        <v>42788</v>
      </c>
      <c r="X2941" s="1" t="str">
        <f t="shared" si="408"/>
        <v>Wednesday</v>
      </c>
      <c r="Y2941" s="2">
        <v>0.61401620370370369</v>
      </c>
      <c r="Z2941" s="2">
        <f t="shared" si="409"/>
        <v>0.625</v>
      </c>
      <c r="AA2941">
        <f>1</f>
        <v>1</v>
      </c>
      <c r="AB2941" s="1">
        <v>42788</v>
      </c>
      <c r="AC2941" s="13">
        <f t="shared" si="410"/>
        <v>42767</v>
      </c>
      <c r="AD2941" s="14">
        <f t="shared" si="411"/>
        <v>42788</v>
      </c>
      <c r="AE2941" s="1" t="str">
        <f t="shared" si="412"/>
        <v>Wednesday</v>
      </c>
      <c r="AF2941" s="2">
        <v>0.63885416666666661</v>
      </c>
      <c r="AG2941" s="2">
        <f t="shared" si="413"/>
        <v>0.625</v>
      </c>
      <c r="AH2941" t="s">
        <v>27</v>
      </c>
    </row>
    <row r="2942" spans="1:34" x14ac:dyDescent="0.2">
      <c r="A2942">
        <v>1358502</v>
      </c>
      <c r="B2942" t="s">
        <v>20</v>
      </c>
      <c r="C2942" t="s">
        <v>124</v>
      </c>
      <c r="D2942" t="s">
        <v>22</v>
      </c>
      <c r="E2942">
        <v>54929</v>
      </c>
      <c r="F2942" t="s">
        <v>23</v>
      </c>
      <c r="G2942" t="s">
        <v>24</v>
      </c>
      <c r="H2942">
        <v>9</v>
      </c>
      <c r="I2942" t="s">
        <v>81</v>
      </c>
      <c r="J2942">
        <f>VLOOKUP(I2942,[1]Key!$A$1:$C$72,2,FALSE)</f>
        <v>43.06033</v>
      </c>
      <c r="K2942">
        <f>VLOOKUP(I2942,[1]Key!$A$1:$C$72,3,FALSE)</f>
        <v>-87.89546</v>
      </c>
      <c r="L2942" t="s">
        <v>81</v>
      </c>
      <c r="M2942">
        <f>VLOOKUP(L2942,[1]Key!$A$1:$C$72,2,FALSE)</f>
        <v>43.06033</v>
      </c>
      <c r="N2942">
        <f>VLOOKUP(L2942,[1]Key!$A$1:$C$72,3,FALSE)</f>
        <v>-87.89546</v>
      </c>
      <c r="O2942">
        <v>45</v>
      </c>
      <c r="P2942">
        <v>0</v>
      </c>
      <c r="Q2942">
        <v>6.8</v>
      </c>
      <c r="R2942">
        <v>6.4</v>
      </c>
      <c r="S2942">
        <v>270</v>
      </c>
      <c r="T2942">
        <f t="shared" si="405"/>
        <v>-1</v>
      </c>
      <c r="U2942" s="1">
        <v>42788</v>
      </c>
      <c r="V2942" s="13">
        <f t="shared" si="406"/>
        <v>42767</v>
      </c>
      <c r="W2942" s="14">
        <f t="shared" si="407"/>
        <v>42788</v>
      </c>
      <c r="X2942" s="1" t="str">
        <f t="shared" si="408"/>
        <v>Wednesday</v>
      </c>
      <c r="Y2942" s="2">
        <v>0.6383564814814815</v>
      </c>
      <c r="Z2942" s="2">
        <f t="shared" si="409"/>
        <v>0.625</v>
      </c>
      <c r="AA2942">
        <f>1</f>
        <v>1</v>
      </c>
      <c r="AB2942" s="1">
        <v>42788</v>
      </c>
      <c r="AC2942" s="13">
        <f t="shared" si="410"/>
        <v>42767</v>
      </c>
      <c r="AD2942" s="14">
        <f t="shared" si="411"/>
        <v>42788</v>
      </c>
      <c r="AE2942" s="1" t="str">
        <f t="shared" si="412"/>
        <v>Wednesday</v>
      </c>
      <c r="AF2942" s="2">
        <v>0.66987268518518517</v>
      </c>
      <c r="AG2942" s="2">
        <f t="shared" si="413"/>
        <v>0.66666666666666663</v>
      </c>
      <c r="AH2942" t="s">
        <v>35</v>
      </c>
    </row>
    <row r="2943" spans="1:34" x14ac:dyDescent="0.2">
      <c r="A2943">
        <v>1517619</v>
      </c>
      <c r="B2943" t="s">
        <v>20</v>
      </c>
      <c r="C2943" t="s">
        <v>28</v>
      </c>
      <c r="D2943" t="s">
        <v>22</v>
      </c>
      <c r="E2943">
        <v>53233</v>
      </c>
      <c r="F2943" t="s">
        <v>23</v>
      </c>
      <c r="G2943" t="s">
        <v>108</v>
      </c>
      <c r="H2943">
        <v>11101</v>
      </c>
      <c r="I2943" t="s">
        <v>44</v>
      </c>
      <c r="J2943">
        <f>VLOOKUP(I2943,[1]Key!$A$1:$C$72,2,FALSE)</f>
        <v>43.045712999999999</v>
      </c>
      <c r="K2943">
        <f>VLOOKUP(I2943,[1]Key!$A$1:$C$72,3,FALSE)</f>
        <v>-87.899756999999994</v>
      </c>
      <c r="L2943" t="s">
        <v>73</v>
      </c>
      <c r="M2943">
        <f>VLOOKUP(L2943,[1]Key!$A$1:$C$72,2,FALSE)</f>
        <v>43.040349999999997</v>
      </c>
      <c r="N2943">
        <f>VLOOKUP(L2943,[1]Key!$A$1:$C$72,3,FALSE)</f>
        <v>-87.920760000000001</v>
      </c>
      <c r="O2943">
        <v>12</v>
      </c>
      <c r="P2943">
        <v>2</v>
      </c>
      <c r="Q2943">
        <v>1.8</v>
      </c>
      <c r="R2943">
        <v>1.7</v>
      </c>
      <c r="S2943">
        <v>72</v>
      </c>
      <c r="T2943">
        <f t="shared" si="405"/>
        <v>-1</v>
      </c>
      <c r="U2943" s="1">
        <v>42788</v>
      </c>
      <c r="V2943" s="13">
        <f t="shared" si="406"/>
        <v>42767</v>
      </c>
      <c r="W2943" s="14">
        <f t="shared" si="407"/>
        <v>42788</v>
      </c>
      <c r="X2943" s="1" t="str">
        <f t="shared" si="408"/>
        <v>Wednesday</v>
      </c>
      <c r="Y2943" s="2">
        <v>0.66660879629629632</v>
      </c>
      <c r="Z2943" s="2">
        <f t="shared" si="409"/>
        <v>0.66666666666666663</v>
      </c>
      <c r="AA2943">
        <f>1</f>
        <v>1</v>
      </c>
      <c r="AB2943" s="1">
        <v>42788</v>
      </c>
      <c r="AC2943" s="13">
        <f t="shared" si="410"/>
        <v>42767</v>
      </c>
      <c r="AD2943" s="14">
        <f t="shared" si="411"/>
        <v>42788</v>
      </c>
      <c r="AE2943" s="1" t="str">
        <f t="shared" si="412"/>
        <v>Wednesday</v>
      </c>
      <c r="AF2943" s="2">
        <v>0.67482638888888891</v>
      </c>
      <c r="AG2943" s="2">
        <f t="shared" si="413"/>
        <v>0.66666666666666663</v>
      </c>
      <c r="AH2943" t="s">
        <v>27</v>
      </c>
    </row>
    <row r="2944" spans="1:34" x14ac:dyDescent="0.2">
      <c r="A2944">
        <v>1372138</v>
      </c>
      <c r="B2944" t="s">
        <v>20</v>
      </c>
      <c r="C2944" t="s">
        <v>131</v>
      </c>
      <c r="D2944" t="s">
        <v>46</v>
      </c>
      <c r="E2944">
        <v>60189</v>
      </c>
      <c r="F2944" t="s">
        <v>23</v>
      </c>
      <c r="G2944" t="s">
        <v>24</v>
      </c>
      <c r="H2944">
        <v>5519</v>
      </c>
      <c r="I2944" t="s">
        <v>66</v>
      </c>
      <c r="J2944">
        <f>VLOOKUP(I2944,[1]Key!$A$1:$C$72,2,FALSE)</f>
        <v>43.060155999999999</v>
      </c>
      <c r="K2944">
        <f>VLOOKUP(I2944,[1]Key!$A$1:$C$72,3,FALSE)</f>
        <v>-87.881258000000003</v>
      </c>
      <c r="L2944" t="s">
        <v>87</v>
      </c>
      <c r="M2944">
        <f>VLOOKUP(L2944,[1]Key!$A$1:$C$72,2,FALSE)</f>
        <v>43.077359999999999</v>
      </c>
      <c r="N2944">
        <f>VLOOKUP(L2944,[1]Key!$A$1:$C$72,3,FALSE)</f>
        <v>-87.880769999999998</v>
      </c>
      <c r="O2944">
        <v>63</v>
      </c>
      <c r="P2944">
        <v>0</v>
      </c>
      <c r="Q2944">
        <v>9.5</v>
      </c>
      <c r="R2944">
        <v>9</v>
      </c>
      <c r="S2944">
        <v>378</v>
      </c>
      <c r="T2944">
        <f t="shared" si="405"/>
        <v>-1</v>
      </c>
      <c r="U2944" s="1">
        <v>42788</v>
      </c>
      <c r="V2944" s="13">
        <f t="shared" si="406"/>
        <v>42767</v>
      </c>
      <c r="W2944" s="14">
        <f t="shared" si="407"/>
        <v>42788</v>
      </c>
      <c r="X2944" s="1" t="str">
        <f t="shared" si="408"/>
        <v>Wednesday</v>
      </c>
      <c r="Y2944" s="2">
        <v>0.68883101851851858</v>
      </c>
      <c r="Z2944" s="2">
        <f t="shared" si="409"/>
        <v>0.70833333333333326</v>
      </c>
      <c r="AA2944">
        <f>1</f>
        <v>1</v>
      </c>
      <c r="AB2944" s="1">
        <v>42788</v>
      </c>
      <c r="AC2944" s="13">
        <f t="shared" si="410"/>
        <v>42767</v>
      </c>
      <c r="AD2944" s="14">
        <f t="shared" si="411"/>
        <v>42788</v>
      </c>
      <c r="AE2944" s="1" t="str">
        <f t="shared" si="412"/>
        <v>Wednesday</v>
      </c>
      <c r="AF2944" s="2">
        <v>0.73223379629629637</v>
      </c>
      <c r="AG2944" s="2">
        <f t="shared" si="413"/>
        <v>0.75</v>
      </c>
      <c r="AH2944" t="s">
        <v>27</v>
      </c>
    </row>
    <row r="2945" spans="1:34" x14ac:dyDescent="0.2">
      <c r="A2945">
        <v>1257700</v>
      </c>
      <c r="B2945" t="s">
        <v>20</v>
      </c>
      <c r="C2945" t="s">
        <v>28</v>
      </c>
      <c r="D2945" t="s">
        <v>22</v>
      </c>
      <c r="E2945">
        <v>53202</v>
      </c>
      <c r="F2945" t="s">
        <v>23</v>
      </c>
      <c r="G2945" t="s">
        <v>24</v>
      </c>
      <c r="H2945">
        <v>5511</v>
      </c>
      <c r="I2945" t="s">
        <v>31</v>
      </c>
      <c r="J2945">
        <f>VLOOKUP(I2945,[1]Key!$A$1:$C$72,2,FALSE)</f>
        <v>43.03519</v>
      </c>
      <c r="K2945">
        <f>VLOOKUP(I2945,[1]Key!$A$1:$C$72,3,FALSE)</f>
        <v>-87.907390000000007</v>
      </c>
      <c r="L2945" t="s">
        <v>32</v>
      </c>
      <c r="M2945">
        <f>VLOOKUP(L2945,[1]Key!$A$1:$C$72,2,FALSE)</f>
        <v>43.038719999999998</v>
      </c>
      <c r="N2945">
        <f>VLOOKUP(L2945,[1]Key!$A$1:$C$72,3,FALSE)</f>
        <v>-87.905339999999995</v>
      </c>
      <c r="O2945">
        <v>6</v>
      </c>
      <c r="P2945">
        <v>0</v>
      </c>
      <c r="Q2945">
        <v>0.9</v>
      </c>
      <c r="R2945">
        <v>0.9</v>
      </c>
      <c r="S2945">
        <v>36</v>
      </c>
      <c r="T2945">
        <f t="shared" si="405"/>
        <v>-1</v>
      </c>
      <c r="U2945" s="1">
        <v>42788</v>
      </c>
      <c r="V2945" s="13">
        <f t="shared" si="406"/>
        <v>42767</v>
      </c>
      <c r="W2945" s="14">
        <f t="shared" si="407"/>
        <v>42788</v>
      </c>
      <c r="X2945" s="1" t="str">
        <f t="shared" si="408"/>
        <v>Wednesday</v>
      </c>
      <c r="Y2945" s="2">
        <v>0.71607638888888892</v>
      </c>
      <c r="Z2945" s="2">
        <f t="shared" si="409"/>
        <v>0.70833333333333326</v>
      </c>
      <c r="AA2945">
        <f>1</f>
        <v>1</v>
      </c>
      <c r="AB2945" s="1">
        <v>42788</v>
      </c>
      <c r="AC2945" s="13">
        <f t="shared" si="410"/>
        <v>42767</v>
      </c>
      <c r="AD2945" s="14">
        <f t="shared" si="411"/>
        <v>42788</v>
      </c>
      <c r="AE2945" s="1" t="str">
        <f t="shared" si="412"/>
        <v>Wednesday</v>
      </c>
      <c r="AF2945" s="2">
        <v>0.7206597222222223</v>
      </c>
      <c r="AG2945" s="2">
        <f t="shared" si="413"/>
        <v>0.70833333333333326</v>
      </c>
      <c r="AH2945" t="s">
        <v>27</v>
      </c>
    </row>
    <row r="2946" spans="1:34" x14ac:dyDescent="0.2">
      <c r="A2946">
        <v>1298099</v>
      </c>
      <c r="B2946" t="s">
        <v>20</v>
      </c>
      <c r="C2946" t="s">
        <v>28</v>
      </c>
      <c r="D2946" t="s">
        <v>22</v>
      </c>
      <c r="E2946">
        <v>53233</v>
      </c>
      <c r="F2946" t="s">
        <v>23</v>
      </c>
      <c r="G2946" t="s">
        <v>24</v>
      </c>
      <c r="H2946">
        <v>5530</v>
      </c>
      <c r="I2946" t="s">
        <v>85</v>
      </c>
      <c r="J2946">
        <f>VLOOKUP(I2946,[1]Key!$A$1:$C$72,2,FALSE)</f>
        <v>43.041646999999998</v>
      </c>
      <c r="K2946">
        <f>VLOOKUP(I2946,[1]Key!$A$1:$C$72,3,FALSE)</f>
        <v>-87.927257999999995</v>
      </c>
      <c r="L2946" t="s">
        <v>31</v>
      </c>
      <c r="M2946">
        <f>VLOOKUP(L2946,[1]Key!$A$1:$C$72,2,FALSE)</f>
        <v>43.03519</v>
      </c>
      <c r="N2946">
        <f>VLOOKUP(L2946,[1]Key!$A$1:$C$72,3,FALSE)</f>
        <v>-87.907390000000007</v>
      </c>
      <c r="O2946">
        <v>10</v>
      </c>
      <c r="P2946">
        <v>0</v>
      </c>
      <c r="Q2946">
        <v>1.5</v>
      </c>
      <c r="R2946">
        <v>1.4</v>
      </c>
      <c r="S2946">
        <v>60</v>
      </c>
      <c r="T2946">
        <f t="shared" ref="T2946:T3009" si="414">-1</f>
        <v>-1</v>
      </c>
      <c r="U2946" s="1">
        <v>42788</v>
      </c>
      <c r="V2946" s="13">
        <f t="shared" ref="V2946:V3009" si="415">DATE(YEAR(U2946), MONTH(U2946), 1)</f>
        <v>42767</v>
      </c>
      <c r="W2946" s="14">
        <f t="shared" ref="W2946:W3009" si="416">U2946</f>
        <v>42788</v>
      </c>
      <c r="X2946" s="1" t="str">
        <f t="shared" ref="X2946:X3009" si="417">TEXT(W2946,"dddd")</f>
        <v>Wednesday</v>
      </c>
      <c r="Y2946" s="2">
        <v>0.73751157407407408</v>
      </c>
      <c r="Z2946" s="2">
        <f t="shared" ref="Z2946:Z3009" si="418">MROUND(Y2946, "1:00")</f>
        <v>0.75</v>
      </c>
      <c r="AA2946">
        <f>1</f>
        <v>1</v>
      </c>
      <c r="AB2946" s="1">
        <v>42788</v>
      </c>
      <c r="AC2946" s="13">
        <f t="shared" ref="AC2946:AC3009" si="419">DATE(YEAR(AB2946), MONTH(AB2946), 1)</f>
        <v>42767</v>
      </c>
      <c r="AD2946" s="14">
        <f t="shared" ref="AD2946:AD3009" si="420">AB2946</f>
        <v>42788</v>
      </c>
      <c r="AE2946" s="1" t="str">
        <f t="shared" ref="AE2946:AE3009" si="421">TEXT(AD2946,"dddd")</f>
        <v>Wednesday</v>
      </c>
      <c r="AF2946" s="2">
        <v>0.74501157407407403</v>
      </c>
      <c r="AG2946" s="2">
        <f t="shared" ref="AG2946:AG3009" si="422">MROUND(AF2946, "1:00")</f>
        <v>0.75</v>
      </c>
      <c r="AH2946" t="s">
        <v>27</v>
      </c>
    </row>
    <row r="2947" spans="1:34" x14ac:dyDescent="0.2">
      <c r="A2947">
        <v>1249163</v>
      </c>
      <c r="B2947" t="s">
        <v>20</v>
      </c>
      <c r="C2947" t="s">
        <v>28</v>
      </c>
      <c r="D2947" t="s">
        <v>22</v>
      </c>
      <c r="E2947">
        <v>53211</v>
      </c>
      <c r="F2947" t="s">
        <v>23</v>
      </c>
      <c r="G2947" t="s">
        <v>97</v>
      </c>
      <c r="H2947">
        <v>228</v>
      </c>
      <c r="I2947" t="s">
        <v>67</v>
      </c>
      <c r="J2947">
        <f>VLOOKUP(I2947,[1]Key!$A$1:$C$72,2,FALSE)</f>
        <v>43.074890000000003</v>
      </c>
      <c r="K2947">
        <f>VLOOKUP(I2947,[1]Key!$A$1:$C$72,3,FALSE)</f>
        <v>-87.882810000000006</v>
      </c>
      <c r="L2947" t="s">
        <v>93</v>
      </c>
      <c r="M2947">
        <f>VLOOKUP(L2947,[1]Key!$A$1:$C$72,2,FALSE)</f>
        <v>43.069021999999997</v>
      </c>
      <c r="N2947">
        <f>VLOOKUP(L2947,[1]Key!$A$1:$C$72,3,FALSE)</f>
        <v>-87.887940999999998</v>
      </c>
      <c r="O2947">
        <v>6</v>
      </c>
      <c r="P2947">
        <v>0</v>
      </c>
      <c r="Q2947">
        <v>0.9</v>
      </c>
      <c r="R2947">
        <v>0.9</v>
      </c>
      <c r="S2947">
        <v>36</v>
      </c>
      <c r="T2947">
        <f t="shared" si="414"/>
        <v>-1</v>
      </c>
      <c r="U2947" s="1">
        <v>42788</v>
      </c>
      <c r="V2947" s="13">
        <f t="shared" si="415"/>
        <v>42767</v>
      </c>
      <c r="W2947" s="14">
        <f t="shared" si="416"/>
        <v>42788</v>
      </c>
      <c r="X2947" s="1" t="str">
        <f t="shared" si="417"/>
        <v>Wednesday</v>
      </c>
      <c r="Y2947" s="2">
        <v>0.74541666666666673</v>
      </c>
      <c r="Z2947" s="2">
        <f t="shared" si="418"/>
        <v>0.75</v>
      </c>
      <c r="AA2947">
        <f>1</f>
        <v>1</v>
      </c>
      <c r="AB2947" s="1">
        <v>42788</v>
      </c>
      <c r="AC2947" s="13">
        <f t="shared" si="419"/>
        <v>42767</v>
      </c>
      <c r="AD2947" s="14">
        <f t="shared" si="420"/>
        <v>42788</v>
      </c>
      <c r="AE2947" s="1" t="str">
        <f t="shared" si="421"/>
        <v>Wednesday</v>
      </c>
      <c r="AF2947" s="2">
        <v>0.74944444444444447</v>
      </c>
      <c r="AG2947" s="2">
        <f t="shared" si="422"/>
        <v>0.75</v>
      </c>
      <c r="AH2947" t="s">
        <v>27</v>
      </c>
    </row>
    <row r="2948" spans="1:34" x14ac:dyDescent="0.2">
      <c r="A2948">
        <v>1250036</v>
      </c>
      <c r="B2948" t="s">
        <v>20</v>
      </c>
      <c r="C2948" t="s">
        <v>173</v>
      </c>
      <c r="D2948" t="s">
        <v>22</v>
      </c>
      <c r="E2948">
        <v>53151</v>
      </c>
      <c r="F2948" t="s">
        <v>23</v>
      </c>
      <c r="G2948" t="s">
        <v>97</v>
      </c>
      <c r="H2948">
        <v>5496</v>
      </c>
      <c r="I2948" t="s">
        <v>63</v>
      </c>
      <c r="J2948">
        <f>VLOOKUP(I2948,[1]Key!$A$1:$C$72,2,FALSE)</f>
        <v>43.078530000000001</v>
      </c>
      <c r="K2948">
        <f>VLOOKUP(I2948,[1]Key!$A$1:$C$72,3,FALSE)</f>
        <v>-87.882620000000003</v>
      </c>
      <c r="L2948" t="s">
        <v>77</v>
      </c>
      <c r="M2948">
        <f>VLOOKUP(L2948,[1]Key!$A$1:$C$72,2,FALSE)</f>
        <v>43.074655999999997</v>
      </c>
      <c r="N2948">
        <f>VLOOKUP(L2948,[1]Key!$A$1:$C$72,3,FALSE)</f>
        <v>-87.889011999999994</v>
      </c>
      <c r="O2948">
        <v>6</v>
      </c>
      <c r="P2948">
        <v>0</v>
      </c>
      <c r="Q2948">
        <v>0.9</v>
      </c>
      <c r="R2948">
        <v>0.9</v>
      </c>
      <c r="S2948">
        <v>36</v>
      </c>
      <c r="T2948">
        <f t="shared" si="414"/>
        <v>-1</v>
      </c>
      <c r="U2948" s="1">
        <v>42788</v>
      </c>
      <c r="V2948" s="13">
        <f t="shared" si="415"/>
        <v>42767</v>
      </c>
      <c r="W2948" s="14">
        <f t="shared" si="416"/>
        <v>42788</v>
      </c>
      <c r="X2948" s="1" t="str">
        <f t="shared" si="417"/>
        <v>Wednesday</v>
      </c>
      <c r="Y2948" s="2">
        <v>0.74601851851851853</v>
      </c>
      <c r="Z2948" s="2">
        <f t="shared" si="418"/>
        <v>0.75</v>
      </c>
      <c r="AA2948">
        <f>1</f>
        <v>1</v>
      </c>
      <c r="AB2948" s="1">
        <v>42788</v>
      </c>
      <c r="AC2948" s="13">
        <f t="shared" si="419"/>
        <v>42767</v>
      </c>
      <c r="AD2948" s="14">
        <f t="shared" si="420"/>
        <v>42788</v>
      </c>
      <c r="AE2948" s="1" t="str">
        <f t="shared" si="421"/>
        <v>Wednesday</v>
      </c>
      <c r="AF2948" s="2">
        <v>0.75008101851851849</v>
      </c>
      <c r="AG2948" s="2">
        <f t="shared" si="422"/>
        <v>0.75</v>
      </c>
      <c r="AH2948" t="s">
        <v>27</v>
      </c>
    </row>
    <row r="2949" spans="1:34" x14ac:dyDescent="0.2">
      <c r="A2949">
        <v>993392</v>
      </c>
      <c r="B2949" t="s">
        <v>20</v>
      </c>
      <c r="C2949" t="s">
        <v>28</v>
      </c>
      <c r="D2949" t="s">
        <v>22</v>
      </c>
      <c r="E2949">
        <v>53211</v>
      </c>
      <c r="F2949" t="s">
        <v>23</v>
      </c>
      <c r="G2949" t="s">
        <v>24</v>
      </c>
      <c r="H2949">
        <v>5448</v>
      </c>
      <c r="I2949" t="s">
        <v>87</v>
      </c>
      <c r="J2949">
        <f>VLOOKUP(I2949,[1]Key!$A$1:$C$72,2,FALSE)</f>
        <v>43.077359999999999</v>
      </c>
      <c r="K2949">
        <f>VLOOKUP(I2949,[1]Key!$A$1:$C$72,3,FALSE)</f>
        <v>-87.880769999999998</v>
      </c>
      <c r="L2949" t="s">
        <v>65</v>
      </c>
      <c r="M2949">
        <f>VLOOKUP(L2949,[1]Key!$A$1:$C$72,2,FALSE)</f>
        <v>43.060786</v>
      </c>
      <c r="N2949">
        <f>VLOOKUP(L2949,[1]Key!$A$1:$C$72,3,FALSE)</f>
        <v>-87.883825999999999</v>
      </c>
      <c r="O2949">
        <v>14</v>
      </c>
      <c r="P2949">
        <v>0</v>
      </c>
      <c r="Q2949">
        <v>2.1</v>
      </c>
      <c r="R2949">
        <v>2</v>
      </c>
      <c r="S2949">
        <v>84</v>
      </c>
      <c r="T2949">
        <f t="shared" si="414"/>
        <v>-1</v>
      </c>
      <c r="U2949" s="1">
        <v>42788</v>
      </c>
      <c r="V2949" s="13">
        <f t="shared" si="415"/>
        <v>42767</v>
      </c>
      <c r="W2949" s="14">
        <f t="shared" si="416"/>
        <v>42788</v>
      </c>
      <c r="X2949" s="1" t="str">
        <f t="shared" si="417"/>
        <v>Wednesday</v>
      </c>
      <c r="Y2949" s="2">
        <v>0.74960648148148146</v>
      </c>
      <c r="Z2949" s="2">
        <f t="shared" si="418"/>
        <v>0.75</v>
      </c>
      <c r="AA2949">
        <f>1</f>
        <v>1</v>
      </c>
      <c r="AB2949" s="1">
        <v>42788</v>
      </c>
      <c r="AC2949" s="13">
        <f t="shared" si="419"/>
        <v>42767</v>
      </c>
      <c r="AD2949" s="14">
        <f t="shared" si="420"/>
        <v>42788</v>
      </c>
      <c r="AE2949" s="1" t="str">
        <f t="shared" si="421"/>
        <v>Wednesday</v>
      </c>
      <c r="AF2949" s="2">
        <v>0.75907407407407401</v>
      </c>
      <c r="AG2949" s="2">
        <f t="shared" si="422"/>
        <v>0.75</v>
      </c>
      <c r="AH2949" t="s">
        <v>27</v>
      </c>
    </row>
    <row r="2950" spans="1:34" x14ac:dyDescent="0.2">
      <c r="A2950">
        <v>1137916</v>
      </c>
      <c r="B2950" t="s">
        <v>20</v>
      </c>
      <c r="C2950" t="s">
        <v>100</v>
      </c>
      <c r="D2950" t="s">
        <v>22</v>
      </c>
      <c r="E2950">
        <v>53202</v>
      </c>
      <c r="F2950" t="s">
        <v>23</v>
      </c>
      <c r="G2950" t="s">
        <v>24</v>
      </c>
      <c r="H2950">
        <v>5514</v>
      </c>
      <c r="I2950" t="s">
        <v>36</v>
      </c>
      <c r="J2950">
        <f>VLOOKUP(I2950,[1]Key!$A$1:$C$72,2,FALSE)</f>
        <v>43.038580000000003</v>
      </c>
      <c r="K2950">
        <f>VLOOKUP(I2950,[1]Key!$A$1:$C$72,3,FALSE)</f>
        <v>-87.90934</v>
      </c>
      <c r="L2950" t="s">
        <v>80</v>
      </c>
      <c r="M2950">
        <f>VLOOKUP(L2950,[1]Key!$A$1:$C$72,2,FALSE)</f>
        <v>43.052460000000004</v>
      </c>
      <c r="N2950">
        <f>VLOOKUP(L2950,[1]Key!$A$1:$C$72,3,FALSE)</f>
        <v>-87.891000000000005</v>
      </c>
      <c r="O2950">
        <v>12</v>
      </c>
      <c r="P2950">
        <v>0</v>
      </c>
      <c r="Q2950">
        <v>1.8</v>
      </c>
      <c r="R2950">
        <v>1.7</v>
      </c>
      <c r="S2950">
        <v>72</v>
      </c>
      <c r="T2950">
        <f t="shared" si="414"/>
        <v>-1</v>
      </c>
      <c r="U2950" s="1">
        <v>42788</v>
      </c>
      <c r="V2950" s="13">
        <f t="shared" si="415"/>
        <v>42767</v>
      </c>
      <c r="W2950" s="14">
        <f t="shared" si="416"/>
        <v>42788</v>
      </c>
      <c r="X2950" s="1" t="str">
        <f t="shared" si="417"/>
        <v>Wednesday</v>
      </c>
      <c r="Y2950" s="2">
        <v>0.76170138888888894</v>
      </c>
      <c r="Z2950" s="2">
        <f t="shared" si="418"/>
        <v>0.75</v>
      </c>
      <c r="AA2950">
        <f>1</f>
        <v>1</v>
      </c>
      <c r="AB2950" s="1">
        <v>42788</v>
      </c>
      <c r="AC2950" s="13">
        <f t="shared" si="419"/>
        <v>42767</v>
      </c>
      <c r="AD2950" s="14">
        <f t="shared" si="420"/>
        <v>42788</v>
      </c>
      <c r="AE2950" s="1" t="str">
        <f t="shared" si="421"/>
        <v>Wednesday</v>
      </c>
      <c r="AF2950" s="2">
        <v>0.7696412037037037</v>
      </c>
      <c r="AG2950" s="2">
        <f t="shared" si="422"/>
        <v>0.75</v>
      </c>
      <c r="AH2950" t="s">
        <v>27</v>
      </c>
    </row>
    <row r="2951" spans="1:34" x14ac:dyDescent="0.2">
      <c r="A2951">
        <v>915465</v>
      </c>
      <c r="B2951" t="s">
        <v>20</v>
      </c>
      <c r="C2951" t="s">
        <v>28</v>
      </c>
      <c r="D2951" t="s">
        <v>22</v>
      </c>
      <c r="E2951">
        <v>53202</v>
      </c>
      <c r="F2951" t="s">
        <v>23</v>
      </c>
      <c r="G2951" t="s">
        <v>24</v>
      </c>
      <c r="H2951">
        <v>11071</v>
      </c>
      <c r="I2951" t="s">
        <v>37</v>
      </c>
      <c r="J2951">
        <f>VLOOKUP(I2951,[1]Key!$A$1:$C$72,2,FALSE)</f>
        <v>43.031320000000001</v>
      </c>
      <c r="K2951">
        <f>VLOOKUP(I2951,[1]Key!$A$1:$C$72,3,FALSE)</f>
        <v>-87.904259999999994</v>
      </c>
      <c r="L2951" t="s">
        <v>48</v>
      </c>
      <c r="M2951">
        <f>VLOOKUP(L2951,[1]Key!$A$1:$C$72,2,FALSE)</f>
        <v>43.05097</v>
      </c>
      <c r="N2951">
        <f>VLOOKUP(L2951,[1]Key!$A$1:$C$72,3,FALSE)</f>
        <v>-87.906440000000003</v>
      </c>
      <c r="O2951">
        <v>12</v>
      </c>
      <c r="P2951">
        <v>0</v>
      </c>
      <c r="Q2951">
        <v>1.8</v>
      </c>
      <c r="R2951">
        <v>1.7</v>
      </c>
      <c r="S2951">
        <v>72</v>
      </c>
      <c r="T2951">
        <f t="shared" si="414"/>
        <v>-1</v>
      </c>
      <c r="U2951" s="1">
        <v>42788</v>
      </c>
      <c r="V2951" s="13">
        <f t="shared" si="415"/>
        <v>42767</v>
      </c>
      <c r="W2951" s="14">
        <f t="shared" si="416"/>
        <v>42788</v>
      </c>
      <c r="X2951" s="1" t="str">
        <f t="shared" si="417"/>
        <v>Wednesday</v>
      </c>
      <c r="Y2951" s="2">
        <v>0.77596064814814814</v>
      </c>
      <c r="Z2951" s="2">
        <f t="shared" si="418"/>
        <v>0.79166666666666663</v>
      </c>
      <c r="AA2951">
        <f>1</f>
        <v>1</v>
      </c>
      <c r="AB2951" s="1">
        <v>42788</v>
      </c>
      <c r="AC2951" s="13">
        <f t="shared" si="419"/>
        <v>42767</v>
      </c>
      <c r="AD2951" s="14">
        <f t="shared" si="420"/>
        <v>42788</v>
      </c>
      <c r="AE2951" s="1" t="str">
        <f t="shared" si="421"/>
        <v>Wednesday</v>
      </c>
      <c r="AF2951" s="2">
        <v>0.78442129629629631</v>
      </c>
      <c r="AG2951" s="2">
        <f t="shared" si="422"/>
        <v>0.79166666666666663</v>
      </c>
      <c r="AH2951" t="s">
        <v>27</v>
      </c>
    </row>
    <row r="2952" spans="1:34" x14ac:dyDescent="0.2">
      <c r="A2952">
        <v>1200673</v>
      </c>
      <c r="B2952" t="s">
        <v>20</v>
      </c>
      <c r="C2952" t="s">
        <v>155</v>
      </c>
      <c r="D2952" t="s">
        <v>22</v>
      </c>
      <c r="E2952">
        <v>53219</v>
      </c>
      <c r="F2952" t="s">
        <v>23</v>
      </c>
      <c r="G2952" t="s">
        <v>97</v>
      </c>
      <c r="H2952">
        <v>5548</v>
      </c>
      <c r="I2952" t="s">
        <v>60</v>
      </c>
      <c r="J2952">
        <f>VLOOKUP(I2952,[1]Key!$A$1:$C$72,2,FALSE)</f>
        <v>43.066893999999998</v>
      </c>
      <c r="K2952">
        <f>VLOOKUP(I2952,[1]Key!$A$1:$C$72,3,FALSE)</f>
        <v>-87.877936000000005</v>
      </c>
      <c r="L2952" t="s">
        <v>63</v>
      </c>
      <c r="M2952">
        <f>VLOOKUP(L2952,[1]Key!$A$1:$C$72,2,FALSE)</f>
        <v>43.078530000000001</v>
      </c>
      <c r="N2952">
        <f>VLOOKUP(L2952,[1]Key!$A$1:$C$72,3,FALSE)</f>
        <v>-87.882620000000003</v>
      </c>
      <c r="O2952">
        <v>27</v>
      </c>
      <c r="P2952">
        <v>0</v>
      </c>
      <c r="Q2952">
        <v>4.0999999999999996</v>
      </c>
      <c r="R2952">
        <v>3.8</v>
      </c>
      <c r="S2952">
        <v>162</v>
      </c>
      <c r="T2952">
        <f t="shared" si="414"/>
        <v>-1</v>
      </c>
      <c r="U2952" s="1">
        <v>42788</v>
      </c>
      <c r="V2952" s="13">
        <f t="shared" si="415"/>
        <v>42767</v>
      </c>
      <c r="W2952" s="14">
        <f t="shared" si="416"/>
        <v>42788</v>
      </c>
      <c r="X2952" s="1" t="str">
        <f t="shared" si="417"/>
        <v>Wednesday</v>
      </c>
      <c r="Y2952" s="2">
        <v>0.82306712962962969</v>
      </c>
      <c r="Z2952" s="2">
        <f t="shared" si="418"/>
        <v>0.83333333333333326</v>
      </c>
      <c r="AA2952">
        <f>1</f>
        <v>1</v>
      </c>
      <c r="AB2952" s="1">
        <v>42788</v>
      </c>
      <c r="AC2952" s="13">
        <f t="shared" si="419"/>
        <v>42767</v>
      </c>
      <c r="AD2952" s="14">
        <f t="shared" si="420"/>
        <v>42788</v>
      </c>
      <c r="AE2952" s="1" t="str">
        <f t="shared" si="421"/>
        <v>Wednesday</v>
      </c>
      <c r="AF2952" s="2">
        <v>0.84225694444444443</v>
      </c>
      <c r="AG2952" s="2">
        <f t="shared" si="422"/>
        <v>0.83333333333333326</v>
      </c>
      <c r="AH2952" t="s">
        <v>27</v>
      </c>
    </row>
    <row r="2953" spans="1:34" x14ac:dyDescent="0.2">
      <c r="A2953">
        <v>1425087</v>
      </c>
      <c r="B2953" t="s">
        <v>20</v>
      </c>
      <c r="C2953" t="s">
        <v>96</v>
      </c>
      <c r="D2953" t="s">
        <v>22</v>
      </c>
      <c r="E2953">
        <v>53212</v>
      </c>
      <c r="F2953" t="s">
        <v>23</v>
      </c>
      <c r="G2953" t="s">
        <v>24</v>
      </c>
      <c r="H2953">
        <v>11077</v>
      </c>
      <c r="I2953" t="s">
        <v>39</v>
      </c>
      <c r="J2953">
        <f>VLOOKUP(I2953,[1]Key!$A$1:$C$72,2,FALSE)</f>
        <v>43.03913</v>
      </c>
      <c r="K2953">
        <f>VLOOKUP(I2953,[1]Key!$A$1:$C$72,3,FALSE)</f>
        <v>-87.916150000000002</v>
      </c>
      <c r="L2953" t="s">
        <v>81</v>
      </c>
      <c r="M2953">
        <f>VLOOKUP(L2953,[1]Key!$A$1:$C$72,2,FALSE)</f>
        <v>43.06033</v>
      </c>
      <c r="N2953">
        <f>VLOOKUP(L2953,[1]Key!$A$1:$C$72,3,FALSE)</f>
        <v>-87.89546</v>
      </c>
      <c r="O2953">
        <v>13</v>
      </c>
      <c r="P2953">
        <v>0</v>
      </c>
      <c r="Q2953">
        <v>2</v>
      </c>
      <c r="R2953">
        <v>1.9</v>
      </c>
      <c r="S2953">
        <v>78</v>
      </c>
      <c r="T2953">
        <f t="shared" si="414"/>
        <v>-1</v>
      </c>
      <c r="U2953" s="1">
        <v>42788</v>
      </c>
      <c r="V2953" s="13">
        <f t="shared" si="415"/>
        <v>42767</v>
      </c>
      <c r="W2953" s="14">
        <f t="shared" si="416"/>
        <v>42788</v>
      </c>
      <c r="X2953" s="1" t="str">
        <f t="shared" si="417"/>
        <v>Wednesday</v>
      </c>
      <c r="Y2953" s="2">
        <v>0.88115740740740733</v>
      </c>
      <c r="Z2953" s="2">
        <f t="shared" si="418"/>
        <v>0.875</v>
      </c>
      <c r="AA2953">
        <f>1</f>
        <v>1</v>
      </c>
      <c r="AB2953" s="1">
        <v>42788</v>
      </c>
      <c r="AC2953" s="13">
        <f t="shared" si="419"/>
        <v>42767</v>
      </c>
      <c r="AD2953" s="14">
        <f t="shared" si="420"/>
        <v>42788</v>
      </c>
      <c r="AE2953" s="1" t="str">
        <f t="shared" si="421"/>
        <v>Wednesday</v>
      </c>
      <c r="AF2953" s="2">
        <v>0.8899421296296296</v>
      </c>
      <c r="AG2953" s="2">
        <f t="shared" si="422"/>
        <v>0.875</v>
      </c>
      <c r="AH2953" t="s">
        <v>27</v>
      </c>
    </row>
    <row r="2954" spans="1:34" x14ac:dyDescent="0.2">
      <c r="A2954">
        <v>1357250</v>
      </c>
      <c r="B2954" t="s">
        <v>20</v>
      </c>
      <c r="C2954" t="s">
        <v>28</v>
      </c>
      <c r="D2954" t="s">
        <v>22</v>
      </c>
      <c r="E2954">
        <v>53202</v>
      </c>
      <c r="F2954" t="s">
        <v>23</v>
      </c>
      <c r="G2954" t="s">
        <v>24</v>
      </c>
      <c r="H2954">
        <v>45</v>
      </c>
      <c r="I2954" t="s">
        <v>80</v>
      </c>
      <c r="J2954">
        <f>VLOOKUP(I2954,[1]Key!$A$1:$C$72,2,FALSE)</f>
        <v>43.052460000000004</v>
      </c>
      <c r="K2954">
        <f>VLOOKUP(I2954,[1]Key!$A$1:$C$72,3,FALSE)</f>
        <v>-87.891000000000005</v>
      </c>
      <c r="L2954" t="s">
        <v>41</v>
      </c>
      <c r="M2954">
        <f>VLOOKUP(L2954,[1]Key!$A$1:$C$72,2,FALSE)</f>
        <v>43.04824</v>
      </c>
      <c r="N2954">
        <f>VLOOKUP(L2954,[1]Key!$A$1:$C$72,3,FALSE)</f>
        <v>-87.904970000000006</v>
      </c>
      <c r="O2954">
        <v>5</v>
      </c>
      <c r="P2954">
        <v>0</v>
      </c>
      <c r="Q2954">
        <v>0.8</v>
      </c>
      <c r="R2954">
        <v>0.7</v>
      </c>
      <c r="S2954">
        <v>30</v>
      </c>
      <c r="T2954">
        <f t="shared" si="414"/>
        <v>-1</v>
      </c>
      <c r="U2954" s="1">
        <v>42788</v>
      </c>
      <c r="V2954" s="13">
        <f t="shared" si="415"/>
        <v>42767</v>
      </c>
      <c r="W2954" s="14">
        <f t="shared" si="416"/>
        <v>42788</v>
      </c>
      <c r="X2954" s="1" t="str">
        <f t="shared" si="417"/>
        <v>Wednesday</v>
      </c>
      <c r="Y2954" s="2">
        <v>0.88334490740740745</v>
      </c>
      <c r="Z2954" s="2">
        <f t="shared" si="418"/>
        <v>0.875</v>
      </c>
      <c r="AA2954">
        <f>1</f>
        <v>1</v>
      </c>
      <c r="AB2954" s="1">
        <v>42788</v>
      </c>
      <c r="AC2954" s="13">
        <f t="shared" si="419"/>
        <v>42767</v>
      </c>
      <c r="AD2954" s="14">
        <f t="shared" si="420"/>
        <v>42788</v>
      </c>
      <c r="AE2954" s="1" t="str">
        <f t="shared" si="421"/>
        <v>Wednesday</v>
      </c>
      <c r="AF2954" s="2">
        <v>0.8872916666666667</v>
      </c>
      <c r="AG2954" s="2">
        <f t="shared" si="422"/>
        <v>0.875</v>
      </c>
      <c r="AH2954" t="s">
        <v>27</v>
      </c>
    </row>
    <row r="2955" spans="1:34" x14ac:dyDescent="0.2">
      <c r="A2955">
        <v>1298099</v>
      </c>
      <c r="B2955" t="s">
        <v>20</v>
      </c>
      <c r="C2955" t="s">
        <v>28</v>
      </c>
      <c r="D2955" t="s">
        <v>22</v>
      </c>
      <c r="E2955">
        <v>53233</v>
      </c>
      <c r="F2955" t="s">
        <v>23</v>
      </c>
      <c r="G2955" t="s">
        <v>24</v>
      </c>
      <c r="H2955">
        <v>5530</v>
      </c>
      <c r="I2955" t="s">
        <v>31</v>
      </c>
      <c r="J2955">
        <f>VLOOKUP(I2955,[1]Key!$A$1:$C$72,2,FALSE)</f>
        <v>43.03519</v>
      </c>
      <c r="K2955">
        <f>VLOOKUP(I2955,[1]Key!$A$1:$C$72,3,FALSE)</f>
        <v>-87.907390000000007</v>
      </c>
      <c r="L2955" t="s">
        <v>36</v>
      </c>
      <c r="M2955">
        <f>VLOOKUP(L2955,[1]Key!$A$1:$C$72,2,FALSE)</f>
        <v>43.038580000000003</v>
      </c>
      <c r="N2955">
        <f>VLOOKUP(L2955,[1]Key!$A$1:$C$72,3,FALSE)</f>
        <v>-87.90934</v>
      </c>
      <c r="O2955">
        <v>2</v>
      </c>
      <c r="P2955">
        <v>0</v>
      </c>
      <c r="Q2955">
        <v>0.3</v>
      </c>
      <c r="R2955">
        <v>0.3</v>
      </c>
      <c r="S2955">
        <v>12</v>
      </c>
      <c r="T2955">
        <f t="shared" si="414"/>
        <v>-1</v>
      </c>
      <c r="U2955" s="1">
        <v>42788</v>
      </c>
      <c r="V2955" s="13">
        <f t="shared" si="415"/>
        <v>42767</v>
      </c>
      <c r="W2955" s="14">
        <f t="shared" si="416"/>
        <v>42788</v>
      </c>
      <c r="X2955" s="1" t="str">
        <f t="shared" si="417"/>
        <v>Wednesday</v>
      </c>
      <c r="Y2955" s="2">
        <v>0.89585648148148145</v>
      </c>
      <c r="Z2955" s="2">
        <f t="shared" si="418"/>
        <v>0.91666666666666663</v>
      </c>
      <c r="AA2955">
        <f>1</f>
        <v>1</v>
      </c>
      <c r="AB2955" s="1">
        <v>42788</v>
      </c>
      <c r="AC2955" s="13">
        <f t="shared" si="419"/>
        <v>42767</v>
      </c>
      <c r="AD2955" s="14">
        <f t="shared" si="420"/>
        <v>42788</v>
      </c>
      <c r="AE2955" s="1" t="str">
        <f t="shared" si="421"/>
        <v>Wednesday</v>
      </c>
      <c r="AF2955" s="2">
        <v>0.89774305555555556</v>
      </c>
      <c r="AG2955" s="2">
        <f t="shared" si="422"/>
        <v>0.91666666666666663</v>
      </c>
      <c r="AH2955" t="s">
        <v>27</v>
      </c>
    </row>
    <row r="2956" spans="1:34" x14ac:dyDescent="0.2">
      <c r="A2956">
        <v>1466945</v>
      </c>
      <c r="B2956" t="s">
        <v>20</v>
      </c>
      <c r="C2956" t="s">
        <v>28</v>
      </c>
      <c r="D2956" t="s">
        <v>22</v>
      </c>
      <c r="E2956">
        <v>53211</v>
      </c>
      <c r="F2956" t="s">
        <v>23</v>
      </c>
      <c r="G2956" t="s">
        <v>24</v>
      </c>
      <c r="H2956">
        <v>5512</v>
      </c>
      <c r="I2956" t="s">
        <v>93</v>
      </c>
      <c r="J2956">
        <f>VLOOKUP(I2956,[1]Key!$A$1:$C$72,2,FALSE)</f>
        <v>43.069021999999997</v>
      </c>
      <c r="K2956">
        <f>VLOOKUP(I2956,[1]Key!$A$1:$C$72,3,FALSE)</f>
        <v>-87.887940999999998</v>
      </c>
      <c r="L2956" t="s">
        <v>76</v>
      </c>
      <c r="M2956">
        <f>VLOOKUP(L2956,[1]Key!$A$1:$C$72,2,FALSE)</f>
        <v>43.063749000000001</v>
      </c>
      <c r="N2956">
        <f>VLOOKUP(L2956,[1]Key!$A$1:$C$72,3,FALSE)</f>
        <v>-87.887962999999999</v>
      </c>
      <c r="O2956">
        <v>13</v>
      </c>
      <c r="P2956">
        <v>0</v>
      </c>
      <c r="Q2956">
        <v>2</v>
      </c>
      <c r="R2956">
        <v>1.9</v>
      </c>
      <c r="S2956">
        <v>78</v>
      </c>
      <c r="T2956">
        <f t="shared" si="414"/>
        <v>-1</v>
      </c>
      <c r="U2956" s="1">
        <v>42788</v>
      </c>
      <c r="V2956" s="13">
        <f t="shared" si="415"/>
        <v>42767</v>
      </c>
      <c r="W2956" s="14">
        <f t="shared" si="416"/>
        <v>42788</v>
      </c>
      <c r="X2956" s="1" t="str">
        <f t="shared" si="417"/>
        <v>Wednesday</v>
      </c>
      <c r="Y2956" s="2">
        <v>0.9210532407407408</v>
      </c>
      <c r="Z2956" s="2">
        <f t="shared" si="418"/>
        <v>0.91666666666666663</v>
      </c>
      <c r="AA2956">
        <f>1</f>
        <v>1</v>
      </c>
      <c r="AB2956" s="1">
        <v>42788</v>
      </c>
      <c r="AC2956" s="13">
        <f t="shared" si="419"/>
        <v>42767</v>
      </c>
      <c r="AD2956" s="14">
        <f t="shared" si="420"/>
        <v>42788</v>
      </c>
      <c r="AE2956" s="1" t="str">
        <f t="shared" si="421"/>
        <v>Wednesday</v>
      </c>
      <c r="AF2956" s="2">
        <v>0.93039351851851848</v>
      </c>
      <c r="AG2956" s="2">
        <f t="shared" si="422"/>
        <v>0.91666666666666663</v>
      </c>
      <c r="AH2956" t="s">
        <v>27</v>
      </c>
    </row>
    <row r="2957" spans="1:34" x14ac:dyDescent="0.2">
      <c r="A2957">
        <v>1255543</v>
      </c>
      <c r="B2957" t="s">
        <v>20</v>
      </c>
      <c r="C2957" t="s">
        <v>117</v>
      </c>
      <c r="D2957" t="s">
        <v>22</v>
      </c>
      <c r="E2957">
        <v>53105</v>
      </c>
      <c r="F2957" t="s">
        <v>23</v>
      </c>
      <c r="G2957" t="s">
        <v>97</v>
      </c>
      <c r="H2957">
        <v>189</v>
      </c>
      <c r="I2957" t="s">
        <v>81</v>
      </c>
      <c r="J2957">
        <f>VLOOKUP(I2957,[1]Key!$A$1:$C$72,2,FALSE)</f>
        <v>43.06033</v>
      </c>
      <c r="K2957">
        <f>VLOOKUP(I2957,[1]Key!$A$1:$C$72,3,FALSE)</f>
        <v>-87.89546</v>
      </c>
      <c r="L2957" t="s">
        <v>62</v>
      </c>
      <c r="M2957">
        <f>VLOOKUP(L2957,[1]Key!$A$1:$C$72,2,FALSE)</f>
        <v>43.058010000000003</v>
      </c>
      <c r="N2957">
        <f>VLOOKUP(L2957,[1]Key!$A$1:$C$72,3,FALSE)</f>
        <v>-87.877300000000005</v>
      </c>
      <c r="O2957">
        <v>15</v>
      </c>
      <c r="P2957">
        <v>0</v>
      </c>
      <c r="Q2957">
        <v>2.2999999999999998</v>
      </c>
      <c r="R2957">
        <v>2.1</v>
      </c>
      <c r="S2957">
        <v>90</v>
      </c>
      <c r="T2957">
        <f t="shared" si="414"/>
        <v>-1</v>
      </c>
      <c r="U2957" s="1">
        <v>42788</v>
      </c>
      <c r="V2957" s="13">
        <f t="shared" si="415"/>
        <v>42767</v>
      </c>
      <c r="W2957" s="14">
        <f t="shared" si="416"/>
        <v>42788</v>
      </c>
      <c r="X2957" s="1" t="str">
        <f t="shared" si="417"/>
        <v>Wednesday</v>
      </c>
      <c r="Y2957" s="2">
        <v>0.96717592592592594</v>
      </c>
      <c r="Z2957" s="2">
        <f t="shared" si="418"/>
        <v>0.95833333333333326</v>
      </c>
      <c r="AA2957">
        <f>1</f>
        <v>1</v>
      </c>
      <c r="AB2957" s="1">
        <v>42788</v>
      </c>
      <c r="AC2957" s="13">
        <f t="shared" si="419"/>
        <v>42767</v>
      </c>
      <c r="AD2957" s="14">
        <f t="shared" si="420"/>
        <v>42788</v>
      </c>
      <c r="AE2957" s="1" t="str">
        <f t="shared" si="421"/>
        <v>Wednesday</v>
      </c>
      <c r="AF2957" s="2">
        <v>0.97711805555555553</v>
      </c>
      <c r="AG2957" s="2">
        <f t="shared" si="422"/>
        <v>0.95833333333333326</v>
      </c>
      <c r="AH2957" t="s">
        <v>27</v>
      </c>
    </row>
    <row r="2958" spans="1:34" x14ac:dyDescent="0.2">
      <c r="A2958">
        <v>1370752</v>
      </c>
      <c r="B2958" t="s">
        <v>20</v>
      </c>
      <c r="C2958" t="s">
        <v>117</v>
      </c>
      <c r="D2958" t="s">
        <v>22</v>
      </c>
      <c r="E2958">
        <v>53105</v>
      </c>
      <c r="F2958" t="s">
        <v>23</v>
      </c>
      <c r="G2958" t="s">
        <v>24</v>
      </c>
      <c r="H2958">
        <v>44</v>
      </c>
      <c r="I2958" t="s">
        <v>62</v>
      </c>
      <c r="J2958">
        <f>VLOOKUP(I2958,[1]Key!$A$1:$C$72,2,FALSE)</f>
        <v>43.058010000000003</v>
      </c>
      <c r="K2958">
        <f>VLOOKUP(I2958,[1]Key!$A$1:$C$72,3,FALSE)</f>
        <v>-87.877300000000005</v>
      </c>
      <c r="L2958" t="s">
        <v>78</v>
      </c>
      <c r="M2958">
        <f>VLOOKUP(L2958,[1]Key!$A$1:$C$72,2,FALSE)</f>
        <v>43.060250000000003</v>
      </c>
      <c r="N2958">
        <f>VLOOKUP(L2958,[1]Key!$A$1:$C$72,3,FALSE)</f>
        <v>-87.892169999999993</v>
      </c>
      <c r="O2958">
        <v>14</v>
      </c>
      <c r="P2958">
        <v>0</v>
      </c>
      <c r="Q2958">
        <v>2.1</v>
      </c>
      <c r="R2958">
        <v>2</v>
      </c>
      <c r="S2958">
        <v>84</v>
      </c>
      <c r="T2958">
        <f t="shared" si="414"/>
        <v>-1</v>
      </c>
      <c r="U2958" s="1">
        <v>42789</v>
      </c>
      <c r="V2958" s="13">
        <f t="shared" si="415"/>
        <v>42767</v>
      </c>
      <c r="W2958" s="14">
        <f t="shared" si="416"/>
        <v>42789</v>
      </c>
      <c r="X2958" s="1" t="str">
        <f t="shared" si="417"/>
        <v>Thursday</v>
      </c>
      <c r="Y2958" s="2">
        <v>1.1446759259259261E-2</v>
      </c>
      <c r="Z2958" s="2">
        <f t="shared" si="418"/>
        <v>0</v>
      </c>
      <c r="AA2958">
        <f>1</f>
        <v>1</v>
      </c>
      <c r="AB2958" s="1">
        <v>42789</v>
      </c>
      <c r="AC2958" s="13">
        <f t="shared" si="419"/>
        <v>42767</v>
      </c>
      <c r="AD2958" s="14">
        <f t="shared" si="420"/>
        <v>42789</v>
      </c>
      <c r="AE2958" s="1" t="str">
        <f t="shared" si="421"/>
        <v>Thursday</v>
      </c>
      <c r="AF2958" s="2">
        <v>2.1377314814814818E-2</v>
      </c>
      <c r="AG2958" s="2">
        <f t="shared" si="422"/>
        <v>4.1666666666666664E-2</v>
      </c>
      <c r="AH2958" t="s">
        <v>27</v>
      </c>
    </row>
    <row r="2959" spans="1:34" x14ac:dyDescent="0.2">
      <c r="A2959">
        <v>825934</v>
      </c>
      <c r="B2959" t="s">
        <v>20</v>
      </c>
      <c r="C2959" t="s">
        <v>28</v>
      </c>
      <c r="D2959" t="s">
        <v>22</v>
      </c>
      <c r="E2959">
        <v>53208</v>
      </c>
      <c r="F2959" t="s">
        <v>23</v>
      </c>
      <c r="G2959" t="s">
        <v>24</v>
      </c>
      <c r="H2959">
        <v>959</v>
      </c>
      <c r="I2959" t="s">
        <v>29</v>
      </c>
      <c r="J2959">
        <f>VLOOKUP(I2959,[1]Key!$A$1:$C$72,2,FALSE)</f>
        <v>43.042490000000001</v>
      </c>
      <c r="K2959">
        <f>VLOOKUP(I2959,[1]Key!$A$1:$C$72,3,FALSE)</f>
        <v>-87.909959999999998</v>
      </c>
      <c r="L2959" t="s">
        <v>73</v>
      </c>
      <c r="M2959">
        <f>VLOOKUP(L2959,[1]Key!$A$1:$C$72,2,FALSE)</f>
        <v>43.040349999999997</v>
      </c>
      <c r="N2959">
        <f>VLOOKUP(L2959,[1]Key!$A$1:$C$72,3,FALSE)</f>
        <v>-87.920760000000001</v>
      </c>
      <c r="O2959">
        <v>9</v>
      </c>
      <c r="P2959">
        <v>0</v>
      </c>
      <c r="Q2959">
        <v>1.4</v>
      </c>
      <c r="R2959">
        <v>1.3</v>
      </c>
      <c r="S2959">
        <v>54</v>
      </c>
      <c r="T2959">
        <f t="shared" si="414"/>
        <v>-1</v>
      </c>
      <c r="U2959" s="1">
        <v>42789</v>
      </c>
      <c r="V2959" s="13">
        <f t="shared" si="415"/>
        <v>42767</v>
      </c>
      <c r="W2959" s="14">
        <f t="shared" si="416"/>
        <v>42789</v>
      </c>
      <c r="X2959" s="1" t="str">
        <f t="shared" si="417"/>
        <v>Thursday</v>
      </c>
      <c r="Y2959" s="2">
        <v>0.32077546296296294</v>
      </c>
      <c r="Z2959" s="2">
        <f t="shared" si="418"/>
        <v>0.33333333333333331</v>
      </c>
      <c r="AA2959">
        <f>1</f>
        <v>1</v>
      </c>
      <c r="AB2959" s="1">
        <v>42789</v>
      </c>
      <c r="AC2959" s="13">
        <f t="shared" si="419"/>
        <v>42767</v>
      </c>
      <c r="AD2959" s="14">
        <f t="shared" si="420"/>
        <v>42789</v>
      </c>
      <c r="AE2959" s="1" t="str">
        <f t="shared" si="421"/>
        <v>Thursday</v>
      </c>
      <c r="AF2959" s="2">
        <v>0.32675925925925925</v>
      </c>
      <c r="AG2959" s="2">
        <f t="shared" si="422"/>
        <v>0.33333333333333331</v>
      </c>
      <c r="AH2959" t="s">
        <v>27</v>
      </c>
    </row>
    <row r="2960" spans="1:34" x14ac:dyDescent="0.2">
      <c r="A2960">
        <v>1004235</v>
      </c>
      <c r="B2960" t="s">
        <v>20</v>
      </c>
      <c r="C2960" t="s">
        <v>28</v>
      </c>
      <c r="D2960" t="s">
        <v>22</v>
      </c>
      <c r="E2960">
        <v>53203</v>
      </c>
      <c r="F2960" t="s">
        <v>23</v>
      </c>
      <c r="G2960" t="s">
        <v>24</v>
      </c>
      <c r="H2960">
        <v>317</v>
      </c>
      <c r="I2960" t="s">
        <v>41</v>
      </c>
      <c r="J2960">
        <f>VLOOKUP(I2960,[1]Key!$A$1:$C$72,2,FALSE)</f>
        <v>43.04824</v>
      </c>
      <c r="K2960">
        <f>VLOOKUP(I2960,[1]Key!$A$1:$C$72,3,FALSE)</f>
        <v>-87.904970000000006</v>
      </c>
      <c r="L2960" t="s">
        <v>40</v>
      </c>
      <c r="M2960">
        <f>VLOOKUP(L2960,[1]Key!$A$1:$C$72,2,FALSE)</f>
        <v>43.031480000000002</v>
      </c>
      <c r="N2960">
        <f>VLOOKUP(L2960,[1]Key!$A$1:$C$72,3,FALSE)</f>
        <v>-87.908169999999998</v>
      </c>
      <c r="O2960">
        <v>10</v>
      </c>
      <c r="P2960">
        <v>0</v>
      </c>
      <c r="Q2960">
        <v>1.5</v>
      </c>
      <c r="R2960">
        <v>1.4</v>
      </c>
      <c r="S2960">
        <v>60</v>
      </c>
      <c r="T2960">
        <f t="shared" si="414"/>
        <v>-1</v>
      </c>
      <c r="U2960" s="1">
        <v>42789</v>
      </c>
      <c r="V2960" s="13">
        <f t="shared" si="415"/>
        <v>42767</v>
      </c>
      <c r="W2960" s="14">
        <f t="shared" si="416"/>
        <v>42789</v>
      </c>
      <c r="X2960" s="1" t="str">
        <f t="shared" si="417"/>
        <v>Thursday</v>
      </c>
      <c r="Y2960" s="2">
        <v>0.38005787037037037</v>
      </c>
      <c r="Z2960" s="2">
        <f t="shared" si="418"/>
        <v>0.375</v>
      </c>
      <c r="AA2960">
        <f>1</f>
        <v>1</v>
      </c>
      <c r="AB2960" s="1">
        <v>42789</v>
      </c>
      <c r="AC2960" s="13">
        <f t="shared" si="419"/>
        <v>42767</v>
      </c>
      <c r="AD2960" s="14">
        <f t="shared" si="420"/>
        <v>42789</v>
      </c>
      <c r="AE2960" s="1" t="str">
        <f t="shared" si="421"/>
        <v>Thursday</v>
      </c>
      <c r="AF2960" s="2">
        <v>0.38716435185185188</v>
      </c>
      <c r="AG2960" s="2">
        <f t="shared" si="422"/>
        <v>0.375</v>
      </c>
      <c r="AH2960" t="s">
        <v>27</v>
      </c>
    </row>
    <row r="2961" spans="1:34" x14ac:dyDescent="0.2">
      <c r="A2961">
        <v>1260485</v>
      </c>
      <c r="B2961" t="s">
        <v>20</v>
      </c>
      <c r="C2961" t="s">
        <v>102</v>
      </c>
      <c r="D2961" t="s">
        <v>22</v>
      </c>
      <c r="E2961">
        <v>53211</v>
      </c>
      <c r="F2961" t="s">
        <v>23</v>
      </c>
      <c r="G2961" t="s">
        <v>24</v>
      </c>
      <c r="H2961">
        <v>5419</v>
      </c>
      <c r="I2961" t="s">
        <v>43</v>
      </c>
      <c r="J2961">
        <f>VLOOKUP(I2961,[1]Key!$A$1:$C$72,2,FALSE)</f>
        <v>43.03886</v>
      </c>
      <c r="K2961">
        <f>VLOOKUP(I2961,[1]Key!$A$1:$C$72,3,FALSE)</f>
        <v>-87.902720000000002</v>
      </c>
      <c r="L2961" t="s">
        <v>32</v>
      </c>
      <c r="M2961">
        <f>VLOOKUP(L2961,[1]Key!$A$1:$C$72,2,FALSE)</f>
        <v>43.038719999999998</v>
      </c>
      <c r="N2961">
        <f>VLOOKUP(L2961,[1]Key!$A$1:$C$72,3,FALSE)</f>
        <v>-87.905339999999995</v>
      </c>
      <c r="O2961">
        <v>2</v>
      </c>
      <c r="P2961">
        <v>0</v>
      </c>
      <c r="Q2961">
        <v>0.3</v>
      </c>
      <c r="R2961">
        <v>0.3</v>
      </c>
      <c r="S2961">
        <v>12</v>
      </c>
      <c r="T2961">
        <f t="shared" si="414"/>
        <v>-1</v>
      </c>
      <c r="U2961" s="1">
        <v>42789</v>
      </c>
      <c r="V2961" s="13">
        <f t="shared" si="415"/>
        <v>42767</v>
      </c>
      <c r="W2961" s="14">
        <f t="shared" si="416"/>
        <v>42789</v>
      </c>
      <c r="X2961" s="1" t="str">
        <f t="shared" si="417"/>
        <v>Thursday</v>
      </c>
      <c r="Y2961" s="2">
        <v>0.52399305555555553</v>
      </c>
      <c r="Z2961" s="2">
        <f t="shared" si="418"/>
        <v>0.54166666666666663</v>
      </c>
      <c r="AA2961">
        <f>1</f>
        <v>1</v>
      </c>
      <c r="AB2961" s="1">
        <v>42789</v>
      </c>
      <c r="AC2961" s="13">
        <f t="shared" si="419"/>
        <v>42767</v>
      </c>
      <c r="AD2961" s="14">
        <f t="shared" si="420"/>
        <v>42789</v>
      </c>
      <c r="AE2961" s="1" t="str">
        <f t="shared" si="421"/>
        <v>Thursday</v>
      </c>
      <c r="AF2961" s="2">
        <v>0.52542824074074079</v>
      </c>
      <c r="AG2961" s="2">
        <f t="shared" si="422"/>
        <v>0.54166666666666663</v>
      </c>
      <c r="AH2961" t="s">
        <v>27</v>
      </c>
    </row>
    <row r="2962" spans="1:34" x14ac:dyDescent="0.2">
      <c r="A2962">
        <v>1260485</v>
      </c>
      <c r="B2962" t="s">
        <v>20</v>
      </c>
      <c r="C2962" t="s">
        <v>102</v>
      </c>
      <c r="D2962" t="s">
        <v>22</v>
      </c>
      <c r="E2962">
        <v>53211</v>
      </c>
      <c r="F2962" t="s">
        <v>23</v>
      </c>
      <c r="G2962" t="s">
        <v>24</v>
      </c>
      <c r="H2962">
        <v>5589</v>
      </c>
      <c r="I2962" t="s">
        <v>32</v>
      </c>
      <c r="J2962">
        <f>VLOOKUP(I2962,[1]Key!$A$1:$C$72,2,FALSE)</f>
        <v>43.038719999999998</v>
      </c>
      <c r="K2962">
        <f>VLOOKUP(I2962,[1]Key!$A$1:$C$72,3,FALSE)</f>
        <v>-87.905339999999995</v>
      </c>
      <c r="L2962" t="s">
        <v>36</v>
      </c>
      <c r="M2962">
        <f>VLOOKUP(L2962,[1]Key!$A$1:$C$72,2,FALSE)</f>
        <v>43.038580000000003</v>
      </c>
      <c r="N2962">
        <f>VLOOKUP(L2962,[1]Key!$A$1:$C$72,3,FALSE)</f>
        <v>-87.90934</v>
      </c>
      <c r="O2962">
        <v>2</v>
      </c>
      <c r="P2962">
        <v>0</v>
      </c>
      <c r="Q2962">
        <v>0.3</v>
      </c>
      <c r="R2962">
        <v>0.3</v>
      </c>
      <c r="S2962">
        <v>12</v>
      </c>
      <c r="T2962">
        <f t="shared" si="414"/>
        <v>-1</v>
      </c>
      <c r="U2962" s="1">
        <v>42789</v>
      </c>
      <c r="V2962" s="13">
        <f t="shared" si="415"/>
        <v>42767</v>
      </c>
      <c r="W2962" s="14">
        <f t="shared" si="416"/>
        <v>42789</v>
      </c>
      <c r="X2962" s="1" t="str">
        <f t="shared" si="417"/>
        <v>Thursday</v>
      </c>
      <c r="Y2962" s="2">
        <v>0.71045138888888892</v>
      </c>
      <c r="Z2962" s="2">
        <f t="shared" si="418"/>
        <v>0.70833333333333326</v>
      </c>
      <c r="AA2962">
        <f>1</f>
        <v>1</v>
      </c>
      <c r="AB2962" s="1">
        <v>42789</v>
      </c>
      <c r="AC2962" s="13">
        <f t="shared" si="419"/>
        <v>42767</v>
      </c>
      <c r="AD2962" s="14">
        <f t="shared" si="420"/>
        <v>42789</v>
      </c>
      <c r="AE2962" s="1" t="str">
        <f t="shared" si="421"/>
        <v>Thursday</v>
      </c>
      <c r="AF2962" s="2">
        <v>0.71245370370370376</v>
      </c>
      <c r="AG2962" s="2">
        <f t="shared" si="422"/>
        <v>0.70833333333333326</v>
      </c>
      <c r="AH2962" t="s">
        <v>27</v>
      </c>
    </row>
    <row r="2963" spans="1:34" x14ac:dyDescent="0.2">
      <c r="A2963">
        <v>993392</v>
      </c>
      <c r="B2963" t="s">
        <v>20</v>
      </c>
      <c r="C2963" t="s">
        <v>28</v>
      </c>
      <c r="D2963" t="s">
        <v>22</v>
      </c>
      <c r="E2963">
        <v>53211</v>
      </c>
      <c r="F2963" t="s">
        <v>23</v>
      </c>
      <c r="G2963" t="s">
        <v>24</v>
      </c>
      <c r="H2963">
        <v>11113</v>
      </c>
      <c r="I2963" t="s">
        <v>63</v>
      </c>
      <c r="J2963">
        <f>VLOOKUP(I2963,[1]Key!$A$1:$C$72,2,FALSE)</f>
        <v>43.078530000000001</v>
      </c>
      <c r="K2963">
        <f>VLOOKUP(I2963,[1]Key!$A$1:$C$72,3,FALSE)</f>
        <v>-87.882620000000003</v>
      </c>
      <c r="L2963" t="s">
        <v>63</v>
      </c>
      <c r="M2963">
        <f>VLOOKUP(L2963,[1]Key!$A$1:$C$72,2,FALSE)</f>
        <v>43.078530000000001</v>
      </c>
      <c r="N2963">
        <f>VLOOKUP(L2963,[1]Key!$A$1:$C$72,3,FALSE)</f>
        <v>-87.882620000000003</v>
      </c>
      <c r="O2963">
        <v>1</v>
      </c>
      <c r="P2963">
        <v>0</v>
      </c>
      <c r="Q2963">
        <v>0.2</v>
      </c>
      <c r="R2963">
        <v>0.1</v>
      </c>
      <c r="S2963">
        <v>6</v>
      </c>
      <c r="T2963">
        <f t="shared" si="414"/>
        <v>-1</v>
      </c>
      <c r="U2963" s="1">
        <v>42789</v>
      </c>
      <c r="V2963" s="13">
        <f t="shared" si="415"/>
        <v>42767</v>
      </c>
      <c r="W2963" s="14">
        <f t="shared" si="416"/>
        <v>42789</v>
      </c>
      <c r="X2963" s="1" t="str">
        <f t="shared" si="417"/>
        <v>Thursday</v>
      </c>
      <c r="Y2963" s="2">
        <v>0.78531249999999997</v>
      </c>
      <c r="Z2963" s="2">
        <f t="shared" si="418"/>
        <v>0.79166666666666663</v>
      </c>
      <c r="AA2963">
        <f>1</f>
        <v>1</v>
      </c>
      <c r="AB2963" s="1">
        <v>42789</v>
      </c>
      <c r="AC2963" s="13">
        <f t="shared" si="419"/>
        <v>42767</v>
      </c>
      <c r="AD2963" s="14">
        <f t="shared" si="420"/>
        <v>42789</v>
      </c>
      <c r="AE2963" s="1" t="str">
        <f t="shared" si="421"/>
        <v>Thursday</v>
      </c>
      <c r="AF2963" s="2">
        <v>0.78559027777777779</v>
      </c>
      <c r="AG2963" s="2">
        <f t="shared" si="422"/>
        <v>0.79166666666666663</v>
      </c>
      <c r="AH2963" t="s">
        <v>35</v>
      </c>
    </row>
    <row r="2964" spans="1:34" x14ac:dyDescent="0.2">
      <c r="A2964">
        <v>993392</v>
      </c>
      <c r="B2964" t="s">
        <v>20</v>
      </c>
      <c r="C2964" t="s">
        <v>28</v>
      </c>
      <c r="D2964" t="s">
        <v>22</v>
      </c>
      <c r="E2964">
        <v>53211</v>
      </c>
      <c r="F2964" t="s">
        <v>23</v>
      </c>
      <c r="G2964" t="s">
        <v>24</v>
      </c>
      <c r="H2964">
        <v>11113</v>
      </c>
      <c r="I2964" t="s">
        <v>63</v>
      </c>
      <c r="J2964">
        <f>VLOOKUP(I2964,[1]Key!$A$1:$C$72,2,FALSE)</f>
        <v>43.078530000000001</v>
      </c>
      <c r="K2964">
        <f>VLOOKUP(I2964,[1]Key!$A$1:$C$72,3,FALSE)</f>
        <v>-87.882620000000003</v>
      </c>
      <c r="L2964" t="s">
        <v>67</v>
      </c>
      <c r="M2964">
        <f>VLOOKUP(L2964,[1]Key!$A$1:$C$72,2,FALSE)</f>
        <v>43.074890000000003</v>
      </c>
      <c r="N2964">
        <f>VLOOKUP(L2964,[1]Key!$A$1:$C$72,3,FALSE)</f>
        <v>-87.882810000000006</v>
      </c>
      <c r="O2964">
        <v>37</v>
      </c>
      <c r="P2964">
        <v>0</v>
      </c>
      <c r="Q2964">
        <v>5.6</v>
      </c>
      <c r="R2964">
        <v>5.3</v>
      </c>
      <c r="S2964">
        <v>222</v>
      </c>
      <c r="T2964">
        <f t="shared" si="414"/>
        <v>-1</v>
      </c>
      <c r="U2964" s="1">
        <v>42789</v>
      </c>
      <c r="V2964" s="13">
        <f t="shared" si="415"/>
        <v>42767</v>
      </c>
      <c r="W2964" s="14">
        <f t="shared" si="416"/>
        <v>42789</v>
      </c>
      <c r="X2964" s="1" t="str">
        <f t="shared" si="417"/>
        <v>Thursday</v>
      </c>
      <c r="Y2964" s="2">
        <v>0.78609953703703705</v>
      </c>
      <c r="Z2964" s="2">
        <f t="shared" si="418"/>
        <v>0.79166666666666663</v>
      </c>
      <c r="AA2964">
        <f>1</f>
        <v>1</v>
      </c>
      <c r="AB2964" s="1">
        <v>42789</v>
      </c>
      <c r="AC2964" s="13">
        <f t="shared" si="419"/>
        <v>42767</v>
      </c>
      <c r="AD2964" s="14">
        <f t="shared" si="420"/>
        <v>42789</v>
      </c>
      <c r="AE2964" s="1" t="str">
        <f t="shared" si="421"/>
        <v>Thursday</v>
      </c>
      <c r="AF2964" s="2">
        <v>0.81177083333333344</v>
      </c>
      <c r="AG2964" s="2">
        <f t="shared" si="422"/>
        <v>0.79166666666666663</v>
      </c>
      <c r="AH2964" t="s">
        <v>27</v>
      </c>
    </row>
    <row r="2965" spans="1:34" x14ac:dyDescent="0.2">
      <c r="A2965">
        <v>1357250</v>
      </c>
      <c r="B2965" t="s">
        <v>20</v>
      </c>
      <c r="C2965" t="s">
        <v>28</v>
      </c>
      <c r="D2965" t="s">
        <v>22</v>
      </c>
      <c r="E2965">
        <v>53202</v>
      </c>
      <c r="F2965" t="s">
        <v>23</v>
      </c>
      <c r="G2965" t="s">
        <v>24</v>
      </c>
      <c r="H2965">
        <v>5573</v>
      </c>
      <c r="I2965" t="s">
        <v>43</v>
      </c>
      <c r="J2965">
        <f>VLOOKUP(I2965,[1]Key!$A$1:$C$72,2,FALSE)</f>
        <v>43.03886</v>
      </c>
      <c r="K2965">
        <f>VLOOKUP(I2965,[1]Key!$A$1:$C$72,3,FALSE)</f>
        <v>-87.902720000000002</v>
      </c>
      <c r="L2965" t="s">
        <v>69</v>
      </c>
      <c r="M2965">
        <f>VLOOKUP(L2965,[1]Key!$A$1:$C$72,2,FALSE)</f>
        <v>43.048200000000001</v>
      </c>
      <c r="N2965">
        <f>VLOOKUP(L2965,[1]Key!$A$1:$C$72,3,FALSE)</f>
        <v>-87.900859999999994</v>
      </c>
      <c r="O2965">
        <v>7</v>
      </c>
      <c r="P2965">
        <v>0</v>
      </c>
      <c r="Q2965">
        <v>1.1000000000000001</v>
      </c>
      <c r="R2965">
        <v>1</v>
      </c>
      <c r="S2965">
        <v>42</v>
      </c>
      <c r="T2965">
        <f t="shared" si="414"/>
        <v>-1</v>
      </c>
      <c r="U2965" s="1">
        <v>42789</v>
      </c>
      <c r="V2965" s="13">
        <f t="shared" si="415"/>
        <v>42767</v>
      </c>
      <c r="W2965" s="14">
        <f t="shared" si="416"/>
        <v>42789</v>
      </c>
      <c r="X2965" s="1" t="str">
        <f t="shared" si="417"/>
        <v>Thursday</v>
      </c>
      <c r="Y2965" s="2">
        <v>0.90089120370370368</v>
      </c>
      <c r="Z2965" s="2">
        <f t="shared" si="418"/>
        <v>0.91666666666666663</v>
      </c>
      <c r="AA2965">
        <f>1</f>
        <v>1</v>
      </c>
      <c r="AB2965" s="1">
        <v>42789</v>
      </c>
      <c r="AC2965" s="13">
        <f t="shared" si="419"/>
        <v>42767</v>
      </c>
      <c r="AD2965" s="14">
        <f t="shared" si="420"/>
        <v>42789</v>
      </c>
      <c r="AE2965" s="1" t="str">
        <f t="shared" si="421"/>
        <v>Thursday</v>
      </c>
      <c r="AF2965" s="2">
        <v>0.9055671296296296</v>
      </c>
      <c r="AG2965" s="2">
        <f t="shared" si="422"/>
        <v>0.91666666666666663</v>
      </c>
      <c r="AH2965" t="s">
        <v>27</v>
      </c>
    </row>
    <row r="2966" spans="1:34" x14ac:dyDescent="0.2">
      <c r="A2966">
        <v>1357250</v>
      </c>
      <c r="B2966" t="s">
        <v>20</v>
      </c>
      <c r="C2966" t="s">
        <v>28</v>
      </c>
      <c r="D2966" t="s">
        <v>22</v>
      </c>
      <c r="E2966">
        <v>53202</v>
      </c>
      <c r="F2966" t="s">
        <v>23</v>
      </c>
      <c r="G2966" t="s">
        <v>24</v>
      </c>
      <c r="H2966">
        <v>5419</v>
      </c>
      <c r="I2966" t="s">
        <v>69</v>
      </c>
      <c r="J2966">
        <f>VLOOKUP(I2966,[1]Key!$A$1:$C$72,2,FALSE)</f>
        <v>43.048200000000001</v>
      </c>
      <c r="K2966">
        <f>VLOOKUP(I2966,[1]Key!$A$1:$C$72,3,FALSE)</f>
        <v>-87.900859999999994</v>
      </c>
      <c r="L2966" t="s">
        <v>43</v>
      </c>
      <c r="M2966">
        <f>VLOOKUP(L2966,[1]Key!$A$1:$C$72,2,FALSE)</f>
        <v>43.03886</v>
      </c>
      <c r="N2966">
        <f>VLOOKUP(L2966,[1]Key!$A$1:$C$72,3,FALSE)</f>
        <v>-87.902720000000002</v>
      </c>
      <c r="O2966">
        <v>4</v>
      </c>
      <c r="P2966">
        <v>0</v>
      </c>
      <c r="Q2966">
        <v>0.6</v>
      </c>
      <c r="R2966">
        <v>0.6</v>
      </c>
      <c r="S2966">
        <v>24</v>
      </c>
      <c r="T2966">
        <f t="shared" si="414"/>
        <v>-1</v>
      </c>
      <c r="U2966" s="1">
        <v>42790</v>
      </c>
      <c r="V2966" s="13">
        <f t="shared" si="415"/>
        <v>42767</v>
      </c>
      <c r="W2966" s="14">
        <f t="shared" si="416"/>
        <v>42790</v>
      </c>
      <c r="X2966" s="1" t="str">
        <f t="shared" si="417"/>
        <v>Friday</v>
      </c>
      <c r="Y2966" s="2">
        <v>0.27576388888888886</v>
      </c>
      <c r="Z2966" s="2">
        <f t="shared" si="418"/>
        <v>0.29166666666666663</v>
      </c>
      <c r="AA2966">
        <f>1</f>
        <v>1</v>
      </c>
      <c r="AB2966" s="1">
        <v>42790</v>
      </c>
      <c r="AC2966" s="13">
        <f t="shared" si="419"/>
        <v>42767</v>
      </c>
      <c r="AD2966" s="14">
        <f t="shared" si="420"/>
        <v>42790</v>
      </c>
      <c r="AE2966" s="1" t="str">
        <f t="shared" si="421"/>
        <v>Friday</v>
      </c>
      <c r="AF2966" s="2">
        <v>0.27858796296296295</v>
      </c>
      <c r="AG2966" s="2">
        <f t="shared" si="422"/>
        <v>0.29166666666666663</v>
      </c>
      <c r="AH2966" t="s">
        <v>27</v>
      </c>
    </row>
    <row r="2967" spans="1:34" x14ac:dyDescent="0.2">
      <c r="A2967">
        <v>1478009</v>
      </c>
      <c r="B2967" t="s">
        <v>20</v>
      </c>
      <c r="C2967" t="s">
        <v>28</v>
      </c>
      <c r="D2967" t="s">
        <v>22</v>
      </c>
      <c r="E2967">
        <v>53211</v>
      </c>
      <c r="F2967" t="s">
        <v>23</v>
      </c>
      <c r="G2967" t="s">
        <v>24</v>
      </c>
      <c r="H2967">
        <v>5494</v>
      </c>
      <c r="I2967" t="s">
        <v>77</v>
      </c>
      <c r="J2967">
        <f>VLOOKUP(I2967,[1]Key!$A$1:$C$72,2,FALSE)</f>
        <v>43.074655999999997</v>
      </c>
      <c r="K2967">
        <f>VLOOKUP(I2967,[1]Key!$A$1:$C$72,3,FALSE)</f>
        <v>-87.889011999999994</v>
      </c>
      <c r="L2967" t="s">
        <v>36</v>
      </c>
      <c r="M2967">
        <f>VLOOKUP(L2967,[1]Key!$A$1:$C$72,2,FALSE)</f>
        <v>43.038580000000003</v>
      </c>
      <c r="N2967">
        <f>VLOOKUP(L2967,[1]Key!$A$1:$C$72,3,FALSE)</f>
        <v>-87.90934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f t="shared" si="414"/>
        <v>-1</v>
      </c>
      <c r="U2967" s="1">
        <v>42790</v>
      </c>
      <c r="V2967" s="13">
        <f t="shared" si="415"/>
        <v>42767</v>
      </c>
      <c r="W2967" s="14">
        <f t="shared" si="416"/>
        <v>42790</v>
      </c>
      <c r="X2967" s="1" t="str">
        <f t="shared" si="417"/>
        <v>Friday</v>
      </c>
      <c r="Y2967" s="2">
        <v>0.32346064814814818</v>
      </c>
      <c r="Z2967" s="2">
        <f t="shared" si="418"/>
        <v>0.33333333333333331</v>
      </c>
      <c r="AA2967">
        <f>1</f>
        <v>1</v>
      </c>
      <c r="AB2967" s="1">
        <v>42790</v>
      </c>
      <c r="AC2967" s="13">
        <f t="shared" si="419"/>
        <v>42767</v>
      </c>
      <c r="AD2967" s="14">
        <f t="shared" si="420"/>
        <v>42790</v>
      </c>
      <c r="AE2967" s="1" t="str">
        <f t="shared" si="421"/>
        <v>Friday</v>
      </c>
      <c r="AF2967" s="2">
        <v>0.32346064814814818</v>
      </c>
      <c r="AG2967" s="2">
        <f t="shared" si="422"/>
        <v>0.33333333333333331</v>
      </c>
      <c r="AH2967" t="s">
        <v>27</v>
      </c>
    </row>
    <row r="2968" spans="1:34" x14ac:dyDescent="0.2">
      <c r="A2968">
        <v>717793</v>
      </c>
      <c r="B2968" t="s">
        <v>20</v>
      </c>
      <c r="C2968" t="s">
        <v>28</v>
      </c>
      <c r="D2968" t="s">
        <v>22</v>
      </c>
      <c r="E2968">
        <v>53202</v>
      </c>
      <c r="F2968" t="s">
        <v>23</v>
      </c>
      <c r="G2968" t="s">
        <v>24</v>
      </c>
      <c r="H2968">
        <v>175</v>
      </c>
      <c r="I2968" t="s">
        <v>32</v>
      </c>
      <c r="J2968">
        <f>VLOOKUP(I2968,[1]Key!$A$1:$C$72,2,FALSE)</f>
        <v>43.038719999999998</v>
      </c>
      <c r="K2968">
        <f>VLOOKUP(I2968,[1]Key!$A$1:$C$72,3,FALSE)</f>
        <v>-87.905339999999995</v>
      </c>
      <c r="L2968" t="s">
        <v>31</v>
      </c>
      <c r="M2968">
        <f>VLOOKUP(L2968,[1]Key!$A$1:$C$72,2,FALSE)</f>
        <v>43.03519</v>
      </c>
      <c r="N2968">
        <f>VLOOKUP(L2968,[1]Key!$A$1:$C$72,3,FALSE)</f>
        <v>-87.907390000000007</v>
      </c>
      <c r="O2968">
        <v>4</v>
      </c>
      <c r="P2968">
        <v>0</v>
      </c>
      <c r="Q2968">
        <v>0.6</v>
      </c>
      <c r="R2968">
        <v>0.6</v>
      </c>
      <c r="S2968">
        <v>24</v>
      </c>
      <c r="T2968">
        <f t="shared" si="414"/>
        <v>-1</v>
      </c>
      <c r="U2968" s="1">
        <v>42790</v>
      </c>
      <c r="V2968" s="13">
        <f t="shared" si="415"/>
        <v>42767</v>
      </c>
      <c r="W2968" s="14">
        <f t="shared" si="416"/>
        <v>42790</v>
      </c>
      <c r="X2968" s="1" t="str">
        <f t="shared" si="417"/>
        <v>Friday</v>
      </c>
      <c r="Y2968" s="2">
        <v>0.58322916666666669</v>
      </c>
      <c r="Z2968" s="2">
        <f t="shared" si="418"/>
        <v>0.58333333333333326</v>
      </c>
      <c r="AA2968">
        <f>1</f>
        <v>1</v>
      </c>
      <c r="AB2968" s="1">
        <v>42790</v>
      </c>
      <c r="AC2968" s="13">
        <f t="shared" si="419"/>
        <v>42767</v>
      </c>
      <c r="AD2968" s="14">
        <f t="shared" si="420"/>
        <v>42790</v>
      </c>
      <c r="AE2968" s="1" t="str">
        <f t="shared" si="421"/>
        <v>Friday</v>
      </c>
      <c r="AF2968" s="2">
        <v>0.58597222222222223</v>
      </c>
      <c r="AG2968" s="2">
        <f t="shared" si="422"/>
        <v>0.58333333333333326</v>
      </c>
      <c r="AH2968" t="s">
        <v>27</v>
      </c>
    </row>
    <row r="2969" spans="1:34" x14ac:dyDescent="0.2">
      <c r="A2969">
        <v>1044727</v>
      </c>
      <c r="B2969" t="s">
        <v>20</v>
      </c>
      <c r="C2969" t="s">
        <v>28</v>
      </c>
      <c r="D2969" t="s">
        <v>22</v>
      </c>
      <c r="E2969">
        <v>53202</v>
      </c>
      <c r="F2969" t="s">
        <v>23</v>
      </c>
      <c r="G2969" t="s">
        <v>24</v>
      </c>
      <c r="H2969">
        <v>5493</v>
      </c>
      <c r="I2969" t="s">
        <v>39</v>
      </c>
      <c r="J2969">
        <f>VLOOKUP(I2969,[1]Key!$A$1:$C$72,2,FALSE)</f>
        <v>43.03913</v>
      </c>
      <c r="K2969">
        <f>VLOOKUP(I2969,[1]Key!$A$1:$C$72,3,FALSE)</f>
        <v>-87.916150000000002</v>
      </c>
      <c r="L2969" t="s">
        <v>61</v>
      </c>
      <c r="M2969">
        <f>VLOOKUP(L2969,[1]Key!$A$1:$C$72,2,FALSE)</f>
        <v>43.058619999999998</v>
      </c>
      <c r="N2969">
        <f>VLOOKUP(L2969,[1]Key!$A$1:$C$72,3,FALSE)</f>
        <v>-87.885319999999993</v>
      </c>
      <c r="O2969">
        <v>24</v>
      </c>
      <c r="P2969">
        <v>0</v>
      </c>
      <c r="Q2969">
        <v>3.6</v>
      </c>
      <c r="R2969">
        <v>3.4</v>
      </c>
      <c r="S2969">
        <v>144</v>
      </c>
      <c r="T2969">
        <f t="shared" si="414"/>
        <v>-1</v>
      </c>
      <c r="U2969" s="1">
        <v>42790</v>
      </c>
      <c r="V2969" s="13">
        <f t="shared" si="415"/>
        <v>42767</v>
      </c>
      <c r="W2969" s="14">
        <f t="shared" si="416"/>
        <v>42790</v>
      </c>
      <c r="X2969" s="1" t="str">
        <f t="shared" si="417"/>
        <v>Friday</v>
      </c>
      <c r="Y2969" s="2">
        <v>0.63424768518518515</v>
      </c>
      <c r="Z2969" s="2">
        <f t="shared" si="418"/>
        <v>0.625</v>
      </c>
      <c r="AA2969">
        <f>1</f>
        <v>1</v>
      </c>
      <c r="AB2969" s="1">
        <v>42790</v>
      </c>
      <c r="AC2969" s="13">
        <f t="shared" si="419"/>
        <v>42767</v>
      </c>
      <c r="AD2969" s="14">
        <f t="shared" si="420"/>
        <v>42790</v>
      </c>
      <c r="AE2969" s="1" t="str">
        <f t="shared" si="421"/>
        <v>Friday</v>
      </c>
      <c r="AF2969" s="2">
        <v>0.65104166666666663</v>
      </c>
      <c r="AG2969" s="2">
        <f t="shared" si="422"/>
        <v>0.66666666666666663</v>
      </c>
      <c r="AH2969" t="s">
        <v>27</v>
      </c>
    </row>
    <row r="2970" spans="1:34" x14ac:dyDescent="0.2">
      <c r="A2970">
        <v>1328721</v>
      </c>
      <c r="B2970" t="s">
        <v>20</v>
      </c>
      <c r="C2970" t="s">
        <v>28</v>
      </c>
      <c r="D2970" t="s">
        <v>22</v>
      </c>
      <c r="E2970">
        <v>53207</v>
      </c>
      <c r="F2970" t="s">
        <v>23</v>
      </c>
      <c r="G2970" t="s">
        <v>24</v>
      </c>
      <c r="H2970">
        <v>47</v>
      </c>
      <c r="I2970" t="s">
        <v>82</v>
      </c>
      <c r="J2970">
        <f>VLOOKUP(I2970,[1]Key!$A$1:$C$72,2,FALSE)</f>
        <v>43.026229999999998</v>
      </c>
      <c r="K2970">
        <f>VLOOKUP(I2970,[1]Key!$A$1:$C$72,3,FALSE)</f>
        <v>-87.912809999999993</v>
      </c>
      <c r="L2970" t="s">
        <v>82</v>
      </c>
      <c r="M2970">
        <f>VLOOKUP(L2970,[1]Key!$A$1:$C$72,2,FALSE)</f>
        <v>43.026229999999998</v>
      </c>
      <c r="N2970">
        <f>VLOOKUP(L2970,[1]Key!$A$1:$C$72,3,FALSE)</f>
        <v>-87.912809999999993</v>
      </c>
      <c r="O2970">
        <v>8</v>
      </c>
      <c r="P2970">
        <v>0</v>
      </c>
      <c r="Q2970">
        <v>1.2</v>
      </c>
      <c r="R2970">
        <v>1.1000000000000001</v>
      </c>
      <c r="S2970">
        <v>48</v>
      </c>
      <c r="T2970">
        <f t="shared" si="414"/>
        <v>-1</v>
      </c>
      <c r="U2970" s="1">
        <v>42790</v>
      </c>
      <c r="V2970" s="13">
        <f t="shared" si="415"/>
        <v>42767</v>
      </c>
      <c r="W2970" s="14">
        <f t="shared" si="416"/>
        <v>42790</v>
      </c>
      <c r="X2970" s="1" t="str">
        <f t="shared" si="417"/>
        <v>Friday</v>
      </c>
      <c r="Y2970" s="2">
        <v>0.67498842592592589</v>
      </c>
      <c r="Z2970" s="2">
        <f t="shared" si="418"/>
        <v>0.66666666666666663</v>
      </c>
      <c r="AA2970">
        <f>1</f>
        <v>1</v>
      </c>
      <c r="AB2970" s="1">
        <v>42790</v>
      </c>
      <c r="AC2970" s="13">
        <f t="shared" si="419"/>
        <v>42767</v>
      </c>
      <c r="AD2970" s="14">
        <f t="shared" si="420"/>
        <v>42790</v>
      </c>
      <c r="AE2970" s="1" t="str">
        <f t="shared" si="421"/>
        <v>Friday</v>
      </c>
      <c r="AF2970" s="2">
        <v>0.68030092592592595</v>
      </c>
      <c r="AG2970" s="2">
        <f t="shared" si="422"/>
        <v>0.66666666666666663</v>
      </c>
      <c r="AH2970" t="s">
        <v>35</v>
      </c>
    </row>
    <row r="2971" spans="1:34" x14ac:dyDescent="0.2">
      <c r="A2971">
        <v>550946</v>
      </c>
      <c r="B2971" t="s">
        <v>20</v>
      </c>
      <c r="C2971" t="s">
        <v>28</v>
      </c>
      <c r="D2971" t="s">
        <v>22</v>
      </c>
      <c r="E2971">
        <v>53202</v>
      </c>
      <c r="F2971" t="s">
        <v>23</v>
      </c>
      <c r="G2971" t="s">
        <v>24</v>
      </c>
      <c r="H2971">
        <v>5473</v>
      </c>
      <c r="I2971" t="s">
        <v>33</v>
      </c>
      <c r="J2971">
        <f>VLOOKUP(I2971,[1]Key!$A$1:$C$72,2,FALSE)</f>
        <v>43.034619999999997</v>
      </c>
      <c r="K2971">
        <f>VLOOKUP(I2971,[1]Key!$A$1:$C$72,3,FALSE)</f>
        <v>-87.917500000000004</v>
      </c>
      <c r="L2971" t="s">
        <v>31</v>
      </c>
      <c r="M2971">
        <f>VLOOKUP(L2971,[1]Key!$A$1:$C$72,2,FALSE)</f>
        <v>43.03519</v>
      </c>
      <c r="N2971">
        <f>VLOOKUP(L2971,[1]Key!$A$1:$C$72,3,FALSE)</f>
        <v>-87.907390000000007</v>
      </c>
      <c r="O2971">
        <v>4</v>
      </c>
      <c r="P2971">
        <v>0</v>
      </c>
      <c r="Q2971">
        <v>0.6</v>
      </c>
      <c r="R2971">
        <v>0.6</v>
      </c>
      <c r="S2971">
        <v>24</v>
      </c>
      <c r="T2971">
        <f t="shared" si="414"/>
        <v>-1</v>
      </c>
      <c r="U2971" s="1">
        <v>42790</v>
      </c>
      <c r="V2971" s="13">
        <f t="shared" si="415"/>
        <v>42767</v>
      </c>
      <c r="W2971" s="14">
        <f t="shared" si="416"/>
        <v>42790</v>
      </c>
      <c r="X2971" s="1" t="str">
        <f t="shared" si="417"/>
        <v>Friday</v>
      </c>
      <c r="Y2971" s="2">
        <v>0.75099537037037034</v>
      </c>
      <c r="Z2971" s="2">
        <f t="shared" si="418"/>
        <v>0.75</v>
      </c>
      <c r="AA2971">
        <f>1</f>
        <v>1</v>
      </c>
      <c r="AB2971" s="1">
        <v>42790</v>
      </c>
      <c r="AC2971" s="13">
        <f t="shared" si="419"/>
        <v>42767</v>
      </c>
      <c r="AD2971" s="14">
        <f t="shared" si="420"/>
        <v>42790</v>
      </c>
      <c r="AE2971" s="1" t="str">
        <f t="shared" si="421"/>
        <v>Friday</v>
      </c>
      <c r="AF2971" s="2">
        <v>0.7540972222222222</v>
      </c>
      <c r="AG2971" s="2">
        <f t="shared" si="422"/>
        <v>0.75</v>
      </c>
      <c r="AH2971" t="s">
        <v>27</v>
      </c>
    </row>
    <row r="2972" spans="1:34" x14ac:dyDescent="0.2">
      <c r="A2972">
        <v>1154367</v>
      </c>
      <c r="B2972" t="s">
        <v>20</v>
      </c>
      <c r="C2972" t="s">
        <v>28</v>
      </c>
      <c r="D2972" t="s">
        <v>22</v>
      </c>
      <c r="E2972">
        <v>53202</v>
      </c>
      <c r="F2972" t="s">
        <v>23</v>
      </c>
      <c r="G2972" t="s">
        <v>24</v>
      </c>
      <c r="H2972">
        <v>11073</v>
      </c>
      <c r="I2972" t="s">
        <v>43</v>
      </c>
      <c r="J2972">
        <f>VLOOKUP(I2972,[1]Key!$A$1:$C$72,2,FALSE)</f>
        <v>43.03886</v>
      </c>
      <c r="K2972">
        <f>VLOOKUP(I2972,[1]Key!$A$1:$C$72,3,FALSE)</f>
        <v>-87.902720000000002</v>
      </c>
      <c r="L2972" t="s">
        <v>32</v>
      </c>
      <c r="M2972">
        <f>VLOOKUP(L2972,[1]Key!$A$1:$C$72,2,FALSE)</f>
        <v>43.038719999999998</v>
      </c>
      <c r="N2972">
        <f>VLOOKUP(L2972,[1]Key!$A$1:$C$72,3,FALSE)</f>
        <v>-87.905339999999995</v>
      </c>
      <c r="O2972">
        <v>6</v>
      </c>
      <c r="P2972">
        <v>0</v>
      </c>
      <c r="Q2972">
        <v>0.9</v>
      </c>
      <c r="R2972">
        <v>0.9</v>
      </c>
      <c r="S2972">
        <v>36</v>
      </c>
      <c r="T2972">
        <f t="shared" si="414"/>
        <v>-1</v>
      </c>
      <c r="U2972" s="1">
        <v>42790</v>
      </c>
      <c r="V2972" s="13">
        <f t="shared" si="415"/>
        <v>42767</v>
      </c>
      <c r="W2972" s="14">
        <f t="shared" si="416"/>
        <v>42790</v>
      </c>
      <c r="X2972" s="1" t="str">
        <f t="shared" si="417"/>
        <v>Friday</v>
      </c>
      <c r="Y2972" s="2">
        <v>0.76657407407407396</v>
      </c>
      <c r="Z2972" s="2">
        <f t="shared" si="418"/>
        <v>0.75</v>
      </c>
      <c r="AA2972">
        <f>1</f>
        <v>1</v>
      </c>
      <c r="AB2972" s="1">
        <v>42790</v>
      </c>
      <c r="AC2972" s="13">
        <f t="shared" si="419"/>
        <v>42767</v>
      </c>
      <c r="AD2972" s="14">
        <f t="shared" si="420"/>
        <v>42790</v>
      </c>
      <c r="AE2972" s="1" t="str">
        <f t="shared" si="421"/>
        <v>Friday</v>
      </c>
      <c r="AF2972" s="2">
        <v>0.77071759259259265</v>
      </c>
      <c r="AG2972" s="2">
        <f t="shared" si="422"/>
        <v>0.75</v>
      </c>
      <c r="AH2972" t="s">
        <v>27</v>
      </c>
    </row>
    <row r="2973" spans="1:34" x14ac:dyDescent="0.2">
      <c r="A2973">
        <v>1373301</v>
      </c>
      <c r="B2973" t="s">
        <v>20</v>
      </c>
      <c r="C2973" t="s">
        <v>133</v>
      </c>
      <c r="D2973" t="s">
        <v>22</v>
      </c>
      <c r="E2973">
        <v>53092</v>
      </c>
      <c r="F2973" t="s">
        <v>23</v>
      </c>
      <c r="G2973" t="s">
        <v>24</v>
      </c>
      <c r="H2973">
        <v>3</v>
      </c>
      <c r="I2973" t="s">
        <v>77</v>
      </c>
      <c r="J2973">
        <f>VLOOKUP(I2973,[1]Key!$A$1:$C$72,2,FALSE)</f>
        <v>43.074655999999997</v>
      </c>
      <c r="K2973">
        <f>VLOOKUP(I2973,[1]Key!$A$1:$C$72,3,FALSE)</f>
        <v>-87.889011999999994</v>
      </c>
      <c r="L2973" t="s">
        <v>78</v>
      </c>
      <c r="M2973">
        <f>VLOOKUP(L2973,[1]Key!$A$1:$C$72,2,FALSE)</f>
        <v>43.060250000000003</v>
      </c>
      <c r="N2973">
        <f>VLOOKUP(L2973,[1]Key!$A$1:$C$72,3,FALSE)</f>
        <v>-87.892169999999993</v>
      </c>
      <c r="O2973">
        <v>9</v>
      </c>
      <c r="P2973">
        <v>0</v>
      </c>
      <c r="Q2973">
        <v>1.4</v>
      </c>
      <c r="R2973">
        <v>1.3</v>
      </c>
      <c r="S2973">
        <v>54</v>
      </c>
      <c r="T2973">
        <f t="shared" si="414"/>
        <v>-1</v>
      </c>
      <c r="U2973" s="1">
        <v>42791</v>
      </c>
      <c r="V2973" s="13">
        <f t="shared" si="415"/>
        <v>42767</v>
      </c>
      <c r="W2973" s="14">
        <f t="shared" si="416"/>
        <v>42791</v>
      </c>
      <c r="X2973" s="1" t="str">
        <f t="shared" si="417"/>
        <v>Saturday</v>
      </c>
      <c r="Y2973" s="2">
        <v>8.7881944444444457E-2</v>
      </c>
      <c r="Z2973" s="2">
        <f t="shared" si="418"/>
        <v>8.3333333333333329E-2</v>
      </c>
      <c r="AA2973">
        <f>1</f>
        <v>1</v>
      </c>
      <c r="AB2973" s="1">
        <v>42791</v>
      </c>
      <c r="AC2973" s="13">
        <f t="shared" si="419"/>
        <v>42767</v>
      </c>
      <c r="AD2973" s="14">
        <f t="shared" si="420"/>
        <v>42791</v>
      </c>
      <c r="AE2973" s="1" t="str">
        <f t="shared" si="421"/>
        <v>Saturday</v>
      </c>
      <c r="AF2973" s="2">
        <v>9.3958333333333324E-2</v>
      </c>
      <c r="AG2973" s="2">
        <f t="shared" si="422"/>
        <v>8.3333333333333329E-2</v>
      </c>
      <c r="AH2973" t="s">
        <v>27</v>
      </c>
    </row>
    <row r="2974" spans="1:34" x14ac:dyDescent="0.2">
      <c r="A2974">
        <v>1172552</v>
      </c>
      <c r="B2974" t="s">
        <v>20</v>
      </c>
      <c r="C2974" t="s">
        <v>164</v>
      </c>
      <c r="D2974" t="s">
        <v>165</v>
      </c>
      <c r="E2974">
        <v>60047</v>
      </c>
      <c r="F2974" t="s">
        <v>23</v>
      </c>
      <c r="G2974" t="s">
        <v>97</v>
      </c>
      <c r="H2974">
        <v>5509</v>
      </c>
      <c r="I2974" t="s">
        <v>63</v>
      </c>
      <c r="J2974">
        <f>VLOOKUP(I2974,[1]Key!$A$1:$C$72,2,FALSE)</f>
        <v>43.078530000000001</v>
      </c>
      <c r="K2974">
        <f>VLOOKUP(I2974,[1]Key!$A$1:$C$72,3,FALSE)</f>
        <v>-87.882620000000003</v>
      </c>
      <c r="L2974" t="s">
        <v>63</v>
      </c>
      <c r="M2974">
        <f>VLOOKUP(L2974,[1]Key!$A$1:$C$72,2,FALSE)</f>
        <v>43.078530000000001</v>
      </c>
      <c r="N2974">
        <f>VLOOKUP(L2974,[1]Key!$A$1:$C$72,3,FALSE)</f>
        <v>-87.882620000000003</v>
      </c>
      <c r="O2974">
        <v>3</v>
      </c>
      <c r="P2974">
        <v>0</v>
      </c>
      <c r="Q2974">
        <v>0.5</v>
      </c>
      <c r="R2974">
        <v>0.4</v>
      </c>
      <c r="S2974">
        <v>18</v>
      </c>
      <c r="T2974">
        <f t="shared" si="414"/>
        <v>-1</v>
      </c>
      <c r="U2974" s="1">
        <v>42791</v>
      </c>
      <c r="V2974" s="13">
        <f t="shared" si="415"/>
        <v>42767</v>
      </c>
      <c r="W2974" s="14">
        <f t="shared" si="416"/>
        <v>42791</v>
      </c>
      <c r="X2974" s="1" t="str">
        <f t="shared" si="417"/>
        <v>Saturday</v>
      </c>
      <c r="Y2974" s="2">
        <v>0.4258912037037037</v>
      </c>
      <c r="Z2974" s="2">
        <f t="shared" si="418"/>
        <v>0.41666666666666663</v>
      </c>
      <c r="AA2974">
        <f>1</f>
        <v>1</v>
      </c>
      <c r="AB2974" s="1">
        <v>42791</v>
      </c>
      <c r="AC2974" s="13">
        <f t="shared" si="419"/>
        <v>42767</v>
      </c>
      <c r="AD2974" s="14">
        <f t="shared" si="420"/>
        <v>42791</v>
      </c>
      <c r="AE2974" s="1" t="str">
        <f t="shared" si="421"/>
        <v>Saturday</v>
      </c>
      <c r="AF2974" s="2">
        <v>0.42804398148148143</v>
      </c>
      <c r="AG2974" s="2">
        <f t="shared" si="422"/>
        <v>0.41666666666666663</v>
      </c>
      <c r="AH2974" t="s">
        <v>35</v>
      </c>
    </row>
    <row r="2975" spans="1:34" x14ac:dyDescent="0.2">
      <c r="A2975">
        <v>1172552</v>
      </c>
      <c r="B2975" t="s">
        <v>20</v>
      </c>
      <c r="C2975" t="s">
        <v>164</v>
      </c>
      <c r="D2975" t="s">
        <v>165</v>
      </c>
      <c r="E2975">
        <v>60047</v>
      </c>
      <c r="F2975" t="s">
        <v>23</v>
      </c>
      <c r="G2975" t="s">
        <v>97</v>
      </c>
      <c r="H2975">
        <v>223</v>
      </c>
      <c r="I2975" t="s">
        <v>63</v>
      </c>
      <c r="J2975">
        <f>VLOOKUP(I2975,[1]Key!$A$1:$C$72,2,FALSE)</f>
        <v>43.078530000000001</v>
      </c>
      <c r="K2975">
        <f>VLOOKUP(I2975,[1]Key!$A$1:$C$72,3,FALSE)</f>
        <v>-87.882620000000003</v>
      </c>
      <c r="L2975" t="s">
        <v>63</v>
      </c>
      <c r="M2975">
        <f>VLOOKUP(L2975,[1]Key!$A$1:$C$72,2,FALSE)</f>
        <v>43.078530000000001</v>
      </c>
      <c r="N2975">
        <f>VLOOKUP(L2975,[1]Key!$A$1:$C$72,3,FALSE)</f>
        <v>-87.882620000000003</v>
      </c>
      <c r="O2975">
        <v>1</v>
      </c>
      <c r="P2975">
        <v>0</v>
      </c>
      <c r="Q2975">
        <v>0.2</v>
      </c>
      <c r="R2975">
        <v>0.1</v>
      </c>
      <c r="S2975">
        <v>6</v>
      </c>
      <c r="T2975">
        <f t="shared" si="414"/>
        <v>-1</v>
      </c>
      <c r="U2975" s="1">
        <v>42791</v>
      </c>
      <c r="V2975" s="13">
        <f t="shared" si="415"/>
        <v>42767</v>
      </c>
      <c r="W2975" s="14">
        <f t="shared" si="416"/>
        <v>42791</v>
      </c>
      <c r="X2975" s="1" t="str">
        <f t="shared" si="417"/>
        <v>Saturday</v>
      </c>
      <c r="Y2975" s="2">
        <v>0.42873842592592593</v>
      </c>
      <c r="Z2975" s="2">
        <f t="shared" si="418"/>
        <v>0.41666666666666663</v>
      </c>
      <c r="AA2975">
        <f>1</f>
        <v>1</v>
      </c>
      <c r="AB2975" s="1">
        <v>42791</v>
      </c>
      <c r="AC2975" s="13">
        <f t="shared" si="419"/>
        <v>42767</v>
      </c>
      <c r="AD2975" s="14">
        <f t="shared" si="420"/>
        <v>42791</v>
      </c>
      <c r="AE2975" s="1" t="str">
        <f t="shared" si="421"/>
        <v>Saturday</v>
      </c>
      <c r="AF2975" s="2">
        <v>0.4292361111111111</v>
      </c>
      <c r="AG2975" s="2">
        <f t="shared" si="422"/>
        <v>0.41666666666666663</v>
      </c>
      <c r="AH2975" t="s">
        <v>35</v>
      </c>
    </row>
    <row r="2976" spans="1:34" x14ac:dyDescent="0.2">
      <c r="A2976">
        <v>1466945</v>
      </c>
      <c r="B2976" t="s">
        <v>20</v>
      </c>
      <c r="C2976" t="s">
        <v>28</v>
      </c>
      <c r="D2976" t="s">
        <v>22</v>
      </c>
      <c r="E2976">
        <v>53211</v>
      </c>
      <c r="F2976" t="s">
        <v>23</v>
      </c>
      <c r="G2976" t="s">
        <v>24</v>
      </c>
      <c r="H2976">
        <v>967</v>
      </c>
      <c r="I2976" t="s">
        <v>93</v>
      </c>
      <c r="J2976">
        <f>VLOOKUP(I2976,[1]Key!$A$1:$C$72,2,FALSE)</f>
        <v>43.069021999999997</v>
      </c>
      <c r="K2976">
        <f>VLOOKUP(I2976,[1]Key!$A$1:$C$72,3,FALSE)</f>
        <v>-87.887940999999998</v>
      </c>
      <c r="L2976" t="s">
        <v>87</v>
      </c>
      <c r="M2976">
        <f>VLOOKUP(L2976,[1]Key!$A$1:$C$72,2,FALSE)</f>
        <v>43.077359999999999</v>
      </c>
      <c r="N2976">
        <f>VLOOKUP(L2976,[1]Key!$A$1:$C$72,3,FALSE)</f>
        <v>-87.880769999999998</v>
      </c>
      <c r="O2976">
        <v>13</v>
      </c>
      <c r="P2976">
        <v>0</v>
      </c>
      <c r="Q2976">
        <v>2</v>
      </c>
      <c r="R2976">
        <v>1.9</v>
      </c>
      <c r="S2976">
        <v>78</v>
      </c>
      <c r="T2976">
        <f t="shared" si="414"/>
        <v>-1</v>
      </c>
      <c r="U2976" s="1">
        <v>42791</v>
      </c>
      <c r="V2976" s="13">
        <f t="shared" si="415"/>
        <v>42767</v>
      </c>
      <c r="W2976" s="14">
        <f t="shared" si="416"/>
        <v>42791</v>
      </c>
      <c r="X2976" s="1" t="str">
        <f t="shared" si="417"/>
        <v>Saturday</v>
      </c>
      <c r="Y2976" s="2">
        <v>0.46798611111111116</v>
      </c>
      <c r="Z2976" s="2">
        <f t="shared" si="418"/>
        <v>0.45833333333333331</v>
      </c>
      <c r="AA2976">
        <f>1</f>
        <v>1</v>
      </c>
      <c r="AB2976" s="1">
        <v>42791</v>
      </c>
      <c r="AC2976" s="13">
        <f t="shared" si="419"/>
        <v>42767</v>
      </c>
      <c r="AD2976" s="14">
        <f t="shared" si="420"/>
        <v>42791</v>
      </c>
      <c r="AE2976" s="1" t="str">
        <f t="shared" si="421"/>
        <v>Saturday</v>
      </c>
      <c r="AF2976" s="2">
        <v>0.47651620370370368</v>
      </c>
      <c r="AG2976" s="2">
        <f t="shared" si="422"/>
        <v>0.45833333333333331</v>
      </c>
      <c r="AH2976" t="s">
        <v>27</v>
      </c>
    </row>
    <row r="2977" spans="1:34" x14ac:dyDescent="0.2">
      <c r="A2977">
        <v>825934</v>
      </c>
      <c r="B2977" t="s">
        <v>20</v>
      </c>
      <c r="C2977" t="s">
        <v>28</v>
      </c>
      <c r="D2977" t="s">
        <v>22</v>
      </c>
      <c r="E2977">
        <v>53208</v>
      </c>
      <c r="F2977" t="s">
        <v>23</v>
      </c>
      <c r="G2977" t="s">
        <v>24</v>
      </c>
      <c r="H2977">
        <v>11163</v>
      </c>
      <c r="I2977" t="s">
        <v>59</v>
      </c>
      <c r="J2977">
        <f>VLOOKUP(I2977,[1]Key!$A$1:$C$72,2,FALSE)</f>
        <v>43.060580000000002</v>
      </c>
      <c r="K2977">
        <f>VLOOKUP(I2977,[1]Key!$A$1:$C$72,3,FALSE)</f>
        <v>-87.998589999999993</v>
      </c>
      <c r="L2977" t="s">
        <v>59</v>
      </c>
      <c r="M2977">
        <f>VLOOKUP(L2977,[1]Key!$A$1:$C$72,2,FALSE)</f>
        <v>43.060580000000002</v>
      </c>
      <c r="N2977">
        <f>VLOOKUP(L2977,[1]Key!$A$1:$C$72,3,FALSE)</f>
        <v>-87.998589999999993</v>
      </c>
      <c r="O2977">
        <v>1</v>
      </c>
      <c r="P2977">
        <v>0</v>
      </c>
      <c r="Q2977">
        <v>0.2</v>
      </c>
      <c r="R2977">
        <v>0.1</v>
      </c>
      <c r="S2977">
        <v>6</v>
      </c>
      <c r="T2977">
        <f t="shared" si="414"/>
        <v>-1</v>
      </c>
      <c r="U2977" s="1">
        <v>42791</v>
      </c>
      <c r="V2977" s="13">
        <f t="shared" si="415"/>
        <v>42767</v>
      </c>
      <c r="W2977" s="14">
        <f t="shared" si="416"/>
        <v>42791</v>
      </c>
      <c r="X2977" s="1" t="str">
        <f t="shared" si="417"/>
        <v>Saturday</v>
      </c>
      <c r="Y2977" s="2">
        <v>0.59843750000000007</v>
      </c>
      <c r="Z2977" s="2">
        <f t="shared" si="418"/>
        <v>0.58333333333333326</v>
      </c>
      <c r="AA2977">
        <f>1</f>
        <v>1</v>
      </c>
      <c r="AB2977" s="1">
        <v>42791</v>
      </c>
      <c r="AC2977" s="13">
        <f t="shared" si="419"/>
        <v>42767</v>
      </c>
      <c r="AD2977" s="14">
        <f t="shared" si="420"/>
        <v>42791</v>
      </c>
      <c r="AE2977" s="1" t="str">
        <f t="shared" si="421"/>
        <v>Saturday</v>
      </c>
      <c r="AF2977" s="2">
        <v>0.59892361111111114</v>
      </c>
      <c r="AG2977" s="2">
        <f t="shared" si="422"/>
        <v>0.58333333333333326</v>
      </c>
      <c r="AH2977" t="s">
        <v>35</v>
      </c>
    </row>
    <row r="2978" spans="1:34" x14ac:dyDescent="0.2">
      <c r="A2978">
        <v>1442481</v>
      </c>
      <c r="B2978" t="s">
        <v>20</v>
      </c>
      <c r="C2978" t="s">
        <v>174</v>
      </c>
      <c r="D2978" t="s">
        <v>22</v>
      </c>
      <c r="E2978">
        <v>54937</v>
      </c>
      <c r="F2978" t="s">
        <v>23</v>
      </c>
      <c r="G2978" t="s">
        <v>24</v>
      </c>
      <c r="H2978">
        <v>99</v>
      </c>
      <c r="I2978" t="s">
        <v>63</v>
      </c>
      <c r="J2978">
        <f>VLOOKUP(I2978,[1]Key!$A$1:$C$72,2,FALSE)</f>
        <v>43.078530000000001</v>
      </c>
      <c r="K2978">
        <f>VLOOKUP(I2978,[1]Key!$A$1:$C$72,3,FALSE)</f>
        <v>-87.882620000000003</v>
      </c>
      <c r="L2978" t="s">
        <v>67</v>
      </c>
      <c r="M2978">
        <f>VLOOKUP(L2978,[1]Key!$A$1:$C$72,2,FALSE)</f>
        <v>43.074890000000003</v>
      </c>
      <c r="N2978">
        <f>VLOOKUP(L2978,[1]Key!$A$1:$C$72,3,FALSE)</f>
        <v>-87.882810000000006</v>
      </c>
      <c r="O2978">
        <v>2</v>
      </c>
      <c r="P2978">
        <v>0</v>
      </c>
      <c r="Q2978">
        <v>0.3</v>
      </c>
      <c r="R2978">
        <v>0.3</v>
      </c>
      <c r="S2978">
        <v>12</v>
      </c>
      <c r="T2978">
        <f t="shared" si="414"/>
        <v>-1</v>
      </c>
      <c r="U2978" s="1">
        <v>42792</v>
      </c>
      <c r="V2978" s="13">
        <f t="shared" si="415"/>
        <v>42767</v>
      </c>
      <c r="W2978" s="14">
        <f t="shared" si="416"/>
        <v>42792</v>
      </c>
      <c r="X2978" s="1" t="str">
        <f t="shared" si="417"/>
        <v>Sunday</v>
      </c>
      <c r="Y2978" s="2">
        <v>3.7037037037037034E-3</v>
      </c>
      <c r="Z2978" s="2">
        <f t="shared" si="418"/>
        <v>0</v>
      </c>
      <c r="AA2978">
        <f>1</f>
        <v>1</v>
      </c>
      <c r="AB2978" s="1">
        <v>42792</v>
      </c>
      <c r="AC2978" s="13">
        <f t="shared" si="419"/>
        <v>42767</v>
      </c>
      <c r="AD2978" s="14">
        <f t="shared" si="420"/>
        <v>42792</v>
      </c>
      <c r="AE2978" s="1" t="str">
        <f t="shared" si="421"/>
        <v>Sunday</v>
      </c>
      <c r="AF2978" s="2">
        <v>4.9537037037037041E-3</v>
      </c>
      <c r="AG2978" s="2">
        <f t="shared" si="422"/>
        <v>0</v>
      </c>
      <c r="AH2978" t="s">
        <v>27</v>
      </c>
    </row>
    <row r="2979" spans="1:34" x14ac:dyDescent="0.2">
      <c r="A2979">
        <v>1269318</v>
      </c>
      <c r="B2979" t="s">
        <v>20</v>
      </c>
      <c r="C2979" t="s">
        <v>28</v>
      </c>
      <c r="D2979" t="s">
        <v>22</v>
      </c>
      <c r="E2979">
        <v>53204</v>
      </c>
      <c r="F2979" t="s">
        <v>23</v>
      </c>
      <c r="G2979" t="s">
        <v>24</v>
      </c>
      <c r="H2979">
        <v>11140</v>
      </c>
      <c r="I2979" t="s">
        <v>72</v>
      </c>
      <c r="J2979">
        <f>VLOOKUP(I2979,[1]Key!$A$1:$C$72,2,FALSE)</f>
        <v>43.02948</v>
      </c>
      <c r="K2979">
        <f>VLOOKUP(I2979,[1]Key!$A$1:$C$72,3,FALSE)</f>
        <v>-87.912819999999996</v>
      </c>
      <c r="L2979" t="s">
        <v>40</v>
      </c>
      <c r="M2979">
        <f>VLOOKUP(L2979,[1]Key!$A$1:$C$72,2,FALSE)</f>
        <v>43.031480000000002</v>
      </c>
      <c r="N2979">
        <f>VLOOKUP(L2979,[1]Key!$A$1:$C$72,3,FALSE)</f>
        <v>-87.908169999999998</v>
      </c>
      <c r="O2979">
        <v>27</v>
      </c>
      <c r="P2979">
        <v>0</v>
      </c>
      <c r="Q2979">
        <v>4.0999999999999996</v>
      </c>
      <c r="R2979">
        <v>3.8</v>
      </c>
      <c r="S2979">
        <v>162</v>
      </c>
      <c r="T2979">
        <f t="shared" si="414"/>
        <v>-1</v>
      </c>
      <c r="U2979" s="1">
        <v>42792</v>
      </c>
      <c r="V2979" s="13">
        <f t="shared" si="415"/>
        <v>42767</v>
      </c>
      <c r="W2979" s="14">
        <f t="shared" si="416"/>
        <v>42792</v>
      </c>
      <c r="X2979" s="1" t="str">
        <f t="shared" si="417"/>
        <v>Sunday</v>
      </c>
      <c r="Y2979" s="2">
        <v>0.28099537037037037</v>
      </c>
      <c r="Z2979" s="2">
        <f t="shared" si="418"/>
        <v>0.29166666666666663</v>
      </c>
      <c r="AA2979">
        <f>1</f>
        <v>1</v>
      </c>
      <c r="AB2979" s="1">
        <v>42792</v>
      </c>
      <c r="AC2979" s="13">
        <f t="shared" si="419"/>
        <v>42767</v>
      </c>
      <c r="AD2979" s="14">
        <f t="shared" si="420"/>
        <v>42792</v>
      </c>
      <c r="AE2979" s="1" t="str">
        <f t="shared" si="421"/>
        <v>Sunday</v>
      </c>
      <c r="AF2979" s="2">
        <v>0.29958333333333337</v>
      </c>
      <c r="AG2979" s="2">
        <f t="shared" si="422"/>
        <v>0.29166666666666663</v>
      </c>
      <c r="AH2979" t="s">
        <v>27</v>
      </c>
    </row>
    <row r="2980" spans="1:34" x14ac:dyDescent="0.2">
      <c r="A2980">
        <v>1257700</v>
      </c>
      <c r="B2980" t="s">
        <v>20</v>
      </c>
      <c r="C2980" t="s">
        <v>28</v>
      </c>
      <c r="D2980" t="s">
        <v>22</v>
      </c>
      <c r="E2980">
        <v>53202</v>
      </c>
      <c r="F2980" t="s">
        <v>23</v>
      </c>
      <c r="G2980" t="s">
        <v>24</v>
      </c>
      <c r="H2980">
        <v>5585</v>
      </c>
      <c r="I2980" t="s">
        <v>44</v>
      </c>
      <c r="J2980">
        <f>VLOOKUP(I2980,[1]Key!$A$1:$C$72,2,FALSE)</f>
        <v>43.045712999999999</v>
      </c>
      <c r="K2980">
        <f>VLOOKUP(I2980,[1]Key!$A$1:$C$72,3,FALSE)</f>
        <v>-87.899756999999994</v>
      </c>
      <c r="L2980" t="s">
        <v>69</v>
      </c>
      <c r="M2980">
        <f>VLOOKUP(L2980,[1]Key!$A$1:$C$72,2,FALSE)</f>
        <v>43.048200000000001</v>
      </c>
      <c r="N2980">
        <f>VLOOKUP(L2980,[1]Key!$A$1:$C$72,3,FALSE)</f>
        <v>-87.900859999999994</v>
      </c>
      <c r="O2980">
        <v>6</v>
      </c>
      <c r="P2980">
        <v>0</v>
      </c>
      <c r="Q2980">
        <v>0.9</v>
      </c>
      <c r="R2980">
        <v>0.9</v>
      </c>
      <c r="S2980">
        <v>36</v>
      </c>
      <c r="T2980">
        <f t="shared" si="414"/>
        <v>-1</v>
      </c>
      <c r="U2980" s="1">
        <v>42792</v>
      </c>
      <c r="V2980" s="13">
        <f t="shared" si="415"/>
        <v>42767</v>
      </c>
      <c r="W2980" s="14">
        <f t="shared" si="416"/>
        <v>42792</v>
      </c>
      <c r="X2980" s="1" t="str">
        <f t="shared" si="417"/>
        <v>Sunday</v>
      </c>
      <c r="Y2980" s="2">
        <v>0.32980324074074074</v>
      </c>
      <c r="Z2980" s="2">
        <f t="shared" si="418"/>
        <v>0.33333333333333331</v>
      </c>
      <c r="AA2980">
        <f>1</f>
        <v>1</v>
      </c>
      <c r="AB2980" s="1">
        <v>42792</v>
      </c>
      <c r="AC2980" s="13">
        <f t="shared" si="419"/>
        <v>42767</v>
      </c>
      <c r="AD2980" s="14">
        <f t="shared" si="420"/>
        <v>42792</v>
      </c>
      <c r="AE2980" s="1" t="str">
        <f t="shared" si="421"/>
        <v>Sunday</v>
      </c>
      <c r="AF2980" s="2">
        <v>0.33379629629629631</v>
      </c>
      <c r="AG2980" s="2">
        <f t="shared" si="422"/>
        <v>0.33333333333333331</v>
      </c>
      <c r="AH2980" t="s">
        <v>27</v>
      </c>
    </row>
    <row r="2981" spans="1:34" x14ac:dyDescent="0.2">
      <c r="A2981">
        <v>1257756</v>
      </c>
      <c r="B2981" t="s">
        <v>20</v>
      </c>
      <c r="C2981" t="s">
        <v>28</v>
      </c>
      <c r="D2981" t="s">
        <v>22</v>
      </c>
      <c r="E2981">
        <v>53204</v>
      </c>
      <c r="F2981" t="s">
        <v>23</v>
      </c>
      <c r="G2981" t="s">
        <v>24</v>
      </c>
      <c r="H2981">
        <v>5447</v>
      </c>
      <c r="I2981" t="s">
        <v>40</v>
      </c>
      <c r="J2981">
        <f>VLOOKUP(I2981,[1]Key!$A$1:$C$72,2,FALSE)</f>
        <v>43.031480000000002</v>
      </c>
      <c r="K2981">
        <f>VLOOKUP(I2981,[1]Key!$A$1:$C$72,3,FALSE)</f>
        <v>-87.908169999999998</v>
      </c>
      <c r="L2981" t="s">
        <v>41</v>
      </c>
      <c r="M2981">
        <f>VLOOKUP(L2981,[1]Key!$A$1:$C$72,2,FALSE)</f>
        <v>43.04824</v>
      </c>
      <c r="N2981">
        <f>VLOOKUP(L2981,[1]Key!$A$1:$C$72,3,FALSE)</f>
        <v>-87.904970000000006</v>
      </c>
      <c r="O2981">
        <v>10</v>
      </c>
      <c r="P2981">
        <v>0</v>
      </c>
      <c r="Q2981">
        <v>1.5</v>
      </c>
      <c r="R2981">
        <v>1.4</v>
      </c>
      <c r="S2981">
        <v>60</v>
      </c>
      <c r="T2981">
        <f t="shared" si="414"/>
        <v>-1</v>
      </c>
      <c r="U2981" s="1">
        <v>42792</v>
      </c>
      <c r="V2981" s="13">
        <f t="shared" si="415"/>
        <v>42767</v>
      </c>
      <c r="W2981" s="14">
        <f t="shared" si="416"/>
        <v>42792</v>
      </c>
      <c r="X2981" s="1" t="str">
        <f t="shared" si="417"/>
        <v>Sunday</v>
      </c>
      <c r="Y2981" s="2">
        <v>0.36841435185185184</v>
      </c>
      <c r="Z2981" s="2">
        <f t="shared" si="418"/>
        <v>0.375</v>
      </c>
      <c r="AA2981">
        <f>1</f>
        <v>1</v>
      </c>
      <c r="AB2981" s="1">
        <v>42792</v>
      </c>
      <c r="AC2981" s="13">
        <f t="shared" si="419"/>
        <v>42767</v>
      </c>
      <c r="AD2981" s="14">
        <f t="shared" si="420"/>
        <v>42792</v>
      </c>
      <c r="AE2981" s="1" t="str">
        <f t="shared" si="421"/>
        <v>Sunday</v>
      </c>
      <c r="AF2981" s="2">
        <v>0.37532407407407403</v>
      </c>
      <c r="AG2981" s="2">
        <f t="shared" si="422"/>
        <v>0.375</v>
      </c>
      <c r="AH2981" t="s">
        <v>27</v>
      </c>
    </row>
    <row r="2982" spans="1:34" x14ac:dyDescent="0.2">
      <c r="A2982">
        <v>1257756</v>
      </c>
      <c r="B2982" t="s">
        <v>20</v>
      </c>
      <c r="C2982" t="s">
        <v>28</v>
      </c>
      <c r="D2982" t="s">
        <v>22</v>
      </c>
      <c r="E2982">
        <v>53204</v>
      </c>
      <c r="F2982" t="s">
        <v>23</v>
      </c>
      <c r="G2982" t="s">
        <v>24</v>
      </c>
      <c r="H2982">
        <v>11073</v>
      </c>
      <c r="I2982" t="s">
        <v>32</v>
      </c>
      <c r="J2982">
        <f>VLOOKUP(I2982,[1]Key!$A$1:$C$72,2,FALSE)</f>
        <v>43.038719999999998</v>
      </c>
      <c r="K2982">
        <f>VLOOKUP(I2982,[1]Key!$A$1:$C$72,3,FALSE)</f>
        <v>-87.905339999999995</v>
      </c>
      <c r="L2982" t="s">
        <v>40</v>
      </c>
      <c r="M2982">
        <f>VLOOKUP(L2982,[1]Key!$A$1:$C$72,2,FALSE)</f>
        <v>43.031480000000002</v>
      </c>
      <c r="N2982">
        <f>VLOOKUP(L2982,[1]Key!$A$1:$C$72,3,FALSE)</f>
        <v>-87.908169999999998</v>
      </c>
      <c r="O2982">
        <v>5</v>
      </c>
      <c r="P2982">
        <v>0</v>
      </c>
      <c r="Q2982">
        <v>0.8</v>
      </c>
      <c r="R2982">
        <v>0.7</v>
      </c>
      <c r="S2982">
        <v>30</v>
      </c>
      <c r="T2982">
        <f t="shared" si="414"/>
        <v>-1</v>
      </c>
      <c r="U2982" s="1">
        <v>42792</v>
      </c>
      <c r="V2982" s="13">
        <f t="shared" si="415"/>
        <v>42767</v>
      </c>
      <c r="W2982" s="14">
        <f t="shared" si="416"/>
        <v>42792</v>
      </c>
      <c r="X2982" s="1" t="str">
        <f t="shared" si="417"/>
        <v>Sunday</v>
      </c>
      <c r="Y2982" s="2">
        <v>0.43517361111111108</v>
      </c>
      <c r="Z2982" s="2">
        <f t="shared" si="418"/>
        <v>0.41666666666666663</v>
      </c>
      <c r="AA2982">
        <f>1</f>
        <v>1</v>
      </c>
      <c r="AB2982" s="1">
        <v>42792</v>
      </c>
      <c r="AC2982" s="13">
        <f t="shared" si="419"/>
        <v>42767</v>
      </c>
      <c r="AD2982" s="14">
        <f t="shared" si="420"/>
        <v>42792</v>
      </c>
      <c r="AE2982" s="1" t="str">
        <f t="shared" si="421"/>
        <v>Sunday</v>
      </c>
      <c r="AF2982" s="2">
        <v>0.43869212962962961</v>
      </c>
      <c r="AG2982" s="2">
        <f t="shared" si="422"/>
        <v>0.45833333333333331</v>
      </c>
      <c r="AH2982" t="s">
        <v>27</v>
      </c>
    </row>
    <row r="2983" spans="1:34" x14ac:dyDescent="0.2">
      <c r="A2983">
        <v>1378733</v>
      </c>
      <c r="B2983" t="s">
        <v>20</v>
      </c>
      <c r="C2983" t="s">
        <v>110</v>
      </c>
      <c r="D2983" t="s">
        <v>22</v>
      </c>
      <c r="E2983">
        <v>54915</v>
      </c>
      <c r="F2983" t="s">
        <v>23</v>
      </c>
      <c r="G2983" t="s">
        <v>24</v>
      </c>
      <c r="H2983">
        <v>129</v>
      </c>
      <c r="I2983" t="s">
        <v>81</v>
      </c>
      <c r="J2983">
        <f>VLOOKUP(I2983,[1]Key!$A$1:$C$72,2,FALSE)</f>
        <v>43.06033</v>
      </c>
      <c r="K2983">
        <f>VLOOKUP(I2983,[1]Key!$A$1:$C$72,3,FALSE)</f>
        <v>-87.89546</v>
      </c>
      <c r="L2983" t="s">
        <v>81</v>
      </c>
      <c r="M2983">
        <f>VLOOKUP(L2983,[1]Key!$A$1:$C$72,2,FALSE)</f>
        <v>43.06033</v>
      </c>
      <c r="N2983">
        <f>VLOOKUP(L2983,[1]Key!$A$1:$C$72,3,FALSE)</f>
        <v>-87.89546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f t="shared" si="414"/>
        <v>-1</v>
      </c>
      <c r="U2983" s="1">
        <v>42792</v>
      </c>
      <c r="V2983" s="13">
        <f t="shared" si="415"/>
        <v>42767</v>
      </c>
      <c r="W2983" s="14">
        <f t="shared" si="416"/>
        <v>42792</v>
      </c>
      <c r="X2983" s="1" t="str">
        <f t="shared" si="417"/>
        <v>Sunday</v>
      </c>
      <c r="Y2983" s="2">
        <v>0.45046296296296301</v>
      </c>
      <c r="Z2983" s="2">
        <f t="shared" si="418"/>
        <v>0.45833333333333331</v>
      </c>
      <c r="AA2983">
        <f>1</f>
        <v>1</v>
      </c>
      <c r="AB2983" s="1">
        <v>42792</v>
      </c>
      <c r="AC2983" s="13">
        <f t="shared" si="419"/>
        <v>42767</v>
      </c>
      <c r="AD2983" s="14">
        <f t="shared" si="420"/>
        <v>42792</v>
      </c>
      <c r="AE2983" s="1" t="str">
        <f t="shared" si="421"/>
        <v>Sunday</v>
      </c>
      <c r="AF2983" s="2">
        <v>0.45064814814814813</v>
      </c>
      <c r="AG2983" s="2">
        <f t="shared" si="422"/>
        <v>0.45833333333333331</v>
      </c>
      <c r="AH2983" t="s">
        <v>35</v>
      </c>
    </row>
    <row r="2984" spans="1:34" x14ac:dyDescent="0.2">
      <c r="A2984">
        <v>1255543</v>
      </c>
      <c r="B2984" t="s">
        <v>20</v>
      </c>
      <c r="C2984" t="s">
        <v>117</v>
      </c>
      <c r="D2984" t="s">
        <v>22</v>
      </c>
      <c r="E2984">
        <v>53105</v>
      </c>
      <c r="F2984" t="s">
        <v>23</v>
      </c>
      <c r="G2984" t="s">
        <v>97</v>
      </c>
      <c r="H2984">
        <v>250</v>
      </c>
      <c r="I2984" t="s">
        <v>65</v>
      </c>
      <c r="J2984">
        <f>VLOOKUP(I2984,[1]Key!$A$1:$C$72,2,FALSE)</f>
        <v>43.060786</v>
      </c>
      <c r="K2984">
        <f>VLOOKUP(I2984,[1]Key!$A$1:$C$72,3,FALSE)</f>
        <v>-87.883825999999999</v>
      </c>
      <c r="L2984" t="s">
        <v>62</v>
      </c>
      <c r="M2984">
        <f>VLOOKUP(L2984,[1]Key!$A$1:$C$72,2,FALSE)</f>
        <v>43.058010000000003</v>
      </c>
      <c r="N2984">
        <f>VLOOKUP(L2984,[1]Key!$A$1:$C$72,3,FALSE)</f>
        <v>-87.877300000000005</v>
      </c>
      <c r="O2984">
        <v>4</v>
      </c>
      <c r="P2984">
        <v>0</v>
      </c>
      <c r="Q2984">
        <v>0.6</v>
      </c>
      <c r="R2984">
        <v>0.6</v>
      </c>
      <c r="S2984">
        <v>24</v>
      </c>
      <c r="T2984">
        <f t="shared" si="414"/>
        <v>-1</v>
      </c>
      <c r="U2984" s="1">
        <v>42792</v>
      </c>
      <c r="V2984" s="13">
        <f t="shared" si="415"/>
        <v>42767</v>
      </c>
      <c r="W2984" s="14">
        <f t="shared" si="416"/>
        <v>42792</v>
      </c>
      <c r="X2984" s="1" t="str">
        <f t="shared" si="417"/>
        <v>Sunday</v>
      </c>
      <c r="Y2984" s="2">
        <v>0.67071759259259256</v>
      </c>
      <c r="Z2984" s="2">
        <f t="shared" si="418"/>
        <v>0.66666666666666663</v>
      </c>
      <c r="AA2984">
        <f>1</f>
        <v>1</v>
      </c>
      <c r="AB2984" s="1">
        <v>42792</v>
      </c>
      <c r="AC2984" s="13">
        <f t="shared" si="419"/>
        <v>42767</v>
      </c>
      <c r="AD2984" s="14">
        <f t="shared" si="420"/>
        <v>42792</v>
      </c>
      <c r="AE2984" s="1" t="str">
        <f t="shared" si="421"/>
        <v>Sunday</v>
      </c>
      <c r="AF2984" s="2">
        <v>0.67335648148148142</v>
      </c>
      <c r="AG2984" s="2">
        <f t="shared" si="422"/>
        <v>0.66666666666666663</v>
      </c>
      <c r="AH2984" t="s">
        <v>27</v>
      </c>
    </row>
    <row r="2985" spans="1:34" x14ac:dyDescent="0.2">
      <c r="A2985">
        <v>1382412</v>
      </c>
      <c r="B2985" t="s">
        <v>20</v>
      </c>
      <c r="C2985" t="s">
        <v>175</v>
      </c>
      <c r="D2985" t="s">
        <v>22</v>
      </c>
      <c r="E2985">
        <v>53150</v>
      </c>
      <c r="F2985" t="s">
        <v>23</v>
      </c>
      <c r="G2985" t="s">
        <v>24</v>
      </c>
      <c r="H2985">
        <v>11168</v>
      </c>
      <c r="I2985" t="s">
        <v>61</v>
      </c>
      <c r="J2985">
        <f>VLOOKUP(I2985,[1]Key!$A$1:$C$72,2,FALSE)</f>
        <v>43.058619999999998</v>
      </c>
      <c r="K2985">
        <f>VLOOKUP(I2985,[1]Key!$A$1:$C$72,3,FALSE)</f>
        <v>-87.885319999999993</v>
      </c>
      <c r="L2985" t="s">
        <v>78</v>
      </c>
      <c r="M2985">
        <f>VLOOKUP(L2985,[1]Key!$A$1:$C$72,2,FALSE)</f>
        <v>43.060250000000003</v>
      </c>
      <c r="N2985">
        <f>VLOOKUP(L2985,[1]Key!$A$1:$C$72,3,FALSE)</f>
        <v>-87.892169999999993</v>
      </c>
      <c r="O2985">
        <v>4</v>
      </c>
      <c r="P2985">
        <v>0</v>
      </c>
      <c r="Q2985">
        <v>0.6</v>
      </c>
      <c r="R2985">
        <v>0.6</v>
      </c>
      <c r="S2985">
        <v>24</v>
      </c>
      <c r="T2985">
        <f t="shared" si="414"/>
        <v>-1</v>
      </c>
      <c r="U2985" s="1">
        <v>42792</v>
      </c>
      <c r="V2985" s="13">
        <f t="shared" si="415"/>
        <v>42767</v>
      </c>
      <c r="W2985" s="14">
        <f t="shared" si="416"/>
        <v>42792</v>
      </c>
      <c r="X2985" s="1" t="str">
        <f t="shared" si="417"/>
        <v>Sunday</v>
      </c>
      <c r="Y2985" s="2">
        <v>0.67903935185185194</v>
      </c>
      <c r="Z2985" s="2">
        <f t="shared" si="418"/>
        <v>0.66666666666666663</v>
      </c>
      <c r="AA2985">
        <f>1</f>
        <v>1</v>
      </c>
      <c r="AB2985" s="1">
        <v>42792</v>
      </c>
      <c r="AC2985" s="13">
        <f t="shared" si="419"/>
        <v>42767</v>
      </c>
      <c r="AD2985" s="14">
        <f t="shared" si="420"/>
        <v>42792</v>
      </c>
      <c r="AE2985" s="1" t="str">
        <f t="shared" si="421"/>
        <v>Sunday</v>
      </c>
      <c r="AF2985" s="2">
        <v>0.68136574074074074</v>
      </c>
      <c r="AG2985" s="2">
        <f t="shared" si="422"/>
        <v>0.66666666666666663</v>
      </c>
      <c r="AH2985" t="s">
        <v>27</v>
      </c>
    </row>
    <row r="2986" spans="1:34" x14ac:dyDescent="0.2">
      <c r="A2986">
        <v>1265491</v>
      </c>
      <c r="B2986" t="s">
        <v>20</v>
      </c>
      <c r="C2986" t="s">
        <v>176</v>
      </c>
      <c r="D2986" t="s">
        <v>22</v>
      </c>
      <c r="E2986">
        <v>53202</v>
      </c>
      <c r="F2986" t="s">
        <v>23</v>
      </c>
      <c r="G2986" t="s">
        <v>24</v>
      </c>
      <c r="H2986">
        <v>11060</v>
      </c>
      <c r="I2986" t="s">
        <v>30</v>
      </c>
      <c r="J2986">
        <f>VLOOKUP(I2986,[1]Key!$A$1:$C$72,2,FALSE)</f>
        <v>43.05847</v>
      </c>
      <c r="K2986">
        <f>VLOOKUP(I2986,[1]Key!$A$1:$C$72,3,FALSE)</f>
        <v>-87.898079999999993</v>
      </c>
      <c r="L2986" t="s">
        <v>48</v>
      </c>
      <c r="M2986">
        <f>VLOOKUP(L2986,[1]Key!$A$1:$C$72,2,FALSE)</f>
        <v>43.05097</v>
      </c>
      <c r="N2986">
        <f>VLOOKUP(L2986,[1]Key!$A$1:$C$72,3,FALSE)</f>
        <v>-87.906440000000003</v>
      </c>
      <c r="O2986">
        <v>9</v>
      </c>
      <c r="P2986">
        <v>0</v>
      </c>
      <c r="Q2986">
        <v>1.4</v>
      </c>
      <c r="R2986">
        <v>1.3</v>
      </c>
      <c r="S2986">
        <v>54</v>
      </c>
      <c r="T2986">
        <f t="shared" si="414"/>
        <v>-1</v>
      </c>
      <c r="U2986" s="1">
        <v>42792</v>
      </c>
      <c r="V2986" s="13">
        <f t="shared" si="415"/>
        <v>42767</v>
      </c>
      <c r="W2986" s="14">
        <f t="shared" si="416"/>
        <v>42792</v>
      </c>
      <c r="X2986" s="1" t="str">
        <f t="shared" si="417"/>
        <v>Sunday</v>
      </c>
      <c r="Y2986" s="2">
        <v>0.71876157407407415</v>
      </c>
      <c r="Z2986" s="2">
        <f t="shared" si="418"/>
        <v>0.70833333333333326</v>
      </c>
      <c r="AA2986">
        <f>1</f>
        <v>1</v>
      </c>
      <c r="AB2986" s="1">
        <v>42792</v>
      </c>
      <c r="AC2986" s="13">
        <f t="shared" si="419"/>
        <v>42767</v>
      </c>
      <c r="AD2986" s="14">
        <f t="shared" si="420"/>
        <v>42792</v>
      </c>
      <c r="AE2986" s="1" t="str">
        <f t="shared" si="421"/>
        <v>Sunday</v>
      </c>
      <c r="AF2986" s="2">
        <v>0.72565972222222219</v>
      </c>
      <c r="AG2986" s="2">
        <f t="shared" si="422"/>
        <v>0.70833333333333326</v>
      </c>
      <c r="AH2986" t="s">
        <v>27</v>
      </c>
    </row>
    <row r="2987" spans="1:34" x14ac:dyDescent="0.2">
      <c r="A2987">
        <v>1250772</v>
      </c>
      <c r="B2987" t="s">
        <v>20</v>
      </c>
      <c r="C2987" t="s">
        <v>177</v>
      </c>
      <c r="D2987" t="s">
        <v>22</v>
      </c>
      <c r="E2987">
        <v>54729</v>
      </c>
      <c r="F2987" t="s">
        <v>23</v>
      </c>
      <c r="G2987" t="s">
        <v>97</v>
      </c>
      <c r="H2987">
        <v>11108</v>
      </c>
      <c r="I2987" t="s">
        <v>77</v>
      </c>
      <c r="J2987">
        <f>VLOOKUP(I2987,[1]Key!$A$1:$C$72,2,FALSE)</f>
        <v>43.074655999999997</v>
      </c>
      <c r="K2987">
        <f>VLOOKUP(I2987,[1]Key!$A$1:$C$72,3,FALSE)</f>
        <v>-87.889011999999994</v>
      </c>
      <c r="L2987" t="s">
        <v>63</v>
      </c>
      <c r="M2987">
        <f>VLOOKUP(L2987,[1]Key!$A$1:$C$72,2,FALSE)</f>
        <v>43.078530000000001</v>
      </c>
      <c r="N2987">
        <f>VLOOKUP(L2987,[1]Key!$A$1:$C$72,3,FALSE)</f>
        <v>-87.882620000000003</v>
      </c>
      <c r="O2987">
        <v>5</v>
      </c>
      <c r="P2987">
        <v>0</v>
      </c>
      <c r="Q2987">
        <v>0.8</v>
      </c>
      <c r="R2987">
        <v>0.7</v>
      </c>
      <c r="S2987">
        <v>30</v>
      </c>
      <c r="T2987">
        <f t="shared" si="414"/>
        <v>-1</v>
      </c>
      <c r="U2987" s="1">
        <v>42792</v>
      </c>
      <c r="V2987" s="13">
        <f t="shared" si="415"/>
        <v>42767</v>
      </c>
      <c r="W2987" s="14">
        <f t="shared" si="416"/>
        <v>42792</v>
      </c>
      <c r="X2987" s="1" t="str">
        <f t="shared" si="417"/>
        <v>Sunday</v>
      </c>
      <c r="Y2987" s="2">
        <v>0.72526620370370365</v>
      </c>
      <c r="Z2987" s="2">
        <f t="shared" si="418"/>
        <v>0.70833333333333326</v>
      </c>
      <c r="AA2987">
        <f>1</f>
        <v>1</v>
      </c>
      <c r="AB2987" s="1">
        <v>42792</v>
      </c>
      <c r="AC2987" s="13">
        <f t="shared" si="419"/>
        <v>42767</v>
      </c>
      <c r="AD2987" s="14">
        <f t="shared" si="420"/>
        <v>42792</v>
      </c>
      <c r="AE2987" s="1" t="str">
        <f t="shared" si="421"/>
        <v>Sunday</v>
      </c>
      <c r="AF2987" s="2">
        <v>0.72878472222222224</v>
      </c>
      <c r="AG2987" s="2">
        <f t="shared" si="422"/>
        <v>0.70833333333333326</v>
      </c>
      <c r="AH2987" t="s">
        <v>27</v>
      </c>
    </row>
    <row r="2988" spans="1:34" x14ac:dyDescent="0.2">
      <c r="A2988">
        <v>1359242</v>
      </c>
      <c r="B2988" t="s">
        <v>20</v>
      </c>
      <c r="C2988" t="s">
        <v>116</v>
      </c>
      <c r="D2988" t="s">
        <v>22</v>
      </c>
      <c r="E2988">
        <v>53575</v>
      </c>
      <c r="F2988" t="s">
        <v>23</v>
      </c>
      <c r="G2988" t="s">
        <v>24</v>
      </c>
      <c r="H2988">
        <v>5523</v>
      </c>
      <c r="I2988" t="s">
        <v>77</v>
      </c>
      <c r="J2988">
        <f>VLOOKUP(I2988,[1]Key!$A$1:$C$72,2,FALSE)</f>
        <v>43.074655999999997</v>
      </c>
      <c r="K2988">
        <f>VLOOKUP(I2988,[1]Key!$A$1:$C$72,3,FALSE)</f>
        <v>-87.889011999999994</v>
      </c>
      <c r="L2988" t="s">
        <v>63</v>
      </c>
      <c r="M2988">
        <f>VLOOKUP(L2988,[1]Key!$A$1:$C$72,2,FALSE)</f>
        <v>43.078530000000001</v>
      </c>
      <c r="N2988">
        <f>VLOOKUP(L2988,[1]Key!$A$1:$C$72,3,FALSE)</f>
        <v>-87.882620000000003</v>
      </c>
      <c r="O2988">
        <v>5</v>
      </c>
      <c r="P2988">
        <v>0</v>
      </c>
      <c r="Q2988">
        <v>0.8</v>
      </c>
      <c r="R2988">
        <v>0.7</v>
      </c>
      <c r="S2988">
        <v>30</v>
      </c>
      <c r="T2988">
        <f t="shared" si="414"/>
        <v>-1</v>
      </c>
      <c r="U2988" s="1">
        <v>42792</v>
      </c>
      <c r="V2988" s="13">
        <f t="shared" si="415"/>
        <v>42767</v>
      </c>
      <c r="W2988" s="14">
        <f t="shared" si="416"/>
        <v>42792</v>
      </c>
      <c r="X2988" s="1" t="str">
        <f t="shared" si="417"/>
        <v>Sunday</v>
      </c>
      <c r="Y2988" s="2">
        <v>0.72548611111111105</v>
      </c>
      <c r="Z2988" s="2">
        <f t="shared" si="418"/>
        <v>0.70833333333333326</v>
      </c>
      <c r="AA2988">
        <f>1</f>
        <v>1</v>
      </c>
      <c r="AB2988" s="1">
        <v>42792</v>
      </c>
      <c r="AC2988" s="13">
        <f t="shared" si="419"/>
        <v>42767</v>
      </c>
      <c r="AD2988" s="14">
        <f t="shared" si="420"/>
        <v>42792</v>
      </c>
      <c r="AE2988" s="1" t="str">
        <f t="shared" si="421"/>
        <v>Sunday</v>
      </c>
      <c r="AF2988" s="2">
        <v>0.72886574074074073</v>
      </c>
      <c r="AG2988" s="2">
        <f t="shared" si="422"/>
        <v>0.70833333333333326</v>
      </c>
      <c r="AH2988" t="s">
        <v>27</v>
      </c>
    </row>
    <row r="2989" spans="1:34" x14ac:dyDescent="0.2">
      <c r="A2989">
        <v>1344495</v>
      </c>
      <c r="B2989" t="s">
        <v>20</v>
      </c>
      <c r="C2989" t="s">
        <v>112</v>
      </c>
      <c r="D2989" t="s">
        <v>22</v>
      </c>
      <c r="E2989">
        <v>53144</v>
      </c>
      <c r="F2989" t="s">
        <v>23</v>
      </c>
      <c r="G2989" t="s">
        <v>24</v>
      </c>
      <c r="H2989">
        <v>45</v>
      </c>
      <c r="I2989" t="s">
        <v>78</v>
      </c>
      <c r="J2989">
        <f>VLOOKUP(I2989,[1]Key!$A$1:$C$72,2,FALSE)</f>
        <v>43.060250000000003</v>
      </c>
      <c r="K2989">
        <f>VLOOKUP(I2989,[1]Key!$A$1:$C$72,3,FALSE)</f>
        <v>-87.892169999999993</v>
      </c>
      <c r="L2989" t="s">
        <v>81</v>
      </c>
      <c r="M2989">
        <f>VLOOKUP(L2989,[1]Key!$A$1:$C$72,2,FALSE)</f>
        <v>43.06033</v>
      </c>
      <c r="N2989">
        <f>VLOOKUP(L2989,[1]Key!$A$1:$C$72,3,FALSE)</f>
        <v>-87.89546</v>
      </c>
      <c r="O2989">
        <v>3</v>
      </c>
      <c r="P2989">
        <v>0</v>
      </c>
      <c r="Q2989">
        <v>0.5</v>
      </c>
      <c r="R2989">
        <v>0.4</v>
      </c>
      <c r="S2989">
        <v>18</v>
      </c>
      <c r="T2989">
        <f t="shared" si="414"/>
        <v>-1</v>
      </c>
      <c r="U2989" s="1">
        <v>42792</v>
      </c>
      <c r="V2989" s="13">
        <f t="shared" si="415"/>
        <v>42767</v>
      </c>
      <c r="W2989" s="14">
        <f t="shared" si="416"/>
        <v>42792</v>
      </c>
      <c r="X2989" s="1" t="str">
        <f t="shared" si="417"/>
        <v>Sunday</v>
      </c>
      <c r="Y2989" s="2">
        <v>0.92659722222222218</v>
      </c>
      <c r="Z2989" s="2">
        <f t="shared" si="418"/>
        <v>0.91666666666666663</v>
      </c>
      <c r="AA2989">
        <f>1</f>
        <v>1</v>
      </c>
      <c r="AB2989" s="1">
        <v>42792</v>
      </c>
      <c r="AC2989" s="13">
        <f t="shared" si="419"/>
        <v>42767</v>
      </c>
      <c r="AD2989" s="14">
        <f t="shared" si="420"/>
        <v>42792</v>
      </c>
      <c r="AE2989" s="1" t="str">
        <f t="shared" si="421"/>
        <v>Sunday</v>
      </c>
      <c r="AF2989" s="2">
        <v>0.92848379629629629</v>
      </c>
      <c r="AG2989" s="2">
        <f t="shared" si="422"/>
        <v>0.91666666666666663</v>
      </c>
      <c r="AH2989" t="s">
        <v>27</v>
      </c>
    </row>
    <row r="2990" spans="1:34" x14ac:dyDescent="0.2">
      <c r="A2990">
        <v>1360169</v>
      </c>
      <c r="B2990" t="s">
        <v>20</v>
      </c>
      <c r="C2990" t="s">
        <v>106</v>
      </c>
      <c r="D2990" t="s">
        <v>22</v>
      </c>
      <c r="E2990">
        <v>53121</v>
      </c>
      <c r="F2990" t="s">
        <v>23</v>
      </c>
      <c r="G2990" t="s">
        <v>24</v>
      </c>
      <c r="H2990">
        <v>129</v>
      </c>
      <c r="I2990" t="s">
        <v>81</v>
      </c>
      <c r="J2990">
        <f>VLOOKUP(I2990,[1]Key!$A$1:$C$72,2,FALSE)</f>
        <v>43.06033</v>
      </c>
      <c r="K2990">
        <f>VLOOKUP(I2990,[1]Key!$A$1:$C$72,3,FALSE)</f>
        <v>-87.89546</v>
      </c>
      <c r="L2990" t="s">
        <v>78</v>
      </c>
      <c r="M2990">
        <f>VLOOKUP(L2990,[1]Key!$A$1:$C$72,2,FALSE)</f>
        <v>43.060250000000003</v>
      </c>
      <c r="N2990">
        <f>VLOOKUP(L2990,[1]Key!$A$1:$C$72,3,FALSE)</f>
        <v>-87.892169999999993</v>
      </c>
      <c r="O2990">
        <v>1</v>
      </c>
      <c r="P2990">
        <v>0</v>
      </c>
      <c r="Q2990">
        <v>0.2</v>
      </c>
      <c r="R2990">
        <v>0.1</v>
      </c>
      <c r="S2990">
        <v>6</v>
      </c>
      <c r="T2990">
        <f t="shared" si="414"/>
        <v>-1</v>
      </c>
      <c r="U2990" s="1">
        <v>42793</v>
      </c>
      <c r="V2990" s="13">
        <f t="shared" si="415"/>
        <v>42767</v>
      </c>
      <c r="W2990" s="14">
        <f t="shared" si="416"/>
        <v>42793</v>
      </c>
      <c r="X2990" s="1" t="str">
        <f t="shared" si="417"/>
        <v>Monday</v>
      </c>
      <c r="Y2990" s="2">
        <v>2.6643518518518521E-2</v>
      </c>
      <c r="Z2990" s="2">
        <f t="shared" si="418"/>
        <v>4.1666666666666664E-2</v>
      </c>
      <c r="AA2990">
        <f>1</f>
        <v>1</v>
      </c>
      <c r="AB2990" s="1">
        <v>42793</v>
      </c>
      <c r="AC2990" s="13">
        <f t="shared" si="419"/>
        <v>42767</v>
      </c>
      <c r="AD2990" s="14">
        <f t="shared" si="420"/>
        <v>42793</v>
      </c>
      <c r="AE2990" s="1" t="str">
        <f t="shared" si="421"/>
        <v>Monday</v>
      </c>
      <c r="AF2990" s="2">
        <v>2.7511574074074074E-2</v>
      </c>
      <c r="AG2990" s="2">
        <f t="shared" si="422"/>
        <v>4.1666666666666664E-2</v>
      </c>
      <c r="AH2990" t="s">
        <v>27</v>
      </c>
    </row>
    <row r="2991" spans="1:34" x14ac:dyDescent="0.2">
      <c r="A2991">
        <v>550946</v>
      </c>
      <c r="B2991" t="s">
        <v>20</v>
      </c>
      <c r="C2991" t="s">
        <v>28</v>
      </c>
      <c r="D2991" t="s">
        <v>22</v>
      </c>
      <c r="E2991">
        <v>53202</v>
      </c>
      <c r="F2991" t="s">
        <v>23</v>
      </c>
      <c r="G2991" t="s">
        <v>24</v>
      </c>
      <c r="H2991">
        <v>175</v>
      </c>
      <c r="I2991" t="s">
        <v>31</v>
      </c>
      <c r="J2991">
        <f>VLOOKUP(I2991,[1]Key!$A$1:$C$72,2,FALSE)</f>
        <v>43.03519</v>
      </c>
      <c r="K2991">
        <f>VLOOKUP(I2991,[1]Key!$A$1:$C$72,3,FALSE)</f>
        <v>-87.907390000000007</v>
      </c>
      <c r="L2991" t="s">
        <v>33</v>
      </c>
      <c r="M2991">
        <f>VLOOKUP(L2991,[1]Key!$A$1:$C$72,2,FALSE)</f>
        <v>43.034619999999997</v>
      </c>
      <c r="N2991">
        <f>VLOOKUP(L2991,[1]Key!$A$1:$C$72,3,FALSE)</f>
        <v>-87.917500000000004</v>
      </c>
      <c r="O2991">
        <v>12</v>
      </c>
      <c r="P2991">
        <v>0</v>
      </c>
      <c r="Q2991">
        <v>1.8</v>
      </c>
      <c r="R2991">
        <v>1.7</v>
      </c>
      <c r="S2991">
        <v>72</v>
      </c>
      <c r="T2991">
        <f t="shared" si="414"/>
        <v>-1</v>
      </c>
      <c r="U2991" s="1">
        <v>42793</v>
      </c>
      <c r="V2991" s="13">
        <f t="shared" si="415"/>
        <v>42767</v>
      </c>
      <c r="W2991" s="14">
        <f t="shared" si="416"/>
        <v>42793</v>
      </c>
      <c r="X2991" s="1" t="str">
        <f t="shared" si="417"/>
        <v>Monday</v>
      </c>
      <c r="Y2991" s="2">
        <v>0.36877314814814816</v>
      </c>
      <c r="Z2991" s="2">
        <f t="shared" si="418"/>
        <v>0.375</v>
      </c>
      <c r="AA2991">
        <f>1</f>
        <v>1</v>
      </c>
      <c r="AB2991" s="1">
        <v>42793</v>
      </c>
      <c r="AC2991" s="13">
        <f t="shared" si="419"/>
        <v>42767</v>
      </c>
      <c r="AD2991" s="14">
        <f t="shared" si="420"/>
        <v>42793</v>
      </c>
      <c r="AE2991" s="1" t="str">
        <f t="shared" si="421"/>
        <v>Monday</v>
      </c>
      <c r="AF2991" s="2">
        <v>0.37734953703703705</v>
      </c>
      <c r="AG2991" s="2">
        <f t="shared" si="422"/>
        <v>0.375</v>
      </c>
      <c r="AH2991" t="s">
        <v>27</v>
      </c>
    </row>
    <row r="2992" spans="1:34" x14ac:dyDescent="0.2">
      <c r="A2992">
        <v>1260485</v>
      </c>
      <c r="B2992" t="s">
        <v>20</v>
      </c>
      <c r="C2992" t="s">
        <v>102</v>
      </c>
      <c r="D2992" t="s">
        <v>22</v>
      </c>
      <c r="E2992">
        <v>53211</v>
      </c>
      <c r="F2992" t="s">
        <v>23</v>
      </c>
      <c r="G2992" t="s">
        <v>24</v>
      </c>
      <c r="H2992">
        <v>11150</v>
      </c>
      <c r="I2992" t="s">
        <v>36</v>
      </c>
      <c r="J2992">
        <f>VLOOKUP(I2992,[1]Key!$A$1:$C$72,2,FALSE)</f>
        <v>43.038580000000003</v>
      </c>
      <c r="K2992">
        <f>VLOOKUP(I2992,[1]Key!$A$1:$C$72,3,FALSE)</f>
        <v>-87.90934</v>
      </c>
      <c r="L2992" t="s">
        <v>43</v>
      </c>
      <c r="M2992">
        <f>VLOOKUP(L2992,[1]Key!$A$1:$C$72,2,FALSE)</f>
        <v>43.03886</v>
      </c>
      <c r="N2992">
        <f>VLOOKUP(L2992,[1]Key!$A$1:$C$72,3,FALSE)</f>
        <v>-87.902720000000002</v>
      </c>
      <c r="O2992">
        <v>3</v>
      </c>
      <c r="P2992">
        <v>0</v>
      </c>
      <c r="Q2992">
        <v>0.5</v>
      </c>
      <c r="R2992">
        <v>0.4</v>
      </c>
      <c r="S2992">
        <v>18</v>
      </c>
      <c r="T2992">
        <f t="shared" si="414"/>
        <v>-1</v>
      </c>
      <c r="U2992" s="1">
        <v>42793</v>
      </c>
      <c r="V2992" s="13">
        <f t="shared" si="415"/>
        <v>42767</v>
      </c>
      <c r="W2992" s="14">
        <f t="shared" si="416"/>
        <v>42793</v>
      </c>
      <c r="X2992" s="1" t="str">
        <f t="shared" si="417"/>
        <v>Monday</v>
      </c>
      <c r="Y2992" s="2">
        <v>0.36965277777777777</v>
      </c>
      <c r="Z2992" s="2">
        <f t="shared" si="418"/>
        <v>0.375</v>
      </c>
      <c r="AA2992">
        <f>1</f>
        <v>1</v>
      </c>
      <c r="AB2992" s="1">
        <v>42793</v>
      </c>
      <c r="AC2992" s="13">
        <f t="shared" si="419"/>
        <v>42767</v>
      </c>
      <c r="AD2992" s="14">
        <f t="shared" si="420"/>
        <v>42793</v>
      </c>
      <c r="AE2992" s="1" t="str">
        <f t="shared" si="421"/>
        <v>Monday</v>
      </c>
      <c r="AF2992" s="2">
        <v>0.37192129629629633</v>
      </c>
      <c r="AG2992" s="2">
        <f t="shared" si="422"/>
        <v>0.375</v>
      </c>
      <c r="AH2992" t="s">
        <v>27</v>
      </c>
    </row>
    <row r="2993" spans="1:34" x14ac:dyDescent="0.2">
      <c r="A2993">
        <v>1088320</v>
      </c>
      <c r="B2993" t="s">
        <v>20</v>
      </c>
      <c r="C2993" t="s">
        <v>96</v>
      </c>
      <c r="D2993" t="s">
        <v>22</v>
      </c>
      <c r="E2993">
        <v>53202</v>
      </c>
      <c r="F2993" t="s">
        <v>23</v>
      </c>
      <c r="G2993" t="s">
        <v>24</v>
      </c>
      <c r="H2993">
        <v>182</v>
      </c>
      <c r="I2993" t="s">
        <v>43</v>
      </c>
      <c r="J2993">
        <f>VLOOKUP(I2993,[1]Key!$A$1:$C$72,2,FALSE)</f>
        <v>43.03886</v>
      </c>
      <c r="K2993">
        <f>VLOOKUP(I2993,[1]Key!$A$1:$C$72,3,FALSE)</f>
        <v>-87.902720000000002</v>
      </c>
      <c r="L2993" t="s">
        <v>68</v>
      </c>
      <c r="M2993">
        <f>VLOOKUP(L2993,[1]Key!$A$1:$C$72,2,FALSE)</f>
        <v>43.04804</v>
      </c>
      <c r="N2993">
        <f>VLOOKUP(L2993,[1]Key!$A$1:$C$72,3,FALSE)</f>
        <v>-87.896720000000002</v>
      </c>
      <c r="O2993">
        <v>7</v>
      </c>
      <c r="P2993">
        <v>0</v>
      </c>
      <c r="Q2993">
        <v>1.1000000000000001</v>
      </c>
      <c r="R2993">
        <v>1</v>
      </c>
      <c r="S2993">
        <v>42</v>
      </c>
      <c r="T2993">
        <f t="shared" si="414"/>
        <v>-1</v>
      </c>
      <c r="U2993" s="1">
        <v>42793</v>
      </c>
      <c r="V2993" s="13">
        <f t="shared" si="415"/>
        <v>42767</v>
      </c>
      <c r="W2993" s="14">
        <f t="shared" si="416"/>
        <v>42793</v>
      </c>
      <c r="X2993" s="1" t="str">
        <f t="shared" si="417"/>
        <v>Monday</v>
      </c>
      <c r="Y2993" s="2">
        <v>0.7308796296296296</v>
      </c>
      <c r="Z2993" s="2">
        <f t="shared" si="418"/>
        <v>0.75</v>
      </c>
      <c r="AA2993">
        <f>1</f>
        <v>1</v>
      </c>
      <c r="AB2993" s="1">
        <v>42793</v>
      </c>
      <c r="AC2993" s="13">
        <f t="shared" si="419"/>
        <v>42767</v>
      </c>
      <c r="AD2993" s="14">
        <f t="shared" si="420"/>
        <v>42793</v>
      </c>
      <c r="AE2993" s="1" t="str">
        <f t="shared" si="421"/>
        <v>Monday</v>
      </c>
      <c r="AF2993" s="2">
        <v>0.73550925925925925</v>
      </c>
      <c r="AG2993" s="2">
        <f t="shared" si="422"/>
        <v>0.75</v>
      </c>
      <c r="AH2993" t="s">
        <v>27</v>
      </c>
    </row>
    <row r="2994" spans="1:34" x14ac:dyDescent="0.2">
      <c r="A2994">
        <v>1371872</v>
      </c>
      <c r="B2994" t="s">
        <v>20</v>
      </c>
      <c r="C2994" t="s">
        <v>21</v>
      </c>
      <c r="D2994" t="s">
        <v>22</v>
      </c>
      <c r="E2994">
        <v>53222</v>
      </c>
      <c r="F2994" t="s">
        <v>23</v>
      </c>
      <c r="G2994" t="s">
        <v>24</v>
      </c>
      <c r="H2994">
        <v>13</v>
      </c>
      <c r="I2994" t="s">
        <v>63</v>
      </c>
      <c r="J2994">
        <f>VLOOKUP(I2994,[1]Key!$A$1:$C$72,2,FALSE)</f>
        <v>43.078530000000001</v>
      </c>
      <c r="K2994">
        <f>VLOOKUP(I2994,[1]Key!$A$1:$C$72,3,FALSE)</f>
        <v>-87.882620000000003</v>
      </c>
      <c r="L2994" t="s">
        <v>78</v>
      </c>
      <c r="M2994">
        <f>VLOOKUP(L2994,[1]Key!$A$1:$C$72,2,FALSE)</f>
        <v>43.060250000000003</v>
      </c>
      <c r="N2994">
        <f>VLOOKUP(L2994,[1]Key!$A$1:$C$72,3,FALSE)</f>
        <v>-87.892169999999993</v>
      </c>
      <c r="O2994">
        <v>18</v>
      </c>
      <c r="P2994">
        <v>0</v>
      </c>
      <c r="Q2994">
        <v>2.7</v>
      </c>
      <c r="R2994">
        <v>2.6</v>
      </c>
      <c r="S2994">
        <v>108</v>
      </c>
      <c r="T2994">
        <f t="shared" si="414"/>
        <v>-1</v>
      </c>
      <c r="U2994" s="1">
        <v>42793</v>
      </c>
      <c r="V2994" s="13">
        <f t="shared" si="415"/>
        <v>42767</v>
      </c>
      <c r="W2994" s="14">
        <f t="shared" si="416"/>
        <v>42793</v>
      </c>
      <c r="X2994" s="1" t="str">
        <f t="shared" si="417"/>
        <v>Monday</v>
      </c>
      <c r="Y2994" s="2">
        <v>0.74285879629629636</v>
      </c>
      <c r="Z2994" s="2">
        <f t="shared" si="418"/>
        <v>0.75</v>
      </c>
      <c r="AA2994">
        <f>1</f>
        <v>1</v>
      </c>
      <c r="AB2994" s="1">
        <v>42793</v>
      </c>
      <c r="AC2994" s="13">
        <f t="shared" si="419"/>
        <v>42767</v>
      </c>
      <c r="AD2994" s="14">
        <f t="shared" si="420"/>
        <v>42793</v>
      </c>
      <c r="AE2994" s="1" t="str">
        <f t="shared" si="421"/>
        <v>Monday</v>
      </c>
      <c r="AF2994" s="2">
        <v>0.75516203703703699</v>
      </c>
      <c r="AG2994" s="2">
        <f t="shared" si="422"/>
        <v>0.75</v>
      </c>
      <c r="AH2994" t="s">
        <v>27</v>
      </c>
    </row>
    <row r="2995" spans="1:34" x14ac:dyDescent="0.2">
      <c r="A2995">
        <v>1276651</v>
      </c>
      <c r="B2995" t="s">
        <v>20</v>
      </c>
      <c r="C2995" t="s">
        <v>28</v>
      </c>
      <c r="D2995" t="s">
        <v>22</v>
      </c>
      <c r="E2995">
        <v>53211</v>
      </c>
      <c r="F2995" t="s">
        <v>23</v>
      </c>
      <c r="G2995" t="s">
        <v>24</v>
      </c>
      <c r="H2995">
        <v>112</v>
      </c>
      <c r="I2995" t="s">
        <v>50</v>
      </c>
      <c r="J2995">
        <f>VLOOKUP(I2995,[1]Key!$A$1:$C$72,2,FALSE)</f>
        <v>43.052549999999997</v>
      </c>
      <c r="K2995">
        <f>VLOOKUP(I2995,[1]Key!$A$1:$C$72,3,FALSE)</f>
        <v>-87.909329999999997</v>
      </c>
      <c r="L2995" t="s">
        <v>87</v>
      </c>
      <c r="M2995">
        <f>VLOOKUP(L2995,[1]Key!$A$1:$C$72,2,FALSE)</f>
        <v>43.077359999999999</v>
      </c>
      <c r="N2995">
        <f>VLOOKUP(L2995,[1]Key!$A$1:$C$72,3,FALSE)</f>
        <v>-87.880769999999998</v>
      </c>
      <c r="O2995">
        <v>22</v>
      </c>
      <c r="P2995">
        <v>0</v>
      </c>
      <c r="Q2995">
        <v>3.3</v>
      </c>
      <c r="R2995">
        <v>3.1</v>
      </c>
      <c r="S2995">
        <v>132</v>
      </c>
      <c r="T2995">
        <f t="shared" si="414"/>
        <v>-1</v>
      </c>
      <c r="U2995" s="1">
        <v>42793</v>
      </c>
      <c r="V2995" s="13">
        <f t="shared" si="415"/>
        <v>42767</v>
      </c>
      <c r="W2995" s="14">
        <f t="shared" si="416"/>
        <v>42793</v>
      </c>
      <c r="X2995" s="1" t="str">
        <f t="shared" si="417"/>
        <v>Monday</v>
      </c>
      <c r="Y2995" s="2">
        <v>0.79666666666666675</v>
      </c>
      <c r="Z2995" s="2">
        <f t="shared" si="418"/>
        <v>0.79166666666666663</v>
      </c>
      <c r="AA2995">
        <f>1</f>
        <v>1</v>
      </c>
      <c r="AB2995" s="1">
        <v>42793</v>
      </c>
      <c r="AC2995" s="13">
        <f t="shared" si="419"/>
        <v>42767</v>
      </c>
      <c r="AD2995" s="14">
        <f t="shared" si="420"/>
        <v>42793</v>
      </c>
      <c r="AE2995" s="1" t="str">
        <f t="shared" si="421"/>
        <v>Monday</v>
      </c>
      <c r="AF2995" s="2">
        <v>0.81222222222222218</v>
      </c>
      <c r="AG2995" s="2">
        <f t="shared" si="422"/>
        <v>0.79166666666666663</v>
      </c>
      <c r="AH2995" t="s">
        <v>27</v>
      </c>
    </row>
    <row r="2996" spans="1:34" x14ac:dyDescent="0.2">
      <c r="A2996">
        <v>1240065</v>
      </c>
      <c r="B2996" t="s">
        <v>20</v>
      </c>
      <c r="C2996" t="s">
        <v>28</v>
      </c>
      <c r="D2996" t="s">
        <v>22</v>
      </c>
      <c r="E2996">
        <v>53212</v>
      </c>
      <c r="F2996" t="s">
        <v>23</v>
      </c>
      <c r="G2996" t="s">
        <v>24</v>
      </c>
      <c r="H2996">
        <v>286</v>
      </c>
      <c r="I2996" t="s">
        <v>47</v>
      </c>
      <c r="J2996">
        <f>VLOOKUP(I2996,[1]Key!$A$1:$C$72,2,FALSE)</f>
        <v>43.049230000000001</v>
      </c>
      <c r="K2996">
        <f>VLOOKUP(I2996,[1]Key!$A$1:$C$72,3,FALSE)</f>
        <v>-87.911940000000001</v>
      </c>
      <c r="L2996" t="s">
        <v>51</v>
      </c>
      <c r="M2996">
        <f>VLOOKUP(L2996,[1]Key!$A$1:$C$72,2,FALSE)</f>
        <v>43.05536</v>
      </c>
      <c r="N2996">
        <f>VLOOKUP(L2996,[1]Key!$A$1:$C$72,3,FALSE)</f>
        <v>-87.90504</v>
      </c>
      <c r="O2996">
        <v>4</v>
      </c>
      <c r="P2996">
        <v>0</v>
      </c>
      <c r="Q2996">
        <v>0.6</v>
      </c>
      <c r="R2996">
        <v>0.6</v>
      </c>
      <c r="S2996">
        <v>24</v>
      </c>
      <c r="T2996">
        <f t="shared" si="414"/>
        <v>-1</v>
      </c>
      <c r="U2996" s="1">
        <v>42793</v>
      </c>
      <c r="V2996" s="13">
        <f t="shared" si="415"/>
        <v>42767</v>
      </c>
      <c r="W2996" s="14">
        <f t="shared" si="416"/>
        <v>42793</v>
      </c>
      <c r="X2996" s="1" t="str">
        <f t="shared" si="417"/>
        <v>Monday</v>
      </c>
      <c r="Y2996" s="2">
        <v>0.861261574074074</v>
      </c>
      <c r="Z2996" s="2">
        <f t="shared" si="418"/>
        <v>0.875</v>
      </c>
      <c r="AA2996">
        <f>1</f>
        <v>1</v>
      </c>
      <c r="AB2996" s="1">
        <v>42793</v>
      </c>
      <c r="AC2996" s="13">
        <f t="shared" si="419"/>
        <v>42767</v>
      </c>
      <c r="AD2996" s="14">
        <f t="shared" si="420"/>
        <v>42793</v>
      </c>
      <c r="AE2996" s="1" t="str">
        <f t="shared" si="421"/>
        <v>Monday</v>
      </c>
      <c r="AF2996" s="2">
        <v>0.86413194444444441</v>
      </c>
      <c r="AG2996" s="2">
        <f t="shared" si="422"/>
        <v>0.875</v>
      </c>
      <c r="AH2996" t="s">
        <v>27</v>
      </c>
    </row>
    <row r="2997" spans="1:34" x14ac:dyDescent="0.2">
      <c r="A2997">
        <v>1489319</v>
      </c>
      <c r="B2997" t="s">
        <v>20</v>
      </c>
      <c r="C2997" t="s">
        <v>101</v>
      </c>
      <c r="D2997" t="s">
        <v>22</v>
      </c>
      <c r="E2997">
        <v>53045</v>
      </c>
      <c r="F2997" t="s">
        <v>23</v>
      </c>
      <c r="G2997" t="s">
        <v>24</v>
      </c>
      <c r="H2997">
        <v>11098</v>
      </c>
      <c r="I2997" t="s">
        <v>65</v>
      </c>
      <c r="J2997">
        <f>VLOOKUP(I2997,[1]Key!$A$1:$C$72,2,FALSE)</f>
        <v>43.060786</v>
      </c>
      <c r="K2997">
        <f>VLOOKUP(I2997,[1]Key!$A$1:$C$72,3,FALSE)</f>
        <v>-87.883825999999999</v>
      </c>
      <c r="L2997" t="s">
        <v>87</v>
      </c>
      <c r="M2997">
        <f>VLOOKUP(L2997,[1]Key!$A$1:$C$72,2,FALSE)</f>
        <v>43.077359999999999</v>
      </c>
      <c r="N2997">
        <f>VLOOKUP(L2997,[1]Key!$A$1:$C$72,3,FALSE)</f>
        <v>-87.880769999999998</v>
      </c>
      <c r="O2997">
        <v>11</v>
      </c>
      <c r="P2997">
        <v>0</v>
      </c>
      <c r="Q2997">
        <v>1.7</v>
      </c>
      <c r="R2997">
        <v>1.6</v>
      </c>
      <c r="S2997">
        <v>66</v>
      </c>
      <c r="T2997">
        <f t="shared" si="414"/>
        <v>-1</v>
      </c>
      <c r="U2997" s="1">
        <v>42794</v>
      </c>
      <c r="V2997" s="13">
        <f t="shared" si="415"/>
        <v>42767</v>
      </c>
      <c r="W2997" s="14">
        <f t="shared" si="416"/>
        <v>42794</v>
      </c>
      <c r="X2997" s="1" t="str">
        <f t="shared" si="417"/>
        <v>Tuesday</v>
      </c>
      <c r="Y2997" s="2">
        <v>0.35961805555555554</v>
      </c>
      <c r="Z2997" s="2">
        <f t="shared" si="418"/>
        <v>0.375</v>
      </c>
      <c r="AA2997">
        <f>1</f>
        <v>1</v>
      </c>
      <c r="AB2997" s="1">
        <v>42794</v>
      </c>
      <c r="AC2997" s="13">
        <f t="shared" si="419"/>
        <v>42767</v>
      </c>
      <c r="AD2997" s="14">
        <f t="shared" si="420"/>
        <v>42794</v>
      </c>
      <c r="AE2997" s="1" t="str">
        <f t="shared" si="421"/>
        <v>Tuesday</v>
      </c>
      <c r="AF2997" s="2">
        <v>0.36686342592592597</v>
      </c>
      <c r="AG2997" s="2">
        <f t="shared" si="422"/>
        <v>0.375</v>
      </c>
      <c r="AH2997" t="s">
        <v>27</v>
      </c>
    </row>
    <row r="2998" spans="1:34" x14ac:dyDescent="0.2">
      <c r="A2998">
        <v>671983</v>
      </c>
      <c r="B2998" t="s">
        <v>20</v>
      </c>
      <c r="C2998" t="s">
        <v>49</v>
      </c>
      <c r="D2998" t="s">
        <v>22</v>
      </c>
      <c r="E2998">
        <v>53217</v>
      </c>
      <c r="F2998" t="s">
        <v>23</v>
      </c>
      <c r="G2998" t="s">
        <v>24</v>
      </c>
      <c r="H2998">
        <v>243</v>
      </c>
      <c r="I2998" t="s">
        <v>43</v>
      </c>
      <c r="J2998">
        <f>VLOOKUP(I2998,[1]Key!$A$1:$C$72,2,FALSE)</f>
        <v>43.03886</v>
      </c>
      <c r="K2998">
        <f>VLOOKUP(I2998,[1]Key!$A$1:$C$72,3,FALSE)</f>
        <v>-87.902720000000002</v>
      </c>
      <c r="L2998" t="s">
        <v>31</v>
      </c>
      <c r="M2998">
        <f>VLOOKUP(L2998,[1]Key!$A$1:$C$72,2,FALSE)</f>
        <v>43.03519</v>
      </c>
      <c r="N2998">
        <f>VLOOKUP(L2998,[1]Key!$A$1:$C$72,3,FALSE)</f>
        <v>-87.907390000000007</v>
      </c>
      <c r="O2998">
        <v>30</v>
      </c>
      <c r="P2998">
        <v>0</v>
      </c>
      <c r="Q2998">
        <v>4.5</v>
      </c>
      <c r="R2998">
        <v>4.3</v>
      </c>
      <c r="S2998">
        <v>180</v>
      </c>
      <c r="T2998">
        <f t="shared" si="414"/>
        <v>-1</v>
      </c>
      <c r="U2998" s="1">
        <v>42794</v>
      </c>
      <c r="V2998" s="13">
        <f t="shared" si="415"/>
        <v>42767</v>
      </c>
      <c r="W2998" s="14">
        <f t="shared" si="416"/>
        <v>42794</v>
      </c>
      <c r="X2998" s="1" t="str">
        <f t="shared" si="417"/>
        <v>Tuesday</v>
      </c>
      <c r="Y2998" s="2">
        <v>0.53383101851851855</v>
      </c>
      <c r="Z2998" s="2">
        <f t="shared" si="418"/>
        <v>0.54166666666666663</v>
      </c>
      <c r="AA2998">
        <f>1</f>
        <v>1</v>
      </c>
      <c r="AB2998" s="1">
        <v>42794</v>
      </c>
      <c r="AC2998" s="13">
        <f t="shared" si="419"/>
        <v>42767</v>
      </c>
      <c r="AD2998" s="14">
        <f t="shared" si="420"/>
        <v>42794</v>
      </c>
      <c r="AE2998" s="1" t="str">
        <f t="shared" si="421"/>
        <v>Tuesday</v>
      </c>
      <c r="AF2998" s="2">
        <v>0.55429398148148146</v>
      </c>
      <c r="AG2998" s="2">
        <f t="shared" si="422"/>
        <v>0.54166666666666663</v>
      </c>
      <c r="AH2998" t="s">
        <v>27</v>
      </c>
    </row>
    <row r="2999" spans="1:34" x14ac:dyDescent="0.2">
      <c r="A2999">
        <v>1442430</v>
      </c>
      <c r="B2999" t="s">
        <v>20</v>
      </c>
      <c r="C2999" t="s">
        <v>28</v>
      </c>
      <c r="D2999" t="s">
        <v>22</v>
      </c>
      <c r="E2999">
        <v>53211</v>
      </c>
      <c r="F2999" t="s">
        <v>23</v>
      </c>
      <c r="G2999" t="s">
        <v>24</v>
      </c>
      <c r="H2999">
        <v>5519</v>
      </c>
      <c r="I2999" t="s">
        <v>77</v>
      </c>
      <c r="J2999">
        <f>VLOOKUP(I2999,[1]Key!$A$1:$C$72,2,FALSE)</f>
        <v>43.074655999999997</v>
      </c>
      <c r="K2999">
        <f>VLOOKUP(I2999,[1]Key!$A$1:$C$72,3,FALSE)</f>
        <v>-87.889011999999994</v>
      </c>
      <c r="L2999" t="s">
        <v>67</v>
      </c>
      <c r="M2999">
        <f>VLOOKUP(L2999,[1]Key!$A$1:$C$72,2,FALSE)</f>
        <v>43.074890000000003</v>
      </c>
      <c r="N2999">
        <f>VLOOKUP(L2999,[1]Key!$A$1:$C$72,3,FALSE)</f>
        <v>-87.882810000000006</v>
      </c>
      <c r="O2999">
        <v>3</v>
      </c>
      <c r="P2999">
        <v>0</v>
      </c>
      <c r="Q2999">
        <v>0.5</v>
      </c>
      <c r="R2999">
        <v>0.4</v>
      </c>
      <c r="S2999">
        <v>18</v>
      </c>
      <c r="T2999">
        <f t="shared" si="414"/>
        <v>-1</v>
      </c>
      <c r="U2999" s="1">
        <v>42794</v>
      </c>
      <c r="V2999" s="13">
        <f t="shared" si="415"/>
        <v>42767</v>
      </c>
      <c r="W2999" s="14">
        <f t="shared" si="416"/>
        <v>42794</v>
      </c>
      <c r="X2999" s="1" t="str">
        <f t="shared" si="417"/>
        <v>Tuesday</v>
      </c>
      <c r="Y2999" s="2">
        <v>0.63520833333333326</v>
      </c>
      <c r="Z2999" s="2">
        <f t="shared" si="418"/>
        <v>0.625</v>
      </c>
      <c r="AA2999">
        <f>1</f>
        <v>1</v>
      </c>
      <c r="AB2999" s="1">
        <v>42794</v>
      </c>
      <c r="AC2999" s="13">
        <f t="shared" si="419"/>
        <v>42767</v>
      </c>
      <c r="AD2999" s="14">
        <f t="shared" si="420"/>
        <v>42794</v>
      </c>
      <c r="AE2999" s="1" t="str">
        <f t="shared" si="421"/>
        <v>Tuesday</v>
      </c>
      <c r="AF2999" s="2">
        <v>0.63704861111111111</v>
      </c>
      <c r="AG2999" s="2">
        <f t="shared" si="422"/>
        <v>0.625</v>
      </c>
      <c r="AH2999" t="s">
        <v>27</v>
      </c>
    </row>
    <row r="3000" spans="1:34" x14ac:dyDescent="0.2">
      <c r="A3000">
        <v>1466945</v>
      </c>
      <c r="B3000" t="s">
        <v>20</v>
      </c>
      <c r="C3000" t="s">
        <v>28</v>
      </c>
      <c r="D3000" t="s">
        <v>22</v>
      </c>
      <c r="E3000">
        <v>53211</v>
      </c>
      <c r="F3000" t="s">
        <v>23</v>
      </c>
      <c r="G3000" t="s">
        <v>24</v>
      </c>
      <c r="H3000">
        <v>11162</v>
      </c>
      <c r="I3000" t="s">
        <v>93</v>
      </c>
      <c r="J3000">
        <f>VLOOKUP(I3000,[1]Key!$A$1:$C$72,2,FALSE)</f>
        <v>43.069021999999997</v>
      </c>
      <c r="K3000">
        <f>VLOOKUP(I3000,[1]Key!$A$1:$C$72,3,FALSE)</f>
        <v>-87.887940999999998</v>
      </c>
      <c r="L3000" t="s">
        <v>67</v>
      </c>
      <c r="M3000">
        <f>VLOOKUP(L3000,[1]Key!$A$1:$C$72,2,FALSE)</f>
        <v>43.074890000000003</v>
      </c>
      <c r="N3000">
        <f>VLOOKUP(L3000,[1]Key!$A$1:$C$72,3,FALSE)</f>
        <v>-87.882810000000006</v>
      </c>
      <c r="O3000">
        <v>8</v>
      </c>
      <c r="P3000">
        <v>0</v>
      </c>
      <c r="Q3000">
        <v>1.2</v>
      </c>
      <c r="R3000">
        <v>1.1000000000000001</v>
      </c>
      <c r="S3000">
        <v>48</v>
      </c>
      <c r="T3000">
        <f t="shared" si="414"/>
        <v>-1</v>
      </c>
      <c r="U3000" s="1">
        <v>42794</v>
      </c>
      <c r="V3000" s="13">
        <f t="shared" si="415"/>
        <v>42767</v>
      </c>
      <c r="W3000" s="14">
        <f t="shared" si="416"/>
        <v>42794</v>
      </c>
      <c r="X3000" s="1" t="str">
        <f t="shared" si="417"/>
        <v>Tuesday</v>
      </c>
      <c r="Y3000" s="2">
        <v>0.68894675925925919</v>
      </c>
      <c r="Z3000" s="2">
        <f t="shared" si="418"/>
        <v>0.70833333333333326</v>
      </c>
      <c r="AA3000">
        <f>1</f>
        <v>1</v>
      </c>
      <c r="AB3000" s="1">
        <v>42794</v>
      </c>
      <c r="AC3000" s="13">
        <f t="shared" si="419"/>
        <v>42767</v>
      </c>
      <c r="AD3000" s="14">
        <f t="shared" si="420"/>
        <v>42794</v>
      </c>
      <c r="AE3000" s="1" t="str">
        <f t="shared" si="421"/>
        <v>Tuesday</v>
      </c>
      <c r="AF3000" s="2">
        <v>0.69474537037037043</v>
      </c>
      <c r="AG3000" s="2">
        <f t="shared" si="422"/>
        <v>0.70833333333333326</v>
      </c>
      <c r="AH3000" t="s">
        <v>27</v>
      </c>
    </row>
    <row r="3001" spans="1:34" x14ac:dyDescent="0.2">
      <c r="A3001">
        <v>717793</v>
      </c>
      <c r="B3001" t="s">
        <v>20</v>
      </c>
      <c r="C3001" t="s">
        <v>28</v>
      </c>
      <c r="D3001" t="s">
        <v>22</v>
      </c>
      <c r="E3001">
        <v>53202</v>
      </c>
      <c r="F3001" t="s">
        <v>23</v>
      </c>
      <c r="G3001" t="s">
        <v>24</v>
      </c>
      <c r="H3001">
        <v>114</v>
      </c>
      <c r="I3001" t="s">
        <v>31</v>
      </c>
      <c r="J3001">
        <f>VLOOKUP(I3001,[1]Key!$A$1:$C$72,2,FALSE)</f>
        <v>43.03519</v>
      </c>
      <c r="K3001">
        <f>VLOOKUP(I3001,[1]Key!$A$1:$C$72,3,FALSE)</f>
        <v>-87.907390000000007</v>
      </c>
      <c r="L3001" t="s">
        <v>31</v>
      </c>
      <c r="M3001">
        <f>VLOOKUP(L3001,[1]Key!$A$1:$C$72,2,FALSE)</f>
        <v>43.03519</v>
      </c>
      <c r="N3001">
        <f>VLOOKUP(L3001,[1]Key!$A$1:$C$72,3,FALSE)</f>
        <v>-87.907390000000007</v>
      </c>
      <c r="O3001">
        <v>14</v>
      </c>
      <c r="P3001">
        <v>0</v>
      </c>
      <c r="Q3001">
        <v>2.1</v>
      </c>
      <c r="R3001">
        <v>2</v>
      </c>
      <c r="S3001">
        <v>84</v>
      </c>
      <c r="T3001">
        <f t="shared" si="414"/>
        <v>-1</v>
      </c>
      <c r="U3001" s="1">
        <v>42794</v>
      </c>
      <c r="V3001" s="13">
        <f t="shared" si="415"/>
        <v>42767</v>
      </c>
      <c r="W3001" s="14">
        <f t="shared" si="416"/>
        <v>42794</v>
      </c>
      <c r="X3001" s="1" t="str">
        <f t="shared" si="417"/>
        <v>Tuesday</v>
      </c>
      <c r="Y3001" s="2">
        <v>0.70172453703703708</v>
      </c>
      <c r="Z3001" s="2">
        <f t="shared" si="418"/>
        <v>0.70833333333333326</v>
      </c>
      <c r="AA3001">
        <f>1</f>
        <v>1</v>
      </c>
      <c r="AB3001" s="1">
        <v>42794</v>
      </c>
      <c r="AC3001" s="13">
        <f t="shared" si="419"/>
        <v>42767</v>
      </c>
      <c r="AD3001" s="14">
        <f t="shared" si="420"/>
        <v>42794</v>
      </c>
      <c r="AE3001" s="1" t="str">
        <f t="shared" si="421"/>
        <v>Tuesday</v>
      </c>
      <c r="AF3001" s="2">
        <v>0.71171296296296294</v>
      </c>
      <c r="AG3001" s="2">
        <f t="shared" si="422"/>
        <v>0.70833333333333326</v>
      </c>
      <c r="AH3001" t="s">
        <v>35</v>
      </c>
    </row>
    <row r="3002" spans="1:34" x14ac:dyDescent="0.2">
      <c r="A3002">
        <v>563412</v>
      </c>
      <c r="B3002" t="s">
        <v>20</v>
      </c>
      <c r="C3002" t="s">
        <v>45</v>
      </c>
      <c r="D3002" t="s">
        <v>46</v>
      </c>
      <c r="E3002">
        <v>60043</v>
      </c>
      <c r="F3002" t="s">
        <v>23</v>
      </c>
      <c r="G3002" t="s">
        <v>24</v>
      </c>
      <c r="H3002">
        <v>5438</v>
      </c>
      <c r="I3002" t="s">
        <v>47</v>
      </c>
      <c r="J3002">
        <f>VLOOKUP(I3002,[1]Key!$A$1:$C$72,2,FALSE)</f>
        <v>43.049230000000001</v>
      </c>
      <c r="K3002">
        <f>VLOOKUP(I3002,[1]Key!$A$1:$C$72,3,FALSE)</f>
        <v>-87.911940000000001</v>
      </c>
      <c r="L3002" t="s">
        <v>33</v>
      </c>
      <c r="M3002">
        <f>VLOOKUP(L3002,[1]Key!$A$1:$C$72,2,FALSE)</f>
        <v>43.034619999999997</v>
      </c>
      <c r="N3002">
        <f>VLOOKUP(L3002,[1]Key!$A$1:$C$72,3,FALSE)</f>
        <v>-87.917500000000004</v>
      </c>
      <c r="O3002">
        <v>12</v>
      </c>
      <c r="P3002">
        <v>0</v>
      </c>
      <c r="Q3002">
        <v>1.8</v>
      </c>
      <c r="R3002">
        <v>1.7</v>
      </c>
      <c r="S3002">
        <v>72</v>
      </c>
      <c r="T3002">
        <f t="shared" si="414"/>
        <v>-1</v>
      </c>
      <c r="U3002" s="1">
        <v>42794</v>
      </c>
      <c r="V3002" s="13">
        <f t="shared" si="415"/>
        <v>42767</v>
      </c>
      <c r="W3002" s="14">
        <f t="shared" si="416"/>
        <v>42794</v>
      </c>
      <c r="X3002" s="1" t="str">
        <f t="shared" si="417"/>
        <v>Tuesday</v>
      </c>
      <c r="Y3002" s="2">
        <v>0.72436342592592595</v>
      </c>
      <c r="Z3002" s="2">
        <f t="shared" si="418"/>
        <v>0.70833333333333326</v>
      </c>
      <c r="AA3002">
        <f>1</f>
        <v>1</v>
      </c>
      <c r="AB3002" s="1">
        <v>42794</v>
      </c>
      <c r="AC3002" s="13">
        <f t="shared" si="419"/>
        <v>42767</v>
      </c>
      <c r="AD3002" s="14">
        <f t="shared" si="420"/>
        <v>42794</v>
      </c>
      <c r="AE3002" s="1" t="str">
        <f t="shared" si="421"/>
        <v>Tuesday</v>
      </c>
      <c r="AF3002" s="2">
        <v>0.73312499999999992</v>
      </c>
      <c r="AG3002" s="2">
        <f t="shared" si="422"/>
        <v>0.75</v>
      </c>
      <c r="AH3002" t="s">
        <v>27</v>
      </c>
    </row>
    <row r="3003" spans="1:34" x14ac:dyDescent="0.2">
      <c r="A3003">
        <v>1442057</v>
      </c>
      <c r="B3003" t="s">
        <v>20</v>
      </c>
      <c r="C3003" t="s">
        <v>28</v>
      </c>
      <c r="D3003" t="s">
        <v>22</v>
      </c>
      <c r="E3003">
        <v>53211</v>
      </c>
      <c r="F3003" t="s">
        <v>23</v>
      </c>
      <c r="G3003" t="s">
        <v>24</v>
      </c>
      <c r="H3003">
        <v>5446</v>
      </c>
      <c r="I3003" t="s">
        <v>67</v>
      </c>
      <c r="J3003">
        <f>VLOOKUP(I3003,[1]Key!$A$1:$C$72,2,FALSE)</f>
        <v>43.074890000000003</v>
      </c>
      <c r="K3003">
        <f>VLOOKUP(I3003,[1]Key!$A$1:$C$72,3,FALSE)</f>
        <v>-87.882810000000006</v>
      </c>
      <c r="L3003" t="s">
        <v>93</v>
      </c>
      <c r="M3003">
        <f>VLOOKUP(L3003,[1]Key!$A$1:$C$72,2,FALSE)</f>
        <v>43.069021999999997</v>
      </c>
      <c r="N3003">
        <f>VLOOKUP(L3003,[1]Key!$A$1:$C$72,3,FALSE)</f>
        <v>-87.887940999999998</v>
      </c>
      <c r="O3003">
        <v>5</v>
      </c>
      <c r="P3003">
        <v>0</v>
      </c>
      <c r="Q3003">
        <v>0.8</v>
      </c>
      <c r="R3003">
        <v>0.7</v>
      </c>
      <c r="S3003">
        <v>30</v>
      </c>
      <c r="T3003">
        <f t="shared" si="414"/>
        <v>-1</v>
      </c>
      <c r="U3003" s="1">
        <v>42780</v>
      </c>
      <c r="V3003" s="13">
        <f t="shared" si="415"/>
        <v>42767</v>
      </c>
      <c r="W3003" s="14">
        <f t="shared" si="416"/>
        <v>42780</v>
      </c>
      <c r="X3003" s="1" t="str">
        <f t="shared" si="417"/>
        <v>Tuesday</v>
      </c>
      <c r="Y3003" s="2">
        <v>0.76935185185185195</v>
      </c>
      <c r="Z3003" s="2">
        <f t="shared" si="418"/>
        <v>0.75</v>
      </c>
      <c r="AA3003">
        <f>1</f>
        <v>1</v>
      </c>
      <c r="AB3003" s="1">
        <v>42780</v>
      </c>
      <c r="AC3003" s="13">
        <f t="shared" si="419"/>
        <v>42767</v>
      </c>
      <c r="AD3003" s="14">
        <f t="shared" si="420"/>
        <v>42780</v>
      </c>
      <c r="AE3003" s="1" t="str">
        <f t="shared" si="421"/>
        <v>Tuesday</v>
      </c>
      <c r="AF3003" s="2">
        <v>0.77230324074074075</v>
      </c>
      <c r="AG3003" s="2">
        <f t="shared" si="422"/>
        <v>0.79166666666666663</v>
      </c>
      <c r="AH3003" t="s">
        <v>27</v>
      </c>
    </row>
    <row r="3004" spans="1:34" x14ac:dyDescent="0.2">
      <c r="A3004">
        <v>1276651</v>
      </c>
      <c r="B3004" t="s">
        <v>20</v>
      </c>
      <c r="C3004" t="s">
        <v>28</v>
      </c>
      <c r="D3004" t="s">
        <v>22</v>
      </c>
      <c r="E3004">
        <v>53211</v>
      </c>
      <c r="F3004" t="s">
        <v>23</v>
      </c>
      <c r="G3004" t="s">
        <v>24</v>
      </c>
      <c r="H3004">
        <v>957</v>
      </c>
      <c r="I3004" t="s">
        <v>50</v>
      </c>
      <c r="J3004">
        <f>VLOOKUP(I3004,[1]Key!$A$1:$C$72,2,FALSE)</f>
        <v>43.052549999999997</v>
      </c>
      <c r="K3004">
        <f>VLOOKUP(I3004,[1]Key!$A$1:$C$72,3,FALSE)</f>
        <v>-87.909329999999997</v>
      </c>
      <c r="L3004" t="s">
        <v>87</v>
      </c>
      <c r="M3004">
        <f>VLOOKUP(L3004,[1]Key!$A$1:$C$72,2,FALSE)</f>
        <v>43.077359999999999</v>
      </c>
      <c r="N3004">
        <f>VLOOKUP(L3004,[1]Key!$A$1:$C$72,3,FALSE)</f>
        <v>-87.880769999999998</v>
      </c>
      <c r="O3004">
        <v>20</v>
      </c>
      <c r="P3004">
        <v>0</v>
      </c>
      <c r="Q3004">
        <v>3</v>
      </c>
      <c r="R3004">
        <v>2.9</v>
      </c>
      <c r="S3004">
        <v>120</v>
      </c>
      <c r="T3004">
        <f t="shared" si="414"/>
        <v>-1</v>
      </c>
      <c r="U3004" s="1">
        <v>42780</v>
      </c>
      <c r="V3004" s="13">
        <f t="shared" si="415"/>
        <v>42767</v>
      </c>
      <c r="W3004" s="14">
        <f t="shared" si="416"/>
        <v>42780</v>
      </c>
      <c r="X3004" s="1" t="str">
        <f t="shared" si="417"/>
        <v>Tuesday</v>
      </c>
      <c r="Y3004" s="2">
        <v>0.79685185185185192</v>
      </c>
      <c r="Z3004" s="2">
        <f t="shared" si="418"/>
        <v>0.79166666666666663</v>
      </c>
      <c r="AA3004">
        <f>1</f>
        <v>1</v>
      </c>
      <c r="AB3004" s="1">
        <v>42780</v>
      </c>
      <c r="AC3004" s="13">
        <f t="shared" si="419"/>
        <v>42767</v>
      </c>
      <c r="AD3004" s="14">
        <f t="shared" si="420"/>
        <v>42780</v>
      </c>
      <c r="AE3004" s="1" t="str">
        <f t="shared" si="421"/>
        <v>Tuesday</v>
      </c>
      <c r="AF3004" s="2">
        <v>0.81094907407407402</v>
      </c>
      <c r="AG3004" s="2">
        <f t="shared" si="422"/>
        <v>0.79166666666666663</v>
      </c>
      <c r="AH3004" t="s">
        <v>27</v>
      </c>
    </row>
    <row r="3005" spans="1:34" x14ac:dyDescent="0.2">
      <c r="A3005">
        <v>1250902</v>
      </c>
      <c r="B3005" t="s">
        <v>20</v>
      </c>
      <c r="C3005" t="s">
        <v>21</v>
      </c>
      <c r="D3005" t="s">
        <v>22</v>
      </c>
      <c r="E3005">
        <v>53213</v>
      </c>
      <c r="F3005" t="s">
        <v>23</v>
      </c>
      <c r="G3005" t="s">
        <v>97</v>
      </c>
      <c r="H3005">
        <v>146</v>
      </c>
      <c r="I3005" t="s">
        <v>81</v>
      </c>
      <c r="J3005">
        <f>VLOOKUP(I3005,[1]Key!$A$1:$C$72,2,FALSE)</f>
        <v>43.06033</v>
      </c>
      <c r="K3005">
        <f>VLOOKUP(I3005,[1]Key!$A$1:$C$72,3,FALSE)</f>
        <v>-87.89546</v>
      </c>
      <c r="L3005" t="s">
        <v>78</v>
      </c>
      <c r="M3005">
        <f>VLOOKUP(L3005,[1]Key!$A$1:$C$72,2,FALSE)</f>
        <v>43.060250000000003</v>
      </c>
      <c r="N3005">
        <f>VLOOKUP(L3005,[1]Key!$A$1:$C$72,3,FALSE)</f>
        <v>-87.892169999999993</v>
      </c>
      <c r="O3005">
        <v>1</v>
      </c>
      <c r="P3005">
        <v>0</v>
      </c>
      <c r="Q3005">
        <v>0.2</v>
      </c>
      <c r="R3005">
        <v>0.1</v>
      </c>
      <c r="S3005">
        <v>6</v>
      </c>
      <c r="T3005">
        <f t="shared" si="414"/>
        <v>-1</v>
      </c>
      <c r="U3005" s="1">
        <v>42780</v>
      </c>
      <c r="V3005" s="13">
        <f t="shared" si="415"/>
        <v>42767</v>
      </c>
      <c r="W3005" s="14">
        <f t="shared" si="416"/>
        <v>42780</v>
      </c>
      <c r="X3005" s="1" t="str">
        <f t="shared" si="417"/>
        <v>Tuesday</v>
      </c>
      <c r="Y3005" s="2">
        <v>0.82125000000000004</v>
      </c>
      <c r="Z3005" s="2">
        <f t="shared" si="418"/>
        <v>0.83333333333333326</v>
      </c>
      <c r="AA3005">
        <f>1</f>
        <v>1</v>
      </c>
      <c r="AB3005" s="1">
        <v>42780</v>
      </c>
      <c r="AC3005" s="13">
        <f t="shared" si="419"/>
        <v>42767</v>
      </c>
      <c r="AD3005" s="14">
        <f t="shared" si="420"/>
        <v>42780</v>
      </c>
      <c r="AE3005" s="1" t="str">
        <f t="shared" si="421"/>
        <v>Tuesday</v>
      </c>
      <c r="AF3005" s="2">
        <v>0.8221412037037038</v>
      </c>
      <c r="AG3005" s="2">
        <f t="shared" si="422"/>
        <v>0.83333333333333326</v>
      </c>
      <c r="AH3005" t="s">
        <v>27</v>
      </c>
    </row>
    <row r="3006" spans="1:34" x14ac:dyDescent="0.2">
      <c r="A3006">
        <v>1391757</v>
      </c>
      <c r="B3006" t="s">
        <v>20</v>
      </c>
      <c r="C3006" t="s">
        <v>28</v>
      </c>
      <c r="D3006" t="s">
        <v>22</v>
      </c>
      <c r="E3006">
        <v>53211</v>
      </c>
      <c r="F3006" t="s">
        <v>23</v>
      </c>
      <c r="G3006" t="s">
        <v>24</v>
      </c>
      <c r="H3006">
        <v>5567</v>
      </c>
      <c r="I3006" t="s">
        <v>60</v>
      </c>
      <c r="J3006">
        <f>VLOOKUP(I3006,[1]Key!$A$1:$C$72,2,FALSE)</f>
        <v>43.066893999999998</v>
      </c>
      <c r="K3006">
        <f>VLOOKUP(I3006,[1]Key!$A$1:$C$72,3,FALSE)</f>
        <v>-87.877936000000005</v>
      </c>
      <c r="L3006" t="s">
        <v>76</v>
      </c>
      <c r="M3006">
        <f>VLOOKUP(L3006,[1]Key!$A$1:$C$72,2,FALSE)</f>
        <v>43.063749000000001</v>
      </c>
      <c r="N3006">
        <f>VLOOKUP(L3006,[1]Key!$A$1:$C$72,3,FALSE)</f>
        <v>-87.887962999999999</v>
      </c>
      <c r="O3006">
        <v>6</v>
      </c>
      <c r="P3006">
        <v>0</v>
      </c>
      <c r="Q3006">
        <v>0.9</v>
      </c>
      <c r="R3006">
        <v>0.9</v>
      </c>
      <c r="S3006">
        <v>36</v>
      </c>
      <c r="T3006">
        <f t="shared" si="414"/>
        <v>-1</v>
      </c>
      <c r="U3006" s="1">
        <v>42780</v>
      </c>
      <c r="V3006" s="13">
        <f t="shared" si="415"/>
        <v>42767</v>
      </c>
      <c r="W3006" s="14">
        <f t="shared" si="416"/>
        <v>42780</v>
      </c>
      <c r="X3006" s="1" t="str">
        <f t="shared" si="417"/>
        <v>Tuesday</v>
      </c>
      <c r="Y3006" s="2">
        <v>0.85550925925925936</v>
      </c>
      <c r="Z3006" s="2">
        <f t="shared" si="418"/>
        <v>0.875</v>
      </c>
      <c r="AA3006">
        <f>1</f>
        <v>1</v>
      </c>
      <c r="AB3006" s="1">
        <v>42780</v>
      </c>
      <c r="AC3006" s="13">
        <f t="shared" si="419"/>
        <v>42767</v>
      </c>
      <c r="AD3006" s="14">
        <f t="shared" si="420"/>
        <v>42780</v>
      </c>
      <c r="AE3006" s="1" t="str">
        <f t="shared" si="421"/>
        <v>Tuesday</v>
      </c>
      <c r="AF3006" s="2">
        <v>0.85940972222222223</v>
      </c>
      <c r="AG3006" s="2">
        <f t="shared" si="422"/>
        <v>0.875</v>
      </c>
      <c r="AH3006" t="s">
        <v>27</v>
      </c>
    </row>
    <row r="3007" spans="1:34" x14ac:dyDescent="0.2">
      <c r="A3007">
        <v>1435377</v>
      </c>
      <c r="B3007" t="s">
        <v>20</v>
      </c>
      <c r="C3007" t="s">
        <v>28</v>
      </c>
      <c r="D3007" t="s">
        <v>22</v>
      </c>
      <c r="E3007">
        <v>53233</v>
      </c>
      <c r="F3007" t="s">
        <v>23</v>
      </c>
      <c r="G3007" t="s">
        <v>24</v>
      </c>
      <c r="H3007">
        <v>11166</v>
      </c>
      <c r="I3007" t="s">
        <v>74</v>
      </c>
      <c r="J3007">
        <f>VLOOKUP(I3007,[1]Key!$A$1:$C$72,2,FALSE)</f>
        <v>43.040154000000001</v>
      </c>
      <c r="K3007">
        <f>VLOOKUP(I3007,[1]Key!$A$1:$C$72,3,FALSE)</f>
        <v>-87.932113000000001</v>
      </c>
      <c r="L3007" t="s">
        <v>47</v>
      </c>
      <c r="M3007">
        <f>VLOOKUP(L3007,[1]Key!$A$1:$C$72,2,FALSE)</f>
        <v>43.049230000000001</v>
      </c>
      <c r="N3007">
        <f>VLOOKUP(L3007,[1]Key!$A$1:$C$72,3,FALSE)</f>
        <v>-87.911940000000001</v>
      </c>
      <c r="O3007">
        <v>13</v>
      </c>
      <c r="P3007">
        <v>0</v>
      </c>
      <c r="Q3007">
        <v>2</v>
      </c>
      <c r="R3007">
        <v>1.9</v>
      </c>
      <c r="S3007">
        <v>78</v>
      </c>
      <c r="T3007">
        <f t="shared" si="414"/>
        <v>-1</v>
      </c>
      <c r="U3007" s="1">
        <v>42781</v>
      </c>
      <c r="V3007" s="13">
        <f t="shared" si="415"/>
        <v>42767</v>
      </c>
      <c r="W3007" s="14">
        <f t="shared" si="416"/>
        <v>42781</v>
      </c>
      <c r="X3007" s="1" t="str">
        <f t="shared" si="417"/>
        <v>Wednesday</v>
      </c>
      <c r="Y3007" s="2">
        <v>0.32446759259259261</v>
      </c>
      <c r="Z3007" s="2">
        <f t="shared" si="418"/>
        <v>0.33333333333333331</v>
      </c>
      <c r="AA3007">
        <f>1</f>
        <v>1</v>
      </c>
      <c r="AB3007" s="1">
        <v>42781</v>
      </c>
      <c r="AC3007" s="13">
        <f t="shared" si="419"/>
        <v>42767</v>
      </c>
      <c r="AD3007" s="14">
        <f t="shared" si="420"/>
        <v>42781</v>
      </c>
      <c r="AE3007" s="1" t="str">
        <f t="shared" si="421"/>
        <v>Wednesday</v>
      </c>
      <c r="AF3007" s="2">
        <v>0.33333333333333331</v>
      </c>
      <c r="AG3007" s="2">
        <f t="shared" si="422"/>
        <v>0.33333333333333331</v>
      </c>
      <c r="AH3007" t="s">
        <v>27</v>
      </c>
    </row>
    <row r="3008" spans="1:34" x14ac:dyDescent="0.2">
      <c r="A3008">
        <v>1152387</v>
      </c>
      <c r="B3008" t="s">
        <v>20</v>
      </c>
      <c r="C3008" t="s">
        <v>28</v>
      </c>
      <c r="D3008" t="s">
        <v>22</v>
      </c>
      <c r="E3008">
        <v>53211</v>
      </c>
      <c r="F3008" t="s">
        <v>23</v>
      </c>
      <c r="G3008" t="s">
        <v>97</v>
      </c>
      <c r="H3008">
        <v>178</v>
      </c>
      <c r="I3008" t="s">
        <v>60</v>
      </c>
      <c r="J3008">
        <f>VLOOKUP(I3008,[1]Key!$A$1:$C$72,2,FALSE)</f>
        <v>43.066893999999998</v>
      </c>
      <c r="K3008">
        <f>VLOOKUP(I3008,[1]Key!$A$1:$C$72,3,FALSE)</f>
        <v>-87.877936000000005</v>
      </c>
      <c r="L3008" t="s">
        <v>67</v>
      </c>
      <c r="M3008">
        <f>VLOOKUP(L3008,[1]Key!$A$1:$C$72,2,FALSE)</f>
        <v>43.074890000000003</v>
      </c>
      <c r="N3008">
        <f>VLOOKUP(L3008,[1]Key!$A$1:$C$72,3,FALSE)</f>
        <v>-87.882810000000006</v>
      </c>
      <c r="O3008">
        <v>5</v>
      </c>
      <c r="P3008">
        <v>0</v>
      </c>
      <c r="Q3008">
        <v>0.8</v>
      </c>
      <c r="R3008">
        <v>0.7</v>
      </c>
      <c r="S3008">
        <v>30</v>
      </c>
      <c r="T3008">
        <f t="shared" si="414"/>
        <v>-1</v>
      </c>
      <c r="U3008" s="1">
        <v>42781</v>
      </c>
      <c r="V3008" s="13">
        <f t="shared" si="415"/>
        <v>42767</v>
      </c>
      <c r="W3008" s="14">
        <f t="shared" si="416"/>
        <v>42781</v>
      </c>
      <c r="X3008" s="1" t="str">
        <f t="shared" si="417"/>
        <v>Wednesday</v>
      </c>
      <c r="Y3008" s="2">
        <v>0.4085185185185185</v>
      </c>
      <c r="Z3008" s="2">
        <f t="shared" si="418"/>
        <v>0.41666666666666663</v>
      </c>
      <c r="AA3008">
        <f>1</f>
        <v>1</v>
      </c>
      <c r="AB3008" s="1">
        <v>42781</v>
      </c>
      <c r="AC3008" s="13">
        <f t="shared" si="419"/>
        <v>42767</v>
      </c>
      <c r="AD3008" s="14">
        <f t="shared" si="420"/>
        <v>42781</v>
      </c>
      <c r="AE3008" s="1" t="str">
        <f t="shared" si="421"/>
        <v>Wednesday</v>
      </c>
      <c r="AF3008" s="2">
        <v>0.41189814814814812</v>
      </c>
      <c r="AG3008" s="2">
        <f t="shared" si="422"/>
        <v>0.41666666666666663</v>
      </c>
      <c r="AH3008" t="s">
        <v>27</v>
      </c>
    </row>
    <row r="3009" spans="1:34" x14ac:dyDescent="0.2">
      <c r="A3009">
        <v>1260485</v>
      </c>
      <c r="B3009" t="s">
        <v>20</v>
      </c>
      <c r="C3009" t="s">
        <v>102</v>
      </c>
      <c r="D3009" t="s">
        <v>22</v>
      </c>
      <c r="E3009">
        <v>53211</v>
      </c>
      <c r="F3009" t="s">
        <v>23</v>
      </c>
      <c r="G3009" t="s">
        <v>24</v>
      </c>
      <c r="H3009">
        <v>11110</v>
      </c>
      <c r="I3009" t="s">
        <v>32</v>
      </c>
      <c r="J3009">
        <f>VLOOKUP(I3009,[1]Key!$A$1:$C$72,2,FALSE)</f>
        <v>43.038719999999998</v>
      </c>
      <c r="K3009">
        <f>VLOOKUP(I3009,[1]Key!$A$1:$C$72,3,FALSE)</f>
        <v>-87.905339999999995</v>
      </c>
      <c r="L3009" t="s">
        <v>43</v>
      </c>
      <c r="M3009">
        <f>VLOOKUP(L3009,[1]Key!$A$1:$C$72,2,FALSE)</f>
        <v>43.03886</v>
      </c>
      <c r="N3009">
        <f>VLOOKUP(L3009,[1]Key!$A$1:$C$72,3,FALSE)</f>
        <v>-87.902720000000002</v>
      </c>
      <c r="O3009">
        <v>2</v>
      </c>
      <c r="P3009">
        <v>0</v>
      </c>
      <c r="Q3009">
        <v>0.3</v>
      </c>
      <c r="R3009">
        <v>0.3</v>
      </c>
      <c r="S3009">
        <v>12</v>
      </c>
      <c r="T3009">
        <f t="shared" si="414"/>
        <v>-1</v>
      </c>
      <c r="U3009" s="1">
        <v>42781</v>
      </c>
      <c r="V3009" s="13">
        <f t="shared" si="415"/>
        <v>42767</v>
      </c>
      <c r="W3009" s="14">
        <f t="shared" si="416"/>
        <v>42781</v>
      </c>
      <c r="X3009" s="1" t="str">
        <f t="shared" si="417"/>
        <v>Wednesday</v>
      </c>
      <c r="Y3009" s="2">
        <v>0.56285879629629632</v>
      </c>
      <c r="Z3009" s="2">
        <f t="shared" si="418"/>
        <v>0.58333333333333326</v>
      </c>
      <c r="AA3009">
        <f>1</f>
        <v>1</v>
      </c>
      <c r="AB3009" s="1">
        <v>42781</v>
      </c>
      <c r="AC3009" s="13">
        <f t="shared" si="419"/>
        <v>42767</v>
      </c>
      <c r="AD3009" s="14">
        <f t="shared" si="420"/>
        <v>42781</v>
      </c>
      <c r="AE3009" s="1" t="str">
        <f t="shared" si="421"/>
        <v>Wednesday</v>
      </c>
      <c r="AF3009" s="2">
        <v>0.56390046296296303</v>
      </c>
      <c r="AG3009" s="2">
        <f t="shared" si="422"/>
        <v>0.58333333333333326</v>
      </c>
      <c r="AH3009" t="s">
        <v>27</v>
      </c>
    </row>
    <row r="3010" spans="1:34" x14ac:dyDescent="0.2">
      <c r="A3010">
        <v>935814</v>
      </c>
      <c r="B3010" t="s">
        <v>20</v>
      </c>
      <c r="C3010" t="s">
        <v>155</v>
      </c>
      <c r="D3010" t="s">
        <v>22</v>
      </c>
      <c r="E3010">
        <v>53214</v>
      </c>
      <c r="F3010" t="s">
        <v>23</v>
      </c>
      <c r="G3010" t="s">
        <v>24</v>
      </c>
      <c r="H3010">
        <v>200</v>
      </c>
      <c r="I3010" t="s">
        <v>67</v>
      </c>
      <c r="J3010">
        <f>VLOOKUP(I3010,[1]Key!$A$1:$C$72,2,FALSE)</f>
        <v>43.074890000000003</v>
      </c>
      <c r="K3010">
        <f>VLOOKUP(I3010,[1]Key!$A$1:$C$72,3,FALSE)</f>
        <v>-87.882810000000006</v>
      </c>
      <c r="L3010" t="s">
        <v>76</v>
      </c>
      <c r="M3010">
        <f>VLOOKUP(L3010,[1]Key!$A$1:$C$72,2,FALSE)</f>
        <v>43.063749000000001</v>
      </c>
      <c r="N3010">
        <f>VLOOKUP(L3010,[1]Key!$A$1:$C$72,3,FALSE)</f>
        <v>-87.887962999999999</v>
      </c>
      <c r="O3010">
        <v>10</v>
      </c>
      <c r="P3010">
        <v>0</v>
      </c>
      <c r="Q3010">
        <v>1.5</v>
      </c>
      <c r="R3010">
        <v>1.4</v>
      </c>
      <c r="S3010">
        <v>60</v>
      </c>
      <c r="T3010">
        <f t="shared" ref="T3010:T3073" si="423">-1</f>
        <v>-1</v>
      </c>
      <c r="U3010" s="1">
        <v>42781</v>
      </c>
      <c r="V3010" s="13">
        <f t="shared" ref="V3010:V3073" si="424">DATE(YEAR(U3010), MONTH(U3010), 1)</f>
        <v>42767</v>
      </c>
      <c r="W3010" s="14">
        <f t="shared" ref="W3010:W3073" si="425">U3010</f>
        <v>42781</v>
      </c>
      <c r="X3010" s="1" t="str">
        <f t="shared" ref="X3010:X3073" si="426">TEXT(W3010,"dddd")</f>
        <v>Wednesday</v>
      </c>
      <c r="Y3010" s="2">
        <v>0.58047453703703711</v>
      </c>
      <c r="Z3010" s="2">
        <f t="shared" ref="Z3010:Z3073" si="427">MROUND(Y3010, "1:00")</f>
        <v>0.58333333333333326</v>
      </c>
      <c r="AA3010">
        <f>1</f>
        <v>1</v>
      </c>
      <c r="AB3010" s="1">
        <v>42781</v>
      </c>
      <c r="AC3010" s="13">
        <f t="shared" ref="AC3010:AC3073" si="428">DATE(YEAR(AB3010), MONTH(AB3010), 1)</f>
        <v>42767</v>
      </c>
      <c r="AD3010" s="14">
        <f t="shared" ref="AD3010:AD3073" si="429">AB3010</f>
        <v>42781</v>
      </c>
      <c r="AE3010" s="1" t="str">
        <f t="shared" ref="AE3010:AE3073" si="430">TEXT(AD3010,"dddd")</f>
        <v>Wednesday</v>
      </c>
      <c r="AF3010" s="2">
        <v>0.58734953703703707</v>
      </c>
      <c r="AG3010" s="2">
        <f t="shared" ref="AG3010:AG3073" si="431">MROUND(AF3010, "1:00")</f>
        <v>0.58333333333333326</v>
      </c>
      <c r="AH3010" t="s">
        <v>27</v>
      </c>
    </row>
    <row r="3011" spans="1:34" x14ac:dyDescent="0.2">
      <c r="A3011">
        <v>1250004</v>
      </c>
      <c r="B3011" t="s">
        <v>20</v>
      </c>
      <c r="C3011" t="s">
        <v>118</v>
      </c>
      <c r="D3011" t="s">
        <v>46</v>
      </c>
      <c r="E3011">
        <v>61107</v>
      </c>
      <c r="F3011" t="s">
        <v>23</v>
      </c>
      <c r="G3011" t="s">
        <v>97</v>
      </c>
      <c r="H3011">
        <v>103</v>
      </c>
      <c r="I3011" t="s">
        <v>67</v>
      </c>
      <c r="J3011">
        <f>VLOOKUP(I3011,[1]Key!$A$1:$C$72,2,FALSE)</f>
        <v>43.074890000000003</v>
      </c>
      <c r="K3011">
        <f>VLOOKUP(I3011,[1]Key!$A$1:$C$72,3,FALSE)</f>
        <v>-87.882810000000006</v>
      </c>
      <c r="L3011" t="s">
        <v>78</v>
      </c>
      <c r="M3011">
        <f>VLOOKUP(L3011,[1]Key!$A$1:$C$72,2,FALSE)</f>
        <v>43.060250000000003</v>
      </c>
      <c r="N3011">
        <f>VLOOKUP(L3011,[1]Key!$A$1:$C$72,3,FALSE)</f>
        <v>-87.892169999999993</v>
      </c>
      <c r="O3011">
        <v>13</v>
      </c>
      <c r="P3011">
        <v>0</v>
      </c>
      <c r="Q3011">
        <v>2</v>
      </c>
      <c r="R3011">
        <v>1.9</v>
      </c>
      <c r="S3011">
        <v>78</v>
      </c>
      <c r="T3011">
        <f t="shared" si="423"/>
        <v>-1</v>
      </c>
      <c r="U3011" s="1">
        <v>42781</v>
      </c>
      <c r="V3011" s="13">
        <f t="shared" si="424"/>
        <v>42767</v>
      </c>
      <c r="W3011" s="14">
        <f t="shared" si="425"/>
        <v>42781</v>
      </c>
      <c r="X3011" s="1" t="str">
        <f t="shared" si="426"/>
        <v>Wednesday</v>
      </c>
      <c r="Y3011" s="2">
        <v>0.61172453703703711</v>
      </c>
      <c r="Z3011" s="2">
        <f t="shared" si="427"/>
        <v>0.625</v>
      </c>
      <c r="AA3011">
        <f>1</f>
        <v>1</v>
      </c>
      <c r="AB3011" s="1">
        <v>42781</v>
      </c>
      <c r="AC3011" s="13">
        <f t="shared" si="428"/>
        <v>42767</v>
      </c>
      <c r="AD3011" s="14">
        <f t="shared" si="429"/>
        <v>42781</v>
      </c>
      <c r="AE3011" s="1" t="str">
        <f t="shared" si="430"/>
        <v>Wednesday</v>
      </c>
      <c r="AF3011" s="2">
        <v>0.62056712962962968</v>
      </c>
      <c r="AG3011" s="2">
        <f t="shared" si="431"/>
        <v>0.625</v>
      </c>
      <c r="AH3011" t="s">
        <v>27</v>
      </c>
    </row>
    <row r="3012" spans="1:34" x14ac:dyDescent="0.2">
      <c r="A3012">
        <v>1409782</v>
      </c>
      <c r="B3012" t="s">
        <v>20</v>
      </c>
      <c r="C3012" t="s">
        <v>169</v>
      </c>
      <c r="D3012" t="s">
        <v>22</v>
      </c>
      <c r="E3012">
        <v>53129</v>
      </c>
      <c r="F3012" t="s">
        <v>23</v>
      </c>
      <c r="G3012" t="s">
        <v>24</v>
      </c>
      <c r="H3012">
        <v>175</v>
      </c>
      <c r="I3012" t="s">
        <v>78</v>
      </c>
      <c r="J3012">
        <f>VLOOKUP(I3012,[1]Key!$A$1:$C$72,2,FALSE)</f>
        <v>43.060250000000003</v>
      </c>
      <c r="K3012">
        <f>VLOOKUP(I3012,[1]Key!$A$1:$C$72,3,FALSE)</f>
        <v>-87.892169999999993</v>
      </c>
      <c r="L3012" t="s">
        <v>93</v>
      </c>
      <c r="M3012">
        <f>VLOOKUP(L3012,[1]Key!$A$1:$C$72,2,FALSE)</f>
        <v>43.069021999999997</v>
      </c>
      <c r="N3012">
        <f>VLOOKUP(L3012,[1]Key!$A$1:$C$72,3,FALSE)</f>
        <v>-87.887940999999998</v>
      </c>
      <c r="O3012">
        <v>6</v>
      </c>
      <c r="P3012">
        <v>0</v>
      </c>
      <c r="Q3012">
        <v>0.9</v>
      </c>
      <c r="R3012">
        <v>0.9</v>
      </c>
      <c r="S3012">
        <v>36</v>
      </c>
      <c r="T3012">
        <f t="shared" si="423"/>
        <v>-1</v>
      </c>
      <c r="U3012" s="1">
        <v>42781</v>
      </c>
      <c r="V3012" s="13">
        <f t="shared" si="424"/>
        <v>42767</v>
      </c>
      <c r="W3012" s="14">
        <f t="shared" si="425"/>
        <v>42781</v>
      </c>
      <c r="X3012" s="1" t="str">
        <f t="shared" si="426"/>
        <v>Wednesday</v>
      </c>
      <c r="Y3012" s="2">
        <v>0.62085648148148154</v>
      </c>
      <c r="Z3012" s="2">
        <f t="shared" si="427"/>
        <v>0.625</v>
      </c>
      <c r="AA3012">
        <f>1</f>
        <v>1</v>
      </c>
      <c r="AB3012" s="1">
        <v>42781</v>
      </c>
      <c r="AC3012" s="13">
        <f t="shared" si="428"/>
        <v>42767</v>
      </c>
      <c r="AD3012" s="14">
        <f t="shared" si="429"/>
        <v>42781</v>
      </c>
      <c r="AE3012" s="1" t="str">
        <f t="shared" si="430"/>
        <v>Wednesday</v>
      </c>
      <c r="AF3012" s="2">
        <v>0.62502314814814819</v>
      </c>
      <c r="AG3012" s="2">
        <f t="shared" si="431"/>
        <v>0.625</v>
      </c>
      <c r="AH3012" t="s">
        <v>27</v>
      </c>
    </row>
    <row r="3013" spans="1:34" x14ac:dyDescent="0.2">
      <c r="A3013">
        <v>671983</v>
      </c>
      <c r="B3013" t="s">
        <v>20</v>
      </c>
      <c r="C3013" t="s">
        <v>49</v>
      </c>
      <c r="D3013" t="s">
        <v>22</v>
      </c>
      <c r="E3013">
        <v>53217</v>
      </c>
      <c r="F3013" t="s">
        <v>23</v>
      </c>
      <c r="G3013" t="s">
        <v>24</v>
      </c>
      <c r="H3013">
        <v>5489</v>
      </c>
      <c r="I3013" t="s">
        <v>36</v>
      </c>
      <c r="J3013">
        <f>VLOOKUP(I3013,[1]Key!$A$1:$C$72,2,FALSE)</f>
        <v>43.038580000000003</v>
      </c>
      <c r="K3013">
        <f>VLOOKUP(I3013,[1]Key!$A$1:$C$72,3,FALSE)</f>
        <v>-87.90934</v>
      </c>
      <c r="L3013" t="s">
        <v>93</v>
      </c>
      <c r="M3013">
        <f>VLOOKUP(L3013,[1]Key!$A$1:$C$72,2,FALSE)</f>
        <v>43.069021999999997</v>
      </c>
      <c r="N3013">
        <f>VLOOKUP(L3013,[1]Key!$A$1:$C$72,3,FALSE)</f>
        <v>-87.887940999999998</v>
      </c>
      <c r="O3013">
        <v>26</v>
      </c>
      <c r="P3013">
        <v>0</v>
      </c>
      <c r="Q3013">
        <v>3.9</v>
      </c>
      <c r="R3013">
        <v>3.7</v>
      </c>
      <c r="S3013">
        <v>156</v>
      </c>
      <c r="T3013">
        <f t="shared" si="423"/>
        <v>-1</v>
      </c>
      <c r="U3013" s="1">
        <v>42781</v>
      </c>
      <c r="V3013" s="13">
        <f t="shared" si="424"/>
        <v>42767</v>
      </c>
      <c r="W3013" s="14">
        <f t="shared" si="425"/>
        <v>42781</v>
      </c>
      <c r="X3013" s="1" t="str">
        <f t="shared" si="426"/>
        <v>Wednesday</v>
      </c>
      <c r="Y3013" s="2">
        <v>0.69103009259259263</v>
      </c>
      <c r="Z3013" s="2">
        <f t="shared" si="427"/>
        <v>0.70833333333333326</v>
      </c>
      <c r="AA3013">
        <f>1</f>
        <v>1</v>
      </c>
      <c r="AB3013" s="1">
        <v>42781</v>
      </c>
      <c r="AC3013" s="13">
        <f t="shared" si="428"/>
        <v>42767</v>
      </c>
      <c r="AD3013" s="14">
        <f t="shared" si="429"/>
        <v>42781</v>
      </c>
      <c r="AE3013" s="1" t="str">
        <f t="shared" si="430"/>
        <v>Wednesday</v>
      </c>
      <c r="AF3013" s="2">
        <v>0.70961805555555557</v>
      </c>
      <c r="AG3013" s="2">
        <f t="shared" si="431"/>
        <v>0.70833333333333326</v>
      </c>
      <c r="AH3013" t="s">
        <v>27</v>
      </c>
    </row>
    <row r="3014" spans="1:34" x14ac:dyDescent="0.2">
      <c r="A3014">
        <v>1255543</v>
      </c>
      <c r="B3014" t="s">
        <v>20</v>
      </c>
      <c r="C3014" t="s">
        <v>117</v>
      </c>
      <c r="D3014" t="s">
        <v>22</v>
      </c>
      <c r="E3014">
        <v>53105</v>
      </c>
      <c r="F3014" t="s">
        <v>23</v>
      </c>
      <c r="G3014" t="s">
        <v>97</v>
      </c>
      <c r="H3014">
        <v>88</v>
      </c>
      <c r="I3014" t="s">
        <v>87</v>
      </c>
      <c r="J3014">
        <f>VLOOKUP(I3014,[1]Key!$A$1:$C$72,2,FALSE)</f>
        <v>43.077359999999999</v>
      </c>
      <c r="K3014">
        <f>VLOOKUP(I3014,[1]Key!$A$1:$C$72,3,FALSE)</f>
        <v>-87.880769999999998</v>
      </c>
      <c r="L3014" t="s">
        <v>67</v>
      </c>
      <c r="M3014">
        <f>VLOOKUP(L3014,[1]Key!$A$1:$C$72,2,FALSE)</f>
        <v>43.074890000000003</v>
      </c>
      <c r="N3014">
        <f>VLOOKUP(L3014,[1]Key!$A$1:$C$72,3,FALSE)</f>
        <v>-87.882810000000006</v>
      </c>
      <c r="O3014">
        <v>32</v>
      </c>
      <c r="P3014">
        <v>0</v>
      </c>
      <c r="Q3014">
        <v>4.8</v>
      </c>
      <c r="R3014">
        <v>4.5999999999999996</v>
      </c>
      <c r="S3014">
        <v>192</v>
      </c>
      <c r="T3014">
        <f t="shared" si="423"/>
        <v>-1</v>
      </c>
      <c r="U3014" s="1">
        <v>42781</v>
      </c>
      <c r="V3014" s="13">
        <f t="shared" si="424"/>
        <v>42767</v>
      </c>
      <c r="W3014" s="14">
        <f t="shared" si="425"/>
        <v>42781</v>
      </c>
      <c r="X3014" s="1" t="str">
        <f t="shared" si="426"/>
        <v>Wednesday</v>
      </c>
      <c r="Y3014" s="2">
        <v>0.70273148148148146</v>
      </c>
      <c r="Z3014" s="2">
        <f t="shared" si="427"/>
        <v>0.70833333333333326</v>
      </c>
      <c r="AA3014">
        <f>1</f>
        <v>1</v>
      </c>
      <c r="AB3014" s="1">
        <v>42781</v>
      </c>
      <c r="AC3014" s="13">
        <f t="shared" si="428"/>
        <v>42767</v>
      </c>
      <c r="AD3014" s="14">
        <f t="shared" si="429"/>
        <v>42781</v>
      </c>
      <c r="AE3014" s="1" t="str">
        <f t="shared" si="430"/>
        <v>Wednesday</v>
      </c>
      <c r="AF3014" s="2">
        <v>0.72457175925925921</v>
      </c>
      <c r="AG3014" s="2">
        <f t="shared" si="431"/>
        <v>0.70833333333333326</v>
      </c>
      <c r="AH3014" t="s">
        <v>27</v>
      </c>
    </row>
    <row r="3015" spans="1:34" x14ac:dyDescent="0.2">
      <c r="A3015">
        <v>1260485</v>
      </c>
      <c r="B3015" t="s">
        <v>20</v>
      </c>
      <c r="C3015" t="s">
        <v>102</v>
      </c>
      <c r="D3015" t="s">
        <v>22</v>
      </c>
      <c r="E3015">
        <v>53211</v>
      </c>
      <c r="F3015" t="s">
        <v>23</v>
      </c>
      <c r="G3015" t="s">
        <v>24</v>
      </c>
      <c r="H3015">
        <v>5485</v>
      </c>
      <c r="I3015" t="s">
        <v>43</v>
      </c>
      <c r="J3015">
        <f>VLOOKUP(I3015,[1]Key!$A$1:$C$72,2,FALSE)</f>
        <v>43.03886</v>
      </c>
      <c r="K3015">
        <f>VLOOKUP(I3015,[1]Key!$A$1:$C$72,3,FALSE)</f>
        <v>-87.902720000000002</v>
      </c>
      <c r="L3015" t="s">
        <v>36</v>
      </c>
      <c r="M3015">
        <f>VLOOKUP(L3015,[1]Key!$A$1:$C$72,2,FALSE)</f>
        <v>43.038580000000003</v>
      </c>
      <c r="N3015">
        <f>VLOOKUP(L3015,[1]Key!$A$1:$C$72,3,FALSE)</f>
        <v>-87.90934</v>
      </c>
      <c r="O3015">
        <v>4</v>
      </c>
      <c r="P3015">
        <v>0</v>
      </c>
      <c r="Q3015">
        <v>0.6</v>
      </c>
      <c r="R3015">
        <v>0.6</v>
      </c>
      <c r="S3015">
        <v>24</v>
      </c>
      <c r="T3015">
        <f t="shared" si="423"/>
        <v>-1</v>
      </c>
      <c r="U3015" s="1">
        <v>42781</v>
      </c>
      <c r="V3015" s="13">
        <f t="shared" si="424"/>
        <v>42767</v>
      </c>
      <c r="W3015" s="14">
        <f t="shared" si="425"/>
        <v>42781</v>
      </c>
      <c r="X3015" s="1" t="str">
        <f t="shared" si="426"/>
        <v>Wednesday</v>
      </c>
      <c r="Y3015" s="2">
        <v>0.70973379629629629</v>
      </c>
      <c r="Z3015" s="2">
        <f t="shared" si="427"/>
        <v>0.70833333333333326</v>
      </c>
      <c r="AA3015">
        <f>1</f>
        <v>1</v>
      </c>
      <c r="AB3015" s="1">
        <v>42781</v>
      </c>
      <c r="AC3015" s="13">
        <f t="shared" si="428"/>
        <v>42767</v>
      </c>
      <c r="AD3015" s="14">
        <f t="shared" si="429"/>
        <v>42781</v>
      </c>
      <c r="AE3015" s="1" t="str">
        <f t="shared" si="430"/>
        <v>Wednesday</v>
      </c>
      <c r="AF3015" s="2">
        <v>0.71256944444444448</v>
      </c>
      <c r="AG3015" s="2">
        <f t="shared" si="431"/>
        <v>0.70833333333333326</v>
      </c>
      <c r="AH3015" t="s">
        <v>27</v>
      </c>
    </row>
    <row r="3016" spans="1:34" x14ac:dyDescent="0.2">
      <c r="A3016">
        <v>563412</v>
      </c>
      <c r="B3016" t="s">
        <v>20</v>
      </c>
      <c r="C3016" t="s">
        <v>45</v>
      </c>
      <c r="D3016" t="s">
        <v>46</v>
      </c>
      <c r="E3016">
        <v>60043</v>
      </c>
      <c r="F3016" t="s">
        <v>23</v>
      </c>
      <c r="G3016" t="s">
        <v>24</v>
      </c>
      <c r="H3016">
        <v>5474</v>
      </c>
      <c r="I3016" t="s">
        <v>47</v>
      </c>
      <c r="J3016">
        <f>VLOOKUP(I3016,[1]Key!$A$1:$C$72,2,FALSE)</f>
        <v>43.049230000000001</v>
      </c>
      <c r="K3016">
        <f>VLOOKUP(I3016,[1]Key!$A$1:$C$72,3,FALSE)</f>
        <v>-87.911940000000001</v>
      </c>
      <c r="L3016" t="s">
        <v>33</v>
      </c>
      <c r="M3016">
        <f>VLOOKUP(L3016,[1]Key!$A$1:$C$72,2,FALSE)</f>
        <v>43.034619999999997</v>
      </c>
      <c r="N3016">
        <f>VLOOKUP(L3016,[1]Key!$A$1:$C$72,3,FALSE)</f>
        <v>-87.917500000000004</v>
      </c>
      <c r="O3016">
        <v>12</v>
      </c>
      <c r="P3016">
        <v>0</v>
      </c>
      <c r="Q3016">
        <v>1.8</v>
      </c>
      <c r="R3016">
        <v>1.7</v>
      </c>
      <c r="S3016">
        <v>72</v>
      </c>
      <c r="T3016">
        <f t="shared" si="423"/>
        <v>-1</v>
      </c>
      <c r="U3016" s="1">
        <v>42781</v>
      </c>
      <c r="V3016" s="13">
        <f t="shared" si="424"/>
        <v>42767</v>
      </c>
      <c r="W3016" s="14">
        <f t="shared" si="425"/>
        <v>42781</v>
      </c>
      <c r="X3016" s="1" t="str">
        <f t="shared" si="426"/>
        <v>Wednesday</v>
      </c>
      <c r="Y3016" s="2">
        <v>0.7232291666666667</v>
      </c>
      <c r="Z3016" s="2">
        <f t="shared" si="427"/>
        <v>0.70833333333333326</v>
      </c>
      <c r="AA3016">
        <f>1</f>
        <v>1</v>
      </c>
      <c r="AB3016" s="1">
        <v>42781</v>
      </c>
      <c r="AC3016" s="13">
        <f t="shared" si="428"/>
        <v>42767</v>
      </c>
      <c r="AD3016" s="14">
        <f t="shared" si="429"/>
        <v>42781</v>
      </c>
      <c r="AE3016" s="1" t="str">
        <f t="shared" si="430"/>
        <v>Wednesday</v>
      </c>
      <c r="AF3016" s="2">
        <v>0.73162037037037031</v>
      </c>
      <c r="AG3016" s="2">
        <f t="shared" si="431"/>
        <v>0.75</v>
      </c>
      <c r="AH3016" t="s">
        <v>27</v>
      </c>
    </row>
    <row r="3017" spans="1:34" x14ac:dyDescent="0.2">
      <c r="A3017">
        <v>946290</v>
      </c>
      <c r="B3017" t="s">
        <v>20</v>
      </c>
      <c r="C3017" t="s">
        <v>28</v>
      </c>
      <c r="D3017" t="s">
        <v>22</v>
      </c>
      <c r="E3017">
        <v>53208</v>
      </c>
      <c r="F3017" t="s">
        <v>23</v>
      </c>
      <c r="G3017" t="s">
        <v>24</v>
      </c>
      <c r="H3017">
        <v>11080</v>
      </c>
      <c r="I3017" t="s">
        <v>87</v>
      </c>
      <c r="J3017">
        <f>VLOOKUP(I3017,[1]Key!$A$1:$C$72,2,FALSE)</f>
        <v>43.077359999999999</v>
      </c>
      <c r="K3017">
        <f>VLOOKUP(I3017,[1]Key!$A$1:$C$72,3,FALSE)</f>
        <v>-87.880769999999998</v>
      </c>
      <c r="L3017" t="s">
        <v>93</v>
      </c>
      <c r="M3017">
        <f>VLOOKUP(L3017,[1]Key!$A$1:$C$72,2,FALSE)</f>
        <v>43.069021999999997</v>
      </c>
      <c r="N3017">
        <f>VLOOKUP(L3017,[1]Key!$A$1:$C$72,3,FALSE)</f>
        <v>-87.887940999999998</v>
      </c>
      <c r="O3017">
        <v>6</v>
      </c>
      <c r="P3017">
        <v>0</v>
      </c>
      <c r="Q3017">
        <v>0.9</v>
      </c>
      <c r="R3017">
        <v>0.9</v>
      </c>
      <c r="S3017">
        <v>36</v>
      </c>
      <c r="T3017">
        <f t="shared" si="423"/>
        <v>-1</v>
      </c>
      <c r="U3017" s="1">
        <v>42781</v>
      </c>
      <c r="V3017" s="13">
        <f t="shared" si="424"/>
        <v>42767</v>
      </c>
      <c r="W3017" s="14">
        <f t="shared" si="425"/>
        <v>42781</v>
      </c>
      <c r="X3017" s="1" t="str">
        <f t="shared" si="426"/>
        <v>Wednesday</v>
      </c>
      <c r="Y3017" s="2">
        <v>0.73478009259259258</v>
      </c>
      <c r="Z3017" s="2">
        <f t="shared" si="427"/>
        <v>0.75</v>
      </c>
      <c r="AA3017">
        <f>1</f>
        <v>1</v>
      </c>
      <c r="AB3017" s="1">
        <v>42781</v>
      </c>
      <c r="AC3017" s="13">
        <f t="shared" si="428"/>
        <v>42767</v>
      </c>
      <c r="AD3017" s="14">
        <f t="shared" si="429"/>
        <v>42781</v>
      </c>
      <c r="AE3017" s="1" t="str">
        <f t="shared" si="430"/>
        <v>Wednesday</v>
      </c>
      <c r="AF3017" s="2">
        <v>0.73892361111111116</v>
      </c>
      <c r="AG3017" s="2">
        <f t="shared" si="431"/>
        <v>0.75</v>
      </c>
      <c r="AH3017" t="s">
        <v>27</v>
      </c>
    </row>
    <row r="3018" spans="1:34" x14ac:dyDescent="0.2">
      <c r="A3018">
        <v>1276651</v>
      </c>
      <c r="B3018" t="s">
        <v>20</v>
      </c>
      <c r="C3018" t="s">
        <v>28</v>
      </c>
      <c r="D3018" t="s">
        <v>22</v>
      </c>
      <c r="E3018">
        <v>53211</v>
      </c>
      <c r="F3018" t="s">
        <v>23</v>
      </c>
      <c r="G3018" t="s">
        <v>24</v>
      </c>
      <c r="H3018">
        <v>957</v>
      </c>
      <c r="I3018" t="s">
        <v>50</v>
      </c>
      <c r="J3018">
        <f>VLOOKUP(I3018,[1]Key!$A$1:$C$72,2,FALSE)</f>
        <v>43.052549999999997</v>
      </c>
      <c r="K3018">
        <f>VLOOKUP(I3018,[1]Key!$A$1:$C$72,3,FALSE)</f>
        <v>-87.909329999999997</v>
      </c>
      <c r="L3018" t="s">
        <v>48</v>
      </c>
      <c r="M3018">
        <f>VLOOKUP(L3018,[1]Key!$A$1:$C$72,2,FALSE)</f>
        <v>43.05097</v>
      </c>
      <c r="N3018">
        <f>VLOOKUP(L3018,[1]Key!$A$1:$C$72,3,FALSE)</f>
        <v>-87.906440000000003</v>
      </c>
      <c r="O3018">
        <v>3</v>
      </c>
      <c r="P3018">
        <v>0</v>
      </c>
      <c r="Q3018">
        <v>0.5</v>
      </c>
      <c r="R3018">
        <v>0.4</v>
      </c>
      <c r="S3018">
        <v>18</v>
      </c>
      <c r="T3018">
        <f t="shared" si="423"/>
        <v>-1</v>
      </c>
      <c r="U3018" s="1">
        <v>42781</v>
      </c>
      <c r="V3018" s="13">
        <f t="shared" si="424"/>
        <v>42767</v>
      </c>
      <c r="W3018" s="14">
        <f t="shared" si="425"/>
        <v>42781</v>
      </c>
      <c r="X3018" s="1" t="str">
        <f t="shared" si="426"/>
        <v>Wednesday</v>
      </c>
      <c r="Y3018" s="2">
        <v>0.74697916666666664</v>
      </c>
      <c r="Z3018" s="2">
        <f t="shared" si="427"/>
        <v>0.75</v>
      </c>
      <c r="AA3018">
        <f>1</f>
        <v>1</v>
      </c>
      <c r="AB3018" s="1">
        <v>42781</v>
      </c>
      <c r="AC3018" s="13">
        <f t="shared" si="428"/>
        <v>42767</v>
      </c>
      <c r="AD3018" s="14">
        <f t="shared" si="429"/>
        <v>42781</v>
      </c>
      <c r="AE3018" s="1" t="str">
        <f t="shared" si="430"/>
        <v>Wednesday</v>
      </c>
      <c r="AF3018" s="2">
        <v>0.74900462962962966</v>
      </c>
      <c r="AG3018" s="2">
        <f t="shared" si="431"/>
        <v>0.75</v>
      </c>
      <c r="AH3018" t="s">
        <v>27</v>
      </c>
    </row>
    <row r="3019" spans="1:34" x14ac:dyDescent="0.2">
      <c r="A3019">
        <v>1449580</v>
      </c>
      <c r="B3019" t="s">
        <v>20</v>
      </c>
      <c r="C3019" t="s">
        <v>178</v>
      </c>
      <c r="D3019" t="s">
        <v>179</v>
      </c>
      <c r="E3019">
        <v>55746</v>
      </c>
      <c r="F3019" t="s">
        <v>23</v>
      </c>
      <c r="G3019" t="s">
        <v>24</v>
      </c>
      <c r="H3019">
        <v>88</v>
      </c>
      <c r="I3019" t="s">
        <v>67</v>
      </c>
      <c r="J3019">
        <f>VLOOKUP(I3019,[1]Key!$A$1:$C$72,2,FALSE)</f>
        <v>43.074890000000003</v>
      </c>
      <c r="K3019">
        <f>VLOOKUP(I3019,[1]Key!$A$1:$C$72,3,FALSE)</f>
        <v>-87.882810000000006</v>
      </c>
      <c r="L3019" t="s">
        <v>60</v>
      </c>
      <c r="M3019">
        <f>VLOOKUP(L3019,[1]Key!$A$1:$C$72,2,FALSE)</f>
        <v>43.066893999999998</v>
      </c>
      <c r="N3019">
        <f>VLOOKUP(L3019,[1]Key!$A$1:$C$72,3,FALSE)</f>
        <v>-87.877936000000005</v>
      </c>
      <c r="O3019">
        <v>7</v>
      </c>
      <c r="P3019">
        <v>0</v>
      </c>
      <c r="Q3019">
        <v>1.1000000000000001</v>
      </c>
      <c r="R3019">
        <v>1</v>
      </c>
      <c r="S3019">
        <v>42</v>
      </c>
      <c r="T3019">
        <f t="shared" si="423"/>
        <v>-1</v>
      </c>
      <c r="U3019" s="1">
        <v>42781</v>
      </c>
      <c r="V3019" s="13">
        <f t="shared" si="424"/>
        <v>42767</v>
      </c>
      <c r="W3019" s="14">
        <f t="shared" si="425"/>
        <v>42781</v>
      </c>
      <c r="X3019" s="1" t="str">
        <f t="shared" si="426"/>
        <v>Wednesday</v>
      </c>
      <c r="Y3019" s="2">
        <v>0.87012731481481476</v>
      </c>
      <c r="Z3019" s="2">
        <f t="shared" si="427"/>
        <v>0.875</v>
      </c>
      <c r="AA3019">
        <f>1</f>
        <v>1</v>
      </c>
      <c r="AB3019" s="1">
        <v>42781</v>
      </c>
      <c r="AC3019" s="13">
        <f t="shared" si="428"/>
        <v>42767</v>
      </c>
      <c r="AD3019" s="14">
        <f t="shared" si="429"/>
        <v>42781</v>
      </c>
      <c r="AE3019" s="1" t="str">
        <f t="shared" si="430"/>
        <v>Wednesday</v>
      </c>
      <c r="AF3019" s="2">
        <v>0.87487268518518524</v>
      </c>
      <c r="AG3019" s="2">
        <f t="shared" si="431"/>
        <v>0.875</v>
      </c>
      <c r="AH3019" t="s">
        <v>27</v>
      </c>
    </row>
    <row r="3020" spans="1:34" x14ac:dyDescent="0.2">
      <c r="A3020">
        <v>1344495</v>
      </c>
      <c r="B3020" t="s">
        <v>20</v>
      </c>
      <c r="C3020" t="s">
        <v>112</v>
      </c>
      <c r="D3020" t="s">
        <v>22</v>
      </c>
      <c r="E3020">
        <v>53144</v>
      </c>
      <c r="F3020" t="s">
        <v>23</v>
      </c>
      <c r="G3020" t="s">
        <v>24</v>
      </c>
      <c r="H3020">
        <v>178</v>
      </c>
      <c r="I3020" t="s">
        <v>78</v>
      </c>
      <c r="J3020">
        <f>VLOOKUP(I3020,[1]Key!$A$1:$C$72,2,FALSE)</f>
        <v>43.060250000000003</v>
      </c>
      <c r="K3020">
        <f>VLOOKUP(I3020,[1]Key!$A$1:$C$72,3,FALSE)</f>
        <v>-87.892169999999993</v>
      </c>
      <c r="L3020" t="s">
        <v>81</v>
      </c>
      <c r="M3020">
        <f>VLOOKUP(L3020,[1]Key!$A$1:$C$72,2,FALSE)</f>
        <v>43.06033</v>
      </c>
      <c r="N3020">
        <f>VLOOKUP(L3020,[1]Key!$A$1:$C$72,3,FALSE)</f>
        <v>-87.89546</v>
      </c>
      <c r="O3020">
        <v>1</v>
      </c>
      <c r="P3020">
        <v>0</v>
      </c>
      <c r="Q3020">
        <v>0.2</v>
      </c>
      <c r="R3020">
        <v>0.1</v>
      </c>
      <c r="S3020">
        <v>6</v>
      </c>
      <c r="T3020">
        <f t="shared" si="423"/>
        <v>-1</v>
      </c>
      <c r="U3020" s="1">
        <v>42781</v>
      </c>
      <c r="V3020" s="13">
        <f t="shared" si="424"/>
        <v>42767</v>
      </c>
      <c r="W3020" s="14">
        <f t="shared" si="425"/>
        <v>42781</v>
      </c>
      <c r="X3020" s="1" t="str">
        <f t="shared" si="426"/>
        <v>Wednesday</v>
      </c>
      <c r="Y3020" s="2">
        <v>0.87067129629629625</v>
      </c>
      <c r="Z3020" s="2">
        <f t="shared" si="427"/>
        <v>0.875</v>
      </c>
      <c r="AA3020">
        <f>1</f>
        <v>1</v>
      </c>
      <c r="AB3020" s="1">
        <v>42781</v>
      </c>
      <c r="AC3020" s="13">
        <f t="shared" si="428"/>
        <v>42767</v>
      </c>
      <c r="AD3020" s="14">
        <f t="shared" si="429"/>
        <v>42781</v>
      </c>
      <c r="AE3020" s="1" t="str">
        <f t="shared" si="430"/>
        <v>Wednesday</v>
      </c>
      <c r="AF3020" s="2">
        <v>0.87148148148148152</v>
      </c>
      <c r="AG3020" s="2">
        <f t="shared" si="431"/>
        <v>0.875</v>
      </c>
      <c r="AH3020" t="s">
        <v>27</v>
      </c>
    </row>
    <row r="3021" spans="1:34" x14ac:dyDescent="0.2">
      <c r="A3021">
        <v>1378810</v>
      </c>
      <c r="B3021" t="s">
        <v>20</v>
      </c>
      <c r="C3021" t="s">
        <v>100</v>
      </c>
      <c r="D3021" t="s">
        <v>22</v>
      </c>
      <c r="E3021">
        <v>53211</v>
      </c>
      <c r="F3021" t="s">
        <v>23</v>
      </c>
      <c r="G3021" t="s">
        <v>24</v>
      </c>
      <c r="H3021">
        <v>5432</v>
      </c>
      <c r="I3021" t="s">
        <v>60</v>
      </c>
      <c r="J3021">
        <f>VLOOKUP(I3021,[1]Key!$A$1:$C$72,2,FALSE)</f>
        <v>43.066893999999998</v>
      </c>
      <c r="K3021">
        <f>VLOOKUP(I3021,[1]Key!$A$1:$C$72,3,FALSE)</f>
        <v>-87.877936000000005</v>
      </c>
      <c r="L3021" t="s">
        <v>67</v>
      </c>
      <c r="M3021">
        <f>VLOOKUP(L3021,[1]Key!$A$1:$C$72,2,FALSE)</f>
        <v>43.074890000000003</v>
      </c>
      <c r="N3021">
        <f>VLOOKUP(L3021,[1]Key!$A$1:$C$72,3,FALSE)</f>
        <v>-87.882810000000006</v>
      </c>
      <c r="O3021">
        <v>5</v>
      </c>
      <c r="P3021">
        <v>0</v>
      </c>
      <c r="Q3021">
        <v>0.8</v>
      </c>
      <c r="R3021">
        <v>0.7</v>
      </c>
      <c r="S3021">
        <v>30</v>
      </c>
      <c r="T3021">
        <f t="shared" si="423"/>
        <v>-1</v>
      </c>
      <c r="U3021" s="1">
        <v>42782</v>
      </c>
      <c r="V3021" s="13">
        <f t="shared" si="424"/>
        <v>42767</v>
      </c>
      <c r="W3021" s="14">
        <f t="shared" si="425"/>
        <v>42782</v>
      </c>
      <c r="X3021" s="1" t="str">
        <f t="shared" si="426"/>
        <v>Thursday</v>
      </c>
      <c r="Y3021" s="2">
        <v>0.39228009259259261</v>
      </c>
      <c r="Z3021" s="2">
        <f t="shared" si="427"/>
        <v>0.375</v>
      </c>
      <c r="AA3021">
        <f>1</f>
        <v>1</v>
      </c>
      <c r="AB3021" s="1">
        <v>42782</v>
      </c>
      <c r="AC3021" s="13">
        <f t="shared" si="428"/>
        <v>42767</v>
      </c>
      <c r="AD3021" s="14">
        <f t="shared" si="429"/>
        <v>42782</v>
      </c>
      <c r="AE3021" s="1" t="str">
        <f t="shared" si="430"/>
        <v>Thursday</v>
      </c>
      <c r="AF3021" s="2">
        <v>0.39560185185185182</v>
      </c>
      <c r="AG3021" s="2">
        <f t="shared" si="431"/>
        <v>0.375</v>
      </c>
      <c r="AH3021" t="s">
        <v>27</v>
      </c>
    </row>
    <row r="3022" spans="1:34" x14ac:dyDescent="0.2">
      <c r="A3022">
        <v>1482626</v>
      </c>
      <c r="B3022" t="s">
        <v>20</v>
      </c>
      <c r="C3022" t="s">
        <v>28</v>
      </c>
      <c r="D3022" t="s">
        <v>22</v>
      </c>
      <c r="E3022">
        <v>53207</v>
      </c>
      <c r="F3022" t="s">
        <v>23</v>
      </c>
      <c r="G3022" t="s">
        <v>24</v>
      </c>
      <c r="H3022">
        <v>5713</v>
      </c>
      <c r="I3022" t="s">
        <v>29</v>
      </c>
      <c r="J3022">
        <f>VLOOKUP(I3022,[1]Key!$A$1:$C$72,2,FALSE)</f>
        <v>43.042490000000001</v>
      </c>
      <c r="K3022">
        <f>VLOOKUP(I3022,[1]Key!$A$1:$C$72,3,FALSE)</f>
        <v>-87.909959999999998</v>
      </c>
      <c r="L3022" t="s">
        <v>38</v>
      </c>
      <c r="M3022">
        <f>VLOOKUP(L3022,[1]Key!$A$1:$C$72,2,FALSE)</f>
        <v>43.004728999999998</v>
      </c>
      <c r="N3022">
        <f>VLOOKUP(L3022,[1]Key!$A$1:$C$72,3,FALSE)</f>
        <v>-87.905463999999995</v>
      </c>
      <c r="O3022">
        <v>18</v>
      </c>
      <c r="P3022">
        <v>0</v>
      </c>
      <c r="Q3022">
        <v>2.7</v>
      </c>
      <c r="R3022">
        <v>2.6</v>
      </c>
      <c r="S3022">
        <v>108</v>
      </c>
      <c r="T3022">
        <f t="shared" si="423"/>
        <v>-1</v>
      </c>
      <c r="U3022" s="1">
        <v>42782</v>
      </c>
      <c r="V3022" s="13">
        <f t="shared" si="424"/>
        <v>42767</v>
      </c>
      <c r="W3022" s="14">
        <f t="shared" si="425"/>
        <v>42782</v>
      </c>
      <c r="X3022" s="1" t="str">
        <f t="shared" si="426"/>
        <v>Thursday</v>
      </c>
      <c r="Y3022" s="2">
        <v>0.49584490740740739</v>
      </c>
      <c r="Z3022" s="2">
        <f t="shared" si="427"/>
        <v>0.5</v>
      </c>
      <c r="AA3022">
        <f>1</f>
        <v>1</v>
      </c>
      <c r="AB3022" s="1">
        <v>42782</v>
      </c>
      <c r="AC3022" s="13">
        <f t="shared" si="428"/>
        <v>42767</v>
      </c>
      <c r="AD3022" s="14">
        <f t="shared" si="429"/>
        <v>42782</v>
      </c>
      <c r="AE3022" s="1" t="str">
        <f t="shared" si="430"/>
        <v>Thursday</v>
      </c>
      <c r="AF3022" s="2">
        <v>0.50853009259259252</v>
      </c>
      <c r="AG3022" s="2">
        <f t="shared" si="431"/>
        <v>0.5</v>
      </c>
      <c r="AH3022" t="s">
        <v>27</v>
      </c>
    </row>
    <row r="3023" spans="1:34" x14ac:dyDescent="0.2">
      <c r="A3023">
        <v>1442430</v>
      </c>
      <c r="B3023" t="s">
        <v>20</v>
      </c>
      <c r="C3023" t="s">
        <v>28</v>
      </c>
      <c r="D3023" t="s">
        <v>22</v>
      </c>
      <c r="E3023">
        <v>53211</v>
      </c>
      <c r="F3023" t="s">
        <v>23</v>
      </c>
      <c r="G3023" t="s">
        <v>24</v>
      </c>
      <c r="H3023">
        <v>47</v>
      </c>
      <c r="I3023" t="s">
        <v>77</v>
      </c>
      <c r="J3023">
        <f>VLOOKUP(I3023,[1]Key!$A$1:$C$72,2,FALSE)</f>
        <v>43.074655999999997</v>
      </c>
      <c r="K3023">
        <f>VLOOKUP(I3023,[1]Key!$A$1:$C$72,3,FALSE)</f>
        <v>-87.889011999999994</v>
      </c>
      <c r="L3023" t="s">
        <v>67</v>
      </c>
      <c r="M3023">
        <f>VLOOKUP(L3023,[1]Key!$A$1:$C$72,2,FALSE)</f>
        <v>43.074890000000003</v>
      </c>
      <c r="N3023">
        <f>VLOOKUP(L3023,[1]Key!$A$1:$C$72,3,FALSE)</f>
        <v>-87.882810000000006</v>
      </c>
      <c r="O3023">
        <v>3</v>
      </c>
      <c r="P3023">
        <v>0</v>
      </c>
      <c r="Q3023">
        <v>0.5</v>
      </c>
      <c r="R3023">
        <v>0.4</v>
      </c>
      <c r="S3023">
        <v>18</v>
      </c>
      <c r="T3023">
        <f t="shared" si="423"/>
        <v>-1</v>
      </c>
      <c r="U3023" s="1">
        <v>42782</v>
      </c>
      <c r="V3023" s="13">
        <f t="shared" si="424"/>
        <v>42767</v>
      </c>
      <c r="W3023" s="14">
        <f t="shared" si="425"/>
        <v>42782</v>
      </c>
      <c r="X3023" s="1" t="str">
        <f t="shared" si="426"/>
        <v>Thursday</v>
      </c>
      <c r="Y3023" s="2">
        <v>0.65741898148148148</v>
      </c>
      <c r="Z3023" s="2">
        <f t="shared" si="427"/>
        <v>0.66666666666666663</v>
      </c>
      <c r="AA3023">
        <f>1</f>
        <v>1</v>
      </c>
      <c r="AB3023" s="1">
        <v>42782</v>
      </c>
      <c r="AC3023" s="13">
        <f t="shared" si="428"/>
        <v>42767</v>
      </c>
      <c r="AD3023" s="14">
        <f t="shared" si="429"/>
        <v>42782</v>
      </c>
      <c r="AE3023" s="1" t="str">
        <f t="shared" si="430"/>
        <v>Thursday</v>
      </c>
      <c r="AF3023" s="2">
        <v>0.65909722222222222</v>
      </c>
      <c r="AG3023" s="2">
        <f t="shared" si="431"/>
        <v>0.66666666666666663</v>
      </c>
      <c r="AH3023" t="s">
        <v>27</v>
      </c>
    </row>
    <row r="3024" spans="1:34" x14ac:dyDescent="0.2">
      <c r="A3024">
        <v>1344495</v>
      </c>
      <c r="B3024" t="s">
        <v>20</v>
      </c>
      <c r="C3024" t="s">
        <v>112</v>
      </c>
      <c r="D3024" t="s">
        <v>22</v>
      </c>
      <c r="E3024">
        <v>53144</v>
      </c>
      <c r="F3024" t="s">
        <v>23</v>
      </c>
      <c r="G3024" t="s">
        <v>24</v>
      </c>
      <c r="H3024">
        <v>959</v>
      </c>
      <c r="I3024" t="s">
        <v>81</v>
      </c>
      <c r="J3024">
        <f>VLOOKUP(I3024,[1]Key!$A$1:$C$72,2,FALSE)</f>
        <v>43.06033</v>
      </c>
      <c r="K3024">
        <f>VLOOKUP(I3024,[1]Key!$A$1:$C$72,3,FALSE)</f>
        <v>-87.89546</v>
      </c>
      <c r="L3024" t="s">
        <v>93</v>
      </c>
      <c r="M3024">
        <f>VLOOKUP(L3024,[1]Key!$A$1:$C$72,2,FALSE)</f>
        <v>43.069021999999997</v>
      </c>
      <c r="N3024">
        <f>VLOOKUP(L3024,[1]Key!$A$1:$C$72,3,FALSE)</f>
        <v>-87.887940999999998</v>
      </c>
      <c r="O3024">
        <v>44</v>
      </c>
      <c r="P3024">
        <v>0</v>
      </c>
      <c r="Q3024">
        <v>6.6</v>
      </c>
      <c r="R3024">
        <v>6.3</v>
      </c>
      <c r="S3024">
        <v>264</v>
      </c>
      <c r="T3024">
        <f t="shared" si="423"/>
        <v>-1</v>
      </c>
      <c r="U3024" s="1">
        <v>42782</v>
      </c>
      <c r="V3024" s="13">
        <f t="shared" si="424"/>
        <v>42767</v>
      </c>
      <c r="W3024" s="14">
        <f t="shared" si="425"/>
        <v>42782</v>
      </c>
      <c r="X3024" s="1" t="str">
        <f t="shared" si="426"/>
        <v>Thursday</v>
      </c>
      <c r="Y3024" s="2">
        <v>0.68835648148148154</v>
      </c>
      <c r="Z3024" s="2">
        <f t="shared" si="427"/>
        <v>0.70833333333333326</v>
      </c>
      <c r="AA3024">
        <f>1</f>
        <v>1</v>
      </c>
      <c r="AB3024" s="1">
        <v>42782</v>
      </c>
      <c r="AC3024" s="13">
        <f t="shared" si="428"/>
        <v>42767</v>
      </c>
      <c r="AD3024" s="14">
        <f t="shared" si="429"/>
        <v>42782</v>
      </c>
      <c r="AE3024" s="1" t="str">
        <f t="shared" si="430"/>
        <v>Thursday</v>
      </c>
      <c r="AF3024" s="2">
        <v>0.71918981481481481</v>
      </c>
      <c r="AG3024" s="2">
        <f t="shared" si="431"/>
        <v>0.70833333333333326</v>
      </c>
      <c r="AH3024" t="s">
        <v>27</v>
      </c>
    </row>
    <row r="3025" spans="1:34" x14ac:dyDescent="0.2">
      <c r="A3025">
        <v>1269318</v>
      </c>
      <c r="B3025" t="s">
        <v>20</v>
      </c>
      <c r="C3025" t="s">
        <v>28</v>
      </c>
      <c r="D3025" t="s">
        <v>22</v>
      </c>
      <c r="E3025">
        <v>53204</v>
      </c>
      <c r="F3025" t="s">
        <v>23</v>
      </c>
      <c r="G3025" t="s">
        <v>24</v>
      </c>
      <c r="H3025">
        <v>5529</v>
      </c>
      <c r="I3025" t="s">
        <v>72</v>
      </c>
      <c r="J3025">
        <f>VLOOKUP(I3025,[1]Key!$A$1:$C$72,2,FALSE)</f>
        <v>43.02948</v>
      </c>
      <c r="K3025">
        <f>VLOOKUP(I3025,[1]Key!$A$1:$C$72,3,FALSE)</f>
        <v>-87.912819999999996</v>
      </c>
      <c r="L3025" t="s">
        <v>72</v>
      </c>
      <c r="M3025">
        <f>VLOOKUP(L3025,[1]Key!$A$1:$C$72,2,FALSE)</f>
        <v>43.02948</v>
      </c>
      <c r="N3025">
        <f>VLOOKUP(L3025,[1]Key!$A$1:$C$72,3,FALSE)</f>
        <v>-87.912819999999996</v>
      </c>
      <c r="O3025">
        <v>6</v>
      </c>
      <c r="P3025">
        <v>0</v>
      </c>
      <c r="Q3025">
        <v>0.9</v>
      </c>
      <c r="R3025">
        <v>0.9</v>
      </c>
      <c r="S3025">
        <v>36</v>
      </c>
      <c r="T3025">
        <f t="shared" si="423"/>
        <v>-1</v>
      </c>
      <c r="U3025" s="1">
        <v>42782</v>
      </c>
      <c r="V3025" s="13">
        <f t="shared" si="424"/>
        <v>42767</v>
      </c>
      <c r="W3025" s="14">
        <f t="shared" si="425"/>
        <v>42782</v>
      </c>
      <c r="X3025" s="1" t="str">
        <f t="shared" si="426"/>
        <v>Thursday</v>
      </c>
      <c r="Y3025" s="2">
        <v>0.80148148148148157</v>
      </c>
      <c r="Z3025" s="2">
        <f t="shared" si="427"/>
        <v>0.79166666666666663</v>
      </c>
      <c r="AA3025">
        <f>1</f>
        <v>1</v>
      </c>
      <c r="AB3025" s="1">
        <v>42782</v>
      </c>
      <c r="AC3025" s="13">
        <f t="shared" si="428"/>
        <v>42767</v>
      </c>
      <c r="AD3025" s="14">
        <f t="shared" si="429"/>
        <v>42782</v>
      </c>
      <c r="AE3025" s="1" t="str">
        <f t="shared" si="430"/>
        <v>Thursday</v>
      </c>
      <c r="AF3025" s="2">
        <v>0.80615740740740749</v>
      </c>
      <c r="AG3025" s="2">
        <f t="shared" si="431"/>
        <v>0.79166666666666663</v>
      </c>
      <c r="AH3025" t="s">
        <v>35</v>
      </c>
    </row>
    <row r="3026" spans="1:34" x14ac:dyDescent="0.2">
      <c r="A3026">
        <v>531246</v>
      </c>
      <c r="B3026" t="s">
        <v>20</v>
      </c>
      <c r="C3026" t="s">
        <v>28</v>
      </c>
      <c r="D3026" t="s">
        <v>22</v>
      </c>
      <c r="E3026">
        <v>53221</v>
      </c>
      <c r="F3026" t="s">
        <v>23</v>
      </c>
      <c r="G3026" t="s">
        <v>24</v>
      </c>
      <c r="H3026">
        <v>11068</v>
      </c>
      <c r="I3026" t="s">
        <v>29</v>
      </c>
      <c r="J3026">
        <f>VLOOKUP(I3026,[1]Key!$A$1:$C$72,2,FALSE)</f>
        <v>43.042490000000001</v>
      </c>
      <c r="K3026">
        <f>VLOOKUP(I3026,[1]Key!$A$1:$C$72,3,FALSE)</f>
        <v>-87.909959999999998</v>
      </c>
      <c r="L3026" t="s">
        <v>31</v>
      </c>
      <c r="M3026">
        <f>VLOOKUP(L3026,[1]Key!$A$1:$C$72,2,FALSE)</f>
        <v>43.03519</v>
      </c>
      <c r="N3026">
        <f>VLOOKUP(L3026,[1]Key!$A$1:$C$72,3,FALSE)</f>
        <v>-87.907390000000007</v>
      </c>
      <c r="O3026">
        <v>6</v>
      </c>
      <c r="P3026">
        <v>0</v>
      </c>
      <c r="Q3026">
        <v>0.9</v>
      </c>
      <c r="R3026">
        <v>0.9</v>
      </c>
      <c r="S3026">
        <v>36</v>
      </c>
      <c r="T3026">
        <f t="shared" si="423"/>
        <v>-1</v>
      </c>
      <c r="U3026" s="1">
        <v>42783</v>
      </c>
      <c r="V3026" s="13">
        <f t="shared" si="424"/>
        <v>42767</v>
      </c>
      <c r="W3026" s="14">
        <f t="shared" si="425"/>
        <v>42783</v>
      </c>
      <c r="X3026" s="1" t="str">
        <f t="shared" si="426"/>
        <v>Friday</v>
      </c>
      <c r="Y3026" s="2">
        <v>0.4955092592592592</v>
      </c>
      <c r="Z3026" s="2">
        <f t="shared" si="427"/>
        <v>0.5</v>
      </c>
      <c r="AA3026">
        <f>1</f>
        <v>1</v>
      </c>
      <c r="AB3026" s="1">
        <v>42783</v>
      </c>
      <c r="AC3026" s="13">
        <f t="shared" si="428"/>
        <v>42767</v>
      </c>
      <c r="AD3026" s="14">
        <f t="shared" si="429"/>
        <v>42783</v>
      </c>
      <c r="AE3026" s="1" t="str">
        <f t="shared" si="430"/>
        <v>Friday</v>
      </c>
      <c r="AF3026" s="2">
        <v>0.49973379629629627</v>
      </c>
      <c r="AG3026" s="2">
        <f t="shared" si="431"/>
        <v>0.5</v>
      </c>
      <c r="AH3026" t="s">
        <v>27</v>
      </c>
    </row>
    <row r="3027" spans="1:34" x14ac:dyDescent="0.2">
      <c r="A3027">
        <v>742190</v>
      </c>
      <c r="B3027" t="s">
        <v>20</v>
      </c>
      <c r="C3027" t="s">
        <v>180</v>
      </c>
      <c r="D3027" t="s">
        <v>22</v>
      </c>
      <c r="E3027">
        <v>53151</v>
      </c>
      <c r="F3027" t="s">
        <v>23</v>
      </c>
      <c r="G3027" t="s">
        <v>97</v>
      </c>
      <c r="H3027">
        <v>5511</v>
      </c>
      <c r="I3027" t="s">
        <v>43</v>
      </c>
      <c r="J3027">
        <f>VLOOKUP(I3027,[1]Key!$A$1:$C$72,2,FALSE)</f>
        <v>43.03886</v>
      </c>
      <c r="K3027">
        <f>VLOOKUP(I3027,[1]Key!$A$1:$C$72,3,FALSE)</f>
        <v>-87.902720000000002</v>
      </c>
      <c r="L3027" t="s">
        <v>29</v>
      </c>
      <c r="M3027">
        <f>VLOOKUP(L3027,[1]Key!$A$1:$C$72,2,FALSE)</f>
        <v>43.042490000000001</v>
      </c>
      <c r="N3027">
        <f>VLOOKUP(L3027,[1]Key!$A$1:$C$72,3,FALSE)</f>
        <v>-87.909959999999998</v>
      </c>
      <c r="O3027">
        <v>9</v>
      </c>
      <c r="P3027">
        <v>0</v>
      </c>
      <c r="Q3027">
        <v>1.4</v>
      </c>
      <c r="R3027">
        <v>1.3</v>
      </c>
      <c r="S3027">
        <v>54</v>
      </c>
      <c r="T3027">
        <f t="shared" si="423"/>
        <v>-1</v>
      </c>
      <c r="U3027" s="1">
        <v>42783</v>
      </c>
      <c r="V3027" s="13">
        <f t="shared" si="424"/>
        <v>42767</v>
      </c>
      <c r="W3027" s="14">
        <f t="shared" si="425"/>
        <v>42783</v>
      </c>
      <c r="X3027" s="1" t="str">
        <f t="shared" si="426"/>
        <v>Friday</v>
      </c>
      <c r="Y3027" s="2">
        <v>0.50792824074074072</v>
      </c>
      <c r="Z3027" s="2">
        <f t="shared" si="427"/>
        <v>0.5</v>
      </c>
      <c r="AA3027">
        <f>1</f>
        <v>1</v>
      </c>
      <c r="AB3027" s="1">
        <v>42783</v>
      </c>
      <c r="AC3027" s="13">
        <f t="shared" si="428"/>
        <v>42767</v>
      </c>
      <c r="AD3027" s="14">
        <f t="shared" si="429"/>
        <v>42783</v>
      </c>
      <c r="AE3027" s="1" t="str">
        <f t="shared" si="430"/>
        <v>Friday</v>
      </c>
      <c r="AF3027" s="2">
        <v>0.51393518518518522</v>
      </c>
      <c r="AG3027" s="2">
        <f t="shared" si="431"/>
        <v>0.5</v>
      </c>
      <c r="AH3027" t="s">
        <v>27</v>
      </c>
    </row>
    <row r="3028" spans="1:34" x14ac:dyDescent="0.2">
      <c r="A3028">
        <v>1260485</v>
      </c>
      <c r="B3028" t="s">
        <v>20</v>
      </c>
      <c r="C3028" t="s">
        <v>102</v>
      </c>
      <c r="D3028" t="s">
        <v>22</v>
      </c>
      <c r="E3028">
        <v>53211</v>
      </c>
      <c r="F3028" t="s">
        <v>23</v>
      </c>
      <c r="G3028" t="s">
        <v>24</v>
      </c>
      <c r="H3028">
        <v>5448</v>
      </c>
      <c r="I3028" t="s">
        <v>43</v>
      </c>
      <c r="J3028">
        <f>VLOOKUP(I3028,[1]Key!$A$1:$C$72,2,FALSE)</f>
        <v>43.03886</v>
      </c>
      <c r="K3028">
        <f>VLOOKUP(I3028,[1]Key!$A$1:$C$72,3,FALSE)</f>
        <v>-87.902720000000002</v>
      </c>
      <c r="L3028" t="s">
        <v>32</v>
      </c>
      <c r="M3028">
        <f>VLOOKUP(L3028,[1]Key!$A$1:$C$72,2,FALSE)</f>
        <v>43.038719999999998</v>
      </c>
      <c r="N3028">
        <f>VLOOKUP(L3028,[1]Key!$A$1:$C$72,3,FALSE)</f>
        <v>-87.905339999999995</v>
      </c>
      <c r="O3028">
        <v>2</v>
      </c>
      <c r="P3028">
        <v>0</v>
      </c>
      <c r="Q3028">
        <v>0.3</v>
      </c>
      <c r="R3028">
        <v>0.3</v>
      </c>
      <c r="S3028">
        <v>12</v>
      </c>
      <c r="T3028">
        <f t="shared" si="423"/>
        <v>-1</v>
      </c>
      <c r="U3028" s="1">
        <v>42783</v>
      </c>
      <c r="V3028" s="13">
        <f t="shared" si="424"/>
        <v>42767</v>
      </c>
      <c r="W3028" s="14">
        <f t="shared" si="425"/>
        <v>42783</v>
      </c>
      <c r="X3028" s="1" t="str">
        <f t="shared" si="426"/>
        <v>Friday</v>
      </c>
      <c r="Y3028" s="2">
        <v>0.52893518518518523</v>
      </c>
      <c r="Z3028" s="2">
        <f t="shared" si="427"/>
        <v>0.54166666666666663</v>
      </c>
      <c r="AA3028">
        <f>1</f>
        <v>1</v>
      </c>
      <c r="AB3028" s="1">
        <v>42783</v>
      </c>
      <c r="AC3028" s="13">
        <f t="shared" si="428"/>
        <v>42767</v>
      </c>
      <c r="AD3028" s="14">
        <f t="shared" si="429"/>
        <v>42783</v>
      </c>
      <c r="AE3028" s="1" t="str">
        <f t="shared" si="430"/>
        <v>Friday</v>
      </c>
      <c r="AF3028" s="2">
        <v>0.53006944444444437</v>
      </c>
      <c r="AG3028" s="2">
        <f t="shared" si="431"/>
        <v>0.54166666666666663</v>
      </c>
      <c r="AH3028" t="s">
        <v>27</v>
      </c>
    </row>
    <row r="3029" spans="1:34" x14ac:dyDescent="0.2">
      <c r="A3029">
        <v>1135547</v>
      </c>
      <c r="B3029" t="s">
        <v>20</v>
      </c>
      <c r="C3029" t="s">
        <v>28</v>
      </c>
      <c r="D3029" t="s">
        <v>22</v>
      </c>
      <c r="E3029">
        <v>53202</v>
      </c>
      <c r="F3029" t="s">
        <v>23</v>
      </c>
      <c r="G3029" t="s">
        <v>24</v>
      </c>
      <c r="H3029">
        <v>5512</v>
      </c>
      <c r="I3029" t="s">
        <v>41</v>
      </c>
      <c r="J3029">
        <f>VLOOKUP(I3029,[1]Key!$A$1:$C$72,2,FALSE)</f>
        <v>43.04824</v>
      </c>
      <c r="K3029">
        <f>VLOOKUP(I3029,[1]Key!$A$1:$C$72,3,FALSE)</f>
        <v>-87.904970000000006</v>
      </c>
      <c r="L3029" t="s">
        <v>93</v>
      </c>
      <c r="M3029">
        <f>VLOOKUP(L3029,[1]Key!$A$1:$C$72,2,FALSE)</f>
        <v>43.069021999999997</v>
      </c>
      <c r="N3029">
        <f>VLOOKUP(L3029,[1]Key!$A$1:$C$72,3,FALSE)</f>
        <v>-87.887940999999998</v>
      </c>
      <c r="O3029">
        <v>48</v>
      </c>
      <c r="P3029">
        <v>0</v>
      </c>
      <c r="Q3029">
        <v>7.2</v>
      </c>
      <c r="R3029">
        <v>6.8</v>
      </c>
      <c r="S3029">
        <v>288</v>
      </c>
      <c r="T3029">
        <f t="shared" si="423"/>
        <v>-1</v>
      </c>
      <c r="U3029" s="1">
        <v>42783</v>
      </c>
      <c r="V3029" s="13">
        <f t="shared" si="424"/>
        <v>42767</v>
      </c>
      <c r="W3029" s="14">
        <f t="shared" si="425"/>
        <v>42783</v>
      </c>
      <c r="X3029" s="1" t="str">
        <f t="shared" si="426"/>
        <v>Friday</v>
      </c>
      <c r="Y3029" s="2">
        <v>0.53850694444444447</v>
      </c>
      <c r="Z3029" s="2">
        <f t="shared" si="427"/>
        <v>0.54166666666666663</v>
      </c>
      <c r="AA3029">
        <f>1</f>
        <v>1</v>
      </c>
      <c r="AB3029" s="1">
        <v>42783</v>
      </c>
      <c r="AC3029" s="13">
        <f t="shared" si="428"/>
        <v>42767</v>
      </c>
      <c r="AD3029" s="14">
        <f t="shared" si="429"/>
        <v>42783</v>
      </c>
      <c r="AE3029" s="1" t="str">
        <f t="shared" si="430"/>
        <v>Friday</v>
      </c>
      <c r="AF3029" s="2">
        <v>0.57201388888888893</v>
      </c>
      <c r="AG3029" s="2">
        <f t="shared" si="431"/>
        <v>0.58333333333333326</v>
      </c>
      <c r="AH3029" t="s">
        <v>27</v>
      </c>
    </row>
    <row r="3030" spans="1:34" x14ac:dyDescent="0.2">
      <c r="A3030">
        <v>1373067</v>
      </c>
      <c r="B3030" t="s">
        <v>20</v>
      </c>
      <c r="C3030" t="s">
        <v>132</v>
      </c>
      <c r="D3030" t="s">
        <v>46</v>
      </c>
      <c r="E3030">
        <v>60423</v>
      </c>
      <c r="F3030" t="s">
        <v>23</v>
      </c>
      <c r="G3030" t="s">
        <v>24</v>
      </c>
      <c r="H3030">
        <v>146</v>
      </c>
      <c r="I3030" t="s">
        <v>78</v>
      </c>
      <c r="J3030">
        <f>VLOOKUP(I3030,[1]Key!$A$1:$C$72,2,FALSE)</f>
        <v>43.060250000000003</v>
      </c>
      <c r="K3030">
        <f>VLOOKUP(I3030,[1]Key!$A$1:$C$72,3,FALSE)</f>
        <v>-87.892169999999993</v>
      </c>
      <c r="L3030" t="s">
        <v>41</v>
      </c>
      <c r="M3030">
        <f>VLOOKUP(L3030,[1]Key!$A$1:$C$72,2,FALSE)</f>
        <v>43.04824</v>
      </c>
      <c r="N3030">
        <f>VLOOKUP(L3030,[1]Key!$A$1:$C$72,3,FALSE)</f>
        <v>-87.904970000000006</v>
      </c>
      <c r="O3030">
        <v>9</v>
      </c>
      <c r="P3030">
        <v>0</v>
      </c>
      <c r="Q3030">
        <v>1.4</v>
      </c>
      <c r="R3030">
        <v>1.3</v>
      </c>
      <c r="S3030">
        <v>54</v>
      </c>
      <c r="T3030">
        <f t="shared" si="423"/>
        <v>-1</v>
      </c>
      <c r="U3030" s="1">
        <v>42783</v>
      </c>
      <c r="V3030" s="13">
        <f t="shared" si="424"/>
        <v>42767</v>
      </c>
      <c r="W3030" s="14">
        <f t="shared" si="425"/>
        <v>42783</v>
      </c>
      <c r="X3030" s="1" t="str">
        <f t="shared" si="426"/>
        <v>Friday</v>
      </c>
      <c r="Y3030" s="2">
        <v>0.63472222222222219</v>
      </c>
      <c r="Z3030" s="2">
        <f t="shared" si="427"/>
        <v>0.625</v>
      </c>
      <c r="AA3030">
        <f>1</f>
        <v>1</v>
      </c>
      <c r="AB3030" s="1">
        <v>42783</v>
      </c>
      <c r="AC3030" s="13">
        <f t="shared" si="428"/>
        <v>42767</v>
      </c>
      <c r="AD3030" s="14">
        <f t="shared" si="429"/>
        <v>42783</v>
      </c>
      <c r="AE3030" s="1" t="str">
        <f t="shared" si="430"/>
        <v>Friday</v>
      </c>
      <c r="AF3030" s="2">
        <v>0.64137731481481486</v>
      </c>
      <c r="AG3030" s="2">
        <f t="shared" si="431"/>
        <v>0.625</v>
      </c>
      <c r="AH3030" t="s">
        <v>27</v>
      </c>
    </row>
    <row r="3031" spans="1:34" x14ac:dyDescent="0.2">
      <c r="A3031">
        <v>1373301</v>
      </c>
      <c r="B3031" t="s">
        <v>20</v>
      </c>
      <c r="C3031" t="s">
        <v>133</v>
      </c>
      <c r="D3031" t="s">
        <v>22</v>
      </c>
      <c r="E3031">
        <v>53092</v>
      </c>
      <c r="F3031" t="s">
        <v>23</v>
      </c>
      <c r="G3031" t="s">
        <v>24</v>
      </c>
      <c r="H3031">
        <v>178</v>
      </c>
      <c r="I3031" t="s">
        <v>78</v>
      </c>
      <c r="J3031">
        <f>VLOOKUP(I3031,[1]Key!$A$1:$C$72,2,FALSE)</f>
        <v>43.060250000000003</v>
      </c>
      <c r="K3031">
        <f>VLOOKUP(I3031,[1]Key!$A$1:$C$72,3,FALSE)</f>
        <v>-87.892169999999993</v>
      </c>
      <c r="L3031" t="s">
        <v>63</v>
      </c>
      <c r="M3031">
        <f>VLOOKUP(L3031,[1]Key!$A$1:$C$72,2,FALSE)</f>
        <v>43.078530000000001</v>
      </c>
      <c r="N3031">
        <f>VLOOKUP(L3031,[1]Key!$A$1:$C$72,3,FALSE)</f>
        <v>-87.882620000000003</v>
      </c>
      <c r="O3031">
        <v>14</v>
      </c>
      <c r="P3031">
        <v>0</v>
      </c>
      <c r="Q3031">
        <v>2.1</v>
      </c>
      <c r="R3031">
        <v>2</v>
      </c>
      <c r="S3031">
        <v>84</v>
      </c>
      <c r="T3031">
        <f t="shared" si="423"/>
        <v>-1</v>
      </c>
      <c r="U3031" s="1">
        <v>42783</v>
      </c>
      <c r="V3031" s="13">
        <f t="shared" si="424"/>
        <v>42767</v>
      </c>
      <c r="W3031" s="14">
        <f t="shared" si="425"/>
        <v>42783</v>
      </c>
      <c r="X3031" s="1" t="str">
        <f t="shared" si="426"/>
        <v>Friday</v>
      </c>
      <c r="Y3031" s="2">
        <v>0.6466898148148148</v>
      </c>
      <c r="Z3031" s="2">
        <f t="shared" si="427"/>
        <v>0.66666666666666663</v>
      </c>
      <c r="AA3031">
        <f>1</f>
        <v>1</v>
      </c>
      <c r="AB3031" s="1">
        <v>42783</v>
      </c>
      <c r="AC3031" s="13">
        <f t="shared" si="428"/>
        <v>42767</v>
      </c>
      <c r="AD3031" s="14">
        <f t="shared" si="429"/>
        <v>42783</v>
      </c>
      <c r="AE3031" s="1" t="str">
        <f t="shared" si="430"/>
        <v>Friday</v>
      </c>
      <c r="AF3031" s="2">
        <v>0.65662037037037035</v>
      </c>
      <c r="AG3031" s="2">
        <f t="shared" si="431"/>
        <v>0.66666666666666663</v>
      </c>
      <c r="AH3031" t="s">
        <v>27</v>
      </c>
    </row>
    <row r="3032" spans="1:34" x14ac:dyDescent="0.2">
      <c r="A3032">
        <v>1387054</v>
      </c>
      <c r="B3032" t="s">
        <v>20</v>
      </c>
      <c r="C3032" t="s">
        <v>21</v>
      </c>
      <c r="D3032" t="s">
        <v>22</v>
      </c>
      <c r="E3032">
        <v>53213</v>
      </c>
      <c r="F3032" t="s">
        <v>23</v>
      </c>
      <c r="G3032" t="s">
        <v>24</v>
      </c>
      <c r="H3032">
        <v>5528</v>
      </c>
      <c r="I3032" t="s">
        <v>56</v>
      </c>
      <c r="J3032">
        <f>VLOOKUP(I3032,[1]Key!$A$1:$C$72,2,FALSE)</f>
        <v>43.059550000000002</v>
      </c>
      <c r="K3032">
        <f>VLOOKUP(I3032,[1]Key!$A$1:$C$72,3,FALSE)</f>
        <v>-88.008840000000006</v>
      </c>
      <c r="L3032" t="s">
        <v>25</v>
      </c>
      <c r="M3032">
        <f>VLOOKUP(L3032,[1]Key!$A$1:$C$72,2,FALSE)</f>
        <v>43.06044</v>
      </c>
      <c r="N3032">
        <f>VLOOKUP(L3032,[1]Key!$A$1:$C$72,3,FALSE)</f>
        <v>-88.016239999999996</v>
      </c>
      <c r="O3032">
        <v>4</v>
      </c>
      <c r="P3032">
        <v>0</v>
      </c>
      <c r="Q3032">
        <v>0.6</v>
      </c>
      <c r="R3032">
        <v>0.6</v>
      </c>
      <c r="S3032">
        <v>24</v>
      </c>
      <c r="T3032">
        <f t="shared" si="423"/>
        <v>-1</v>
      </c>
      <c r="U3032" s="1">
        <v>42783</v>
      </c>
      <c r="V3032" s="13">
        <f t="shared" si="424"/>
        <v>42767</v>
      </c>
      <c r="W3032" s="14">
        <f t="shared" si="425"/>
        <v>42783</v>
      </c>
      <c r="X3032" s="1" t="str">
        <f t="shared" si="426"/>
        <v>Friday</v>
      </c>
      <c r="Y3032" s="2">
        <v>0.67405092592592597</v>
      </c>
      <c r="Z3032" s="2">
        <f t="shared" si="427"/>
        <v>0.66666666666666663</v>
      </c>
      <c r="AA3032">
        <f>1</f>
        <v>1</v>
      </c>
      <c r="AB3032" s="1">
        <v>42783</v>
      </c>
      <c r="AC3032" s="13">
        <f t="shared" si="428"/>
        <v>42767</v>
      </c>
      <c r="AD3032" s="14">
        <f t="shared" si="429"/>
        <v>42783</v>
      </c>
      <c r="AE3032" s="1" t="str">
        <f t="shared" si="430"/>
        <v>Friday</v>
      </c>
      <c r="AF3032" s="2">
        <v>0.67664351851851856</v>
      </c>
      <c r="AG3032" s="2">
        <f t="shared" si="431"/>
        <v>0.66666666666666663</v>
      </c>
      <c r="AH3032" t="s">
        <v>27</v>
      </c>
    </row>
    <row r="3033" spans="1:34" x14ac:dyDescent="0.2">
      <c r="A3033">
        <v>550946</v>
      </c>
      <c r="B3033" t="s">
        <v>20</v>
      </c>
      <c r="C3033" t="s">
        <v>28</v>
      </c>
      <c r="D3033" t="s">
        <v>22</v>
      </c>
      <c r="E3033">
        <v>53202</v>
      </c>
      <c r="F3033" t="s">
        <v>23</v>
      </c>
      <c r="G3033" t="s">
        <v>24</v>
      </c>
      <c r="H3033">
        <v>247</v>
      </c>
      <c r="I3033" t="s">
        <v>33</v>
      </c>
      <c r="J3033">
        <f>VLOOKUP(I3033,[1]Key!$A$1:$C$72,2,FALSE)</f>
        <v>43.034619999999997</v>
      </c>
      <c r="K3033">
        <f>VLOOKUP(I3033,[1]Key!$A$1:$C$72,3,FALSE)</f>
        <v>-87.917500000000004</v>
      </c>
      <c r="L3033" t="s">
        <v>31</v>
      </c>
      <c r="M3033">
        <f>VLOOKUP(L3033,[1]Key!$A$1:$C$72,2,FALSE)</f>
        <v>43.03519</v>
      </c>
      <c r="N3033">
        <f>VLOOKUP(L3033,[1]Key!$A$1:$C$72,3,FALSE)</f>
        <v>-87.907390000000007</v>
      </c>
      <c r="O3033">
        <v>5</v>
      </c>
      <c r="P3033">
        <v>0</v>
      </c>
      <c r="Q3033">
        <v>0.8</v>
      </c>
      <c r="R3033">
        <v>0.7</v>
      </c>
      <c r="S3033">
        <v>30</v>
      </c>
      <c r="T3033">
        <f t="shared" si="423"/>
        <v>-1</v>
      </c>
      <c r="U3033" s="1">
        <v>42783</v>
      </c>
      <c r="V3033" s="13">
        <f t="shared" si="424"/>
        <v>42767</v>
      </c>
      <c r="W3033" s="14">
        <f t="shared" si="425"/>
        <v>42783</v>
      </c>
      <c r="X3033" s="1" t="str">
        <f t="shared" si="426"/>
        <v>Friday</v>
      </c>
      <c r="Y3033" s="2">
        <v>0.6928009259259259</v>
      </c>
      <c r="Z3033" s="2">
        <f t="shared" si="427"/>
        <v>0.70833333333333326</v>
      </c>
      <c r="AA3033">
        <f>1</f>
        <v>1</v>
      </c>
      <c r="AB3033" s="1">
        <v>42783</v>
      </c>
      <c r="AC3033" s="13">
        <f t="shared" si="428"/>
        <v>42767</v>
      </c>
      <c r="AD3033" s="14">
        <f t="shared" si="429"/>
        <v>42783</v>
      </c>
      <c r="AE3033" s="1" t="str">
        <f t="shared" si="430"/>
        <v>Friday</v>
      </c>
      <c r="AF3033" s="2">
        <v>0.69618055555555547</v>
      </c>
      <c r="AG3033" s="2">
        <f t="shared" si="431"/>
        <v>0.70833333333333326</v>
      </c>
      <c r="AH3033" t="s">
        <v>27</v>
      </c>
    </row>
    <row r="3034" spans="1:34" x14ac:dyDescent="0.2">
      <c r="A3034">
        <v>1164700</v>
      </c>
      <c r="B3034" t="s">
        <v>20</v>
      </c>
      <c r="C3034" t="s">
        <v>28</v>
      </c>
      <c r="D3034" t="s">
        <v>22</v>
      </c>
      <c r="E3034">
        <v>53202</v>
      </c>
      <c r="F3034" t="s">
        <v>23</v>
      </c>
      <c r="G3034" t="s">
        <v>24</v>
      </c>
      <c r="H3034">
        <v>5523</v>
      </c>
      <c r="I3034" t="s">
        <v>47</v>
      </c>
      <c r="J3034">
        <f>VLOOKUP(I3034,[1]Key!$A$1:$C$72,2,FALSE)</f>
        <v>43.049230000000001</v>
      </c>
      <c r="K3034">
        <f>VLOOKUP(I3034,[1]Key!$A$1:$C$72,3,FALSE)</f>
        <v>-87.911940000000001</v>
      </c>
      <c r="L3034" t="s">
        <v>51</v>
      </c>
      <c r="M3034">
        <f>VLOOKUP(L3034,[1]Key!$A$1:$C$72,2,FALSE)</f>
        <v>43.05536</v>
      </c>
      <c r="N3034">
        <f>VLOOKUP(L3034,[1]Key!$A$1:$C$72,3,FALSE)</f>
        <v>-87.90504</v>
      </c>
      <c r="O3034">
        <v>3</v>
      </c>
      <c r="P3034">
        <v>0</v>
      </c>
      <c r="Q3034">
        <v>0.5</v>
      </c>
      <c r="R3034">
        <v>0.4</v>
      </c>
      <c r="S3034">
        <v>18</v>
      </c>
      <c r="T3034">
        <f t="shared" si="423"/>
        <v>-1</v>
      </c>
      <c r="U3034" s="1">
        <v>42783</v>
      </c>
      <c r="V3034" s="13">
        <f t="shared" si="424"/>
        <v>42767</v>
      </c>
      <c r="W3034" s="14">
        <f t="shared" si="425"/>
        <v>42783</v>
      </c>
      <c r="X3034" s="1" t="str">
        <f t="shared" si="426"/>
        <v>Friday</v>
      </c>
      <c r="Y3034" s="2">
        <v>0.72385416666666658</v>
      </c>
      <c r="Z3034" s="2">
        <f t="shared" si="427"/>
        <v>0.70833333333333326</v>
      </c>
      <c r="AA3034">
        <f>1</f>
        <v>1</v>
      </c>
      <c r="AB3034" s="1">
        <v>42783</v>
      </c>
      <c r="AC3034" s="13">
        <f t="shared" si="428"/>
        <v>42767</v>
      </c>
      <c r="AD3034" s="14">
        <f t="shared" si="429"/>
        <v>42783</v>
      </c>
      <c r="AE3034" s="1" t="str">
        <f t="shared" si="430"/>
        <v>Friday</v>
      </c>
      <c r="AF3034" s="2">
        <v>0.72582175925925929</v>
      </c>
      <c r="AG3034" s="2">
        <f t="shared" si="431"/>
        <v>0.70833333333333326</v>
      </c>
      <c r="AH3034" t="s">
        <v>27</v>
      </c>
    </row>
    <row r="3035" spans="1:34" x14ac:dyDescent="0.2">
      <c r="A3035">
        <v>1249908</v>
      </c>
      <c r="B3035" t="s">
        <v>20</v>
      </c>
      <c r="C3035" t="s">
        <v>21</v>
      </c>
      <c r="D3035" t="s">
        <v>22</v>
      </c>
      <c r="E3035">
        <v>53222</v>
      </c>
      <c r="F3035" t="s">
        <v>23</v>
      </c>
      <c r="G3035" t="s">
        <v>97</v>
      </c>
      <c r="H3035">
        <v>11055</v>
      </c>
      <c r="I3035" t="s">
        <v>63</v>
      </c>
      <c r="J3035">
        <f>VLOOKUP(I3035,[1]Key!$A$1:$C$72,2,FALSE)</f>
        <v>43.078530000000001</v>
      </c>
      <c r="K3035">
        <f>VLOOKUP(I3035,[1]Key!$A$1:$C$72,3,FALSE)</f>
        <v>-87.882620000000003</v>
      </c>
      <c r="L3035" t="s">
        <v>60</v>
      </c>
      <c r="M3035">
        <f>VLOOKUP(L3035,[1]Key!$A$1:$C$72,2,FALSE)</f>
        <v>43.066893999999998</v>
      </c>
      <c r="N3035">
        <f>VLOOKUP(L3035,[1]Key!$A$1:$C$72,3,FALSE)</f>
        <v>-87.877936000000005</v>
      </c>
      <c r="O3035">
        <v>9</v>
      </c>
      <c r="P3035">
        <v>0</v>
      </c>
      <c r="Q3035">
        <v>1.4</v>
      </c>
      <c r="R3035">
        <v>1.3</v>
      </c>
      <c r="S3035">
        <v>54</v>
      </c>
      <c r="T3035">
        <f t="shared" si="423"/>
        <v>-1</v>
      </c>
      <c r="U3035" s="1">
        <v>42783</v>
      </c>
      <c r="V3035" s="13">
        <f t="shared" si="424"/>
        <v>42767</v>
      </c>
      <c r="W3035" s="14">
        <f t="shared" si="425"/>
        <v>42783</v>
      </c>
      <c r="X3035" s="1" t="str">
        <f t="shared" si="426"/>
        <v>Friday</v>
      </c>
      <c r="Y3035" s="2">
        <v>0.75328703703703714</v>
      </c>
      <c r="Z3035" s="2">
        <f t="shared" si="427"/>
        <v>0.75</v>
      </c>
      <c r="AA3035">
        <f>1</f>
        <v>1</v>
      </c>
      <c r="AB3035" s="1">
        <v>42783</v>
      </c>
      <c r="AC3035" s="13">
        <f t="shared" si="428"/>
        <v>42767</v>
      </c>
      <c r="AD3035" s="14">
        <f t="shared" si="429"/>
        <v>42783</v>
      </c>
      <c r="AE3035" s="1" t="str">
        <f t="shared" si="430"/>
        <v>Friday</v>
      </c>
      <c r="AF3035" s="2">
        <v>0.75925925925925919</v>
      </c>
      <c r="AG3035" s="2">
        <f t="shared" si="431"/>
        <v>0.75</v>
      </c>
      <c r="AH3035" t="s">
        <v>27</v>
      </c>
    </row>
    <row r="3036" spans="1:34" x14ac:dyDescent="0.2">
      <c r="A3036">
        <v>1276651</v>
      </c>
      <c r="B3036" t="s">
        <v>20</v>
      </c>
      <c r="C3036" t="s">
        <v>28</v>
      </c>
      <c r="D3036" t="s">
        <v>22</v>
      </c>
      <c r="E3036">
        <v>53211</v>
      </c>
      <c r="F3036" t="s">
        <v>23</v>
      </c>
      <c r="G3036" t="s">
        <v>24</v>
      </c>
      <c r="H3036">
        <v>967</v>
      </c>
      <c r="I3036" t="s">
        <v>50</v>
      </c>
      <c r="J3036">
        <f>VLOOKUP(I3036,[1]Key!$A$1:$C$72,2,FALSE)</f>
        <v>43.052549999999997</v>
      </c>
      <c r="K3036">
        <f>VLOOKUP(I3036,[1]Key!$A$1:$C$72,3,FALSE)</f>
        <v>-87.909329999999997</v>
      </c>
      <c r="L3036" t="s">
        <v>87</v>
      </c>
      <c r="M3036">
        <f>VLOOKUP(L3036,[1]Key!$A$1:$C$72,2,FALSE)</f>
        <v>43.077359999999999</v>
      </c>
      <c r="N3036">
        <f>VLOOKUP(L3036,[1]Key!$A$1:$C$72,3,FALSE)</f>
        <v>-87.880769999999998</v>
      </c>
      <c r="O3036">
        <v>20</v>
      </c>
      <c r="P3036">
        <v>0</v>
      </c>
      <c r="Q3036">
        <v>3</v>
      </c>
      <c r="R3036">
        <v>2.9</v>
      </c>
      <c r="S3036">
        <v>120</v>
      </c>
      <c r="T3036">
        <f t="shared" si="423"/>
        <v>-1</v>
      </c>
      <c r="U3036" s="1">
        <v>42783</v>
      </c>
      <c r="V3036" s="13">
        <f t="shared" si="424"/>
        <v>42767</v>
      </c>
      <c r="W3036" s="14">
        <f t="shared" si="425"/>
        <v>42783</v>
      </c>
      <c r="X3036" s="1" t="str">
        <f t="shared" si="426"/>
        <v>Friday</v>
      </c>
      <c r="Y3036" s="2">
        <v>0.76565972222222223</v>
      </c>
      <c r="Z3036" s="2">
        <f t="shared" si="427"/>
        <v>0.75</v>
      </c>
      <c r="AA3036">
        <f>1</f>
        <v>1</v>
      </c>
      <c r="AB3036" s="1">
        <v>42783</v>
      </c>
      <c r="AC3036" s="13">
        <f t="shared" si="428"/>
        <v>42767</v>
      </c>
      <c r="AD3036" s="14">
        <f t="shared" si="429"/>
        <v>42783</v>
      </c>
      <c r="AE3036" s="1" t="str">
        <f t="shared" si="430"/>
        <v>Friday</v>
      </c>
      <c r="AF3036" s="2">
        <v>0.77950231481481491</v>
      </c>
      <c r="AG3036" s="2">
        <f t="shared" si="431"/>
        <v>0.79166666666666663</v>
      </c>
      <c r="AH3036" t="s">
        <v>27</v>
      </c>
    </row>
    <row r="3037" spans="1:34" x14ac:dyDescent="0.2">
      <c r="A3037">
        <v>1251754</v>
      </c>
      <c r="B3037" t="s">
        <v>20</v>
      </c>
      <c r="C3037" t="s">
        <v>181</v>
      </c>
      <c r="D3037" t="s">
        <v>22</v>
      </c>
      <c r="E3037">
        <v>53222</v>
      </c>
      <c r="F3037" t="s">
        <v>23</v>
      </c>
      <c r="G3037" t="s">
        <v>97</v>
      </c>
      <c r="H3037">
        <v>103</v>
      </c>
      <c r="I3037" t="s">
        <v>78</v>
      </c>
      <c r="J3037">
        <f>VLOOKUP(I3037,[1]Key!$A$1:$C$72,2,FALSE)</f>
        <v>43.060250000000003</v>
      </c>
      <c r="K3037">
        <f>VLOOKUP(I3037,[1]Key!$A$1:$C$72,3,FALSE)</f>
        <v>-87.892169999999993</v>
      </c>
      <c r="L3037" t="s">
        <v>78</v>
      </c>
      <c r="M3037">
        <f>VLOOKUP(L3037,[1]Key!$A$1:$C$72,2,FALSE)</f>
        <v>43.060250000000003</v>
      </c>
      <c r="N3037">
        <f>VLOOKUP(L3037,[1]Key!$A$1:$C$72,3,FALSE)</f>
        <v>-87.892169999999993</v>
      </c>
      <c r="O3037">
        <v>41</v>
      </c>
      <c r="P3037">
        <v>0</v>
      </c>
      <c r="Q3037">
        <v>6.2</v>
      </c>
      <c r="R3037">
        <v>5.8</v>
      </c>
      <c r="S3037">
        <v>246</v>
      </c>
      <c r="T3037">
        <f t="shared" si="423"/>
        <v>-1</v>
      </c>
      <c r="U3037" s="1">
        <v>42783</v>
      </c>
      <c r="V3037" s="13">
        <f t="shared" si="424"/>
        <v>42767</v>
      </c>
      <c r="W3037" s="14">
        <f t="shared" si="425"/>
        <v>42783</v>
      </c>
      <c r="X3037" s="1" t="str">
        <f t="shared" si="426"/>
        <v>Friday</v>
      </c>
      <c r="Y3037" s="2">
        <v>0.77778935185185183</v>
      </c>
      <c r="Z3037" s="2">
        <f t="shared" si="427"/>
        <v>0.79166666666666663</v>
      </c>
      <c r="AA3037">
        <f>1</f>
        <v>1</v>
      </c>
      <c r="AB3037" s="1">
        <v>42783</v>
      </c>
      <c r="AC3037" s="13">
        <f t="shared" si="428"/>
        <v>42767</v>
      </c>
      <c r="AD3037" s="14">
        <f t="shared" si="429"/>
        <v>42783</v>
      </c>
      <c r="AE3037" s="1" t="str">
        <f t="shared" si="430"/>
        <v>Friday</v>
      </c>
      <c r="AF3037" s="2">
        <v>0.80688657407407405</v>
      </c>
      <c r="AG3037" s="2">
        <f t="shared" si="431"/>
        <v>0.79166666666666663</v>
      </c>
      <c r="AH3037" t="s">
        <v>35</v>
      </c>
    </row>
    <row r="3038" spans="1:34" x14ac:dyDescent="0.2">
      <c r="A3038">
        <v>915465</v>
      </c>
      <c r="B3038" t="s">
        <v>20</v>
      </c>
      <c r="C3038" t="s">
        <v>28</v>
      </c>
      <c r="D3038" t="s">
        <v>22</v>
      </c>
      <c r="E3038">
        <v>53202</v>
      </c>
      <c r="F3038" t="s">
        <v>23</v>
      </c>
      <c r="G3038" t="s">
        <v>24</v>
      </c>
      <c r="H3038">
        <v>5472</v>
      </c>
      <c r="I3038" t="s">
        <v>70</v>
      </c>
      <c r="J3038">
        <f>VLOOKUP(I3038,[1]Key!$A$1:$C$72,2,FALSE)</f>
        <v>43.053040000000003</v>
      </c>
      <c r="K3038">
        <f>VLOOKUP(I3038,[1]Key!$A$1:$C$72,3,FALSE)</f>
        <v>-87.897660000000002</v>
      </c>
      <c r="L3038" t="s">
        <v>44</v>
      </c>
      <c r="M3038">
        <f>VLOOKUP(L3038,[1]Key!$A$1:$C$72,2,FALSE)</f>
        <v>43.045712999999999</v>
      </c>
      <c r="N3038">
        <f>VLOOKUP(L3038,[1]Key!$A$1:$C$72,3,FALSE)</f>
        <v>-87.899756999999994</v>
      </c>
      <c r="O3038">
        <v>5</v>
      </c>
      <c r="P3038">
        <v>0</v>
      </c>
      <c r="Q3038">
        <v>0.8</v>
      </c>
      <c r="R3038">
        <v>0.7</v>
      </c>
      <c r="S3038">
        <v>30</v>
      </c>
      <c r="T3038">
        <f t="shared" si="423"/>
        <v>-1</v>
      </c>
      <c r="U3038" s="1">
        <v>42783</v>
      </c>
      <c r="V3038" s="13">
        <f t="shared" si="424"/>
        <v>42767</v>
      </c>
      <c r="W3038" s="14">
        <f t="shared" si="425"/>
        <v>42783</v>
      </c>
      <c r="X3038" s="1" t="str">
        <f t="shared" si="426"/>
        <v>Friday</v>
      </c>
      <c r="Y3038" s="2">
        <v>0.79856481481481489</v>
      </c>
      <c r="Z3038" s="2">
        <f t="shared" si="427"/>
        <v>0.79166666666666663</v>
      </c>
      <c r="AA3038">
        <f>1</f>
        <v>1</v>
      </c>
      <c r="AB3038" s="1">
        <v>42783</v>
      </c>
      <c r="AC3038" s="13">
        <f t="shared" si="428"/>
        <v>42767</v>
      </c>
      <c r="AD3038" s="14">
        <f t="shared" si="429"/>
        <v>42783</v>
      </c>
      <c r="AE3038" s="1" t="str">
        <f t="shared" si="430"/>
        <v>Friday</v>
      </c>
      <c r="AF3038" s="2">
        <v>0.80207175925925922</v>
      </c>
      <c r="AG3038" s="2">
        <f t="shared" si="431"/>
        <v>0.79166666666666663</v>
      </c>
      <c r="AH3038" t="s">
        <v>27</v>
      </c>
    </row>
    <row r="3039" spans="1:34" x14ac:dyDescent="0.2">
      <c r="A3039">
        <v>1154367</v>
      </c>
      <c r="B3039" t="s">
        <v>20</v>
      </c>
      <c r="C3039" t="s">
        <v>28</v>
      </c>
      <c r="D3039" t="s">
        <v>22</v>
      </c>
      <c r="E3039">
        <v>53202</v>
      </c>
      <c r="F3039" t="s">
        <v>23</v>
      </c>
      <c r="G3039" t="s">
        <v>24</v>
      </c>
      <c r="H3039">
        <v>11068</v>
      </c>
      <c r="I3039" t="s">
        <v>43</v>
      </c>
      <c r="J3039">
        <f>VLOOKUP(I3039,[1]Key!$A$1:$C$72,2,FALSE)</f>
        <v>43.03886</v>
      </c>
      <c r="K3039">
        <f>VLOOKUP(I3039,[1]Key!$A$1:$C$72,3,FALSE)</f>
        <v>-87.902720000000002</v>
      </c>
      <c r="L3039" t="s">
        <v>32</v>
      </c>
      <c r="M3039">
        <f>VLOOKUP(L3039,[1]Key!$A$1:$C$72,2,FALSE)</f>
        <v>43.038719999999998</v>
      </c>
      <c r="N3039">
        <f>VLOOKUP(L3039,[1]Key!$A$1:$C$72,3,FALSE)</f>
        <v>-87.905339999999995</v>
      </c>
      <c r="O3039">
        <v>6</v>
      </c>
      <c r="P3039">
        <v>0</v>
      </c>
      <c r="Q3039">
        <v>0.9</v>
      </c>
      <c r="R3039">
        <v>0.9</v>
      </c>
      <c r="S3039">
        <v>36</v>
      </c>
      <c r="T3039">
        <f t="shared" si="423"/>
        <v>-1</v>
      </c>
      <c r="U3039" s="1">
        <v>42783</v>
      </c>
      <c r="V3039" s="13">
        <f t="shared" si="424"/>
        <v>42767</v>
      </c>
      <c r="W3039" s="14">
        <f t="shared" si="425"/>
        <v>42783</v>
      </c>
      <c r="X3039" s="1" t="str">
        <f t="shared" si="426"/>
        <v>Friday</v>
      </c>
      <c r="Y3039" s="2">
        <v>0.84339120370370368</v>
      </c>
      <c r="Z3039" s="2">
        <f t="shared" si="427"/>
        <v>0.83333333333333326</v>
      </c>
      <c r="AA3039">
        <f>1</f>
        <v>1</v>
      </c>
      <c r="AB3039" s="1">
        <v>42783</v>
      </c>
      <c r="AC3039" s="13">
        <f t="shared" si="428"/>
        <v>42767</v>
      </c>
      <c r="AD3039" s="14">
        <f t="shared" si="429"/>
        <v>42783</v>
      </c>
      <c r="AE3039" s="1" t="str">
        <f t="shared" si="430"/>
        <v>Friday</v>
      </c>
      <c r="AF3039" s="2">
        <v>0.84748842592592588</v>
      </c>
      <c r="AG3039" s="2">
        <f t="shared" si="431"/>
        <v>0.83333333333333326</v>
      </c>
      <c r="AH3039" t="s">
        <v>27</v>
      </c>
    </row>
    <row r="3040" spans="1:34" x14ac:dyDescent="0.2">
      <c r="A3040">
        <v>1382943</v>
      </c>
      <c r="B3040" t="s">
        <v>20</v>
      </c>
      <c r="C3040" t="s">
        <v>28</v>
      </c>
      <c r="D3040" t="s">
        <v>22</v>
      </c>
      <c r="E3040">
        <v>53219</v>
      </c>
      <c r="F3040" t="s">
        <v>23</v>
      </c>
      <c r="G3040" t="s">
        <v>24</v>
      </c>
      <c r="H3040">
        <v>995</v>
      </c>
      <c r="I3040" t="s">
        <v>34</v>
      </c>
      <c r="J3040">
        <f>VLOOKUP(I3040,[1]Key!$A$1:$C$72,2,FALSE)</f>
        <v>43.036900000000003</v>
      </c>
      <c r="K3040">
        <f>VLOOKUP(I3040,[1]Key!$A$1:$C$72,3,FALSE)</f>
        <v>-87.89667</v>
      </c>
      <c r="L3040" t="s">
        <v>34</v>
      </c>
      <c r="M3040">
        <f>VLOOKUP(L3040,[1]Key!$A$1:$C$72,2,FALSE)</f>
        <v>43.036900000000003</v>
      </c>
      <c r="N3040">
        <f>VLOOKUP(L3040,[1]Key!$A$1:$C$72,3,FALSE)</f>
        <v>-87.89667</v>
      </c>
      <c r="O3040">
        <v>46</v>
      </c>
      <c r="P3040">
        <v>0</v>
      </c>
      <c r="Q3040">
        <v>6.9</v>
      </c>
      <c r="R3040">
        <v>6.6</v>
      </c>
      <c r="S3040">
        <v>276</v>
      </c>
      <c r="T3040">
        <f t="shared" si="423"/>
        <v>-1</v>
      </c>
      <c r="U3040" s="1">
        <v>42783</v>
      </c>
      <c r="V3040" s="13">
        <f t="shared" si="424"/>
        <v>42767</v>
      </c>
      <c r="W3040" s="14">
        <f t="shared" si="425"/>
        <v>42783</v>
      </c>
      <c r="X3040" s="1" t="str">
        <f t="shared" si="426"/>
        <v>Friday</v>
      </c>
      <c r="Y3040" s="2">
        <v>0.88407407407407401</v>
      </c>
      <c r="Z3040" s="2">
        <f t="shared" si="427"/>
        <v>0.875</v>
      </c>
      <c r="AA3040">
        <f>1</f>
        <v>1</v>
      </c>
      <c r="AB3040" s="1">
        <v>42783</v>
      </c>
      <c r="AC3040" s="13">
        <f t="shared" si="428"/>
        <v>42767</v>
      </c>
      <c r="AD3040" s="14">
        <f t="shared" si="429"/>
        <v>42783</v>
      </c>
      <c r="AE3040" s="1" t="str">
        <f t="shared" si="430"/>
        <v>Friday</v>
      </c>
      <c r="AF3040" s="2">
        <v>0.91598379629629623</v>
      </c>
      <c r="AG3040" s="2">
        <f t="shared" si="431"/>
        <v>0.91666666666666663</v>
      </c>
      <c r="AH3040" t="s">
        <v>35</v>
      </c>
    </row>
    <row r="3041" spans="1:34" x14ac:dyDescent="0.2">
      <c r="A3041">
        <v>1244268</v>
      </c>
      <c r="B3041" t="s">
        <v>20</v>
      </c>
      <c r="C3041" t="s">
        <v>102</v>
      </c>
      <c r="D3041" t="s">
        <v>22</v>
      </c>
      <c r="E3041">
        <v>53211</v>
      </c>
      <c r="F3041" t="s">
        <v>23</v>
      </c>
      <c r="G3041" t="s">
        <v>108</v>
      </c>
      <c r="H3041">
        <v>5470</v>
      </c>
      <c r="I3041" t="s">
        <v>63</v>
      </c>
      <c r="J3041">
        <f>VLOOKUP(I3041,[1]Key!$A$1:$C$72,2,FALSE)</f>
        <v>43.078530000000001</v>
      </c>
      <c r="K3041">
        <f>VLOOKUP(I3041,[1]Key!$A$1:$C$72,3,FALSE)</f>
        <v>-87.882620000000003</v>
      </c>
      <c r="L3041" t="s">
        <v>87</v>
      </c>
      <c r="M3041">
        <f>VLOOKUP(L3041,[1]Key!$A$1:$C$72,2,FALSE)</f>
        <v>43.077359999999999</v>
      </c>
      <c r="N3041">
        <f>VLOOKUP(L3041,[1]Key!$A$1:$C$72,3,FALSE)</f>
        <v>-87.880769999999998</v>
      </c>
      <c r="O3041">
        <v>7</v>
      </c>
      <c r="P3041">
        <v>2</v>
      </c>
      <c r="Q3041">
        <v>1.1000000000000001</v>
      </c>
      <c r="R3041">
        <v>1</v>
      </c>
      <c r="S3041">
        <v>42</v>
      </c>
      <c r="T3041">
        <f t="shared" si="423"/>
        <v>-1</v>
      </c>
      <c r="U3041" s="1">
        <v>42783</v>
      </c>
      <c r="V3041" s="13">
        <f t="shared" si="424"/>
        <v>42767</v>
      </c>
      <c r="W3041" s="14">
        <f t="shared" si="425"/>
        <v>42783</v>
      </c>
      <c r="X3041" s="1" t="str">
        <f t="shared" si="426"/>
        <v>Friday</v>
      </c>
      <c r="Y3041" s="2">
        <v>0.92709490740740741</v>
      </c>
      <c r="Z3041" s="2">
        <f t="shared" si="427"/>
        <v>0.91666666666666663</v>
      </c>
      <c r="AA3041">
        <f>1</f>
        <v>1</v>
      </c>
      <c r="AB3041" s="1">
        <v>42783</v>
      </c>
      <c r="AC3041" s="13">
        <f t="shared" si="428"/>
        <v>42767</v>
      </c>
      <c r="AD3041" s="14">
        <f t="shared" si="429"/>
        <v>42783</v>
      </c>
      <c r="AE3041" s="1" t="str">
        <f t="shared" si="430"/>
        <v>Friday</v>
      </c>
      <c r="AF3041" s="2">
        <v>0.93210648148148145</v>
      </c>
      <c r="AG3041" s="2">
        <f t="shared" si="431"/>
        <v>0.91666666666666663</v>
      </c>
      <c r="AH3041" t="s">
        <v>27</v>
      </c>
    </row>
    <row r="3042" spans="1:34" x14ac:dyDescent="0.2">
      <c r="A3042">
        <v>1360313</v>
      </c>
      <c r="B3042" t="s">
        <v>20</v>
      </c>
      <c r="C3042" t="s">
        <v>127</v>
      </c>
      <c r="D3042" t="s">
        <v>22</v>
      </c>
      <c r="E3042">
        <v>53158</v>
      </c>
      <c r="F3042" t="s">
        <v>23</v>
      </c>
      <c r="G3042" t="s">
        <v>24</v>
      </c>
      <c r="H3042">
        <v>5552</v>
      </c>
      <c r="I3042" t="s">
        <v>63</v>
      </c>
      <c r="J3042">
        <f>VLOOKUP(I3042,[1]Key!$A$1:$C$72,2,FALSE)</f>
        <v>43.078530000000001</v>
      </c>
      <c r="K3042">
        <f>VLOOKUP(I3042,[1]Key!$A$1:$C$72,3,FALSE)</f>
        <v>-87.882620000000003</v>
      </c>
      <c r="L3042" t="s">
        <v>63</v>
      </c>
      <c r="M3042">
        <f>VLOOKUP(L3042,[1]Key!$A$1:$C$72,2,FALSE)</f>
        <v>43.078530000000001</v>
      </c>
      <c r="N3042">
        <f>VLOOKUP(L3042,[1]Key!$A$1:$C$72,3,FALSE)</f>
        <v>-87.882620000000003</v>
      </c>
      <c r="O3042">
        <v>7</v>
      </c>
      <c r="P3042">
        <v>0</v>
      </c>
      <c r="Q3042">
        <v>1.1000000000000001</v>
      </c>
      <c r="R3042">
        <v>1</v>
      </c>
      <c r="S3042">
        <v>42</v>
      </c>
      <c r="T3042">
        <f t="shared" si="423"/>
        <v>-1</v>
      </c>
      <c r="U3042" s="1">
        <v>42784</v>
      </c>
      <c r="V3042" s="13">
        <f t="shared" si="424"/>
        <v>42767</v>
      </c>
      <c r="W3042" s="14">
        <f t="shared" si="425"/>
        <v>42784</v>
      </c>
      <c r="X3042" s="1" t="str">
        <f t="shared" si="426"/>
        <v>Saturday</v>
      </c>
      <c r="Y3042" s="2">
        <v>4.5462962962962962E-2</v>
      </c>
      <c r="Z3042" s="2">
        <f t="shared" si="427"/>
        <v>4.1666666666666664E-2</v>
      </c>
      <c r="AA3042">
        <f>1</f>
        <v>1</v>
      </c>
      <c r="AB3042" s="1">
        <v>42784</v>
      </c>
      <c r="AC3042" s="13">
        <f t="shared" si="428"/>
        <v>42767</v>
      </c>
      <c r="AD3042" s="14">
        <f t="shared" si="429"/>
        <v>42784</v>
      </c>
      <c r="AE3042" s="1" t="str">
        <f t="shared" si="430"/>
        <v>Saturday</v>
      </c>
      <c r="AF3042" s="2">
        <v>5.0532407407407408E-2</v>
      </c>
      <c r="AG3042" s="2">
        <f t="shared" si="431"/>
        <v>4.1666666666666664E-2</v>
      </c>
      <c r="AH3042" t="s">
        <v>35</v>
      </c>
    </row>
    <row r="3043" spans="1:34" x14ac:dyDescent="0.2">
      <c r="A3043">
        <v>1164700</v>
      </c>
      <c r="B3043" t="s">
        <v>20</v>
      </c>
      <c r="C3043" t="s">
        <v>28</v>
      </c>
      <c r="D3043" t="s">
        <v>22</v>
      </c>
      <c r="E3043">
        <v>53202</v>
      </c>
      <c r="F3043" t="s">
        <v>23</v>
      </c>
      <c r="G3043" t="s">
        <v>24</v>
      </c>
      <c r="H3043">
        <v>5556</v>
      </c>
      <c r="I3043" t="s">
        <v>54</v>
      </c>
      <c r="J3043">
        <f>VLOOKUP(I3043,[1]Key!$A$1:$C$72,2,FALSE)</f>
        <v>43.046570000000003</v>
      </c>
      <c r="K3043">
        <f>VLOOKUP(I3043,[1]Key!$A$1:$C$72,3,FALSE)</f>
        <v>-87.908720000000002</v>
      </c>
      <c r="L3043" t="s">
        <v>65</v>
      </c>
      <c r="M3043">
        <f>VLOOKUP(L3043,[1]Key!$A$1:$C$72,2,FALSE)</f>
        <v>43.060786</v>
      </c>
      <c r="N3043">
        <f>VLOOKUP(L3043,[1]Key!$A$1:$C$72,3,FALSE)</f>
        <v>-87.883825999999999</v>
      </c>
      <c r="O3043">
        <v>10</v>
      </c>
      <c r="P3043">
        <v>0</v>
      </c>
      <c r="Q3043">
        <v>1.5</v>
      </c>
      <c r="R3043">
        <v>1.4</v>
      </c>
      <c r="S3043">
        <v>60</v>
      </c>
      <c r="T3043">
        <f t="shared" si="423"/>
        <v>-1</v>
      </c>
      <c r="U3043" s="1">
        <v>42784</v>
      </c>
      <c r="V3043" s="13">
        <f t="shared" si="424"/>
        <v>42767</v>
      </c>
      <c r="W3043" s="14">
        <f t="shared" si="425"/>
        <v>42784</v>
      </c>
      <c r="X3043" s="1" t="str">
        <f t="shared" si="426"/>
        <v>Saturday</v>
      </c>
      <c r="Y3043" s="2">
        <v>0.42369212962962965</v>
      </c>
      <c r="Z3043" s="2">
        <f t="shared" si="427"/>
        <v>0.41666666666666663</v>
      </c>
      <c r="AA3043">
        <f>1</f>
        <v>1</v>
      </c>
      <c r="AB3043" s="1">
        <v>42784</v>
      </c>
      <c r="AC3043" s="13">
        <f t="shared" si="428"/>
        <v>42767</v>
      </c>
      <c r="AD3043" s="14">
        <f t="shared" si="429"/>
        <v>42784</v>
      </c>
      <c r="AE3043" s="1" t="str">
        <f t="shared" si="430"/>
        <v>Saturday</v>
      </c>
      <c r="AF3043" s="2">
        <v>0.43105324074074075</v>
      </c>
      <c r="AG3043" s="2">
        <f t="shared" si="431"/>
        <v>0.41666666666666663</v>
      </c>
      <c r="AH3043" t="s">
        <v>27</v>
      </c>
    </row>
    <row r="3044" spans="1:34" x14ac:dyDescent="0.2">
      <c r="A3044">
        <v>1004775</v>
      </c>
      <c r="B3044" t="s">
        <v>20</v>
      </c>
      <c r="C3044" t="s">
        <v>28</v>
      </c>
      <c r="D3044" t="s">
        <v>22</v>
      </c>
      <c r="E3044">
        <v>53202</v>
      </c>
      <c r="F3044" t="s">
        <v>23</v>
      </c>
      <c r="G3044" t="s">
        <v>24</v>
      </c>
      <c r="H3044">
        <v>267</v>
      </c>
      <c r="I3044" t="s">
        <v>41</v>
      </c>
      <c r="J3044">
        <f>VLOOKUP(I3044,[1]Key!$A$1:$C$72,2,FALSE)</f>
        <v>43.04824</v>
      </c>
      <c r="K3044">
        <f>VLOOKUP(I3044,[1]Key!$A$1:$C$72,3,FALSE)</f>
        <v>-87.904970000000006</v>
      </c>
      <c r="L3044" t="s">
        <v>57</v>
      </c>
      <c r="M3044">
        <f>VLOOKUP(L3044,[1]Key!$A$1:$C$72,2,FALSE)</f>
        <v>43.048609999999996</v>
      </c>
      <c r="N3044">
        <f>VLOOKUP(L3044,[1]Key!$A$1:$C$72,3,FALSE)</f>
        <v>-88.008480000000006</v>
      </c>
      <c r="O3044">
        <v>51</v>
      </c>
      <c r="P3044">
        <v>0</v>
      </c>
      <c r="Q3044">
        <v>7.7</v>
      </c>
      <c r="R3044">
        <v>7.3</v>
      </c>
      <c r="S3044">
        <v>306</v>
      </c>
      <c r="T3044">
        <f t="shared" si="423"/>
        <v>-1</v>
      </c>
      <c r="U3044" s="1">
        <v>42784</v>
      </c>
      <c r="V3044" s="13">
        <f t="shared" si="424"/>
        <v>42767</v>
      </c>
      <c r="W3044" s="14">
        <f t="shared" si="425"/>
        <v>42784</v>
      </c>
      <c r="X3044" s="1" t="str">
        <f t="shared" si="426"/>
        <v>Saturday</v>
      </c>
      <c r="Y3044" s="2">
        <v>0.47903935185185187</v>
      </c>
      <c r="Z3044" s="2">
        <f t="shared" si="427"/>
        <v>0.45833333333333331</v>
      </c>
      <c r="AA3044">
        <f>1</f>
        <v>1</v>
      </c>
      <c r="AB3044" s="1">
        <v>42784</v>
      </c>
      <c r="AC3044" s="13">
        <f t="shared" si="428"/>
        <v>42767</v>
      </c>
      <c r="AD3044" s="14">
        <f t="shared" si="429"/>
        <v>42784</v>
      </c>
      <c r="AE3044" s="1" t="str">
        <f t="shared" si="430"/>
        <v>Saturday</v>
      </c>
      <c r="AF3044" s="2">
        <v>0.51399305555555552</v>
      </c>
      <c r="AG3044" s="2">
        <f t="shared" si="431"/>
        <v>0.5</v>
      </c>
      <c r="AH3044" t="s">
        <v>27</v>
      </c>
    </row>
    <row r="3045" spans="1:34" x14ac:dyDescent="0.2">
      <c r="A3045">
        <v>1384165</v>
      </c>
      <c r="B3045" t="s">
        <v>20</v>
      </c>
      <c r="C3045" t="s">
        <v>138</v>
      </c>
      <c r="D3045" t="s">
        <v>22</v>
      </c>
      <c r="E3045">
        <v>54942</v>
      </c>
      <c r="F3045" t="s">
        <v>23</v>
      </c>
      <c r="G3045" t="s">
        <v>24</v>
      </c>
      <c r="H3045">
        <v>11125</v>
      </c>
      <c r="I3045" t="s">
        <v>82</v>
      </c>
      <c r="J3045">
        <f>VLOOKUP(I3045,[1]Key!$A$1:$C$72,2,FALSE)</f>
        <v>43.026229999999998</v>
      </c>
      <c r="K3045">
        <f>VLOOKUP(I3045,[1]Key!$A$1:$C$72,3,FALSE)</f>
        <v>-87.912809999999993</v>
      </c>
      <c r="L3045" t="s">
        <v>82</v>
      </c>
      <c r="M3045">
        <f>VLOOKUP(L3045,[1]Key!$A$1:$C$72,2,FALSE)</f>
        <v>43.026229999999998</v>
      </c>
      <c r="N3045">
        <f>VLOOKUP(L3045,[1]Key!$A$1:$C$72,3,FALSE)</f>
        <v>-87.912809999999993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f t="shared" si="423"/>
        <v>-1</v>
      </c>
      <c r="U3045" s="1">
        <v>42784</v>
      </c>
      <c r="V3045" s="13">
        <f t="shared" si="424"/>
        <v>42767</v>
      </c>
      <c r="W3045" s="14">
        <f t="shared" si="425"/>
        <v>42784</v>
      </c>
      <c r="X3045" s="1" t="str">
        <f t="shared" si="426"/>
        <v>Saturday</v>
      </c>
      <c r="Y3045" s="2">
        <v>0.51298611111111114</v>
      </c>
      <c r="Z3045" s="2">
        <f t="shared" si="427"/>
        <v>0.5</v>
      </c>
      <c r="AA3045">
        <f>1</f>
        <v>1</v>
      </c>
      <c r="AB3045" s="1">
        <v>42784</v>
      </c>
      <c r="AC3045" s="13">
        <f t="shared" si="428"/>
        <v>42767</v>
      </c>
      <c r="AD3045" s="14">
        <f t="shared" si="429"/>
        <v>42784</v>
      </c>
      <c r="AE3045" s="1" t="str">
        <f t="shared" si="430"/>
        <v>Saturday</v>
      </c>
      <c r="AF3045" s="2">
        <v>0.51313657407407409</v>
      </c>
      <c r="AG3045" s="2">
        <f t="shared" si="431"/>
        <v>0.5</v>
      </c>
      <c r="AH3045" t="s">
        <v>35</v>
      </c>
    </row>
    <row r="3046" spans="1:34" x14ac:dyDescent="0.2">
      <c r="A3046">
        <v>1408049</v>
      </c>
      <c r="B3046" t="s">
        <v>20</v>
      </c>
      <c r="C3046" t="s">
        <v>28</v>
      </c>
      <c r="D3046" t="s">
        <v>22</v>
      </c>
      <c r="E3046">
        <v>53202</v>
      </c>
      <c r="F3046" t="s">
        <v>23</v>
      </c>
      <c r="G3046" t="s">
        <v>24</v>
      </c>
      <c r="H3046">
        <v>11147</v>
      </c>
      <c r="I3046" t="s">
        <v>34</v>
      </c>
      <c r="J3046">
        <f>VLOOKUP(I3046,[1]Key!$A$1:$C$72,2,FALSE)</f>
        <v>43.036900000000003</v>
      </c>
      <c r="K3046">
        <f>VLOOKUP(I3046,[1]Key!$A$1:$C$72,3,FALSE)</f>
        <v>-87.89667</v>
      </c>
      <c r="L3046" t="s">
        <v>31</v>
      </c>
      <c r="M3046">
        <f>VLOOKUP(L3046,[1]Key!$A$1:$C$72,2,FALSE)</f>
        <v>43.03519</v>
      </c>
      <c r="N3046">
        <f>VLOOKUP(L3046,[1]Key!$A$1:$C$72,3,FALSE)</f>
        <v>-87.907390000000007</v>
      </c>
      <c r="O3046">
        <v>18</v>
      </c>
      <c r="P3046">
        <v>0</v>
      </c>
      <c r="Q3046">
        <v>2.7</v>
      </c>
      <c r="R3046">
        <v>2.6</v>
      </c>
      <c r="S3046">
        <v>108</v>
      </c>
      <c r="T3046">
        <f t="shared" si="423"/>
        <v>-1</v>
      </c>
      <c r="U3046" s="1">
        <v>42784</v>
      </c>
      <c r="V3046" s="13">
        <f t="shared" si="424"/>
        <v>42767</v>
      </c>
      <c r="W3046" s="14">
        <f t="shared" si="425"/>
        <v>42784</v>
      </c>
      <c r="X3046" s="1" t="str">
        <f t="shared" si="426"/>
        <v>Saturday</v>
      </c>
      <c r="Y3046" s="2">
        <v>0.51313657407407409</v>
      </c>
      <c r="Z3046" s="2">
        <f t="shared" si="427"/>
        <v>0.5</v>
      </c>
      <c r="AA3046">
        <f>1</f>
        <v>1</v>
      </c>
      <c r="AB3046" s="1">
        <v>42784</v>
      </c>
      <c r="AC3046" s="13">
        <f t="shared" si="428"/>
        <v>42767</v>
      </c>
      <c r="AD3046" s="14">
        <f t="shared" si="429"/>
        <v>42784</v>
      </c>
      <c r="AE3046" s="1" t="str">
        <f t="shared" si="430"/>
        <v>Saturday</v>
      </c>
      <c r="AF3046" s="2">
        <v>0.52520833333333339</v>
      </c>
      <c r="AG3046" s="2">
        <f t="shared" si="431"/>
        <v>0.54166666666666663</v>
      </c>
      <c r="AH3046" t="s">
        <v>27</v>
      </c>
    </row>
    <row r="3047" spans="1:34" x14ac:dyDescent="0.2">
      <c r="A3047">
        <v>1273234</v>
      </c>
      <c r="B3047" t="s">
        <v>20</v>
      </c>
      <c r="C3047" t="s">
        <v>166</v>
      </c>
      <c r="D3047" t="s">
        <v>46</v>
      </c>
      <c r="E3047">
        <v>60014</v>
      </c>
      <c r="F3047" t="s">
        <v>23</v>
      </c>
      <c r="G3047" t="s">
        <v>108</v>
      </c>
      <c r="H3047">
        <v>5519</v>
      </c>
      <c r="I3047" t="s">
        <v>85</v>
      </c>
      <c r="J3047">
        <f>VLOOKUP(I3047,[1]Key!$A$1:$C$72,2,FALSE)</f>
        <v>43.041646999999998</v>
      </c>
      <c r="K3047">
        <f>VLOOKUP(I3047,[1]Key!$A$1:$C$72,3,FALSE)</f>
        <v>-87.927257999999995</v>
      </c>
      <c r="L3047" t="s">
        <v>70</v>
      </c>
      <c r="M3047">
        <f>VLOOKUP(L3047,[1]Key!$A$1:$C$72,2,FALSE)</f>
        <v>43.053040000000003</v>
      </c>
      <c r="N3047">
        <f>VLOOKUP(L3047,[1]Key!$A$1:$C$72,3,FALSE)</f>
        <v>-87.897660000000002</v>
      </c>
      <c r="O3047">
        <v>17</v>
      </c>
      <c r="P3047">
        <v>2</v>
      </c>
      <c r="Q3047">
        <v>2.6</v>
      </c>
      <c r="R3047">
        <v>2.4</v>
      </c>
      <c r="S3047">
        <v>102</v>
      </c>
      <c r="T3047">
        <f t="shared" si="423"/>
        <v>-1</v>
      </c>
      <c r="U3047" s="1">
        <v>42784</v>
      </c>
      <c r="V3047" s="13">
        <f t="shared" si="424"/>
        <v>42767</v>
      </c>
      <c r="W3047" s="14">
        <f t="shared" si="425"/>
        <v>42784</v>
      </c>
      <c r="X3047" s="1" t="str">
        <f t="shared" si="426"/>
        <v>Saturday</v>
      </c>
      <c r="Y3047" s="2">
        <v>0.5189583333333333</v>
      </c>
      <c r="Z3047" s="2">
        <f t="shared" si="427"/>
        <v>0.5</v>
      </c>
      <c r="AA3047">
        <f>1</f>
        <v>1</v>
      </c>
      <c r="AB3047" s="1">
        <v>42784</v>
      </c>
      <c r="AC3047" s="13">
        <f t="shared" si="428"/>
        <v>42767</v>
      </c>
      <c r="AD3047" s="14">
        <f t="shared" si="429"/>
        <v>42784</v>
      </c>
      <c r="AE3047" s="1" t="str">
        <f t="shared" si="430"/>
        <v>Saturday</v>
      </c>
      <c r="AF3047" s="2">
        <v>0.53062500000000001</v>
      </c>
      <c r="AG3047" s="2">
        <f t="shared" si="431"/>
        <v>0.54166666666666663</v>
      </c>
      <c r="AH3047" t="s">
        <v>27</v>
      </c>
    </row>
    <row r="3048" spans="1:34" x14ac:dyDescent="0.2">
      <c r="A3048">
        <v>1384146</v>
      </c>
      <c r="B3048" t="s">
        <v>20</v>
      </c>
      <c r="C3048" t="s">
        <v>28</v>
      </c>
      <c r="D3048" t="s">
        <v>22</v>
      </c>
      <c r="E3048">
        <v>53211</v>
      </c>
      <c r="F3048" t="s">
        <v>23</v>
      </c>
      <c r="G3048" t="s">
        <v>24</v>
      </c>
      <c r="H3048">
        <v>2968</v>
      </c>
      <c r="I3048" t="s">
        <v>77</v>
      </c>
      <c r="J3048">
        <f>VLOOKUP(I3048,[1]Key!$A$1:$C$72,2,FALSE)</f>
        <v>43.074655999999997</v>
      </c>
      <c r="K3048">
        <f>VLOOKUP(I3048,[1]Key!$A$1:$C$72,3,FALSE)</f>
        <v>-87.889011999999994</v>
      </c>
      <c r="L3048" t="s">
        <v>67</v>
      </c>
      <c r="M3048">
        <f>VLOOKUP(L3048,[1]Key!$A$1:$C$72,2,FALSE)</f>
        <v>43.074890000000003</v>
      </c>
      <c r="N3048">
        <f>VLOOKUP(L3048,[1]Key!$A$1:$C$72,3,FALSE)</f>
        <v>-87.882810000000006</v>
      </c>
      <c r="O3048">
        <v>46</v>
      </c>
      <c r="P3048">
        <v>0</v>
      </c>
      <c r="Q3048">
        <v>6.9</v>
      </c>
      <c r="R3048">
        <v>6.6</v>
      </c>
      <c r="S3048">
        <v>276</v>
      </c>
      <c r="T3048">
        <f t="shared" si="423"/>
        <v>-1</v>
      </c>
      <c r="U3048" s="1">
        <v>42784</v>
      </c>
      <c r="V3048" s="13">
        <f t="shared" si="424"/>
        <v>42767</v>
      </c>
      <c r="W3048" s="14">
        <f t="shared" si="425"/>
        <v>42784</v>
      </c>
      <c r="X3048" s="1" t="str">
        <f t="shared" si="426"/>
        <v>Saturday</v>
      </c>
      <c r="Y3048" s="2">
        <v>0.51966435185185189</v>
      </c>
      <c r="Z3048" s="2">
        <f t="shared" si="427"/>
        <v>0.5</v>
      </c>
      <c r="AA3048">
        <f>1</f>
        <v>1</v>
      </c>
      <c r="AB3048" s="1">
        <v>42784</v>
      </c>
      <c r="AC3048" s="13">
        <f t="shared" si="428"/>
        <v>42767</v>
      </c>
      <c r="AD3048" s="14">
        <f t="shared" si="429"/>
        <v>42784</v>
      </c>
      <c r="AE3048" s="1" t="str">
        <f t="shared" si="430"/>
        <v>Saturday</v>
      </c>
      <c r="AF3048" s="2">
        <v>0.55166666666666664</v>
      </c>
      <c r="AG3048" s="2">
        <f t="shared" si="431"/>
        <v>0.54166666666666663</v>
      </c>
      <c r="AH3048" t="s">
        <v>27</v>
      </c>
    </row>
    <row r="3049" spans="1:34" x14ac:dyDescent="0.2">
      <c r="A3049">
        <v>1247168</v>
      </c>
      <c r="B3049" t="s">
        <v>20</v>
      </c>
      <c r="C3049" t="s">
        <v>28</v>
      </c>
      <c r="D3049" t="s">
        <v>22</v>
      </c>
      <c r="E3049">
        <v>53212</v>
      </c>
      <c r="F3049" t="s">
        <v>23</v>
      </c>
      <c r="G3049" t="s">
        <v>97</v>
      </c>
      <c r="H3049">
        <v>135</v>
      </c>
      <c r="I3049" t="s">
        <v>47</v>
      </c>
      <c r="J3049">
        <f>VLOOKUP(I3049,[1]Key!$A$1:$C$72,2,FALSE)</f>
        <v>43.049230000000001</v>
      </c>
      <c r="K3049">
        <f>VLOOKUP(I3049,[1]Key!$A$1:$C$72,3,FALSE)</f>
        <v>-87.911940000000001</v>
      </c>
      <c r="L3049" t="s">
        <v>51</v>
      </c>
      <c r="M3049">
        <f>VLOOKUP(L3049,[1]Key!$A$1:$C$72,2,FALSE)</f>
        <v>43.05536</v>
      </c>
      <c r="N3049">
        <f>VLOOKUP(L3049,[1]Key!$A$1:$C$72,3,FALSE)</f>
        <v>-87.90504</v>
      </c>
      <c r="O3049">
        <v>8</v>
      </c>
      <c r="P3049">
        <v>0</v>
      </c>
      <c r="Q3049">
        <v>1.2</v>
      </c>
      <c r="R3049">
        <v>1.1000000000000001</v>
      </c>
      <c r="S3049">
        <v>48</v>
      </c>
      <c r="T3049">
        <f t="shared" si="423"/>
        <v>-1</v>
      </c>
      <c r="U3049" s="1">
        <v>42784</v>
      </c>
      <c r="V3049" s="13">
        <f t="shared" si="424"/>
        <v>42767</v>
      </c>
      <c r="W3049" s="14">
        <f t="shared" si="425"/>
        <v>42784</v>
      </c>
      <c r="X3049" s="1" t="str">
        <f t="shared" si="426"/>
        <v>Saturday</v>
      </c>
      <c r="Y3049" s="2">
        <v>0.53307870370370369</v>
      </c>
      <c r="Z3049" s="2">
        <f t="shared" si="427"/>
        <v>0.54166666666666663</v>
      </c>
      <c r="AA3049">
        <f>1</f>
        <v>1</v>
      </c>
      <c r="AB3049" s="1">
        <v>42784</v>
      </c>
      <c r="AC3049" s="13">
        <f t="shared" si="428"/>
        <v>42767</v>
      </c>
      <c r="AD3049" s="14">
        <f t="shared" si="429"/>
        <v>42784</v>
      </c>
      <c r="AE3049" s="1" t="str">
        <f t="shared" si="430"/>
        <v>Saturday</v>
      </c>
      <c r="AF3049" s="2">
        <v>0.53842592592592597</v>
      </c>
      <c r="AG3049" s="2">
        <f t="shared" si="431"/>
        <v>0.54166666666666663</v>
      </c>
      <c r="AH3049" t="s">
        <v>27</v>
      </c>
    </row>
    <row r="3050" spans="1:34" x14ac:dyDescent="0.2">
      <c r="A3050">
        <v>550946</v>
      </c>
      <c r="B3050" t="s">
        <v>20</v>
      </c>
      <c r="C3050" t="s">
        <v>28</v>
      </c>
      <c r="D3050" t="s">
        <v>22</v>
      </c>
      <c r="E3050">
        <v>53202</v>
      </c>
      <c r="F3050" t="s">
        <v>23</v>
      </c>
      <c r="G3050" t="s">
        <v>24</v>
      </c>
      <c r="H3050">
        <v>247</v>
      </c>
      <c r="I3050" t="s">
        <v>34</v>
      </c>
      <c r="J3050">
        <f>VLOOKUP(I3050,[1]Key!$A$1:$C$72,2,FALSE)</f>
        <v>43.036900000000003</v>
      </c>
      <c r="K3050">
        <f>VLOOKUP(I3050,[1]Key!$A$1:$C$72,3,FALSE)</f>
        <v>-87.89667</v>
      </c>
      <c r="L3050" t="s">
        <v>31</v>
      </c>
      <c r="M3050">
        <f>VLOOKUP(L3050,[1]Key!$A$1:$C$72,2,FALSE)</f>
        <v>43.03519</v>
      </c>
      <c r="N3050">
        <f>VLOOKUP(L3050,[1]Key!$A$1:$C$72,3,FALSE)</f>
        <v>-87.907390000000007</v>
      </c>
      <c r="O3050">
        <v>7</v>
      </c>
      <c r="P3050">
        <v>0</v>
      </c>
      <c r="Q3050">
        <v>1.1000000000000001</v>
      </c>
      <c r="R3050">
        <v>1</v>
      </c>
      <c r="S3050">
        <v>42</v>
      </c>
      <c r="T3050">
        <f t="shared" si="423"/>
        <v>-1</v>
      </c>
      <c r="U3050" s="1">
        <v>42784</v>
      </c>
      <c r="V3050" s="13">
        <f t="shared" si="424"/>
        <v>42767</v>
      </c>
      <c r="W3050" s="14">
        <f t="shared" si="425"/>
        <v>42784</v>
      </c>
      <c r="X3050" s="1" t="str">
        <f t="shared" si="426"/>
        <v>Saturday</v>
      </c>
      <c r="Y3050" s="2">
        <v>0.54969907407407403</v>
      </c>
      <c r="Z3050" s="2">
        <f t="shared" si="427"/>
        <v>0.54166666666666663</v>
      </c>
      <c r="AA3050">
        <f>1</f>
        <v>1</v>
      </c>
      <c r="AB3050" s="1">
        <v>42784</v>
      </c>
      <c r="AC3050" s="13">
        <f t="shared" si="428"/>
        <v>42767</v>
      </c>
      <c r="AD3050" s="14">
        <f t="shared" si="429"/>
        <v>42784</v>
      </c>
      <c r="AE3050" s="1" t="str">
        <f t="shared" si="430"/>
        <v>Saturday</v>
      </c>
      <c r="AF3050" s="2">
        <v>0.55442129629629633</v>
      </c>
      <c r="AG3050" s="2">
        <f t="shared" si="431"/>
        <v>0.54166666666666663</v>
      </c>
      <c r="AH3050" t="s">
        <v>27</v>
      </c>
    </row>
    <row r="3051" spans="1:34" x14ac:dyDescent="0.2">
      <c r="A3051">
        <v>1482626</v>
      </c>
      <c r="B3051" t="s">
        <v>20</v>
      </c>
      <c r="C3051" t="s">
        <v>28</v>
      </c>
      <c r="D3051" t="s">
        <v>22</v>
      </c>
      <c r="E3051">
        <v>53207</v>
      </c>
      <c r="F3051" t="s">
        <v>23</v>
      </c>
      <c r="G3051" t="s">
        <v>24</v>
      </c>
      <c r="H3051">
        <v>135</v>
      </c>
      <c r="I3051" t="s">
        <v>29</v>
      </c>
      <c r="J3051">
        <f>VLOOKUP(I3051,[1]Key!$A$1:$C$72,2,FALSE)</f>
        <v>43.042490000000001</v>
      </c>
      <c r="K3051">
        <f>VLOOKUP(I3051,[1]Key!$A$1:$C$72,3,FALSE)</f>
        <v>-87.909959999999998</v>
      </c>
      <c r="L3051" t="s">
        <v>82</v>
      </c>
      <c r="M3051">
        <f>VLOOKUP(L3051,[1]Key!$A$1:$C$72,2,FALSE)</f>
        <v>43.026229999999998</v>
      </c>
      <c r="N3051">
        <f>VLOOKUP(L3051,[1]Key!$A$1:$C$72,3,FALSE)</f>
        <v>-87.912809999999993</v>
      </c>
      <c r="O3051">
        <v>7</v>
      </c>
      <c r="P3051">
        <v>0</v>
      </c>
      <c r="Q3051">
        <v>1.1000000000000001</v>
      </c>
      <c r="R3051">
        <v>1</v>
      </c>
      <c r="S3051">
        <v>42</v>
      </c>
      <c r="T3051">
        <f t="shared" si="423"/>
        <v>-1</v>
      </c>
      <c r="U3051" s="1">
        <v>42784</v>
      </c>
      <c r="V3051" s="13">
        <f t="shared" si="424"/>
        <v>42767</v>
      </c>
      <c r="W3051" s="14">
        <f t="shared" si="425"/>
        <v>42784</v>
      </c>
      <c r="X3051" s="1" t="str">
        <f t="shared" si="426"/>
        <v>Saturday</v>
      </c>
      <c r="Y3051" s="2">
        <v>0.58499999999999996</v>
      </c>
      <c r="Z3051" s="2">
        <f t="shared" si="427"/>
        <v>0.58333333333333326</v>
      </c>
      <c r="AA3051">
        <f>1</f>
        <v>1</v>
      </c>
      <c r="AB3051" s="1">
        <v>42784</v>
      </c>
      <c r="AC3051" s="13">
        <f t="shared" si="428"/>
        <v>42767</v>
      </c>
      <c r="AD3051" s="14">
        <f t="shared" si="429"/>
        <v>42784</v>
      </c>
      <c r="AE3051" s="1" t="str">
        <f t="shared" si="430"/>
        <v>Saturday</v>
      </c>
      <c r="AF3051" s="2">
        <v>0.59002314814814816</v>
      </c>
      <c r="AG3051" s="2">
        <f t="shared" si="431"/>
        <v>0.58333333333333326</v>
      </c>
      <c r="AH3051" t="s">
        <v>27</v>
      </c>
    </row>
    <row r="3052" spans="1:34" x14ac:dyDescent="0.2">
      <c r="A3052">
        <v>1249954</v>
      </c>
      <c r="B3052" t="s">
        <v>20</v>
      </c>
      <c r="C3052" t="s">
        <v>182</v>
      </c>
      <c r="D3052" t="s">
        <v>22</v>
      </c>
      <c r="E3052">
        <v>53213</v>
      </c>
      <c r="F3052" t="s">
        <v>23</v>
      </c>
      <c r="G3052" t="s">
        <v>97</v>
      </c>
      <c r="H3052">
        <v>5575</v>
      </c>
      <c r="I3052" t="s">
        <v>81</v>
      </c>
      <c r="J3052">
        <f>VLOOKUP(I3052,[1]Key!$A$1:$C$72,2,FALSE)</f>
        <v>43.06033</v>
      </c>
      <c r="K3052">
        <f>VLOOKUP(I3052,[1]Key!$A$1:$C$72,3,FALSE)</f>
        <v>-87.89546</v>
      </c>
      <c r="L3052" t="s">
        <v>70</v>
      </c>
      <c r="M3052">
        <f>VLOOKUP(L3052,[1]Key!$A$1:$C$72,2,FALSE)</f>
        <v>43.053040000000003</v>
      </c>
      <c r="N3052">
        <f>VLOOKUP(L3052,[1]Key!$A$1:$C$72,3,FALSE)</f>
        <v>-87.897660000000002</v>
      </c>
      <c r="O3052">
        <v>7</v>
      </c>
      <c r="P3052">
        <v>0</v>
      </c>
      <c r="Q3052">
        <v>1.1000000000000001</v>
      </c>
      <c r="R3052">
        <v>1</v>
      </c>
      <c r="S3052">
        <v>42</v>
      </c>
      <c r="T3052">
        <f t="shared" si="423"/>
        <v>-1</v>
      </c>
      <c r="U3052" s="1">
        <v>42784</v>
      </c>
      <c r="V3052" s="13">
        <f t="shared" si="424"/>
        <v>42767</v>
      </c>
      <c r="W3052" s="14">
        <f t="shared" si="425"/>
        <v>42784</v>
      </c>
      <c r="X3052" s="1" t="str">
        <f t="shared" si="426"/>
        <v>Saturday</v>
      </c>
      <c r="Y3052" s="2">
        <v>0.59578703703703706</v>
      </c>
      <c r="Z3052" s="2">
        <f t="shared" si="427"/>
        <v>0.58333333333333326</v>
      </c>
      <c r="AA3052">
        <f>1</f>
        <v>1</v>
      </c>
      <c r="AB3052" s="1">
        <v>42784</v>
      </c>
      <c r="AC3052" s="13">
        <f t="shared" si="428"/>
        <v>42767</v>
      </c>
      <c r="AD3052" s="14">
        <f t="shared" si="429"/>
        <v>42784</v>
      </c>
      <c r="AE3052" s="1" t="str">
        <f t="shared" si="430"/>
        <v>Saturday</v>
      </c>
      <c r="AF3052" s="2">
        <v>0.60009259259259262</v>
      </c>
      <c r="AG3052" s="2">
        <f t="shared" si="431"/>
        <v>0.58333333333333326</v>
      </c>
      <c r="AH3052" t="s">
        <v>27</v>
      </c>
    </row>
    <row r="3053" spans="1:34" x14ac:dyDescent="0.2">
      <c r="A3053">
        <v>1380542</v>
      </c>
      <c r="B3053" t="s">
        <v>20</v>
      </c>
      <c r="C3053" t="s">
        <v>183</v>
      </c>
      <c r="D3053" t="s">
        <v>22</v>
      </c>
      <c r="E3053">
        <v>53154</v>
      </c>
      <c r="F3053" t="s">
        <v>23</v>
      </c>
      <c r="G3053" t="s">
        <v>108</v>
      </c>
      <c r="H3053">
        <v>5465</v>
      </c>
      <c r="I3053" t="s">
        <v>80</v>
      </c>
      <c r="J3053">
        <f>VLOOKUP(I3053,[1]Key!$A$1:$C$72,2,FALSE)</f>
        <v>43.052460000000004</v>
      </c>
      <c r="K3053">
        <f>VLOOKUP(I3053,[1]Key!$A$1:$C$72,3,FALSE)</f>
        <v>-87.891000000000005</v>
      </c>
      <c r="L3053" t="s">
        <v>80</v>
      </c>
      <c r="M3053">
        <f>VLOOKUP(L3053,[1]Key!$A$1:$C$72,2,FALSE)</f>
        <v>43.052460000000004</v>
      </c>
      <c r="N3053">
        <f>VLOOKUP(L3053,[1]Key!$A$1:$C$72,3,FALSE)</f>
        <v>-87.891000000000005</v>
      </c>
      <c r="O3053">
        <v>35</v>
      </c>
      <c r="P3053">
        <v>4</v>
      </c>
      <c r="Q3053">
        <v>5.3</v>
      </c>
      <c r="R3053">
        <v>5</v>
      </c>
      <c r="S3053">
        <v>210</v>
      </c>
      <c r="T3053">
        <f t="shared" si="423"/>
        <v>-1</v>
      </c>
      <c r="U3053" s="1">
        <v>42784</v>
      </c>
      <c r="V3053" s="13">
        <f t="shared" si="424"/>
        <v>42767</v>
      </c>
      <c r="W3053" s="14">
        <f t="shared" si="425"/>
        <v>42784</v>
      </c>
      <c r="X3053" s="1" t="str">
        <f t="shared" si="426"/>
        <v>Saturday</v>
      </c>
      <c r="Y3053" s="2">
        <v>0.62275462962962969</v>
      </c>
      <c r="Z3053" s="2">
        <f t="shared" si="427"/>
        <v>0.625</v>
      </c>
      <c r="AA3053">
        <f>1</f>
        <v>1</v>
      </c>
      <c r="AB3053" s="1">
        <v>42784</v>
      </c>
      <c r="AC3053" s="13">
        <f t="shared" si="428"/>
        <v>42767</v>
      </c>
      <c r="AD3053" s="14">
        <f t="shared" si="429"/>
        <v>42784</v>
      </c>
      <c r="AE3053" s="1" t="str">
        <f t="shared" si="430"/>
        <v>Saturday</v>
      </c>
      <c r="AF3053" s="2">
        <v>0.64703703703703697</v>
      </c>
      <c r="AG3053" s="2">
        <f t="shared" si="431"/>
        <v>0.66666666666666663</v>
      </c>
      <c r="AH3053" t="s">
        <v>35</v>
      </c>
    </row>
    <row r="3054" spans="1:34" x14ac:dyDescent="0.2">
      <c r="A3054">
        <v>1351368</v>
      </c>
      <c r="B3054" t="s">
        <v>20</v>
      </c>
      <c r="C3054" t="s">
        <v>28</v>
      </c>
      <c r="D3054" t="s">
        <v>22</v>
      </c>
      <c r="E3054">
        <v>53202</v>
      </c>
      <c r="F3054" t="s">
        <v>23</v>
      </c>
      <c r="G3054" t="s">
        <v>24</v>
      </c>
      <c r="H3054">
        <v>5475</v>
      </c>
      <c r="I3054" t="s">
        <v>74</v>
      </c>
      <c r="J3054">
        <f>VLOOKUP(I3054,[1]Key!$A$1:$C$72,2,FALSE)</f>
        <v>43.040154000000001</v>
      </c>
      <c r="K3054">
        <f>VLOOKUP(I3054,[1]Key!$A$1:$C$72,3,FALSE)</f>
        <v>-87.932113000000001</v>
      </c>
      <c r="L3054" t="s">
        <v>29</v>
      </c>
      <c r="M3054">
        <f>VLOOKUP(L3054,[1]Key!$A$1:$C$72,2,FALSE)</f>
        <v>43.042490000000001</v>
      </c>
      <c r="N3054">
        <f>VLOOKUP(L3054,[1]Key!$A$1:$C$72,3,FALSE)</f>
        <v>-87.909959999999998</v>
      </c>
      <c r="O3054">
        <v>10</v>
      </c>
      <c r="P3054">
        <v>0</v>
      </c>
      <c r="Q3054">
        <v>1.5</v>
      </c>
      <c r="R3054">
        <v>1.4</v>
      </c>
      <c r="S3054">
        <v>60</v>
      </c>
      <c r="T3054">
        <f t="shared" si="423"/>
        <v>-1</v>
      </c>
      <c r="U3054" s="1">
        <v>42784</v>
      </c>
      <c r="V3054" s="13">
        <f t="shared" si="424"/>
        <v>42767</v>
      </c>
      <c r="W3054" s="14">
        <f t="shared" si="425"/>
        <v>42784</v>
      </c>
      <c r="X3054" s="1" t="str">
        <f t="shared" si="426"/>
        <v>Saturday</v>
      </c>
      <c r="Y3054" s="2">
        <v>0.64604166666666674</v>
      </c>
      <c r="Z3054" s="2">
        <f t="shared" si="427"/>
        <v>0.66666666666666663</v>
      </c>
      <c r="AA3054">
        <f>1</f>
        <v>1</v>
      </c>
      <c r="AB3054" s="1">
        <v>42784</v>
      </c>
      <c r="AC3054" s="13">
        <f t="shared" si="428"/>
        <v>42767</v>
      </c>
      <c r="AD3054" s="14">
        <f t="shared" si="429"/>
        <v>42784</v>
      </c>
      <c r="AE3054" s="1" t="str">
        <f t="shared" si="430"/>
        <v>Saturday</v>
      </c>
      <c r="AF3054" s="2">
        <v>0.65331018518518513</v>
      </c>
      <c r="AG3054" s="2">
        <f t="shared" si="431"/>
        <v>0.66666666666666663</v>
      </c>
      <c r="AH3054" t="s">
        <v>27</v>
      </c>
    </row>
    <row r="3055" spans="1:34" x14ac:dyDescent="0.2">
      <c r="A3055">
        <v>1248440</v>
      </c>
      <c r="B3055" t="s">
        <v>20</v>
      </c>
      <c r="C3055" t="s">
        <v>119</v>
      </c>
      <c r="D3055" t="s">
        <v>22</v>
      </c>
      <c r="E3055">
        <v>54956</v>
      </c>
      <c r="F3055" t="s">
        <v>23</v>
      </c>
      <c r="G3055" t="s">
        <v>97</v>
      </c>
      <c r="H3055">
        <v>46</v>
      </c>
      <c r="I3055" t="s">
        <v>65</v>
      </c>
      <c r="J3055">
        <f>VLOOKUP(I3055,[1]Key!$A$1:$C$72,2,FALSE)</f>
        <v>43.060786</v>
      </c>
      <c r="K3055">
        <f>VLOOKUP(I3055,[1]Key!$A$1:$C$72,3,FALSE)</f>
        <v>-87.883825999999999</v>
      </c>
      <c r="L3055" t="s">
        <v>63</v>
      </c>
      <c r="M3055">
        <f>VLOOKUP(L3055,[1]Key!$A$1:$C$72,2,FALSE)</f>
        <v>43.078530000000001</v>
      </c>
      <c r="N3055">
        <f>VLOOKUP(L3055,[1]Key!$A$1:$C$72,3,FALSE)</f>
        <v>-87.882620000000003</v>
      </c>
      <c r="O3055">
        <v>24</v>
      </c>
      <c r="P3055">
        <v>0</v>
      </c>
      <c r="Q3055">
        <v>3.6</v>
      </c>
      <c r="R3055">
        <v>3.4</v>
      </c>
      <c r="S3055">
        <v>144</v>
      </c>
      <c r="T3055">
        <f t="shared" si="423"/>
        <v>-1</v>
      </c>
      <c r="U3055" s="1">
        <v>42784</v>
      </c>
      <c r="V3055" s="13">
        <f t="shared" si="424"/>
        <v>42767</v>
      </c>
      <c r="W3055" s="14">
        <f t="shared" si="425"/>
        <v>42784</v>
      </c>
      <c r="X3055" s="1" t="str">
        <f t="shared" si="426"/>
        <v>Saturday</v>
      </c>
      <c r="Y3055" s="2">
        <v>0.64607638888888885</v>
      </c>
      <c r="Z3055" s="2">
        <f t="shared" si="427"/>
        <v>0.66666666666666663</v>
      </c>
      <c r="AA3055">
        <f>1</f>
        <v>1</v>
      </c>
      <c r="AB3055" s="1">
        <v>42784</v>
      </c>
      <c r="AC3055" s="13">
        <f t="shared" si="428"/>
        <v>42767</v>
      </c>
      <c r="AD3055" s="14">
        <f t="shared" si="429"/>
        <v>42784</v>
      </c>
      <c r="AE3055" s="1" t="str">
        <f t="shared" si="430"/>
        <v>Saturday</v>
      </c>
      <c r="AF3055" s="2">
        <v>0.66265046296296293</v>
      </c>
      <c r="AG3055" s="2">
        <f t="shared" si="431"/>
        <v>0.66666666666666663</v>
      </c>
      <c r="AH3055" t="s">
        <v>27</v>
      </c>
    </row>
    <row r="3056" spans="1:34" x14ac:dyDescent="0.2">
      <c r="A3056">
        <v>825934</v>
      </c>
      <c r="B3056" t="s">
        <v>20</v>
      </c>
      <c r="C3056" t="s">
        <v>28</v>
      </c>
      <c r="D3056" t="s">
        <v>22</v>
      </c>
      <c r="E3056">
        <v>53208</v>
      </c>
      <c r="F3056" t="s">
        <v>23</v>
      </c>
      <c r="G3056" t="s">
        <v>24</v>
      </c>
      <c r="H3056">
        <v>146</v>
      </c>
      <c r="I3056" t="s">
        <v>57</v>
      </c>
      <c r="J3056">
        <f>VLOOKUP(I3056,[1]Key!$A$1:$C$72,2,FALSE)</f>
        <v>43.048609999999996</v>
      </c>
      <c r="K3056">
        <f>VLOOKUP(I3056,[1]Key!$A$1:$C$72,3,FALSE)</f>
        <v>-88.008480000000006</v>
      </c>
      <c r="L3056" t="s">
        <v>58</v>
      </c>
      <c r="M3056">
        <f>VLOOKUP(L3056,[1]Key!$A$1:$C$72,2,FALSE)</f>
        <v>43.052630000000001</v>
      </c>
      <c r="N3056">
        <f>VLOOKUP(L3056,[1]Key!$A$1:$C$72,3,FALSE)</f>
        <v>-88.016319999999993</v>
      </c>
      <c r="O3056">
        <v>7</v>
      </c>
      <c r="P3056">
        <v>0</v>
      </c>
      <c r="Q3056">
        <v>1.1000000000000001</v>
      </c>
      <c r="R3056">
        <v>1</v>
      </c>
      <c r="S3056">
        <v>42</v>
      </c>
      <c r="T3056">
        <f t="shared" si="423"/>
        <v>-1</v>
      </c>
      <c r="U3056" s="1">
        <v>42784</v>
      </c>
      <c r="V3056" s="13">
        <f t="shared" si="424"/>
        <v>42767</v>
      </c>
      <c r="W3056" s="14">
        <f t="shared" si="425"/>
        <v>42784</v>
      </c>
      <c r="X3056" s="1" t="str">
        <f t="shared" si="426"/>
        <v>Saturday</v>
      </c>
      <c r="Y3056" s="2">
        <v>0.66331018518518514</v>
      </c>
      <c r="Z3056" s="2">
        <f t="shared" si="427"/>
        <v>0.66666666666666663</v>
      </c>
      <c r="AA3056">
        <f>1</f>
        <v>1</v>
      </c>
      <c r="AB3056" s="1">
        <v>42784</v>
      </c>
      <c r="AC3056" s="13">
        <f t="shared" si="428"/>
        <v>42767</v>
      </c>
      <c r="AD3056" s="14">
        <f t="shared" si="429"/>
        <v>42784</v>
      </c>
      <c r="AE3056" s="1" t="str">
        <f t="shared" si="430"/>
        <v>Saturday</v>
      </c>
      <c r="AF3056" s="2">
        <v>0.66872685185185177</v>
      </c>
      <c r="AG3056" s="2">
        <f t="shared" si="431"/>
        <v>0.66666666666666663</v>
      </c>
      <c r="AH3056" t="s">
        <v>27</v>
      </c>
    </row>
    <row r="3057" spans="1:34" x14ac:dyDescent="0.2">
      <c r="A3057">
        <v>1298099</v>
      </c>
      <c r="B3057" t="s">
        <v>20</v>
      </c>
      <c r="C3057" t="s">
        <v>28</v>
      </c>
      <c r="D3057" t="s">
        <v>22</v>
      </c>
      <c r="E3057">
        <v>53233</v>
      </c>
      <c r="F3057" t="s">
        <v>23</v>
      </c>
      <c r="G3057" t="s">
        <v>24</v>
      </c>
      <c r="H3057">
        <v>78</v>
      </c>
      <c r="I3057" t="s">
        <v>85</v>
      </c>
      <c r="J3057">
        <f>VLOOKUP(I3057,[1]Key!$A$1:$C$72,2,FALSE)</f>
        <v>43.041646999999998</v>
      </c>
      <c r="K3057">
        <f>VLOOKUP(I3057,[1]Key!$A$1:$C$72,3,FALSE)</f>
        <v>-87.927257999999995</v>
      </c>
      <c r="L3057" t="s">
        <v>32</v>
      </c>
      <c r="M3057">
        <f>VLOOKUP(L3057,[1]Key!$A$1:$C$72,2,FALSE)</f>
        <v>43.038719999999998</v>
      </c>
      <c r="N3057">
        <f>VLOOKUP(L3057,[1]Key!$A$1:$C$72,3,FALSE)</f>
        <v>-87.905339999999995</v>
      </c>
      <c r="O3057">
        <v>9</v>
      </c>
      <c r="P3057">
        <v>0</v>
      </c>
      <c r="Q3057">
        <v>1.4</v>
      </c>
      <c r="R3057">
        <v>1.3</v>
      </c>
      <c r="S3057">
        <v>54</v>
      </c>
      <c r="T3057">
        <f t="shared" si="423"/>
        <v>-1</v>
      </c>
      <c r="U3057" s="1">
        <v>42784</v>
      </c>
      <c r="V3057" s="13">
        <f t="shared" si="424"/>
        <v>42767</v>
      </c>
      <c r="W3057" s="14">
        <f t="shared" si="425"/>
        <v>42784</v>
      </c>
      <c r="X3057" s="1" t="str">
        <f t="shared" si="426"/>
        <v>Saturday</v>
      </c>
      <c r="Y3057" s="2">
        <v>0.69188657407407417</v>
      </c>
      <c r="Z3057" s="2">
        <f t="shared" si="427"/>
        <v>0.70833333333333326</v>
      </c>
      <c r="AA3057">
        <f>1</f>
        <v>1</v>
      </c>
      <c r="AB3057" s="1">
        <v>42784</v>
      </c>
      <c r="AC3057" s="13">
        <f t="shared" si="428"/>
        <v>42767</v>
      </c>
      <c r="AD3057" s="14">
        <f t="shared" si="429"/>
        <v>42784</v>
      </c>
      <c r="AE3057" s="1" t="str">
        <f t="shared" si="430"/>
        <v>Saturday</v>
      </c>
      <c r="AF3057" s="2">
        <v>0.69815972222222233</v>
      </c>
      <c r="AG3057" s="2">
        <f t="shared" si="431"/>
        <v>0.70833333333333326</v>
      </c>
      <c r="AH3057" t="s">
        <v>27</v>
      </c>
    </row>
    <row r="3058" spans="1:34" x14ac:dyDescent="0.2">
      <c r="A3058">
        <v>1397248</v>
      </c>
      <c r="B3058" t="s">
        <v>20</v>
      </c>
      <c r="C3058" t="s">
        <v>28</v>
      </c>
      <c r="D3058" t="s">
        <v>22</v>
      </c>
      <c r="E3058">
        <v>53211</v>
      </c>
      <c r="F3058" t="s">
        <v>23</v>
      </c>
      <c r="G3058" t="s">
        <v>24</v>
      </c>
      <c r="H3058">
        <v>26</v>
      </c>
      <c r="I3058" t="s">
        <v>63</v>
      </c>
      <c r="J3058">
        <f>VLOOKUP(I3058,[1]Key!$A$1:$C$72,2,FALSE)</f>
        <v>43.078530000000001</v>
      </c>
      <c r="K3058">
        <f>VLOOKUP(I3058,[1]Key!$A$1:$C$72,3,FALSE)</f>
        <v>-87.882620000000003</v>
      </c>
      <c r="L3058" t="s">
        <v>60</v>
      </c>
      <c r="M3058">
        <f>VLOOKUP(L3058,[1]Key!$A$1:$C$72,2,FALSE)</f>
        <v>43.066893999999998</v>
      </c>
      <c r="N3058">
        <f>VLOOKUP(L3058,[1]Key!$A$1:$C$72,3,FALSE)</f>
        <v>-87.877936000000005</v>
      </c>
      <c r="O3058">
        <v>8</v>
      </c>
      <c r="P3058">
        <v>0</v>
      </c>
      <c r="Q3058">
        <v>1.2</v>
      </c>
      <c r="R3058">
        <v>1.1000000000000001</v>
      </c>
      <c r="S3058">
        <v>48</v>
      </c>
      <c r="T3058">
        <f t="shared" si="423"/>
        <v>-1</v>
      </c>
      <c r="U3058" s="1">
        <v>42784</v>
      </c>
      <c r="V3058" s="13">
        <f t="shared" si="424"/>
        <v>42767</v>
      </c>
      <c r="W3058" s="14">
        <f t="shared" si="425"/>
        <v>42784</v>
      </c>
      <c r="X3058" s="1" t="str">
        <f t="shared" si="426"/>
        <v>Saturday</v>
      </c>
      <c r="Y3058" s="2">
        <v>0.70076388888888896</v>
      </c>
      <c r="Z3058" s="2">
        <f t="shared" si="427"/>
        <v>0.70833333333333326</v>
      </c>
      <c r="AA3058">
        <f>1</f>
        <v>1</v>
      </c>
      <c r="AB3058" s="1">
        <v>42784</v>
      </c>
      <c r="AC3058" s="13">
        <f t="shared" si="428"/>
        <v>42767</v>
      </c>
      <c r="AD3058" s="14">
        <f t="shared" si="429"/>
        <v>42784</v>
      </c>
      <c r="AE3058" s="1" t="str">
        <f t="shared" si="430"/>
        <v>Saturday</v>
      </c>
      <c r="AF3058" s="2">
        <v>0.70663194444444455</v>
      </c>
      <c r="AG3058" s="2">
        <f t="shared" si="431"/>
        <v>0.70833333333333326</v>
      </c>
      <c r="AH3058" t="s">
        <v>27</v>
      </c>
    </row>
    <row r="3059" spans="1:34" x14ac:dyDescent="0.2">
      <c r="A3059">
        <v>1509123</v>
      </c>
      <c r="B3059" t="s">
        <v>20</v>
      </c>
      <c r="C3059" t="s">
        <v>28</v>
      </c>
      <c r="D3059" t="s">
        <v>22</v>
      </c>
      <c r="E3059">
        <v>53211</v>
      </c>
      <c r="F3059" t="s">
        <v>23</v>
      </c>
      <c r="G3059" t="s">
        <v>24</v>
      </c>
      <c r="H3059">
        <v>1000</v>
      </c>
      <c r="I3059" t="s">
        <v>93</v>
      </c>
      <c r="J3059">
        <f>VLOOKUP(I3059,[1]Key!$A$1:$C$72,2,FALSE)</f>
        <v>43.069021999999997</v>
      </c>
      <c r="K3059">
        <f>VLOOKUP(I3059,[1]Key!$A$1:$C$72,3,FALSE)</f>
        <v>-87.887940999999998</v>
      </c>
      <c r="L3059" t="s">
        <v>68</v>
      </c>
      <c r="M3059">
        <f>VLOOKUP(L3059,[1]Key!$A$1:$C$72,2,FALSE)</f>
        <v>43.04804</v>
      </c>
      <c r="N3059">
        <f>VLOOKUP(L3059,[1]Key!$A$1:$C$72,3,FALSE)</f>
        <v>-87.896720000000002</v>
      </c>
      <c r="O3059">
        <v>14</v>
      </c>
      <c r="P3059">
        <v>0</v>
      </c>
      <c r="Q3059">
        <v>2.1</v>
      </c>
      <c r="R3059">
        <v>2</v>
      </c>
      <c r="S3059">
        <v>84</v>
      </c>
      <c r="T3059">
        <f t="shared" si="423"/>
        <v>-1</v>
      </c>
      <c r="U3059" s="1">
        <v>42784</v>
      </c>
      <c r="V3059" s="13">
        <f t="shared" si="424"/>
        <v>42767</v>
      </c>
      <c r="W3059" s="14">
        <f t="shared" si="425"/>
        <v>42784</v>
      </c>
      <c r="X3059" s="1" t="str">
        <f t="shared" si="426"/>
        <v>Saturday</v>
      </c>
      <c r="Y3059" s="2">
        <v>0.70835648148148145</v>
      </c>
      <c r="Z3059" s="2">
        <f t="shared" si="427"/>
        <v>0.70833333333333326</v>
      </c>
      <c r="AA3059">
        <f>1</f>
        <v>1</v>
      </c>
      <c r="AB3059" s="1">
        <v>42784</v>
      </c>
      <c r="AC3059" s="13">
        <f t="shared" si="428"/>
        <v>42767</v>
      </c>
      <c r="AD3059" s="14">
        <f t="shared" si="429"/>
        <v>42784</v>
      </c>
      <c r="AE3059" s="1" t="str">
        <f t="shared" si="430"/>
        <v>Saturday</v>
      </c>
      <c r="AF3059" s="2">
        <v>0.71834490740740742</v>
      </c>
      <c r="AG3059" s="2">
        <f t="shared" si="431"/>
        <v>0.70833333333333326</v>
      </c>
      <c r="AH3059" t="s">
        <v>27</v>
      </c>
    </row>
    <row r="3060" spans="1:34" x14ac:dyDescent="0.2">
      <c r="A3060">
        <v>1055320</v>
      </c>
      <c r="B3060" t="s">
        <v>20</v>
      </c>
      <c r="C3060" t="s">
        <v>150</v>
      </c>
      <c r="D3060" t="s">
        <v>22</v>
      </c>
      <c r="E3060">
        <v>53594</v>
      </c>
      <c r="F3060" t="s">
        <v>23</v>
      </c>
      <c r="G3060" t="s">
        <v>151</v>
      </c>
      <c r="H3060">
        <v>11061</v>
      </c>
      <c r="I3060" t="s">
        <v>41</v>
      </c>
      <c r="J3060">
        <f>VLOOKUP(I3060,[1]Key!$A$1:$C$72,2,FALSE)</f>
        <v>43.04824</v>
      </c>
      <c r="K3060">
        <f>VLOOKUP(I3060,[1]Key!$A$1:$C$72,3,FALSE)</f>
        <v>-87.904970000000006</v>
      </c>
      <c r="L3060" t="s">
        <v>38</v>
      </c>
      <c r="M3060">
        <f>VLOOKUP(L3060,[1]Key!$A$1:$C$72,2,FALSE)</f>
        <v>43.004728999999998</v>
      </c>
      <c r="N3060">
        <f>VLOOKUP(L3060,[1]Key!$A$1:$C$72,3,FALSE)</f>
        <v>-87.905463999999995</v>
      </c>
      <c r="O3060">
        <v>19</v>
      </c>
      <c r="P3060">
        <v>0</v>
      </c>
      <c r="Q3060">
        <v>2.9</v>
      </c>
      <c r="R3060">
        <v>2.7</v>
      </c>
      <c r="S3060">
        <v>114</v>
      </c>
      <c r="T3060">
        <f t="shared" si="423"/>
        <v>-1</v>
      </c>
      <c r="U3060" s="1">
        <v>42784</v>
      </c>
      <c r="V3060" s="13">
        <f t="shared" si="424"/>
        <v>42767</v>
      </c>
      <c r="W3060" s="14">
        <f t="shared" si="425"/>
        <v>42784</v>
      </c>
      <c r="X3060" s="1" t="str">
        <f t="shared" si="426"/>
        <v>Saturday</v>
      </c>
      <c r="Y3060" s="2">
        <v>0.73004629629629625</v>
      </c>
      <c r="Z3060" s="2">
        <f t="shared" si="427"/>
        <v>0.75</v>
      </c>
      <c r="AA3060">
        <f>1</f>
        <v>1</v>
      </c>
      <c r="AB3060" s="1">
        <v>42784</v>
      </c>
      <c r="AC3060" s="13">
        <f t="shared" si="428"/>
        <v>42767</v>
      </c>
      <c r="AD3060" s="14">
        <f t="shared" si="429"/>
        <v>42784</v>
      </c>
      <c r="AE3060" s="1" t="str">
        <f t="shared" si="430"/>
        <v>Saturday</v>
      </c>
      <c r="AF3060" s="2">
        <v>0.74362268518518526</v>
      </c>
      <c r="AG3060" s="2">
        <f t="shared" si="431"/>
        <v>0.75</v>
      </c>
      <c r="AH3060" t="s">
        <v>27</v>
      </c>
    </row>
    <row r="3061" spans="1:34" x14ac:dyDescent="0.2">
      <c r="A3061">
        <v>1251108</v>
      </c>
      <c r="B3061" t="s">
        <v>20</v>
      </c>
      <c r="C3061" t="s">
        <v>110</v>
      </c>
      <c r="D3061" t="s">
        <v>22</v>
      </c>
      <c r="E3061">
        <v>54913</v>
      </c>
      <c r="F3061" t="s">
        <v>23</v>
      </c>
      <c r="G3061" t="s">
        <v>97</v>
      </c>
      <c r="H3061">
        <v>5541</v>
      </c>
      <c r="I3061" t="s">
        <v>78</v>
      </c>
      <c r="J3061">
        <f>VLOOKUP(I3061,[1]Key!$A$1:$C$72,2,FALSE)</f>
        <v>43.060250000000003</v>
      </c>
      <c r="K3061">
        <f>VLOOKUP(I3061,[1]Key!$A$1:$C$72,3,FALSE)</f>
        <v>-87.892169999999993</v>
      </c>
      <c r="L3061" t="s">
        <v>81</v>
      </c>
      <c r="M3061">
        <f>VLOOKUP(L3061,[1]Key!$A$1:$C$72,2,FALSE)</f>
        <v>43.06033</v>
      </c>
      <c r="N3061">
        <f>VLOOKUP(L3061,[1]Key!$A$1:$C$72,3,FALSE)</f>
        <v>-87.89546</v>
      </c>
      <c r="O3061">
        <v>1</v>
      </c>
      <c r="P3061">
        <v>0</v>
      </c>
      <c r="Q3061">
        <v>0.2</v>
      </c>
      <c r="R3061">
        <v>0.1</v>
      </c>
      <c r="S3061">
        <v>6</v>
      </c>
      <c r="T3061">
        <f t="shared" si="423"/>
        <v>-1</v>
      </c>
      <c r="U3061" s="1">
        <v>42784</v>
      </c>
      <c r="V3061" s="13">
        <f t="shared" si="424"/>
        <v>42767</v>
      </c>
      <c r="W3061" s="14">
        <f t="shared" si="425"/>
        <v>42784</v>
      </c>
      <c r="X3061" s="1" t="str">
        <f t="shared" si="426"/>
        <v>Saturday</v>
      </c>
      <c r="Y3061" s="2">
        <v>0.73917824074074068</v>
      </c>
      <c r="Z3061" s="2">
        <f t="shared" si="427"/>
        <v>0.75</v>
      </c>
      <c r="AA3061">
        <f>1</f>
        <v>1</v>
      </c>
      <c r="AB3061" s="1">
        <v>42784</v>
      </c>
      <c r="AC3061" s="13">
        <f t="shared" si="428"/>
        <v>42767</v>
      </c>
      <c r="AD3061" s="14">
        <f t="shared" si="429"/>
        <v>42784</v>
      </c>
      <c r="AE3061" s="1" t="str">
        <f t="shared" si="430"/>
        <v>Saturday</v>
      </c>
      <c r="AF3061" s="2">
        <v>0.74024305555555558</v>
      </c>
      <c r="AG3061" s="2">
        <f t="shared" si="431"/>
        <v>0.75</v>
      </c>
      <c r="AH3061" t="s">
        <v>27</v>
      </c>
    </row>
    <row r="3062" spans="1:34" x14ac:dyDescent="0.2">
      <c r="A3062">
        <v>1372197</v>
      </c>
      <c r="B3062" t="s">
        <v>20</v>
      </c>
      <c r="C3062" t="s">
        <v>96</v>
      </c>
      <c r="D3062" t="s">
        <v>22</v>
      </c>
      <c r="E3062">
        <v>53202</v>
      </c>
      <c r="F3062" t="s">
        <v>23</v>
      </c>
      <c r="G3062" t="s">
        <v>24</v>
      </c>
      <c r="H3062">
        <v>17</v>
      </c>
      <c r="I3062" t="s">
        <v>66</v>
      </c>
      <c r="J3062">
        <f>VLOOKUP(I3062,[1]Key!$A$1:$C$72,2,FALSE)</f>
        <v>43.060155999999999</v>
      </c>
      <c r="K3062">
        <f>VLOOKUP(I3062,[1]Key!$A$1:$C$72,3,FALSE)</f>
        <v>-87.881258000000003</v>
      </c>
      <c r="L3062" t="s">
        <v>61</v>
      </c>
      <c r="M3062">
        <f>VLOOKUP(L3062,[1]Key!$A$1:$C$72,2,FALSE)</f>
        <v>43.058619999999998</v>
      </c>
      <c r="N3062">
        <f>VLOOKUP(L3062,[1]Key!$A$1:$C$72,3,FALSE)</f>
        <v>-87.885319999999993</v>
      </c>
      <c r="O3062">
        <v>4</v>
      </c>
      <c r="P3062">
        <v>0</v>
      </c>
      <c r="Q3062">
        <v>0.6</v>
      </c>
      <c r="R3062">
        <v>0.6</v>
      </c>
      <c r="S3062">
        <v>24</v>
      </c>
      <c r="T3062">
        <f t="shared" si="423"/>
        <v>-1</v>
      </c>
      <c r="U3062" s="1">
        <v>42784</v>
      </c>
      <c r="V3062" s="13">
        <f t="shared" si="424"/>
        <v>42767</v>
      </c>
      <c r="W3062" s="14">
        <f t="shared" si="425"/>
        <v>42784</v>
      </c>
      <c r="X3062" s="1" t="str">
        <f t="shared" si="426"/>
        <v>Saturday</v>
      </c>
      <c r="Y3062" s="2">
        <v>0.77871527777777771</v>
      </c>
      <c r="Z3062" s="2">
        <f t="shared" si="427"/>
        <v>0.79166666666666663</v>
      </c>
      <c r="AA3062">
        <f>1</f>
        <v>1</v>
      </c>
      <c r="AB3062" s="1">
        <v>42784</v>
      </c>
      <c r="AC3062" s="13">
        <f t="shared" si="428"/>
        <v>42767</v>
      </c>
      <c r="AD3062" s="14">
        <f t="shared" si="429"/>
        <v>42784</v>
      </c>
      <c r="AE3062" s="1" t="str">
        <f t="shared" si="430"/>
        <v>Saturday</v>
      </c>
      <c r="AF3062" s="2">
        <v>0.78130787037037042</v>
      </c>
      <c r="AG3062" s="2">
        <f t="shared" si="431"/>
        <v>0.79166666666666663</v>
      </c>
      <c r="AH3062" t="s">
        <v>27</v>
      </c>
    </row>
    <row r="3063" spans="1:34" x14ac:dyDescent="0.2">
      <c r="A3063">
        <v>1371872</v>
      </c>
      <c r="B3063" t="s">
        <v>20</v>
      </c>
      <c r="C3063" t="s">
        <v>21</v>
      </c>
      <c r="D3063" t="s">
        <v>22</v>
      </c>
      <c r="E3063">
        <v>53222</v>
      </c>
      <c r="F3063" t="s">
        <v>23</v>
      </c>
      <c r="G3063" t="s">
        <v>24</v>
      </c>
      <c r="H3063">
        <v>5417</v>
      </c>
      <c r="I3063" t="s">
        <v>63</v>
      </c>
      <c r="J3063">
        <f>VLOOKUP(I3063,[1]Key!$A$1:$C$72,2,FALSE)</f>
        <v>43.078530000000001</v>
      </c>
      <c r="K3063">
        <f>VLOOKUP(I3063,[1]Key!$A$1:$C$72,3,FALSE)</f>
        <v>-87.882620000000003</v>
      </c>
      <c r="L3063" t="s">
        <v>63</v>
      </c>
      <c r="M3063">
        <f>VLOOKUP(L3063,[1]Key!$A$1:$C$72,2,FALSE)</f>
        <v>43.078530000000001</v>
      </c>
      <c r="N3063">
        <f>VLOOKUP(L3063,[1]Key!$A$1:$C$72,3,FALSE)</f>
        <v>-87.882620000000003</v>
      </c>
      <c r="O3063">
        <v>11</v>
      </c>
      <c r="P3063">
        <v>0</v>
      </c>
      <c r="Q3063">
        <v>1.7</v>
      </c>
      <c r="R3063">
        <v>1.6</v>
      </c>
      <c r="S3063">
        <v>66</v>
      </c>
      <c r="T3063">
        <f t="shared" si="423"/>
        <v>-1</v>
      </c>
      <c r="U3063" s="1">
        <v>42784</v>
      </c>
      <c r="V3063" s="13">
        <f t="shared" si="424"/>
        <v>42767</v>
      </c>
      <c r="W3063" s="14">
        <f t="shared" si="425"/>
        <v>42784</v>
      </c>
      <c r="X3063" s="1" t="str">
        <f t="shared" si="426"/>
        <v>Saturday</v>
      </c>
      <c r="Y3063" s="2">
        <v>0.8003703703703704</v>
      </c>
      <c r="Z3063" s="2">
        <f t="shared" si="427"/>
        <v>0.79166666666666663</v>
      </c>
      <c r="AA3063">
        <f>1</f>
        <v>1</v>
      </c>
      <c r="AB3063" s="1">
        <v>42784</v>
      </c>
      <c r="AC3063" s="13">
        <f t="shared" si="428"/>
        <v>42767</v>
      </c>
      <c r="AD3063" s="14">
        <f t="shared" si="429"/>
        <v>42784</v>
      </c>
      <c r="AE3063" s="1" t="str">
        <f t="shared" si="430"/>
        <v>Saturday</v>
      </c>
      <c r="AF3063" s="2">
        <v>0.80815972222222221</v>
      </c>
      <c r="AG3063" s="2">
        <f t="shared" si="431"/>
        <v>0.79166666666666663</v>
      </c>
      <c r="AH3063" t="s">
        <v>35</v>
      </c>
    </row>
    <row r="3064" spans="1:34" x14ac:dyDescent="0.2">
      <c r="A3064">
        <v>1360313</v>
      </c>
      <c r="B3064" t="s">
        <v>20</v>
      </c>
      <c r="C3064" t="s">
        <v>127</v>
      </c>
      <c r="D3064" t="s">
        <v>22</v>
      </c>
      <c r="E3064">
        <v>53158</v>
      </c>
      <c r="F3064" t="s">
        <v>23</v>
      </c>
      <c r="G3064" t="s">
        <v>24</v>
      </c>
      <c r="H3064">
        <v>11120</v>
      </c>
      <c r="I3064" t="s">
        <v>67</v>
      </c>
      <c r="J3064">
        <f>VLOOKUP(I3064,[1]Key!$A$1:$C$72,2,FALSE)</f>
        <v>43.074890000000003</v>
      </c>
      <c r="K3064">
        <f>VLOOKUP(I3064,[1]Key!$A$1:$C$72,3,FALSE)</f>
        <v>-87.882810000000006</v>
      </c>
      <c r="L3064" t="s">
        <v>63</v>
      </c>
      <c r="M3064">
        <f>VLOOKUP(L3064,[1]Key!$A$1:$C$72,2,FALSE)</f>
        <v>43.078530000000001</v>
      </c>
      <c r="N3064">
        <f>VLOOKUP(L3064,[1]Key!$A$1:$C$72,3,FALSE)</f>
        <v>-87.882620000000003</v>
      </c>
      <c r="O3064">
        <v>2</v>
      </c>
      <c r="P3064">
        <v>0</v>
      </c>
      <c r="Q3064">
        <v>0.3</v>
      </c>
      <c r="R3064">
        <v>0.3</v>
      </c>
      <c r="S3064">
        <v>12</v>
      </c>
      <c r="T3064">
        <f t="shared" si="423"/>
        <v>-1</v>
      </c>
      <c r="U3064" s="1">
        <v>42784</v>
      </c>
      <c r="V3064" s="13">
        <f t="shared" si="424"/>
        <v>42767</v>
      </c>
      <c r="W3064" s="14">
        <f t="shared" si="425"/>
        <v>42784</v>
      </c>
      <c r="X3064" s="1" t="str">
        <f t="shared" si="426"/>
        <v>Saturday</v>
      </c>
      <c r="Y3064" s="2">
        <v>0.96353009259259259</v>
      </c>
      <c r="Z3064" s="2">
        <f t="shared" si="427"/>
        <v>0.95833333333333326</v>
      </c>
      <c r="AA3064">
        <f>1</f>
        <v>1</v>
      </c>
      <c r="AB3064" s="1">
        <v>42784</v>
      </c>
      <c r="AC3064" s="13">
        <f t="shared" si="428"/>
        <v>42767</v>
      </c>
      <c r="AD3064" s="14">
        <f t="shared" si="429"/>
        <v>42784</v>
      </c>
      <c r="AE3064" s="1" t="str">
        <f t="shared" si="430"/>
        <v>Saturday</v>
      </c>
      <c r="AF3064" s="2">
        <v>0.96464120370370365</v>
      </c>
      <c r="AG3064" s="2">
        <f t="shared" si="431"/>
        <v>0.95833333333333326</v>
      </c>
      <c r="AH3064" t="s">
        <v>27</v>
      </c>
    </row>
    <row r="3065" spans="1:34" x14ac:dyDescent="0.2">
      <c r="A3065">
        <v>1442430</v>
      </c>
      <c r="B3065" t="s">
        <v>20</v>
      </c>
      <c r="C3065" t="s">
        <v>28</v>
      </c>
      <c r="D3065" t="s">
        <v>22</v>
      </c>
      <c r="E3065">
        <v>53211</v>
      </c>
      <c r="F3065" t="s">
        <v>23</v>
      </c>
      <c r="G3065" t="s">
        <v>24</v>
      </c>
      <c r="H3065">
        <v>88</v>
      </c>
      <c r="I3065" t="s">
        <v>77</v>
      </c>
      <c r="J3065">
        <f>VLOOKUP(I3065,[1]Key!$A$1:$C$72,2,FALSE)</f>
        <v>43.074655999999997</v>
      </c>
      <c r="K3065">
        <f>VLOOKUP(I3065,[1]Key!$A$1:$C$72,3,FALSE)</f>
        <v>-87.889011999999994</v>
      </c>
      <c r="L3065" t="s">
        <v>67</v>
      </c>
      <c r="M3065">
        <f>VLOOKUP(L3065,[1]Key!$A$1:$C$72,2,FALSE)</f>
        <v>43.074890000000003</v>
      </c>
      <c r="N3065">
        <f>VLOOKUP(L3065,[1]Key!$A$1:$C$72,3,FALSE)</f>
        <v>-87.882810000000006</v>
      </c>
      <c r="O3065">
        <v>2</v>
      </c>
      <c r="P3065">
        <v>0</v>
      </c>
      <c r="Q3065">
        <v>0.3</v>
      </c>
      <c r="R3065">
        <v>0.3</v>
      </c>
      <c r="S3065">
        <v>12</v>
      </c>
      <c r="T3065">
        <f t="shared" si="423"/>
        <v>-1</v>
      </c>
      <c r="U3065" s="1">
        <v>42785</v>
      </c>
      <c r="V3065" s="13">
        <f t="shared" si="424"/>
        <v>42767</v>
      </c>
      <c r="W3065" s="14">
        <f t="shared" si="425"/>
        <v>42785</v>
      </c>
      <c r="X3065" s="1" t="str">
        <f t="shared" si="426"/>
        <v>Sunday</v>
      </c>
      <c r="Y3065" s="2">
        <v>0.44994212962962959</v>
      </c>
      <c r="Z3065" s="2">
        <f t="shared" si="427"/>
        <v>0.45833333333333331</v>
      </c>
      <c r="AA3065">
        <f>1</f>
        <v>1</v>
      </c>
      <c r="AB3065" s="1">
        <v>42785</v>
      </c>
      <c r="AC3065" s="13">
        <f t="shared" si="428"/>
        <v>42767</v>
      </c>
      <c r="AD3065" s="14">
        <f t="shared" si="429"/>
        <v>42785</v>
      </c>
      <c r="AE3065" s="1" t="str">
        <f t="shared" si="430"/>
        <v>Sunday</v>
      </c>
      <c r="AF3065" s="2">
        <v>0.45130787037037035</v>
      </c>
      <c r="AG3065" s="2">
        <f t="shared" si="431"/>
        <v>0.45833333333333331</v>
      </c>
      <c r="AH3065" t="s">
        <v>27</v>
      </c>
    </row>
    <row r="3066" spans="1:34" x14ac:dyDescent="0.2">
      <c r="A3066">
        <v>1417987</v>
      </c>
      <c r="B3066" t="s">
        <v>20</v>
      </c>
      <c r="C3066" t="s">
        <v>28</v>
      </c>
      <c r="D3066" t="s">
        <v>22</v>
      </c>
      <c r="E3066">
        <v>53207</v>
      </c>
      <c r="F3066" t="s">
        <v>23</v>
      </c>
      <c r="G3066" t="s">
        <v>24</v>
      </c>
      <c r="H3066">
        <v>997</v>
      </c>
      <c r="I3066" t="s">
        <v>72</v>
      </c>
      <c r="J3066">
        <f>VLOOKUP(I3066,[1]Key!$A$1:$C$72,2,FALSE)</f>
        <v>43.02948</v>
      </c>
      <c r="K3066">
        <f>VLOOKUP(I3066,[1]Key!$A$1:$C$72,3,FALSE)</f>
        <v>-87.912819999999996</v>
      </c>
      <c r="L3066" t="s">
        <v>38</v>
      </c>
      <c r="M3066">
        <f>VLOOKUP(L3066,[1]Key!$A$1:$C$72,2,FALSE)</f>
        <v>43.004728999999998</v>
      </c>
      <c r="N3066">
        <f>VLOOKUP(L3066,[1]Key!$A$1:$C$72,3,FALSE)</f>
        <v>-87.905463999999995</v>
      </c>
      <c r="O3066">
        <v>43</v>
      </c>
      <c r="P3066">
        <v>0</v>
      </c>
      <c r="Q3066">
        <v>6.5</v>
      </c>
      <c r="R3066">
        <v>6.1</v>
      </c>
      <c r="S3066">
        <v>258</v>
      </c>
      <c r="T3066">
        <f t="shared" si="423"/>
        <v>-1</v>
      </c>
      <c r="U3066" s="1">
        <v>42785</v>
      </c>
      <c r="V3066" s="13">
        <f t="shared" si="424"/>
        <v>42767</v>
      </c>
      <c r="W3066" s="14">
        <f t="shared" si="425"/>
        <v>42785</v>
      </c>
      <c r="X3066" s="1" t="str">
        <f t="shared" si="426"/>
        <v>Sunday</v>
      </c>
      <c r="Y3066" s="2">
        <v>0.52253472222222219</v>
      </c>
      <c r="Z3066" s="2">
        <f t="shared" si="427"/>
        <v>0.54166666666666663</v>
      </c>
      <c r="AA3066">
        <f>1</f>
        <v>1</v>
      </c>
      <c r="AB3066" s="1">
        <v>42785</v>
      </c>
      <c r="AC3066" s="13">
        <f t="shared" si="428"/>
        <v>42767</v>
      </c>
      <c r="AD3066" s="14">
        <f t="shared" si="429"/>
        <v>42785</v>
      </c>
      <c r="AE3066" s="1" t="str">
        <f t="shared" si="430"/>
        <v>Sunday</v>
      </c>
      <c r="AF3066" s="2">
        <v>0.55238425925925927</v>
      </c>
      <c r="AG3066" s="2">
        <f t="shared" si="431"/>
        <v>0.54166666666666663</v>
      </c>
      <c r="AH3066" t="s">
        <v>27</v>
      </c>
    </row>
    <row r="3067" spans="1:34" x14ac:dyDescent="0.2">
      <c r="A3067">
        <v>1297452</v>
      </c>
      <c r="B3067" t="s">
        <v>20</v>
      </c>
      <c r="C3067" t="s">
        <v>155</v>
      </c>
      <c r="D3067" t="s">
        <v>22</v>
      </c>
      <c r="E3067">
        <v>53214</v>
      </c>
      <c r="F3067" t="s">
        <v>23</v>
      </c>
      <c r="G3067" t="s">
        <v>108</v>
      </c>
      <c r="H3067">
        <v>11137</v>
      </c>
      <c r="I3067" t="s">
        <v>57</v>
      </c>
      <c r="J3067">
        <f>VLOOKUP(I3067,[1]Key!$A$1:$C$72,2,FALSE)</f>
        <v>43.048609999999996</v>
      </c>
      <c r="K3067">
        <f>VLOOKUP(I3067,[1]Key!$A$1:$C$72,3,FALSE)</f>
        <v>-88.008480000000006</v>
      </c>
      <c r="L3067" t="s">
        <v>26</v>
      </c>
      <c r="M3067">
        <f>VLOOKUP(L3067,[1]Key!$A$1:$C$72,2,FALSE)</f>
        <v>43.060079999999999</v>
      </c>
      <c r="N3067">
        <f>VLOOKUP(L3067,[1]Key!$A$1:$C$72,3,FALSE)</f>
        <v>-88.027349999999998</v>
      </c>
      <c r="O3067">
        <v>45</v>
      </c>
      <c r="P3067">
        <v>4</v>
      </c>
      <c r="Q3067">
        <v>6.8</v>
      </c>
      <c r="R3067">
        <v>6.4</v>
      </c>
      <c r="S3067">
        <v>270</v>
      </c>
      <c r="T3067">
        <f t="shared" si="423"/>
        <v>-1</v>
      </c>
      <c r="U3067" s="1">
        <v>42785</v>
      </c>
      <c r="V3067" s="13">
        <f t="shared" si="424"/>
        <v>42767</v>
      </c>
      <c r="W3067" s="14">
        <f t="shared" si="425"/>
        <v>42785</v>
      </c>
      <c r="X3067" s="1" t="str">
        <f t="shared" si="426"/>
        <v>Sunday</v>
      </c>
      <c r="Y3067" s="2">
        <v>0.53185185185185191</v>
      </c>
      <c r="Z3067" s="2">
        <f t="shared" si="427"/>
        <v>0.54166666666666663</v>
      </c>
      <c r="AA3067">
        <f>1</f>
        <v>1</v>
      </c>
      <c r="AB3067" s="1">
        <v>42785</v>
      </c>
      <c r="AC3067" s="13">
        <f t="shared" si="428"/>
        <v>42767</v>
      </c>
      <c r="AD3067" s="14">
        <f t="shared" si="429"/>
        <v>42785</v>
      </c>
      <c r="AE3067" s="1" t="str">
        <f t="shared" si="430"/>
        <v>Sunday</v>
      </c>
      <c r="AF3067" s="2">
        <v>0.5626620370370371</v>
      </c>
      <c r="AG3067" s="2">
        <f t="shared" si="431"/>
        <v>0.58333333333333326</v>
      </c>
      <c r="AH3067" t="s">
        <v>27</v>
      </c>
    </row>
    <row r="3068" spans="1:34" x14ac:dyDescent="0.2">
      <c r="A3068">
        <v>1393921</v>
      </c>
      <c r="B3068" t="s">
        <v>20</v>
      </c>
      <c r="C3068" t="s">
        <v>28</v>
      </c>
      <c r="D3068" t="s">
        <v>22</v>
      </c>
      <c r="E3068">
        <v>53217</v>
      </c>
      <c r="F3068" t="s">
        <v>23</v>
      </c>
      <c r="G3068" t="s">
        <v>108</v>
      </c>
      <c r="H3068">
        <v>157</v>
      </c>
      <c r="I3068" t="s">
        <v>81</v>
      </c>
      <c r="J3068">
        <f>VLOOKUP(I3068,[1]Key!$A$1:$C$72,2,FALSE)</f>
        <v>43.06033</v>
      </c>
      <c r="K3068">
        <f>VLOOKUP(I3068,[1]Key!$A$1:$C$72,3,FALSE)</f>
        <v>-87.89546</v>
      </c>
      <c r="L3068" t="s">
        <v>34</v>
      </c>
      <c r="M3068">
        <f>VLOOKUP(L3068,[1]Key!$A$1:$C$72,2,FALSE)</f>
        <v>43.036900000000003</v>
      </c>
      <c r="N3068">
        <f>VLOOKUP(L3068,[1]Key!$A$1:$C$72,3,FALSE)</f>
        <v>-87.89667</v>
      </c>
      <c r="O3068">
        <v>29</v>
      </c>
      <c r="P3068">
        <v>2</v>
      </c>
      <c r="Q3068">
        <v>4.4000000000000004</v>
      </c>
      <c r="R3068">
        <v>4.0999999999999996</v>
      </c>
      <c r="S3068">
        <v>174</v>
      </c>
      <c r="T3068">
        <f t="shared" si="423"/>
        <v>-1</v>
      </c>
      <c r="U3068" s="1">
        <v>42785</v>
      </c>
      <c r="V3068" s="13">
        <f t="shared" si="424"/>
        <v>42767</v>
      </c>
      <c r="W3068" s="14">
        <f t="shared" si="425"/>
        <v>42785</v>
      </c>
      <c r="X3068" s="1" t="str">
        <f t="shared" si="426"/>
        <v>Sunday</v>
      </c>
      <c r="Y3068" s="2">
        <v>0.54525462962962956</v>
      </c>
      <c r="Z3068" s="2">
        <f t="shared" si="427"/>
        <v>0.54166666666666663</v>
      </c>
      <c r="AA3068">
        <f>1</f>
        <v>1</v>
      </c>
      <c r="AB3068" s="1">
        <v>42785</v>
      </c>
      <c r="AC3068" s="13">
        <f t="shared" si="428"/>
        <v>42767</v>
      </c>
      <c r="AD3068" s="14">
        <f t="shared" si="429"/>
        <v>42785</v>
      </c>
      <c r="AE3068" s="1" t="str">
        <f t="shared" si="430"/>
        <v>Sunday</v>
      </c>
      <c r="AF3068" s="2">
        <v>0.56577546296296299</v>
      </c>
      <c r="AG3068" s="2">
        <f t="shared" si="431"/>
        <v>0.58333333333333326</v>
      </c>
      <c r="AH3068" t="s">
        <v>27</v>
      </c>
    </row>
    <row r="3069" spans="1:34" x14ac:dyDescent="0.2">
      <c r="A3069">
        <v>1010620</v>
      </c>
      <c r="B3069" t="s">
        <v>20</v>
      </c>
      <c r="C3069" t="s">
        <v>28</v>
      </c>
      <c r="D3069" t="s">
        <v>22</v>
      </c>
      <c r="E3069">
        <v>53202</v>
      </c>
      <c r="F3069" t="s">
        <v>23</v>
      </c>
      <c r="G3069" t="s">
        <v>24</v>
      </c>
      <c r="H3069">
        <v>11166</v>
      </c>
      <c r="I3069" t="s">
        <v>69</v>
      </c>
      <c r="J3069">
        <f>VLOOKUP(I3069,[1]Key!$A$1:$C$72,2,FALSE)</f>
        <v>43.048200000000001</v>
      </c>
      <c r="K3069">
        <f>VLOOKUP(I3069,[1]Key!$A$1:$C$72,3,FALSE)</f>
        <v>-87.900859999999994</v>
      </c>
      <c r="L3069" t="s">
        <v>67</v>
      </c>
      <c r="M3069">
        <f>VLOOKUP(L3069,[1]Key!$A$1:$C$72,2,FALSE)</f>
        <v>43.074890000000003</v>
      </c>
      <c r="N3069">
        <f>VLOOKUP(L3069,[1]Key!$A$1:$C$72,3,FALSE)</f>
        <v>-87.882810000000006</v>
      </c>
      <c r="O3069">
        <v>19</v>
      </c>
      <c r="P3069">
        <v>0</v>
      </c>
      <c r="Q3069">
        <v>2.9</v>
      </c>
      <c r="R3069">
        <v>2.7</v>
      </c>
      <c r="S3069">
        <v>114</v>
      </c>
      <c r="T3069">
        <f t="shared" si="423"/>
        <v>-1</v>
      </c>
      <c r="U3069" s="1">
        <v>42785</v>
      </c>
      <c r="V3069" s="13">
        <f t="shared" si="424"/>
        <v>42767</v>
      </c>
      <c r="W3069" s="14">
        <f t="shared" si="425"/>
        <v>42785</v>
      </c>
      <c r="X3069" s="1" t="str">
        <f t="shared" si="426"/>
        <v>Sunday</v>
      </c>
      <c r="Y3069" s="2">
        <v>0.60263888888888884</v>
      </c>
      <c r="Z3069" s="2">
        <f t="shared" si="427"/>
        <v>0.58333333333333326</v>
      </c>
      <c r="AA3069">
        <f>1</f>
        <v>1</v>
      </c>
      <c r="AB3069" s="1">
        <v>42785</v>
      </c>
      <c r="AC3069" s="13">
        <f t="shared" si="428"/>
        <v>42767</v>
      </c>
      <c r="AD3069" s="14">
        <f t="shared" si="429"/>
        <v>42785</v>
      </c>
      <c r="AE3069" s="1" t="str">
        <f t="shared" si="430"/>
        <v>Sunday</v>
      </c>
      <c r="AF3069" s="2">
        <v>0.61542824074074076</v>
      </c>
      <c r="AG3069" s="2">
        <f t="shared" si="431"/>
        <v>0.625</v>
      </c>
      <c r="AH3069" t="s">
        <v>27</v>
      </c>
    </row>
    <row r="3070" spans="1:34" x14ac:dyDescent="0.2">
      <c r="A3070">
        <v>1257700</v>
      </c>
      <c r="B3070" t="s">
        <v>20</v>
      </c>
      <c r="C3070" t="s">
        <v>28</v>
      </c>
      <c r="D3070" t="s">
        <v>22</v>
      </c>
      <c r="E3070">
        <v>53202</v>
      </c>
      <c r="F3070" t="s">
        <v>23</v>
      </c>
      <c r="G3070" t="s">
        <v>24</v>
      </c>
      <c r="H3070">
        <v>5</v>
      </c>
      <c r="I3070" t="s">
        <v>80</v>
      </c>
      <c r="J3070">
        <f>VLOOKUP(I3070,[1]Key!$A$1:$C$72,2,FALSE)</f>
        <v>43.052460000000004</v>
      </c>
      <c r="K3070">
        <f>VLOOKUP(I3070,[1]Key!$A$1:$C$72,3,FALSE)</f>
        <v>-87.891000000000005</v>
      </c>
      <c r="L3070" t="s">
        <v>61</v>
      </c>
      <c r="M3070">
        <f>VLOOKUP(L3070,[1]Key!$A$1:$C$72,2,FALSE)</f>
        <v>43.058619999999998</v>
      </c>
      <c r="N3070">
        <f>VLOOKUP(L3070,[1]Key!$A$1:$C$72,3,FALSE)</f>
        <v>-87.885319999999993</v>
      </c>
      <c r="O3070">
        <v>9</v>
      </c>
      <c r="P3070">
        <v>0</v>
      </c>
      <c r="Q3070">
        <v>1.4</v>
      </c>
      <c r="R3070">
        <v>1.3</v>
      </c>
      <c r="S3070">
        <v>54</v>
      </c>
      <c r="T3070">
        <f t="shared" si="423"/>
        <v>-1</v>
      </c>
      <c r="U3070" s="1">
        <v>42785</v>
      </c>
      <c r="V3070" s="13">
        <f t="shared" si="424"/>
        <v>42767</v>
      </c>
      <c r="W3070" s="14">
        <f t="shared" si="425"/>
        <v>42785</v>
      </c>
      <c r="X3070" s="1" t="str">
        <f t="shared" si="426"/>
        <v>Sunday</v>
      </c>
      <c r="Y3070" s="2">
        <v>0.61592592592592588</v>
      </c>
      <c r="Z3070" s="2">
        <f t="shared" si="427"/>
        <v>0.625</v>
      </c>
      <c r="AA3070">
        <f>1</f>
        <v>1</v>
      </c>
      <c r="AB3070" s="1">
        <v>42785</v>
      </c>
      <c r="AC3070" s="13">
        <f t="shared" si="428"/>
        <v>42767</v>
      </c>
      <c r="AD3070" s="14">
        <f t="shared" si="429"/>
        <v>42785</v>
      </c>
      <c r="AE3070" s="1" t="str">
        <f t="shared" si="430"/>
        <v>Sunday</v>
      </c>
      <c r="AF3070" s="2">
        <v>0.62167824074074074</v>
      </c>
      <c r="AG3070" s="2">
        <f t="shared" si="431"/>
        <v>0.625</v>
      </c>
      <c r="AH3070" t="s">
        <v>27</v>
      </c>
    </row>
    <row r="3071" spans="1:34" x14ac:dyDescent="0.2">
      <c r="A3071">
        <v>1257700</v>
      </c>
      <c r="B3071" t="s">
        <v>20</v>
      </c>
      <c r="C3071" t="s">
        <v>28</v>
      </c>
      <c r="D3071" t="s">
        <v>22</v>
      </c>
      <c r="E3071">
        <v>53202</v>
      </c>
      <c r="F3071" t="s">
        <v>23</v>
      </c>
      <c r="G3071" t="s">
        <v>24</v>
      </c>
      <c r="H3071">
        <v>5505</v>
      </c>
      <c r="I3071" t="s">
        <v>61</v>
      </c>
      <c r="J3071">
        <f>VLOOKUP(I3071,[1]Key!$A$1:$C$72,2,FALSE)</f>
        <v>43.058619999999998</v>
      </c>
      <c r="K3071">
        <f>VLOOKUP(I3071,[1]Key!$A$1:$C$72,3,FALSE)</f>
        <v>-87.885319999999993</v>
      </c>
      <c r="L3071" t="s">
        <v>44</v>
      </c>
      <c r="M3071">
        <f>VLOOKUP(L3071,[1]Key!$A$1:$C$72,2,FALSE)</f>
        <v>43.045712999999999</v>
      </c>
      <c r="N3071">
        <f>VLOOKUP(L3071,[1]Key!$A$1:$C$72,3,FALSE)</f>
        <v>-87.899756999999994</v>
      </c>
      <c r="O3071">
        <v>15</v>
      </c>
      <c r="P3071">
        <v>0</v>
      </c>
      <c r="Q3071">
        <v>2.2999999999999998</v>
      </c>
      <c r="R3071">
        <v>2.1</v>
      </c>
      <c r="S3071">
        <v>90</v>
      </c>
      <c r="T3071">
        <f t="shared" si="423"/>
        <v>-1</v>
      </c>
      <c r="U3071" s="1">
        <v>42785</v>
      </c>
      <c r="V3071" s="13">
        <f t="shared" si="424"/>
        <v>42767</v>
      </c>
      <c r="W3071" s="14">
        <f t="shared" si="425"/>
        <v>42785</v>
      </c>
      <c r="X3071" s="1" t="str">
        <f t="shared" si="426"/>
        <v>Sunday</v>
      </c>
      <c r="Y3071" s="2">
        <v>0.69388888888888889</v>
      </c>
      <c r="Z3071" s="2">
        <f t="shared" si="427"/>
        <v>0.70833333333333326</v>
      </c>
      <c r="AA3071">
        <f>1</f>
        <v>1</v>
      </c>
      <c r="AB3071" s="1">
        <v>42785</v>
      </c>
      <c r="AC3071" s="13">
        <f t="shared" si="428"/>
        <v>42767</v>
      </c>
      <c r="AD3071" s="14">
        <f t="shared" si="429"/>
        <v>42785</v>
      </c>
      <c r="AE3071" s="1" t="str">
        <f t="shared" si="430"/>
        <v>Sunday</v>
      </c>
      <c r="AF3071" s="2">
        <v>0.70444444444444443</v>
      </c>
      <c r="AG3071" s="2">
        <f t="shared" si="431"/>
        <v>0.70833333333333326</v>
      </c>
      <c r="AH3071" t="s">
        <v>27</v>
      </c>
    </row>
    <row r="3072" spans="1:34" x14ac:dyDescent="0.2">
      <c r="A3072">
        <v>1359140</v>
      </c>
      <c r="B3072" t="s">
        <v>20</v>
      </c>
      <c r="C3072" t="s">
        <v>125</v>
      </c>
      <c r="D3072" t="s">
        <v>22</v>
      </c>
      <c r="E3072">
        <v>53118</v>
      </c>
      <c r="F3072" t="s">
        <v>23</v>
      </c>
      <c r="G3072" t="s">
        <v>24</v>
      </c>
      <c r="H3072">
        <v>309</v>
      </c>
      <c r="I3072" t="s">
        <v>30</v>
      </c>
      <c r="J3072">
        <f>VLOOKUP(I3072,[1]Key!$A$1:$C$72,2,FALSE)</f>
        <v>43.05847</v>
      </c>
      <c r="K3072">
        <f>VLOOKUP(I3072,[1]Key!$A$1:$C$72,3,FALSE)</f>
        <v>-87.898079999999993</v>
      </c>
      <c r="L3072" t="s">
        <v>78</v>
      </c>
      <c r="M3072">
        <f>VLOOKUP(L3072,[1]Key!$A$1:$C$72,2,FALSE)</f>
        <v>43.060250000000003</v>
      </c>
      <c r="N3072">
        <f>VLOOKUP(L3072,[1]Key!$A$1:$C$72,3,FALSE)</f>
        <v>-87.892169999999993</v>
      </c>
      <c r="O3072">
        <v>3</v>
      </c>
      <c r="P3072">
        <v>0</v>
      </c>
      <c r="Q3072">
        <v>0.5</v>
      </c>
      <c r="R3072">
        <v>0.4</v>
      </c>
      <c r="S3072">
        <v>18</v>
      </c>
      <c r="T3072">
        <f t="shared" si="423"/>
        <v>-1</v>
      </c>
      <c r="U3072" s="1">
        <v>42785</v>
      </c>
      <c r="V3072" s="13">
        <f t="shared" si="424"/>
        <v>42767</v>
      </c>
      <c r="W3072" s="14">
        <f t="shared" si="425"/>
        <v>42785</v>
      </c>
      <c r="X3072" s="1" t="str">
        <f t="shared" si="426"/>
        <v>Sunday</v>
      </c>
      <c r="Y3072" s="2">
        <v>0.7308217592592593</v>
      </c>
      <c r="Z3072" s="2">
        <f t="shared" si="427"/>
        <v>0.75</v>
      </c>
      <c r="AA3072">
        <f>1</f>
        <v>1</v>
      </c>
      <c r="AB3072" s="1">
        <v>42785</v>
      </c>
      <c r="AC3072" s="13">
        <f t="shared" si="428"/>
        <v>42767</v>
      </c>
      <c r="AD3072" s="14">
        <f t="shared" si="429"/>
        <v>42785</v>
      </c>
      <c r="AE3072" s="1" t="str">
        <f t="shared" si="430"/>
        <v>Sunday</v>
      </c>
      <c r="AF3072" s="2">
        <v>0.73312499999999992</v>
      </c>
      <c r="AG3072" s="2">
        <f t="shared" si="431"/>
        <v>0.75</v>
      </c>
      <c r="AH3072" t="s">
        <v>27</v>
      </c>
    </row>
    <row r="3073" spans="1:34" x14ac:dyDescent="0.2">
      <c r="A3073">
        <v>1360389</v>
      </c>
      <c r="B3073" t="s">
        <v>20</v>
      </c>
      <c r="C3073" t="s">
        <v>112</v>
      </c>
      <c r="D3073" t="s">
        <v>22</v>
      </c>
      <c r="E3073">
        <v>53142</v>
      </c>
      <c r="F3073" t="s">
        <v>23</v>
      </c>
      <c r="G3073" t="s">
        <v>24</v>
      </c>
      <c r="H3073">
        <v>11120</v>
      </c>
      <c r="I3073" t="s">
        <v>77</v>
      </c>
      <c r="J3073">
        <f>VLOOKUP(I3073,[1]Key!$A$1:$C$72,2,FALSE)</f>
        <v>43.074655999999997</v>
      </c>
      <c r="K3073">
        <f>VLOOKUP(I3073,[1]Key!$A$1:$C$72,3,FALSE)</f>
        <v>-87.889011999999994</v>
      </c>
      <c r="L3073" t="s">
        <v>63</v>
      </c>
      <c r="M3073">
        <f>VLOOKUP(L3073,[1]Key!$A$1:$C$72,2,FALSE)</f>
        <v>43.078530000000001</v>
      </c>
      <c r="N3073">
        <f>VLOOKUP(L3073,[1]Key!$A$1:$C$72,3,FALSE)</f>
        <v>-87.882620000000003</v>
      </c>
      <c r="O3073">
        <v>4</v>
      </c>
      <c r="P3073">
        <v>0</v>
      </c>
      <c r="Q3073">
        <v>0.6</v>
      </c>
      <c r="R3073">
        <v>0.6</v>
      </c>
      <c r="S3073">
        <v>24</v>
      </c>
      <c r="T3073">
        <f t="shared" si="423"/>
        <v>-1</v>
      </c>
      <c r="U3073" s="1">
        <v>42785</v>
      </c>
      <c r="V3073" s="13">
        <f t="shared" si="424"/>
        <v>42767</v>
      </c>
      <c r="W3073" s="14">
        <f t="shared" si="425"/>
        <v>42785</v>
      </c>
      <c r="X3073" s="1" t="str">
        <f t="shared" si="426"/>
        <v>Sunday</v>
      </c>
      <c r="Y3073" s="2">
        <v>0.77506944444444448</v>
      </c>
      <c r="Z3073" s="2">
        <f t="shared" si="427"/>
        <v>0.79166666666666663</v>
      </c>
      <c r="AA3073">
        <f>1</f>
        <v>1</v>
      </c>
      <c r="AB3073" s="1">
        <v>42785</v>
      </c>
      <c r="AC3073" s="13">
        <f t="shared" si="428"/>
        <v>42767</v>
      </c>
      <c r="AD3073" s="14">
        <f t="shared" si="429"/>
        <v>42785</v>
      </c>
      <c r="AE3073" s="1" t="str">
        <f t="shared" si="430"/>
        <v>Sunday</v>
      </c>
      <c r="AF3073" s="2">
        <v>0.77793981481481478</v>
      </c>
      <c r="AG3073" s="2">
        <f t="shared" si="431"/>
        <v>0.79166666666666663</v>
      </c>
      <c r="AH3073" t="s">
        <v>27</v>
      </c>
    </row>
    <row r="3074" spans="1:34" x14ac:dyDescent="0.2">
      <c r="A3074">
        <v>1515232</v>
      </c>
      <c r="B3074" t="s">
        <v>20</v>
      </c>
      <c r="C3074" t="s">
        <v>28</v>
      </c>
      <c r="D3074" t="s">
        <v>22</v>
      </c>
      <c r="E3074">
        <v>53202</v>
      </c>
      <c r="F3074" t="s">
        <v>23</v>
      </c>
      <c r="G3074" t="s">
        <v>108</v>
      </c>
      <c r="H3074">
        <v>5432</v>
      </c>
      <c r="I3074" t="s">
        <v>44</v>
      </c>
      <c r="J3074">
        <f>VLOOKUP(I3074,[1]Key!$A$1:$C$72,2,FALSE)</f>
        <v>43.045712999999999</v>
      </c>
      <c r="K3074">
        <f>VLOOKUP(I3074,[1]Key!$A$1:$C$72,3,FALSE)</f>
        <v>-87.899756999999994</v>
      </c>
      <c r="L3074" t="s">
        <v>44</v>
      </c>
      <c r="M3074">
        <f>VLOOKUP(L3074,[1]Key!$A$1:$C$72,2,FALSE)</f>
        <v>43.045712999999999</v>
      </c>
      <c r="N3074">
        <f>VLOOKUP(L3074,[1]Key!$A$1:$C$72,3,FALSE)</f>
        <v>-87.899756999999994</v>
      </c>
      <c r="O3074">
        <v>73</v>
      </c>
      <c r="P3074">
        <v>6</v>
      </c>
      <c r="Q3074">
        <v>11</v>
      </c>
      <c r="R3074">
        <v>10.4</v>
      </c>
      <c r="S3074">
        <v>438</v>
      </c>
      <c r="T3074">
        <f t="shared" ref="T3074:T3137" si="432">-1</f>
        <v>-1</v>
      </c>
      <c r="U3074" s="1">
        <v>42785</v>
      </c>
      <c r="V3074" s="13">
        <f t="shared" ref="V3074:V3137" si="433">DATE(YEAR(U3074), MONTH(U3074), 1)</f>
        <v>42767</v>
      </c>
      <c r="W3074" s="14">
        <f t="shared" ref="W3074:W3137" si="434">U3074</f>
        <v>42785</v>
      </c>
      <c r="X3074" s="1" t="str">
        <f t="shared" ref="X3074:X3137" si="435">TEXT(W3074,"dddd")</f>
        <v>Sunday</v>
      </c>
      <c r="Y3074" s="2">
        <v>0.83498842592592604</v>
      </c>
      <c r="Z3074" s="2">
        <f t="shared" ref="Z3074:Z3137" si="436">MROUND(Y3074, "1:00")</f>
        <v>0.83333333333333326</v>
      </c>
      <c r="AA3074">
        <f>1</f>
        <v>1</v>
      </c>
      <c r="AB3074" s="1">
        <v>42785</v>
      </c>
      <c r="AC3074" s="13">
        <f t="shared" ref="AC3074:AC3137" si="437">DATE(YEAR(AB3074), MONTH(AB3074), 1)</f>
        <v>42767</v>
      </c>
      <c r="AD3074" s="14">
        <f t="shared" ref="AD3074:AD3137" si="438">AB3074</f>
        <v>42785</v>
      </c>
      <c r="AE3074" s="1" t="str">
        <f t="shared" ref="AE3074:AE3137" si="439">TEXT(AD3074,"dddd")</f>
        <v>Sunday</v>
      </c>
      <c r="AF3074" s="2">
        <v>0.88553240740740735</v>
      </c>
      <c r="AG3074" s="2">
        <f t="shared" ref="AG3074:AG3137" si="440">MROUND(AF3074, "1:00")</f>
        <v>0.875</v>
      </c>
      <c r="AH3074" t="s">
        <v>35</v>
      </c>
    </row>
    <row r="3075" spans="1:34" x14ac:dyDescent="0.2">
      <c r="A3075">
        <v>1400126</v>
      </c>
      <c r="B3075" t="s">
        <v>20</v>
      </c>
      <c r="C3075" t="s">
        <v>28</v>
      </c>
      <c r="D3075" t="s">
        <v>22</v>
      </c>
      <c r="E3075">
        <v>53211</v>
      </c>
      <c r="F3075" t="s">
        <v>23</v>
      </c>
      <c r="G3075" t="s">
        <v>24</v>
      </c>
      <c r="H3075">
        <v>96</v>
      </c>
      <c r="I3075" t="s">
        <v>81</v>
      </c>
      <c r="J3075">
        <f>VLOOKUP(I3075,[1]Key!$A$1:$C$72,2,FALSE)</f>
        <v>43.06033</v>
      </c>
      <c r="K3075">
        <f>VLOOKUP(I3075,[1]Key!$A$1:$C$72,3,FALSE)</f>
        <v>-87.89546</v>
      </c>
      <c r="L3075" t="s">
        <v>60</v>
      </c>
      <c r="M3075">
        <f>VLOOKUP(L3075,[1]Key!$A$1:$C$72,2,FALSE)</f>
        <v>43.066893999999998</v>
      </c>
      <c r="N3075">
        <f>VLOOKUP(L3075,[1]Key!$A$1:$C$72,3,FALSE)</f>
        <v>-87.877936000000005</v>
      </c>
      <c r="O3075">
        <v>11</v>
      </c>
      <c r="P3075">
        <v>0</v>
      </c>
      <c r="Q3075">
        <v>1.7</v>
      </c>
      <c r="R3075">
        <v>1.6</v>
      </c>
      <c r="S3075">
        <v>66</v>
      </c>
      <c r="T3075">
        <f t="shared" si="432"/>
        <v>-1</v>
      </c>
      <c r="U3075" s="1">
        <v>42785</v>
      </c>
      <c r="V3075" s="13">
        <f t="shared" si="433"/>
        <v>42767</v>
      </c>
      <c r="W3075" s="14">
        <f t="shared" si="434"/>
        <v>42785</v>
      </c>
      <c r="X3075" s="1" t="str">
        <f t="shared" si="435"/>
        <v>Sunday</v>
      </c>
      <c r="Y3075" s="2">
        <v>0.92898148148148152</v>
      </c>
      <c r="Z3075" s="2">
        <f t="shared" si="436"/>
        <v>0.91666666666666663</v>
      </c>
      <c r="AA3075">
        <f>1</f>
        <v>1</v>
      </c>
      <c r="AB3075" s="1">
        <v>42785</v>
      </c>
      <c r="AC3075" s="13">
        <f t="shared" si="437"/>
        <v>42767</v>
      </c>
      <c r="AD3075" s="14">
        <f t="shared" si="438"/>
        <v>42785</v>
      </c>
      <c r="AE3075" s="1" t="str">
        <f t="shared" si="439"/>
        <v>Sunday</v>
      </c>
      <c r="AF3075" s="2">
        <v>0.93629629629629629</v>
      </c>
      <c r="AG3075" s="2">
        <f t="shared" si="440"/>
        <v>0.91666666666666663</v>
      </c>
      <c r="AH3075" t="s">
        <v>27</v>
      </c>
    </row>
    <row r="3076" spans="1:34" x14ac:dyDescent="0.2">
      <c r="A3076">
        <v>1509599</v>
      </c>
      <c r="B3076" t="s">
        <v>20</v>
      </c>
      <c r="C3076" t="s">
        <v>184</v>
      </c>
      <c r="D3076" t="s">
        <v>22</v>
      </c>
      <c r="E3076">
        <v>53220</v>
      </c>
      <c r="F3076" t="s">
        <v>23</v>
      </c>
      <c r="G3076" t="s">
        <v>24</v>
      </c>
      <c r="H3076">
        <v>228</v>
      </c>
      <c r="I3076" t="s">
        <v>44</v>
      </c>
      <c r="J3076">
        <f>VLOOKUP(I3076,[1]Key!$A$1:$C$72,2,FALSE)</f>
        <v>43.045712999999999</v>
      </c>
      <c r="K3076">
        <f>VLOOKUP(I3076,[1]Key!$A$1:$C$72,3,FALSE)</f>
        <v>-87.899756999999994</v>
      </c>
      <c r="L3076" t="s">
        <v>87</v>
      </c>
      <c r="M3076">
        <f>VLOOKUP(L3076,[1]Key!$A$1:$C$72,2,FALSE)</f>
        <v>43.077359999999999</v>
      </c>
      <c r="N3076">
        <f>VLOOKUP(L3076,[1]Key!$A$1:$C$72,3,FALSE)</f>
        <v>-87.880769999999998</v>
      </c>
      <c r="O3076">
        <v>17</v>
      </c>
      <c r="P3076">
        <v>0</v>
      </c>
      <c r="Q3076">
        <v>2.6</v>
      </c>
      <c r="R3076">
        <v>2.4</v>
      </c>
      <c r="S3076">
        <v>102</v>
      </c>
      <c r="T3076">
        <f t="shared" si="432"/>
        <v>-1</v>
      </c>
      <c r="U3076" s="1">
        <v>42786</v>
      </c>
      <c r="V3076" s="13">
        <f t="shared" si="433"/>
        <v>42767</v>
      </c>
      <c r="W3076" s="14">
        <f t="shared" si="434"/>
        <v>42786</v>
      </c>
      <c r="X3076" s="1" t="str">
        <f t="shared" si="435"/>
        <v>Monday</v>
      </c>
      <c r="Y3076" s="2">
        <v>0.36271990740740739</v>
      </c>
      <c r="Z3076" s="2">
        <f t="shared" si="436"/>
        <v>0.375</v>
      </c>
      <c r="AA3076">
        <f>1</f>
        <v>1</v>
      </c>
      <c r="AB3076" s="1">
        <v>42786</v>
      </c>
      <c r="AC3076" s="13">
        <f t="shared" si="437"/>
        <v>42767</v>
      </c>
      <c r="AD3076" s="14">
        <f t="shared" si="438"/>
        <v>42786</v>
      </c>
      <c r="AE3076" s="1" t="str">
        <f t="shared" si="439"/>
        <v>Monday</v>
      </c>
      <c r="AF3076" s="2">
        <v>0.3747685185185185</v>
      </c>
      <c r="AG3076" s="2">
        <f t="shared" si="440"/>
        <v>0.375</v>
      </c>
      <c r="AH3076" t="s">
        <v>27</v>
      </c>
    </row>
    <row r="3077" spans="1:34" x14ac:dyDescent="0.2">
      <c r="A3077">
        <v>1246588</v>
      </c>
      <c r="B3077" t="s">
        <v>20</v>
      </c>
      <c r="C3077" t="s">
        <v>28</v>
      </c>
      <c r="D3077" t="s">
        <v>22</v>
      </c>
      <c r="E3077">
        <v>53218</v>
      </c>
      <c r="F3077" t="s">
        <v>23</v>
      </c>
      <c r="G3077" t="s">
        <v>97</v>
      </c>
      <c r="H3077">
        <v>5487</v>
      </c>
      <c r="I3077" t="s">
        <v>87</v>
      </c>
      <c r="J3077">
        <f>VLOOKUP(I3077,[1]Key!$A$1:$C$72,2,FALSE)</f>
        <v>43.077359999999999</v>
      </c>
      <c r="K3077">
        <f>VLOOKUP(I3077,[1]Key!$A$1:$C$72,3,FALSE)</f>
        <v>-87.880769999999998</v>
      </c>
      <c r="L3077" t="s">
        <v>67</v>
      </c>
      <c r="M3077">
        <f>VLOOKUP(L3077,[1]Key!$A$1:$C$72,2,FALSE)</f>
        <v>43.074890000000003</v>
      </c>
      <c r="N3077">
        <f>VLOOKUP(L3077,[1]Key!$A$1:$C$72,3,FALSE)</f>
        <v>-87.882810000000006</v>
      </c>
      <c r="O3077">
        <v>2</v>
      </c>
      <c r="P3077">
        <v>0</v>
      </c>
      <c r="Q3077">
        <v>0.3</v>
      </c>
      <c r="R3077">
        <v>0.3</v>
      </c>
      <c r="S3077">
        <v>12</v>
      </c>
      <c r="T3077">
        <f t="shared" si="432"/>
        <v>-1</v>
      </c>
      <c r="U3077" s="1">
        <v>42786</v>
      </c>
      <c r="V3077" s="13">
        <f t="shared" si="433"/>
        <v>42767</v>
      </c>
      <c r="W3077" s="14">
        <f t="shared" si="434"/>
        <v>42786</v>
      </c>
      <c r="X3077" s="1" t="str">
        <f t="shared" si="435"/>
        <v>Monday</v>
      </c>
      <c r="Y3077" s="2">
        <v>0.39329861111111114</v>
      </c>
      <c r="Z3077" s="2">
        <f t="shared" si="436"/>
        <v>0.375</v>
      </c>
      <c r="AA3077">
        <f>1</f>
        <v>1</v>
      </c>
      <c r="AB3077" s="1">
        <v>42786</v>
      </c>
      <c r="AC3077" s="13">
        <f t="shared" si="437"/>
        <v>42767</v>
      </c>
      <c r="AD3077" s="14">
        <f t="shared" si="438"/>
        <v>42786</v>
      </c>
      <c r="AE3077" s="1" t="str">
        <f t="shared" si="439"/>
        <v>Monday</v>
      </c>
      <c r="AF3077" s="2">
        <v>0.39493055555555556</v>
      </c>
      <c r="AG3077" s="2">
        <f t="shared" si="440"/>
        <v>0.375</v>
      </c>
      <c r="AH3077" t="s">
        <v>27</v>
      </c>
    </row>
    <row r="3078" spans="1:34" x14ac:dyDescent="0.2">
      <c r="A3078">
        <v>1257700</v>
      </c>
      <c r="B3078" t="s">
        <v>20</v>
      </c>
      <c r="C3078" t="s">
        <v>28</v>
      </c>
      <c r="D3078" t="s">
        <v>22</v>
      </c>
      <c r="E3078">
        <v>53202</v>
      </c>
      <c r="F3078" t="s">
        <v>23</v>
      </c>
      <c r="G3078" t="s">
        <v>24</v>
      </c>
      <c r="H3078">
        <v>5473</v>
      </c>
      <c r="I3078" t="s">
        <v>41</v>
      </c>
      <c r="J3078">
        <f>VLOOKUP(I3078,[1]Key!$A$1:$C$72,2,FALSE)</f>
        <v>43.04824</v>
      </c>
      <c r="K3078">
        <f>VLOOKUP(I3078,[1]Key!$A$1:$C$72,3,FALSE)</f>
        <v>-87.904970000000006</v>
      </c>
      <c r="L3078" t="s">
        <v>69</v>
      </c>
      <c r="M3078">
        <f>VLOOKUP(L3078,[1]Key!$A$1:$C$72,2,FALSE)</f>
        <v>43.048200000000001</v>
      </c>
      <c r="N3078">
        <f>VLOOKUP(L3078,[1]Key!$A$1:$C$72,3,FALSE)</f>
        <v>-87.900859999999994</v>
      </c>
      <c r="O3078">
        <v>7</v>
      </c>
      <c r="P3078">
        <v>0</v>
      </c>
      <c r="Q3078">
        <v>1.1000000000000001</v>
      </c>
      <c r="R3078">
        <v>1</v>
      </c>
      <c r="S3078">
        <v>42</v>
      </c>
      <c r="T3078">
        <f t="shared" si="432"/>
        <v>-1</v>
      </c>
      <c r="U3078" s="1">
        <v>42786</v>
      </c>
      <c r="V3078" s="13">
        <f t="shared" si="433"/>
        <v>42767</v>
      </c>
      <c r="W3078" s="14">
        <f t="shared" si="434"/>
        <v>42786</v>
      </c>
      <c r="X3078" s="1" t="str">
        <f t="shared" si="435"/>
        <v>Monday</v>
      </c>
      <c r="Y3078" s="2">
        <v>0.39928240740740745</v>
      </c>
      <c r="Z3078" s="2">
        <f t="shared" si="436"/>
        <v>0.41666666666666663</v>
      </c>
      <c r="AA3078">
        <f>1</f>
        <v>1</v>
      </c>
      <c r="AB3078" s="1">
        <v>42786</v>
      </c>
      <c r="AC3078" s="13">
        <f t="shared" si="437"/>
        <v>42767</v>
      </c>
      <c r="AD3078" s="14">
        <f t="shared" si="438"/>
        <v>42786</v>
      </c>
      <c r="AE3078" s="1" t="str">
        <f t="shared" si="439"/>
        <v>Monday</v>
      </c>
      <c r="AF3078" s="2">
        <v>0.40355324074074073</v>
      </c>
      <c r="AG3078" s="2">
        <f t="shared" si="440"/>
        <v>0.41666666666666663</v>
      </c>
      <c r="AH3078" t="s">
        <v>27</v>
      </c>
    </row>
    <row r="3079" spans="1:34" x14ac:dyDescent="0.2">
      <c r="A3079">
        <v>1489319</v>
      </c>
      <c r="B3079" t="s">
        <v>20</v>
      </c>
      <c r="C3079" t="s">
        <v>101</v>
      </c>
      <c r="D3079" t="s">
        <v>22</v>
      </c>
      <c r="E3079">
        <v>53045</v>
      </c>
      <c r="F3079" t="s">
        <v>23</v>
      </c>
      <c r="G3079" t="s">
        <v>24</v>
      </c>
      <c r="H3079">
        <v>11053</v>
      </c>
      <c r="I3079" t="s">
        <v>65</v>
      </c>
      <c r="J3079">
        <f>VLOOKUP(I3079,[1]Key!$A$1:$C$72,2,FALSE)</f>
        <v>43.060786</v>
      </c>
      <c r="K3079">
        <f>VLOOKUP(I3079,[1]Key!$A$1:$C$72,3,FALSE)</f>
        <v>-87.883825999999999</v>
      </c>
      <c r="L3079" t="s">
        <v>87</v>
      </c>
      <c r="M3079">
        <f>VLOOKUP(L3079,[1]Key!$A$1:$C$72,2,FALSE)</f>
        <v>43.077359999999999</v>
      </c>
      <c r="N3079">
        <f>VLOOKUP(L3079,[1]Key!$A$1:$C$72,3,FALSE)</f>
        <v>-87.880769999999998</v>
      </c>
      <c r="O3079">
        <v>9</v>
      </c>
      <c r="P3079">
        <v>0</v>
      </c>
      <c r="Q3079">
        <v>1.4</v>
      </c>
      <c r="R3079">
        <v>1.3</v>
      </c>
      <c r="S3079">
        <v>54</v>
      </c>
      <c r="T3079">
        <f t="shared" si="432"/>
        <v>-1</v>
      </c>
      <c r="U3079" s="1">
        <v>42786</v>
      </c>
      <c r="V3079" s="13">
        <f t="shared" si="433"/>
        <v>42767</v>
      </c>
      <c r="W3079" s="14">
        <f t="shared" si="434"/>
        <v>42786</v>
      </c>
      <c r="X3079" s="1" t="str">
        <f t="shared" si="435"/>
        <v>Monday</v>
      </c>
      <c r="Y3079" s="2">
        <v>0.40241898148148153</v>
      </c>
      <c r="Z3079" s="2">
        <f t="shared" si="436"/>
        <v>0.41666666666666663</v>
      </c>
      <c r="AA3079">
        <f>1</f>
        <v>1</v>
      </c>
      <c r="AB3079" s="1">
        <v>42786</v>
      </c>
      <c r="AC3079" s="13">
        <f t="shared" si="437"/>
        <v>42767</v>
      </c>
      <c r="AD3079" s="14">
        <f t="shared" si="438"/>
        <v>42786</v>
      </c>
      <c r="AE3079" s="1" t="str">
        <f t="shared" si="439"/>
        <v>Monday</v>
      </c>
      <c r="AF3079" s="2">
        <v>0.40891203703703699</v>
      </c>
      <c r="AG3079" s="2">
        <f t="shared" si="440"/>
        <v>0.41666666666666663</v>
      </c>
      <c r="AH3079" t="s">
        <v>27</v>
      </c>
    </row>
    <row r="3080" spans="1:34" x14ac:dyDescent="0.2">
      <c r="A3080">
        <v>1250783</v>
      </c>
      <c r="B3080" t="s">
        <v>20</v>
      </c>
      <c r="C3080" t="s">
        <v>28</v>
      </c>
      <c r="D3080" t="s">
        <v>22</v>
      </c>
      <c r="E3080">
        <v>53211</v>
      </c>
      <c r="F3080" t="s">
        <v>23</v>
      </c>
      <c r="G3080" t="s">
        <v>97</v>
      </c>
      <c r="H3080">
        <v>5487</v>
      </c>
      <c r="I3080" t="s">
        <v>67</v>
      </c>
      <c r="J3080">
        <f>VLOOKUP(I3080,[1]Key!$A$1:$C$72,2,FALSE)</f>
        <v>43.074890000000003</v>
      </c>
      <c r="K3080">
        <f>VLOOKUP(I3080,[1]Key!$A$1:$C$72,3,FALSE)</f>
        <v>-87.882810000000006</v>
      </c>
      <c r="L3080" t="s">
        <v>63</v>
      </c>
      <c r="M3080">
        <f>VLOOKUP(L3080,[1]Key!$A$1:$C$72,2,FALSE)</f>
        <v>43.078530000000001</v>
      </c>
      <c r="N3080">
        <f>VLOOKUP(L3080,[1]Key!$A$1:$C$72,3,FALSE)</f>
        <v>-87.882620000000003</v>
      </c>
      <c r="O3080">
        <v>2</v>
      </c>
      <c r="P3080">
        <v>0</v>
      </c>
      <c r="Q3080">
        <v>0.3</v>
      </c>
      <c r="R3080">
        <v>0.3</v>
      </c>
      <c r="S3080">
        <v>12</v>
      </c>
      <c r="T3080">
        <f t="shared" si="432"/>
        <v>-1</v>
      </c>
      <c r="U3080" s="1">
        <v>42786</v>
      </c>
      <c r="V3080" s="13">
        <f t="shared" si="433"/>
        <v>42767</v>
      </c>
      <c r="W3080" s="14">
        <f t="shared" si="434"/>
        <v>42786</v>
      </c>
      <c r="X3080" s="1" t="str">
        <f t="shared" si="435"/>
        <v>Monday</v>
      </c>
      <c r="Y3080" s="2">
        <v>0.58106481481481487</v>
      </c>
      <c r="Z3080" s="2">
        <f t="shared" si="436"/>
        <v>0.58333333333333326</v>
      </c>
      <c r="AA3080">
        <f>1</f>
        <v>1</v>
      </c>
      <c r="AB3080" s="1">
        <v>42786</v>
      </c>
      <c r="AC3080" s="13">
        <f t="shared" si="437"/>
        <v>42767</v>
      </c>
      <c r="AD3080" s="14">
        <f t="shared" si="438"/>
        <v>42786</v>
      </c>
      <c r="AE3080" s="1" t="str">
        <f t="shared" si="439"/>
        <v>Monday</v>
      </c>
      <c r="AF3080" s="2">
        <v>0.58239583333333333</v>
      </c>
      <c r="AG3080" s="2">
        <f t="shared" si="440"/>
        <v>0.58333333333333326</v>
      </c>
      <c r="AH3080" t="s">
        <v>27</v>
      </c>
    </row>
    <row r="3081" spans="1:34" x14ac:dyDescent="0.2">
      <c r="A3081">
        <v>1466945</v>
      </c>
      <c r="B3081" t="s">
        <v>20</v>
      </c>
      <c r="C3081" t="s">
        <v>28</v>
      </c>
      <c r="D3081" t="s">
        <v>22</v>
      </c>
      <c r="E3081">
        <v>53211</v>
      </c>
      <c r="F3081" t="s">
        <v>23</v>
      </c>
      <c r="G3081" t="s">
        <v>24</v>
      </c>
      <c r="H3081">
        <v>11123</v>
      </c>
      <c r="I3081" t="s">
        <v>93</v>
      </c>
      <c r="J3081">
        <f>VLOOKUP(I3081,[1]Key!$A$1:$C$72,2,FALSE)</f>
        <v>43.069021999999997</v>
      </c>
      <c r="K3081">
        <f>VLOOKUP(I3081,[1]Key!$A$1:$C$72,3,FALSE)</f>
        <v>-87.887940999999998</v>
      </c>
      <c r="L3081" t="s">
        <v>67</v>
      </c>
      <c r="M3081">
        <f>VLOOKUP(L3081,[1]Key!$A$1:$C$72,2,FALSE)</f>
        <v>43.074890000000003</v>
      </c>
      <c r="N3081">
        <f>VLOOKUP(L3081,[1]Key!$A$1:$C$72,3,FALSE)</f>
        <v>-87.882810000000006</v>
      </c>
      <c r="O3081">
        <v>9</v>
      </c>
      <c r="P3081">
        <v>0</v>
      </c>
      <c r="Q3081">
        <v>1.4</v>
      </c>
      <c r="R3081">
        <v>1.3</v>
      </c>
      <c r="S3081">
        <v>54</v>
      </c>
      <c r="T3081">
        <f t="shared" si="432"/>
        <v>-1</v>
      </c>
      <c r="U3081" s="1">
        <v>42786</v>
      </c>
      <c r="V3081" s="13">
        <f t="shared" si="433"/>
        <v>42767</v>
      </c>
      <c r="W3081" s="14">
        <f t="shared" si="434"/>
        <v>42786</v>
      </c>
      <c r="X3081" s="1" t="str">
        <f t="shared" si="435"/>
        <v>Monday</v>
      </c>
      <c r="Y3081" s="2">
        <v>0.58137731481481481</v>
      </c>
      <c r="Z3081" s="2">
        <f t="shared" si="436"/>
        <v>0.58333333333333326</v>
      </c>
      <c r="AA3081">
        <f>1</f>
        <v>1</v>
      </c>
      <c r="AB3081" s="1">
        <v>42786</v>
      </c>
      <c r="AC3081" s="13">
        <f t="shared" si="437"/>
        <v>42767</v>
      </c>
      <c r="AD3081" s="14">
        <f t="shared" si="438"/>
        <v>42786</v>
      </c>
      <c r="AE3081" s="1" t="str">
        <f t="shared" si="439"/>
        <v>Monday</v>
      </c>
      <c r="AF3081" s="2">
        <v>0.5875231481481481</v>
      </c>
      <c r="AG3081" s="2">
        <f t="shared" si="440"/>
        <v>0.58333333333333326</v>
      </c>
      <c r="AH3081" t="s">
        <v>27</v>
      </c>
    </row>
    <row r="3082" spans="1:34" x14ac:dyDescent="0.2">
      <c r="A3082">
        <v>563384</v>
      </c>
      <c r="B3082" t="s">
        <v>20</v>
      </c>
      <c r="C3082" t="s">
        <v>158</v>
      </c>
      <c r="D3082" t="s">
        <v>22</v>
      </c>
      <c r="E3082">
        <v>53188</v>
      </c>
      <c r="F3082" t="s">
        <v>23</v>
      </c>
      <c r="G3082" t="s">
        <v>24</v>
      </c>
      <c r="H3082">
        <v>5423</v>
      </c>
      <c r="I3082" t="s">
        <v>32</v>
      </c>
      <c r="J3082">
        <f>VLOOKUP(I3082,[1]Key!$A$1:$C$72,2,FALSE)</f>
        <v>43.038719999999998</v>
      </c>
      <c r="K3082">
        <f>VLOOKUP(I3082,[1]Key!$A$1:$C$72,3,FALSE)</f>
        <v>-87.905339999999995</v>
      </c>
      <c r="L3082" t="s">
        <v>43</v>
      </c>
      <c r="M3082">
        <f>VLOOKUP(L3082,[1]Key!$A$1:$C$72,2,FALSE)</f>
        <v>43.03886</v>
      </c>
      <c r="N3082">
        <f>VLOOKUP(L3082,[1]Key!$A$1:$C$72,3,FALSE)</f>
        <v>-87.902720000000002</v>
      </c>
      <c r="O3082">
        <v>55</v>
      </c>
      <c r="P3082">
        <v>0</v>
      </c>
      <c r="Q3082">
        <v>8.3000000000000007</v>
      </c>
      <c r="R3082">
        <v>7.8</v>
      </c>
      <c r="S3082">
        <v>330</v>
      </c>
      <c r="T3082">
        <f t="shared" si="432"/>
        <v>-1</v>
      </c>
      <c r="U3082" s="1">
        <v>42786</v>
      </c>
      <c r="V3082" s="13">
        <f t="shared" si="433"/>
        <v>42767</v>
      </c>
      <c r="W3082" s="14">
        <f t="shared" si="434"/>
        <v>42786</v>
      </c>
      <c r="X3082" s="1" t="str">
        <f t="shared" si="435"/>
        <v>Monday</v>
      </c>
      <c r="Y3082" s="2">
        <v>0.59945601851851849</v>
      </c>
      <c r="Z3082" s="2">
        <f t="shared" si="436"/>
        <v>0.58333333333333326</v>
      </c>
      <c r="AA3082">
        <f>1</f>
        <v>1</v>
      </c>
      <c r="AB3082" s="1">
        <v>42786</v>
      </c>
      <c r="AC3082" s="13">
        <f t="shared" si="437"/>
        <v>42767</v>
      </c>
      <c r="AD3082" s="14">
        <f t="shared" si="438"/>
        <v>42786</v>
      </c>
      <c r="AE3082" s="1" t="str">
        <f t="shared" si="439"/>
        <v>Monday</v>
      </c>
      <c r="AF3082" s="2">
        <v>0.63806712962962964</v>
      </c>
      <c r="AG3082" s="2">
        <f t="shared" si="440"/>
        <v>0.625</v>
      </c>
      <c r="AH3082" t="s">
        <v>27</v>
      </c>
    </row>
    <row r="3083" spans="1:34" x14ac:dyDescent="0.2">
      <c r="A3083">
        <v>1255543</v>
      </c>
      <c r="B3083" t="s">
        <v>20</v>
      </c>
      <c r="C3083" t="s">
        <v>117</v>
      </c>
      <c r="D3083" t="s">
        <v>22</v>
      </c>
      <c r="E3083">
        <v>53105</v>
      </c>
      <c r="F3083" t="s">
        <v>23</v>
      </c>
      <c r="G3083" t="s">
        <v>97</v>
      </c>
      <c r="H3083">
        <v>307</v>
      </c>
      <c r="I3083" t="s">
        <v>81</v>
      </c>
      <c r="J3083">
        <f>VLOOKUP(I3083,[1]Key!$A$1:$C$72,2,FALSE)</f>
        <v>43.06033</v>
      </c>
      <c r="K3083">
        <f>VLOOKUP(I3083,[1]Key!$A$1:$C$72,3,FALSE)</f>
        <v>-87.89546</v>
      </c>
      <c r="L3083" t="s">
        <v>87</v>
      </c>
      <c r="M3083">
        <f>VLOOKUP(L3083,[1]Key!$A$1:$C$72,2,FALSE)</f>
        <v>43.077359999999999</v>
      </c>
      <c r="N3083">
        <f>VLOOKUP(L3083,[1]Key!$A$1:$C$72,3,FALSE)</f>
        <v>-87.880769999999998</v>
      </c>
      <c r="O3083">
        <v>15</v>
      </c>
      <c r="P3083">
        <v>0</v>
      </c>
      <c r="Q3083">
        <v>2.2999999999999998</v>
      </c>
      <c r="R3083">
        <v>2.1</v>
      </c>
      <c r="S3083">
        <v>90</v>
      </c>
      <c r="T3083">
        <f t="shared" si="432"/>
        <v>-1</v>
      </c>
      <c r="U3083" s="1">
        <v>42786</v>
      </c>
      <c r="V3083" s="13">
        <f t="shared" si="433"/>
        <v>42767</v>
      </c>
      <c r="W3083" s="14">
        <f t="shared" si="434"/>
        <v>42786</v>
      </c>
      <c r="X3083" s="1" t="str">
        <f t="shared" si="435"/>
        <v>Monday</v>
      </c>
      <c r="Y3083" s="2">
        <v>0.62805555555555559</v>
      </c>
      <c r="Z3083" s="2">
        <f t="shared" si="436"/>
        <v>0.625</v>
      </c>
      <c r="AA3083">
        <f>1</f>
        <v>1</v>
      </c>
      <c r="AB3083" s="1">
        <v>42786</v>
      </c>
      <c r="AC3083" s="13">
        <f t="shared" si="437"/>
        <v>42767</v>
      </c>
      <c r="AD3083" s="14">
        <f t="shared" si="438"/>
        <v>42786</v>
      </c>
      <c r="AE3083" s="1" t="str">
        <f t="shared" si="439"/>
        <v>Monday</v>
      </c>
      <c r="AF3083" s="2">
        <v>0.6386574074074074</v>
      </c>
      <c r="AG3083" s="2">
        <f t="shared" si="440"/>
        <v>0.625</v>
      </c>
      <c r="AH3083" t="s">
        <v>27</v>
      </c>
    </row>
    <row r="3084" spans="1:34" x14ac:dyDescent="0.2">
      <c r="A3084">
        <v>825934</v>
      </c>
      <c r="B3084" t="s">
        <v>20</v>
      </c>
      <c r="C3084" t="s">
        <v>28</v>
      </c>
      <c r="D3084" t="s">
        <v>22</v>
      </c>
      <c r="E3084">
        <v>53208</v>
      </c>
      <c r="F3084" t="s">
        <v>23</v>
      </c>
      <c r="G3084" t="s">
        <v>24</v>
      </c>
      <c r="H3084">
        <v>959</v>
      </c>
      <c r="I3084" t="s">
        <v>29</v>
      </c>
      <c r="J3084">
        <f>VLOOKUP(I3084,[1]Key!$A$1:$C$72,2,FALSE)</f>
        <v>43.042490000000001</v>
      </c>
      <c r="K3084">
        <f>VLOOKUP(I3084,[1]Key!$A$1:$C$72,3,FALSE)</f>
        <v>-87.909959999999998</v>
      </c>
      <c r="L3084" t="s">
        <v>48</v>
      </c>
      <c r="M3084">
        <f>VLOOKUP(L3084,[1]Key!$A$1:$C$72,2,FALSE)</f>
        <v>43.05097</v>
      </c>
      <c r="N3084">
        <f>VLOOKUP(L3084,[1]Key!$A$1:$C$72,3,FALSE)</f>
        <v>-87.906440000000003</v>
      </c>
      <c r="O3084">
        <v>6</v>
      </c>
      <c r="P3084">
        <v>0</v>
      </c>
      <c r="Q3084">
        <v>0.9</v>
      </c>
      <c r="R3084">
        <v>0.9</v>
      </c>
      <c r="S3084">
        <v>36</v>
      </c>
      <c r="T3084">
        <f t="shared" si="432"/>
        <v>-1</v>
      </c>
      <c r="U3084" s="1">
        <v>42786</v>
      </c>
      <c r="V3084" s="13">
        <f t="shared" si="433"/>
        <v>42767</v>
      </c>
      <c r="W3084" s="14">
        <f t="shared" si="434"/>
        <v>42786</v>
      </c>
      <c r="X3084" s="1" t="str">
        <f t="shared" si="435"/>
        <v>Monday</v>
      </c>
      <c r="Y3084" s="2">
        <v>0.70968749999999992</v>
      </c>
      <c r="Z3084" s="2">
        <f t="shared" si="436"/>
        <v>0.70833333333333326</v>
      </c>
      <c r="AA3084">
        <f>1</f>
        <v>1</v>
      </c>
      <c r="AB3084" s="1">
        <v>42786</v>
      </c>
      <c r="AC3084" s="13">
        <f t="shared" si="437"/>
        <v>42767</v>
      </c>
      <c r="AD3084" s="14">
        <f t="shared" si="438"/>
        <v>42786</v>
      </c>
      <c r="AE3084" s="1" t="str">
        <f t="shared" si="439"/>
        <v>Monday</v>
      </c>
      <c r="AF3084" s="2">
        <v>0.71353009259259259</v>
      </c>
      <c r="AG3084" s="2">
        <f t="shared" si="440"/>
        <v>0.70833333333333326</v>
      </c>
      <c r="AH3084" t="s">
        <v>27</v>
      </c>
    </row>
    <row r="3085" spans="1:34" x14ac:dyDescent="0.2">
      <c r="A3085">
        <v>1417084</v>
      </c>
      <c r="B3085" t="s">
        <v>20</v>
      </c>
      <c r="C3085" t="s">
        <v>140</v>
      </c>
      <c r="D3085" t="s">
        <v>22</v>
      </c>
      <c r="E3085">
        <v>53188</v>
      </c>
      <c r="F3085" t="s">
        <v>23</v>
      </c>
      <c r="G3085" t="s">
        <v>24</v>
      </c>
      <c r="H3085">
        <v>88</v>
      </c>
      <c r="I3085" t="s">
        <v>67</v>
      </c>
      <c r="J3085">
        <f>VLOOKUP(I3085,[1]Key!$A$1:$C$72,2,FALSE)</f>
        <v>43.074890000000003</v>
      </c>
      <c r="K3085">
        <f>VLOOKUP(I3085,[1]Key!$A$1:$C$72,3,FALSE)</f>
        <v>-87.882810000000006</v>
      </c>
      <c r="L3085" t="s">
        <v>93</v>
      </c>
      <c r="M3085">
        <f>VLOOKUP(L3085,[1]Key!$A$1:$C$72,2,FALSE)</f>
        <v>43.069021999999997</v>
      </c>
      <c r="N3085">
        <f>VLOOKUP(L3085,[1]Key!$A$1:$C$72,3,FALSE)</f>
        <v>-87.887940999999998</v>
      </c>
      <c r="O3085">
        <v>4</v>
      </c>
      <c r="P3085">
        <v>0</v>
      </c>
      <c r="Q3085">
        <v>0.6</v>
      </c>
      <c r="R3085">
        <v>0.6</v>
      </c>
      <c r="S3085">
        <v>24</v>
      </c>
      <c r="T3085">
        <f t="shared" si="432"/>
        <v>-1</v>
      </c>
      <c r="U3085" s="1">
        <v>42786</v>
      </c>
      <c r="V3085" s="13">
        <f t="shared" si="433"/>
        <v>42767</v>
      </c>
      <c r="W3085" s="14">
        <f t="shared" si="434"/>
        <v>42786</v>
      </c>
      <c r="X3085" s="1" t="str">
        <f t="shared" si="435"/>
        <v>Monday</v>
      </c>
      <c r="Y3085" s="2">
        <v>0.71246527777777768</v>
      </c>
      <c r="Z3085" s="2">
        <f t="shared" si="436"/>
        <v>0.70833333333333326</v>
      </c>
      <c r="AA3085">
        <f>1</f>
        <v>1</v>
      </c>
      <c r="AB3085" s="1">
        <v>42786</v>
      </c>
      <c r="AC3085" s="13">
        <f t="shared" si="437"/>
        <v>42767</v>
      </c>
      <c r="AD3085" s="14">
        <f t="shared" si="438"/>
        <v>42786</v>
      </c>
      <c r="AE3085" s="1" t="str">
        <f t="shared" si="439"/>
        <v>Monday</v>
      </c>
      <c r="AF3085" s="2">
        <v>0.71476851851851853</v>
      </c>
      <c r="AG3085" s="2">
        <f t="shared" si="440"/>
        <v>0.70833333333333326</v>
      </c>
      <c r="AH3085" t="s">
        <v>27</v>
      </c>
    </row>
    <row r="3086" spans="1:34" x14ac:dyDescent="0.2">
      <c r="A3086">
        <v>1276651</v>
      </c>
      <c r="B3086" t="s">
        <v>20</v>
      </c>
      <c r="C3086" t="s">
        <v>28</v>
      </c>
      <c r="D3086" t="s">
        <v>22</v>
      </c>
      <c r="E3086">
        <v>53211</v>
      </c>
      <c r="F3086" t="s">
        <v>23</v>
      </c>
      <c r="G3086" t="s">
        <v>24</v>
      </c>
      <c r="H3086">
        <v>2968</v>
      </c>
      <c r="I3086" t="s">
        <v>47</v>
      </c>
      <c r="J3086">
        <f>VLOOKUP(I3086,[1]Key!$A$1:$C$72,2,FALSE)</f>
        <v>43.049230000000001</v>
      </c>
      <c r="K3086">
        <f>VLOOKUP(I3086,[1]Key!$A$1:$C$72,3,FALSE)</f>
        <v>-87.911940000000001</v>
      </c>
      <c r="L3086" t="s">
        <v>87</v>
      </c>
      <c r="M3086">
        <f>VLOOKUP(L3086,[1]Key!$A$1:$C$72,2,FALSE)</f>
        <v>43.077359999999999</v>
      </c>
      <c r="N3086">
        <f>VLOOKUP(L3086,[1]Key!$A$1:$C$72,3,FALSE)</f>
        <v>-87.880769999999998</v>
      </c>
      <c r="O3086">
        <v>25</v>
      </c>
      <c r="P3086">
        <v>0</v>
      </c>
      <c r="Q3086">
        <v>3.8</v>
      </c>
      <c r="R3086">
        <v>3.6</v>
      </c>
      <c r="S3086">
        <v>150</v>
      </c>
      <c r="T3086">
        <f t="shared" si="432"/>
        <v>-1</v>
      </c>
      <c r="U3086" s="1">
        <v>42786</v>
      </c>
      <c r="V3086" s="13">
        <f t="shared" si="433"/>
        <v>42767</v>
      </c>
      <c r="W3086" s="14">
        <f t="shared" si="434"/>
        <v>42786</v>
      </c>
      <c r="X3086" s="1" t="str">
        <f t="shared" si="435"/>
        <v>Monday</v>
      </c>
      <c r="Y3086" s="2">
        <v>0.7411226851851852</v>
      </c>
      <c r="Z3086" s="2">
        <f t="shared" si="436"/>
        <v>0.75</v>
      </c>
      <c r="AA3086">
        <f>1</f>
        <v>1</v>
      </c>
      <c r="AB3086" s="1">
        <v>42786</v>
      </c>
      <c r="AC3086" s="13">
        <f t="shared" si="437"/>
        <v>42767</v>
      </c>
      <c r="AD3086" s="14">
        <f t="shared" si="438"/>
        <v>42786</v>
      </c>
      <c r="AE3086" s="1" t="str">
        <f t="shared" si="439"/>
        <v>Monday</v>
      </c>
      <c r="AF3086" s="2">
        <v>0.75839120370370372</v>
      </c>
      <c r="AG3086" s="2">
        <f t="shared" si="440"/>
        <v>0.75</v>
      </c>
      <c r="AH3086" t="s">
        <v>27</v>
      </c>
    </row>
    <row r="3087" spans="1:34" x14ac:dyDescent="0.2">
      <c r="A3087">
        <v>1408049</v>
      </c>
      <c r="B3087" t="s">
        <v>20</v>
      </c>
      <c r="C3087" t="s">
        <v>28</v>
      </c>
      <c r="D3087" t="s">
        <v>22</v>
      </c>
      <c r="E3087">
        <v>53202</v>
      </c>
      <c r="F3087" t="s">
        <v>23</v>
      </c>
      <c r="G3087" t="s">
        <v>24</v>
      </c>
      <c r="H3087">
        <v>81</v>
      </c>
      <c r="I3087" t="s">
        <v>33</v>
      </c>
      <c r="J3087">
        <f>VLOOKUP(I3087,[1]Key!$A$1:$C$72,2,FALSE)</f>
        <v>43.034619999999997</v>
      </c>
      <c r="K3087">
        <f>VLOOKUP(I3087,[1]Key!$A$1:$C$72,3,FALSE)</f>
        <v>-87.917500000000004</v>
      </c>
      <c r="L3087" t="s">
        <v>40</v>
      </c>
      <c r="M3087">
        <f>VLOOKUP(L3087,[1]Key!$A$1:$C$72,2,FALSE)</f>
        <v>43.031480000000002</v>
      </c>
      <c r="N3087">
        <f>VLOOKUP(L3087,[1]Key!$A$1:$C$72,3,FALSE)</f>
        <v>-87.908169999999998</v>
      </c>
      <c r="O3087">
        <v>8</v>
      </c>
      <c r="P3087">
        <v>0</v>
      </c>
      <c r="Q3087">
        <v>1.2</v>
      </c>
      <c r="R3087">
        <v>1.1000000000000001</v>
      </c>
      <c r="S3087">
        <v>48</v>
      </c>
      <c r="T3087">
        <f t="shared" si="432"/>
        <v>-1</v>
      </c>
      <c r="U3087" s="1">
        <v>42786</v>
      </c>
      <c r="V3087" s="13">
        <f t="shared" si="433"/>
        <v>42767</v>
      </c>
      <c r="W3087" s="14">
        <f t="shared" si="434"/>
        <v>42786</v>
      </c>
      <c r="X3087" s="1" t="str">
        <f t="shared" si="435"/>
        <v>Monday</v>
      </c>
      <c r="Y3087" s="2">
        <v>0.86067129629629635</v>
      </c>
      <c r="Z3087" s="2">
        <f t="shared" si="436"/>
        <v>0.875</v>
      </c>
      <c r="AA3087">
        <f>1</f>
        <v>1</v>
      </c>
      <c r="AB3087" s="1">
        <v>42786</v>
      </c>
      <c r="AC3087" s="13">
        <f t="shared" si="437"/>
        <v>42767</v>
      </c>
      <c r="AD3087" s="14">
        <f t="shared" si="438"/>
        <v>42786</v>
      </c>
      <c r="AE3087" s="1" t="str">
        <f t="shared" si="439"/>
        <v>Monday</v>
      </c>
      <c r="AF3087" s="2">
        <v>0.86627314814814815</v>
      </c>
      <c r="AG3087" s="2">
        <f t="shared" si="440"/>
        <v>0.875</v>
      </c>
      <c r="AH3087" t="s">
        <v>27</v>
      </c>
    </row>
    <row r="3088" spans="1:34" x14ac:dyDescent="0.2">
      <c r="A3088">
        <v>1483928</v>
      </c>
      <c r="B3088" t="s">
        <v>20</v>
      </c>
      <c r="C3088" t="s">
        <v>133</v>
      </c>
      <c r="D3088" t="s">
        <v>22</v>
      </c>
      <c r="E3088">
        <v>53092</v>
      </c>
      <c r="F3088" t="s">
        <v>23</v>
      </c>
      <c r="G3088" t="s">
        <v>24</v>
      </c>
      <c r="H3088">
        <v>42</v>
      </c>
      <c r="I3088" t="s">
        <v>93</v>
      </c>
      <c r="J3088">
        <f>VLOOKUP(I3088,[1]Key!$A$1:$C$72,2,FALSE)</f>
        <v>43.069021999999997</v>
      </c>
      <c r="K3088">
        <f>VLOOKUP(I3088,[1]Key!$A$1:$C$72,3,FALSE)</f>
        <v>-87.887940999999998</v>
      </c>
      <c r="L3088" t="s">
        <v>60</v>
      </c>
      <c r="M3088">
        <f>VLOOKUP(L3088,[1]Key!$A$1:$C$72,2,FALSE)</f>
        <v>43.066893999999998</v>
      </c>
      <c r="N3088">
        <f>VLOOKUP(L3088,[1]Key!$A$1:$C$72,3,FALSE)</f>
        <v>-87.877936000000005</v>
      </c>
      <c r="O3088">
        <v>7</v>
      </c>
      <c r="P3088">
        <v>0</v>
      </c>
      <c r="Q3088">
        <v>1.1000000000000001</v>
      </c>
      <c r="R3088">
        <v>1</v>
      </c>
      <c r="S3088">
        <v>42</v>
      </c>
      <c r="T3088">
        <f t="shared" si="432"/>
        <v>-1</v>
      </c>
      <c r="U3088" s="1">
        <v>42777</v>
      </c>
      <c r="V3088" s="13">
        <f t="shared" si="433"/>
        <v>42767</v>
      </c>
      <c r="W3088" s="14">
        <f t="shared" si="434"/>
        <v>42777</v>
      </c>
      <c r="X3088" s="1" t="str">
        <f t="shared" si="435"/>
        <v>Saturday</v>
      </c>
      <c r="Y3088" s="2">
        <v>0.47275462962962966</v>
      </c>
      <c r="Z3088" s="2">
        <f t="shared" si="436"/>
        <v>0.45833333333333331</v>
      </c>
      <c r="AA3088">
        <f>1</f>
        <v>1</v>
      </c>
      <c r="AB3088" s="1">
        <v>42777</v>
      </c>
      <c r="AC3088" s="13">
        <f t="shared" si="437"/>
        <v>42767</v>
      </c>
      <c r="AD3088" s="14">
        <f t="shared" si="438"/>
        <v>42777</v>
      </c>
      <c r="AE3088" s="1" t="str">
        <f t="shared" si="439"/>
        <v>Saturday</v>
      </c>
      <c r="AF3088" s="2">
        <v>0.47762731481481485</v>
      </c>
      <c r="AG3088" s="2">
        <f t="shared" si="440"/>
        <v>0.45833333333333331</v>
      </c>
      <c r="AH3088" t="s">
        <v>27</v>
      </c>
    </row>
    <row r="3089" spans="1:34" x14ac:dyDescent="0.2">
      <c r="A3089">
        <v>1224715</v>
      </c>
      <c r="B3089" t="s">
        <v>20</v>
      </c>
      <c r="C3089" t="s">
        <v>28</v>
      </c>
      <c r="D3089" t="s">
        <v>22</v>
      </c>
      <c r="E3089">
        <v>53212</v>
      </c>
      <c r="F3089" t="s">
        <v>23</v>
      </c>
      <c r="G3089" t="s">
        <v>24</v>
      </c>
      <c r="H3089">
        <v>5454</v>
      </c>
      <c r="I3089" t="s">
        <v>65</v>
      </c>
      <c r="J3089">
        <f>VLOOKUP(I3089,[1]Key!$A$1:$C$72,2,FALSE)</f>
        <v>43.060786</v>
      </c>
      <c r="K3089">
        <f>VLOOKUP(I3089,[1]Key!$A$1:$C$72,3,FALSE)</f>
        <v>-87.883825999999999</v>
      </c>
      <c r="L3089" t="s">
        <v>81</v>
      </c>
      <c r="M3089">
        <f>VLOOKUP(L3089,[1]Key!$A$1:$C$72,2,FALSE)</f>
        <v>43.06033</v>
      </c>
      <c r="N3089">
        <f>VLOOKUP(L3089,[1]Key!$A$1:$C$72,3,FALSE)</f>
        <v>-87.89546</v>
      </c>
      <c r="O3089">
        <v>3</v>
      </c>
      <c r="P3089">
        <v>0</v>
      </c>
      <c r="Q3089">
        <v>0.5</v>
      </c>
      <c r="R3089">
        <v>0.4</v>
      </c>
      <c r="S3089">
        <v>18</v>
      </c>
      <c r="T3089">
        <f t="shared" si="432"/>
        <v>-1</v>
      </c>
      <c r="U3089" s="1">
        <v>42777</v>
      </c>
      <c r="V3089" s="13">
        <f t="shared" si="433"/>
        <v>42767</v>
      </c>
      <c r="W3089" s="14">
        <f t="shared" si="434"/>
        <v>42777</v>
      </c>
      <c r="X3089" s="1" t="str">
        <f t="shared" si="435"/>
        <v>Saturday</v>
      </c>
      <c r="Y3089" s="2">
        <v>0.55533564814814818</v>
      </c>
      <c r="Z3089" s="2">
        <f t="shared" si="436"/>
        <v>0.54166666666666663</v>
      </c>
      <c r="AA3089">
        <f>1</f>
        <v>1</v>
      </c>
      <c r="AB3089" s="1">
        <v>42777</v>
      </c>
      <c r="AC3089" s="13">
        <f t="shared" si="437"/>
        <v>42767</v>
      </c>
      <c r="AD3089" s="14">
        <f t="shared" si="438"/>
        <v>42777</v>
      </c>
      <c r="AE3089" s="1" t="str">
        <f t="shared" si="439"/>
        <v>Saturday</v>
      </c>
      <c r="AF3089" s="2">
        <v>0.55756944444444445</v>
      </c>
      <c r="AG3089" s="2">
        <f t="shared" si="440"/>
        <v>0.54166666666666663</v>
      </c>
      <c r="AH3089" t="s">
        <v>27</v>
      </c>
    </row>
    <row r="3090" spans="1:34" x14ac:dyDescent="0.2">
      <c r="A3090">
        <v>1004775</v>
      </c>
      <c r="B3090" t="s">
        <v>20</v>
      </c>
      <c r="C3090" t="s">
        <v>28</v>
      </c>
      <c r="D3090" t="s">
        <v>22</v>
      </c>
      <c r="E3090">
        <v>53202</v>
      </c>
      <c r="F3090" t="s">
        <v>23</v>
      </c>
      <c r="G3090" t="s">
        <v>24</v>
      </c>
      <c r="H3090">
        <v>263</v>
      </c>
      <c r="I3090" t="s">
        <v>93</v>
      </c>
      <c r="J3090">
        <f>VLOOKUP(I3090,[1]Key!$A$1:$C$72,2,FALSE)</f>
        <v>43.069021999999997</v>
      </c>
      <c r="K3090">
        <f>VLOOKUP(I3090,[1]Key!$A$1:$C$72,3,FALSE)</f>
        <v>-87.887940999999998</v>
      </c>
      <c r="L3090" t="s">
        <v>41</v>
      </c>
      <c r="M3090">
        <f>VLOOKUP(L3090,[1]Key!$A$1:$C$72,2,FALSE)</f>
        <v>43.04824</v>
      </c>
      <c r="N3090">
        <f>VLOOKUP(L3090,[1]Key!$A$1:$C$72,3,FALSE)</f>
        <v>-87.904970000000006</v>
      </c>
      <c r="O3090">
        <v>30</v>
      </c>
      <c r="P3090">
        <v>0</v>
      </c>
      <c r="Q3090">
        <v>4.5</v>
      </c>
      <c r="R3090">
        <v>4.3</v>
      </c>
      <c r="S3090">
        <v>180</v>
      </c>
      <c r="T3090">
        <f t="shared" si="432"/>
        <v>-1</v>
      </c>
      <c r="U3090" s="1">
        <v>42777</v>
      </c>
      <c r="V3090" s="13">
        <f t="shared" si="433"/>
        <v>42767</v>
      </c>
      <c r="W3090" s="14">
        <f t="shared" si="434"/>
        <v>42777</v>
      </c>
      <c r="X3090" s="1" t="str">
        <f t="shared" si="435"/>
        <v>Saturday</v>
      </c>
      <c r="Y3090" s="2">
        <v>0.60098379629629628</v>
      </c>
      <c r="Z3090" s="2">
        <f t="shared" si="436"/>
        <v>0.58333333333333326</v>
      </c>
      <c r="AA3090">
        <f>1</f>
        <v>1</v>
      </c>
      <c r="AB3090" s="1">
        <v>42777</v>
      </c>
      <c r="AC3090" s="13">
        <f t="shared" si="437"/>
        <v>42767</v>
      </c>
      <c r="AD3090" s="14">
        <f t="shared" si="438"/>
        <v>42777</v>
      </c>
      <c r="AE3090" s="1" t="str">
        <f t="shared" si="439"/>
        <v>Saturday</v>
      </c>
      <c r="AF3090" s="2">
        <v>0.62153935185185183</v>
      </c>
      <c r="AG3090" s="2">
        <f t="shared" si="440"/>
        <v>0.625</v>
      </c>
      <c r="AH3090" t="s">
        <v>27</v>
      </c>
    </row>
    <row r="3091" spans="1:34" x14ac:dyDescent="0.2">
      <c r="A3091">
        <v>1387054</v>
      </c>
      <c r="B3091" t="s">
        <v>20</v>
      </c>
      <c r="C3091" t="s">
        <v>21</v>
      </c>
      <c r="D3091" t="s">
        <v>22</v>
      </c>
      <c r="E3091">
        <v>53213</v>
      </c>
      <c r="F3091" t="s">
        <v>23</v>
      </c>
      <c r="G3091" t="s">
        <v>24</v>
      </c>
      <c r="H3091">
        <v>11111</v>
      </c>
      <c r="I3091" t="s">
        <v>56</v>
      </c>
      <c r="J3091">
        <f>VLOOKUP(I3091,[1]Key!$A$1:$C$72,2,FALSE)</f>
        <v>43.059550000000002</v>
      </c>
      <c r="K3091">
        <f>VLOOKUP(I3091,[1]Key!$A$1:$C$72,3,FALSE)</f>
        <v>-88.008840000000006</v>
      </c>
      <c r="L3091" t="s">
        <v>25</v>
      </c>
      <c r="M3091">
        <f>VLOOKUP(L3091,[1]Key!$A$1:$C$72,2,FALSE)</f>
        <v>43.06044</v>
      </c>
      <c r="N3091">
        <f>VLOOKUP(L3091,[1]Key!$A$1:$C$72,3,FALSE)</f>
        <v>-88.016239999999996</v>
      </c>
      <c r="O3091">
        <v>45</v>
      </c>
      <c r="P3091">
        <v>0</v>
      </c>
      <c r="Q3091">
        <v>6.8</v>
      </c>
      <c r="R3091">
        <v>6.4</v>
      </c>
      <c r="S3091">
        <v>270</v>
      </c>
      <c r="T3091">
        <f t="shared" si="432"/>
        <v>-1</v>
      </c>
      <c r="U3091" s="1">
        <v>42777</v>
      </c>
      <c r="V3091" s="13">
        <f t="shared" si="433"/>
        <v>42767</v>
      </c>
      <c r="W3091" s="14">
        <f t="shared" si="434"/>
        <v>42777</v>
      </c>
      <c r="X3091" s="1" t="str">
        <f t="shared" si="435"/>
        <v>Saturday</v>
      </c>
      <c r="Y3091" s="2">
        <v>0.63797453703703699</v>
      </c>
      <c r="Z3091" s="2">
        <f t="shared" si="436"/>
        <v>0.625</v>
      </c>
      <c r="AA3091">
        <f>1</f>
        <v>1</v>
      </c>
      <c r="AB3091" s="1">
        <v>42777</v>
      </c>
      <c r="AC3091" s="13">
        <f t="shared" si="437"/>
        <v>42767</v>
      </c>
      <c r="AD3091" s="14">
        <f t="shared" si="438"/>
        <v>42777</v>
      </c>
      <c r="AE3091" s="1" t="str">
        <f t="shared" si="439"/>
        <v>Saturday</v>
      </c>
      <c r="AF3091" s="2">
        <v>0.66913194444444446</v>
      </c>
      <c r="AG3091" s="2">
        <f t="shared" si="440"/>
        <v>0.66666666666666663</v>
      </c>
      <c r="AH3091" t="s">
        <v>27</v>
      </c>
    </row>
    <row r="3092" spans="1:34" x14ac:dyDescent="0.2">
      <c r="A3092">
        <v>1425087</v>
      </c>
      <c r="B3092" t="s">
        <v>20</v>
      </c>
      <c r="C3092" t="s">
        <v>96</v>
      </c>
      <c r="D3092" t="s">
        <v>22</v>
      </c>
      <c r="E3092">
        <v>53212</v>
      </c>
      <c r="F3092" t="s">
        <v>23</v>
      </c>
      <c r="G3092" t="s">
        <v>24</v>
      </c>
      <c r="H3092">
        <v>5546</v>
      </c>
      <c r="I3092" t="s">
        <v>39</v>
      </c>
      <c r="J3092">
        <f>VLOOKUP(I3092,[1]Key!$A$1:$C$72,2,FALSE)</f>
        <v>43.03913</v>
      </c>
      <c r="K3092">
        <f>VLOOKUP(I3092,[1]Key!$A$1:$C$72,3,FALSE)</f>
        <v>-87.916150000000002</v>
      </c>
      <c r="L3092" t="s">
        <v>81</v>
      </c>
      <c r="M3092">
        <f>VLOOKUP(L3092,[1]Key!$A$1:$C$72,2,FALSE)</f>
        <v>43.06033</v>
      </c>
      <c r="N3092">
        <f>VLOOKUP(L3092,[1]Key!$A$1:$C$72,3,FALSE)</f>
        <v>-87.89546</v>
      </c>
      <c r="O3092">
        <v>14</v>
      </c>
      <c r="P3092">
        <v>0</v>
      </c>
      <c r="Q3092">
        <v>2.1</v>
      </c>
      <c r="R3092">
        <v>2</v>
      </c>
      <c r="S3092">
        <v>84</v>
      </c>
      <c r="T3092">
        <f t="shared" si="432"/>
        <v>-1</v>
      </c>
      <c r="U3092" s="1">
        <v>42777</v>
      </c>
      <c r="V3092" s="13">
        <f t="shared" si="433"/>
        <v>42767</v>
      </c>
      <c r="W3092" s="14">
        <f t="shared" si="434"/>
        <v>42777</v>
      </c>
      <c r="X3092" s="1" t="str">
        <f t="shared" si="435"/>
        <v>Saturday</v>
      </c>
      <c r="Y3092" s="2">
        <v>0.66628472222222224</v>
      </c>
      <c r="Z3092" s="2">
        <f t="shared" si="436"/>
        <v>0.66666666666666663</v>
      </c>
      <c r="AA3092">
        <f>1</f>
        <v>1</v>
      </c>
      <c r="AB3092" s="1">
        <v>42777</v>
      </c>
      <c r="AC3092" s="13">
        <f t="shared" si="437"/>
        <v>42767</v>
      </c>
      <c r="AD3092" s="14">
        <f t="shared" si="438"/>
        <v>42777</v>
      </c>
      <c r="AE3092" s="1" t="str">
        <f t="shared" si="439"/>
        <v>Saturday</v>
      </c>
      <c r="AF3092" s="2">
        <v>0.67621527777777779</v>
      </c>
      <c r="AG3092" s="2">
        <f t="shared" si="440"/>
        <v>0.66666666666666663</v>
      </c>
      <c r="AH3092" t="s">
        <v>27</v>
      </c>
    </row>
    <row r="3093" spans="1:34" x14ac:dyDescent="0.2">
      <c r="A3093">
        <v>1344495</v>
      </c>
      <c r="B3093" t="s">
        <v>20</v>
      </c>
      <c r="C3093" t="s">
        <v>112</v>
      </c>
      <c r="D3093" t="s">
        <v>22</v>
      </c>
      <c r="E3093">
        <v>53144</v>
      </c>
      <c r="F3093" t="s">
        <v>23</v>
      </c>
      <c r="G3093" t="s">
        <v>24</v>
      </c>
      <c r="H3093">
        <v>5511</v>
      </c>
      <c r="I3093" t="s">
        <v>78</v>
      </c>
      <c r="J3093">
        <f>VLOOKUP(I3093,[1]Key!$A$1:$C$72,2,FALSE)</f>
        <v>43.060250000000003</v>
      </c>
      <c r="K3093">
        <f>VLOOKUP(I3093,[1]Key!$A$1:$C$72,3,FALSE)</f>
        <v>-87.892169999999993</v>
      </c>
      <c r="L3093" t="s">
        <v>81</v>
      </c>
      <c r="M3093">
        <f>VLOOKUP(L3093,[1]Key!$A$1:$C$72,2,FALSE)</f>
        <v>43.06033</v>
      </c>
      <c r="N3093">
        <f>VLOOKUP(L3093,[1]Key!$A$1:$C$72,3,FALSE)</f>
        <v>-87.89546</v>
      </c>
      <c r="O3093">
        <v>2</v>
      </c>
      <c r="P3093">
        <v>0</v>
      </c>
      <c r="Q3093">
        <v>0.3</v>
      </c>
      <c r="R3093">
        <v>0.3</v>
      </c>
      <c r="S3093">
        <v>12</v>
      </c>
      <c r="T3093">
        <f t="shared" si="432"/>
        <v>-1</v>
      </c>
      <c r="U3093" s="1">
        <v>42777</v>
      </c>
      <c r="V3093" s="13">
        <f t="shared" si="433"/>
        <v>42767</v>
      </c>
      <c r="W3093" s="14">
        <f t="shared" si="434"/>
        <v>42777</v>
      </c>
      <c r="X3093" s="1" t="str">
        <f t="shared" si="435"/>
        <v>Saturday</v>
      </c>
      <c r="Y3093" s="2">
        <v>0.9932523148148148</v>
      </c>
      <c r="Z3093" s="2">
        <f t="shared" si="436"/>
        <v>1</v>
      </c>
      <c r="AA3093">
        <f>1</f>
        <v>1</v>
      </c>
      <c r="AB3093" s="1">
        <v>42777</v>
      </c>
      <c r="AC3093" s="13">
        <f t="shared" si="437"/>
        <v>42767</v>
      </c>
      <c r="AD3093" s="14">
        <f t="shared" si="438"/>
        <v>42777</v>
      </c>
      <c r="AE3093" s="1" t="str">
        <f t="shared" si="439"/>
        <v>Saturday</v>
      </c>
      <c r="AF3093" s="2">
        <v>0.99445601851851861</v>
      </c>
      <c r="AG3093" s="2">
        <f t="shared" si="440"/>
        <v>1</v>
      </c>
      <c r="AH3093" t="s">
        <v>27</v>
      </c>
    </row>
    <row r="3094" spans="1:34" x14ac:dyDescent="0.2">
      <c r="A3094">
        <v>1365846</v>
      </c>
      <c r="B3094" t="s">
        <v>20</v>
      </c>
      <c r="C3094" t="s">
        <v>100</v>
      </c>
      <c r="D3094" t="s">
        <v>22</v>
      </c>
      <c r="E3094">
        <v>53233</v>
      </c>
      <c r="F3094" t="s">
        <v>23</v>
      </c>
      <c r="G3094" t="s">
        <v>24</v>
      </c>
      <c r="H3094">
        <v>5549</v>
      </c>
      <c r="I3094" t="s">
        <v>36</v>
      </c>
      <c r="J3094">
        <f>VLOOKUP(I3094,[1]Key!$A$1:$C$72,2,FALSE)</f>
        <v>43.038580000000003</v>
      </c>
      <c r="K3094">
        <f>VLOOKUP(I3094,[1]Key!$A$1:$C$72,3,FALSE)</f>
        <v>-87.90934</v>
      </c>
      <c r="L3094" t="s">
        <v>74</v>
      </c>
      <c r="M3094">
        <f>VLOOKUP(L3094,[1]Key!$A$1:$C$72,2,FALSE)</f>
        <v>43.040154000000001</v>
      </c>
      <c r="N3094">
        <f>VLOOKUP(L3094,[1]Key!$A$1:$C$72,3,FALSE)</f>
        <v>-87.932113000000001</v>
      </c>
      <c r="O3094">
        <v>11</v>
      </c>
      <c r="P3094">
        <v>0</v>
      </c>
      <c r="Q3094">
        <v>1.7</v>
      </c>
      <c r="R3094">
        <v>1.6</v>
      </c>
      <c r="S3094">
        <v>66</v>
      </c>
      <c r="T3094">
        <f t="shared" si="432"/>
        <v>-1</v>
      </c>
      <c r="U3094" s="1">
        <v>42777</v>
      </c>
      <c r="V3094" s="13">
        <f t="shared" si="433"/>
        <v>42767</v>
      </c>
      <c r="W3094" s="14">
        <f t="shared" si="434"/>
        <v>42777</v>
      </c>
      <c r="X3094" s="1" t="str">
        <f t="shared" si="435"/>
        <v>Saturday</v>
      </c>
      <c r="Y3094" s="2">
        <v>0.99556712962962957</v>
      </c>
      <c r="Z3094" s="2">
        <f t="shared" si="436"/>
        <v>1</v>
      </c>
      <c r="AA3094">
        <f>1</f>
        <v>1</v>
      </c>
      <c r="AB3094" s="1">
        <v>42778</v>
      </c>
      <c r="AC3094" s="13">
        <f t="shared" si="437"/>
        <v>42767</v>
      </c>
      <c r="AD3094" s="14">
        <f t="shared" si="438"/>
        <v>42778</v>
      </c>
      <c r="AE3094" s="1" t="str">
        <f t="shared" si="439"/>
        <v>Sunday</v>
      </c>
      <c r="AF3094" s="2">
        <v>2.8472222222222219E-3</v>
      </c>
      <c r="AG3094" s="2">
        <f t="shared" si="440"/>
        <v>0</v>
      </c>
      <c r="AH3094" t="s">
        <v>27</v>
      </c>
    </row>
    <row r="3095" spans="1:34" x14ac:dyDescent="0.2">
      <c r="A3095">
        <v>1357250</v>
      </c>
      <c r="B3095" t="s">
        <v>20</v>
      </c>
      <c r="C3095" t="s">
        <v>28</v>
      </c>
      <c r="D3095" t="s">
        <v>22</v>
      </c>
      <c r="E3095">
        <v>53202</v>
      </c>
      <c r="F3095" t="s">
        <v>23</v>
      </c>
      <c r="G3095" t="s">
        <v>24</v>
      </c>
      <c r="H3095">
        <v>5459</v>
      </c>
      <c r="I3095" t="s">
        <v>54</v>
      </c>
      <c r="J3095">
        <f>VLOOKUP(I3095,[1]Key!$A$1:$C$72,2,FALSE)</f>
        <v>43.046570000000003</v>
      </c>
      <c r="K3095">
        <f>VLOOKUP(I3095,[1]Key!$A$1:$C$72,3,FALSE)</f>
        <v>-87.908720000000002</v>
      </c>
      <c r="L3095" t="s">
        <v>69</v>
      </c>
      <c r="M3095">
        <f>VLOOKUP(L3095,[1]Key!$A$1:$C$72,2,FALSE)</f>
        <v>43.048200000000001</v>
      </c>
      <c r="N3095">
        <f>VLOOKUP(L3095,[1]Key!$A$1:$C$72,3,FALSE)</f>
        <v>-87.900859999999994</v>
      </c>
      <c r="O3095">
        <v>4</v>
      </c>
      <c r="P3095">
        <v>0</v>
      </c>
      <c r="Q3095">
        <v>0.6</v>
      </c>
      <c r="R3095">
        <v>0.6</v>
      </c>
      <c r="S3095">
        <v>24</v>
      </c>
      <c r="T3095">
        <f t="shared" si="432"/>
        <v>-1</v>
      </c>
      <c r="U3095" s="1">
        <v>42778</v>
      </c>
      <c r="V3095" s="13">
        <f t="shared" si="433"/>
        <v>42767</v>
      </c>
      <c r="W3095" s="14">
        <f t="shared" si="434"/>
        <v>42778</v>
      </c>
      <c r="X3095" s="1" t="str">
        <f t="shared" si="435"/>
        <v>Sunday</v>
      </c>
      <c r="Y3095" s="2">
        <v>0.10681712962962964</v>
      </c>
      <c r="Z3095" s="2">
        <f t="shared" si="436"/>
        <v>0.125</v>
      </c>
      <c r="AA3095">
        <f>1</f>
        <v>1</v>
      </c>
      <c r="AB3095" s="1">
        <v>42778</v>
      </c>
      <c r="AC3095" s="13">
        <f t="shared" si="437"/>
        <v>42767</v>
      </c>
      <c r="AD3095" s="14">
        <f t="shared" si="438"/>
        <v>42778</v>
      </c>
      <c r="AE3095" s="1" t="str">
        <f t="shared" si="439"/>
        <v>Sunday</v>
      </c>
      <c r="AF3095" s="2">
        <v>0.10927083333333333</v>
      </c>
      <c r="AG3095" s="2">
        <f t="shared" si="440"/>
        <v>0.125</v>
      </c>
      <c r="AH3095" t="s">
        <v>27</v>
      </c>
    </row>
    <row r="3096" spans="1:34" x14ac:dyDescent="0.2">
      <c r="A3096">
        <v>1407702</v>
      </c>
      <c r="B3096" t="s">
        <v>20</v>
      </c>
      <c r="C3096" t="s">
        <v>28</v>
      </c>
      <c r="D3096" t="s">
        <v>22</v>
      </c>
      <c r="E3096">
        <v>53202</v>
      </c>
      <c r="F3096" t="s">
        <v>23</v>
      </c>
      <c r="G3096" t="s">
        <v>24</v>
      </c>
      <c r="H3096">
        <v>279</v>
      </c>
      <c r="I3096" t="s">
        <v>63</v>
      </c>
      <c r="J3096">
        <f>VLOOKUP(I3096,[1]Key!$A$1:$C$72,2,FALSE)</f>
        <v>43.078530000000001</v>
      </c>
      <c r="K3096">
        <f>VLOOKUP(I3096,[1]Key!$A$1:$C$72,3,FALSE)</f>
        <v>-87.882620000000003</v>
      </c>
      <c r="L3096" t="s">
        <v>63</v>
      </c>
      <c r="M3096">
        <f>VLOOKUP(L3096,[1]Key!$A$1:$C$72,2,FALSE)</f>
        <v>43.078530000000001</v>
      </c>
      <c r="N3096">
        <f>VLOOKUP(L3096,[1]Key!$A$1:$C$72,3,FALSE)</f>
        <v>-87.882620000000003</v>
      </c>
      <c r="O3096">
        <v>38</v>
      </c>
      <c r="P3096">
        <v>0</v>
      </c>
      <c r="Q3096">
        <v>5.7</v>
      </c>
      <c r="R3096">
        <v>5.4</v>
      </c>
      <c r="S3096">
        <v>228</v>
      </c>
      <c r="T3096">
        <f t="shared" si="432"/>
        <v>-1</v>
      </c>
      <c r="U3096" s="1">
        <v>42778</v>
      </c>
      <c r="V3096" s="13">
        <f t="shared" si="433"/>
        <v>42767</v>
      </c>
      <c r="W3096" s="14">
        <f t="shared" si="434"/>
        <v>42778</v>
      </c>
      <c r="X3096" s="1" t="str">
        <f t="shared" si="435"/>
        <v>Sunday</v>
      </c>
      <c r="Y3096" s="2">
        <v>0.59280092592592593</v>
      </c>
      <c r="Z3096" s="2">
        <f t="shared" si="436"/>
        <v>0.58333333333333326</v>
      </c>
      <c r="AA3096">
        <f>1</f>
        <v>1</v>
      </c>
      <c r="AB3096" s="1">
        <v>42778</v>
      </c>
      <c r="AC3096" s="13">
        <f t="shared" si="437"/>
        <v>42767</v>
      </c>
      <c r="AD3096" s="14">
        <f t="shared" si="438"/>
        <v>42778</v>
      </c>
      <c r="AE3096" s="1" t="str">
        <f t="shared" si="439"/>
        <v>Sunday</v>
      </c>
      <c r="AF3096" s="2">
        <v>0.61883101851851852</v>
      </c>
      <c r="AG3096" s="2">
        <f t="shared" si="440"/>
        <v>0.625</v>
      </c>
      <c r="AH3096" t="s">
        <v>35</v>
      </c>
    </row>
    <row r="3097" spans="1:34" x14ac:dyDescent="0.2">
      <c r="A3097">
        <v>1448771</v>
      </c>
      <c r="B3097" t="s">
        <v>20</v>
      </c>
      <c r="C3097" t="s">
        <v>148</v>
      </c>
      <c r="D3097" t="s">
        <v>22</v>
      </c>
      <c r="E3097">
        <v>53201</v>
      </c>
      <c r="F3097" t="s">
        <v>23</v>
      </c>
      <c r="G3097" t="s">
        <v>24</v>
      </c>
      <c r="H3097">
        <v>5712</v>
      </c>
      <c r="I3097" t="s">
        <v>63</v>
      </c>
      <c r="J3097">
        <f>VLOOKUP(I3097,[1]Key!$A$1:$C$72,2,FALSE)</f>
        <v>43.078530000000001</v>
      </c>
      <c r="K3097">
        <f>VLOOKUP(I3097,[1]Key!$A$1:$C$72,3,FALSE)</f>
        <v>-87.882620000000003</v>
      </c>
      <c r="L3097" t="s">
        <v>61</v>
      </c>
      <c r="M3097">
        <f>VLOOKUP(L3097,[1]Key!$A$1:$C$72,2,FALSE)</f>
        <v>43.058619999999998</v>
      </c>
      <c r="N3097">
        <f>VLOOKUP(L3097,[1]Key!$A$1:$C$72,3,FALSE)</f>
        <v>-87.885319999999993</v>
      </c>
      <c r="O3097">
        <v>13</v>
      </c>
      <c r="P3097">
        <v>0</v>
      </c>
      <c r="Q3097">
        <v>2</v>
      </c>
      <c r="R3097">
        <v>1.9</v>
      </c>
      <c r="S3097">
        <v>78</v>
      </c>
      <c r="T3097">
        <f t="shared" si="432"/>
        <v>-1</v>
      </c>
      <c r="U3097" s="1">
        <v>42778</v>
      </c>
      <c r="V3097" s="13">
        <f t="shared" si="433"/>
        <v>42767</v>
      </c>
      <c r="W3097" s="14">
        <f t="shared" si="434"/>
        <v>42778</v>
      </c>
      <c r="X3097" s="1" t="str">
        <f t="shared" si="435"/>
        <v>Sunday</v>
      </c>
      <c r="Y3097" s="2">
        <v>0.60043981481481479</v>
      </c>
      <c r="Z3097" s="2">
        <f t="shared" si="436"/>
        <v>0.58333333333333326</v>
      </c>
      <c r="AA3097">
        <f>1</f>
        <v>1</v>
      </c>
      <c r="AB3097" s="1">
        <v>42778</v>
      </c>
      <c r="AC3097" s="13">
        <f t="shared" si="437"/>
        <v>42767</v>
      </c>
      <c r="AD3097" s="14">
        <f t="shared" si="438"/>
        <v>42778</v>
      </c>
      <c r="AE3097" s="1" t="str">
        <f t="shared" si="439"/>
        <v>Sunday</v>
      </c>
      <c r="AF3097" s="2">
        <v>0.6095370370370371</v>
      </c>
      <c r="AG3097" s="2">
        <f t="shared" si="440"/>
        <v>0.625</v>
      </c>
      <c r="AH3097" t="s">
        <v>27</v>
      </c>
    </row>
    <row r="3098" spans="1:34" x14ac:dyDescent="0.2">
      <c r="A3098">
        <v>1407702</v>
      </c>
      <c r="B3098" t="s">
        <v>20</v>
      </c>
      <c r="C3098" t="s">
        <v>28</v>
      </c>
      <c r="D3098" t="s">
        <v>22</v>
      </c>
      <c r="E3098">
        <v>53202</v>
      </c>
      <c r="F3098" t="s">
        <v>23</v>
      </c>
      <c r="G3098" t="s">
        <v>24</v>
      </c>
      <c r="H3098">
        <v>5478</v>
      </c>
      <c r="I3098" t="s">
        <v>67</v>
      </c>
      <c r="J3098">
        <f>VLOOKUP(I3098,[1]Key!$A$1:$C$72,2,FALSE)</f>
        <v>43.074890000000003</v>
      </c>
      <c r="K3098">
        <f>VLOOKUP(I3098,[1]Key!$A$1:$C$72,3,FALSE)</f>
        <v>-87.882810000000006</v>
      </c>
      <c r="L3098" t="s">
        <v>77</v>
      </c>
      <c r="M3098">
        <f>VLOOKUP(L3098,[1]Key!$A$1:$C$72,2,FALSE)</f>
        <v>43.074655999999997</v>
      </c>
      <c r="N3098">
        <f>VLOOKUP(L3098,[1]Key!$A$1:$C$72,3,FALSE)</f>
        <v>-87.889011999999994</v>
      </c>
      <c r="O3098">
        <v>2</v>
      </c>
      <c r="P3098">
        <v>0</v>
      </c>
      <c r="Q3098">
        <v>0.3</v>
      </c>
      <c r="R3098">
        <v>0.3</v>
      </c>
      <c r="S3098">
        <v>12</v>
      </c>
      <c r="T3098">
        <f t="shared" si="432"/>
        <v>-1</v>
      </c>
      <c r="U3098" s="1">
        <v>42778</v>
      </c>
      <c r="V3098" s="13">
        <f t="shared" si="433"/>
        <v>42767</v>
      </c>
      <c r="W3098" s="14">
        <f t="shared" si="434"/>
        <v>42778</v>
      </c>
      <c r="X3098" s="1" t="str">
        <f t="shared" si="435"/>
        <v>Sunday</v>
      </c>
      <c r="Y3098" s="2">
        <v>0.68901620370370376</v>
      </c>
      <c r="Z3098" s="2">
        <f t="shared" si="436"/>
        <v>0.70833333333333326</v>
      </c>
      <c r="AA3098">
        <f>1</f>
        <v>1</v>
      </c>
      <c r="AB3098" s="1">
        <v>42778</v>
      </c>
      <c r="AC3098" s="13">
        <f t="shared" si="437"/>
        <v>42767</v>
      </c>
      <c r="AD3098" s="14">
        <f t="shared" si="438"/>
        <v>42778</v>
      </c>
      <c r="AE3098" s="1" t="str">
        <f t="shared" si="439"/>
        <v>Sunday</v>
      </c>
      <c r="AF3098" s="2">
        <v>0.69074074074074077</v>
      </c>
      <c r="AG3098" s="2">
        <f t="shared" si="440"/>
        <v>0.70833333333333326</v>
      </c>
      <c r="AH3098" t="s">
        <v>27</v>
      </c>
    </row>
    <row r="3099" spans="1:34" x14ac:dyDescent="0.2">
      <c r="A3099">
        <v>1100962</v>
      </c>
      <c r="B3099" t="s">
        <v>20</v>
      </c>
      <c r="C3099" t="s">
        <v>185</v>
      </c>
      <c r="D3099" t="s">
        <v>22</v>
      </c>
      <c r="E3099">
        <v>54235</v>
      </c>
      <c r="F3099" t="s">
        <v>23</v>
      </c>
      <c r="G3099" t="s">
        <v>97</v>
      </c>
      <c r="H3099">
        <v>5462</v>
      </c>
      <c r="I3099" t="s">
        <v>60</v>
      </c>
      <c r="J3099">
        <f>VLOOKUP(I3099,[1]Key!$A$1:$C$72,2,FALSE)</f>
        <v>43.066893999999998</v>
      </c>
      <c r="K3099">
        <f>VLOOKUP(I3099,[1]Key!$A$1:$C$72,3,FALSE)</f>
        <v>-87.877936000000005</v>
      </c>
      <c r="L3099" t="s">
        <v>87</v>
      </c>
      <c r="M3099">
        <f>VLOOKUP(L3099,[1]Key!$A$1:$C$72,2,FALSE)</f>
        <v>43.077359999999999</v>
      </c>
      <c r="N3099">
        <f>VLOOKUP(L3099,[1]Key!$A$1:$C$72,3,FALSE)</f>
        <v>-87.880769999999998</v>
      </c>
      <c r="O3099">
        <v>6</v>
      </c>
      <c r="P3099">
        <v>0</v>
      </c>
      <c r="Q3099">
        <v>0.9</v>
      </c>
      <c r="R3099">
        <v>0.9</v>
      </c>
      <c r="S3099">
        <v>36</v>
      </c>
      <c r="T3099">
        <f t="shared" si="432"/>
        <v>-1</v>
      </c>
      <c r="U3099" s="1">
        <v>42778</v>
      </c>
      <c r="V3099" s="13">
        <f t="shared" si="433"/>
        <v>42767</v>
      </c>
      <c r="W3099" s="14">
        <f t="shared" si="434"/>
        <v>42778</v>
      </c>
      <c r="X3099" s="1" t="str">
        <f t="shared" si="435"/>
        <v>Sunday</v>
      </c>
      <c r="Y3099" s="2">
        <v>0.69156249999999997</v>
      </c>
      <c r="Z3099" s="2">
        <f t="shared" si="436"/>
        <v>0.70833333333333326</v>
      </c>
      <c r="AA3099">
        <f>1</f>
        <v>1</v>
      </c>
      <c r="AB3099" s="1">
        <v>42778</v>
      </c>
      <c r="AC3099" s="13">
        <f t="shared" si="437"/>
        <v>42767</v>
      </c>
      <c r="AD3099" s="14">
        <f t="shared" si="438"/>
        <v>42778</v>
      </c>
      <c r="AE3099" s="1" t="str">
        <f t="shared" si="439"/>
        <v>Sunday</v>
      </c>
      <c r="AF3099" s="2">
        <v>0.69579861111111108</v>
      </c>
      <c r="AG3099" s="2">
        <f t="shared" si="440"/>
        <v>0.70833333333333326</v>
      </c>
      <c r="AH3099" t="s">
        <v>27</v>
      </c>
    </row>
    <row r="3100" spans="1:34" x14ac:dyDescent="0.2">
      <c r="A3100">
        <v>1251108</v>
      </c>
      <c r="B3100" t="s">
        <v>20</v>
      </c>
      <c r="C3100" t="s">
        <v>110</v>
      </c>
      <c r="D3100" t="s">
        <v>22</v>
      </c>
      <c r="E3100">
        <v>54913</v>
      </c>
      <c r="F3100" t="s">
        <v>23</v>
      </c>
      <c r="G3100" t="s">
        <v>97</v>
      </c>
      <c r="H3100">
        <v>11147</v>
      </c>
      <c r="I3100" t="s">
        <v>78</v>
      </c>
      <c r="J3100">
        <f>VLOOKUP(I3100,[1]Key!$A$1:$C$72,2,FALSE)</f>
        <v>43.060250000000003</v>
      </c>
      <c r="K3100">
        <f>VLOOKUP(I3100,[1]Key!$A$1:$C$72,3,FALSE)</f>
        <v>-87.892169999999993</v>
      </c>
      <c r="L3100" t="s">
        <v>81</v>
      </c>
      <c r="M3100">
        <f>VLOOKUP(L3100,[1]Key!$A$1:$C$72,2,FALSE)</f>
        <v>43.06033</v>
      </c>
      <c r="N3100">
        <f>VLOOKUP(L3100,[1]Key!$A$1:$C$72,3,FALSE)</f>
        <v>-87.89546</v>
      </c>
      <c r="O3100">
        <v>2</v>
      </c>
      <c r="P3100">
        <v>0</v>
      </c>
      <c r="Q3100">
        <v>0.3</v>
      </c>
      <c r="R3100">
        <v>0.3</v>
      </c>
      <c r="S3100">
        <v>12</v>
      </c>
      <c r="T3100">
        <f t="shared" si="432"/>
        <v>-1</v>
      </c>
      <c r="U3100" s="1">
        <v>42778</v>
      </c>
      <c r="V3100" s="13">
        <f t="shared" si="433"/>
        <v>42767</v>
      </c>
      <c r="W3100" s="14">
        <f t="shared" si="434"/>
        <v>42778</v>
      </c>
      <c r="X3100" s="1" t="str">
        <f t="shared" si="435"/>
        <v>Sunday</v>
      </c>
      <c r="Y3100" s="2">
        <v>0.77244212962962966</v>
      </c>
      <c r="Z3100" s="2">
        <f t="shared" si="436"/>
        <v>0.79166666666666663</v>
      </c>
      <c r="AA3100">
        <f>1</f>
        <v>1</v>
      </c>
      <c r="AB3100" s="1">
        <v>42778</v>
      </c>
      <c r="AC3100" s="13">
        <f t="shared" si="437"/>
        <v>42767</v>
      </c>
      <c r="AD3100" s="14">
        <f t="shared" si="438"/>
        <v>42778</v>
      </c>
      <c r="AE3100" s="1" t="str">
        <f t="shared" si="439"/>
        <v>Sunday</v>
      </c>
      <c r="AF3100" s="2">
        <v>0.77363425925925933</v>
      </c>
      <c r="AG3100" s="2">
        <f t="shared" si="440"/>
        <v>0.79166666666666663</v>
      </c>
      <c r="AH3100" t="s">
        <v>27</v>
      </c>
    </row>
    <row r="3101" spans="1:34" x14ac:dyDescent="0.2">
      <c r="A3101">
        <v>1425087</v>
      </c>
      <c r="B3101" t="s">
        <v>20</v>
      </c>
      <c r="C3101" t="s">
        <v>96</v>
      </c>
      <c r="D3101" t="s">
        <v>22</v>
      </c>
      <c r="E3101">
        <v>53212</v>
      </c>
      <c r="F3101" t="s">
        <v>23</v>
      </c>
      <c r="G3101" t="s">
        <v>24</v>
      </c>
      <c r="H3101">
        <v>5453</v>
      </c>
      <c r="I3101" t="s">
        <v>39</v>
      </c>
      <c r="J3101">
        <f>VLOOKUP(I3101,[1]Key!$A$1:$C$72,2,FALSE)</f>
        <v>43.03913</v>
      </c>
      <c r="K3101">
        <f>VLOOKUP(I3101,[1]Key!$A$1:$C$72,3,FALSE)</f>
        <v>-87.916150000000002</v>
      </c>
      <c r="L3101" t="s">
        <v>81</v>
      </c>
      <c r="M3101">
        <f>VLOOKUP(L3101,[1]Key!$A$1:$C$72,2,FALSE)</f>
        <v>43.06033</v>
      </c>
      <c r="N3101">
        <f>VLOOKUP(L3101,[1]Key!$A$1:$C$72,3,FALSE)</f>
        <v>-87.89546</v>
      </c>
      <c r="O3101">
        <v>11</v>
      </c>
      <c r="P3101">
        <v>0</v>
      </c>
      <c r="Q3101">
        <v>1.7</v>
      </c>
      <c r="R3101">
        <v>1.6</v>
      </c>
      <c r="S3101">
        <v>66</v>
      </c>
      <c r="T3101">
        <f t="shared" si="432"/>
        <v>-1</v>
      </c>
      <c r="U3101" s="1">
        <v>42778</v>
      </c>
      <c r="V3101" s="13">
        <f t="shared" si="433"/>
        <v>42767</v>
      </c>
      <c r="W3101" s="14">
        <f t="shared" si="434"/>
        <v>42778</v>
      </c>
      <c r="X3101" s="1" t="str">
        <f t="shared" si="435"/>
        <v>Sunday</v>
      </c>
      <c r="Y3101" s="2">
        <v>0.97243055555555558</v>
      </c>
      <c r="Z3101" s="2">
        <f t="shared" si="436"/>
        <v>0.95833333333333326</v>
      </c>
      <c r="AA3101">
        <f>1</f>
        <v>1</v>
      </c>
      <c r="AB3101" s="1">
        <v>42778</v>
      </c>
      <c r="AC3101" s="13">
        <f t="shared" si="437"/>
        <v>42767</v>
      </c>
      <c r="AD3101" s="14">
        <f t="shared" si="438"/>
        <v>42778</v>
      </c>
      <c r="AE3101" s="1" t="str">
        <f t="shared" si="439"/>
        <v>Sunday</v>
      </c>
      <c r="AF3101" s="2">
        <v>0.97998842592592583</v>
      </c>
      <c r="AG3101" s="2">
        <f t="shared" si="440"/>
        <v>1</v>
      </c>
      <c r="AH3101" t="s">
        <v>27</v>
      </c>
    </row>
    <row r="3102" spans="1:34" x14ac:dyDescent="0.2">
      <c r="A3102">
        <v>1357250</v>
      </c>
      <c r="B3102" t="s">
        <v>20</v>
      </c>
      <c r="C3102" t="s">
        <v>28</v>
      </c>
      <c r="D3102" t="s">
        <v>22</v>
      </c>
      <c r="E3102">
        <v>53202</v>
      </c>
      <c r="F3102" t="s">
        <v>23</v>
      </c>
      <c r="G3102" t="s">
        <v>24</v>
      </c>
      <c r="H3102">
        <v>5459</v>
      </c>
      <c r="I3102" t="s">
        <v>69</v>
      </c>
      <c r="J3102">
        <f>VLOOKUP(I3102,[1]Key!$A$1:$C$72,2,FALSE)</f>
        <v>43.048200000000001</v>
      </c>
      <c r="K3102">
        <f>VLOOKUP(I3102,[1]Key!$A$1:$C$72,3,FALSE)</f>
        <v>-87.900859999999994</v>
      </c>
      <c r="L3102" t="s">
        <v>43</v>
      </c>
      <c r="M3102">
        <f>VLOOKUP(L3102,[1]Key!$A$1:$C$72,2,FALSE)</f>
        <v>43.03886</v>
      </c>
      <c r="N3102">
        <f>VLOOKUP(L3102,[1]Key!$A$1:$C$72,3,FALSE)</f>
        <v>-87.902720000000002</v>
      </c>
      <c r="O3102">
        <v>4</v>
      </c>
      <c r="P3102">
        <v>0</v>
      </c>
      <c r="Q3102">
        <v>0.6</v>
      </c>
      <c r="R3102">
        <v>0.6</v>
      </c>
      <c r="S3102">
        <v>24</v>
      </c>
      <c r="T3102">
        <f t="shared" si="432"/>
        <v>-1</v>
      </c>
      <c r="U3102" s="1">
        <v>42779</v>
      </c>
      <c r="V3102" s="13">
        <f t="shared" si="433"/>
        <v>42767</v>
      </c>
      <c r="W3102" s="14">
        <f t="shared" si="434"/>
        <v>42779</v>
      </c>
      <c r="X3102" s="1" t="str">
        <f t="shared" si="435"/>
        <v>Monday</v>
      </c>
      <c r="Y3102" s="2">
        <v>0.27363425925925927</v>
      </c>
      <c r="Z3102" s="2">
        <f t="shared" si="436"/>
        <v>0.29166666666666663</v>
      </c>
      <c r="AA3102">
        <f>1</f>
        <v>1</v>
      </c>
      <c r="AB3102" s="1">
        <v>42779</v>
      </c>
      <c r="AC3102" s="13">
        <f t="shared" si="437"/>
        <v>42767</v>
      </c>
      <c r="AD3102" s="14">
        <f t="shared" si="438"/>
        <v>42779</v>
      </c>
      <c r="AE3102" s="1" t="str">
        <f t="shared" si="439"/>
        <v>Monday</v>
      </c>
      <c r="AF3102" s="2">
        <v>0.27675925925925926</v>
      </c>
      <c r="AG3102" s="2">
        <f t="shared" si="440"/>
        <v>0.29166666666666663</v>
      </c>
      <c r="AH3102" t="s">
        <v>27</v>
      </c>
    </row>
    <row r="3103" spans="1:34" x14ac:dyDescent="0.2">
      <c r="A3103">
        <v>1387054</v>
      </c>
      <c r="B3103" t="s">
        <v>20</v>
      </c>
      <c r="C3103" t="s">
        <v>21</v>
      </c>
      <c r="D3103" t="s">
        <v>22</v>
      </c>
      <c r="E3103">
        <v>53213</v>
      </c>
      <c r="F3103" t="s">
        <v>23</v>
      </c>
      <c r="G3103" t="s">
        <v>24</v>
      </c>
      <c r="H3103">
        <v>184</v>
      </c>
      <c r="I3103" t="s">
        <v>58</v>
      </c>
      <c r="J3103">
        <f>VLOOKUP(I3103,[1]Key!$A$1:$C$72,2,FALSE)</f>
        <v>43.052630000000001</v>
      </c>
      <c r="K3103">
        <f>VLOOKUP(I3103,[1]Key!$A$1:$C$72,3,FALSE)</f>
        <v>-88.016319999999993</v>
      </c>
      <c r="L3103" t="s">
        <v>25</v>
      </c>
      <c r="M3103">
        <f>VLOOKUP(L3103,[1]Key!$A$1:$C$72,2,FALSE)</f>
        <v>43.06044</v>
      </c>
      <c r="N3103">
        <f>VLOOKUP(L3103,[1]Key!$A$1:$C$72,3,FALSE)</f>
        <v>-88.016239999999996</v>
      </c>
      <c r="O3103">
        <v>31</v>
      </c>
      <c r="P3103">
        <v>0</v>
      </c>
      <c r="Q3103">
        <v>4.7</v>
      </c>
      <c r="R3103">
        <v>4.4000000000000004</v>
      </c>
      <c r="S3103">
        <v>186</v>
      </c>
      <c r="T3103">
        <f t="shared" si="432"/>
        <v>-1</v>
      </c>
      <c r="U3103" s="1">
        <v>42779</v>
      </c>
      <c r="V3103" s="13">
        <f t="shared" si="433"/>
        <v>42767</v>
      </c>
      <c r="W3103" s="14">
        <f t="shared" si="434"/>
        <v>42779</v>
      </c>
      <c r="X3103" s="1" t="str">
        <f t="shared" si="435"/>
        <v>Monday</v>
      </c>
      <c r="Y3103" s="2">
        <v>0.34667824074074072</v>
      </c>
      <c r="Z3103" s="2">
        <f t="shared" si="436"/>
        <v>0.33333333333333331</v>
      </c>
      <c r="AA3103">
        <f>1</f>
        <v>1</v>
      </c>
      <c r="AB3103" s="1">
        <v>42779</v>
      </c>
      <c r="AC3103" s="13">
        <f t="shared" si="437"/>
        <v>42767</v>
      </c>
      <c r="AD3103" s="14">
        <f t="shared" si="438"/>
        <v>42779</v>
      </c>
      <c r="AE3103" s="1" t="str">
        <f t="shared" si="439"/>
        <v>Monday</v>
      </c>
      <c r="AF3103" s="2">
        <v>0.36817129629629625</v>
      </c>
      <c r="AG3103" s="2">
        <f t="shared" si="440"/>
        <v>0.375</v>
      </c>
      <c r="AH3103" t="s">
        <v>27</v>
      </c>
    </row>
    <row r="3104" spans="1:34" x14ac:dyDescent="0.2">
      <c r="A3104">
        <v>550946</v>
      </c>
      <c r="B3104" t="s">
        <v>20</v>
      </c>
      <c r="C3104" t="s">
        <v>28</v>
      </c>
      <c r="D3104" t="s">
        <v>22</v>
      </c>
      <c r="E3104">
        <v>53202</v>
      </c>
      <c r="F3104" t="s">
        <v>23</v>
      </c>
      <c r="G3104" t="s">
        <v>24</v>
      </c>
      <c r="H3104">
        <v>247</v>
      </c>
      <c r="I3104" t="s">
        <v>33</v>
      </c>
      <c r="J3104">
        <f>VLOOKUP(I3104,[1]Key!$A$1:$C$72,2,FALSE)</f>
        <v>43.034619999999997</v>
      </c>
      <c r="K3104">
        <f>VLOOKUP(I3104,[1]Key!$A$1:$C$72,3,FALSE)</f>
        <v>-87.917500000000004</v>
      </c>
      <c r="L3104" t="s">
        <v>33</v>
      </c>
      <c r="M3104">
        <f>VLOOKUP(L3104,[1]Key!$A$1:$C$72,2,FALSE)</f>
        <v>43.034619999999997</v>
      </c>
      <c r="N3104">
        <f>VLOOKUP(L3104,[1]Key!$A$1:$C$72,3,FALSE)</f>
        <v>-87.917500000000004</v>
      </c>
      <c r="O3104">
        <v>46</v>
      </c>
      <c r="P3104">
        <v>0</v>
      </c>
      <c r="Q3104">
        <v>6.9</v>
      </c>
      <c r="R3104">
        <v>6.6</v>
      </c>
      <c r="S3104">
        <v>276</v>
      </c>
      <c r="T3104">
        <f t="shared" si="432"/>
        <v>-1</v>
      </c>
      <c r="U3104" s="1">
        <v>42779</v>
      </c>
      <c r="V3104" s="13">
        <f t="shared" si="433"/>
        <v>42767</v>
      </c>
      <c r="W3104" s="14">
        <f t="shared" si="434"/>
        <v>42779</v>
      </c>
      <c r="X3104" s="1" t="str">
        <f t="shared" si="435"/>
        <v>Monday</v>
      </c>
      <c r="Y3104" s="2">
        <v>0.49896990740740743</v>
      </c>
      <c r="Z3104" s="2">
        <f t="shared" si="436"/>
        <v>0.5</v>
      </c>
      <c r="AA3104">
        <f>1</f>
        <v>1</v>
      </c>
      <c r="AB3104" s="1">
        <v>42779</v>
      </c>
      <c r="AC3104" s="13">
        <f t="shared" si="437"/>
        <v>42767</v>
      </c>
      <c r="AD3104" s="14">
        <f t="shared" si="438"/>
        <v>42779</v>
      </c>
      <c r="AE3104" s="1" t="str">
        <f t="shared" si="439"/>
        <v>Monday</v>
      </c>
      <c r="AF3104" s="2">
        <v>0.53055555555555556</v>
      </c>
      <c r="AG3104" s="2">
        <f t="shared" si="440"/>
        <v>0.54166666666666663</v>
      </c>
      <c r="AH3104" t="s">
        <v>35</v>
      </c>
    </row>
    <row r="3105" spans="1:34" x14ac:dyDescent="0.2">
      <c r="A3105">
        <v>1255543</v>
      </c>
      <c r="B3105" t="s">
        <v>20</v>
      </c>
      <c r="C3105" t="s">
        <v>117</v>
      </c>
      <c r="D3105" t="s">
        <v>22</v>
      </c>
      <c r="E3105">
        <v>53105</v>
      </c>
      <c r="F3105" t="s">
        <v>23</v>
      </c>
      <c r="G3105" t="s">
        <v>97</v>
      </c>
      <c r="H3105">
        <v>139</v>
      </c>
      <c r="I3105" t="s">
        <v>87</v>
      </c>
      <c r="J3105">
        <f>VLOOKUP(I3105,[1]Key!$A$1:$C$72,2,FALSE)</f>
        <v>43.077359999999999</v>
      </c>
      <c r="K3105">
        <f>VLOOKUP(I3105,[1]Key!$A$1:$C$72,3,FALSE)</f>
        <v>-87.880769999999998</v>
      </c>
      <c r="L3105" t="s">
        <v>81</v>
      </c>
      <c r="M3105">
        <f>VLOOKUP(L3105,[1]Key!$A$1:$C$72,2,FALSE)</f>
        <v>43.06033</v>
      </c>
      <c r="N3105">
        <f>VLOOKUP(L3105,[1]Key!$A$1:$C$72,3,FALSE)</f>
        <v>-87.89546</v>
      </c>
      <c r="O3105">
        <v>25</v>
      </c>
      <c r="P3105">
        <v>0</v>
      </c>
      <c r="Q3105">
        <v>3.8</v>
      </c>
      <c r="R3105">
        <v>3.6</v>
      </c>
      <c r="S3105">
        <v>150</v>
      </c>
      <c r="T3105">
        <f t="shared" si="432"/>
        <v>-1</v>
      </c>
      <c r="U3105" s="1">
        <v>42779</v>
      </c>
      <c r="V3105" s="13">
        <f t="shared" si="433"/>
        <v>42767</v>
      </c>
      <c r="W3105" s="14">
        <f t="shared" si="434"/>
        <v>42779</v>
      </c>
      <c r="X3105" s="1" t="str">
        <f t="shared" si="435"/>
        <v>Monday</v>
      </c>
      <c r="Y3105" s="2">
        <v>0.51583333333333337</v>
      </c>
      <c r="Z3105" s="2">
        <f t="shared" si="436"/>
        <v>0.5</v>
      </c>
      <c r="AA3105">
        <f>1</f>
        <v>1</v>
      </c>
      <c r="AB3105" s="1">
        <v>42779</v>
      </c>
      <c r="AC3105" s="13">
        <f t="shared" si="437"/>
        <v>42767</v>
      </c>
      <c r="AD3105" s="14">
        <f t="shared" si="438"/>
        <v>42779</v>
      </c>
      <c r="AE3105" s="1" t="str">
        <f t="shared" si="439"/>
        <v>Monday</v>
      </c>
      <c r="AF3105" s="2">
        <v>0.53317129629629634</v>
      </c>
      <c r="AG3105" s="2">
        <f t="shared" si="440"/>
        <v>0.54166666666666663</v>
      </c>
      <c r="AH3105" t="s">
        <v>27</v>
      </c>
    </row>
    <row r="3106" spans="1:34" x14ac:dyDescent="0.2">
      <c r="A3106">
        <v>1201980</v>
      </c>
      <c r="B3106" t="s">
        <v>20</v>
      </c>
      <c r="C3106" t="s">
        <v>106</v>
      </c>
      <c r="D3106" t="s">
        <v>22</v>
      </c>
      <c r="E3106">
        <v>53121</v>
      </c>
      <c r="F3106" t="s">
        <v>23</v>
      </c>
      <c r="G3106" t="s">
        <v>24</v>
      </c>
      <c r="H3106">
        <v>5541</v>
      </c>
      <c r="I3106" t="s">
        <v>67</v>
      </c>
      <c r="J3106">
        <f>VLOOKUP(I3106,[1]Key!$A$1:$C$72,2,FALSE)</f>
        <v>43.074890000000003</v>
      </c>
      <c r="K3106">
        <f>VLOOKUP(I3106,[1]Key!$A$1:$C$72,3,FALSE)</f>
        <v>-87.882810000000006</v>
      </c>
      <c r="L3106" t="s">
        <v>60</v>
      </c>
      <c r="M3106">
        <f>VLOOKUP(L3106,[1]Key!$A$1:$C$72,2,FALSE)</f>
        <v>43.066893999999998</v>
      </c>
      <c r="N3106">
        <f>VLOOKUP(L3106,[1]Key!$A$1:$C$72,3,FALSE)</f>
        <v>-87.877936000000005</v>
      </c>
      <c r="O3106">
        <v>7</v>
      </c>
      <c r="P3106">
        <v>0</v>
      </c>
      <c r="Q3106">
        <v>1.1000000000000001</v>
      </c>
      <c r="R3106">
        <v>1</v>
      </c>
      <c r="S3106">
        <v>42</v>
      </c>
      <c r="T3106">
        <f t="shared" si="432"/>
        <v>-1</v>
      </c>
      <c r="U3106" s="1">
        <v>42779</v>
      </c>
      <c r="V3106" s="13">
        <f t="shared" si="433"/>
        <v>42767</v>
      </c>
      <c r="W3106" s="14">
        <f t="shared" si="434"/>
        <v>42779</v>
      </c>
      <c r="X3106" s="1" t="str">
        <f t="shared" si="435"/>
        <v>Monday</v>
      </c>
      <c r="Y3106" s="2">
        <v>0.65258101851851846</v>
      </c>
      <c r="Z3106" s="2">
        <f t="shared" si="436"/>
        <v>0.66666666666666663</v>
      </c>
      <c r="AA3106">
        <f>1</f>
        <v>1</v>
      </c>
      <c r="AB3106" s="1">
        <v>42779</v>
      </c>
      <c r="AC3106" s="13">
        <f t="shared" si="437"/>
        <v>42767</v>
      </c>
      <c r="AD3106" s="14">
        <f t="shared" si="438"/>
        <v>42779</v>
      </c>
      <c r="AE3106" s="1" t="str">
        <f t="shared" si="439"/>
        <v>Monday</v>
      </c>
      <c r="AF3106" s="2">
        <v>0.65724537037037034</v>
      </c>
      <c r="AG3106" s="2">
        <f t="shared" si="440"/>
        <v>0.66666666666666663</v>
      </c>
      <c r="AH3106" t="s">
        <v>27</v>
      </c>
    </row>
    <row r="3107" spans="1:34" x14ac:dyDescent="0.2">
      <c r="A3107">
        <v>1360169</v>
      </c>
      <c r="B3107" t="s">
        <v>20</v>
      </c>
      <c r="C3107" t="s">
        <v>106</v>
      </c>
      <c r="D3107" t="s">
        <v>22</v>
      </c>
      <c r="E3107">
        <v>53121</v>
      </c>
      <c r="F3107" t="s">
        <v>23</v>
      </c>
      <c r="G3107" t="s">
        <v>24</v>
      </c>
      <c r="H3107">
        <v>157</v>
      </c>
      <c r="I3107" t="s">
        <v>78</v>
      </c>
      <c r="J3107">
        <f>VLOOKUP(I3107,[1]Key!$A$1:$C$72,2,FALSE)</f>
        <v>43.060250000000003</v>
      </c>
      <c r="K3107">
        <f>VLOOKUP(I3107,[1]Key!$A$1:$C$72,3,FALSE)</f>
        <v>-87.892169999999993</v>
      </c>
      <c r="L3107" t="s">
        <v>81</v>
      </c>
      <c r="M3107">
        <f>VLOOKUP(L3107,[1]Key!$A$1:$C$72,2,FALSE)</f>
        <v>43.06033</v>
      </c>
      <c r="N3107">
        <f>VLOOKUP(L3107,[1]Key!$A$1:$C$72,3,FALSE)</f>
        <v>-87.89546</v>
      </c>
      <c r="O3107">
        <v>1</v>
      </c>
      <c r="P3107">
        <v>0</v>
      </c>
      <c r="Q3107">
        <v>0.2</v>
      </c>
      <c r="R3107">
        <v>0.1</v>
      </c>
      <c r="S3107">
        <v>6</v>
      </c>
      <c r="T3107">
        <f t="shared" si="432"/>
        <v>-1</v>
      </c>
      <c r="U3107" s="1">
        <v>42779</v>
      </c>
      <c r="V3107" s="13">
        <f t="shared" si="433"/>
        <v>42767</v>
      </c>
      <c r="W3107" s="14">
        <f t="shared" si="434"/>
        <v>42779</v>
      </c>
      <c r="X3107" s="1" t="str">
        <f t="shared" si="435"/>
        <v>Monday</v>
      </c>
      <c r="Y3107" s="2">
        <v>0.81554398148148144</v>
      </c>
      <c r="Z3107" s="2">
        <f t="shared" si="436"/>
        <v>0.83333333333333326</v>
      </c>
      <c r="AA3107">
        <f>1</f>
        <v>1</v>
      </c>
      <c r="AB3107" s="1">
        <v>42779</v>
      </c>
      <c r="AC3107" s="13">
        <f t="shared" si="437"/>
        <v>42767</v>
      </c>
      <c r="AD3107" s="14">
        <f t="shared" si="438"/>
        <v>42779</v>
      </c>
      <c r="AE3107" s="1" t="str">
        <f t="shared" si="439"/>
        <v>Monday</v>
      </c>
      <c r="AF3107" s="2">
        <v>0.81644675925925936</v>
      </c>
      <c r="AG3107" s="2">
        <f t="shared" si="440"/>
        <v>0.83333333333333326</v>
      </c>
      <c r="AH3107" t="s">
        <v>27</v>
      </c>
    </row>
    <row r="3108" spans="1:34" x14ac:dyDescent="0.2">
      <c r="A3108">
        <v>1010620</v>
      </c>
      <c r="B3108" t="s">
        <v>20</v>
      </c>
      <c r="C3108" t="s">
        <v>28</v>
      </c>
      <c r="D3108" t="s">
        <v>22</v>
      </c>
      <c r="E3108">
        <v>53202</v>
      </c>
      <c r="F3108" t="s">
        <v>23</v>
      </c>
      <c r="G3108" t="s">
        <v>24</v>
      </c>
      <c r="H3108">
        <v>995</v>
      </c>
      <c r="I3108" t="s">
        <v>67</v>
      </c>
      <c r="J3108">
        <f>VLOOKUP(I3108,[1]Key!$A$1:$C$72,2,FALSE)</f>
        <v>43.074890000000003</v>
      </c>
      <c r="K3108">
        <f>VLOOKUP(I3108,[1]Key!$A$1:$C$72,3,FALSE)</f>
        <v>-87.882810000000006</v>
      </c>
      <c r="L3108" t="s">
        <v>69</v>
      </c>
      <c r="M3108">
        <f>VLOOKUP(L3108,[1]Key!$A$1:$C$72,2,FALSE)</f>
        <v>43.048200000000001</v>
      </c>
      <c r="N3108">
        <f>VLOOKUP(L3108,[1]Key!$A$1:$C$72,3,FALSE)</f>
        <v>-87.900859999999994</v>
      </c>
      <c r="O3108">
        <v>16</v>
      </c>
      <c r="P3108">
        <v>0</v>
      </c>
      <c r="Q3108">
        <v>2.4</v>
      </c>
      <c r="R3108">
        <v>2.2999999999999998</v>
      </c>
      <c r="S3108">
        <v>96</v>
      </c>
      <c r="T3108">
        <f t="shared" si="432"/>
        <v>-1</v>
      </c>
      <c r="U3108" s="1">
        <v>42779</v>
      </c>
      <c r="V3108" s="13">
        <f t="shared" si="433"/>
        <v>42767</v>
      </c>
      <c r="W3108" s="14">
        <f t="shared" si="434"/>
        <v>42779</v>
      </c>
      <c r="X3108" s="1" t="str">
        <f t="shared" si="435"/>
        <v>Monday</v>
      </c>
      <c r="Y3108" s="2">
        <v>0.88081018518518517</v>
      </c>
      <c r="Z3108" s="2">
        <f t="shared" si="436"/>
        <v>0.875</v>
      </c>
      <c r="AA3108">
        <f>1</f>
        <v>1</v>
      </c>
      <c r="AB3108" s="1">
        <v>42779</v>
      </c>
      <c r="AC3108" s="13">
        <f t="shared" si="437"/>
        <v>42767</v>
      </c>
      <c r="AD3108" s="14">
        <f t="shared" si="438"/>
        <v>42779</v>
      </c>
      <c r="AE3108" s="1" t="str">
        <f t="shared" si="439"/>
        <v>Monday</v>
      </c>
      <c r="AF3108" s="2">
        <v>0.89233796296296297</v>
      </c>
      <c r="AG3108" s="2">
        <f t="shared" si="440"/>
        <v>0.875</v>
      </c>
      <c r="AH3108" t="s">
        <v>27</v>
      </c>
    </row>
    <row r="3109" spans="1:34" x14ac:dyDescent="0.2">
      <c r="A3109">
        <v>1387054</v>
      </c>
      <c r="B3109" t="s">
        <v>20</v>
      </c>
      <c r="C3109" t="s">
        <v>21</v>
      </c>
      <c r="D3109" t="s">
        <v>22</v>
      </c>
      <c r="E3109">
        <v>53213</v>
      </c>
      <c r="F3109" t="s">
        <v>23</v>
      </c>
      <c r="G3109" t="s">
        <v>24</v>
      </c>
      <c r="H3109">
        <v>11048</v>
      </c>
      <c r="I3109" t="s">
        <v>58</v>
      </c>
      <c r="J3109">
        <f>VLOOKUP(I3109,[1]Key!$A$1:$C$72,2,FALSE)</f>
        <v>43.052630000000001</v>
      </c>
      <c r="K3109">
        <f>VLOOKUP(I3109,[1]Key!$A$1:$C$72,3,FALSE)</f>
        <v>-88.016319999999993</v>
      </c>
      <c r="L3109" t="s">
        <v>25</v>
      </c>
      <c r="M3109">
        <f>VLOOKUP(L3109,[1]Key!$A$1:$C$72,2,FALSE)</f>
        <v>43.06044</v>
      </c>
      <c r="N3109">
        <f>VLOOKUP(L3109,[1]Key!$A$1:$C$72,3,FALSE)</f>
        <v>-88.016239999999996</v>
      </c>
      <c r="O3109">
        <v>8</v>
      </c>
      <c r="P3109">
        <v>0</v>
      </c>
      <c r="Q3109">
        <v>1.2</v>
      </c>
      <c r="R3109">
        <v>1.1000000000000001</v>
      </c>
      <c r="S3109">
        <v>48</v>
      </c>
      <c r="T3109">
        <f t="shared" si="432"/>
        <v>-1</v>
      </c>
      <c r="U3109" s="1">
        <v>42780</v>
      </c>
      <c r="V3109" s="13">
        <f t="shared" si="433"/>
        <v>42767</v>
      </c>
      <c r="W3109" s="14">
        <f t="shared" si="434"/>
        <v>42780</v>
      </c>
      <c r="X3109" s="1" t="str">
        <f t="shared" si="435"/>
        <v>Tuesday</v>
      </c>
      <c r="Y3109" s="2">
        <v>0.34562500000000002</v>
      </c>
      <c r="Z3109" s="2">
        <f t="shared" si="436"/>
        <v>0.33333333333333331</v>
      </c>
      <c r="AA3109">
        <f>1</f>
        <v>1</v>
      </c>
      <c r="AB3109" s="1">
        <v>42780</v>
      </c>
      <c r="AC3109" s="13">
        <f t="shared" si="437"/>
        <v>42767</v>
      </c>
      <c r="AD3109" s="14">
        <f t="shared" si="438"/>
        <v>42780</v>
      </c>
      <c r="AE3109" s="1" t="str">
        <f t="shared" si="439"/>
        <v>Tuesday</v>
      </c>
      <c r="AF3109" s="2">
        <v>0.35114583333333332</v>
      </c>
      <c r="AG3109" s="2">
        <f t="shared" si="440"/>
        <v>0.33333333333333331</v>
      </c>
      <c r="AH3109" t="s">
        <v>27</v>
      </c>
    </row>
    <row r="3110" spans="1:34" x14ac:dyDescent="0.2">
      <c r="A3110">
        <v>1214414</v>
      </c>
      <c r="B3110" t="s">
        <v>20</v>
      </c>
      <c r="C3110" t="s">
        <v>28</v>
      </c>
      <c r="D3110" t="s">
        <v>22</v>
      </c>
      <c r="E3110">
        <v>53211</v>
      </c>
      <c r="F3110" t="s">
        <v>23</v>
      </c>
      <c r="G3110" t="s">
        <v>24</v>
      </c>
      <c r="H3110">
        <v>5493</v>
      </c>
      <c r="I3110" t="s">
        <v>65</v>
      </c>
      <c r="J3110">
        <f>VLOOKUP(I3110,[1]Key!$A$1:$C$72,2,FALSE)</f>
        <v>43.060786</v>
      </c>
      <c r="K3110">
        <f>VLOOKUP(I3110,[1]Key!$A$1:$C$72,3,FALSE)</f>
        <v>-87.883825999999999</v>
      </c>
      <c r="L3110" t="s">
        <v>43</v>
      </c>
      <c r="M3110">
        <f>VLOOKUP(L3110,[1]Key!$A$1:$C$72,2,FALSE)</f>
        <v>43.03886</v>
      </c>
      <c r="N3110">
        <f>VLOOKUP(L3110,[1]Key!$A$1:$C$72,3,FALSE)</f>
        <v>-87.902720000000002</v>
      </c>
      <c r="O3110">
        <v>12</v>
      </c>
      <c r="P3110">
        <v>0</v>
      </c>
      <c r="Q3110">
        <v>1.8</v>
      </c>
      <c r="R3110">
        <v>1.7</v>
      </c>
      <c r="S3110">
        <v>72</v>
      </c>
      <c r="T3110">
        <f t="shared" si="432"/>
        <v>-1</v>
      </c>
      <c r="U3110" s="1">
        <v>42780</v>
      </c>
      <c r="V3110" s="13">
        <f t="shared" si="433"/>
        <v>42767</v>
      </c>
      <c r="W3110" s="14">
        <f t="shared" si="434"/>
        <v>42780</v>
      </c>
      <c r="X3110" s="1" t="str">
        <f t="shared" si="435"/>
        <v>Tuesday</v>
      </c>
      <c r="Y3110" s="2">
        <v>0.36684027777777778</v>
      </c>
      <c r="Z3110" s="2">
        <f t="shared" si="436"/>
        <v>0.375</v>
      </c>
      <c r="AA3110">
        <f>1</f>
        <v>1</v>
      </c>
      <c r="AB3110" s="1">
        <v>42780</v>
      </c>
      <c r="AC3110" s="13">
        <f t="shared" si="437"/>
        <v>42767</v>
      </c>
      <c r="AD3110" s="14">
        <f t="shared" si="438"/>
        <v>42780</v>
      </c>
      <c r="AE3110" s="1" t="str">
        <f t="shared" si="439"/>
        <v>Tuesday</v>
      </c>
      <c r="AF3110" s="2">
        <v>0.37555555555555559</v>
      </c>
      <c r="AG3110" s="2">
        <f t="shared" si="440"/>
        <v>0.375</v>
      </c>
      <c r="AH3110" t="s">
        <v>27</v>
      </c>
    </row>
    <row r="3111" spans="1:34" x14ac:dyDescent="0.2">
      <c r="A3111">
        <v>550946</v>
      </c>
      <c r="B3111" t="s">
        <v>20</v>
      </c>
      <c r="C3111" t="s">
        <v>28</v>
      </c>
      <c r="D3111" t="s">
        <v>22</v>
      </c>
      <c r="E3111">
        <v>53202</v>
      </c>
      <c r="F3111" t="s">
        <v>23</v>
      </c>
      <c r="G3111" t="s">
        <v>24</v>
      </c>
      <c r="H3111">
        <v>247</v>
      </c>
      <c r="I3111" t="s">
        <v>34</v>
      </c>
      <c r="J3111">
        <f>VLOOKUP(I3111,[1]Key!$A$1:$C$72,2,FALSE)</f>
        <v>43.036900000000003</v>
      </c>
      <c r="K3111">
        <f>VLOOKUP(I3111,[1]Key!$A$1:$C$72,3,FALSE)</f>
        <v>-87.89667</v>
      </c>
      <c r="L3111" t="s">
        <v>31</v>
      </c>
      <c r="M3111">
        <f>VLOOKUP(L3111,[1]Key!$A$1:$C$72,2,FALSE)</f>
        <v>43.03519</v>
      </c>
      <c r="N3111">
        <f>VLOOKUP(L3111,[1]Key!$A$1:$C$72,3,FALSE)</f>
        <v>-87.907390000000007</v>
      </c>
      <c r="O3111">
        <v>5</v>
      </c>
      <c r="P3111">
        <v>0</v>
      </c>
      <c r="Q3111">
        <v>0.8</v>
      </c>
      <c r="R3111">
        <v>0.7</v>
      </c>
      <c r="S3111">
        <v>30</v>
      </c>
      <c r="T3111">
        <f t="shared" si="432"/>
        <v>-1</v>
      </c>
      <c r="U3111" s="1">
        <v>42780</v>
      </c>
      <c r="V3111" s="13">
        <f t="shared" si="433"/>
        <v>42767</v>
      </c>
      <c r="W3111" s="14">
        <f t="shared" si="434"/>
        <v>42780</v>
      </c>
      <c r="X3111" s="1" t="str">
        <f t="shared" si="435"/>
        <v>Tuesday</v>
      </c>
      <c r="Y3111" s="2">
        <v>0.41699074074074072</v>
      </c>
      <c r="Z3111" s="2">
        <f t="shared" si="436"/>
        <v>0.41666666666666663</v>
      </c>
      <c r="AA3111">
        <f>1</f>
        <v>1</v>
      </c>
      <c r="AB3111" s="1">
        <v>42780</v>
      </c>
      <c r="AC3111" s="13">
        <f t="shared" si="437"/>
        <v>42767</v>
      </c>
      <c r="AD3111" s="14">
        <f t="shared" si="438"/>
        <v>42780</v>
      </c>
      <c r="AE3111" s="1" t="str">
        <f t="shared" si="439"/>
        <v>Tuesday</v>
      </c>
      <c r="AF3111" s="2">
        <v>0.42052083333333329</v>
      </c>
      <c r="AG3111" s="2">
        <f t="shared" si="440"/>
        <v>0.41666666666666663</v>
      </c>
      <c r="AH3111" t="s">
        <v>27</v>
      </c>
    </row>
    <row r="3112" spans="1:34" x14ac:dyDescent="0.2">
      <c r="A3112">
        <v>563384</v>
      </c>
      <c r="B3112" t="s">
        <v>20</v>
      </c>
      <c r="C3112" t="s">
        <v>158</v>
      </c>
      <c r="D3112" t="s">
        <v>22</v>
      </c>
      <c r="E3112">
        <v>53188</v>
      </c>
      <c r="F3112" t="s">
        <v>23</v>
      </c>
      <c r="G3112" t="s">
        <v>24</v>
      </c>
      <c r="H3112">
        <v>5448</v>
      </c>
      <c r="I3112" t="s">
        <v>32</v>
      </c>
      <c r="J3112">
        <f>VLOOKUP(I3112,[1]Key!$A$1:$C$72,2,FALSE)</f>
        <v>43.038719999999998</v>
      </c>
      <c r="K3112">
        <f>VLOOKUP(I3112,[1]Key!$A$1:$C$72,3,FALSE)</f>
        <v>-87.905339999999995</v>
      </c>
      <c r="L3112" t="s">
        <v>43</v>
      </c>
      <c r="M3112">
        <f>VLOOKUP(L3112,[1]Key!$A$1:$C$72,2,FALSE)</f>
        <v>43.03886</v>
      </c>
      <c r="N3112">
        <f>VLOOKUP(L3112,[1]Key!$A$1:$C$72,3,FALSE)</f>
        <v>-87.902720000000002</v>
      </c>
      <c r="O3112">
        <v>56</v>
      </c>
      <c r="P3112">
        <v>0</v>
      </c>
      <c r="Q3112">
        <v>8.4</v>
      </c>
      <c r="R3112">
        <v>8</v>
      </c>
      <c r="S3112">
        <v>336</v>
      </c>
      <c r="T3112">
        <f t="shared" si="432"/>
        <v>-1</v>
      </c>
      <c r="U3112" s="1">
        <v>42780</v>
      </c>
      <c r="V3112" s="13">
        <f t="shared" si="433"/>
        <v>42767</v>
      </c>
      <c r="W3112" s="14">
        <f t="shared" si="434"/>
        <v>42780</v>
      </c>
      <c r="X3112" s="1" t="str">
        <f t="shared" si="435"/>
        <v>Tuesday</v>
      </c>
      <c r="Y3112" s="2">
        <v>0.54979166666666668</v>
      </c>
      <c r="Z3112" s="2">
        <f t="shared" si="436"/>
        <v>0.54166666666666663</v>
      </c>
      <c r="AA3112">
        <f>1</f>
        <v>1</v>
      </c>
      <c r="AB3112" s="1">
        <v>42780</v>
      </c>
      <c r="AC3112" s="13">
        <f t="shared" si="437"/>
        <v>42767</v>
      </c>
      <c r="AD3112" s="14">
        <f t="shared" si="438"/>
        <v>42780</v>
      </c>
      <c r="AE3112" s="1" t="str">
        <f t="shared" si="439"/>
        <v>Tuesday</v>
      </c>
      <c r="AF3112" s="2">
        <v>0.58821759259259265</v>
      </c>
      <c r="AG3112" s="2">
        <f t="shared" si="440"/>
        <v>0.58333333333333326</v>
      </c>
      <c r="AH3112" t="s">
        <v>27</v>
      </c>
    </row>
    <row r="3113" spans="1:34" x14ac:dyDescent="0.2">
      <c r="A3113">
        <v>1489319</v>
      </c>
      <c r="B3113" t="s">
        <v>20</v>
      </c>
      <c r="C3113" t="s">
        <v>101</v>
      </c>
      <c r="D3113" t="s">
        <v>22</v>
      </c>
      <c r="E3113">
        <v>53045</v>
      </c>
      <c r="F3113" t="s">
        <v>23</v>
      </c>
      <c r="G3113" t="s">
        <v>24</v>
      </c>
      <c r="H3113">
        <v>88</v>
      </c>
      <c r="I3113" t="s">
        <v>67</v>
      </c>
      <c r="J3113">
        <f>VLOOKUP(I3113,[1]Key!$A$1:$C$72,2,FALSE)</f>
        <v>43.074890000000003</v>
      </c>
      <c r="K3113">
        <f>VLOOKUP(I3113,[1]Key!$A$1:$C$72,3,FALSE)</f>
        <v>-87.882810000000006</v>
      </c>
      <c r="L3113" t="s">
        <v>65</v>
      </c>
      <c r="M3113">
        <f>VLOOKUP(L3113,[1]Key!$A$1:$C$72,2,FALSE)</f>
        <v>43.060786</v>
      </c>
      <c r="N3113">
        <f>VLOOKUP(L3113,[1]Key!$A$1:$C$72,3,FALSE)</f>
        <v>-87.883825999999999</v>
      </c>
      <c r="O3113">
        <v>7</v>
      </c>
      <c r="P3113">
        <v>0</v>
      </c>
      <c r="Q3113">
        <v>1.1000000000000001</v>
      </c>
      <c r="R3113">
        <v>1</v>
      </c>
      <c r="S3113">
        <v>42</v>
      </c>
      <c r="T3113">
        <f t="shared" si="432"/>
        <v>-1</v>
      </c>
      <c r="U3113" s="1">
        <v>42780</v>
      </c>
      <c r="V3113" s="13">
        <f t="shared" si="433"/>
        <v>42767</v>
      </c>
      <c r="W3113" s="14">
        <f t="shared" si="434"/>
        <v>42780</v>
      </c>
      <c r="X3113" s="1" t="str">
        <f t="shared" si="435"/>
        <v>Tuesday</v>
      </c>
      <c r="Y3113" s="2">
        <v>0.59173611111111113</v>
      </c>
      <c r="Z3113" s="2">
        <f t="shared" si="436"/>
        <v>0.58333333333333326</v>
      </c>
      <c r="AA3113">
        <f>1</f>
        <v>1</v>
      </c>
      <c r="AB3113" s="1">
        <v>42780</v>
      </c>
      <c r="AC3113" s="13">
        <f t="shared" si="437"/>
        <v>42767</v>
      </c>
      <c r="AD3113" s="14">
        <f t="shared" si="438"/>
        <v>42780</v>
      </c>
      <c r="AE3113" s="1" t="str">
        <f t="shared" si="439"/>
        <v>Tuesday</v>
      </c>
      <c r="AF3113" s="2">
        <v>0.59711805555555553</v>
      </c>
      <c r="AG3113" s="2">
        <f t="shared" si="440"/>
        <v>0.58333333333333326</v>
      </c>
      <c r="AH3113" t="s">
        <v>27</v>
      </c>
    </row>
    <row r="3114" spans="1:34" x14ac:dyDescent="0.2">
      <c r="A3114">
        <v>551883</v>
      </c>
      <c r="B3114" t="s">
        <v>20</v>
      </c>
      <c r="C3114" t="s">
        <v>21</v>
      </c>
      <c r="D3114" t="s">
        <v>22</v>
      </c>
      <c r="E3114">
        <v>53213</v>
      </c>
      <c r="F3114" t="s">
        <v>23</v>
      </c>
      <c r="G3114" t="s">
        <v>24</v>
      </c>
      <c r="H3114">
        <v>11141</v>
      </c>
      <c r="I3114" t="s">
        <v>36</v>
      </c>
      <c r="J3114">
        <f>VLOOKUP(I3114,[1]Key!$A$1:$C$72,2,FALSE)</f>
        <v>43.038580000000003</v>
      </c>
      <c r="K3114">
        <f>VLOOKUP(I3114,[1]Key!$A$1:$C$72,3,FALSE)</f>
        <v>-87.90934</v>
      </c>
      <c r="L3114" t="s">
        <v>31</v>
      </c>
      <c r="M3114">
        <f>VLOOKUP(L3114,[1]Key!$A$1:$C$72,2,FALSE)</f>
        <v>43.03519</v>
      </c>
      <c r="N3114">
        <f>VLOOKUP(L3114,[1]Key!$A$1:$C$72,3,FALSE)</f>
        <v>-87.907390000000007</v>
      </c>
      <c r="O3114">
        <v>7</v>
      </c>
      <c r="P3114">
        <v>0</v>
      </c>
      <c r="Q3114">
        <v>1.1000000000000001</v>
      </c>
      <c r="R3114">
        <v>1</v>
      </c>
      <c r="S3114">
        <v>42</v>
      </c>
      <c r="T3114">
        <f t="shared" si="432"/>
        <v>-1</v>
      </c>
      <c r="U3114" s="1">
        <v>42780</v>
      </c>
      <c r="V3114" s="13">
        <f t="shared" si="433"/>
        <v>42767</v>
      </c>
      <c r="W3114" s="14">
        <f t="shared" si="434"/>
        <v>42780</v>
      </c>
      <c r="X3114" s="1" t="str">
        <f t="shared" si="435"/>
        <v>Tuesday</v>
      </c>
      <c r="Y3114" s="2">
        <v>0.61288194444444444</v>
      </c>
      <c r="Z3114" s="2">
        <f t="shared" si="436"/>
        <v>0.625</v>
      </c>
      <c r="AA3114">
        <f>1</f>
        <v>1</v>
      </c>
      <c r="AB3114" s="1">
        <v>42780</v>
      </c>
      <c r="AC3114" s="13">
        <f t="shared" si="437"/>
        <v>42767</v>
      </c>
      <c r="AD3114" s="14">
        <f t="shared" si="438"/>
        <v>42780</v>
      </c>
      <c r="AE3114" s="1" t="str">
        <f t="shared" si="439"/>
        <v>Tuesday</v>
      </c>
      <c r="AF3114" s="2">
        <v>0.61769675925925926</v>
      </c>
      <c r="AG3114" s="2">
        <f t="shared" si="440"/>
        <v>0.625</v>
      </c>
      <c r="AH3114" t="s">
        <v>27</v>
      </c>
    </row>
    <row r="3115" spans="1:34" x14ac:dyDescent="0.2">
      <c r="A3115">
        <v>1365846</v>
      </c>
      <c r="B3115" t="s">
        <v>20</v>
      </c>
      <c r="C3115" t="s">
        <v>100</v>
      </c>
      <c r="D3115" t="s">
        <v>22</v>
      </c>
      <c r="E3115">
        <v>53233</v>
      </c>
      <c r="F3115" t="s">
        <v>23</v>
      </c>
      <c r="G3115" t="s">
        <v>24</v>
      </c>
      <c r="H3115">
        <v>11130</v>
      </c>
      <c r="I3115" t="s">
        <v>74</v>
      </c>
      <c r="J3115">
        <f>VLOOKUP(I3115,[1]Key!$A$1:$C$72,2,FALSE)</f>
        <v>43.040154000000001</v>
      </c>
      <c r="K3115">
        <f>VLOOKUP(I3115,[1]Key!$A$1:$C$72,3,FALSE)</f>
        <v>-87.932113000000001</v>
      </c>
      <c r="L3115" t="s">
        <v>36</v>
      </c>
      <c r="M3115">
        <f>VLOOKUP(L3115,[1]Key!$A$1:$C$72,2,FALSE)</f>
        <v>43.038580000000003</v>
      </c>
      <c r="N3115">
        <f>VLOOKUP(L3115,[1]Key!$A$1:$C$72,3,FALSE)</f>
        <v>-87.90934</v>
      </c>
      <c r="O3115">
        <v>11</v>
      </c>
      <c r="P3115">
        <v>0</v>
      </c>
      <c r="Q3115">
        <v>1.7</v>
      </c>
      <c r="R3115">
        <v>1.6</v>
      </c>
      <c r="S3115">
        <v>66</v>
      </c>
      <c r="T3115">
        <f t="shared" si="432"/>
        <v>-1</v>
      </c>
      <c r="U3115" s="1">
        <v>42780</v>
      </c>
      <c r="V3115" s="13">
        <f t="shared" si="433"/>
        <v>42767</v>
      </c>
      <c r="W3115" s="14">
        <f t="shared" si="434"/>
        <v>42780</v>
      </c>
      <c r="X3115" s="1" t="str">
        <f t="shared" si="435"/>
        <v>Tuesday</v>
      </c>
      <c r="Y3115" s="2">
        <v>0.63255787037037037</v>
      </c>
      <c r="Z3115" s="2">
        <f t="shared" si="436"/>
        <v>0.625</v>
      </c>
      <c r="AA3115">
        <f>1</f>
        <v>1</v>
      </c>
      <c r="AB3115" s="1">
        <v>42780</v>
      </c>
      <c r="AC3115" s="13">
        <f t="shared" si="437"/>
        <v>42767</v>
      </c>
      <c r="AD3115" s="14">
        <f t="shared" si="438"/>
        <v>42780</v>
      </c>
      <c r="AE3115" s="1" t="str">
        <f t="shared" si="439"/>
        <v>Tuesday</v>
      </c>
      <c r="AF3115" s="2">
        <v>0.64004629629629628</v>
      </c>
      <c r="AG3115" s="2">
        <f t="shared" si="440"/>
        <v>0.625</v>
      </c>
      <c r="AH3115" t="s">
        <v>27</v>
      </c>
    </row>
    <row r="3116" spans="1:34" x14ac:dyDescent="0.2">
      <c r="A3116">
        <v>1378810</v>
      </c>
      <c r="B3116" t="s">
        <v>20</v>
      </c>
      <c r="C3116" t="s">
        <v>100</v>
      </c>
      <c r="D3116" t="s">
        <v>22</v>
      </c>
      <c r="E3116">
        <v>53211</v>
      </c>
      <c r="F3116" t="s">
        <v>23</v>
      </c>
      <c r="G3116" t="s">
        <v>24</v>
      </c>
      <c r="H3116">
        <v>17</v>
      </c>
      <c r="I3116" t="s">
        <v>67</v>
      </c>
      <c r="J3116">
        <f>VLOOKUP(I3116,[1]Key!$A$1:$C$72,2,FALSE)</f>
        <v>43.074890000000003</v>
      </c>
      <c r="K3116">
        <f>VLOOKUP(I3116,[1]Key!$A$1:$C$72,3,FALSE)</f>
        <v>-87.882810000000006</v>
      </c>
      <c r="L3116" t="s">
        <v>60</v>
      </c>
      <c r="M3116">
        <f>VLOOKUP(L3116,[1]Key!$A$1:$C$72,2,FALSE)</f>
        <v>43.066893999999998</v>
      </c>
      <c r="N3116">
        <f>VLOOKUP(L3116,[1]Key!$A$1:$C$72,3,FALSE)</f>
        <v>-87.877936000000005</v>
      </c>
      <c r="O3116">
        <v>4</v>
      </c>
      <c r="P3116">
        <v>0</v>
      </c>
      <c r="Q3116">
        <v>0.6</v>
      </c>
      <c r="R3116">
        <v>0.6</v>
      </c>
      <c r="S3116">
        <v>24</v>
      </c>
      <c r="T3116">
        <f t="shared" si="432"/>
        <v>-1</v>
      </c>
      <c r="U3116" s="1">
        <v>42780</v>
      </c>
      <c r="V3116" s="13">
        <f t="shared" si="433"/>
        <v>42767</v>
      </c>
      <c r="W3116" s="14">
        <f t="shared" si="434"/>
        <v>42780</v>
      </c>
      <c r="X3116" s="1" t="str">
        <f t="shared" si="435"/>
        <v>Tuesday</v>
      </c>
      <c r="Y3116" s="2">
        <v>0.6361458333333333</v>
      </c>
      <c r="Z3116" s="2">
        <f t="shared" si="436"/>
        <v>0.625</v>
      </c>
      <c r="AA3116">
        <f>1</f>
        <v>1</v>
      </c>
      <c r="AB3116" s="1">
        <v>42780</v>
      </c>
      <c r="AC3116" s="13">
        <f t="shared" si="437"/>
        <v>42767</v>
      </c>
      <c r="AD3116" s="14">
        <f t="shared" si="438"/>
        <v>42780</v>
      </c>
      <c r="AE3116" s="1" t="str">
        <f t="shared" si="439"/>
        <v>Tuesday</v>
      </c>
      <c r="AF3116" s="2">
        <v>0.63946759259259256</v>
      </c>
      <c r="AG3116" s="2">
        <f t="shared" si="440"/>
        <v>0.625</v>
      </c>
      <c r="AH3116" t="s">
        <v>27</v>
      </c>
    </row>
    <row r="3117" spans="1:34" x14ac:dyDescent="0.2">
      <c r="A3117">
        <v>1251108</v>
      </c>
      <c r="B3117" t="s">
        <v>20</v>
      </c>
      <c r="C3117" t="s">
        <v>110</v>
      </c>
      <c r="D3117" t="s">
        <v>22</v>
      </c>
      <c r="E3117">
        <v>54913</v>
      </c>
      <c r="F3117" t="s">
        <v>23</v>
      </c>
      <c r="G3117" t="s">
        <v>97</v>
      </c>
      <c r="H3117">
        <v>175</v>
      </c>
      <c r="I3117" t="s">
        <v>78</v>
      </c>
      <c r="J3117">
        <f>VLOOKUP(I3117,[1]Key!$A$1:$C$72,2,FALSE)</f>
        <v>43.060250000000003</v>
      </c>
      <c r="K3117">
        <f>VLOOKUP(I3117,[1]Key!$A$1:$C$72,3,FALSE)</f>
        <v>-87.892169999999993</v>
      </c>
      <c r="L3117" t="s">
        <v>81</v>
      </c>
      <c r="M3117">
        <f>VLOOKUP(L3117,[1]Key!$A$1:$C$72,2,FALSE)</f>
        <v>43.06033</v>
      </c>
      <c r="N3117">
        <f>VLOOKUP(L3117,[1]Key!$A$1:$C$72,3,FALSE)</f>
        <v>-87.89546</v>
      </c>
      <c r="O3117">
        <v>2</v>
      </c>
      <c r="P3117">
        <v>0</v>
      </c>
      <c r="Q3117">
        <v>0.3</v>
      </c>
      <c r="R3117">
        <v>0.3</v>
      </c>
      <c r="S3117">
        <v>12</v>
      </c>
      <c r="T3117">
        <f t="shared" si="432"/>
        <v>-1</v>
      </c>
      <c r="U3117" s="1">
        <v>42780</v>
      </c>
      <c r="V3117" s="13">
        <f t="shared" si="433"/>
        <v>42767</v>
      </c>
      <c r="W3117" s="14">
        <f t="shared" si="434"/>
        <v>42780</v>
      </c>
      <c r="X3117" s="1" t="str">
        <f t="shared" si="435"/>
        <v>Tuesday</v>
      </c>
      <c r="Y3117" s="2">
        <v>0.71199074074074076</v>
      </c>
      <c r="Z3117" s="2">
        <f t="shared" si="436"/>
        <v>0.70833333333333326</v>
      </c>
      <c r="AA3117">
        <f>1</f>
        <v>1</v>
      </c>
      <c r="AB3117" s="1">
        <v>42780</v>
      </c>
      <c r="AC3117" s="13">
        <f t="shared" si="437"/>
        <v>42767</v>
      </c>
      <c r="AD3117" s="14">
        <f t="shared" si="438"/>
        <v>42780</v>
      </c>
      <c r="AE3117" s="1" t="str">
        <f t="shared" si="439"/>
        <v>Tuesday</v>
      </c>
      <c r="AF3117" s="2">
        <v>0.71351851851851855</v>
      </c>
      <c r="AG3117" s="2">
        <f t="shared" si="440"/>
        <v>0.70833333333333326</v>
      </c>
      <c r="AH3117" t="s">
        <v>27</v>
      </c>
    </row>
    <row r="3118" spans="1:34" x14ac:dyDescent="0.2">
      <c r="A3118">
        <v>783916</v>
      </c>
      <c r="B3118" t="s">
        <v>20</v>
      </c>
      <c r="C3118" t="s">
        <v>53</v>
      </c>
      <c r="D3118" t="s">
        <v>46</v>
      </c>
      <c r="E3118">
        <v>60618</v>
      </c>
      <c r="F3118" t="s">
        <v>23</v>
      </c>
      <c r="G3118" t="s">
        <v>24</v>
      </c>
      <c r="H3118">
        <v>274</v>
      </c>
      <c r="I3118" t="s">
        <v>43</v>
      </c>
      <c r="J3118">
        <f>VLOOKUP(I3118,[1]Key!$A$1:$C$72,2,FALSE)</f>
        <v>43.03886</v>
      </c>
      <c r="K3118">
        <f>VLOOKUP(I3118,[1]Key!$A$1:$C$72,3,FALSE)</f>
        <v>-87.902720000000002</v>
      </c>
      <c r="L3118" t="s">
        <v>43</v>
      </c>
      <c r="M3118">
        <f>VLOOKUP(L3118,[1]Key!$A$1:$C$72,2,FALSE)</f>
        <v>43.03886</v>
      </c>
      <c r="N3118">
        <f>VLOOKUP(L3118,[1]Key!$A$1:$C$72,3,FALSE)</f>
        <v>-87.902720000000002</v>
      </c>
      <c r="O3118">
        <v>18</v>
      </c>
      <c r="P3118">
        <v>0</v>
      </c>
      <c r="Q3118">
        <v>2.7</v>
      </c>
      <c r="R3118">
        <v>2.6</v>
      </c>
      <c r="S3118">
        <v>108</v>
      </c>
      <c r="T3118">
        <f t="shared" si="432"/>
        <v>-1</v>
      </c>
      <c r="U3118" s="1">
        <v>42773</v>
      </c>
      <c r="V3118" s="13">
        <f t="shared" si="433"/>
        <v>42767</v>
      </c>
      <c r="W3118" s="14">
        <f t="shared" si="434"/>
        <v>42773</v>
      </c>
      <c r="X3118" s="1" t="str">
        <f t="shared" si="435"/>
        <v>Tuesday</v>
      </c>
      <c r="Y3118" s="2">
        <v>0.82575231481481481</v>
      </c>
      <c r="Z3118" s="2">
        <f t="shared" si="436"/>
        <v>0.83333333333333326</v>
      </c>
      <c r="AA3118">
        <f>1</f>
        <v>1</v>
      </c>
      <c r="AB3118" s="1">
        <v>42773</v>
      </c>
      <c r="AC3118" s="13">
        <f t="shared" si="437"/>
        <v>42767</v>
      </c>
      <c r="AD3118" s="14">
        <f t="shared" si="438"/>
        <v>42773</v>
      </c>
      <c r="AE3118" s="1" t="str">
        <f t="shared" si="439"/>
        <v>Tuesday</v>
      </c>
      <c r="AF3118" s="2">
        <v>0.83837962962962964</v>
      </c>
      <c r="AG3118" s="2">
        <f t="shared" si="440"/>
        <v>0.83333333333333326</v>
      </c>
      <c r="AH3118" t="s">
        <v>35</v>
      </c>
    </row>
    <row r="3119" spans="1:34" x14ac:dyDescent="0.2">
      <c r="A3119">
        <v>1176668</v>
      </c>
      <c r="B3119" t="s">
        <v>20</v>
      </c>
      <c r="C3119" t="s">
        <v>147</v>
      </c>
      <c r="D3119" t="s">
        <v>22</v>
      </c>
      <c r="E3119">
        <v>53718</v>
      </c>
      <c r="F3119" t="s">
        <v>23</v>
      </c>
      <c r="G3119" t="s">
        <v>97</v>
      </c>
      <c r="H3119">
        <v>5550</v>
      </c>
      <c r="I3119" t="s">
        <v>87</v>
      </c>
      <c r="J3119">
        <f>VLOOKUP(I3119,[1]Key!$A$1:$C$72,2,FALSE)</f>
        <v>43.077359999999999</v>
      </c>
      <c r="K3119">
        <f>VLOOKUP(I3119,[1]Key!$A$1:$C$72,3,FALSE)</f>
        <v>-87.880769999999998</v>
      </c>
      <c r="L3119" t="s">
        <v>87</v>
      </c>
      <c r="M3119">
        <f>VLOOKUP(L3119,[1]Key!$A$1:$C$72,2,FALSE)</f>
        <v>43.077359999999999</v>
      </c>
      <c r="N3119">
        <f>VLOOKUP(L3119,[1]Key!$A$1:$C$72,3,FALSE)</f>
        <v>-87.880769999999998</v>
      </c>
      <c r="O3119">
        <v>10</v>
      </c>
      <c r="P3119">
        <v>0</v>
      </c>
      <c r="Q3119">
        <v>1.5</v>
      </c>
      <c r="R3119">
        <v>1.4</v>
      </c>
      <c r="S3119">
        <v>60</v>
      </c>
      <c r="T3119">
        <f t="shared" si="432"/>
        <v>-1</v>
      </c>
      <c r="U3119" s="1">
        <v>42773</v>
      </c>
      <c r="V3119" s="13">
        <f t="shared" si="433"/>
        <v>42767</v>
      </c>
      <c r="W3119" s="14">
        <f t="shared" si="434"/>
        <v>42773</v>
      </c>
      <c r="X3119" s="1" t="str">
        <f t="shared" si="435"/>
        <v>Tuesday</v>
      </c>
      <c r="Y3119" s="2">
        <v>0.84556712962962965</v>
      </c>
      <c r="Z3119" s="2">
        <f t="shared" si="436"/>
        <v>0.83333333333333326</v>
      </c>
      <c r="AA3119">
        <f>1</f>
        <v>1</v>
      </c>
      <c r="AB3119" s="1">
        <v>42773</v>
      </c>
      <c r="AC3119" s="13">
        <f t="shared" si="437"/>
        <v>42767</v>
      </c>
      <c r="AD3119" s="14">
        <f t="shared" si="438"/>
        <v>42773</v>
      </c>
      <c r="AE3119" s="1" t="str">
        <f t="shared" si="439"/>
        <v>Tuesday</v>
      </c>
      <c r="AF3119" s="2">
        <v>0.85231481481481486</v>
      </c>
      <c r="AG3119" s="2">
        <f t="shared" si="440"/>
        <v>0.83333333333333326</v>
      </c>
      <c r="AH3119" t="s">
        <v>35</v>
      </c>
    </row>
    <row r="3120" spans="1:34" x14ac:dyDescent="0.2">
      <c r="A3120">
        <v>825934</v>
      </c>
      <c r="B3120" t="s">
        <v>20</v>
      </c>
      <c r="C3120" t="s">
        <v>28</v>
      </c>
      <c r="D3120" t="s">
        <v>22</v>
      </c>
      <c r="E3120">
        <v>53208</v>
      </c>
      <c r="F3120" t="s">
        <v>23</v>
      </c>
      <c r="G3120" t="s">
        <v>24</v>
      </c>
      <c r="H3120">
        <v>1</v>
      </c>
      <c r="I3120" t="s">
        <v>48</v>
      </c>
      <c r="J3120">
        <f>VLOOKUP(I3120,[1]Key!$A$1:$C$72,2,FALSE)</f>
        <v>43.05097</v>
      </c>
      <c r="K3120">
        <f>VLOOKUP(I3120,[1]Key!$A$1:$C$72,3,FALSE)</f>
        <v>-87.906440000000003</v>
      </c>
      <c r="L3120" t="s">
        <v>29</v>
      </c>
      <c r="M3120">
        <f>VLOOKUP(L3120,[1]Key!$A$1:$C$72,2,FALSE)</f>
        <v>43.042490000000001</v>
      </c>
      <c r="N3120">
        <f>VLOOKUP(L3120,[1]Key!$A$1:$C$72,3,FALSE)</f>
        <v>-87.909959999999998</v>
      </c>
      <c r="O3120">
        <v>8</v>
      </c>
      <c r="P3120">
        <v>0</v>
      </c>
      <c r="Q3120">
        <v>1.2</v>
      </c>
      <c r="R3120">
        <v>1.1000000000000001</v>
      </c>
      <c r="S3120">
        <v>48</v>
      </c>
      <c r="T3120">
        <f t="shared" si="432"/>
        <v>-1</v>
      </c>
      <c r="U3120" s="1">
        <v>42774</v>
      </c>
      <c r="V3120" s="13">
        <f t="shared" si="433"/>
        <v>42767</v>
      </c>
      <c r="W3120" s="14">
        <f t="shared" si="434"/>
        <v>42774</v>
      </c>
      <c r="X3120" s="1" t="str">
        <f t="shared" si="435"/>
        <v>Wednesday</v>
      </c>
      <c r="Y3120" s="2">
        <v>0.30216435185185186</v>
      </c>
      <c r="Z3120" s="2">
        <f t="shared" si="436"/>
        <v>0.29166666666666663</v>
      </c>
      <c r="AA3120">
        <f>1</f>
        <v>1</v>
      </c>
      <c r="AB3120" s="1">
        <v>42774</v>
      </c>
      <c r="AC3120" s="13">
        <f t="shared" si="437"/>
        <v>42767</v>
      </c>
      <c r="AD3120" s="14">
        <f t="shared" si="438"/>
        <v>42774</v>
      </c>
      <c r="AE3120" s="1" t="str">
        <f t="shared" si="439"/>
        <v>Wednesday</v>
      </c>
      <c r="AF3120" s="2">
        <v>0.3079513888888889</v>
      </c>
      <c r="AG3120" s="2">
        <f t="shared" si="440"/>
        <v>0.29166666666666663</v>
      </c>
      <c r="AH3120" t="s">
        <v>27</v>
      </c>
    </row>
    <row r="3121" spans="1:34" x14ac:dyDescent="0.2">
      <c r="A3121">
        <v>1379329</v>
      </c>
      <c r="B3121" t="s">
        <v>20</v>
      </c>
      <c r="C3121" t="s">
        <v>28</v>
      </c>
      <c r="D3121" t="s">
        <v>22</v>
      </c>
      <c r="E3121">
        <v>53233</v>
      </c>
      <c r="F3121" t="s">
        <v>23</v>
      </c>
      <c r="G3121" t="s">
        <v>24</v>
      </c>
      <c r="H3121">
        <v>11080</v>
      </c>
      <c r="I3121" t="s">
        <v>65</v>
      </c>
      <c r="J3121">
        <f>VLOOKUP(I3121,[1]Key!$A$1:$C$72,2,FALSE)</f>
        <v>43.060786</v>
      </c>
      <c r="K3121">
        <f>VLOOKUP(I3121,[1]Key!$A$1:$C$72,3,FALSE)</f>
        <v>-87.883825999999999</v>
      </c>
      <c r="L3121" t="s">
        <v>81</v>
      </c>
      <c r="M3121">
        <f>VLOOKUP(L3121,[1]Key!$A$1:$C$72,2,FALSE)</f>
        <v>43.06033</v>
      </c>
      <c r="N3121">
        <f>VLOOKUP(L3121,[1]Key!$A$1:$C$72,3,FALSE)</f>
        <v>-87.89546</v>
      </c>
      <c r="O3121">
        <v>3</v>
      </c>
      <c r="P3121">
        <v>0</v>
      </c>
      <c r="Q3121">
        <v>0.5</v>
      </c>
      <c r="R3121">
        <v>0.4</v>
      </c>
      <c r="S3121">
        <v>18</v>
      </c>
      <c r="T3121">
        <f t="shared" si="432"/>
        <v>-1</v>
      </c>
      <c r="U3121" s="1">
        <v>42774</v>
      </c>
      <c r="V3121" s="13">
        <f t="shared" si="433"/>
        <v>42767</v>
      </c>
      <c r="W3121" s="14">
        <f t="shared" si="434"/>
        <v>42774</v>
      </c>
      <c r="X3121" s="1" t="str">
        <f t="shared" si="435"/>
        <v>Wednesday</v>
      </c>
      <c r="Y3121" s="2">
        <v>0.51274305555555555</v>
      </c>
      <c r="Z3121" s="2">
        <f t="shared" si="436"/>
        <v>0.5</v>
      </c>
      <c r="AA3121">
        <f>1</f>
        <v>1</v>
      </c>
      <c r="AB3121" s="1">
        <v>42774</v>
      </c>
      <c r="AC3121" s="13">
        <f t="shared" si="437"/>
        <v>42767</v>
      </c>
      <c r="AD3121" s="14">
        <f t="shared" si="438"/>
        <v>42774</v>
      </c>
      <c r="AE3121" s="1" t="str">
        <f t="shared" si="439"/>
        <v>Wednesday</v>
      </c>
      <c r="AF3121" s="2">
        <v>0.5149421296296296</v>
      </c>
      <c r="AG3121" s="2">
        <f t="shared" si="440"/>
        <v>0.5</v>
      </c>
      <c r="AH3121" t="s">
        <v>27</v>
      </c>
    </row>
    <row r="3122" spans="1:34" x14ac:dyDescent="0.2">
      <c r="A3122">
        <v>825934</v>
      </c>
      <c r="B3122" t="s">
        <v>20</v>
      </c>
      <c r="C3122" t="s">
        <v>28</v>
      </c>
      <c r="D3122" t="s">
        <v>22</v>
      </c>
      <c r="E3122">
        <v>53208</v>
      </c>
      <c r="F3122" t="s">
        <v>23</v>
      </c>
      <c r="G3122" t="s">
        <v>24</v>
      </c>
      <c r="H3122">
        <v>336</v>
      </c>
      <c r="I3122" t="s">
        <v>29</v>
      </c>
      <c r="J3122">
        <f>VLOOKUP(I3122,[1]Key!$A$1:$C$72,2,FALSE)</f>
        <v>43.042490000000001</v>
      </c>
      <c r="K3122">
        <f>VLOOKUP(I3122,[1]Key!$A$1:$C$72,3,FALSE)</f>
        <v>-87.909959999999998</v>
      </c>
      <c r="L3122" t="s">
        <v>48</v>
      </c>
      <c r="M3122">
        <f>VLOOKUP(L3122,[1]Key!$A$1:$C$72,2,FALSE)</f>
        <v>43.05097</v>
      </c>
      <c r="N3122">
        <f>VLOOKUP(L3122,[1]Key!$A$1:$C$72,3,FALSE)</f>
        <v>-87.906440000000003</v>
      </c>
      <c r="O3122">
        <v>7</v>
      </c>
      <c r="P3122">
        <v>0</v>
      </c>
      <c r="Q3122">
        <v>1.1000000000000001</v>
      </c>
      <c r="R3122">
        <v>1</v>
      </c>
      <c r="S3122">
        <v>42</v>
      </c>
      <c r="T3122">
        <f t="shared" si="432"/>
        <v>-1</v>
      </c>
      <c r="U3122" s="1">
        <v>42774</v>
      </c>
      <c r="V3122" s="13">
        <f t="shared" si="433"/>
        <v>42767</v>
      </c>
      <c r="W3122" s="14">
        <f t="shared" si="434"/>
        <v>42774</v>
      </c>
      <c r="X3122" s="1" t="str">
        <f t="shared" si="435"/>
        <v>Wednesday</v>
      </c>
      <c r="Y3122" s="2">
        <v>0.71223379629629635</v>
      </c>
      <c r="Z3122" s="2">
        <f t="shared" si="436"/>
        <v>0.70833333333333326</v>
      </c>
      <c r="AA3122">
        <f>1</f>
        <v>1</v>
      </c>
      <c r="AB3122" s="1">
        <v>42774</v>
      </c>
      <c r="AC3122" s="13">
        <f t="shared" si="437"/>
        <v>42767</v>
      </c>
      <c r="AD3122" s="14">
        <f t="shared" si="438"/>
        <v>42774</v>
      </c>
      <c r="AE3122" s="1" t="str">
        <f t="shared" si="439"/>
        <v>Wednesday</v>
      </c>
      <c r="AF3122" s="2">
        <v>0.71721064814814817</v>
      </c>
      <c r="AG3122" s="2">
        <f t="shared" si="440"/>
        <v>0.70833333333333326</v>
      </c>
      <c r="AH3122" t="s">
        <v>27</v>
      </c>
    </row>
    <row r="3123" spans="1:34" x14ac:dyDescent="0.2">
      <c r="A3123">
        <v>1482829</v>
      </c>
      <c r="B3123" t="s">
        <v>20</v>
      </c>
      <c r="C3123" t="s">
        <v>28</v>
      </c>
      <c r="D3123" t="s">
        <v>22</v>
      </c>
      <c r="E3123">
        <v>53211</v>
      </c>
      <c r="F3123" t="s">
        <v>23</v>
      </c>
      <c r="G3123" t="s">
        <v>24</v>
      </c>
      <c r="H3123">
        <v>157</v>
      </c>
      <c r="I3123" t="s">
        <v>60</v>
      </c>
      <c r="J3123">
        <f>VLOOKUP(I3123,[1]Key!$A$1:$C$72,2,FALSE)</f>
        <v>43.066893999999998</v>
      </c>
      <c r="K3123">
        <f>VLOOKUP(I3123,[1]Key!$A$1:$C$72,3,FALSE)</f>
        <v>-87.877936000000005</v>
      </c>
      <c r="L3123" t="s">
        <v>61</v>
      </c>
      <c r="M3123">
        <f>VLOOKUP(L3123,[1]Key!$A$1:$C$72,2,FALSE)</f>
        <v>43.058619999999998</v>
      </c>
      <c r="N3123">
        <f>VLOOKUP(L3123,[1]Key!$A$1:$C$72,3,FALSE)</f>
        <v>-87.885319999999993</v>
      </c>
      <c r="O3123">
        <v>4</v>
      </c>
      <c r="P3123">
        <v>0</v>
      </c>
      <c r="Q3123">
        <v>0.6</v>
      </c>
      <c r="R3123">
        <v>0.6</v>
      </c>
      <c r="S3123">
        <v>24</v>
      </c>
      <c r="T3123">
        <f t="shared" si="432"/>
        <v>-1</v>
      </c>
      <c r="U3123" s="1">
        <v>42774</v>
      </c>
      <c r="V3123" s="13">
        <f t="shared" si="433"/>
        <v>42767</v>
      </c>
      <c r="W3123" s="14">
        <f t="shared" si="434"/>
        <v>42774</v>
      </c>
      <c r="X3123" s="1" t="str">
        <f t="shared" si="435"/>
        <v>Wednesday</v>
      </c>
      <c r="Y3123" s="2">
        <v>0.78826388888888888</v>
      </c>
      <c r="Z3123" s="2">
        <f t="shared" si="436"/>
        <v>0.79166666666666663</v>
      </c>
      <c r="AA3123">
        <f>1</f>
        <v>1</v>
      </c>
      <c r="AB3123" s="1">
        <v>42774</v>
      </c>
      <c r="AC3123" s="13">
        <f t="shared" si="437"/>
        <v>42767</v>
      </c>
      <c r="AD3123" s="14">
        <f t="shared" si="438"/>
        <v>42774</v>
      </c>
      <c r="AE3123" s="1" t="str">
        <f t="shared" si="439"/>
        <v>Wednesday</v>
      </c>
      <c r="AF3123" s="2">
        <v>0.79162037037037036</v>
      </c>
      <c r="AG3123" s="2">
        <f t="shared" si="440"/>
        <v>0.79166666666666663</v>
      </c>
      <c r="AH3123" t="s">
        <v>27</v>
      </c>
    </row>
    <row r="3124" spans="1:34" x14ac:dyDescent="0.2">
      <c r="A3124">
        <v>1088320</v>
      </c>
      <c r="B3124" t="s">
        <v>20</v>
      </c>
      <c r="C3124" t="s">
        <v>96</v>
      </c>
      <c r="D3124" t="s">
        <v>22</v>
      </c>
      <c r="E3124">
        <v>53202</v>
      </c>
      <c r="F3124" t="s">
        <v>23</v>
      </c>
      <c r="G3124" t="s">
        <v>24</v>
      </c>
      <c r="H3124">
        <v>3</v>
      </c>
      <c r="I3124" t="s">
        <v>69</v>
      </c>
      <c r="J3124">
        <f>VLOOKUP(I3124,[1]Key!$A$1:$C$72,2,FALSE)</f>
        <v>43.048200000000001</v>
      </c>
      <c r="K3124">
        <f>VLOOKUP(I3124,[1]Key!$A$1:$C$72,3,FALSE)</f>
        <v>-87.900859999999994</v>
      </c>
      <c r="L3124" t="s">
        <v>43</v>
      </c>
      <c r="M3124">
        <f>VLOOKUP(L3124,[1]Key!$A$1:$C$72,2,FALSE)</f>
        <v>43.03886</v>
      </c>
      <c r="N3124">
        <f>VLOOKUP(L3124,[1]Key!$A$1:$C$72,3,FALSE)</f>
        <v>-87.902720000000002</v>
      </c>
      <c r="O3124">
        <v>7</v>
      </c>
      <c r="P3124">
        <v>0</v>
      </c>
      <c r="Q3124">
        <v>1.1000000000000001</v>
      </c>
      <c r="R3124">
        <v>1</v>
      </c>
      <c r="S3124">
        <v>42</v>
      </c>
      <c r="T3124">
        <f t="shared" si="432"/>
        <v>-1</v>
      </c>
      <c r="U3124" s="1">
        <v>42775</v>
      </c>
      <c r="V3124" s="13">
        <f t="shared" si="433"/>
        <v>42767</v>
      </c>
      <c r="W3124" s="14">
        <f t="shared" si="434"/>
        <v>42775</v>
      </c>
      <c r="X3124" s="1" t="str">
        <f t="shared" si="435"/>
        <v>Thursday</v>
      </c>
      <c r="Y3124" s="2">
        <v>0.35030092592592593</v>
      </c>
      <c r="Z3124" s="2">
        <f t="shared" si="436"/>
        <v>0.33333333333333331</v>
      </c>
      <c r="AA3124">
        <f>1</f>
        <v>1</v>
      </c>
      <c r="AB3124" s="1">
        <v>42775</v>
      </c>
      <c r="AC3124" s="13">
        <f t="shared" si="437"/>
        <v>42767</v>
      </c>
      <c r="AD3124" s="14">
        <f t="shared" si="438"/>
        <v>42775</v>
      </c>
      <c r="AE3124" s="1" t="str">
        <f t="shared" si="439"/>
        <v>Thursday</v>
      </c>
      <c r="AF3124" s="2">
        <v>0.35533564814814816</v>
      </c>
      <c r="AG3124" s="2">
        <f t="shared" si="440"/>
        <v>0.375</v>
      </c>
      <c r="AH3124" t="s">
        <v>27</v>
      </c>
    </row>
    <row r="3125" spans="1:34" x14ac:dyDescent="0.2">
      <c r="A3125">
        <v>1448771</v>
      </c>
      <c r="B3125" t="s">
        <v>20</v>
      </c>
      <c r="C3125" t="s">
        <v>148</v>
      </c>
      <c r="D3125" t="s">
        <v>22</v>
      </c>
      <c r="E3125">
        <v>53201</v>
      </c>
      <c r="F3125" t="s">
        <v>23</v>
      </c>
      <c r="G3125" t="s">
        <v>24</v>
      </c>
      <c r="H3125">
        <v>5496</v>
      </c>
      <c r="I3125" t="s">
        <v>63</v>
      </c>
      <c r="J3125">
        <f>VLOOKUP(I3125,[1]Key!$A$1:$C$72,2,FALSE)</f>
        <v>43.078530000000001</v>
      </c>
      <c r="K3125">
        <f>VLOOKUP(I3125,[1]Key!$A$1:$C$72,3,FALSE)</f>
        <v>-87.882620000000003</v>
      </c>
      <c r="L3125" t="s">
        <v>67</v>
      </c>
      <c r="M3125">
        <f>VLOOKUP(L3125,[1]Key!$A$1:$C$72,2,FALSE)</f>
        <v>43.074890000000003</v>
      </c>
      <c r="N3125">
        <f>VLOOKUP(L3125,[1]Key!$A$1:$C$72,3,FALSE)</f>
        <v>-87.882810000000006</v>
      </c>
      <c r="O3125">
        <v>2</v>
      </c>
      <c r="P3125">
        <v>0</v>
      </c>
      <c r="Q3125">
        <v>0.3</v>
      </c>
      <c r="R3125">
        <v>0.3</v>
      </c>
      <c r="S3125">
        <v>12</v>
      </c>
      <c r="T3125">
        <f t="shared" si="432"/>
        <v>-1</v>
      </c>
      <c r="U3125" s="1">
        <v>42775</v>
      </c>
      <c r="V3125" s="13">
        <f t="shared" si="433"/>
        <v>42767</v>
      </c>
      <c r="W3125" s="14">
        <f t="shared" si="434"/>
        <v>42775</v>
      </c>
      <c r="X3125" s="1" t="str">
        <f t="shared" si="435"/>
        <v>Thursday</v>
      </c>
      <c r="Y3125" s="2">
        <v>0.54201388888888891</v>
      </c>
      <c r="Z3125" s="2">
        <f t="shared" si="436"/>
        <v>0.54166666666666663</v>
      </c>
      <c r="AA3125">
        <f>1</f>
        <v>1</v>
      </c>
      <c r="AB3125" s="1">
        <v>42775</v>
      </c>
      <c r="AC3125" s="13">
        <f t="shared" si="437"/>
        <v>42767</v>
      </c>
      <c r="AD3125" s="14">
        <f t="shared" si="438"/>
        <v>42775</v>
      </c>
      <c r="AE3125" s="1" t="str">
        <f t="shared" si="439"/>
        <v>Thursday</v>
      </c>
      <c r="AF3125" s="2">
        <v>0.54322916666666665</v>
      </c>
      <c r="AG3125" s="2">
        <f t="shared" si="440"/>
        <v>0.54166666666666663</v>
      </c>
      <c r="AH3125" t="s">
        <v>27</v>
      </c>
    </row>
    <row r="3126" spans="1:34" x14ac:dyDescent="0.2">
      <c r="A3126">
        <v>783916</v>
      </c>
      <c r="B3126" t="s">
        <v>20</v>
      </c>
      <c r="C3126" t="s">
        <v>53</v>
      </c>
      <c r="D3126" t="s">
        <v>46</v>
      </c>
      <c r="E3126">
        <v>60618</v>
      </c>
      <c r="F3126" t="s">
        <v>23</v>
      </c>
      <c r="G3126" t="s">
        <v>24</v>
      </c>
      <c r="H3126">
        <v>952</v>
      </c>
      <c r="I3126" t="s">
        <v>43</v>
      </c>
      <c r="J3126">
        <f>VLOOKUP(I3126,[1]Key!$A$1:$C$72,2,FALSE)</f>
        <v>43.03886</v>
      </c>
      <c r="K3126">
        <f>VLOOKUP(I3126,[1]Key!$A$1:$C$72,3,FALSE)</f>
        <v>-87.902720000000002</v>
      </c>
      <c r="L3126" t="s">
        <v>33</v>
      </c>
      <c r="M3126">
        <f>VLOOKUP(L3126,[1]Key!$A$1:$C$72,2,FALSE)</f>
        <v>43.034619999999997</v>
      </c>
      <c r="N3126">
        <f>VLOOKUP(L3126,[1]Key!$A$1:$C$72,3,FALSE)</f>
        <v>-87.917500000000004</v>
      </c>
      <c r="O3126">
        <v>8</v>
      </c>
      <c r="P3126">
        <v>0</v>
      </c>
      <c r="Q3126">
        <v>1.2</v>
      </c>
      <c r="R3126">
        <v>1.1000000000000001</v>
      </c>
      <c r="S3126">
        <v>48</v>
      </c>
      <c r="T3126">
        <f t="shared" si="432"/>
        <v>-1</v>
      </c>
      <c r="U3126" s="1">
        <v>42775</v>
      </c>
      <c r="V3126" s="13">
        <f t="shared" si="433"/>
        <v>42767</v>
      </c>
      <c r="W3126" s="14">
        <f t="shared" si="434"/>
        <v>42775</v>
      </c>
      <c r="X3126" s="1" t="str">
        <f t="shared" si="435"/>
        <v>Thursday</v>
      </c>
      <c r="Y3126" s="2">
        <v>0.61633101851851857</v>
      </c>
      <c r="Z3126" s="2">
        <f t="shared" si="436"/>
        <v>0.625</v>
      </c>
      <c r="AA3126">
        <f>1</f>
        <v>1</v>
      </c>
      <c r="AB3126" s="1">
        <v>42775</v>
      </c>
      <c r="AC3126" s="13">
        <f t="shared" si="437"/>
        <v>42767</v>
      </c>
      <c r="AD3126" s="14">
        <f t="shared" si="438"/>
        <v>42775</v>
      </c>
      <c r="AE3126" s="1" t="str">
        <f t="shared" si="439"/>
        <v>Thursday</v>
      </c>
      <c r="AF3126" s="2">
        <v>0.62203703703703705</v>
      </c>
      <c r="AG3126" s="2">
        <f t="shared" si="440"/>
        <v>0.625</v>
      </c>
      <c r="AH3126" t="s">
        <v>27</v>
      </c>
    </row>
    <row r="3127" spans="1:34" x14ac:dyDescent="0.2">
      <c r="A3127">
        <v>545427</v>
      </c>
      <c r="B3127" t="s">
        <v>20</v>
      </c>
      <c r="C3127" t="s">
        <v>28</v>
      </c>
      <c r="D3127" t="s">
        <v>22</v>
      </c>
      <c r="E3127">
        <v>53211</v>
      </c>
      <c r="F3127" t="s">
        <v>23</v>
      </c>
      <c r="G3127" t="s">
        <v>24</v>
      </c>
      <c r="H3127">
        <v>5446</v>
      </c>
      <c r="I3127" t="s">
        <v>32</v>
      </c>
      <c r="J3127">
        <f>VLOOKUP(I3127,[1]Key!$A$1:$C$72,2,FALSE)</f>
        <v>43.038719999999998</v>
      </c>
      <c r="K3127">
        <f>VLOOKUP(I3127,[1]Key!$A$1:$C$72,3,FALSE)</f>
        <v>-87.905339999999995</v>
      </c>
      <c r="L3127" t="s">
        <v>31</v>
      </c>
      <c r="M3127">
        <f>VLOOKUP(L3127,[1]Key!$A$1:$C$72,2,FALSE)</f>
        <v>43.03519</v>
      </c>
      <c r="N3127">
        <f>VLOOKUP(L3127,[1]Key!$A$1:$C$72,3,FALSE)</f>
        <v>-87.907390000000007</v>
      </c>
      <c r="O3127">
        <v>5</v>
      </c>
      <c r="P3127">
        <v>0</v>
      </c>
      <c r="Q3127">
        <v>0.8</v>
      </c>
      <c r="R3127">
        <v>0.7</v>
      </c>
      <c r="S3127">
        <v>30</v>
      </c>
      <c r="T3127">
        <f t="shared" si="432"/>
        <v>-1</v>
      </c>
      <c r="U3127" s="1">
        <v>42775</v>
      </c>
      <c r="V3127" s="13">
        <f t="shared" si="433"/>
        <v>42767</v>
      </c>
      <c r="W3127" s="14">
        <f t="shared" si="434"/>
        <v>42775</v>
      </c>
      <c r="X3127" s="1" t="str">
        <f t="shared" si="435"/>
        <v>Thursday</v>
      </c>
      <c r="Y3127" s="2">
        <v>0.66146990740740741</v>
      </c>
      <c r="Z3127" s="2">
        <f t="shared" si="436"/>
        <v>0.66666666666666663</v>
      </c>
      <c r="AA3127">
        <f>1</f>
        <v>1</v>
      </c>
      <c r="AB3127" s="1">
        <v>42775</v>
      </c>
      <c r="AC3127" s="13">
        <f t="shared" si="437"/>
        <v>42767</v>
      </c>
      <c r="AD3127" s="14">
        <f t="shared" si="438"/>
        <v>42775</v>
      </c>
      <c r="AE3127" s="1" t="str">
        <f t="shared" si="439"/>
        <v>Thursday</v>
      </c>
      <c r="AF3127" s="2">
        <v>0.66480324074074071</v>
      </c>
      <c r="AG3127" s="2">
        <f t="shared" si="440"/>
        <v>0.66666666666666663</v>
      </c>
      <c r="AH3127" t="s">
        <v>27</v>
      </c>
    </row>
    <row r="3128" spans="1:34" x14ac:dyDescent="0.2">
      <c r="A3128">
        <v>1351368</v>
      </c>
      <c r="B3128" t="s">
        <v>20</v>
      </c>
      <c r="C3128" t="s">
        <v>28</v>
      </c>
      <c r="D3128" t="s">
        <v>22</v>
      </c>
      <c r="E3128">
        <v>53202</v>
      </c>
      <c r="F3128" t="s">
        <v>23</v>
      </c>
      <c r="G3128" t="s">
        <v>24</v>
      </c>
      <c r="H3128">
        <v>175</v>
      </c>
      <c r="I3128" t="s">
        <v>80</v>
      </c>
      <c r="J3128">
        <f>VLOOKUP(I3128,[1]Key!$A$1:$C$72,2,FALSE)</f>
        <v>43.052460000000004</v>
      </c>
      <c r="K3128">
        <f>VLOOKUP(I3128,[1]Key!$A$1:$C$72,3,FALSE)</f>
        <v>-87.891000000000005</v>
      </c>
      <c r="L3128" t="s">
        <v>61</v>
      </c>
      <c r="M3128">
        <f>VLOOKUP(L3128,[1]Key!$A$1:$C$72,2,FALSE)</f>
        <v>43.058619999999998</v>
      </c>
      <c r="N3128">
        <f>VLOOKUP(L3128,[1]Key!$A$1:$C$72,3,FALSE)</f>
        <v>-87.885319999999993</v>
      </c>
      <c r="O3128">
        <v>4</v>
      </c>
      <c r="P3128">
        <v>0</v>
      </c>
      <c r="Q3128">
        <v>0.6</v>
      </c>
      <c r="R3128">
        <v>0.6</v>
      </c>
      <c r="S3128">
        <v>24</v>
      </c>
      <c r="T3128">
        <f t="shared" si="432"/>
        <v>-1</v>
      </c>
      <c r="U3128" s="1">
        <v>42775</v>
      </c>
      <c r="V3128" s="13">
        <f t="shared" si="433"/>
        <v>42767</v>
      </c>
      <c r="W3128" s="14">
        <f t="shared" si="434"/>
        <v>42775</v>
      </c>
      <c r="X3128" s="1" t="str">
        <f t="shared" si="435"/>
        <v>Thursday</v>
      </c>
      <c r="Y3128" s="2">
        <v>0.68146990740740743</v>
      </c>
      <c r="Z3128" s="2">
        <f t="shared" si="436"/>
        <v>0.66666666666666663</v>
      </c>
      <c r="AA3128">
        <f>1</f>
        <v>1</v>
      </c>
      <c r="AB3128" s="1">
        <v>42775</v>
      </c>
      <c r="AC3128" s="13">
        <f t="shared" si="437"/>
        <v>42767</v>
      </c>
      <c r="AD3128" s="14">
        <f t="shared" si="438"/>
        <v>42775</v>
      </c>
      <c r="AE3128" s="1" t="str">
        <f t="shared" si="439"/>
        <v>Thursday</v>
      </c>
      <c r="AF3128" s="2">
        <v>0.68437500000000007</v>
      </c>
      <c r="AG3128" s="2">
        <f t="shared" si="440"/>
        <v>0.66666666666666663</v>
      </c>
      <c r="AH3128" t="s">
        <v>27</v>
      </c>
    </row>
    <row r="3129" spans="1:34" x14ac:dyDescent="0.2">
      <c r="A3129">
        <v>1435377</v>
      </c>
      <c r="B3129" t="s">
        <v>20</v>
      </c>
      <c r="C3129" t="s">
        <v>28</v>
      </c>
      <c r="D3129" t="s">
        <v>22</v>
      </c>
      <c r="E3129">
        <v>53233</v>
      </c>
      <c r="F3129" t="s">
        <v>23</v>
      </c>
      <c r="G3129" t="s">
        <v>24</v>
      </c>
      <c r="H3129">
        <v>86</v>
      </c>
      <c r="I3129" t="s">
        <v>47</v>
      </c>
      <c r="J3129">
        <f>VLOOKUP(I3129,[1]Key!$A$1:$C$72,2,FALSE)</f>
        <v>43.049230000000001</v>
      </c>
      <c r="K3129">
        <f>VLOOKUP(I3129,[1]Key!$A$1:$C$72,3,FALSE)</f>
        <v>-87.911940000000001</v>
      </c>
      <c r="L3129" t="s">
        <v>74</v>
      </c>
      <c r="M3129">
        <f>VLOOKUP(L3129,[1]Key!$A$1:$C$72,2,FALSE)</f>
        <v>43.040154000000001</v>
      </c>
      <c r="N3129">
        <f>VLOOKUP(L3129,[1]Key!$A$1:$C$72,3,FALSE)</f>
        <v>-87.932113000000001</v>
      </c>
      <c r="O3129">
        <v>13</v>
      </c>
      <c r="P3129">
        <v>0</v>
      </c>
      <c r="Q3129">
        <v>2</v>
      </c>
      <c r="R3129">
        <v>1.9</v>
      </c>
      <c r="S3129">
        <v>78</v>
      </c>
      <c r="T3129">
        <f t="shared" si="432"/>
        <v>-1</v>
      </c>
      <c r="U3129" s="1">
        <v>42775</v>
      </c>
      <c r="V3129" s="13">
        <f t="shared" si="433"/>
        <v>42767</v>
      </c>
      <c r="W3129" s="14">
        <f t="shared" si="434"/>
        <v>42775</v>
      </c>
      <c r="X3129" s="1" t="str">
        <f t="shared" si="435"/>
        <v>Thursday</v>
      </c>
      <c r="Y3129" s="2">
        <v>0.69392361111111101</v>
      </c>
      <c r="Z3129" s="2">
        <f t="shared" si="436"/>
        <v>0.70833333333333326</v>
      </c>
      <c r="AA3129">
        <f>1</f>
        <v>1</v>
      </c>
      <c r="AB3129" s="1">
        <v>42775</v>
      </c>
      <c r="AC3129" s="13">
        <f t="shared" si="437"/>
        <v>42767</v>
      </c>
      <c r="AD3129" s="14">
        <f t="shared" si="438"/>
        <v>42775</v>
      </c>
      <c r="AE3129" s="1" t="str">
        <f t="shared" si="439"/>
        <v>Thursday</v>
      </c>
      <c r="AF3129" s="2">
        <v>0.70336805555555559</v>
      </c>
      <c r="AG3129" s="2">
        <f t="shared" si="440"/>
        <v>0.70833333333333326</v>
      </c>
      <c r="AH3129" t="s">
        <v>27</v>
      </c>
    </row>
    <row r="3130" spans="1:34" x14ac:dyDescent="0.2">
      <c r="A3130">
        <v>1360389</v>
      </c>
      <c r="B3130" t="s">
        <v>20</v>
      </c>
      <c r="C3130" t="s">
        <v>112</v>
      </c>
      <c r="D3130" t="s">
        <v>22</v>
      </c>
      <c r="E3130">
        <v>53142</v>
      </c>
      <c r="F3130" t="s">
        <v>23</v>
      </c>
      <c r="G3130" t="s">
        <v>24</v>
      </c>
      <c r="H3130">
        <v>5585</v>
      </c>
      <c r="I3130" t="s">
        <v>63</v>
      </c>
      <c r="J3130">
        <f>VLOOKUP(I3130,[1]Key!$A$1:$C$72,2,FALSE)</f>
        <v>43.078530000000001</v>
      </c>
      <c r="K3130">
        <f>VLOOKUP(I3130,[1]Key!$A$1:$C$72,3,FALSE)</f>
        <v>-87.882620000000003</v>
      </c>
      <c r="L3130" t="s">
        <v>77</v>
      </c>
      <c r="M3130">
        <f>VLOOKUP(L3130,[1]Key!$A$1:$C$72,2,FALSE)</f>
        <v>43.074655999999997</v>
      </c>
      <c r="N3130">
        <f>VLOOKUP(L3130,[1]Key!$A$1:$C$72,3,FALSE)</f>
        <v>-87.889011999999994</v>
      </c>
      <c r="O3130">
        <v>7</v>
      </c>
      <c r="P3130">
        <v>0</v>
      </c>
      <c r="Q3130">
        <v>1.1000000000000001</v>
      </c>
      <c r="R3130">
        <v>1</v>
      </c>
      <c r="S3130">
        <v>42</v>
      </c>
      <c r="T3130">
        <f t="shared" si="432"/>
        <v>-1</v>
      </c>
      <c r="U3130" s="1">
        <v>42775</v>
      </c>
      <c r="V3130" s="13">
        <f t="shared" si="433"/>
        <v>42767</v>
      </c>
      <c r="W3130" s="14">
        <f t="shared" si="434"/>
        <v>42775</v>
      </c>
      <c r="X3130" s="1" t="str">
        <f t="shared" si="435"/>
        <v>Thursday</v>
      </c>
      <c r="Y3130" s="2">
        <v>0.73453703703703699</v>
      </c>
      <c r="Z3130" s="2">
        <f t="shared" si="436"/>
        <v>0.75</v>
      </c>
      <c r="AA3130">
        <f>1</f>
        <v>1</v>
      </c>
      <c r="AB3130" s="1">
        <v>42775</v>
      </c>
      <c r="AC3130" s="13">
        <f t="shared" si="437"/>
        <v>42767</v>
      </c>
      <c r="AD3130" s="14">
        <f t="shared" si="438"/>
        <v>42775</v>
      </c>
      <c r="AE3130" s="1" t="str">
        <f t="shared" si="439"/>
        <v>Thursday</v>
      </c>
      <c r="AF3130" s="2">
        <v>0.73893518518518519</v>
      </c>
      <c r="AG3130" s="2">
        <f t="shared" si="440"/>
        <v>0.75</v>
      </c>
      <c r="AH3130" t="s">
        <v>27</v>
      </c>
    </row>
    <row r="3131" spans="1:34" x14ac:dyDescent="0.2">
      <c r="A3131">
        <v>1360313</v>
      </c>
      <c r="B3131" t="s">
        <v>20</v>
      </c>
      <c r="C3131" t="s">
        <v>127</v>
      </c>
      <c r="D3131" t="s">
        <v>22</v>
      </c>
      <c r="E3131">
        <v>53158</v>
      </c>
      <c r="F3131" t="s">
        <v>23</v>
      </c>
      <c r="G3131" t="s">
        <v>24</v>
      </c>
      <c r="H3131">
        <v>11000</v>
      </c>
      <c r="I3131" t="s">
        <v>63</v>
      </c>
      <c r="J3131">
        <f>VLOOKUP(I3131,[1]Key!$A$1:$C$72,2,FALSE)</f>
        <v>43.078530000000001</v>
      </c>
      <c r="K3131">
        <f>VLOOKUP(I3131,[1]Key!$A$1:$C$72,3,FALSE)</f>
        <v>-87.882620000000003</v>
      </c>
      <c r="L3131" t="s">
        <v>77</v>
      </c>
      <c r="M3131">
        <f>VLOOKUP(L3131,[1]Key!$A$1:$C$72,2,FALSE)</f>
        <v>43.074655999999997</v>
      </c>
      <c r="N3131">
        <f>VLOOKUP(L3131,[1]Key!$A$1:$C$72,3,FALSE)</f>
        <v>-87.889011999999994</v>
      </c>
      <c r="O3131">
        <v>6</v>
      </c>
      <c r="P3131">
        <v>0</v>
      </c>
      <c r="Q3131">
        <v>0.9</v>
      </c>
      <c r="R3131">
        <v>0.9</v>
      </c>
      <c r="S3131">
        <v>36</v>
      </c>
      <c r="T3131">
        <f t="shared" si="432"/>
        <v>-1</v>
      </c>
      <c r="U3131" s="1">
        <v>42775</v>
      </c>
      <c r="V3131" s="13">
        <f t="shared" si="433"/>
        <v>42767</v>
      </c>
      <c r="W3131" s="14">
        <f t="shared" si="434"/>
        <v>42775</v>
      </c>
      <c r="X3131" s="1" t="str">
        <f t="shared" si="435"/>
        <v>Thursday</v>
      </c>
      <c r="Y3131" s="2">
        <v>0.73472222222222217</v>
      </c>
      <c r="Z3131" s="2">
        <f t="shared" si="436"/>
        <v>0.75</v>
      </c>
      <c r="AA3131">
        <f>1</f>
        <v>1</v>
      </c>
      <c r="AB3131" s="1">
        <v>42775</v>
      </c>
      <c r="AC3131" s="13">
        <f t="shared" si="437"/>
        <v>42767</v>
      </c>
      <c r="AD3131" s="14">
        <f t="shared" si="438"/>
        <v>42775</v>
      </c>
      <c r="AE3131" s="1" t="str">
        <f t="shared" si="439"/>
        <v>Thursday</v>
      </c>
      <c r="AF3131" s="2">
        <v>0.73888888888888893</v>
      </c>
      <c r="AG3131" s="2">
        <f t="shared" si="440"/>
        <v>0.75</v>
      </c>
      <c r="AH3131" t="s">
        <v>27</v>
      </c>
    </row>
    <row r="3132" spans="1:34" x14ac:dyDescent="0.2">
      <c r="A3132">
        <v>550946</v>
      </c>
      <c r="B3132" t="s">
        <v>20</v>
      </c>
      <c r="C3132" t="s">
        <v>28</v>
      </c>
      <c r="D3132" t="s">
        <v>22</v>
      </c>
      <c r="E3132">
        <v>53202</v>
      </c>
      <c r="F3132" t="s">
        <v>23</v>
      </c>
      <c r="G3132" t="s">
        <v>24</v>
      </c>
      <c r="H3132">
        <v>247</v>
      </c>
      <c r="I3132" t="s">
        <v>33</v>
      </c>
      <c r="J3132">
        <f>VLOOKUP(I3132,[1]Key!$A$1:$C$72,2,FALSE)</f>
        <v>43.034619999999997</v>
      </c>
      <c r="K3132">
        <f>VLOOKUP(I3132,[1]Key!$A$1:$C$72,3,FALSE)</f>
        <v>-87.917500000000004</v>
      </c>
      <c r="L3132" t="s">
        <v>33</v>
      </c>
      <c r="M3132">
        <f>VLOOKUP(L3132,[1]Key!$A$1:$C$72,2,FALSE)</f>
        <v>43.034619999999997</v>
      </c>
      <c r="N3132">
        <f>VLOOKUP(L3132,[1]Key!$A$1:$C$72,3,FALSE)</f>
        <v>-87.917500000000004</v>
      </c>
      <c r="O3132">
        <v>43</v>
      </c>
      <c r="P3132">
        <v>0</v>
      </c>
      <c r="Q3132">
        <v>6.5</v>
      </c>
      <c r="R3132">
        <v>6.1</v>
      </c>
      <c r="S3132">
        <v>258</v>
      </c>
      <c r="T3132">
        <f t="shared" si="432"/>
        <v>-1</v>
      </c>
      <c r="U3132" s="1">
        <v>42776</v>
      </c>
      <c r="V3132" s="13">
        <f t="shared" si="433"/>
        <v>42767</v>
      </c>
      <c r="W3132" s="14">
        <f t="shared" si="434"/>
        <v>42776</v>
      </c>
      <c r="X3132" s="1" t="str">
        <f t="shared" si="435"/>
        <v>Friday</v>
      </c>
      <c r="Y3132" s="2">
        <v>0.49424768518518519</v>
      </c>
      <c r="Z3132" s="2">
        <f t="shared" si="436"/>
        <v>0.5</v>
      </c>
      <c r="AA3132">
        <f>1</f>
        <v>1</v>
      </c>
      <c r="AB3132" s="1">
        <v>42776</v>
      </c>
      <c r="AC3132" s="13">
        <f t="shared" si="437"/>
        <v>42767</v>
      </c>
      <c r="AD3132" s="14">
        <f t="shared" si="438"/>
        <v>42776</v>
      </c>
      <c r="AE3132" s="1" t="str">
        <f t="shared" si="439"/>
        <v>Friday</v>
      </c>
      <c r="AF3132" s="2">
        <v>0.52361111111111114</v>
      </c>
      <c r="AG3132" s="2">
        <f t="shared" si="440"/>
        <v>0.54166666666666663</v>
      </c>
      <c r="AH3132" t="s">
        <v>35</v>
      </c>
    </row>
    <row r="3133" spans="1:34" x14ac:dyDescent="0.2">
      <c r="A3133">
        <v>825934</v>
      </c>
      <c r="B3133" t="s">
        <v>20</v>
      </c>
      <c r="C3133" t="s">
        <v>28</v>
      </c>
      <c r="D3133" t="s">
        <v>22</v>
      </c>
      <c r="E3133">
        <v>53208</v>
      </c>
      <c r="F3133" t="s">
        <v>23</v>
      </c>
      <c r="G3133" t="s">
        <v>24</v>
      </c>
      <c r="H3133">
        <v>336</v>
      </c>
      <c r="I3133" t="s">
        <v>29</v>
      </c>
      <c r="J3133">
        <f>VLOOKUP(I3133,[1]Key!$A$1:$C$72,2,FALSE)</f>
        <v>43.042490000000001</v>
      </c>
      <c r="K3133">
        <f>VLOOKUP(I3133,[1]Key!$A$1:$C$72,3,FALSE)</f>
        <v>-87.909959999999998</v>
      </c>
      <c r="L3133" t="s">
        <v>48</v>
      </c>
      <c r="M3133">
        <f>VLOOKUP(L3133,[1]Key!$A$1:$C$72,2,FALSE)</f>
        <v>43.05097</v>
      </c>
      <c r="N3133">
        <f>VLOOKUP(L3133,[1]Key!$A$1:$C$72,3,FALSE)</f>
        <v>-87.906440000000003</v>
      </c>
      <c r="O3133">
        <v>6</v>
      </c>
      <c r="P3133">
        <v>0</v>
      </c>
      <c r="Q3133">
        <v>0.9</v>
      </c>
      <c r="R3133">
        <v>0.9</v>
      </c>
      <c r="S3133">
        <v>36</v>
      </c>
      <c r="T3133">
        <f t="shared" si="432"/>
        <v>-1</v>
      </c>
      <c r="U3133" s="1">
        <v>42776</v>
      </c>
      <c r="V3133" s="13">
        <f t="shared" si="433"/>
        <v>42767</v>
      </c>
      <c r="W3133" s="14">
        <f t="shared" si="434"/>
        <v>42776</v>
      </c>
      <c r="X3133" s="1" t="str">
        <f t="shared" si="435"/>
        <v>Friday</v>
      </c>
      <c r="Y3133" s="2">
        <v>0.50172453703703701</v>
      </c>
      <c r="Z3133" s="2">
        <f t="shared" si="436"/>
        <v>0.5</v>
      </c>
      <c r="AA3133">
        <f>1</f>
        <v>1</v>
      </c>
      <c r="AB3133" s="1">
        <v>42776</v>
      </c>
      <c r="AC3133" s="13">
        <f t="shared" si="437"/>
        <v>42767</v>
      </c>
      <c r="AD3133" s="14">
        <f t="shared" si="438"/>
        <v>42776</v>
      </c>
      <c r="AE3133" s="1" t="str">
        <f t="shared" si="439"/>
        <v>Friday</v>
      </c>
      <c r="AF3133" s="2">
        <v>0.5060069444444445</v>
      </c>
      <c r="AG3133" s="2">
        <f t="shared" si="440"/>
        <v>0.5</v>
      </c>
      <c r="AH3133" t="s">
        <v>27</v>
      </c>
    </row>
    <row r="3134" spans="1:34" x14ac:dyDescent="0.2">
      <c r="A3134">
        <v>1492987</v>
      </c>
      <c r="B3134" t="s">
        <v>20</v>
      </c>
      <c r="C3134" t="s">
        <v>100</v>
      </c>
      <c r="D3134" t="s">
        <v>22</v>
      </c>
      <c r="E3134">
        <v>53202</v>
      </c>
      <c r="F3134" t="s">
        <v>23</v>
      </c>
      <c r="G3134" t="s">
        <v>108</v>
      </c>
      <c r="H3134">
        <v>5531</v>
      </c>
      <c r="I3134" t="s">
        <v>80</v>
      </c>
      <c r="J3134">
        <f>VLOOKUP(I3134,[1]Key!$A$1:$C$72,2,FALSE)</f>
        <v>43.052460000000004</v>
      </c>
      <c r="K3134">
        <f>VLOOKUP(I3134,[1]Key!$A$1:$C$72,3,FALSE)</f>
        <v>-87.891000000000005</v>
      </c>
      <c r="L3134" t="s">
        <v>29</v>
      </c>
      <c r="M3134">
        <f>VLOOKUP(L3134,[1]Key!$A$1:$C$72,2,FALSE)</f>
        <v>43.042490000000001</v>
      </c>
      <c r="N3134">
        <f>VLOOKUP(L3134,[1]Key!$A$1:$C$72,3,FALSE)</f>
        <v>-87.909959999999998</v>
      </c>
      <c r="O3134">
        <v>10</v>
      </c>
      <c r="P3134">
        <v>2</v>
      </c>
      <c r="Q3134">
        <v>1.5</v>
      </c>
      <c r="R3134">
        <v>1.4</v>
      </c>
      <c r="S3134">
        <v>60</v>
      </c>
      <c r="T3134">
        <f t="shared" si="432"/>
        <v>-1</v>
      </c>
      <c r="U3134" s="1">
        <v>42776</v>
      </c>
      <c r="V3134" s="13">
        <f t="shared" si="433"/>
        <v>42767</v>
      </c>
      <c r="W3134" s="14">
        <f t="shared" si="434"/>
        <v>42776</v>
      </c>
      <c r="X3134" s="1" t="str">
        <f t="shared" si="435"/>
        <v>Friday</v>
      </c>
      <c r="Y3134" s="2">
        <v>0.51390046296296299</v>
      </c>
      <c r="Z3134" s="2">
        <f t="shared" si="436"/>
        <v>0.5</v>
      </c>
      <c r="AA3134">
        <f>1</f>
        <v>1</v>
      </c>
      <c r="AB3134" s="1">
        <v>42776</v>
      </c>
      <c r="AC3134" s="13">
        <f t="shared" si="437"/>
        <v>42767</v>
      </c>
      <c r="AD3134" s="14">
        <f t="shared" si="438"/>
        <v>42776</v>
      </c>
      <c r="AE3134" s="1" t="str">
        <f t="shared" si="439"/>
        <v>Friday</v>
      </c>
      <c r="AF3134" s="2">
        <v>0.52098379629629632</v>
      </c>
      <c r="AG3134" s="2">
        <f t="shared" si="440"/>
        <v>0.54166666666666663</v>
      </c>
      <c r="AH3134" t="s">
        <v>27</v>
      </c>
    </row>
    <row r="3135" spans="1:34" x14ac:dyDescent="0.2">
      <c r="A3135">
        <v>1010620</v>
      </c>
      <c r="B3135" t="s">
        <v>20</v>
      </c>
      <c r="C3135" t="s">
        <v>28</v>
      </c>
      <c r="D3135" t="s">
        <v>22</v>
      </c>
      <c r="E3135">
        <v>53202</v>
      </c>
      <c r="F3135" t="s">
        <v>23</v>
      </c>
      <c r="G3135" t="s">
        <v>24</v>
      </c>
      <c r="H3135">
        <v>5532</v>
      </c>
      <c r="I3135" t="s">
        <v>69</v>
      </c>
      <c r="J3135">
        <f>VLOOKUP(I3135,[1]Key!$A$1:$C$72,2,FALSE)</f>
        <v>43.048200000000001</v>
      </c>
      <c r="K3135">
        <f>VLOOKUP(I3135,[1]Key!$A$1:$C$72,3,FALSE)</f>
        <v>-87.900859999999994</v>
      </c>
      <c r="L3135" t="s">
        <v>70</v>
      </c>
      <c r="M3135">
        <f>VLOOKUP(L3135,[1]Key!$A$1:$C$72,2,FALSE)</f>
        <v>43.053040000000003</v>
      </c>
      <c r="N3135">
        <f>VLOOKUP(L3135,[1]Key!$A$1:$C$72,3,FALSE)</f>
        <v>-87.897660000000002</v>
      </c>
      <c r="O3135">
        <v>3</v>
      </c>
      <c r="P3135">
        <v>0</v>
      </c>
      <c r="Q3135">
        <v>0.5</v>
      </c>
      <c r="R3135">
        <v>0.4</v>
      </c>
      <c r="S3135">
        <v>18</v>
      </c>
      <c r="T3135">
        <f t="shared" si="432"/>
        <v>-1</v>
      </c>
      <c r="U3135" s="1">
        <v>42776</v>
      </c>
      <c r="V3135" s="13">
        <f t="shared" si="433"/>
        <v>42767</v>
      </c>
      <c r="W3135" s="14">
        <f t="shared" si="434"/>
        <v>42776</v>
      </c>
      <c r="X3135" s="1" t="str">
        <f t="shared" si="435"/>
        <v>Friday</v>
      </c>
      <c r="Y3135" s="2">
        <v>0.53409722222222222</v>
      </c>
      <c r="Z3135" s="2">
        <f t="shared" si="436"/>
        <v>0.54166666666666663</v>
      </c>
      <c r="AA3135">
        <f>1</f>
        <v>1</v>
      </c>
      <c r="AB3135" s="1">
        <v>42776</v>
      </c>
      <c r="AC3135" s="13">
        <f t="shared" si="437"/>
        <v>42767</v>
      </c>
      <c r="AD3135" s="14">
        <f t="shared" si="438"/>
        <v>42776</v>
      </c>
      <c r="AE3135" s="1" t="str">
        <f t="shared" si="439"/>
        <v>Friday</v>
      </c>
      <c r="AF3135" s="2">
        <v>0.53646990740740741</v>
      </c>
      <c r="AG3135" s="2">
        <f t="shared" si="440"/>
        <v>0.54166666666666663</v>
      </c>
      <c r="AH3135" t="s">
        <v>27</v>
      </c>
    </row>
    <row r="3136" spans="1:34" x14ac:dyDescent="0.2">
      <c r="A3136">
        <v>1044727</v>
      </c>
      <c r="B3136" t="s">
        <v>20</v>
      </c>
      <c r="C3136" t="s">
        <v>28</v>
      </c>
      <c r="D3136" t="s">
        <v>22</v>
      </c>
      <c r="E3136">
        <v>53202</v>
      </c>
      <c r="F3136" t="s">
        <v>23</v>
      </c>
      <c r="G3136" t="s">
        <v>24</v>
      </c>
      <c r="H3136">
        <v>11055</v>
      </c>
      <c r="I3136" t="s">
        <v>63</v>
      </c>
      <c r="J3136">
        <f>VLOOKUP(I3136,[1]Key!$A$1:$C$72,2,FALSE)</f>
        <v>43.078530000000001</v>
      </c>
      <c r="K3136">
        <f>VLOOKUP(I3136,[1]Key!$A$1:$C$72,3,FALSE)</f>
        <v>-87.882620000000003</v>
      </c>
      <c r="L3136" t="s">
        <v>61</v>
      </c>
      <c r="M3136">
        <f>VLOOKUP(L3136,[1]Key!$A$1:$C$72,2,FALSE)</f>
        <v>43.058619999999998</v>
      </c>
      <c r="N3136">
        <f>VLOOKUP(L3136,[1]Key!$A$1:$C$72,3,FALSE)</f>
        <v>-87.885319999999993</v>
      </c>
      <c r="O3136">
        <v>12</v>
      </c>
      <c r="P3136">
        <v>0</v>
      </c>
      <c r="Q3136">
        <v>1.8</v>
      </c>
      <c r="R3136">
        <v>1.7</v>
      </c>
      <c r="S3136">
        <v>72</v>
      </c>
      <c r="T3136">
        <f t="shared" si="432"/>
        <v>-1</v>
      </c>
      <c r="U3136" s="1">
        <v>42776</v>
      </c>
      <c r="V3136" s="13">
        <f t="shared" si="433"/>
        <v>42767</v>
      </c>
      <c r="W3136" s="14">
        <f t="shared" si="434"/>
        <v>42776</v>
      </c>
      <c r="X3136" s="1" t="str">
        <f t="shared" si="435"/>
        <v>Friday</v>
      </c>
      <c r="Y3136" s="2">
        <v>0.65303240740740742</v>
      </c>
      <c r="Z3136" s="2">
        <f t="shared" si="436"/>
        <v>0.66666666666666663</v>
      </c>
      <c r="AA3136">
        <f>1</f>
        <v>1</v>
      </c>
      <c r="AB3136" s="1">
        <v>42776</v>
      </c>
      <c r="AC3136" s="13">
        <f t="shared" si="437"/>
        <v>42767</v>
      </c>
      <c r="AD3136" s="14">
        <f t="shared" si="438"/>
        <v>42776</v>
      </c>
      <c r="AE3136" s="1" t="str">
        <f t="shared" si="439"/>
        <v>Friday</v>
      </c>
      <c r="AF3136" s="2">
        <v>0.66142361111111114</v>
      </c>
      <c r="AG3136" s="2">
        <f t="shared" si="440"/>
        <v>0.66666666666666663</v>
      </c>
      <c r="AH3136" t="s">
        <v>27</v>
      </c>
    </row>
    <row r="3137" spans="1:34" x14ac:dyDescent="0.2">
      <c r="A3137">
        <v>1425087</v>
      </c>
      <c r="B3137" t="s">
        <v>20</v>
      </c>
      <c r="C3137" t="s">
        <v>96</v>
      </c>
      <c r="D3137" t="s">
        <v>22</v>
      </c>
      <c r="E3137">
        <v>53212</v>
      </c>
      <c r="F3137" t="s">
        <v>23</v>
      </c>
      <c r="G3137" t="s">
        <v>24</v>
      </c>
      <c r="H3137">
        <v>11125</v>
      </c>
      <c r="I3137" t="s">
        <v>81</v>
      </c>
      <c r="J3137">
        <f>VLOOKUP(I3137,[1]Key!$A$1:$C$72,2,FALSE)</f>
        <v>43.06033</v>
      </c>
      <c r="K3137">
        <f>VLOOKUP(I3137,[1]Key!$A$1:$C$72,3,FALSE)</f>
        <v>-87.89546</v>
      </c>
      <c r="L3137" t="s">
        <v>39</v>
      </c>
      <c r="M3137">
        <f>VLOOKUP(L3137,[1]Key!$A$1:$C$72,2,FALSE)</f>
        <v>43.03913</v>
      </c>
      <c r="N3137">
        <f>VLOOKUP(L3137,[1]Key!$A$1:$C$72,3,FALSE)</f>
        <v>-87.916150000000002</v>
      </c>
      <c r="O3137">
        <v>12</v>
      </c>
      <c r="P3137">
        <v>0</v>
      </c>
      <c r="Q3137">
        <v>1.8</v>
      </c>
      <c r="R3137">
        <v>1.7</v>
      </c>
      <c r="S3137">
        <v>72</v>
      </c>
      <c r="T3137">
        <f t="shared" si="432"/>
        <v>-1</v>
      </c>
      <c r="U3137" s="1">
        <v>42776</v>
      </c>
      <c r="V3137" s="13">
        <f t="shared" si="433"/>
        <v>42767</v>
      </c>
      <c r="W3137" s="14">
        <f t="shared" si="434"/>
        <v>42776</v>
      </c>
      <c r="X3137" s="1" t="str">
        <f t="shared" si="435"/>
        <v>Friday</v>
      </c>
      <c r="Y3137" s="2">
        <v>0.68518518518518512</v>
      </c>
      <c r="Z3137" s="2">
        <f t="shared" si="436"/>
        <v>0.66666666666666663</v>
      </c>
      <c r="AA3137">
        <f>1</f>
        <v>1</v>
      </c>
      <c r="AB3137" s="1">
        <v>42776</v>
      </c>
      <c r="AC3137" s="13">
        <f t="shared" si="437"/>
        <v>42767</v>
      </c>
      <c r="AD3137" s="14">
        <f t="shared" si="438"/>
        <v>42776</v>
      </c>
      <c r="AE3137" s="1" t="str">
        <f t="shared" si="439"/>
        <v>Friday</v>
      </c>
      <c r="AF3137" s="2">
        <v>0.69347222222222227</v>
      </c>
      <c r="AG3137" s="2">
        <f t="shared" si="440"/>
        <v>0.70833333333333326</v>
      </c>
      <c r="AH3137" t="s">
        <v>27</v>
      </c>
    </row>
    <row r="3138" spans="1:34" x14ac:dyDescent="0.2">
      <c r="A3138">
        <v>1328721</v>
      </c>
      <c r="B3138" t="s">
        <v>20</v>
      </c>
      <c r="C3138" t="s">
        <v>28</v>
      </c>
      <c r="D3138" t="s">
        <v>22</v>
      </c>
      <c r="E3138">
        <v>53207</v>
      </c>
      <c r="F3138" t="s">
        <v>23</v>
      </c>
      <c r="G3138" t="s">
        <v>24</v>
      </c>
      <c r="H3138">
        <v>45</v>
      </c>
      <c r="I3138" t="s">
        <v>82</v>
      </c>
      <c r="J3138">
        <f>VLOOKUP(I3138,[1]Key!$A$1:$C$72,2,FALSE)</f>
        <v>43.026229999999998</v>
      </c>
      <c r="K3138">
        <f>VLOOKUP(I3138,[1]Key!$A$1:$C$72,3,FALSE)</f>
        <v>-87.912809999999993</v>
      </c>
      <c r="L3138" t="s">
        <v>38</v>
      </c>
      <c r="M3138">
        <f>VLOOKUP(L3138,[1]Key!$A$1:$C$72,2,FALSE)</f>
        <v>43.004728999999998</v>
      </c>
      <c r="N3138">
        <f>VLOOKUP(L3138,[1]Key!$A$1:$C$72,3,FALSE)</f>
        <v>-87.905463999999995</v>
      </c>
      <c r="O3138">
        <v>10</v>
      </c>
      <c r="P3138">
        <v>0</v>
      </c>
      <c r="Q3138">
        <v>1.5</v>
      </c>
      <c r="R3138">
        <v>1.4</v>
      </c>
      <c r="S3138">
        <v>60</v>
      </c>
      <c r="T3138">
        <f t="shared" ref="T3138:T3201" si="441">-1</f>
        <v>-1</v>
      </c>
      <c r="U3138" s="1">
        <v>42776</v>
      </c>
      <c r="V3138" s="13">
        <f t="shared" ref="V3138:V3201" si="442">DATE(YEAR(U3138), MONTH(U3138), 1)</f>
        <v>42767</v>
      </c>
      <c r="W3138" s="14">
        <f t="shared" ref="W3138:W3201" si="443">U3138</f>
        <v>42776</v>
      </c>
      <c r="X3138" s="1" t="str">
        <f t="shared" ref="X3138:X3201" si="444">TEXT(W3138,"dddd")</f>
        <v>Friday</v>
      </c>
      <c r="Y3138" s="2">
        <v>0.77175925925925926</v>
      </c>
      <c r="Z3138" s="2">
        <f t="shared" ref="Z3138:Z3201" si="445">MROUND(Y3138, "1:00")</f>
        <v>0.79166666666666663</v>
      </c>
      <c r="AA3138">
        <f>1</f>
        <v>1</v>
      </c>
      <c r="AB3138" s="1">
        <v>42776</v>
      </c>
      <c r="AC3138" s="13">
        <f t="shared" ref="AC3138:AC3201" si="446">DATE(YEAR(AB3138), MONTH(AB3138), 1)</f>
        <v>42767</v>
      </c>
      <c r="AD3138" s="14">
        <f t="shared" ref="AD3138:AD3201" si="447">AB3138</f>
        <v>42776</v>
      </c>
      <c r="AE3138" s="1" t="str">
        <f t="shared" ref="AE3138:AE3201" si="448">TEXT(AD3138,"dddd")</f>
        <v>Friday</v>
      </c>
      <c r="AF3138" s="2">
        <v>0.77910879629629637</v>
      </c>
      <c r="AG3138" s="2">
        <f t="shared" ref="AG3138:AG3201" si="449">MROUND(AF3138, "1:00")</f>
        <v>0.79166666666666663</v>
      </c>
      <c r="AH3138" t="s">
        <v>27</v>
      </c>
    </row>
    <row r="3139" spans="1:34" x14ac:dyDescent="0.2">
      <c r="A3139">
        <v>1358502</v>
      </c>
      <c r="B3139" t="s">
        <v>20</v>
      </c>
      <c r="C3139" t="s">
        <v>124</v>
      </c>
      <c r="D3139" t="s">
        <v>22</v>
      </c>
      <c r="E3139">
        <v>54929</v>
      </c>
      <c r="F3139" t="s">
        <v>23</v>
      </c>
      <c r="G3139" t="s">
        <v>24</v>
      </c>
      <c r="H3139">
        <v>11079</v>
      </c>
      <c r="I3139" t="s">
        <v>81</v>
      </c>
      <c r="J3139">
        <f>VLOOKUP(I3139,[1]Key!$A$1:$C$72,2,FALSE)</f>
        <v>43.06033</v>
      </c>
      <c r="K3139">
        <f>VLOOKUP(I3139,[1]Key!$A$1:$C$72,3,FALSE)</f>
        <v>-87.89546</v>
      </c>
      <c r="L3139" t="s">
        <v>81</v>
      </c>
      <c r="M3139">
        <f>VLOOKUP(L3139,[1]Key!$A$1:$C$72,2,FALSE)</f>
        <v>43.06033</v>
      </c>
      <c r="N3139">
        <f>VLOOKUP(L3139,[1]Key!$A$1:$C$72,3,FALSE)</f>
        <v>-87.89546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f t="shared" si="441"/>
        <v>-1</v>
      </c>
      <c r="U3139" s="1">
        <v>42776</v>
      </c>
      <c r="V3139" s="13">
        <f t="shared" si="442"/>
        <v>42767</v>
      </c>
      <c r="W3139" s="14">
        <f t="shared" si="443"/>
        <v>42776</v>
      </c>
      <c r="X3139" s="1" t="str">
        <f t="shared" si="444"/>
        <v>Friday</v>
      </c>
      <c r="Y3139" s="2">
        <v>0.8552777777777778</v>
      </c>
      <c r="Z3139" s="2">
        <f t="shared" si="445"/>
        <v>0.875</v>
      </c>
      <c r="AA3139">
        <f>1</f>
        <v>1</v>
      </c>
      <c r="AB3139" s="1">
        <v>42776</v>
      </c>
      <c r="AC3139" s="13">
        <f t="shared" si="446"/>
        <v>42767</v>
      </c>
      <c r="AD3139" s="14">
        <f t="shared" si="447"/>
        <v>42776</v>
      </c>
      <c r="AE3139" s="1" t="str">
        <f t="shared" si="448"/>
        <v>Friday</v>
      </c>
      <c r="AF3139" s="2">
        <v>0.85543981481481479</v>
      </c>
      <c r="AG3139" s="2">
        <f t="shared" si="449"/>
        <v>0.875</v>
      </c>
      <c r="AH3139" t="s">
        <v>35</v>
      </c>
    </row>
    <row r="3140" spans="1:34" x14ac:dyDescent="0.2">
      <c r="A3140">
        <v>1224715</v>
      </c>
      <c r="B3140" t="s">
        <v>20</v>
      </c>
      <c r="C3140" t="s">
        <v>28</v>
      </c>
      <c r="D3140" t="s">
        <v>22</v>
      </c>
      <c r="E3140">
        <v>53212</v>
      </c>
      <c r="F3140" t="s">
        <v>23</v>
      </c>
      <c r="G3140" t="s">
        <v>92</v>
      </c>
      <c r="H3140">
        <v>244</v>
      </c>
      <c r="I3140" t="s">
        <v>32</v>
      </c>
      <c r="J3140">
        <f>VLOOKUP(I3140,[1]Key!$A$1:$C$72,2,FALSE)</f>
        <v>43.038719999999998</v>
      </c>
      <c r="K3140">
        <f>VLOOKUP(I3140,[1]Key!$A$1:$C$72,3,FALSE)</f>
        <v>-87.905339999999995</v>
      </c>
      <c r="L3140" t="s">
        <v>30</v>
      </c>
      <c r="M3140">
        <f>VLOOKUP(L3140,[1]Key!$A$1:$C$72,2,FALSE)</f>
        <v>43.05847</v>
      </c>
      <c r="N3140">
        <f>VLOOKUP(L3140,[1]Key!$A$1:$C$72,3,FALSE)</f>
        <v>-87.898079999999993</v>
      </c>
      <c r="O3140">
        <v>10</v>
      </c>
      <c r="P3140">
        <v>0</v>
      </c>
      <c r="Q3140">
        <v>1.5</v>
      </c>
      <c r="R3140">
        <v>1.4</v>
      </c>
      <c r="S3140">
        <v>60</v>
      </c>
      <c r="T3140">
        <f t="shared" si="441"/>
        <v>-1</v>
      </c>
      <c r="U3140" s="1">
        <v>42770</v>
      </c>
      <c r="V3140" s="13">
        <f t="shared" si="442"/>
        <v>42767</v>
      </c>
      <c r="W3140" s="14">
        <f t="shared" si="443"/>
        <v>42770</v>
      </c>
      <c r="X3140" s="1" t="str">
        <f t="shared" si="444"/>
        <v>Saturday</v>
      </c>
      <c r="Y3140" s="2">
        <v>0.39265046296296297</v>
      </c>
      <c r="Z3140" s="2">
        <f t="shared" si="445"/>
        <v>0.375</v>
      </c>
      <c r="AA3140">
        <f>1</f>
        <v>1</v>
      </c>
      <c r="AB3140" s="1">
        <v>42770</v>
      </c>
      <c r="AC3140" s="13">
        <f t="shared" si="446"/>
        <v>42767</v>
      </c>
      <c r="AD3140" s="14">
        <f t="shared" si="447"/>
        <v>42770</v>
      </c>
      <c r="AE3140" s="1" t="str">
        <f t="shared" si="448"/>
        <v>Saturday</v>
      </c>
      <c r="AF3140" s="2">
        <v>0.39951388888888889</v>
      </c>
      <c r="AG3140" s="2">
        <f t="shared" si="449"/>
        <v>0.41666666666666663</v>
      </c>
      <c r="AH3140" t="s">
        <v>27</v>
      </c>
    </row>
    <row r="3141" spans="1:34" x14ac:dyDescent="0.2">
      <c r="A3141">
        <v>1224068</v>
      </c>
      <c r="B3141" t="s">
        <v>20</v>
      </c>
      <c r="C3141" t="s">
        <v>28</v>
      </c>
      <c r="D3141" t="s">
        <v>22</v>
      </c>
      <c r="E3141">
        <v>53212</v>
      </c>
      <c r="F3141" t="s">
        <v>23</v>
      </c>
      <c r="G3141" t="s">
        <v>97</v>
      </c>
      <c r="H3141">
        <v>139</v>
      </c>
      <c r="I3141" t="s">
        <v>60</v>
      </c>
      <c r="J3141">
        <f>VLOOKUP(I3141,[1]Key!$A$1:$C$72,2,FALSE)</f>
        <v>43.066893999999998</v>
      </c>
      <c r="K3141">
        <f>VLOOKUP(I3141,[1]Key!$A$1:$C$72,3,FALSE)</f>
        <v>-87.877936000000005</v>
      </c>
      <c r="L3141" t="s">
        <v>65</v>
      </c>
      <c r="M3141">
        <f>VLOOKUP(L3141,[1]Key!$A$1:$C$72,2,FALSE)</f>
        <v>43.060786</v>
      </c>
      <c r="N3141">
        <f>VLOOKUP(L3141,[1]Key!$A$1:$C$72,3,FALSE)</f>
        <v>-87.883825999999999</v>
      </c>
      <c r="O3141">
        <v>5</v>
      </c>
      <c r="P3141">
        <v>0</v>
      </c>
      <c r="Q3141">
        <v>0.8</v>
      </c>
      <c r="R3141">
        <v>0.7</v>
      </c>
      <c r="S3141">
        <v>30</v>
      </c>
      <c r="T3141">
        <f t="shared" si="441"/>
        <v>-1</v>
      </c>
      <c r="U3141" s="1">
        <v>42770</v>
      </c>
      <c r="V3141" s="13">
        <f t="shared" si="442"/>
        <v>42767</v>
      </c>
      <c r="W3141" s="14">
        <f t="shared" si="443"/>
        <v>42770</v>
      </c>
      <c r="X3141" s="1" t="str">
        <f t="shared" si="444"/>
        <v>Saturday</v>
      </c>
      <c r="Y3141" s="2">
        <v>0.53728009259259257</v>
      </c>
      <c r="Z3141" s="2">
        <f t="shared" si="445"/>
        <v>0.54166666666666663</v>
      </c>
      <c r="AA3141">
        <f>1</f>
        <v>1</v>
      </c>
      <c r="AB3141" s="1">
        <v>42770</v>
      </c>
      <c r="AC3141" s="13">
        <f t="shared" si="446"/>
        <v>42767</v>
      </c>
      <c r="AD3141" s="14">
        <f t="shared" si="447"/>
        <v>42770</v>
      </c>
      <c r="AE3141" s="1" t="str">
        <f t="shared" si="448"/>
        <v>Saturday</v>
      </c>
      <c r="AF3141" s="2">
        <v>0.54092592592592592</v>
      </c>
      <c r="AG3141" s="2">
        <f t="shared" si="449"/>
        <v>0.54166666666666663</v>
      </c>
      <c r="AH3141" t="s">
        <v>27</v>
      </c>
    </row>
    <row r="3142" spans="1:34" x14ac:dyDescent="0.2">
      <c r="A3142">
        <v>1365846</v>
      </c>
      <c r="B3142" t="s">
        <v>20</v>
      </c>
      <c r="C3142" t="s">
        <v>100</v>
      </c>
      <c r="D3142" t="s">
        <v>22</v>
      </c>
      <c r="E3142">
        <v>53233</v>
      </c>
      <c r="F3142" t="s">
        <v>23</v>
      </c>
      <c r="G3142" t="s">
        <v>24</v>
      </c>
      <c r="H3142">
        <v>5443</v>
      </c>
      <c r="I3142" t="s">
        <v>29</v>
      </c>
      <c r="J3142">
        <f>VLOOKUP(I3142,[1]Key!$A$1:$C$72,2,FALSE)</f>
        <v>43.042490000000001</v>
      </c>
      <c r="K3142">
        <f>VLOOKUP(I3142,[1]Key!$A$1:$C$72,3,FALSE)</f>
        <v>-87.909959999999998</v>
      </c>
      <c r="L3142" t="s">
        <v>74</v>
      </c>
      <c r="M3142">
        <f>VLOOKUP(L3142,[1]Key!$A$1:$C$72,2,FALSE)</f>
        <v>43.040154000000001</v>
      </c>
      <c r="N3142">
        <f>VLOOKUP(L3142,[1]Key!$A$1:$C$72,3,FALSE)</f>
        <v>-87.932113000000001</v>
      </c>
      <c r="O3142">
        <v>11</v>
      </c>
      <c r="P3142">
        <v>0</v>
      </c>
      <c r="Q3142">
        <v>1.7</v>
      </c>
      <c r="R3142">
        <v>1.6</v>
      </c>
      <c r="S3142">
        <v>66</v>
      </c>
      <c r="T3142">
        <f t="shared" si="441"/>
        <v>-1</v>
      </c>
      <c r="U3142" s="1">
        <v>42770</v>
      </c>
      <c r="V3142" s="13">
        <f t="shared" si="442"/>
        <v>42767</v>
      </c>
      <c r="W3142" s="14">
        <f t="shared" si="443"/>
        <v>42770</v>
      </c>
      <c r="X3142" s="1" t="str">
        <f t="shared" si="444"/>
        <v>Saturday</v>
      </c>
      <c r="Y3142" s="2">
        <v>0.98482638888888896</v>
      </c>
      <c r="Z3142" s="2">
        <f t="shared" si="445"/>
        <v>1</v>
      </c>
      <c r="AA3142">
        <f>1</f>
        <v>1</v>
      </c>
      <c r="AB3142" s="1">
        <v>42770</v>
      </c>
      <c r="AC3142" s="13">
        <f t="shared" si="446"/>
        <v>42767</v>
      </c>
      <c r="AD3142" s="14">
        <f t="shared" si="447"/>
        <v>42770</v>
      </c>
      <c r="AE3142" s="1" t="str">
        <f t="shared" si="448"/>
        <v>Saturday</v>
      </c>
      <c r="AF3142" s="2">
        <v>0.9930092592592592</v>
      </c>
      <c r="AG3142" s="2">
        <f t="shared" si="449"/>
        <v>1</v>
      </c>
      <c r="AH3142" t="s">
        <v>27</v>
      </c>
    </row>
    <row r="3143" spans="1:34" x14ac:dyDescent="0.2">
      <c r="A3143">
        <v>1390953</v>
      </c>
      <c r="B3143" t="s">
        <v>20</v>
      </c>
      <c r="C3143" t="s">
        <v>119</v>
      </c>
      <c r="D3143" t="s">
        <v>22</v>
      </c>
      <c r="E3143">
        <v>54956</v>
      </c>
      <c r="F3143" t="s">
        <v>23</v>
      </c>
      <c r="G3143" t="s">
        <v>24</v>
      </c>
      <c r="H3143">
        <v>11072</v>
      </c>
      <c r="I3143" t="s">
        <v>63</v>
      </c>
      <c r="J3143">
        <f>VLOOKUP(I3143,[1]Key!$A$1:$C$72,2,FALSE)</f>
        <v>43.078530000000001</v>
      </c>
      <c r="K3143">
        <f>VLOOKUP(I3143,[1]Key!$A$1:$C$72,3,FALSE)</f>
        <v>-87.882620000000003</v>
      </c>
      <c r="L3143" t="s">
        <v>63</v>
      </c>
      <c r="M3143">
        <f>VLOOKUP(L3143,[1]Key!$A$1:$C$72,2,FALSE)</f>
        <v>43.078530000000001</v>
      </c>
      <c r="N3143">
        <f>VLOOKUP(L3143,[1]Key!$A$1:$C$72,3,FALSE)</f>
        <v>-87.882620000000003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f t="shared" si="441"/>
        <v>-1</v>
      </c>
      <c r="U3143" s="1">
        <v>42771</v>
      </c>
      <c r="V3143" s="13">
        <f t="shared" si="442"/>
        <v>42767</v>
      </c>
      <c r="W3143" s="14">
        <f t="shared" si="443"/>
        <v>42771</v>
      </c>
      <c r="X3143" s="1" t="str">
        <f t="shared" si="444"/>
        <v>Sunday</v>
      </c>
      <c r="Y3143" s="2">
        <v>0.5864583333333333</v>
      </c>
      <c r="Z3143" s="2">
        <f t="shared" si="445"/>
        <v>0.58333333333333326</v>
      </c>
      <c r="AA3143">
        <f>1</f>
        <v>1</v>
      </c>
      <c r="AB3143" s="1">
        <v>42771</v>
      </c>
      <c r="AC3143" s="13">
        <f t="shared" si="446"/>
        <v>42767</v>
      </c>
      <c r="AD3143" s="14">
        <f t="shared" si="447"/>
        <v>42771</v>
      </c>
      <c r="AE3143" s="1" t="str">
        <f t="shared" si="448"/>
        <v>Sunday</v>
      </c>
      <c r="AF3143" s="2">
        <v>0.58673611111111112</v>
      </c>
      <c r="AG3143" s="2">
        <f t="shared" si="449"/>
        <v>0.58333333333333326</v>
      </c>
      <c r="AH3143" t="s">
        <v>35</v>
      </c>
    </row>
    <row r="3144" spans="1:34" x14ac:dyDescent="0.2">
      <c r="A3144">
        <v>1224715</v>
      </c>
      <c r="B3144" t="s">
        <v>20</v>
      </c>
      <c r="C3144" t="s">
        <v>28</v>
      </c>
      <c r="D3144" t="s">
        <v>22</v>
      </c>
      <c r="E3144">
        <v>53212</v>
      </c>
      <c r="F3144" t="s">
        <v>23</v>
      </c>
      <c r="G3144" t="s">
        <v>24</v>
      </c>
      <c r="H3144">
        <v>88</v>
      </c>
      <c r="I3144" t="s">
        <v>61</v>
      </c>
      <c r="J3144">
        <f>VLOOKUP(I3144,[1]Key!$A$1:$C$72,2,FALSE)</f>
        <v>43.058619999999998</v>
      </c>
      <c r="K3144">
        <f>VLOOKUP(I3144,[1]Key!$A$1:$C$72,3,FALSE)</f>
        <v>-87.885319999999993</v>
      </c>
      <c r="L3144" t="s">
        <v>81</v>
      </c>
      <c r="M3144">
        <f>VLOOKUP(L3144,[1]Key!$A$1:$C$72,2,FALSE)</f>
        <v>43.06033</v>
      </c>
      <c r="N3144">
        <f>VLOOKUP(L3144,[1]Key!$A$1:$C$72,3,FALSE)</f>
        <v>-87.89546</v>
      </c>
      <c r="O3144">
        <v>5</v>
      </c>
      <c r="P3144">
        <v>0</v>
      </c>
      <c r="Q3144">
        <v>0.8</v>
      </c>
      <c r="R3144">
        <v>0.7</v>
      </c>
      <c r="S3144">
        <v>30</v>
      </c>
      <c r="T3144">
        <f t="shared" si="441"/>
        <v>-1</v>
      </c>
      <c r="U3144" s="1">
        <v>42771</v>
      </c>
      <c r="V3144" s="13">
        <f t="shared" si="442"/>
        <v>42767</v>
      </c>
      <c r="W3144" s="14">
        <f t="shared" si="443"/>
        <v>42771</v>
      </c>
      <c r="X3144" s="1" t="str">
        <f t="shared" si="444"/>
        <v>Sunday</v>
      </c>
      <c r="Y3144" s="2">
        <v>0.59991898148148148</v>
      </c>
      <c r="Z3144" s="2">
        <f t="shared" si="445"/>
        <v>0.58333333333333326</v>
      </c>
      <c r="AA3144">
        <f>1</f>
        <v>1</v>
      </c>
      <c r="AB3144" s="1">
        <v>42771</v>
      </c>
      <c r="AC3144" s="13">
        <f t="shared" si="446"/>
        <v>42767</v>
      </c>
      <c r="AD3144" s="14">
        <f t="shared" si="447"/>
        <v>42771</v>
      </c>
      <c r="AE3144" s="1" t="str">
        <f t="shared" si="448"/>
        <v>Sunday</v>
      </c>
      <c r="AF3144" s="2">
        <v>0.60303240740740738</v>
      </c>
      <c r="AG3144" s="2">
        <f t="shared" si="449"/>
        <v>0.58333333333333326</v>
      </c>
      <c r="AH3144" t="s">
        <v>27</v>
      </c>
    </row>
    <row r="3145" spans="1:34" x14ac:dyDescent="0.2">
      <c r="A3145">
        <v>1351368</v>
      </c>
      <c r="B3145" t="s">
        <v>20</v>
      </c>
      <c r="C3145" t="s">
        <v>28</v>
      </c>
      <c r="D3145" t="s">
        <v>22</v>
      </c>
      <c r="E3145">
        <v>53202</v>
      </c>
      <c r="F3145" t="s">
        <v>23</v>
      </c>
      <c r="G3145" t="s">
        <v>24</v>
      </c>
      <c r="H3145">
        <v>5546</v>
      </c>
      <c r="I3145" t="s">
        <v>74</v>
      </c>
      <c r="J3145">
        <f>VLOOKUP(I3145,[1]Key!$A$1:$C$72,2,FALSE)</f>
        <v>43.040154000000001</v>
      </c>
      <c r="K3145">
        <f>VLOOKUP(I3145,[1]Key!$A$1:$C$72,3,FALSE)</f>
        <v>-87.932113000000001</v>
      </c>
      <c r="L3145" t="s">
        <v>31</v>
      </c>
      <c r="M3145">
        <f>VLOOKUP(L3145,[1]Key!$A$1:$C$72,2,FALSE)</f>
        <v>43.03519</v>
      </c>
      <c r="N3145">
        <f>VLOOKUP(L3145,[1]Key!$A$1:$C$72,3,FALSE)</f>
        <v>-87.907390000000007</v>
      </c>
      <c r="O3145">
        <v>15</v>
      </c>
      <c r="P3145">
        <v>0</v>
      </c>
      <c r="Q3145">
        <v>2.2999999999999998</v>
      </c>
      <c r="R3145">
        <v>2.1</v>
      </c>
      <c r="S3145">
        <v>90</v>
      </c>
      <c r="T3145">
        <f t="shared" si="441"/>
        <v>-1</v>
      </c>
      <c r="U3145" s="1">
        <v>42772</v>
      </c>
      <c r="V3145" s="13">
        <f t="shared" si="442"/>
        <v>42767</v>
      </c>
      <c r="W3145" s="14">
        <f t="shared" si="443"/>
        <v>42772</v>
      </c>
      <c r="X3145" s="1" t="str">
        <f t="shared" si="444"/>
        <v>Monday</v>
      </c>
      <c r="Y3145" s="2">
        <v>0.54047453703703707</v>
      </c>
      <c r="Z3145" s="2">
        <f t="shared" si="445"/>
        <v>0.54166666666666663</v>
      </c>
      <c r="AA3145">
        <f>1</f>
        <v>1</v>
      </c>
      <c r="AB3145" s="1">
        <v>42772</v>
      </c>
      <c r="AC3145" s="13">
        <f t="shared" si="446"/>
        <v>42767</v>
      </c>
      <c r="AD3145" s="14">
        <f t="shared" si="447"/>
        <v>42772</v>
      </c>
      <c r="AE3145" s="1" t="str">
        <f t="shared" si="448"/>
        <v>Monday</v>
      </c>
      <c r="AF3145" s="2">
        <v>0.55098379629629635</v>
      </c>
      <c r="AG3145" s="2">
        <f t="shared" si="449"/>
        <v>0.54166666666666663</v>
      </c>
      <c r="AH3145" t="s">
        <v>27</v>
      </c>
    </row>
    <row r="3146" spans="1:34" x14ac:dyDescent="0.2">
      <c r="A3146">
        <v>1468078</v>
      </c>
      <c r="B3146" t="s">
        <v>20</v>
      </c>
      <c r="C3146" t="s">
        <v>100</v>
      </c>
      <c r="D3146" t="s">
        <v>22</v>
      </c>
      <c r="E3146">
        <v>53209</v>
      </c>
      <c r="F3146" t="s">
        <v>23</v>
      </c>
      <c r="G3146" t="s">
        <v>24</v>
      </c>
      <c r="H3146">
        <v>11108</v>
      </c>
      <c r="I3146" t="s">
        <v>67</v>
      </c>
      <c r="J3146">
        <f>VLOOKUP(I3146,[1]Key!$A$1:$C$72,2,FALSE)</f>
        <v>43.074890000000003</v>
      </c>
      <c r="K3146">
        <f>VLOOKUP(I3146,[1]Key!$A$1:$C$72,3,FALSE)</f>
        <v>-87.882810000000006</v>
      </c>
      <c r="L3146" t="s">
        <v>61</v>
      </c>
      <c r="M3146">
        <f>VLOOKUP(L3146,[1]Key!$A$1:$C$72,2,FALSE)</f>
        <v>43.058619999999998</v>
      </c>
      <c r="N3146">
        <f>VLOOKUP(L3146,[1]Key!$A$1:$C$72,3,FALSE)</f>
        <v>-87.885319999999993</v>
      </c>
      <c r="O3146">
        <v>8</v>
      </c>
      <c r="P3146">
        <v>0</v>
      </c>
      <c r="Q3146">
        <v>1.2</v>
      </c>
      <c r="R3146">
        <v>1.1000000000000001</v>
      </c>
      <c r="S3146">
        <v>48</v>
      </c>
      <c r="T3146">
        <f t="shared" si="441"/>
        <v>-1</v>
      </c>
      <c r="U3146" s="1">
        <v>42772</v>
      </c>
      <c r="V3146" s="13">
        <f t="shared" si="442"/>
        <v>42767</v>
      </c>
      <c r="W3146" s="14">
        <f t="shared" si="443"/>
        <v>42772</v>
      </c>
      <c r="X3146" s="1" t="str">
        <f t="shared" si="444"/>
        <v>Monday</v>
      </c>
      <c r="Y3146" s="2">
        <v>0.58723379629629624</v>
      </c>
      <c r="Z3146" s="2">
        <f t="shared" si="445"/>
        <v>0.58333333333333326</v>
      </c>
      <c r="AA3146">
        <f>1</f>
        <v>1</v>
      </c>
      <c r="AB3146" s="1">
        <v>42772</v>
      </c>
      <c r="AC3146" s="13">
        <f t="shared" si="446"/>
        <v>42767</v>
      </c>
      <c r="AD3146" s="14">
        <f t="shared" si="447"/>
        <v>42772</v>
      </c>
      <c r="AE3146" s="1" t="str">
        <f t="shared" si="448"/>
        <v>Monday</v>
      </c>
      <c r="AF3146" s="2">
        <v>0.59260416666666671</v>
      </c>
      <c r="AG3146" s="2">
        <f t="shared" si="449"/>
        <v>0.58333333333333326</v>
      </c>
      <c r="AH3146" t="s">
        <v>27</v>
      </c>
    </row>
    <row r="3147" spans="1:34" x14ac:dyDescent="0.2">
      <c r="A3147">
        <v>1360389</v>
      </c>
      <c r="B3147" t="s">
        <v>20</v>
      </c>
      <c r="C3147" t="s">
        <v>112</v>
      </c>
      <c r="D3147" t="s">
        <v>22</v>
      </c>
      <c r="E3147">
        <v>53142</v>
      </c>
      <c r="F3147" t="s">
        <v>23</v>
      </c>
      <c r="G3147" t="s">
        <v>24</v>
      </c>
      <c r="H3147">
        <v>11164</v>
      </c>
      <c r="I3147" t="s">
        <v>66</v>
      </c>
      <c r="J3147">
        <f>VLOOKUP(I3147,[1]Key!$A$1:$C$72,2,FALSE)</f>
        <v>43.060155999999999</v>
      </c>
      <c r="K3147">
        <f>VLOOKUP(I3147,[1]Key!$A$1:$C$72,3,FALSE)</f>
        <v>-87.881258000000003</v>
      </c>
      <c r="L3147" t="s">
        <v>43</v>
      </c>
      <c r="M3147">
        <f>VLOOKUP(L3147,[1]Key!$A$1:$C$72,2,FALSE)</f>
        <v>43.03886</v>
      </c>
      <c r="N3147">
        <f>VLOOKUP(L3147,[1]Key!$A$1:$C$72,3,FALSE)</f>
        <v>-87.902720000000002</v>
      </c>
      <c r="O3147">
        <v>42</v>
      </c>
      <c r="P3147">
        <v>0</v>
      </c>
      <c r="Q3147">
        <v>6.3</v>
      </c>
      <c r="R3147">
        <v>6</v>
      </c>
      <c r="S3147">
        <v>252</v>
      </c>
      <c r="T3147">
        <f t="shared" si="441"/>
        <v>-1</v>
      </c>
      <c r="U3147" s="1">
        <v>42772</v>
      </c>
      <c r="V3147" s="13">
        <f t="shared" si="442"/>
        <v>42767</v>
      </c>
      <c r="W3147" s="14">
        <f t="shared" si="443"/>
        <v>42772</v>
      </c>
      <c r="X3147" s="1" t="str">
        <f t="shared" si="444"/>
        <v>Monday</v>
      </c>
      <c r="Y3147" s="2">
        <v>0.6915162037037037</v>
      </c>
      <c r="Z3147" s="2">
        <f t="shared" si="445"/>
        <v>0.70833333333333326</v>
      </c>
      <c r="AA3147">
        <f>1</f>
        <v>1</v>
      </c>
      <c r="AB3147" s="1">
        <v>42772</v>
      </c>
      <c r="AC3147" s="13">
        <f t="shared" si="446"/>
        <v>42767</v>
      </c>
      <c r="AD3147" s="14">
        <f t="shared" si="447"/>
        <v>42772</v>
      </c>
      <c r="AE3147" s="1" t="str">
        <f t="shared" si="448"/>
        <v>Monday</v>
      </c>
      <c r="AF3147" s="2">
        <v>0.72049768518518509</v>
      </c>
      <c r="AG3147" s="2">
        <f t="shared" si="449"/>
        <v>0.70833333333333326</v>
      </c>
      <c r="AH3147" t="s">
        <v>27</v>
      </c>
    </row>
    <row r="3148" spans="1:34" x14ac:dyDescent="0.2">
      <c r="A3148">
        <v>1154367</v>
      </c>
      <c r="B3148" t="s">
        <v>20</v>
      </c>
      <c r="C3148" t="s">
        <v>28</v>
      </c>
      <c r="D3148" t="s">
        <v>22</v>
      </c>
      <c r="E3148">
        <v>53202</v>
      </c>
      <c r="F3148" t="s">
        <v>23</v>
      </c>
      <c r="G3148" t="s">
        <v>24</v>
      </c>
      <c r="H3148">
        <v>23</v>
      </c>
      <c r="I3148" t="s">
        <v>29</v>
      </c>
      <c r="J3148">
        <f>VLOOKUP(I3148,[1]Key!$A$1:$C$72,2,FALSE)</f>
        <v>43.042490000000001</v>
      </c>
      <c r="K3148">
        <f>VLOOKUP(I3148,[1]Key!$A$1:$C$72,3,FALSE)</f>
        <v>-87.909959999999998</v>
      </c>
      <c r="L3148" t="s">
        <v>54</v>
      </c>
      <c r="M3148">
        <f>VLOOKUP(L3148,[1]Key!$A$1:$C$72,2,FALSE)</f>
        <v>43.046570000000003</v>
      </c>
      <c r="N3148">
        <f>VLOOKUP(L3148,[1]Key!$A$1:$C$72,3,FALSE)</f>
        <v>-87.908720000000002</v>
      </c>
      <c r="O3148">
        <v>12</v>
      </c>
      <c r="P3148">
        <v>0</v>
      </c>
      <c r="Q3148">
        <v>1.8</v>
      </c>
      <c r="R3148">
        <v>1.7</v>
      </c>
      <c r="S3148">
        <v>72</v>
      </c>
      <c r="T3148">
        <f t="shared" si="441"/>
        <v>-1</v>
      </c>
      <c r="U3148" s="1">
        <v>42772</v>
      </c>
      <c r="V3148" s="13">
        <f t="shared" si="442"/>
        <v>42767</v>
      </c>
      <c r="W3148" s="14">
        <f t="shared" si="443"/>
        <v>42772</v>
      </c>
      <c r="X3148" s="1" t="str">
        <f t="shared" si="444"/>
        <v>Monday</v>
      </c>
      <c r="Y3148" s="2">
        <v>0.71807870370370364</v>
      </c>
      <c r="Z3148" s="2">
        <f t="shared" si="445"/>
        <v>0.70833333333333326</v>
      </c>
      <c r="AA3148">
        <f>1</f>
        <v>1</v>
      </c>
      <c r="AB3148" s="1">
        <v>42772</v>
      </c>
      <c r="AC3148" s="13">
        <f t="shared" si="446"/>
        <v>42767</v>
      </c>
      <c r="AD3148" s="14">
        <f t="shared" si="447"/>
        <v>42772</v>
      </c>
      <c r="AE3148" s="1" t="str">
        <f t="shared" si="448"/>
        <v>Monday</v>
      </c>
      <c r="AF3148" s="2">
        <v>0.72643518518518524</v>
      </c>
      <c r="AG3148" s="2">
        <f t="shared" si="449"/>
        <v>0.70833333333333326</v>
      </c>
      <c r="AH3148" t="s">
        <v>27</v>
      </c>
    </row>
    <row r="3149" spans="1:34" x14ac:dyDescent="0.2">
      <c r="A3149">
        <v>550946</v>
      </c>
      <c r="B3149" t="s">
        <v>20</v>
      </c>
      <c r="C3149" t="s">
        <v>28</v>
      </c>
      <c r="D3149" t="s">
        <v>22</v>
      </c>
      <c r="E3149">
        <v>53202</v>
      </c>
      <c r="F3149" t="s">
        <v>23</v>
      </c>
      <c r="G3149" t="s">
        <v>24</v>
      </c>
      <c r="H3149">
        <v>247</v>
      </c>
      <c r="I3149" t="s">
        <v>33</v>
      </c>
      <c r="J3149">
        <f>VLOOKUP(I3149,[1]Key!$A$1:$C$72,2,FALSE)</f>
        <v>43.034619999999997</v>
      </c>
      <c r="K3149">
        <f>VLOOKUP(I3149,[1]Key!$A$1:$C$72,3,FALSE)</f>
        <v>-87.917500000000004</v>
      </c>
      <c r="L3149" t="s">
        <v>72</v>
      </c>
      <c r="M3149">
        <f>VLOOKUP(L3149,[1]Key!$A$1:$C$72,2,FALSE)</f>
        <v>43.02948</v>
      </c>
      <c r="N3149">
        <f>VLOOKUP(L3149,[1]Key!$A$1:$C$72,3,FALSE)</f>
        <v>-87.912819999999996</v>
      </c>
      <c r="O3149">
        <v>33</v>
      </c>
      <c r="P3149">
        <v>0</v>
      </c>
      <c r="Q3149">
        <v>5</v>
      </c>
      <c r="R3149">
        <v>4.7</v>
      </c>
      <c r="S3149">
        <v>198</v>
      </c>
      <c r="T3149">
        <f t="shared" si="441"/>
        <v>-1</v>
      </c>
      <c r="U3149" s="1">
        <v>42773</v>
      </c>
      <c r="V3149" s="13">
        <f t="shared" si="442"/>
        <v>42767</v>
      </c>
      <c r="W3149" s="14">
        <f t="shared" si="443"/>
        <v>42773</v>
      </c>
      <c r="X3149" s="1" t="str">
        <f t="shared" si="444"/>
        <v>Tuesday</v>
      </c>
      <c r="Y3149" s="2">
        <v>0.49178240740740736</v>
      </c>
      <c r="Z3149" s="2">
        <f t="shared" si="445"/>
        <v>0.5</v>
      </c>
      <c r="AA3149">
        <f>1</f>
        <v>1</v>
      </c>
      <c r="AB3149" s="1">
        <v>42773</v>
      </c>
      <c r="AC3149" s="13">
        <f t="shared" si="446"/>
        <v>42767</v>
      </c>
      <c r="AD3149" s="14">
        <f t="shared" si="447"/>
        <v>42773</v>
      </c>
      <c r="AE3149" s="1" t="str">
        <f t="shared" si="448"/>
        <v>Tuesday</v>
      </c>
      <c r="AF3149" s="2">
        <v>0.51508101851851851</v>
      </c>
      <c r="AG3149" s="2">
        <f t="shared" si="449"/>
        <v>0.5</v>
      </c>
      <c r="AH3149" t="s">
        <v>27</v>
      </c>
    </row>
    <row r="3150" spans="1:34" x14ac:dyDescent="0.2">
      <c r="A3150">
        <v>550946</v>
      </c>
      <c r="B3150" t="s">
        <v>20</v>
      </c>
      <c r="C3150" t="s">
        <v>28</v>
      </c>
      <c r="D3150" t="s">
        <v>22</v>
      </c>
      <c r="E3150">
        <v>53202</v>
      </c>
      <c r="F3150" t="s">
        <v>23</v>
      </c>
      <c r="G3150" t="s">
        <v>24</v>
      </c>
      <c r="H3150">
        <v>247</v>
      </c>
      <c r="I3150" t="s">
        <v>72</v>
      </c>
      <c r="J3150">
        <f>VLOOKUP(I3150,[1]Key!$A$1:$C$72,2,FALSE)</f>
        <v>43.02948</v>
      </c>
      <c r="K3150">
        <f>VLOOKUP(I3150,[1]Key!$A$1:$C$72,3,FALSE)</f>
        <v>-87.912819999999996</v>
      </c>
      <c r="L3150" t="s">
        <v>33</v>
      </c>
      <c r="M3150">
        <f>VLOOKUP(L3150,[1]Key!$A$1:$C$72,2,FALSE)</f>
        <v>43.034619999999997</v>
      </c>
      <c r="N3150">
        <f>VLOOKUP(L3150,[1]Key!$A$1:$C$72,3,FALSE)</f>
        <v>-87.917500000000004</v>
      </c>
      <c r="O3150">
        <v>10</v>
      </c>
      <c r="P3150">
        <v>0</v>
      </c>
      <c r="Q3150">
        <v>1.5</v>
      </c>
      <c r="R3150">
        <v>1.4</v>
      </c>
      <c r="S3150">
        <v>60</v>
      </c>
      <c r="T3150">
        <f t="shared" si="441"/>
        <v>-1</v>
      </c>
      <c r="U3150" s="1">
        <v>42773</v>
      </c>
      <c r="V3150" s="13">
        <f t="shared" si="442"/>
        <v>42767</v>
      </c>
      <c r="W3150" s="14">
        <f t="shared" si="443"/>
        <v>42773</v>
      </c>
      <c r="X3150" s="1" t="str">
        <f t="shared" si="444"/>
        <v>Tuesday</v>
      </c>
      <c r="Y3150" s="2">
        <v>0.51521990740740742</v>
      </c>
      <c r="Z3150" s="2">
        <f t="shared" si="445"/>
        <v>0.5</v>
      </c>
      <c r="AA3150">
        <f>1</f>
        <v>1</v>
      </c>
      <c r="AB3150" s="1">
        <v>42773</v>
      </c>
      <c r="AC3150" s="13">
        <f t="shared" si="446"/>
        <v>42767</v>
      </c>
      <c r="AD3150" s="14">
        <f t="shared" si="447"/>
        <v>42773</v>
      </c>
      <c r="AE3150" s="1" t="str">
        <f t="shared" si="448"/>
        <v>Tuesday</v>
      </c>
      <c r="AF3150" s="2">
        <v>0.52189814814814817</v>
      </c>
      <c r="AG3150" s="2">
        <f t="shared" si="449"/>
        <v>0.54166666666666663</v>
      </c>
      <c r="AH3150" t="s">
        <v>27</v>
      </c>
    </row>
    <row r="3151" spans="1:34" x14ac:dyDescent="0.2">
      <c r="A3151">
        <v>1382140</v>
      </c>
      <c r="B3151" t="s">
        <v>20</v>
      </c>
      <c r="C3151" t="s">
        <v>137</v>
      </c>
      <c r="D3151" t="s">
        <v>22</v>
      </c>
      <c r="E3151">
        <v>53027</v>
      </c>
      <c r="F3151" t="s">
        <v>23</v>
      </c>
      <c r="G3151" t="s">
        <v>24</v>
      </c>
      <c r="H3151">
        <v>11161</v>
      </c>
      <c r="I3151" t="s">
        <v>93</v>
      </c>
      <c r="J3151">
        <f>VLOOKUP(I3151,[1]Key!$A$1:$C$72,2,FALSE)</f>
        <v>43.069021999999997</v>
      </c>
      <c r="K3151">
        <f>VLOOKUP(I3151,[1]Key!$A$1:$C$72,3,FALSE)</f>
        <v>-87.887940999999998</v>
      </c>
      <c r="L3151" t="s">
        <v>78</v>
      </c>
      <c r="M3151">
        <f>VLOOKUP(L3151,[1]Key!$A$1:$C$72,2,FALSE)</f>
        <v>43.060250000000003</v>
      </c>
      <c r="N3151">
        <f>VLOOKUP(L3151,[1]Key!$A$1:$C$72,3,FALSE)</f>
        <v>-87.892169999999993</v>
      </c>
      <c r="O3151">
        <v>5</v>
      </c>
      <c r="P3151">
        <v>0</v>
      </c>
      <c r="Q3151">
        <v>0.8</v>
      </c>
      <c r="R3151">
        <v>0.7</v>
      </c>
      <c r="S3151">
        <v>30</v>
      </c>
      <c r="T3151">
        <f t="shared" si="441"/>
        <v>-1</v>
      </c>
      <c r="U3151" s="1">
        <v>42773</v>
      </c>
      <c r="V3151" s="13">
        <f t="shared" si="442"/>
        <v>42767</v>
      </c>
      <c r="W3151" s="14">
        <f t="shared" si="443"/>
        <v>42773</v>
      </c>
      <c r="X3151" s="1" t="str">
        <f t="shared" si="444"/>
        <v>Tuesday</v>
      </c>
      <c r="Y3151" s="2">
        <v>0.55399305555555556</v>
      </c>
      <c r="Z3151" s="2">
        <f t="shared" si="445"/>
        <v>0.54166666666666663</v>
      </c>
      <c r="AA3151">
        <f>1</f>
        <v>1</v>
      </c>
      <c r="AB3151" s="1">
        <v>42773</v>
      </c>
      <c r="AC3151" s="13">
        <f t="shared" si="446"/>
        <v>42767</v>
      </c>
      <c r="AD3151" s="14">
        <f t="shared" si="447"/>
        <v>42773</v>
      </c>
      <c r="AE3151" s="1" t="str">
        <f t="shared" si="448"/>
        <v>Tuesday</v>
      </c>
      <c r="AF3151" s="2">
        <v>0.5574189814814815</v>
      </c>
      <c r="AG3151" s="2">
        <f t="shared" si="449"/>
        <v>0.54166666666666663</v>
      </c>
      <c r="AH3151" t="s">
        <v>27</v>
      </c>
    </row>
    <row r="3152" spans="1:34" x14ac:dyDescent="0.2">
      <c r="A3152">
        <v>1152387</v>
      </c>
      <c r="B3152" t="s">
        <v>20</v>
      </c>
      <c r="C3152" t="s">
        <v>28</v>
      </c>
      <c r="D3152" t="s">
        <v>22</v>
      </c>
      <c r="E3152">
        <v>53211</v>
      </c>
      <c r="F3152" t="s">
        <v>23</v>
      </c>
      <c r="G3152" t="s">
        <v>97</v>
      </c>
      <c r="H3152">
        <v>5456</v>
      </c>
      <c r="I3152" t="s">
        <v>60</v>
      </c>
      <c r="J3152">
        <f>VLOOKUP(I3152,[1]Key!$A$1:$C$72,2,FALSE)</f>
        <v>43.066893999999998</v>
      </c>
      <c r="K3152">
        <f>VLOOKUP(I3152,[1]Key!$A$1:$C$72,3,FALSE)</f>
        <v>-87.877936000000005</v>
      </c>
      <c r="L3152" t="s">
        <v>67</v>
      </c>
      <c r="M3152">
        <f>VLOOKUP(L3152,[1]Key!$A$1:$C$72,2,FALSE)</f>
        <v>43.074890000000003</v>
      </c>
      <c r="N3152">
        <f>VLOOKUP(L3152,[1]Key!$A$1:$C$72,3,FALSE)</f>
        <v>-87.882810000000006</v>
      </c>
      <c r="O3152">
        <v>4</v>
      </c>
      <c r="P3152">
        <v>0</v>
      </c>
      <c r="Q3152">
        <v>0.6</v>
      </c>
      <c r="R3152">
        <v>0.6</v>
      </c>
      <c r="S3152">
        <v>24</v>
      </c>
      <c r="T3152">
        <f t="shared" si="441"/>
        <v>-1</v>
      </c>
      <c r="U3152" s="1">
        <v>42773</v>
      </c>
      <c r="V3152" s="13">
        <f t="shared" si="442"/>
        <v>42767</v>
      </c>
      <c r="W3152" s="14">
        <f t="shared" si="443"/>
        <v>42773</v>
      </c>
      <c r="X3152" s="1" t="str">
        <f t="shared" si="444"/>
        <v>Tuesday</v>
      </c>
      <c r="Y3152" s="2">
        <v>0.5773611111111111</v>
      </c>
      <c r="Z3152" s="2">
        <f t="shared" si="445"/>
        <v>0.58333333333333326</v>
      </c>
      <c r="AA3152">
        <f>1</f>
        <v>1</v>
      </c>
      <c r="AB3152" s="1">
        <v>42773</v>
      </c>
      <c r="AC3152" s="13">
        <f t="shared" si="446"/>
        <v>42767</v>
      </c>
      <c r="AD3152" s="14">
        <f t="shared" si="447"/>
        <v>42773</v>
      </c>
      <c r="AE3152" s="1" t="str">
        <f t="shared" si="448"/>
        <v>Tuesday</v>
      </c>
      <c r="AF3152" s="2">
        <v>0.58054398148148145</v>
      </c>
      <c r="AG3152" s="2">
        <f t="shared" si="449"/>
        <v>0.58333333333333326</v>
      </c>
      <c r="AH3152" t="s">
        <v>27</v>
      </c>
    </row>
    <row r="3153" spans="1:34" x14ac:dyDescent="0.2">
      <c r="A3153">
        <v>1381218</v>
      </c>
      <c r="B3153" t="s">
        <v>20</v>
      </c>
      <c r="C3153" t="s">
        <v>102</v>
      </c>
      <c r="D3153" t="s">
        <v>22</v>
      </c>
      <c r="E3153">
        <v>53211</v>
      </c>
      <c r="F3153" t="s">
        <v>23</v>
      </c>
      <c r="G3153" t="s">
        <v>92</v>
      </c>
      <c r="H3153">
        <v>5503</v>
      </c>
      <c r="I3153" t="s">
        <v>87</v>
      </c>
      <c r="J3153">
        <f>VLOOKUP(I3153,[1]Key!$A$1:$C$72,2,FALSE)</f>
        <v>43.077359999999999</v>
      </c>
      <c r="K3153">
        <f>VLOOKUP(I3153,[1]Key!$A$1:$C$72,3,FALSE)</f>
        <v>-87.880769999999998</v>
      </c>
      <c r="L3153" t="s">
        <v>87</v>
      </c>
      <c r="M3153">
        <f>VLOOKUP(L3153,[1]Key!$A$1:$C$72,2,FALSE)</f>
        <v>43.077359999999999</v>
      </c>
      <c r="N3153">
        <f>VLOOKUP(L3153,[1]Key!$A$1:$C$72,3,FALSE)</f>
        <v>-87.880769999999998</v>
      </c>
      <c r="O3153">
        <v>2</v>
      </c>
      <c r="P3153">
        <v>0</v>
      </c>
      <c r="Q3153">
        <v>0.3</v>
      </c>
      <c r="R3153">
        <v>0.3</v>
      </c>
      <c r="S3153">
        <v>12</v>
      </c>
      <c r="T3153">
        <f t="shared" si="441"/>
        <v>-1</v>
      </c>
      <c r="U3153" s="1">
        <v>42767</v>
      </c>
      <c r="V3153" s="13">
        <f t="shared" si="442"/>
        <v>42767</v>
      </c>
      <c r="W3153" s="14">
        <f t="shared" si="443"/>
        <v>42767</v>
      </c>
      <c r="X3153" s="1" t="str">
        <f t="shared" si="444"/>
        <v>Wednesday</v>
      </c>
      <c r="Y3153" s="2">
        <v>0.47608796296296302</v>
      </c>
      <c r="Z3153" s="2">
        <f t="shared" si="445"/>
        <v>0.45833333333333331</v>
      </c>
      <c r="AA3153">
        <f>1</f>
        <v>1</v>
      </c>
      <c r="AB3153" s="1">
        <v>42767</v>
      </c>
      <c r="AC3153" s="13">
        <f t="shared" si="446"/>
        <v>42767</v>
      </c>
      <c r="AD3153" s="14">
        <f t="shared" si="447"/>
        <v>42767</v>
      </c>
      <c r="AE3153" s="1" t="str">
        <f t="shared" si="448"/>
        <v>Wednesday</v>
      </c>
      <c r="AF3153" s="2">
        <v>0.47710648148148144</v>
      </c>
      <c r="AG3153" s="2">
        <f t="shared" si="449"/>
        <v>0.45833333333333331</v>
      </c>
      <c r="AH3153" t="s">
        <v>35</v>
      </c>
    </row>
    <row r="3154" spans="1:34" x14ac:dyDescent="0.2">
      <c r="A3154">
        <v>1381218</v>
      </c>
      <c r="B3154" t="s">
        <v>20</v>
      </c>
      <c r="C3154" t="s">
        <v>102</v>
      </c>
      <c r="D3154" t="s">
        <v>22</v>
      </c>
      <c r="E3154">
        <v>53211</v>
      </c>
      <c r="F3154" t="s">
        <v>23</v>
      </c>
      <c r="G3154" t="s">
        <v>92</v>
      </c>
      <c r="H3154">
        <v>5490</v>
      </c>
      <c r="I3154" t="s">
        <v>87</v>
      </c>
      <c r="J3154">
        <f>VLOOKUP(I3154,[1]Key!$A$1:$C$72,2,FALSE)</f>
        <v>43.077359999999999</v>
      </c>
      <c r="K3154">
        <f>VLOOKUP(I3154,[1]Key!$A$1:$C$72,3,FALSE)</f>
        <v>-87.880769999999998</v>
      </c>
      <c r="L3154" t="s">
        <v>40</v>
      </c>
      <c r="M3154">
        <f>VLOOKUP(L3154,[1]Key!$A$1:$C$72,2,FALSE)</f>
        <v>43.031480000000002</v>
      </c>
      <c r="N3154">
        <f>VLOOKUP(L3154,[1]Key!$A$1:$C$72,3,FALSE)</f>
        <v>-87.908169999999998</v>
      </c>
      <c r="O3154">
        <v>29</v>
      </c>
      <c r="P3154">
        <v>0</v>
      </c>
      <c r="Q3154">
        <v>4.4000000000000004</v>
      </c>
      <c r="R3154">
        <v>4.0999999999999996</v>
      </c>
      <c r="S3154">
        <v>174</v>
      </c>
      <c r="T3154">
        <f t="shared" si="441"/>
        <v>-1</v>
      </c>
      <c r="U3154" s="1">
        <v>42767</v>
      </c>
      <c r="V3154" s="13">
        <f t="shared" si="442"/>
        <v>42767</v>
      </c>
      <c r="W3154" s="14">
        <f t="shared" si="443"/>
        <v>42767</v>
      </c>
      <c r="X3154" s="1" t="str">
        <f t="shared" si="444"/>
        <v>Wednesday</v>
      </c>
      <c r="Y3154" s="2">
        <v>0.47760416666666666</v>
      </c>
      <c r="Z3154" s="2">
        <f t="shared" si="445"/>
        <v>0.45833333333333331</v>
      </c>
      <c r="AA3154">
        <f>1</f>
        <v>1</v>
      </c>
      <c r="AB3154" s="1">
        <v>42767</v>
      </c>
      <c r="AC3154" s="13">
        <f t="shared" si="446"/>
        <v>42767</v>
      </c>
      <c r="AD3154" s="14">
        <f t="shared" si="447"/>
        <v>42767</v>
      </c>
      <c r="AE3154" s="1" t="str">
        <f t="shared" si="448"/>
        <v>Wednesday</v>
      </c>
      <c r="AF3154" s="2">
        <v>0.49789351851851849</v>
      </c>
      <c r="AG3154" s="2">
        <f t="shared" si="449"/>
        <v>0.5</v>
      </c>
      <c r="AH3154" t="s">
        <v>27</v>
      </c>
    </row>
    <row r="3155" spans="1:34" x14ac:dyDescent="0.2">
      <c r="A3155">
        <v>1152387</v>
      </c>
      <c r="B3155" t="s">
        <v>20</v>
      </c>
      <c r="C3155" t="s">
        <v>28</v>
      </c>
      <c r="D3155" t="s">
        <v>22</v>
      </c>
      <c r="E3155">
        <v>53211</v>
      </c>
      <c r="F3155" t="s">
        <v>23</v>
      </c>
      <c r="G3155" t="s">
        <v>97</v>
      </c>
      <c r="H3155">
        <v>2</v>
      </c>
      <c r="I3155" t="s">
        <v>87</v>
      </c>
      <c r="J3155">
        <f>VLOOKUP(I3155,[1]Key!$A$1:$C$72,2,FALSE)</f>
        <v>43.077359999999999</v>
      </c>
      <c r="K3155">
        <f>VLOOKUP(I3155,[1]Key!$A$1:$C$72,3,FALSE)</f>
        <v>-87.880769999999998</v>
      </c>
      <c r="L3155" t="s">
        <v>60</v>
      </c>
      <c r="M3155">
        <f>VLOOKUP(L3155,[1]Key!$A$1:$C$72,2,FALSE)</f>
        <v>43.066893999999998</v>
      </c>
      <c r="N3155">
        <f>VLOOKUP(L3155,[1]Key!$A$1:$C$72,3,FALSE)</f>
        <v>-87.877936000000005</v>
      </c>
      <c r="O3155">
        <v>5</v>
      </c>
      <c r="P3155">
        <v>0</v>
      </c>
      <c r="Q3155">
        <v>0.8</v>
      </c>
      <c r="R3155">
        <v>0.7</v>
      </c>
      <c r="S3155">
        <v>30</v>
      </c>
      <c r="T3155">
        <f t="shared" si="441"/>
        <v>-1</v>
      </c>
      <c r="U3155" s="1">
        <v>42767</v>
      </c>
      <c r="V3155" s="13">
        <f t="shared" si="442"/>
        <v>42767</v>
      </c>
      <c r="W3155" s="14">
        <f t="shared" si="443"/>
        <v>42767</v>
      </c>
      <c r="X3155" s="1" t="str">
        <f t="shared" si="444"/>
        <v>Wednesday</v>
      </c>
      <c r="Y3155" s="2">
        <v>0.71636574074074078</v>
      </c>
      <c r="Z3155" s="2">
        <f t="shared" si="445"/>
        <v>0.70833333333333326</v>
      </c>
      <c r="AA3155">
        <f>1</f>
        <v>1</v>
      </c>
      <c r="AB3155" s="1">
        <v>42767</v>
      </c>
      <c r="AC3155" s="13">
        <f t="shared" si="446"/>
        <v>42767</v>
      </c>
      <c r="AD3155" s="14">
        <f t="shared" si="447"/>
        <v>42767</v>
      </c>
      <c r="AE3155" s="1" t="str">
        <f t="shared" si="448"/>
        <v>Wednesday</v>
      </c>
      <c r="AF3155" s="2">
        <v>0.72009259259259262</v>
      </c>
      <c r="AG3155" s="2">
        <f t="shared" si="449"/>
        <v>0.70833333333333326</v>
      </c>
      <c r="AH3155" t="s">
        <v>27</v>
      </c>
    </row>
    <row r="3156" spans="1:34" x14ac:dyDescent="0.2">
      <c r="A3156">
        <v>1357250</v>
      </c>
      <c r="B3156" t="s">
        <v>20</v>
      </c>
      <c r="C3156" t="s">
        <v>28</v>
      </c>
      <c r="D3156" t="s">
        <v>22</v>
      </c>
      <c r="E3156">
        <v>53202</v>
      </c>
      <c r="F3156" t="s">
        <v>23</v>
      </c>
      <c r="G3156" t="s">
        <v>24</v>
      </c>
      <c r="H3156">
        <v>243</v>
      </c>
      <c r="I3156" t="s">
        <v>69</v>
      </c>
      <c r="J3156">
        <f>VLOOKUP(I3156,[1]Key!$A$1:$C$72,2,FALSE)</f>
        <v>43.048200000000001</v>
      </c>
      <c r="K3156">
        <f>VLOOKUP(I3156,[1]Key!$A$1:$C$72,3,FALSE)</f>
        <v>-87.900859999999994</v>
      </c>
      <c r="L3156" t="s">
        <v>43</v>
      </c>
      <c r="M3156">
        <f>VLOOKUP(L3156,[1]Key!$A$1:$C$72,2,FALSE)</f>
        <v>43.03886</v>
      </c>
      <c r="N3156">
        <f>VLOOKUP(L3156,[1]Key!$A$1:$C$72,3,FALSE)</f>
        <v>-87.902720000000002</v>
      </c>
      <c r="O3156">
        <v>3</v>
      </c>
      <c r="P3156">
        <v>0</v>
      </c>
      <c r="Q3156">
        <v>0.5</v>
      </c>
      <c r="R3156">
        <v>0.4</v>
      </c>
      <c r="S3156">
        <v>18</v>
      </c>
      <c r="T3156">
        <f t="shared" si="441"/>
        <v>-1</v>
      </c>
      <c r="U3156" s="1">
        <v>42768</v>
      </c>
      <c r="V3156" s="13">
        <f t="shared" si="442"/>
        <v>42767</v>
      </c>
      <c r="W3156" s="14">
        <f t="shared" si="443"/>
        <v>42768</v>
      </c>
      <c r="X3156" s="1" t="str">
        <f t="shared" si="444"/>
        <v>Thursday</v>
      </c>
      <c r="Y3156" s="2">
        <v>0.27710648148148148</v>
      </c>
      <c r="Z3156" s="2">
        <f t="shared" si="445"/>
        <v>0.29166666666666663</v>
      </c>
      <c r="AA3156">
        <f>1</f>
        <v>1</v>
      </c>
      <c r="AB3156" s="1">
        <v>42768</v>
      </c>
      <c r="AC3156" s="13">
        <f t="shared" si="446"/>
        <v>42767</v>
      </c>
      <c r="AD3156" s="14">
        <f t="shared" si="447"/>
        <v>42768</v>
      </c>
      <c r="AE3156" s="1" t="str">
        <f t="shared" si="448"/>
        <v>Thursday</v>
      </c>
      <c r="AF3156" s="2">
        <v>0.27978009259259257</v>
      </c>
      <c r="AG3156" s="2">
        <f t="shared" si="449"/>
        <v>0.29166666666666663</v>
      </c>
      <c r="AH3156" t="s">
        <v>27</v>
      </c>
    </row>
    <row r="3157" spans="1:34" x14ac:dyDescent="0.2">
      <c r="A3157">
        <v>825934</v>
      </c>
      <c r="B3157" t="s">
        <v>20</v>
      </c>
      <c r="C3157" t="s">
        <v>28</v>
      </c>
      <c r="D3157" t="s">
        <v>22</v>
      </c>
      <c r="E3157">
        <v>53208</v>
      </c>
      <c r="F3157" t="s">
        <v>23</v>
      </c>
      <c r="G3157" t="s">
        <v>24</v>
      </c>
      <c r="H3157">
        <v>309</v>
      </c>
      <c r="I3157" t="s">
        <v>29</v>
      </c>
      <c r="J3157">
        <f>VLOOKUP(I3157,[1]Key!$A$1:$C$72,2,FALSE)</f>
        <v>43.042490000000001</v>
      </c>
      <c r="K3157">
        <f>VLOOKUP(I3157,[1]Key!$A$1:$C$72,3,FALSE)</f>
        <v>-87.909959999999998</v>
      </c>
      <c r="L3157" t="s">
        <v>54</v>
      </c>
      <c r="M3157">
        <f>VLOOKUP(L3157,[1]Key!$A$1:$C$72,2,FALSE)</f>
        <v>43.046570000000003</v>
      </c>
      <c r="N3157">
        <f>VLOOKUP(L3157,[1]Key!$A$1:$C$72,3,FALSE)</f>
        <v>-87.908720000000002</v>
      </c>
      <c r="O3157">
        <v>13</v>
      </c>
      <c r="P3157">
        <v>0</v>
      </c>
      <c r="Q3157">
        <v>2</v>
      </c>
      <c r="R3157">
        <v>1.9</v>
      </c>
      <c r="S3157">
        <v>78</v>
      </c>
      <c r="T3157">
        <f t="shared" si="441"/>
        <v>-1</v>
      </c>
      <c r="U3157" s="1">
        <v>42768</v>
      </c>
      <c r="V3157" s="13">
        <f t="shared" si="442"/>
        <v>42767</v>
      </c>
      <c r="W3157" s="14">
        <f t="shared" si="443"/>
        <v>42768</v>
      </c>
      <c r="X3157" s="1" t="str">
        <f t="shared" si="444"/>
        <v>Thursday</v>
      </c>
      <c r="Y3157" s="2">
        <v>0.31578703703703703</v>
      </c>
      <c r="Z3157" s="2">
        <f t="shared" si="445"/>
        <v>0.33333333333333331</v>
      </c>
      <c r="AA3157">
        <f>1</f>
        <v>1</v>
      </c>
      <c r="AB3157" s="1">
        <v>42768</v>
      </c>
      <c r="AC3157" s="13">
        <f t="shared" si="446"/>
        <v>42767</v>
      </c>
      <c r="AD3157" s="14">
        <f t="shared" si="447"/>
        <v>42768</v>
      </c>
      <c r="AE3157" s="1" t="str">
        <f t="shared" si="448"/>
        <v>Thursday</v>
      </c>
      <c r="AF3157" s="2">
        <v>0.3243402777777778</v>
      </c>
      <c r="AG3157" s="2">
        <f t="shared" si="449"/>
        <v>0.33333333333333331</v>
      </c>
      <c r="AH3157" t="s">
        <v>27</v>
      </c>
    </row>
    <row r="3158" spans="1:34" x14ac:dyDescent="0.2">
      <c r="A3158">
        <v>1154367</v>
      </c>
      <c r="B3158" t="s">
        <v>20</v>
      </c>
      <c r="C3158" t="s">
        <v>28</v>
      </c>
      <c r="D3158" t="s">
        <v>22</v>
      </c>
      <c r="E3158">
        <v>53202</v>
      </c>
      <c r="F3158" t="s">
        <v>23</v>
      </c>
      <c r="G3158" t="s">
        <v>24</v>
      </c>
      <c r="H3158">
        <v>11141</v>
      </c>
      <c r="I3158" t="s">
        <v>72</v>
      </c>
      <c r="J3158">
        <f>VLOOKUP(I3158,[1]Key!$A$1:$C$72,2,FALSE)</f>
        <v>43.02948</v>
      </c>
      <c r="K3158">
        <f>VLOOKUP(I3158,[1]Key!$A$1:$C$72,3,FALSE)</f>
        <v>-87.912819999999996</v>
      </c>
      <c r="L3158" t="s">
        <v>82</v>
      </c>
      <c r="M3158">
        <f>VLOOKUP(L3158,[1]Key!$A$1:$C$72,2,FALSE)</f>
        <v>43.026229999999998</v>
      </c>
      <c r="N3158">
        <f>VLOOKUP(L3158,[1]Key!$A$1:$C$72,3,FALSE)</f>
        <v>-87.912809999999993</v>
      </c>
      <c r="O3158">
        <v>6</v>
      </c>
      <c r="P3158">
        <v>0</v>
      </c>
      <c r="Q3158">
        <v>0.9</v>
      </c>
      <c r="R3158">
        <v>0.9</v>
      </c>
      <c r="S3158">
        <v>36</v>
      </c>
      <c r="T3158">
        <f t="shared" si="441"/>
        <v>-1</v>
      </c>
      <c r="U3158" s="1">
        <v>42768</v>
      </c>
      <c r="V3158" s="13">
        <f t="shared" si="442"/>
        <v>42767</v>
      </c>
      <c r="W3158" s="14">
        <f t="shared" si="443"/>
        <v>42768</v>
      </c>
      <c r="X3158" s="1" t="str">
        <f t="shared" si="444"/>
        <v>Thursday</v>
      </c>
      <c r="Y3158" s="2">
        <v>0.38685185185185184</v>
      </c>
      <c r="Z3158" s="2">
        <f t="shared" si="445"/>
        <v>0.375</v>
      </c>
      <c r="AA3158">
        <f>1</f>
        <v>1</v>
      </c>
      <c r="AB3158" s="1">
        <v>42768</v>
      </c>
      <c r="AC3158" s="13">
        <f t="shared" si="446"/>
        <v>42767</v>
      </c>
      <c r="AD3158" s="14">
        <f t="shared" si="447"/>
        <v>42768</v>
      </c>
      <c r="AE3158" s="1" t="str">
        <f t="shared" si="448"/>
        <v>Thursday</v>
      </c>
      <c r="AF3158" s="2">
        <v>0.39116898148148144</v>
      </c>
      <c r="AG3158" s="2">
        <f t="shared" si="449"/>
        <v>0.375</v>
      </c>
      <c r="AH3158" t="s">
        <v>27</v>
      </c>
    </row>
    <row r="3159" spans="1:34" x14ac:dyDescent="0.2">
      <c r="A3159">
        <v>1442430</v>
      </c>
      <c r="B3159" t="s">
        <v>20</v>
      </c>
      <c r="C3159" t="s">
        <v>28</v>
      </c>
      <c r="D3159" t="s">
        <v>22</v>
      </c>
      <c r="E3159">
        <v>53211</v>
      </c>
      <c r="F3159" t="s">
        <v>23</v>
      </c>
      <c r="G3159" t="s">
        <v>24</v>
      </c>
      <c r="H3159">
        <v>103</v>
      </c>
      <c r="I3159" t="s">
        <v>77</v>
      </c>
      <c r="J3159">
        <f>VLOOKUP(I3159,[1]Key!$A$1:$C$72,2,FALSE)</f>
        <v>43.074655999999997</v>
      </c>
      <c r="K3159">
        <f>VLOOKUP(I3159,[1]Key!$A$1:$C$72,3,FALSE)</f>
        <v>-87.889011999999994</v>
      </c>
      <c r="L3159" t="s">
        <v>67</v>
      </c>
      <c r="M3159">
        <f>VLOOKUP(L3159,[1]Key!$A$1:$C$72,2,FALSE)</f>
        <v>43.074890000000003</v>
      </c>
      <c r="N3159">
        <f>VLOOKUP(L3159,[1]Key!$A$1:$C$72,3,FALSE)</f>
        <v>-87.882810000000006</v>
      </c>
      <c r="O3159">
        <v>2</v>
      </c>
      <c r="P3159">
        <v>0</v>
      </c>
      <c r="Q3159">
        <v>0.3</v>
      </c>
      <c r="R3159">
        <v>0.3</v>
      </c>
      <c r="S3159">
        <v>12</v>
      </c>
      <c r="T3159">
        <f t="shared" si="441"/>
        <v>-1</v>
      </c>
      <c r="U3159" s="1">
        <v>42768</v>
      </c>
      <c r="V3159" s="13">
        <f t="shared" si="442"/>
        <v>42767</v>
      </c>
      <c r="W3159" s="14">
        <f t="shared" si="443"/>
        <v>42768</v>
      </c>
      <c r="X3159" s="1" t="str">
        <f t="shared" si="444"/>
        <v>Thursday</v>
      </c>
      <c r="Y3159" s="2">
        <v>0.45206018518518515</v>
      </c>
      <c r="Z3159" s="2">
        <f t="shared" si="445"/>
        <v>0.45833333333333331</v>
      </c>
      <c r="AA3159">
        <f>1</f>
        <v>1</v>
      </c>
      <c r="AB3159" s="1">
        <v>42768</v>
      </c>
      <c r="AC3159" s="13">
        <f t="shared" si="446"/>
        <v>42767</v>
      </c>
      <c r="AD3159" s="14">
        <f t="shared" si="447"/>
        <v>42768</v>
      </c>
      <c r="AE3159" s="1" t="str">
        <f t="shared" si="448"/>
        <v>Thursday</v>
      </c>
      <c r="AF3159" s="2">
        <v>0.4533564814814815</v>
      </c>
      <c r="AG3159" s="2">
        <f t="shared" si="449"/>
        <v>0.45833333333333331</v>
      </c>
      <c r="AH3159" t="s">
        <v>27</v>
      </c>
    </row>
    <row r="3160" spans="1:34" x14ac:dyDescent="0.2">
      <c r="A3160">
        <v>1378810</v>
      </c>
      <c r="B3160" t="s">
        <v>20</v>
      </c>
      <c r="C3160" t="s">
        <v>100</v>
      </c>
      <c r="D3160" t="s">
        <v>22</v>
      </c>
      <c r="E3160">
        <v>53211</v>
      </c>
      <c r="F3160" t="s">
        <v>23</v>
      </c>
      <c r="G3160" t="s">
        <v>24</v>
      </c>
      <c r="H3160">
        <v>2</v>
      </c>
      <c r="I3160" t="s">
        <v>67</v>
      </c>
      <c r="J3160">
        <f>VLOOKUP(I3160,[1]Key!$A$1:$C$72,2,FALSE)</f>
        <v>43.074890000000003</v>
      </c>
      <c r="K3160">
        <f>VLOOKUP(I3160,[1]Key!$A$1:$C$72,3,FALSE)</f>
        <v>-87.882810000000006</v>
      </c>
      <c r="L3160" t="s">
        <v>60</v>
      </c>
      <c r="M3160">
        <f>VLOOKUP(L3160,[1]Key!$A$1:$C$72,2,FALSE)</f>
        <v>43.066893999999998</v>
      </c>
      <c r="N3160">
        <f>VLOOKUP(L3160,[1]Key!$A$1:$C$72,3,FALSE)</f>
        <v>-87.877936000000005</v>
      </c>
      <c r="O3160">
        <v>5</v>
      </c>
      <c r="P3160">
        <v>0</v>
      </c>
      <c r="Q3160">
        <v>0.8</v>
      </c>
      <c r="R3160">
        <v>0.7</v>
      </c>
      <c r="S3160">
        <v>30</v>
      </c>
      <c r="T3160">
        <f t="shared" si="441"/>
        <v>-1</v>
      </c>
      <c r="U3160" s="1">
        <v>42768</v>
      </c>
      <c r="V3160" s="13">
        <f t="shared" si="442"/>
        <v>42767</v>
      </c>
      <c r="W3160" s="14">
        <f t="shared" si="443"/>
        <v>42768</v>
      </c>
      <c r="X3160" s="1" t="str">
        <f t="shared" si="444"/>
        <v>Thursday</v>
      </c>
      <c r="Y3160" s="2">
        <v>0.64142361111111112</v>
      </c>
      <c r="Z3160" s="2">
        <f t="shared" si="445"/>
        <v>0.625</v>
      </c>
      <c r="AA3160">
        <f>1</f>
        <v>1</v>
      </c>
      <c r="AB3160" s="1">
        <v>42768</v>
      </c>
      <c r="AC3160" s="13">
        <f t="shared" si="446"/>
        <v>42767</v>
      </c>
      <c r="AD3160" s="14">
        <f t="shared" si="447"/>
        <v>42768</v>
      </c>
      <c r="AE3160" s="1" t="str">
        <f t="shared" si="448"/>
        <v>Thursday</v>
      </c>
      <c r="AF3160" s="2">
        <v>0.64461805555555551</v>
      </c>
      <c r="AG3160" s="2">
        <f t="shared" si="449"/>
        <v>0.625</v>
      </c>
      <c r="AH3160" t="s">
        <v>27</v>
      </c>
    </row>
    <row r="3161" spans="1:34" x14ac:dyDescent="0.2">
      <c r="A3161">
        <v>1358502</v>
      </c>
      <c r="B3161" t="s">
        <v>20</v>
      </c>
      <c r="C3161" t="s">
        <v>124</v>
      </c>
      <c r="D3161" t="s">
        <v>22</v>
      </c>
      <c r="E3161">
        <v>54929</v>
      </c>
      <c r="F3161" t="s">
        <v>23</v>
      </c>
      <c r="G3161" t="s">
        <v>24</v>
      </c>
      <c r="H3161">
        <v>5493</v>
      </c>
      <c r="I3161" t="s">
        <v>81</v>
      </c>
      <c r="J3161">
        <f>VLOOKUP(I3161,[1]Key!$A$1:$C$72,2,FALSE)</f>
        <v>43.06033</v>
      </c>
      <c r="K3161">
        <f>VLOOKUP(I3161,[1]Key!$A$1:$C$72,3,FALSE)</f>
        <v>-87.89546</v>
      </c>
      <c r="L3161" t="s">
        <v>81</v>
      </c>
      <c r="M3161">
        <f>VLOOKUP(L3161,[1]Key!$A$1:$C$72,2,FALSE)</f>
        <v>43.06033</v>
      </c>
      <c r="N3161">
        <f>VLOOKUP(L3161,[1]Key!$A$1:$C$72,3,FALSE)</f>
        <v>-87.89546</v>
      </c>
      <c r="O3161">
        <v>4</v>
      </c>
      <c r="P3161">
        <v>0</v>
      </c>
      <c r="Q3161">
        <v>0.6</v>
      </c>
      <c r="R3161">
        <v>0.6</v>
      </c>
      <c r="S3161">
        <v>24</v>
      </c>
      <c r="T3161">
        <f t="shared" si="441"/>
        <v>-1</v>
      </c>
      <c r="U3161" s="1">
        <v>42768</v>
      </c>
      <c r="V3161" s="13">
        <f t="shared" si="442"/>
        <v>42767</v>
      </c>
      <c r="W3161" s="14">
        <f t="shared" si="443"/>
        <v>42768</v>
      </c>
      <c r="X3161" s="1" t="str">
        <f t="shared" si="444"/>
        <v>Thursday</v>
      </c>
      <c r="Y3161" s="2">
        <v>0.7817708333333333</v>
      </c>
      <c r="Z3161" s="2">
        <f t="shared" si="445"/>
        <v>0.79166666666666663</v>
      </c>
      <c r="AA3161">
        <f>1</f>
        <v>1</v>
      </c>
      <c r="AB3161" s="1">
        <v>42768</v>
      </c>
      <c r="AC3161" s="13">
        <f t="shared" si="446"/>
        <v>42767</v>
      </c>
      <c r="AD3161" s="14">
        <f t="shared" si="447"/>
        <v>42768</v>
      </c>
      <c r="AE3161" s="1" t="str">
        <f t="shared" si="448"/>
        <v>Thursday</v>
      </c>
      <c r="AF3161" s="2">
        <v>0.78405092592592596</v>
      </c>
      <c r="AG3161" s="2">
        <f t="shared" si="449"/>
        <v>0.79166666666666663</v>
      </c>
      <c r="AH3161" t="s">
        <v>35</v>
      </c>
    </row>
    <row r="3162" spans="1:34" x14ac:dyDescent="0.2">
      <c r="A3162">
        <v>1466945</v>
      </c>
      <c r="B3162" t="s">
        <v>20</v>
      </c>
      <c r="C3162" t="s">
        <v>28</v>
      </c>
      <c r="D3162" t="s">
        <v>22</v>
      </c>
      <c r="E3162">
        <v>53211</v>
      </c>
      <c r="F3162" t="s">
        <v>23</v>
      </c>
      <c r="G3162" t="s">
        <v>24</v>
      </c>
      <c r="H3162">
        <v>5451</v>
      </c>
      <c r="I3162" t="s">
        <v>65</v>
      </c>
      <c r="J3162">
        <f>VLOOKUP(I3162,[1]Key!$A$1:$C$72,2,FALSE)</f>
        <v>43.060786</v>
      </c>
      <c r="K3162">
        <f>VLOOKUP(I3162,[1]Key!$A$1:$C$72,3,FALSE)</f>
        <v>-87.883825999999999</v>
      </c>
      <c r="L3162" t="s">
        <v>76</v>
      </c>
      <c r="M3162">
        <f>VLOOKUP(L3162,[1]Key!$A$1:$C$72,2,FALSE)</f>
        <v>43.063749000000001</v>
      </c>
      <c r="N3162">
        <f>VLOOKUP(L3162,[1]Key!$A$1:$C$72,3,FALSE)</f>
        <v>-87.887962999999999</v>
      </c>
      <c r="O3162">
        <v>12</v>
      </c>
      <c r="P3162">
        <v>0</v>
      </c>
      <c r="Q3162">
        <v>1.8</v>
      </c>
      <c r="R3162">
        <v>1.7</v>
      </c>
      <c r="S3162">
        <v>72</v>
      </c>
      <c r="T3162">
        <f t="shared" si="441"/>
        <v>-1</v>
      </c>
      <c r="U3162" s="1">
        <v>42768</v>
      </c>
      <c r="V3162" s="13">
        <f t="shared" si="442"/>
        <v>42767</v>
      </c>
      <c r="W3162" s="14">
        <f t="shared" si="443"/>
        <v>42768</v>
      </c>
      <c r="X3162" s="1" t="str">
        <f t="shared" si="444"/>
        <v>Thursday</v>
      </c>
      <c r="Y3162" s="2">
        <v>0.82394675925925931</v>
      </c>
      <c r="Z3162" s="2">
        <f t="shared" si="445"/>
        <v>0.83333333333333326</v>
      </c>
      <c r="AA3162">
        <f>1</f>
        <v>1</v>
      </c>
      <c r="AB3162" s="1">
        <v>42768</v>
      </c>
      <c r="AC3162" s="13">
        <f t="shared" si="446"/>
        <v>42767</v>
      </c>
      <c r="AD3162" s="14">
        <f t="shared" si="447"/>
        <v>42768</v>
      </c>
      <c r="AE3162" s="1" t="str">
        <f t="shared" si="448"/>
        <v>Thursday</v>
      </c>
      <c r="AF3162" s="2">
        <v>0.83231481481481484</v>
      </c>
      <c r="AG3162" s="2">
        <f t="shared" si="449"/>
        <v>0.83333333333333326</v>
      </c>
      <c r="AH3162" t="s">
        <v>27</v>
      </c>
    </row>
    <row r="3163" spans="1:34" x14ac:dyDescent="0.2">
      <c r="A3163">
        <v>825934</v>
      </c>
      <c r="B3163" t="s">
        <v>20</v>
      </c>
      <c r="C3163" t="s">
        <v>28</v>
      </c>
      <c r="D3163" t="s">
        <v>22</v>
      </c>
      <c r="E3163">
        <v>53208</v>
      </c>
      <c r="F3163" t="s">
        <v>23</v>
      </c>
      <c r="G3163" t="s">
        <v>24</v>
      </c>
      <c r="H3163">
        <v>23</v>
      </c>
      <c r="I3163" t="s">
        <v>48</v>
      </c>
      <c r="J3163">
        <f>VLOOKUP(I3163,[1]Key!$A$1:$C$72,2,FALSE)</f>
        <v>43.05097</v>
      </c>
      <c r="K3163">
        <f>VLOOKUP(I3163,[1]Key!$A$1:$C$72,3,FALSE)</f>
        <v>-87.906440000000003</v>
      </c>
      <c r="L3163" t="s">
        <v>29</v>
      </c>
      <c r="M3163">
        <f>VLOOKUP(L3163,[1]Key!$A$1:$C$72,2,FALSE)</f>
        <v>43.042490000000001</v>
      </c>
      <c r="N3163">
        <f>VLOOKUP(L3163,[1]Key!$A$1:$C$72,3,FALSE)</f>
        <v>-87.909959999999998</v>
      </c>
      <c r="O3163">
        <v>7</v>
      </c>
      <c r="P3163">
        <v>0</v>
      </c>
      <c r="Q3163">
        <v>1.1000000000000001</v>
      </c>
      <c r="R3163">
        <v>1</v>
      </c>
      <c r="S3163">
        <v>42</v>
      </c>
      <c r="T3163">
        <f t="shared" si="441"/>
        <v>-1</v>
      </c>
      <c r="U3163" s="1">
        <v>42769</v>
      </c>
      <c r="V3163" s="13">
        <f t="shared" si="442"/>
        <v>42767</v>
      </c>
      <c r="W3163" s="14">
        <f t="shared" si="443"/>
        <v>42769</v>
      </c>
      <c r="X3163" s="1" t="str">
        <f t="shared" si="444"/>
        <v>Friday</v>
      </c>
      <c r="Y3163" s="2">
        <v>0.31186342592592592</v>
      </c>
      <c r="Z3163" s="2">
        <f t="shared" si="445"/>
        <v>0.29166666666666663</v>
      </c>
      <c r="AA3163">
        <f>1</f>
        <v>1</v>
      </c>
      <c r="AB3163" s="1">
        <v>42769</v>
      </c>
      <c r="AC3163" s="13">
        <f t="shared" si="446"/>
        <v>42767</v>
      </c>
      <c r="AD3163" s="14">
        <f t="shared" si="447"/>
        <v>42769</v>
      </c>
      <c r="AE3163" s="1" t="str">
        <f t="shared" si="448"/>
        <v>Friday</v>
      </c>
      <c r="AF3163" s="2">
        <v>0.3170486111111111</v>
      </c>
      <c r="AG3163" s="2">
        <f t="shared" si="449"/>
        <v>0.33333333333333331</v>
      </c>
      <c r="AH3163" t="s">
        <v>27</v>
      </c>
    </row>
    <row r="3164" spans="1:34" x14ac:dyDescent="0.2">
      <c r="A3164">
        <v>1257756</v>
      </c>
      <c r="B3164" t="s">
        <v>20</v>
      </c>
      <c r="C3164" t="s">
        <v>28</v>
      </c>
      <c r="D3164" t="s">
        <v>22</v>
      </c>
      <c r="E3164">
        <v>53204</v>
      </c>
      <c r="F3164" t="s">
        <v>23</v>
      </c>
      <c r="G3164" t="s">
        <v>24</v>
      </c>
      <c r="H3164">
        <v>25</v>
      </c>
      <c r="I3164" t="s">
        <v>105</v>
      </c>
      <c r="J3164">
        <f>VLOOKUP(I3164,[1]Key!$A$1:$C$72,2,FALSE)</f>
        <v>43.020020000000002</v>
      </c>
      <c r="K3164">
        <f>VLOOKUP(I3164,[1]Key!$A$1:$C$72,3,FALSE)</f>
        <v>-87.912540000000007</v>
      </c>
      <c r="L3164" t="s">
        <v>105</v>
      </c>
      <c r="M3164">
        <f>VLOOKUP(L3164,[1]Key!$A$1:$C$72,2,FALSE)</f>
        <v>43.020020000000002</v>
      </c>
      <c r="N3164">
        <f>VLOOKUP(L3164,[1]Key!$A$1:$C$72,3,FALSE)</f>
        <v>-87.912540000000007</v>
      </c>
      <c r="O3164">
        <v>19</v>
      </c>
      <c r="P3164">
        <v>0</v>
      </c>
      <c r="Q3164">
        <v>2.9</v>
      </c>
      <c r="R3164">
        <v>2.7</v>
      </c>
      <c r="S3164">
        <v>114</v>
      </c>
      <c r="T3164">
        <f t="shared" si="441"/>
        <v>-1</v>
      </c>
      <c r="U3164" s="1">
        <v>42769</v>
      </c>
      <c r="V3164" s="13">
        <f t="shared" si="442"/>
        <v>42767</v>
      </c>
      <c r="W3164" s="14">
        <f t="shared" si="443"/>
        <v>42769</v>
      </c>
      <c r="X3164" s="1" t="str">
        <f t="shared" si="444"/>
        <v>Friday</v>
      </c>
      <c r="Y3164" s="2">
        <v>0.53378472222222217</v>
      </c>
      <c r="Z3164" s="2">
        <f t="shared" si="445"/>
        <v>0.54166666666666663</v>
      </c>
      <c r="AA3164">
        <f>1</f>
        <v>1</v>
      </c>
      <c r="AB3164" s="1">
        <v>42769</v>
      </c>
      <c r="AC3164" s="13">
        <f t="shared" si="446"/>
        <v>42767</v>
      </c>
      <c r="AD3164" s="14">
        <f t="shared" si="447"/>
        <v>42769</v>
      </c>
      <c r="AE3164" s="1" t="str">
        <f t="shared" si="448"/>
        <v>Friday</v>
      </c>
      <c r="AF3164" s="2">
        <v>0.54673611111111109</v>
      </c>
      <c r="AG3164" s="2">
        <f t="shared" si="449"/>
        <v>0.54166666666666663</v>
      </c>
      <c r="AH3164" t="s">
        <v>35</v>
      </c>
    </row>
    <row r="3165" spans="1:34" x14ac:dyDescent="0.2">
      <c r="A3165">
        <v>1251108</v>
      </c>
      <c r="B3165" t="s">
        <v>20</v>
      </c>
      <c r="C3165" t="s">
        <v>110</v>
      </c>
      <c r="D3165" t="s">
        <v>22</v>
      </c>
      <c r="E3165">
        <v>54913</v>
      </c>
      <c r="F3165" t="s">
        <v>23</v>
      </c>
      <c r="G3165" t="s">
        <v>97</v>
      </c>
      <c r="H3165">
        <v>5537</v>
      </c>
      <c r="I3165" t="s">
        <v>78</v>
      </c>
      <c r="J3165">
        <f>VLOOKUP(I3165,[1]Key!$A$1:$C$72,2,FALSE)</f>
        <v>43.060250000000003</v>
      </c>
      <c r="K3165">
        <f>VLOOKUP(I3165,[1]Key!$A$1:$C$72,3,FALSE)</f>
        <v>-87.892169999999993</v>
      </c>
      <c r="L3165" t="s">
        <v>81</v>
      </c>
      <c r="M3165">
        <f>VLOOKUP(L3165,[1]Key!$A$1:$C$72,2,FALSE)</f>
        <v>43.06033</v>
      </c>
      <c r="N3165">
        <f>VLOOKUP(L3165,[1]Key!$A$1:$C$72,3,FALSE)</f>
        <v>-87.89546</v>
      </c>
      <c r="O3165">
        <v>2</v>
      </c>
      <c r="P3165">
        <v>0</v>
      </c>
      <c r="Q3165">
        <v>0.3</v>
      </c>
      <c r="R3165">
        <v>0.3</v>
      </c>
      <c r="S3165">
        <v>12</v>
      </c>
      <c r="T3165">
        <f t="shared" si="441"/>
        <v>-1</v>
      </c>
      <c r="U3165" s="1">
        <v>42769</v>
      </c>
      <c r="V3165" s="13">
        <f t="shared" si="442"/>
        <v>42767</v>
      </c>
      <c r="W3165" s="14">
        <f t="shared" si="443"/>
        <v>42769</v>
      </c>
      <c r="X3165" s="1" t="str">
        <f t="shared" si="444"/>
        <v>Friday</v>
      </c>
      <c r="Y3165" s="2">
        <v>0.7640162037037036</v>
      </c>
      <c r="Z3165" s="2">
        <f t="shared" si="445"/>
        <v>0.75</v>
      </c>
      <c r="AA3165">
        <f>1</f>
        <v>1</v>
      </c>
      <c r="AB3165" s="1">
        <v>42769</v>
      </c>
      <c r="AC3165" s="13">
        <f t="shared" si="446"/>
        <v>42767</v>
      </c>
      <c r="AD3165" s="14">
        <f t="shared" si="447"/>
        <v>42769</v>
      </c>
      <c r="AE3165" s="1" t="str">
        <f t="shared" si="448"/>
        <v>Friday</v>
      </c>
      <c r="AF3165" s="2">
        <v>0.76557870370370373</v>
      </c>
      <c r="AG3165" s="2">
        <f t="shared" si="449"/>
        <v>0.75</v>
      </c>
      <c r="AH3165" t="s">
        <v>27</v>
      </c>
    </row>
    <row r="3166" spans="1:34" x14ac:dyDescent="0.2">
      <c r="A3166">
        <v>1357250</v>
      </c>
      <c r="B3166" t="s">
        <v>20</v>
      </c>
      <c r="C3166" t="s">
        <v>28</v>
      </c>
      <c r="D3166" t="s">
        <v>22</v>
      </c>
      <c r="E3166">
        <v>53202</v>
      </c>
      <c r="F3166" t="s">
        <v>23</v>
      </c>
      <c r="G3166" t="s">
        <v>24</v>
      </c>
      <c r="H3166">
        <v>243</v>
      </c>
      <c r="I3166" t="s">
        <v>69</v>
      </c>
      <c r="J3166">
        <f>VLOOKUP(I3166,[1]Key!$A$1:$C$72,2,FALSE)</f>
        <v>43.048200000000001</v>
      </c>
      <c r="K3166">
        <f>VLOOKUP(I3166,[1]Key!$A$1:$C$72,3,FALSE)</f>
        <v>-87.900859999999994</v>
      </c>
      <c r="L3166" t="s">
        <v>43</v>
      </c>
      <c r="M3166">
        <f>VLOOKUP(L3166,[1]Key!$A$1:$C$72,2,FALSE)</f>
        <v>43.03886</v>
      </c>
      <c r="N3166">
        <f>VLOOKUP(L3166,[1]Key!$A$1:$C$72,3,FALSE)</f>
        <v>-87.902720000000002</v>
      </c>
      <c r="O3166">
        <v>4</v>
      </c>
      <c r="P3166">
        <v>0</v>
      </c>
      <c r="Q3166">
        <v>0.6</v>
      </c>
      <c r="R3166">
        <v>0.6</v>
      </c>
      <c r="S3166">
        <v>24</v>
      </c>
      <c r="T3166">
        <f t="shared" si="441"/>
        <v>-1</v>
      </c>
      <c r="U3166" s="1">
        <v>42767</v>
      </c>
      <c r="V3166" s="13">
        <f t="shared" si="442"/>
        <v>42767</v>
      </c>
      <c r="W3166" s="14">
        <f t="shared" si="443"/>
        <v>42767</v>
      </c>
      <c r="X3166" s="1" t="str">
        <f t="shared" si="444"/>
        <v>Wednesday</v>
      </c>
      <c r="Y3166" s="2">
        <v>0.27877314814814813</v>
      </c>
      <c r="Z3166" s="2">
        <f t="shared" si="445"/>
        <v>0.29166666666666663</v>
      </c>
      <c r="AA3166">
        <f>1</f>
        <v>1</v>
      </c>
      <c r="AB3166" s="1">
        <v>42767</v>
      </c>
      <c r="AC3166" s="13">
        <f t="shared" si="446"/>
        <v>42767</v>
      </c>
      <c r="AD3166" s="14">
        <f t="shared" si="447"/>
        <v>42767</v>
      </c>
      <c r="AE3166" s="1" t="str">
        <f t="shared" si="448"/>
        <v>Wednesday</v>
      </c>
      <c r="AF3166" s="2">
        <v>0.28184027777777776</v>
      </c>
      <c r="AG3166" s="2">
        <f t="shared" si="449"/>
        <v>0.29166666666666663</v>
      </c>
      <c r="AH3166" t="s">
        <v>27</v>
      </c>
    </row>
    <row r="3167" spans="1:34" x14ac:dyDescent="0.2">
      <c r="A3167">
        <v>551883</v>
      </c>
      <c r="B3167" t="s">
        <v>20</v>
      </c>
      <c r="C3167" t="s">
        <v>21</v>
      </c>
      <c r="D3167" t="s">
        <v>22</v>
      </c>
      <c r="E3167">
        <v>53213</v>
      </c>
      <c r="F3167" t="s">
        <v>23</v>
      </c>
      <c r="G3167" t="s">
        <v>24</v>
      </c>
      <c r="H3167">
        <v>5498</v>
      </c>
      <c r="I3167" t="s">
        <v>37</v>
      </c>
      <c r="J3167">
        <f>VLOOKUP(I3167,[1]Key!$A$1:$C$72,2,FALSE)</f>
        <v>43.031320000000001</v>
      </c>
      <c r="K3167">
        <f>VLOOKUP(I3167,[1]Key!$A$1:$C$72,3,FALSE)</f>
        <v>-87.904259999999994</v>
      </c>
      <c r="L3167" t="s">
        <v>31</v>
      </c>
      <c r="M3167">
        <f>VLOOKUP(L3167,[1]Key!$A$1:$C$72,2,FALSE)</f>
        <v>43.03519</v>
      </c>
      <c r="N3167">
        <f>VLOOKUP(L3167,[1]Key!$A$1:$C$72,3,FALSE)</f>
        <v>-87.907390000000007</v>
      </c>
      <c r="O3167">
        <v>9</v>
      </c>
      <c r="P3167">
        <v>0</v>
      </c>
      <c r="Q3167">
        <v>1.4</v>
      </c>
      <c r="R3167">
        <v>1.3</v>
      </c>
      <c r="S3167">
        <v>54</v>
      </c>
      <c r="T3167">
        <f t="shared" si="441"/>
        <v>-1</v>
      </c>
      <c r="U3167" s="1">
        <v>42767</v>
      </c>
      <c r="V3167" s="13">
        <f t="shared" si="442"/>
        <v>42767</v>
      </c>
      <c r="W3167" s="14">
        <f t="shared" si="443"/>
        <v>42767</v>
      </c>
      <c r="X3167" s="1" t="str">
        <f t="shared" si="444"/>
        <v>Wednesday</v>
      </c>
      <c r="Y3167" s="2">
        <v>0.32025462962962964</v>
      </c>
      <c r="Z3167" s="2">
        <f t="shared" si="445"/>
        <v>0.33333333333333331</v>
      </c>
      <c r="AA3167">
        <f>1</f>
        <v>1</v>
      </c>
      <c r="AB3167" s="1">
        <v>42767</v>
      </c>
      <c r="AC3167" s="13">
        <f t="shared" si="446"/>
        <v>42767</v>
      </c>
      <c r="AD3167" s="14">
        <f t="shared" si="447"/>
        <v>42767</v>
      </c>
      <c r="AE3167" s="1" t="str">
        <f t="shared" si="448"/>
        <v>Wednesday</v>
      </c>
      <c r="AF3167" s="2">
        <v>0.32653935185185184</v>
      </c>
      <c r="AG3167" s="2">
        <f t="shared" si="449"/>
        <v>0.33333333333333331</v>
      </c>
      <c r="AH3167" t="s">
        <v>27</v>
      </c>
    </row>
    <row r="3168" spans="1:34" x14ac:dyDescent="0.2">
      <c r="A3168">
        <v>1518070</v>
      </c>
      <c r="B3168" t="s">
        <v>20</v>
      </c>
      <c r="C3168" t="s">
        <v>28</v>
      </c>
      <c r="D3168" t="s">
        <v>22</v>
      </c>
      <c r="E3168">
        <v>53211</v>
      </c>
      <c r="F3168" t="s">
        <v>23</v>
      </c>
      <c r="G3168" t="s">
        <v>92</v>
      </c>
      <c r="H3168">
        <v>11051</v>
      </c>
      <c r="I3168" t="s">
        <v>65</v>
      </c>
      <c r="J3168">
        <f>VLOOKUP(I3168,[1]Key!$A$1:$C$72,2,FALSE)</f>
        <v>43.060786</v>
      </c>
      <c r="K3168">
        <f>VLOOKUP(I3168,[1]Key!$A$1:$C$72,3,FALSE)</f>
        <v>-87.883825999999999</v>
      </c>
      <c r="L3168" t="s">
        <v>81</v>
      </c>
      <c r="M3168">
        <f>VLOOKUP(L3168,[1]Key!$A$1:$C$72,2,FALSE)</f>
        <v>43.06033</v>
      </c>
      <c r="N3168">
        <f>VLOOKUP(L3168,[1]Key!$A$1:$C$72,3,FALSE)</f>
        <v>-87.89546</v>
      </c>
      <c r="O3168">
        <v>4</v>
      </c>
      <c r="P3168">
        <v>0</v>
      </c>
      <c r="Q3168">
        <v>0.6</v>
      </c>
      <c r="R3168">
        <v>0.6</v>
      </c>
      <c r="S3168">
        <v>24</v>
      </c>
      <c r="T3168">
        <f t="shared" si="441"/>
        <v>-1</v>
      </c>
      <c r="U3168" s="1">
        <v>42794</v>
      </c>
      <c r="V3168" s="13">
        <f t="shared" si="442"/>
        <v>42767</v>
      </c>
      <c r="W3168" s="14">
        <f t="shared" si="443"/>
        <v>42794</v>
      </c>
      <c r="X3168" s="1" t="str">
        <f t="shared" si="444"/>
        <v>Tuesday</v>
      </c>
      <c r="Y3168" s="2">
        <v>0.78975694444444444</v>
      </c>
      <c r="Z3168" s="2">
        <f t="shared" si="445"/>
        <v>0.79166666666666663</v>
      </c>
      <c r="AA3168">
        <f>1</f>
        <v>1</v>
      </c>
      <c r="AB3168" s="1">
        <v>42794</v>
      </c>
      <c r="AC3168" s="13">
        <f t="shared" si="446"/>
        <v>42767</v>
      </c>
      <c r="AD3168" s="14">
        <f t="shared" si="447"/>
        <v>42794</v>
      </c>
      <c r="AE3168" s="1" t="str">
        <f t="shared" si="448"/>
        <v>Tuesday</v>
      </c>
      <c r="AF3168" s="2">
        <v>0.79283564814814822</v>
      </c>
      <c r="AG3168" s="2">
        <f t="shared" si="449"/>
        <v>0.79166666666666663</v>
      </c>
      <c r="AH3168" t="s">
        <v>27</v>
      </c>
    </row>
    <row r="3169" spans="1:34" x14ac:dyDescent="0.2">
      <c r="A3169">
        <v>1517518</v>
      </c>
      <c r="B3169" t="s">
        <v>20</v>
      </c>
      <c r="C3169" t="s">
        <v>147</v>
      </c>
      <c r="D3169" t="s">
        <v>22</v>
      </c>
      <c r="E3169">
        <v>53704</v>
      </c>
      <c r="F3169" t="s">
        <v>23</v>
      </c>
      <c r="G3169" t="s">
        <v>92</v>
      </c>
      <c r="H3169">
        <v>11097</v>
      </c>
      <c r="I3169" t="s">
        <v>32</v>
      </c>
      <c r="J3169">
        <f>VLOOKUP(I3169,[1]Key!$A$1:$C$72,2,FALSE)</f>
        <v>43.038719999999998</v>
      </c>
      <c r="K3169">
        <f>VLOOKUP(I3169,[1]Key!$A$1:$C$72,3,FALSE)</f>
        <v>-87.905339999999995</v>
      </c>
      <c r="L3169" t="s">
        <v>32</v>
      </c>
      <c r="M3169">
        <f>VLOOKUP(L3169,[1]Key!$A$1:$C$72,2,FALSE)</f>
        <v>43.038719999999998</v>
      </c>
      <c r="N3169">
        <f>VLOOKUP(L3169,[1]Key!$A$1:$C$72,3,FALSE)</f>
        <v>-87.905339999999995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f t="shared" si="441"/>
        <v>-1</v>
      </c>
      <c r="U3169" s="1">
        <v>42788</v>
      </c>
      <c r="V3169" s="13">
        <f t="shared" si="442"/>
        <v>42767</v>
      </c>
      <c r="W3169" s="14">
        <f t="shared" si="443"/>
        <v>42788</v>
      </c>
      <c r="X3169" s="1" t="str">
        <f t="shared" si="444"/>
        <v>Wednesday</v>
      </c>
      <c r="Y3169" s="2">
        <v>0.62185185185185188</v>
      </c>
      <c r="Z3169" s="2">
        <f t="shared" si="445"/>
        <v>0.625</v>
      </c>
      <c r="AA3169">
        <f>1</f>
        <v>1</v>
      </c>
      <c r="AB3169" s="1">
        <v>42788</v>
      </c>
      <c r="AC3169" s="13">
        <f t="shared" si="446"/>
        <v>42767</v>
      </c>
      <c r="AD3169" s="14">
        <f t="shared" si="447"/>
        <v>42788</v>
      </c>
      <c r="AE3169" s="1" t="str">
        <f t="shared" si="448"/>
        <v>Wednesday</v>
      </c>
      <c r="AF3169" s="2">
        <v>0.62204861111111109</v>
      </c>
      <c r="AG3169" s="2">
        <f t="shared" si="449"/>
        <v>0.625</v>
      </c>
      <c r="AH3169" t="s">
        <v>35</v>
      </c>
    </row>
    <row r="3170" spans="1:34" x14ac:dyDescent="0.2">
      <c r="A3170">
        <v>1372071</v>
      </c>
      <c r="B3170" t="s">
        <v>20</v>
      </c>
      <c r="C3170" t="s">
        <v>28</v>
      </c>
      <c r="D3170" t="s">
        <v>22</v>
      </c>
      <c r="E3170">
        <v>53202</v>
      </c>
      <c r="F3170" t="s">
        <v>23</v>
      </c>
      <c r="G3170" t="s">
        <v>24</v>
      </c>
      <c r="H3170">
        <v>5564</v>
      </c>
      <c r="I3170" t="s">
        <v>61</v>
      </c>
      <c r="J3170">
        <f>VLOOKUP(I3170,[1]Key!$A$1:$C$72,2,FALSE)</f>
        <v>43.058619999999998</v>
      </c>
      <c r="K3170">
        <f>VLOOKUP(I3170,[1]Key!$A$1:$C$72,3,FALSE)</f>
        <v>-87.885319999999993</v>
      </c>
      <c r="L3170" t="s">
        <v>81</v>
      </c>
      <c r="M3170">
        <f>VLOOKUP(L3170,[1]Key!$A$1:$C$72,2,FALSE)</f>
        <v>43.06033</v>
      </c>
      <c r="N3170">
        <f>VLOOKUP(L3170,[1]Key!$A$1:$C$72,3,FALSE)</f>
        <v>-87.89546</v>
      </c>
      <c r="O3170">
        <v>19</v>
      </c>
      <c r="P3170">
        <v>0</v>
      </c>
      <c r="Q3170">
        <v>2.9</v>
      </c>
      <c r="R3170">
        <v>2.7</v>
      </c>
      <c r="S3170">
        <v>114</v>
      </c>
      <c r="T3170">
        <f t="shared" si="441"/>
        <v>-1</v>
      </c>
      <c r="U3170" s="1">
        <v>42783</v>
      </c>
      <c r="V3170" s="13">
        <f t="shared" si="442"/>
        <v>42767</v>
      </c>
      <c r="W3170" s="14">
        <f t="shared" si="443"/>
        <v>42783</v>
      </c>
      <c r="X3170" s="1" t="str">
        <f t="shared" si="444"/>
        <v>Friday</v>
      </c>
      <c r="Y3170" s="2">
        <v>0.84098379629629638</v>
      </c>
      <c r="Z3170" s="2">
        <f t="shared" si="445"/>
        <v>0.83333333333333326</v>
      </c>
      <c r="AA3170">
        <f>1</f>
        <v>1</v>
      </c>
      <c r="AB3170" s="1">
        <v>42783</v>
      </c>
      <c r="AC3170" s="13">
        <f t="shared" si="446"/>
        <v>42767</v>
      </c>
      <c r="AD3170" s="14">
        <f t="shared" si="447"/>
        <v>42783</v>
      </c>
      <c r="AE3170" s="1" t="str">
        <f t="shared" si="448"/>
        <v>Friday</v>
      </c>
      <c r="AF3170" s="2">
        <v>0.85430555555555554</v>
      </c>
      <c r="AG3170" s="2">
        <f t="shared" si="449"/>
        <v>0.875</v>
      </c>
      <c r="AH3170" t="s">
        <v>27</v>
      </c>
    </row>
    <row r="3171" spans="1:34" x14ac:dyDescent="0.2">
      <c r="A3171">
        <v>1381218</v>
      </c>
      <c r="B3171" t="s">
        <v>20</v>
      </c>
      <c r="C3171" t="s">
        <v>102</v>
      </c>
      <c r="D3171" t="s">
        <v>22</v>
      </c>
      <c r="E3171">
        <v>53211</v>
      </c>
      <c r="F3171" t="s">
        <v>23</v>
      </c>
      <c r="G3171" t="s">
        <v>92</v>
      </c>
      <c r="H3171">
        <v>11156</v>
      </c>
      <c r="I3171" t="s">
        <v>40</v>
      </c>
      <c r="J3171">
        <f>VLOOKUP(I3171,[1]Key!$A$1:$C$72,2,FALSE)</f>
        <v>43.031480000000002</v>
      </c>
      <c r="K3171">
        <f>VLOOKUP(I3171,[1]Key!$A$1:$C$72,3,FALSE)</f>
        <v>-87.908169999999998</v>
      </c>
      <c r="L3171" t="s">
        <v>69</v>
      </c>
      <c r="M3171">
        <f>VLOOKUP(L3171,[1]Key!$A$1:$C$72,2,FALSE)</f>
        <v>43.048200000000001</v>
      </c>
      <c r="N3171">
        <f>VLOOKUP(L3171,[1]Key!$A$1:$C$72,3,FALSE)</f>
        <v>-87.900859999999994</v>
      </c>
      <c r="O3171">
        <v>15</v>
      </c>
      <c r="P3171">
        <v>0</v>
      </c>
      <c r="Q3171">
        <v>2.2999999999999998</v>
      </c>
      <c r="R3171">
        <v>2.1</v>
      </c>
      <c r="S3171">
        <v>90</v>
      </c>
      <c r="T3171">
        <f t="shared" si="441"/>
        <v>-1</v>
      </c>
      <c r="U3171" s="1">
        <v>42779</v>
      </c>
      <c r="V3171" s="13">
        <f t="shared" si="442"/>
        <v>42767</v>
      </c>
      <c r="W3171" s="14">
        <f t="shared" si="443"/>
        <v>42779</v>
      </c>
      <c r="X3171" s="1" t="str">
        <f t="shared" si="444"/>
        <v>Monday</v>
      </c>
      <c r="Y3171" s="2">
        <v>0.71269675925925924</v>
      </c>
      <c r="Z3171" s="2">
        <f t="shared" si="445"/>
        <v>0.70833333333333326</v>
      </c>
      <c r="AA3171">
        <f>1</f>
        <v>1</v>
      </c>
      <c r="AB3171" s="1">
        <v>42779</v>
      </c>
      <c r="AC3171" s="13">
        <f t="shared" si="446"/>
        <v>42767</v>
      </c>
      <c r="AD3171" s="14">
        <f t="shared" si="447"/>
        <v>42779</v>
      </c>
      <c r="AE3171" s="1" t="str">
        <f t="shared" si="448"/>
        <v>Monday</v>
      </c>
      <c r="AF3171" s="2">
        <v>0.72348379629629633</v>
      </c>
      <c r="AG3171" s="2">
        <f t="shared" si="449"/>
        <v>0.70833333333333326</v>
      </c>
      <c r="AH3171" t="s">
        <v>27</v>
      </c>
    </row>
    <row r="3172" spans="1:34" x14ac:dyDescent="0.2">
      <c r="A3172">
        <v>1381218</v>
      </c>
      <c r="B3172" t="s">
        <v>20</v>
      </c>
      <c r="C3172" t="s">
        <v>102</v>
      </c>
      <c r="D3172" t="s">
        <v>22</v>
      </c>
      <c r="E3172">
        <v>53211</v>
      </c>
      <c r="F3172" t="s">
        <v>23</v>
      </c>
      <c r="G3172" t="s">
        <v>92</v>
      </c>
      <c r="H3172">
        <v>5462</v>
      </c>
      <c r="I3172" t="s">
        <v>87</v>
      </c>
      <c r="J3172">
        <f>VLOOKUP(I3172,[1]Key!$A$1:$C$72,2,FALSE)</f>
        <v>43.077359999999999</v>
      </c>
      <c r="K3172">
        <f>VLOOKUP(I3172,[1]Key!$A$1:$C$72,3,FALSE)</f>
        <v>-87.880769999999998</v>
      </c>
      <c r="L3172" t="s">
        <v>40</v>
      </c>
      <c r="M3172">
        <f>VLOOKUP(L3172,[1]Key!$A$1:$C$72,2,FALSE)</f>
        <v>43.031480000000002</v>
      </c>
      <c r="N3172">
        <f>VLOOKUP(L3172,[1]Key!$A$1:$C$72,3,FALSE)</f>
        <v>-87.908169999999998</v>
      </c>
      <c r="O3172">
        <v>37</v>
      </c>
      <c r="P3172">
        <v>0</v>
      </c>
      <c r="Q3172">
        <v>5.6</v>
      </c>
      <c r="R3172">
        <v>5.3</v>
      </c>
      <c r="S3172">
        <v>222</v>
      </c>
      <c r="T3172">
        <f t="shared" si="441"/>
        <v>-1</v>
      </c>
      <c r="U3172" s="1">
        <v>42781</v>
      </c>
      <c r="V3172" s="13">
        <f t="shared" si="442"/>
        <v>42767</v>
      </c>
      <c r="W3172" s="14">
        <f t="shared" si="443"/>
        <v>42781</v>
      </c>
      <c r="X3172" s="1" t="str">
        <f t="shared" si="444"/>
        <v>Wednesday</v>
      </c>
      <c r="Y3172" s="2">
        <v>0.4667013888888889</v>
      </c>
      <c r="Z3172" s="2">
        <f t="shared" si="445"/>
        <v>0.45833333333333331</v>
      </c>
      <c r="AA3172">
        <f>1</f>
        <v>1</v>
      </c>
      <c r="AB3172" s="1">
        <v>42781</v>
      </c>
      <c r="AC3172" s="13">
        <f t="shared" si="446"/>
        <v>42767</v>
      </c>
      <c r="AD3172" s="14">
        <f t="shared" si="447"/>
        <v>42781</v>
      </c>
      <c r="AE3172" s="1" t="str">
        <f t="shared" si="448"/>
        <v>Wednesday</v>
      </c>
      <c r="AF3172" s="2">
        <v>0.49303240740740745</v>
      </c>
      <c r="AG3172" s="2">
        <f t="shared" si="449"/>
        <v>0.5</v>
      </c>
      <c r="AH3172" t="s">
        <v>27</v>
      </c>
    </row>
    <row r="3173" spans="1:34" x14ac:dyDescent="0.2">
      <c r="A3173">
        <v>1381218</v>
      </c>
      <c r="B3173" t="s">
        <v>20</v>
      </c>
      <c r="C3173" t="s">
        <v>102</v>
      </c>
      <c r="D3173" t="s">
        <v>22</v>
      </c>
      <c r="E3173">
        <v>53211</v>
      </c>
      <c r="F3173" t="s">
        <v>23</v>
      </c>
      <c r="G3173" t="s">
        <v>92</v>
      </c>
      <c r="H3173">
        <v>11053</v>
      </c>
      <c r="I3173" t="s">
        <v>87</v>
      </c>
      <c r="J3173">
        <f>VLOOKUP(I3173,[1]Key!$A$1:$C$72,2,FALSE)</f>
        <v>43.077359999999999</v>
      </c>
      <c r="K3173">
        <f>VLOOKUP(I3173,[1]Key!$A$1:$C$72,3,FALSE)</f>
        <v>-87.880769999999998</v>
      </c>
      <c r="L3173" t="s">
        <v>61</v>
      </c>
      <c r="M3173">
        <f>VLOOKUP(L3173,[1]Key!$A$1:$C$72,2,FALSE)</f>
        <v>43.058619999999998</v>
      </c>
      <c r="N3173">
        <f>VLOOKUP(L3173,[1]Key!$A$1:$C$72,3,FALSE)</f>
        <v>-87.885319999999993</v>
      </c>
      <c r="O3173">
        <v>13</v>
      </c>
      <c r="P3173">
        <v>0</v>
      </c>
      <c r="Q3173">
        <v>2</v>
      </c>
      <c r="R3173">
        <v>1.9</v>
      </c>
      <c r="S3173">
        <v>78</v>
      </c>
      <c r="T3173">
        <f t="shared" si="441"/>
        <v>-1</v>
      </c>
      <c r="U3173" s="1">
        <v>42789</v>
      </c>
      <c r="V3173" s="13">
        <f t="shared" si="442"/>
        <v>42767</v>
      </c>
      <c r="W3173" s="14">
        <f t="shared" si="443"/>
        <v>42789</v>
      </c>
      <c r="X3173" s="1" t="str">
        <f t="shared" si="444"/>
        <v>Thursday</v>
      </c>
      <c r="Y3173" s="2">
        <v>0.36096064814814816</v>
      </c>
      <c r="Z3173" s="2">
        <f t="shared" si="445"/>
        <v>0.375</v>
      </c>
      <c r="AA3173">
        <f>1</f>
        <v>1</v>
      </c>
      <c r="AB3173" s="1">
        <v>42789</v>
      </c>
      <c r="AC3173" s="13">
        <f t="shared" si="446"/>
        <v>42767</v>
      </c>
      <c r="AD3173" s="14">
        <f t="shared" si="447"/>
        <v>42789</v>
      </c>
      <c r="AE3173" s="1" t="str">
        <f t="shared" si="448"/>
        <v>Thursday</v>
      </c>
      <c r="AF3173" s="2">
        <v>0.36962962962962959</v>
      </c>
      <c r="AG3173" s="2">
        <f t="shared" si="449"/>
        <v>0.375</v>
      </c>
      <c r="AH3173" t="s">
        <v>27</v>
      </c>
    </row>
    <row r="3174" spans="1:34" x14ac:dyDescent="0.2">
      <c r="A3174">
        <v>1381218</v>
      </c>
      <c r="B3174" t="s">
        <v>20</v>
      </c>
      <c r="C3174" t="s">
        <v>102</v>
      </c>
      <c r="D3174" t="s">
        <v>22</v>
      </c>
      <c r="E3174">
        <v>53211</v>
      </c>
      <c r="F3174" t="s">
        <v>23</v>
      </c>
      <c r="G3174" t="s">
        <v>92</v>
      </c>
      <c r="H3174">
        <v>5432</v>
      </c>
      <c r="I3174" t="s">
        <v>87</v>
      </c>
      <c r="J3174">
        <f>VLOOKUP(I3174,[1]Key!$A$1:$C$72,2,FALSE)</f>
        <v>43.077359999999999</v>
      </c>
      <c r="K3174">
        <f>VLOOKUP(I3174,[1]Key!$A$1:$C$72,3,FALSE)</f>
        <v>-87.880769999999998</v>
      </c>
      <c r="L3174" t="s">
        <v>61</v>
      </c>
      <c r="M3174">
        <f>VLOOKUP(L3174,[1]Key!$A$1:$C$72,2,FALSE)</f>
        <v>43.058619999999998</v>
      </c>
      <c r="N3174">
        <f>VLOOKUP(L3174,[1]Key!$A$1:$C$72,3,FALSE)</f>
        <v>-87.885319999999993</v>
      </c>
      <c r="O3174">
        <v>11</v>
      </c>
      <c r="P3174">
        <v>0</v>
      </c>
      <c r="Q3174">
        <v>1.7</v>
      </c>
      <c r="R3174">
        <v>1.6</v>
      </c>
      <c r="S3174">
        <v>66</v>
      </c>
      <c r="T3174">
        <f t="shared" si="441"/>
        <v>-1</v>
      </c>
      <c r="U3174" s="1">
        <v>42785</v>
      </c>
      <c r="V3174" s="13">
        <f t="shared" si="442"/>
        <v>42767</v>
      </c>
      <c r="W3174" s="14">
        <f t="shared" si="443"/>
        <v>42785</v>
      </c>
      <c r="X3174" s="1" t="str">
        <f t="shared" si="444"/>
        <v>Sunday</v>
      </c>
      <c r="Y3174" s="2">
        <v>0.43964120370370369</v>
      </c>
      <c r="Z3174" s="2">
        <f t="shared" si="445"/>
        <v>0.45833333333333331</v>
      </c>
      <c r="AA3174">
        <f>1</f>
        <v>1</v>
      </c>
      <c r="AB3174" s="1">
        <v>42785</v>
      </c>
      <c r="AC3174" s="13">
        <f t="shared" si="446"/>
        <v>42767</v>
      </c>
      <c r="AD3174" s="14">
        <f t="shared" si="447"/>
        <v>42785</v>
      </c>
      <c r="AE3174" s="1" t="str">
        <f t="shared" si="448"/>
        <v>Sunday</v>
      </c>
      <c r="AF3174" s="2">
        <v>0.44780092592592591</v>
      </c>
      <c r="AG3174" s="2">
        <f t="shared" si="449"/>
        <v>0.45833333333333331</v>
      </c>
      <c r="AH3174" t="s">
        <v>27</v>
      </c>
    </row>
    <row r="3175" spans="1:34" x14ac:dyDescent="0.2">
      <c r="A3175">
        <v>1379329</v>
      </c>
      <c r="B3175" t="s">
        <v>20</v>
      </c>
      <c r="C3175" t="s">
        <v>28</v>
      </c>
      <c r="D3175" t="s">
        <v>22</v>
      </c>
      <c r="E3175">
        <v>53233</v>
      </c>
      <c r="F3175" t="s">
        <v>23</v>
      </c>
      <c r="G3175" t="s">
        <v>24</v>
      </c>
      <c r="H3175">
        <v>103</v>
      </c>
      <c r="I3175" t="s">
        <v>44</v>
      </c>
      <c r="J3175">
        <f>VLOOKUP(I3175,[1]Key!$A$1:$C$72,2,FALSE)</f>
        <v>43.045712999999999</v>
      </c>
      <c r="K3175">
        <f>VLOOKUP(I3175,[1]Key!$A$1:$C$72,3,FALSE)</f>
        <v>-87.899756999999994</v>
      </c>
      <c r="L3175" t="s">
        <v>65</v>
      </c>
      <c r="M3175">
        <f>VLOOKUP(L3175,[1]Key!$A$1:$C$72,2,FALSE)</f>
        <v>43.060786</v>
      </c>
      <c r="N3175">
        <f>VLOOKUP(L3175,[1]Key!$A$1:$C$72,3,FALSE)</f>
        <v>-87.883825999999999</v>
      </c>
      <c r="O3175">
        <v>8</v>
      </c>
      <c r="P3175">
        <v>0</v>
      </c>
      <c r="Q3175">
        <v>1.2</v>
      </c>
      <c r="R3175">
        <v>1.1000000000000001</v>
      </c>
      <c r="S3175">
        <v>48</v>
      </c>
      <c r="T3175">
        <f t="shared" si="441"/>
        <v>-1</v>
      </c>
      <c r="U3175" s="1">
        <v>42767</v>
      </c>
      <c r="V3175" s="13">
        <f t="shared" si="442"/>
        <v>42767</v>
      </c>
      <c r="W3175" s="14">
        <f t="shared" si="443"/>
        <v>42767</v>
      </c>
      <c r="X3175" s="1" t="str">
        <f t="shared" si="444"/>
        <v>Wednesday</v>
      </c>
      <c r="Y3175" s="2">
        <v>0.2776851851851852</v>
      </c>
      <c r="Z3175" s="2">
        <f t="shared" si="445"/>
        <v>0.29166666666666663</v>
      </c>
      <c r="AA3175">
        <f>1</f>
        <v>1</v>
      </c>
      <c r="AB3175" s="1">
        <v>42767</v>
      </c>
      <c r="AC3175" s="13">
        <f t="shared" si="446"/>
        <v>42767</v>
      </c>
      <c r="AD3175" s="14">
        <f t="shared" si="447"/>
        <v>42767</v>
      </c>
      <c r="AE3175" s="1" t="str">
        <f t="shared" si="448"/>
        <v>Wednesday</v>
      </c>
      <c r="AF3175" s="2">
        <v>0.28310185185185183</v>
      </c>
      <c r="AG3175" s="2">
        <f t="shared" si="449"/>
        <v>0.29166666666666663</v>
      </c>
      <c r="AH3175" t="s">
        <v>27</v>
      </c>
    </row>
    <row r="3176" spans="1:34" x14ac:dyDescent="0.2">
      <c r="A3176">
        <v>1269318</v>
      </c>
      <c r="B3176" t="s">
        <v>20</v>
      </c>
      <c r="C3176" t="s">
        <v>28</v>
      </c>
      <c r="D3176" t="s">
        <v>22</v>
      </c>
      <c r="E3176">
        <v>53204</v>
      </c>
      <c r="F3176" t="s">
        <v>23</v>
      </c>
      <c r="G3176" t="s">
        <v>24</v>
      </c>
      <c r="H3176">
        <v>11114</v>
      </c>
      <c r="I3176" t="s">
        <v>72</v>
      </c>
      <c r="J3176">
        <f>VLOOKUP(I3176,[1]Key!$A$1:$C$72,2,FALSE)</f>
        <v>43.02948</v>
      </c>
      <c r="K3176">
        <f>VLOOKUP(I3176,[1]Key!$A$1:$C$72,3,FALSE)</f>
        <v>-87.912819999999996</v>
      </c>
      <c r="L3176" t="s">
        <v>72</v>
      </c>
      <c r="M3176">
        <f>VLOOKUP(L3176,[1]Key!$A$1:$C$72,2,FALSE)</f>
        <v>43.02948</v>
      </c>
      <c r="N3176">
        <f>VLOOKUP(L3176,[1]Key!$A$1:$C$72,3,FALSE)</f>
        <v>-87.912819999999996</v>
      </c>
      <c r="O3176">
        <v>8</v>
      </c>
      <c r="P3176">
        <v>0</v>
      </c>
      <c r="Q3176">
        <v>1.2</v>
      </c>
      <c r="R3176">
        <v>1.1000000000000001</v>
      </c>
      <c r="S3176">
        <v>48</v>
      </c>
      <c r="T3176">
        <f t="shared" si="441"/>
        <v>-1</v>
      </c>
      <c r="U3176" s="1">
        <v>42767</v>
      </c>
      <c r="V3176" s="13">
        <f t="shared" si="442"/>
        <v>42767</v>
      </c>
      <c r="W3176" s="14">
        <f t="shared" si="443"/>
        <v>42767</v>
      </c>
      <c r="X3176" s="1" t="str">
        <f t="shared" si="444"/>
        <v>Wednesday</v>
      </c>
      <c r="Y3176" s="2">
        <v>0.36162037037037037</v>
      </c>
      <c r="Z3176" s="2">
        <f t="shared" si="445"/>
        <v>0.375</v>
      </c>
      <c r="AA3176">
        <f>1</f>
        <v>1</v>
      </c>
      <c r="AB3176" s="1">
        <v>42767</v>
      </c>
      <c r="AC3176" s="13">
        <f t="shared" si="446"/>
        <v>42767</v>
      </c>
      <c r="AD3176" s="14">
        <f t="shared" si="447"/>
        <v>42767</v>
      </c>
      <c r="AE3176" s="1" t="str">
        <f t="shared" si="448"/>
        <v>Wednesday</v>
      </c>
      <c r="AF3176" s="2">
        <v>0.36723379629629632</v>
      </c>
      <c r="AG3176" s="2">
        <f t="shared" si="449"/>
        <v>0.375</v>
      </c>
      <c r="AH3176" t="s">
        <v>35</v>
      </c>
    </row>
    <row r="3177" spans="1:34" x14ac:dyDescent="0.2">
      <c r="A3177">
        <v>1328721</v>
      </c>
      <c r="B3177" t="s">
        <v>20</v>
      </c>
      <c r="C3177" t="s">
        <v>28</v>
      </c>
      <c r="D3177" t="s">
        <v>22</v>
      </c>
      <c r="E3177">
        <v>53207</v>
      </c>
      <c r="F3177" t="s">
        <v>23</v>
      </c>
      <c r="G3177" t="s">
        <v>24</v>
      </c>
      <c r="H3177">
        <v>45</v>
      </c>
      <c r="I3177" t="s">
        <v>36</v>
      </c>
      <c r="J3177">
        <f>VLOOKUP(I3177,[1]Key!$A$1:$C$72,2,FALSE)</f>
        <v>43.038580000000003</v>
      </c>
      <c r="K3177">
        <f>VLOOKUP(I3177,[1]Key!$A$1:$C$72,3,FALSE)</f>
        <v>-87.90934</v>
      </c>
      <c r="L3177" t="s">
        <v>82</v>
      </c>
      <c r="M3177">
        <f>VLOOKUP(L3177,[1]Key!$A$1:$C$72,2,FALSE)</f>
        <v>43.026229999999998</v>
      </c>
      <c r="N3177">
        <f>VLOOKUP(L3177,[1]Key!$A$1:$C$72,3,FALSE)</f>
        <v>-87.912809999999993</v>
      </c>
      <c r="O3177">
        <v>8</v>
      </c>
      <c r="P3177">
        <v>0</v>
      </c>
      <c r="Q3177">
        <v>1.2</v>
      </c>
      <c r="R3177">
        <v>1.1000000000000001</v>
      </c>
      <c r="S3177">
        <v>48</v>
      </c>
      <c r="T3177">
        <f t="shared" si="441"/>
        <v>-1</v>
      </c>
      <c r="U3177" s="1">
        <v>42767</v>
      </c>
      <c r="V3177" s="13">
        <f t="shared" si="442"/>
        <v>42767</v>
      </c>
      <c r="W3177" s="14">
        <f t="shared" si="443"/>
        <v>42767</v>
      </c>
      <c r="X3177" s="1" t="str">
        <f t="shared" si="444"/>
        <v>Wednesday</v>
      </c>
      <c r="Y3177" s="2">
        <v>0.38443287037037038</v>
      </c>
      <c r="Z3177" s="2">
        <f t="shared" si="445"/>
        <v>0.375</v>
      </c>
      <c r="AA3177">
        <f>1</f>
        <v>1</v>
      </c>
      <c r="AB3177" s="1">
        <v>42767</v>
      </c>
      <c r="AC3177" s="13">
        <f t="shared" si="446"/>
        <v>42767</v>
      </c>
      <c r="AD3177" s="14">
        <f t="shared" si="447"/>
        <v>42767</v>
      </c>
      <c r="AE3177" s="1" t="str">
        <f t="shared" si="448"/>
        <v>Wednesday</v>
      </c>
      <c r="AF3177" s="2">
        <v>0.38968749999999996</v>
      </c>
      <c r="AG3177" s="2">
        <f t="shared" si="449"/>
        <v>0.375</v>
      </c>
      <c r="AH3177" t="s">
        <v>27</v>
      </c>
    </row>
    <row r="3178" spans="1:34" x14ac:dyDescent="0.2">
      <c r="A3178">
        <v>1135547</v>
      </c>
      <c r="B3178" t="s">
        <v>20</v>
      </c>
      <c r="C3178" t="s">
        <v>28</v>
      </c>
      <c r="D3178" t="s">
        <v>22</v>
      </c>
      <c r="E3178">
        <v>53202</v>
      </c>
      <c r="F3178" t="s">
        <v>23</v>
      </c>
      <c r="G3178" t="s">
        <v>24</v>
      </c>
      <c r="H3178">
        <v>5425</v>
      </c>
      <c r="I3178" t="s">
        <v>69</v>
      </c>
      <c r="J3178">
        <f>VLOOKUP(I3178,[1]Key!$A$1:$C$72,2,FALSE)</f>
        <v>43.048200000000001</v>
      </c>
      <c r="K3178">
        <f>VLOOKUP(I3178,[1]Key!$A$1:$C$72,3,FALSE)</f>
        <v>-87.900859999999994</v>
      </c>
      <c r="L3178" t="s">
        <v>61</v>
      </c>
      <c r="M3178">
        <f>VLOOKUP(L3178,[1]Key!$A$1:$C$72,2,FALSE)</f>
        <v>43.058619999999998</v>
      </c>
      <c r="N3178">
        <f>VLOOKUP(L3178,[1]Key!$A$1:$C$72,3,FALSE)</f>
        <v>-87.885319999999993</v>
      </c>
      <c r="O3178">
        <v>10</v>
      </c>
      <c r="P3178">
        <v>0</v>
      </c>
      <c r="Q3178">
        <v>1.5</v>
      </c>
      <c r="R3178">
        <v>1.4</v>
      </c>
      <c r="S3178">
        <v>60</v>
      </c>
      <c r="T3178">
        <f t="shared" si="441"/>
        <v>-1</v>
      </c>
      <c r="U3178" s="1">
        <v>42767</v>
      </c>
      <c r="V3178" s="13">
        <f t="shared" si="442"/>
        <v>42767</v>
      </c>
      <c r="W3178" s="14">
        <f t="shared" si="443"/>
        <v>42767</v>
      </c>
      <c r="X3178" s="1" t="str">
        <f t="shared" si="444"/>
        <v>Wednesday</v>
      </c>
      <c r="Y3178" s="2">
        <v>0.42833333333333329</v>
      </c>
      <c r="Z3178" s="2">
        <f t="shared" si="445"/>
        <v>0.41666666666666663</v>
      </c>
      <c r="AA3178">
        <f>1</f>
        <v>1</v>
      </c>
      <c r="AB3178" s="1">
        <v>42767</v>
      </c>
      <c r="AC3178" s="13">
        <f t="shared" si="446"/>
        <v>42767</v>
      </c>
      <c r="AD3178" s="14">
        <f t="shared" si="447"/>
        <v>42767</v>
      </c>
      <c r="AE3178" s="1" t="str">
        <f t="shared" si="448"/>
        <v>Wednesday</v>
      </c>
      <c r="AF3178" s="2">
        <v>0.43497685185185181</v>
      </c>
      <c r="AG3178" s="2">
        <f t="shared" si="449"/>
        <v>0.41666666666666663</v>
      </c>
      <c r="AH3178" t="s">
        <v>27</v>
      </c>
    </row>
    <row r="3179" spans="1:34" x14ac:dyDescent="0.2">
      <c r="A3179">
        <v>1482626</v>
      </c>
      <c r="B3179" t="s">
        <v>20</v>
      </c>
      <c r="C3179" t="s">
        <v>28</v>
      </c>
      <c r="D3179" t="s">
        <v>22</v>
      </c>
      <c r="E3179">
        <v>53207</v>
      </c>
      <c r="F3179" t="s">
        <v>23</v>
      </c>
      <c r="G3179" t="s">
        <v>24</v>
      </c>
      <c r="H3179">
        <v>5470</v>
      </c>
      <c r="I3179" t="s">
        <v>38</v>
      </c>
      <c r="J3179">
        <f>VLOOKUP(I3179,[1]Key!$A$1:$C$72,2,FALSE)</f>
        <v>43.004728999999998</v>
      </c>
      <c r="K3179">
        <f>VLOOKUP(I3179,[1]Key!$A$1:$C$72,3,FALSE)</f>
        <v>-87.905463999999995</v>
      </c>
      <c r="L3179" t="s">
        <v>38</v>
      </c>
      <c r="M3179">
        <f>VLOOKUP(L3179,[1]Key!$A$1:$C$72,2,FALSE)</f>
        <v>43.004728999999998</v>
      </c>
      <c r="N3179">
        <f>VLOOKUP(L3179,[1]Key!$A$1:$C$72,3,FALSE)</f>
        <v>-87.905463999999995</v>
      </c>
      <c r="O3179">
        <v>205</v>
      </c>
      <c r="P3179">
        <v>15</v>
      </c>
      <c r="Q3179">
        <v>18</v>
      </c>
      <c r="R3179">
        <v>17.100000000000001</v>
      </c>
      <c r="S3179">
        <v>720</v>
      </c>
      <c r="T3179">
        <f t="shared" si="441"/>
        <v>-1</v>
      </c>
      <c r="U3179" s="1">
        <v>42767</v>
      </c>
      <c r="V3179" s="13">
        <f t="shared" si="442"/>
        <v>42767</v>
      </c>
      <c r="W3179" s="14">
        <f t="shared" si="443"/>
        <v>42767</v>
      </c>
      <c r="X3179" s="1" t="str">
        <f t="shared" si="444"/>
        <v>Wednesday</v>
      </c>
      <c r="Y3179" s="2">
        <v>0.50278935185185192</v>
      </c>
      <c r="Z3179" s="2">
        <f t="shared" si="445"/>
        <v>0.5</v>
      </c>
      <c r="AA3179">
        <f>1</f>
        <v>1</v>
      </c>
      <c r="AB3179" s="1">
        <v>42767</v>
      </c>
      <c r="AC3179" s="13">
        <f t="shared" si="446"/>
        <v>42767</v>
      </c>
      <c r="AD3179" s="14">
        <f t="shared" si="447"/>
        <v>42767</v>
      </c>
      <c r="AE3179" s="1" t="str">
        <f t="shared" si="448"/>
        <v>Wednesday</v>
      </c>
      <c r="AF3179" s="2">
        <v>0.64518518518518519</v>
      </c>
      <c r="AG3179" s="2">
        <f t="shared" si="449"/>
        <v>0.625</v>
      </c>
      <c r="AH3179" t="s">
        <v>35</v>
      </c>
    </row>
    <row r="3180" spans="1:34" x14ac:dyDescent="0.2">
      <c r="A3180">
        <v>946290</v>
      </c>
      <c r="B3180" t="s">
        <v>20</v>
      </c>
      <c r="C3180" t="s">
        <v>28</v>
      </c>
      <c r="D3180" t="s">
        <v>22</v>
      </c>
      <c r="E3180">
        <v>53208</v>
      </c>
      <c r="F3180" t="s">
        <v>23</v>
      </c>
      <c r="G3180" t="s">
        <v>24</v>
      </c>
      <c r="H3180">
        <v>5516</v>
      </c>
      <c r="I3180" t="s">
        <v>93</v>
      </c>
      <c r="J3180">
        <f>VLOOKUP(I3180,[1]Key!$A$1:$C$72,2,FALSE)</f>
        <v>43.069021999999997</v>
      </c>
      <c r="K3180">
        <f>VLOOKUP(I3180,[1]Key!$A$1:$C$72,3,FALSE)</f>
        <v>-87.887940999999998</v>
      </c>
      <c r="L3180" t="s">
        <v>87</v>
      </c>
      <c r="M3180">
        <f>VLOOKUP(L3180,[1]Key!$A$1:$C$72,2,FALSE)</f>
        <v>43.077359999999999</v>
      </c>
      <c r="N3180">
        <f>VLOOKUP(L3180,[1]Key!$A$1:$C$72,3,FALSE)</f>
        <v>-87.880769999999998</v>
      </c>
      <c r="O3180">
        <v>8</v>
      </c>
      <c r="P3180">
        <v>0</v>
      </c>
      <c r="Q3180">
        <v>1.2</v>
      </c>
      <c r="R3180">
        <v>1.1000000000000001</v>
      </c>
      <c r="S3180">
        <v>48</v>
      </c>
      <c r="T3180">
        <f t="shared" si="441"/>
        <v>-1</v>
      </c>
      <c r="U3180" s="1">
        <v>42767</v>
      </c>
      <c r="V3180" s="13">
        <f t="shared" si="442"/>
        <v>42767</v>
      </c>
      <c r="W3180" s="14">
        <f t="shared" si="443"/>
        <v>42767</v>
      </c>
      <c r="X3180" s="1" t="str">
        <f t="shared" si="444"/>
        <v>Wednesday</v>
      </c>
      <c r="Y3180" s="2">
        <v>0.59031250000000002</v>
      </c>
      <c r="Z3180" s="2">
        <f t="shared" si="445"/>
        <v>0.58333333333333326</v>
      </c>
      <c r="AA3180">
        <f>1</f>
        <v>1</v>
      </c>
      <c r="AB3180" s="1">
        <v>42767</v>
      </c>
      <c r="AC3180" s="13">
        <f t="shared" si="446"/>
        <v>42767</v>
      </c>
      <c r="AD3180" s="14">
        <f t="shared" si="447"/>
        <v>42767</v>
      </c>
      <c r="AE3180" s="1" t="str">
        <f t="shared" si="448"/>
        <v>Wednesday</v>
      </c>
      <c r="AF3180" s="2">
        <v>0.59634259259259259</v>
      </c>
      <c r="AG3180" s="2">
        <f t="shared" si="449"/>
        <v>0.58333333333333326</v>
      </c>
      <c r="AH3180" t="s">
        <v>27</v>
      </c>
    </row>
    <row r="3181" spans="1:34" x14ac:dyDescent="0.2">
      <c r="A3181">
        <v>1468078</v>
      </c>
      <c r="B3181" t="s">
        <v>20</v>
      </c>
      <c r="C3181" t="s">
        <v>100</v>
      </c>
      <c r="D3181" t="s">
        <v>22</v>
      </c>
      <c r="E3181">
        <v>53209</v>
      </c>
      <c r="F3181" t="s">
        <v>23</v>
      </c>
      <c r="G3181" t="s">
        <v>24</v>
      </c>
      <c r="H3181">
        <v>157</v>
      </c>
      <c r="I3181" t="s">
        <v>67</v>
      </c>
      <c r="J3181">
        <f>VLOOKUP(I3181,[1]Key!$A$1:$C$72,2,FALSE)</f>
        <v>43.074890000000003</v>
      </c>
      <c r="K3181">
        <f>VLOOKUP(I3181,[1]Key!$A$1:$C$72,3,FALSE)</f>
        <v>-87.882810000000006</v>
      </c>
      <c r="L3181" t="s">
        <v>67</v>
      </c>
      <c r="M3181">
        <f>VLOOKUP(L3181,[1]Key!$A$1:$C$72,2,FALSE)</f>
        <v>43.074890000000003</v>
      </c>
      <c r="N3181">
        <f>VLOOKUP(L3181,[1]Key!$A$1:$C$72,3,FALSE)</f>
        <v>-87.882810000000006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f t="shared" si="441"/>
        <v>-1</v>
      </c>
      <c r="U3181" s="1">
        <v>42767</v>
      </c>
      <c r="V3181" s="13">
        <f t="shared" si="442"/>
        <v>42767</v>
      </c>
      <c r="W3181" s="14">
        <f t="shared" si="443"/>
        <v>42767</v>
      </c>
      <c r="X3181" s="1" t="str">
        <f t="shared" si="444"/>
        <v>Wednesday</v>
      </c>
      <c r="Y3181" s="2">
        <v>0.59663194444444445</v>
      </c>
      <c r="Z3181" s="2">
        <f t="shared" si="445"/>
        <v>0.58333333333333326</v>
      </c>
      <c r="AA3181">
        <f>1</f>
        <v>1</v>
      </c>
      <c r="AB3181" s="1">
        <v>42767</v>
      </c>
      <c r="AC3181" s="13">
        <f t="shared" si="446"/>
        <v>42767</v>
      </c>
      <c r="AD3181" s="14">
        <f t="shared" si="447"/>
        <v>42767</v>
      </c>
      <c r="AE3181" s="1" t="str">
        <f t="shared" si="448"/>
        <v>Wednesday</v>
      </c>
      <c r="AF3181" s="2">
        <v>0.59675925925925932</v>
      </c>
      <c r="AG3181" s="2">
        <f t="shared" si="449"/>
        <v>0.58333333333333326</v>
      </c>
      <c r="AH3181" t="s">
        <v>35</v>
      </c>
    </row>
    <row r="3182" spans="1:34" x14ac:dyDescent="0.2">
      <c r="A3182">
        <v>1370752</v>
      </c>
      <c r="B3182" t="s">
        <v>20</v>
      </c>
      <c r="C3182" t="s">
        <v>117</v>
      </c>
      <c r="D3182" t="s">
        <v>22</v>
      </c>
      <c r="E3182">
        <v>53105</v>
      </c>
      <c r="F3182" t="s">
        <v>23</v>
      </c>
      <c r="G3182" t="s">
        <v>24</v>
      </c>
      <c r="H3182">
        <v>959</v>
      </c>
      <c r="I3182" t="s">
        <v>63</v>
      </c>
      <c r="J3182">
        <f>VLOOKUP(I3182,[1]Key!$A$1:$C$72,2,FALSE)</f>
        <v>43.078530000000001</v>
      </c>
      <c r="K3182">
        <f>VLOOKUP(I3182,[1]Key!$A$1:$C$72,3,FALSE)</f>
        <v>-87.882620000000003</v>
      </c>
      <c r="L3182" t="s">
        <v>67</v>
      </c>
      <c r="M3182">
        <f>VLOOKUP(L3182,[1]Key!$A$1:$C$72,2,FALSE)</f>
        <v>43.074890000000003</v>
      </c>
      <c r="N3182">
        <f>VLOOKUP(L3182,[1]Key!$A$1:$C$72,3,FALSE)</f>
        <v>-87.882810000000006</v>
      </c>
      <c r="O3182">
        <v>6</v>
      </c>
      <c r="P3182">
        <v>0</v>
      </c>
      <c r="Q3182">
        <v>0.9</v>
      </c>
      <c r="R3182">
        <v>0.9</v>
      </c>
      <c r="S3182">
        <v>36</v>
      </c>
      <c r="T3182">
        <f t="shared" si="441"/>
        <v>-1</v>
      </c>
      <c r="U3182" s="1">
        <v>42767</v>
      </c>
      <c r="V3182" s="13">
        <f t="shared" si="442"/>
        <v>42767</v>
      </c>
      <c r="W3182" s="14">
        <f t="shared" si="443"/>
        <v>42767</v>
      </c>
      <c r="X3182" s="1" t="str">
        <f t="shared" si="444"/>
        <v>Wednesday</v>
      </c>
      <c r="Y3182" s="2">
        <v>0.80465277777777777</v>
      </c>
      <c r="Z3182" s="2">
        <f t="shared" si="445"/>
        <v>0.79166666666666663</v>
      </c>
      <c r="AA3182">
        <f>1</f>
        <v>1</v>
      </c>
      <c r="AB3182" s="1">
        <v>42767</v>
      </c>
      <c r="AC3182" s="13">
        <f t="shared" si="446"/>
        <v>42767</v>
      </c>
      <c r="AD3182" s="14">
        <f t="shared" si="447"/>
        <v>42767</v>
      </c>
      <c r="AE3182" s="1" t="str">
        <f t="shared" si="448"/>
        <v>Wednesday</v>
      </c>
      <c r="AF3182" s="2">
        <v>0.80850694444444438</v>
      </c>
      <c r="AG3182" s="2">
        <f t="shared" si="449"/>
        <v>0.79166666666666663</v>
      </c>
      <c r="AH3182" t="s">
        <v>27</v>
      </c>
    </row>
    <row r="3183" spans="1:34" x14ac:dyDescent="0.2">
      <c r="A3183">
        <v>1357250</v>
      </c>
      <c r="B3183" t="s">
        <v>20</v>
      </c>
      <c r="C3183" t="s">
        <v>28</v>
      </c>
      <c r="D3183" t="s">
        <v>22</v>
      </c>
      <c r="E3183">
        <v>53202</v>
      </c>
      <c r="F3183" t="s">
        <v>23</v>
      </c>
      <c r="G3183" t="s">
        <v>24</v>
      </c>
      <c r="H3183">
        <v>243</v>
      </c>
      <c r="I3183" t="s">
        <v>43</v>
      </c>
      <c r="J3183">
        <f>VLOOKUP(I3183,[1]Key!$A$1:$C$72,2,FALSE)</f>
        <v>43.03886</v>
      </c>
      <c r="K3183">
        <f>VLOOKUP(I3183,[1]Key!$A$1:$C$72,3,FALSE)</f>
        <v>-87.902720000000002</v>
      </c>
      <c r="L3183" t="s">
        <v>69</v>
      </c>
      <c r="M3183">
        <f>VLOOKUP(L3183,[1]Key!$A$1:$C$72,2,FALSE)</f>
        <v>43.048200000000001</v>
      </c>
      <c r="N3183">
        <f>VLOOKUP(L3183,[1]Key!$A$1:$C$72,3,FALSE)</f>
        <v>-87.900859999999994</v>
      </c>
      <c r="O3183">
        <v>5</v>
      </c>
      <c r="P3183">
        <v>0</v>
      </c>
      <c r="Q3183">
        <v>0.8</v>
      </c>
      <c r="R3183">
        <v>0.7</v>
      </c>
      <c r="S3183">
        <v>30</v>
      </c>
      <c r="T3183">
        <f t="shared" si="441"/>
        <v>-1</v>
      </c>
      <c r="U3183" s="1">
        <v>42767</v>
      </c>
      <c r="V3183" s="13">
        <f t="shared" si="442"/>
        <v>42767</v>
      </c>
      <c r="W3183" s="14">
        <f t="shared" si="443"/>
        <v>42767</v>
      </c>
      <c r="X3183" s="1" t="str">
        <f t="shared" si="444"/>
        <v>Wednesday</v>
      </c>
      <c r="Y3183" s="2">
        <v>0.86479166666666663</v>
      </c>
      <c r="Z3183" s="2">
        <f t="shared" si="445"/>
        <v>0.875</v>
      </c>
      <c r="AA3183">
        <f>1</f>
        <v>1</v>
      </c>
      <c r="AB3183" s="1">
        <v>42767</v>
      </c>
      <c r="AC3183" s="13">
        <f t="shared" si="446"/>
        <v>42767</v>
      </c>
      <c r="AD3183" s="14">
        <f t="shared" si="447"/>
        <v>42767</v>
      </c>
      <c r="AE3183" s="1" t="str">
        <f t="shared" si="448"/>
        <v>Wednesday</v>
      </c>
      <c r="AF3183" s="2">
        <v>0.86810185185185185</v>
      </c>
      <c r="AG3183" s="2">
        <f t="shared" si="449"/>
        <v>0.875</v>
      </c>
      <c r="AH3183" t="s">
        <v>27</v>
      </c>
    </row>
    <row r="3184" spans="1:34" x14ac:dyDescent="0.2">
      <c r="A3184">
        <v>1489319</v>
      </c>
      <c r="B3184" t="s">
        <v>20</v>
      </c>
      <c r="C3184" t="s">
        <v>101</v>
      </c>
      <c r="D3184" t="s">
        <v>22</v>
      </c>
      <c r="E3184">
        <v>53045</v>
      </c>
      <c r="F3184" t="s">
        <v>23</v>
      </c>
      <c r="G3184" t="s">
        <v>24</v>
      </c>
      <c r="H3184">
        <v>11144</v>
      </c>
      <c r="I3184" t="s">
        <v>63</v>
      </c>
      <c r="J3184">
        <f>VLOOKUP(I3184,[1]Key!$A$1:$C$72,2,FALSE)</f>
        <v>43.078530000000001</v>
      </c>
      <c r="K3184">
        <f>VLOOKUP(I3184,[1]Key!$A$1:$C$72,3,FALSE)</f>
        <v>-87.882620000000003</v>
      </c>
      <c r="L3184" t="s">
        <v>65</v>
      </c>
      <c r="M3184">
        <f>VLOOKUP(L3184,[1]Key!$A$1:$C$72,2,FALSE)</f>
        <v>43.060786</v>
      </c>
      <c r="N3184">
        <f>VLOOKUP(L3184,[1]Key!$A$1:$C$72,3,FALSE)</f>
        <v>-87.883825999999999</v>
      </c>
      <c r="O3184">
        <v>9</v>
      </c>
      <c r="P3184">
        <v>0</v>
      </c>
      <c r="Q3184">
        <v>1.4</v>
      </c>
      <c r="R3184">
        <v>1.3</v>
      </c>
      <c r="S3184">
        <v>54</v>
      </c>
      <c r="T3184">
        <f t="shared" si="441"/>
        <v>-1</v>
      </c>
      <c r="U3184" s="1">
        <v>42767</v>
      </c>
      <c r="V3184" s="13">
        <f t="shared" si="442"/>
        <v>42767</v>
      </c>
      <c r="W3184" s="14">
        <f t="shared" si="443"/>
        <v>42767</v>
      </c>
      <c r="X3184" s="1" t="str">
        <f t="shared" si="444"/>
        <v>Wednesday</v>
      </c>
      <c r="Y3184" s="2">
        <v>0.92744212962962969</v>
      </c>
      <c r="Z3184" s="2">
        <f t="shared" si="445"/>
        <v>0.91666666666666663</v>
      </c>
      <c r="AA3184">
        <f>1</f>
        <v>1</v>
      </c>
      <c r="AB3184" s="1">
        <v>42767</v>
      </c>
      <c r="AC3184" s="13">
        <f t="shared" si="446"/>
        <v>42767</v>
      </c>
      <c r="AD3184" s="14">
        <f t="shared" si="447"/>
        <v>42767</v>
      </c>
      <c r="AE3184" s="1" t="str">
        <f t="shared" si="448"/>
        <v>Wednesday</v>
      </c>
      <c r="AF3184" s="2">
        <v>0.93388888888888888</v>
      </c>
      <c r="AG3184" s="2">
        <f t="shared" si="449"/>
        <v>0.91666666666666663</v>
      </c>
      <c r="AH3184" t="s">
        <v>27</v>
      </c>
    </row>
    <row r="3185" spans="1:34" x14ac:dyDescent="0.2">
      <c r="A3185">
        <v>550946</v>
      </c>
      <c r="B3185" t="s">
        <v>20</v>
      </c>
      <c r="C3185" t="s">
        <v>28</v>
      </c>
      <c r="D3185" t="s">
        <v>22</v>
      </c>
      <c r="E3185">
        <v>53202</v>
      </c>
      <c r="F3185" t="s">
        <v>23</v>
      </c>
      <c r="G3185" t="s">
        <v>24</v>
      </c>
      <c r="H3185">
        <v>5514</v>
      </c>
      <c r="I3185" t="s">
        <v>31</v>
      </c>
      <c r="J3185">
        <f>VLOOKUP(I3185,[1]Key!$A$1:$C$72,2,FALSE)</f>
        <v>43.03519</v>
      </c>
      <c r="K3185">
        <f>VLOOKUP(I3185,[1]Key!$A$1:$C$72,3,FALSE)</f>
        <v>-87.907390000000007</v>
      </c>
      <c r="L3185" t="s">
        <v>33</v>
      </c>
      <c r="M3185">
        <f>VLOOKUP(L3185,[1]Key!$A$1:$C$72,2,FALSE)</f>
        <v>43.034619999999997</v>
      </c>
      <c r="N3185">
        <f>VLOOKUP(L3185,[1]Key!$A$1:$C$72,3,FALSE)</f>
        <v>-87.917500000000004</v>
      </c>
      <c r="O3185">
        <v>9</v>
      </c>
      <c r="P3185">
        <v>0</v>
      </c>
      <c r="Q3185">
        <v>1.4</v>
      </c>
      <c r="R3185">
        <v>1.3</v>
      </c>
      <c r="S3185">
        <v>54</v>
      </c>
      <c r="T3185">
        <f t="shared" si="441"/>
        <v>-1</v>
      </c>
      <c r="U3185" s="1">
        <v>42768</v>
      </c>
      <c r="V3185" s="13">
        <f t="shared" si="442"/>
        <v>42767</v>
      </c>
      <c r="W3185" s="14">
        <f t="shared" si="443"/>
        <v>42768</v>
      </c>
      <c r="X3185" s="1" t="str">
        <f t="shared" si="444"/>
        <v>Thursday</v>
      </c>
      <c r="Y3185" s="2">
        <v>0.36682870370370368</v>
      </c>
      <c r="Z3185" s="2">
        <f t="shared" si="445"/>
        <v>0.375</v>
      </c>
      <c r="AA3185">
        <f>1</f>
        <v>1</v>
      </c>
      <c r="AB3185" s="1">
        <v>42768</v>
      </c>
      <c r="AC3185" s="13">
        <f t="shared" si="446"/>
        <v>42767</v>
      </c>
      <c r="AD3185" s="14">
        <f t="shared" si="447"/>
        <v>42768</v>
      </c>
      <c r="AE3185" s="1" t="str">
        <f t="shared" si="448"/>
        <v>Thursday</v>
      </c>
      <c r="AF3185" s="2">
        <v>0.3732523148148148</v>
      </c>
      <c r="AG3185" s="2">
        <f t="shared" si="449"/>
        <v>0.375</v>
      </c>
      <c r="AH3185" t="s">
        <v>27</v>
      </c>
    </row>
    <row r="3186" spans="1:34" x14ac:dyDescent="0.2">
      <c r="A3186">
        <v>1257700</v>
      </c>
      <c r="B3186" t="s">
        <v>20</v>
      </c>
      <c r="C3186" t="s">
        <v>28</v>
      </c>
      <c r="D3186" t="s">
        <v>22</v>
      </c>
      <c r="E3186">
        <v>53202</v>
      </c>
      <c r="F3186" t="s">
        <v>23</v>
      </c>
      <c r="G3186" t="s">
        <v>24</v>
      </c>
      <c r="H3186">
        <v>251</v>
      </c>
      <c r="I3186" t="s">
        <v>82</v>
      </c>
      <c r="J3186">
        <f>VLOOKUP(I3186,[1]Key!$A$1:$C$72,2,FALSE)</f>
        <v>43.026229999999998</v>
      </c>
      <c r="K3186">
        <f>VLOOKUP(I3186,[1]Key!$A$1:$C$72,3,FALSE)</f>
        <v>-87.912809999999993</v>
      </c>
      <c r="L3186" t="s">
        <v>105</v>
      </c>
      <c r="M3186">
        <f>VLOOKUP(L3186,[1]Key!$A$1:$C$72,2,FALSE)</f>
        <v>43.020020000000002</v>
      </c>
      <c r="N3186">
        <f>VLOOKUP(L3186,[1]Key!$A$1:$C$72,3,FALSE)</f>
        <v>-87.912540000000007</v>
      </c>
      <c r="O3186">
        <v>5</v>
      </c>
      <c r="P3186">
        <v>0</v>
      </c>
      <c r="Q3186">
        <v>0.8</v>
      </c>
      <c r="R3186">
        <v>0.7</v>
      </c>
      <c r="S3186">
        <v>30</v>
      </c>
      <c r="T3186">
        <f t="shared" si="441"/>
        <v>-1</v>
      </c>
      <c r="U3186" s="1">
        <v>42768</v>
      </c>
      <c r="V3186" s="13">
        <f t="shared" si="442"/>
        <v>42767</v>
      </c>
      <c r="W3186" s="14">
        <f t="shared" si="443"/>
        <v>42768</v>
      </c>
      <c r="X3186" s="1" t="str">
        <f t="shared" si="444"/>
        <v>Thursday</v>
      </c>
      <c r="Y3186" s="2">
        <v>0.39325231481481482</v>
      </c>
      <c r="Z3186" s="2">
        <f t="shared" si="445"/>
        <v>0.375</v>
      </c>
      <c r="AA3186">
        <f>1</f>
        <v>1</v>
      </c>
      <c r="AB3186" s="1">
        <v>42768</v>
      </c>
      <c r="AC3186" s="13">
        <f t="shared" si="446"/>
        <v>42767</v>
      </c>
      <c r="AD3186" s="14">
        <f t="shared" si="447"/>
        <v>42768</v>
      </c>
      <c r="AE3186" s="1" t="str">
        <f t="shared" si="448"/>
        <v>Thursday</v>
      </c>
      <c r="AF3186" s="2">
        <v>0.39721064814814816</v>
      </c>
      <c r="AG3186" s="2">
        <f t="shared" si="449"/>
        <v>0.41666666666666663</v>
      </c>
      <c r="AH3186" t="s">
        <v>27</v>
      </c>
    </row>
    <row r="3187" spans="1:34" x14ac:dyDescent="0.2">
      <c r="A3187">
        <v>1251108</v>
      </c>
      <c r="B3187" t="s">
        <v>20</v>
      </c>
      <c r="C3187" t="s">
        <v>110</v>
      </c>
      <c r="D3187" t="s">
        <v>22</v>
      </c>
      <c r="E3187">
        <v>54913</v>
      </c>
      <c r="F3187" t="s">
        <v>23</v>
      </c>
      <c r="G3187" t="s">
        <v>97</v>
      </c>
      <c r="H3187">
        <v>145</v>
      </c>
      <c r="I3187" t="s">
        <v>81</v>
      </c>
      <c r="J3187">
        <f>VLOOKUP(I3187,[1]Key!$A$1:$C$72,2,FALSE)</f>
        <v>43.06033</v>
      </c>
      <c r="K3187">
        <f>VLOOKUP(I3187,[1]Key!$A$1:$C$72,3,FALSE)</f>
        <v>-87.89546</v>
      </c>
      <c r="L3187" t="s">
        <v>78</v>
      </c>
      <c r="M3187">
        <f>VLOOKUP(L3187,[1]Key!$A$1:$C$72,2,FALSE)</f>
        <v>43.060250000000003</v>
      </c>
      <c r="N3187">
        <f>VLOOKUP(L3187,[1]Key!$A$1:$C$72,3,FALSE)</f>
        <v>-87.892169999999993</v>
      </c>
      <c r="O3187">
        <v>1</v>
      </c>
      <c r="P3187">
        <v>0</v>
      </c>
      <c r="Q3187">
        <v>0.2</v>
      </c>
      <c r="R3187">
        <v>0.1</v>
      </c>
      <c r="S3187">
        <v>6</v>
      </c>
      <c r="T3187">
        <f t="shared" si="441"/>
        <v>-1</v>
      </c>
      <c r="U3187" s="1">
        <v>42768</v>
      </c>
      <c r="V3187" s="13">
        <f t="shared" si="442"/>
        <v>42767</v>
      </c>
      <c r="W3187" s="14">
        <f t="shared" si="443"/>
        <v>42768</v>
      </c>
      <c r="X3187" s="1" t="str">
        <f t="shared" si="444"/>
        <v>Thursday</v>
      </c>
      <c r="Y3187" s="2">
        <v>0.85722222222222222</v>
      </c>
      <c r="Z3187" s="2">
        <f t="shared" si="445"/>
        <v>0.875</v>
      </c>
      <c r="AA3187">
        <f>1</f>
        <v>1</v>
      </c>
      <c r="AB3187" s="1">
        <v>42768</v>
      </c>
      <c r="AC3187" s="13">
        <f t="shared" si="446"/>
        <v>42767</v>
      </c>
      <c r="AD3187" s="14">
        <f t="shared" si="447"/>
        <v>42768</v>
      </c>
      <c r="AE3187" s="1" t="str">
        <f t="shared" si="448"/>
        <v>Thursday</v>
      </c>
      <c r="AF3187" s="2">
        <v>0.85811342592592599</v>
      </c>
      <c r="AG3187" s="2">
        <f t="shared" si="449"/>
        <v>0.875</v>
      </c>
      <c r="AH3187" t="s">
        <v>27</v>
      </c>
    </row>
    <row r="3188" spans="1:34" x14ac:dyDescent="0.2">
      <c r="A3188">
        <v>1257700</v>
      </c>
      <c r="B3188" t="s">
        <v>20</v>
      </c>
      <c r="C3188" t="s">
        <v>28</v>
      </c>
      <c r="D3188" t="s">
        <v>22</v>
      </c>
      <c r="E3188">
        <v>53202</v>
      </c>
      <c r="F3188" t="s">
        <v>23</v>
      </c>
      <c r="G3188" t="s">
        <v>24</v>
      </c>
      <c r="H3188">
        <v>11081</v>
      </c>
      <c r="I3188" t="s">
        <v>29</v>
      </c>
      <c r="J3188">
        <f>VLOOKUP(I3188,[1]Key!$A$1:$C$72,2,FALSE)</f>
        <v>43.042490000000001</v>
      </c>
      <c r="K3188">
        <f>VLOOKUP(I3188,[1]Key!$A$1:$C$72,3,FALSE)</f>
        <v>-87.909959999999998</v>
      </c>
      <c r="L3188" t="s">
        <v>47</v>
      </c>
      <c r="M3188">
        <f>VLOOKUP(L3188,[1]Key!$A$1:$C$72,2,FALSE)</f>
        <v>43.049230000000001</v>
      </c>
      <c r="N3188">
        <f>VLOOKUP(L3188,[1]Key!$A$1:$C$72,3,FALSE)</f>
        <v>-87.911940000000001</v>
      </c>
      <c r="O3188">
        <v>6</v>
      </c>
      <c r="P3188">
        <v>0</v>
      </c>
      <c r="Q3188">
        <v>0.9</v>
      </c>
      <c r="R3188">
        <v>0.9</v>
      </c>
      <c r="S3188">
        <v>36</v>
      </c>
      <c r="T3188">
        <f t="shared" si="441"/>
        <v>-1</v>
      </c>
      <c r="U3188" s="1">
        <v>42769</v>
      </c>
      <c r="V3188" s="13">
        <f t="shared" si="442"/>
        <v>42767</v>
      </c>
      <c r="W3188" s="14">
        <f t="shared" si="443"/>
        <v>42769</v>
      </c>
      <c r="X3188" s="1" t="str">
        <f t="shared" si="444"/>
        <v>Friday</v>
      </c>
      <c r="Y3188" s="2">
        <v>0.37630787037037039</v>
      </c>
      <c r="Z3188" s="2">
        <f t="shared" si="445"/>
        <v>0.375</v>
      </c>
      <c r="AA3188">
        <f>1</f>
        <v>1</v>
      </c>
      <c r="AB3188" s="1">
        <v>42769</v>
      </c>
      <c r="AC3188" s="13">
        <f t="shared" si="446"/>
        <v>42767</v>
      </c>
      <c r="AD3188" s="14">
        <f t="shared" si="447"/>
        <v>42769</v>
      </c>
      <c r="AE3188" s="1" t="str">
        <f t="shared" si="448"/>
        <v>Friday</v>
      </c>
      <c r="AF3188" s="2">
        <v>0.38013888888888886</v>
      </c>
      <c r="AG3188" s="2">
        <f t="shared" si="449"/>
        <v>0.375</v>
      </c>
      <c r="AH3188" t="s">
        <v>27</v>
      </c>
    </row>
    <row r="3189" spans="1:34" x14ac:dyDescent="0.2">
      <c r="A3189">
        <v>1425087</v>
      </c>
      <c r="B3189" t="s">
        <v>20</v>
      </c>
      <c r="C3189" t="s">
        <v>96</v>
      </c>
      <c r="D3189" t="s">
        <v>22</v>
      </c>
      <c r="E3189">
        <v>53212</v>
      </c>
      <c r="F3189" t="s">
        <v>23</v>
      </c>
      <c r="G3189" t="s">
        <v>24</v>
      </c>
      <c r="H3189">
        <v>11091</v>
      </c>
      <c r="I3189" t="s">
        <v>81</v>
      </c>
      <c r="J3189">
        <f>VLOOKUP(I3189,[1]Key!$A$1:$C$72,2,FALSE)</f>
        <v>43.06033</v>
      </c>
      <c r="K3189">
        <f>VLOOKUP(I3189,[1]Key!$A$1:$C$72,3,FALSE)</f>
        <v>-87.89546</v>
      </c>
      <c r="L3189" t="s">
        <v>39</v>
      </c>
      <c r="M3189">
        <f>VLOOKUP(L3189,[1]Key!$A$1:$C$72,2,FALSE)</f>
        <v>43.03913</v>
      </c>
      <c r="N3189">
        <f>VLOOKUP(L3189,[1]Key!$A$1:$C$72,3,FALSE)</f>
        <v>-87.916150000000002</v>
      </c>
      <c r="O3189">
        <v>13</v>
      </c>
      <c r="P3189">
        <v>0</v>
      </c>
      <c r="Q3189">
        <v>2</v>
      </c>
      <c r="R3189">
        <v>1.9</v>
      </c>
      <c r="S3189">
        <v>78</v>
      </c>
      <c r="T3189">
        <f t="shared" si="441"/>
        <v>-1</v>
      </c>
      <c r="U3189" s="1">
        <v>42769</v>
      </c>
      <c r="V3189" s="13">
        <f t="shared" si="442"/>
        <v>42767</v>
      </c>
      <c r="W3189" s="14">
        <f t="shared" si="443"/>
        <v>42769</v>
      </c>
      <c r="X3189" s="1" t="str">
        <f t="shared" si="444"/>
        <v>Friday</v>
      </c>
      <c r="Y3189" s="2">
        <v>0.68945601851851857</v>
      </c>
      <c r="Z3189" s="2">
        <f t="shared" si="445"/>
        <v>0.70833333333333326</v>
      </c>
      <c r="AA3189">
        <f>1</f>
        <v>1</v>
      </c>
      <c r="AB3189" s="1">
        <v>42769</v>
      </c>
      <c r="AC3189" s="13">
        <f t="shared" si="446"/>
        <v>42767</v>
      </c>
      <c r="AD3189" s="14">
        <f t="shared" si="447"/>
        <v>42769</v>
      </c>
      <c r="AE3189" s="1" t="str">
        <f t="shared" si="448"/>
        <v>Friday</v>
      </c>
      <c r="AF3189" s="2">
        <v>0.69800925925925927</v>
      </c>
      <c r="AG3189" s="2">
        <f t="shared" si="449"/>
        <v>0.70833333333333326</v>
      </c>
      <c r="AH3189" t="s">
        <v>27</v>
      </c>
    </row>
    <row r="3190" spans="1:34" x14ac:dyDescent="0.2">
      <c r="A3190">
        <v>550946</v>
      </c>
      <c r="B3190" t="s">
        <v>20</v>
      </c>
      <c r="C3190" t="s">
        <v>28</v>
      </c>
      <c r="D3190" t="s">
        <v>22</v>
      </c>
      <c r="E3190">
        <v>53202</v>
      </c>
      <c r="F3190" t="s">
        <v>23</v>
      </c>
      <c r="G3190" t="s">
        <v>24</v>
      </c>
      <c r="H3190">
        <v>5498</v>
      </c>
      <c r="I3190" t="s">
        <v>33</v>
      </c>
      <c r="J3190">
        <f>VLOOKUP(I3190,[1]Key!$A$1:$C$72,2,FALSE)</f>
        <v>43.034619999999997</v>
      </c>
      <c r="K3190">
        <f>VLOOKUP(I3190,[1]Key!$A$1:$C$72,3,FALSE)</f>
        <v>-87.917500000000004</v>
      </c>
      <c r="L3190" t="s">
        <v>31</v>
      </c>
      <c r="M3190">
        <f>VLOOKUP(L3190,[1]Key!$A$1:$C$72,2,FALSE)</f>
        <v>43.03519</v>
      </c>
      <c r="N3190">
        <f>VLOOKUP(L3190,[1]Key!$A$1:$C$72,3,FALSE)</f>
        <v>-87.907390000000007</v>
      </c>
      <c r="O3190">
        <v>5</v>
      </c>
      <c r="P3190">
        <v>0</v>
      </c>
      <c r="Q3190">
        <v>0.8</v>
      </c>
      <c r="R3190">
        <v>0.7</v>
      </c>
      <c r="S3190">
        <v>30</v>
      </c>
      <c r="T3190">
        <f t="shared" si="441"/>
        <v>-1</v>
      </c>
      <c r="U3190" s="1">
        <v>42769</v>
      </c>
      <c r="V3190" s="13">
        <f t="shared" si="442"/>
        <v>42767</v>
      </c>
      <c r="W3190" s="14">
        <f t="shared" si="443"/>
        <v>42769</v>
      </c>
      <c r="X3190" s="1" t="str">
        <f t="shared" si="444"/>
        <v>Friday</v>
      </c>
      <c r="Y3190" s="2">
        <v>0.77902777777777776</v>
      </c>
      <c r="Z3190" s="2">
        <f t="shared" si="445"/>
        <v>0.79166666666666663</v>
      </c>
      <c r="AA3190">
        <f>1</f>
        <v>1</v>
      </c>
      <c r="AB3190" s="1">
        <v>42769</v>
      </c>
      <c r="AC3190" s="13">
        <f t="shared" si="446"/>
        <v>42767</v>
      </c>
      <c r="AD3190" s="14">
        <f t="shared" si="447"/>
        <v>42769</v>
      </c>
      <c r="AE3190" s="1" t="str">
        <f t="shared" si="448"/>
        <v>Friday</v>
      </c>
      <c r="AF3190" s="2">
        <v>0.78214120370370377</v>
      </c>
      <c r="AG3190" s="2">
        <f t="shared" si="449"/>
        <v>0.79166666666666663</v>
      </c>
      <c r="AH3190" t="s">
        <v>27</v>
      </c>
    </row>
    <row r="3191" spans="1:34" x14ac:dyDescent="0.2">
      <c r="A3191">
        <v>1252972</v>
      </c>
      <c r="B3191" t="s">
        <v>20</v>
      </c>
      <c r="C3191" t="s">
        <v>186</v>
      </c>
      <c r="D3191" t="s">
        <v>22</v>
      </c>
      <c r="E3191">
        <v>53005</v>
      </c>
      <c r="F3191" t="s">
        <v>23</v>
      </c>
      <c r="G3191" t="s">
        <v>97</v>
      </c>
      <c r="H3191">
        <v>5476</v>
      </c>
      <c r="I3191" t="s">
        <v>67</v>
      </c>
      <c r="J3191">
        <f>VLOOKUP(I3191,[1]Key!$A$1:$C$72,2,FALSE)</f>
        <v>43.074890000000003</v>
      </c>
      <c r="K3191">
        <f>VLOOKUP(I3191,[1]Key!$A$1:$C$72,3,FALSE)</f>
        <v>-87.882810000000006</v>
      </c>
      <c r="L3191" t="s">
        <v>63</v>
      </c>
      <c r="M3191">
        <f>VLOOKUP(L3191,[1]Key!$A$1:$C$72,2,FALSE)</f>
        <v>43.078530000000001</v>
      </c>
      <c r="N3191">
        <f>VLOOKUP(L3191,[1]Key!$A$1:$C$72,3,FALSE)</f>
        <v>-87.882620000000003</v>
      </c>
      <c r="O3191">
        <v>3</v>
      </c>
      <c r="P3191">
        <v>0</v>
      </c>
      <c r="Q3191">
        <v>0.5</v>
      </c>
      <c r="R3191">
        <v>0.4</v>
      </c>
      <c r="S3191">
        <v>18</v>
      </c>
      <c r="T3191">
        <f t="shared" si="441"/>
        <v>-1</v>
      </c>
      <c r="U3191" s="1">
        <v>42769</v>
      </c>
      <c r="V3191" s="13">
        <f t="shared" si="442"/>
        <v>42767</v>
      </c>
      <c r="W3191" s="14">
        <f t="shared" si="443"/>
        <v>42769</v>
      </c>
      <c r="X3191" s="1" t="str">
        <f t="shared" si="444"/>
        <v>Friday</v>
      </c>
      <c r="Y3191" s="2">
        <v>0.98567129629629635</v>
      </c>
      <c r="Z3191" s="2">
        <f t="shared" si="445"/>
        <v>1</v>
      </c>
      <c r="AA3191">
        <f>1</f>
        <v>1</v>
      </c>
      <c r="AB3191" s="1">
        <v>42769</v>
      </c>
      <c r="AC3191" s="13">
        <f t="shared" si="446"/>
        <v>42767</v>
      </c>
      <c r="AD3191" s="14">
        <f t="shared" si="447"/>
        <v>42769</v>
      </c>
      <c r="AE3191" s="1" t="str">
        <f t="shared" si="448"/>
        <v>Friday</v>
      </c>
      <c r="AF3191" s="2">
        <v>0.98775462962962957</v>
      </c>
      <c r="AG3191" s="2">
        <f t="shared" si="449"/>
        <v>1</v>
      </c>
      <c r="AH3191" t="s">
        <v>27</v>
      </c>
    </row>
    <row r="3192" spans="1:34" x14ac:dyDescent="0.2">
      <c r="A3192">
        <v>1373301</v>
      </c>
      <c r="B3192" t="s">
        <v>20</v>
      </c>
      <c r="C3192" t="s">
        <v>133</v>
      </c>
      <c r="D3192" t="s">
        <v>22</v>
      </c>
      <c r="E3192">
        <v>53092</v>
      </c>
      <c r="F3192" t="s">
        <v>23</v>
      </c>
      <c r="G3192" t="s">
        <v>24</v>
      </c>
      <c r="H3192">
        <v>5477</v>
      </c>
      <c r="I3192" t="s">
        <v>77</v>
      </c>
      <c r="J3192">
        <f>VLOOKUP(I3192,[1]Key!$A$1:$C$72,2,FALSE)</f>
        <v>43.074655999999997</v>
      </c>
      <c r="K3192">
        <f>VLOOKUP(I3192,[1]Key!$A$1:$C$72,3,FALSE)</f>
        <v>-87.889011999999994</v>
      </c>
      <c r="L3192" t="s">
        <v>78</v>
      </c>
      <c r="M3192">
        <f>VLOOKUP(L3192,[1]Key!$A$1:$C$72,2,FALSE)</f>
        <v>43.060250000000003</v>
      </c>
      <c r="N3192">
        <f>VLOOKUP(L3192,[1]Key!$A$1:$C$72,3,FALSE)</f>
        <v>-87.892169999999993</v>
      </c>
      <c r="O3192">
        <v>10</v>
      </c>
      <c r="P3192">
        <v>0</v>
      </c>
      <c r="Q3192">
        <v>1.5</v>
      </c>
      <c r="R3192">
        <v>1.4</v>
      </c>
      <c r="S3192">
        <v>60</v>
      </c>
      <c r="T3192">
        <f t="shared" si="441"/>
        <v>-1</v>
      </c>
      <c r="U3192" s="1">
        <v>42770</v>
      </c>
      <c r="V3192" s="13">
        <f t="shared" si="442"/>
        <v>42767</v>
      </c>
      <c r="W3192" s="14">
        <f t="shared" si="443"/>
        <v>42770</v>
      </c>
      <c r="X3192" s="1" t="str">
        <f t="shared" si="444"/>
        <v>Saturday</v>
      </c>
      <c r="Y3192" s="2">
        <v>5.4699074074074074E-2</v>
      </c>
      <c r="Z3192" s="2">
        <f t="shared" si="445"/>
        <v>4.1666666666666664E-2</v>
      </c>
      <c r="AA3192">
        <f>1</f>
        <v>1</v>
      </c>
      <c r="AB3192" s="1">
        <v>42770</v>
      </c>
      <c r="AC3192" s="13">
        <f t="shared" si="446"/>
        <v>42767</v>
      </c>
      <c r="AD3192" s="14">
        <f t="shared" si="447"/>
        <v>42770</v>
      </c>
      <c r="AE3192" s="1" t="str">
        <f t="shared" si="448"/>
        <v>Saturday</v>
      </c>
      <c r="AF3192" s="2">
        <v>6.1469907407407404E-2</v>
      </c>
      <c r="AG3192" s="2">
        <f t="shared" si="449"/>
        <v>4.1666666666666664E-2</v>
      </c>
      <c r="AH3192" t="s">
        <v>27</v>
      </c>
    </row>
    <row r="3193" spans="1:34" x14ac:dyDescent="0.2">
      <c r="A3193">
        <v>1135547</v>
      </c>
      <c r="B3193" t="s">
        <v>20</v>
      </c>
      <c r="C3193" t="s">
        <v>28</v>
      </c>
      <c r="D3193" t="s">
        <v>22</v>
      </c>
      <c r="E3193">
        <v>53202</v>
      </c>
      <c r="F3193" t="s">
        <v>23</v>
      </c>
      <c r="G3193" t="s">
        <v>24</v>
      </c>
      <c r="H3193">
        <v>5466</v>
      </c>
      <c r="I3193" t="s">
        <v>41</v>
      </c>
      <c r="J3193">
        <f>VLOOKUP(I3193,[1]Key!$A$1:$C$72,2,FALSE)</f>
        <v>43.04824</v>
      </c>
      <c r="K3193">
        <f>VLOOKUP(I3193,[1]Key!$A$1:$C$72,3,FALSE)</f>
        <v>-87.904970000000006</v>
      </c>
      <c r="L3193" t="s">
        <v>39</v>
      </c>
      <c r="M3193">
        <f>VLOOKUP(L3193,[1]Key!$A$1:$C$72,2,FALSE)</f>
        <v>43.03913</v>
      </c>
      <c r="N3193">
        <f>VLOOKUP(L3193,[1]Key!$A$1:$C$72,3,FALSE)</f>
        <v>-87.916150000000002</v>
      </c>
      <c r="O3193">
        <v>9</v>
      </c>
      <c r="P3193">
        <v>0</v>
      </c>
      <c r="Q3193">
        <v>1.4</v>
      </c>
      <c r="R3193">
        <v>1.3</v>
      </c>
      <c r="S3193">
        <v>54</v>
      </c>
      <c r="T3193">
        <f t="shared" si="441"/>
        <v>-1</v>
      </c>
      <c r="U3193" s="1">
        <v>42770</v>
      </c>
      <c r="V3193" s="13">
        <f t="shared" si="442"/>
        <v>42767</v>
      </c>
      <c r="W3193" s="14">
        <f t="shared" si="443"/>
        <v>42770</v>
      </c>
      <c r="X3193" s="1" t="str">
        <f t="shared" si="444"/>
        <v>Saturday</v>
      </c>
      <c r="Y3193" s="2">
        <v>0.50145833333333334</v>
      </c>
      <c r="Z3193" s="2">
        <f t="shared" si="445"/>
        <v>0.5</v>
      </c>
      <c r="AA3193">
        <f>1</f>
        <v>1</v>
      </c>
      <c r="AB3193" s="1">
        <v>42770</v>
      </c>
      <c r="AC3193" s="13">
        <f t="shared" si="446"/>
        <v>42767</v>
      </c>
      <c r="AD3193" s="14">
        <f t="shared" si="447"/>
        <v>42770</v>
      </c>
      <c r="AE3193" s="1" t="str">
        <f t="shared" si="448"/>
        <v>Saturday</v>
      </c>
      <c r="AF3193" s="2">
        <v>0.50793981481481476</v>
      </c>
      <c r="AG3193" s="2">
        <f t="shared" si="449"/>
        <v>0.5</v>
      </c>
      <c r="AH3193" t="s">
        <v>27</v>
      </c>
    </row>
    <row r="3194" spans="1:34" x14ac:dyDescent="0.2">
      <c r="A3194">
        <v>1224068</v>
      </c>
      <c r="B3194" t="s">
        <v>20</v>
      </c>
      <c r="C3194" t="s">
        <v>28</v>
      </c>
      <c r="D3194" t="s">
        <v>22</v>
      </c>
      <c r="E3194">
        <v>53212</v>
      </c>
      <c r="F3194" t="s">
        <v>23</v>
      </c>
      <c r="G3194" t="s">
        <v>97</v>
      </c>
      <c r="H3194">
        <v>139</v>
      </c>
      <c r="I3194" t="s">
        <v>65</v>
      </c>
      <c r="J3194">
        <f>VLOOKUP(I3194,[1]Key!$A$1:$C$72,2,FALSE)</f>
        <v>43.060786</v>
      </c>
      <c r="K3194">
        <f>VLOOKUP(I3194,[1]Key!$A$1:$C$72,3,FALSE)</f>
        <v>-87.883825999999999</v>
      </c>
      <c r="L3194" t="s">
        <v>60</v>
      </c>
      <c r="M3194">
        <f>VLOOKUP(L3194,[1]Key!$A$1:$C$72,2,FALSE)</f>
        <v>43.066893999999998</v>
      </c>
      <c r="N3194">
        <f>VLOOKUP(L3194,[1]Key!$A$1:$C$72,3,FALSE)</f>
        <v>-87.877936000000005</v>
      </c>
      <c r="O3194">
        <v>4</v>
      </c>
      <c r="P3194">
        <v>0</v>
      </c>
      <c r="Q3194">
        <v>0.6</v>
      </c>
      <c r="R3194">
        <v>0.6</v>
      </c>
      <c r="S3194">
        <v>24</v>
      </c>
      <c r="T3194">
        <f t="shared" si="441"/>
        <v>-1</v>
      </c>
      <c r="U3194" s="1">
        <v>42770</v>
      </c>
      <c r="V3194" s="13">
        <f t="shared" si="442"/>
        <v>42767</v>
      </c>
      <c r="W3194" s="14">
        <f t="shared" si="443"/>
        <v>42770</v>
      </c>
      <c r="X3194" s="1" t="str">
        <f t="shared" si="444"/>
        <v>Saturday</v>
      </c>
      <c r="Y3194" s="2">
        <v>0.64013888888888892</v>
      </c>
      <c r="Z3194" s="2">
        <f t="shared" si="445"/>
        <v>0.625</v>
      </c>
      <c r="AA3194">
        <f>1</f>
        <v>1</v>
      </c>
      <c r="AB3194" s="1">
        <v>42770</v>
      </c>
      <c r="AC3194" s="13">
        <f t="shared" si="446"/>
        <v>42767</v>
      </c>
      <c r="AD3194" s="14">
        <f t="shared" si="447"/>
        <v>42770</v>
      </c>
      <c r="AE3194" s="1" t="str">
        <f t="shared" si="448"/>
        <v>Saturday</v>
      </c>
      <c r="AF3194" s="2">
        <v>0.64303240740740741</v>
      </c>
      <c r="AG3194" s="2">
        <f t="shared" si="449"/>
        <v>0.625</v>
      </c>
      <c r="AH3194" t="s">
        <v>27</v>
      </c>
    </row>
    <row r="3195" spans="1:34" x14ac:dyDescent="0.2">
      <c r="A3195">
        <v>1442057</v>
      </c>
      <c r="B3195" t="s">
        <v>20</v>
      </c>
      <c r="C3195" t="s">
        <v>28</v>
      </c>
      <c r="D3195" t="s">
        <v>22</v>
      </c>
      <c r="E3195">
        <v>53211</v>
      </c>
      <c r="F3195" t="s">
        <v>23</v>
      </c>
      <c r="G3195" t="s">
        <v>24</v>
      </c>
      <c r="H3195">
        <v>5440</v>
      </c>
      <c r="I3195" t="s">
        <v>93</v>
      </c>
      <c r="J3195">
        <f>VLOOKUP(I3195,[1]Key!$A$1:$C$72,2,FALSE)</f>
        <v>43.069021999999997</v>
      </c>
      <c r="K3195">
        <f>VLOOKUP(I3195,[1]Key!$A$1:$C$72,3,FALSE)</f>
        <v>-87.887940999999998</v>
      </c>
      <c r="L3195" t="s">
        <v>67</v>
      </c>
      <c r="M3195">
        <f>VLOOKUP(L3195,[1]Key!$A$1:$C$72,2,FALSE)</f>
        <v>43.074890000000003</v>
      </c>
      <c r="N3195">
        <f>VLOOKUP(L3195,[1]Key!$A$1:$C$72,3,FALSE)</f>
        <v>-87.882810000000006</v>
      </c>
      <c r="O3195">
        <v>5</v>
      </c>
      <c r="P3195">
        <v>0</v>
      </c>
      <c r="Q3195">
        <v>0.8</v>
      </c>
      <c r="R3195">
        <v>0.7</v>
      </c>
      <c r="S3195">
        <v>30</v>
      </c>
      <c r="T3195">
        <f t="shared" si="441"/>
        <v>-1</v>
      </c>
      <c r="U3195" s="1">
        <v>42770</v>
      </c>
      <c r="V3195" s="13">
        <f t="shared" si="442"/>
        <v>42767</v>
      </c>
      <c r="W3195" s="14">
        <f t="shared" si="443"/>
        <v>42770</v>
      </c>
      <c r="X3195" s="1" t="str">
        <f t="shared" si="444"/>
        <v>Saturday</v>
      </c>
      <c r="Y3195" s="2">
        <v>0.69975694444444436</v>
      </c>
      <c r="Z3195" s="2">
        <f t="shared" si="445"/>
        <v>0.70833333333333326</v>
      </c>
      <c r="AA3195">
        <f>1</f>
        <v>1</v>
      </c>
      <c r="AB3195" s="1">
        <v>42770</v>
      </c>
      <c r="AC3195" s="13">
        <f t="shared" si="446"/>
        <v>42767</v>
      </c>
      <c r="AD3195" s="14">
        <f t="shared" si="447"/>
        <v>42770</v>
      </c>
      <c r="AE3195" s="1" t="str">
        <f t="shared" si="448"/>
        <v>Saturday</v>
      </c>
      <c r="AF3195" s="2">
        <v>0.703125</v>
      </c>
      <c r="AG3195" s="2">
        <f t="shared" si="449"/>
        <v>0.70833333333333326</v>
      </c>
      <c r="AH3195" t="s">
        <v>27</v>
      </c>
    </row>
    <row r="3196" spans="1:34" x14ac:dyDescent="0.2">
      <c r="A3196">
        <v>1373301</v>
      </c>
      <c r="B3196" t="s">
        <v>20</v>
      </c>
      <c r="C3196" t="s">
        <v>133</v>
      </c>
      <c r="D3196" t="s">
        <v>22</v>
      </c>
      <c r="E3196">
        <v>53092</v>
      </c>
      <c r="F3196" t="s">
        <v>23</v>
      </c>
      <c r="G3196" t="s">
        <v>24</v>
      </c>
      <c r="H3196">
        <v>5454</v>
      </c>
      <c r="I3196" t="s">
        <v>78</v>
      </c>
      <c r="J3196">
        <f>VLOOKUP(I3196,[1]Key!$A$1:$C$72,2,FALSE)</f>
        <v>43.060250000000003</v>
      </c>
      <c r="K3196">
        <f>VLOOKUP(I3196,[1]Key!$A$1:$C$72,3,FALSE)</f>
        <v>-87.892169999999993</v>
      </c>
      <c r="L3196" t="s">
        <v>81</v>
      </c>
      <c r="M3196">
        <f>VLOOKUP(L3196,[1]Key!$A$1:$C$72,2,FALSE)</f>
        <v>43.06033</v>
      </c>
      <c r="N3196">
        <f>VLOOKUP(L3196,[1]Key!$A$1:$C$72,3,FALSE)</f>
        <v>-87.89546</v>
      </c>
      <c r="O3196">
        <v>4</v>
      </c>
      <c r="P3196">
        <v>0</v>
      </c>
      <c r="Q3196">
        <v>0.6</v>
      </c>
      <c r="R3196">
        <v>0.6</v>
      </c>
      <c r="S3196">
        <v>24</v>
      </c>
      <c r="T3196">
        <f t="shared" si="441"/>
        <v>-1</v>
      </c>
      <c r="U3196" s="1">
        <v>42771</v>
      </c>
      <c r="V3196" s="13">
        <f t="shared" si="442"/>
        <v>42767</v>
      </c>
      <c r="W3196" s="14">
        <f t="shared" si="443"/>
        <v>42771</v>
      </c>
      <c r="X3196" s="1" t="str">
        <f t="shared" si="444"/>
        <v>Sunday</v>
      </c>
      <c r="Y3196" s="2">
        <v>0.43268518518518517</v>
      </c>
      <c r="Z3196" s="2">
        <f t="shared" si="445"/>
        <v>0.41666666666666663</v>
      </c>
      <c r="AA3196">
        <f>1</f>
        <v>1</v>
      </c>
      <c r="AB3196" s="1">
        <v>42771</v>
      </c>
      <c r="AC3196" s="13">
        <f t="shared" si="446"/>
        <v>42767</v>
      </c>
      <c r="AD3196" s="14">
        <f t="shared" si="447"/>
        <v>42771</v>
      </c>
      <c r="AE3196" s="1" t="str">
        <f t="shared" si="448"/>
        <v>Sunday</v>
      </c>
      <c r="AF3196" s="2">
        <v>0.43570601851851848</v>
      </c>
      <c r="AG3196" s="2">
        <f t="shared" si="449"/>
        <v>0.41666666666666663</v>
      </c>
      <c r="AH3196" t="s">
        <v>27</v>
      </c>
    </row>
    <row r="3197" spans="1:34" x14ac:dyDescent="0.2">
      <c r="A3197">
        <v>1486073</v>
      </c>
      <c r="B3197" t="s">
        <v>20</v>
      </c>
      <c r="C3197" t="s">
        <v>21</v>
      </c>
      <c r="D3197" t="s">
        <v>22</v>
      </c>
      <c r="E3197">
        <v>53226</v>
      </c>
      <c r="F3197" t="s">
        <v>23</v>
      </c>
      <c r="G3197" t="s">
        <v>24</v>
      </c>
      <c r="H3197">
        <v>344</v>
      </c>
      <c r="I3197" t="s">
        <v>59</v>
      </c>
      <c r="J3197">
        <f>VLOOKUP(I3197,[1]Key!$A$1:$C$72,2,FALSE)</f>
        <v>43.060580000000002</v>
      </c>
      <c r="K3197">
        <f>VLOOKUP(I3197,[1]Key!$A$1:$C$72,3,FALSE)</f>
        <v>-87.998589999999993</v>
      </c>
      <c r="L3197" t="s">
        <v>59</v>
      </c>
      <c r="M3197">
        <f>VLOOKUP(L3197,[1]Key!$A$1:$C$72,2,FALSE)</f>
        <v>43.060580000000002</v>
      </c>
      <c r="N3197">
        <f>VLOOKUP(L3197,[1]Key!$A$1:$C$72,3,FALSE)</f>
        <v>-87.998589999999993</v>
      </c>
      <c r="O3197">
        <v>2</v>
      </c>
      <c r="P3197">
        <v>0</v>
      </c>
      <c r="Q3197">
        <v>0.3</v>
      </c>
      <c r="R3197">
        <v>0.3</v>
      </c>
      <c r="S3197">
        <v>12</v>
      </c>
      <c r="T3197">
        <f t="shared" si="441"/>
        <v>-1</v>
      </c>
      <c r="U3197" s="1">
        <v>42771</v>
      </c>
      <c r="V3197" s="13">
        <f t="shared" si="442"/>
        <v>42767</v>
      </c>
      <c r="W3197" s="14">
        <f t="shared" si="443"/>
        <v>42771</v>
      </c>
      <c r="X3197" s="1" t="str">
        <f t="shared" si="444"/>
        <v>Sunday</v>
      </c>
      <c r="Y3197" s="2">
        <v>0.45659722222222227</v>
      </c>
      <c r="Z3197" s="2">
        <f t="shared" si="445"/>
        <v>0.45833333333333331</v>
      </c>
      <c r="AA3197">
        <f>1</f>
        <v>1</v>
      </c>
      <c r="AB3197" s="1">
        <v>42771</v>
      </c>
      <c r="AC3197" s="13">
        <f t="shared" si="446"/>
        <v>42767</v>
      </c>
      <c r="AD3197" s="14">
        <f t="shared" si="447"/>
        <v>42771</v>
      </c>
      <c r="AE3197" s="1" t="str">
        <f t="shared" si="448"/>
        <v>Sunday</v>
      </c>
      <c r="AF3197" s="2">
        <v>0.45817129629629627</v>
      </c>
      <c r="AG3197" s="2">
        <f t="shared" si="449"/>
        <v>0.45833333333333331</v>
      </c>
      <c r="AH3197" t="s">
        <v>35</v>
      </c>
    </row>
    <row r="3198" spans="1:34" x14ac:dyDescent="0.2">
      <c r="A3198">
        <v>550946</v>
      </c>
      <c r="B3198" t="s">
        <v>20</v>
      </c>
      <c r="C3198" t="s">
        <v>28</v>
      </c>
      <c r="D3198" t="s">
        <v>22</v>
      </c>
      <c r="E3198">
        <v>53202</v>
      </c>
      <c r="F3198" t="s">
        <v>23</v>
      </c>
      <c r="G3198" t="s">
        <v>24</v>
      </c>
      <c r="H3198">
        <v>247</v>
      </c>
      <c r="I3198" t="s">
        <v>33</v>
      </c>
      <c r="J3198">
        <f>VLOOKUP(I3198,[1]Key!$A$1:$C$72,2,FALSE)</f>
        <v>43.034619999999997</v>
      </c>
      <c r="K3198">
        <f>VLOOKUP(I3198,[1]Key!$A$1:$C$72,3,FALSE)</f>
        <v>-87.917500000000004</v>
      </c>
      <c r="L3198" t="s">
        <v>31</v>
      </c>
      <c r="M3198">
        <f>VLOOKUP(L3198,[1]Key!$A$1:$C$72,2,FALSE)</f>
        <v>43.03519</v>
      </c>
      <c r="N3198">
        <f>VLOOKUP(L3198,[1]Key!$A$1:$C$72,3,FALSE)</f>
        <v>-87.907390000000007</v>
      </c>
      <c r="O3198">
        <v>5</v>
      </c>
      <c r="P3198">
        <v>0</v>
      </c>
      <c r="Q3198">
        <v>0.8</v>
      </c>
      <c r="R3198">
        <v>0.7</v>
      </c>
      <c r="S3198">
        <v>30</v>
      </c>
      <c r="T3198">
        <f t="shared" si="441"/>
        <v>-1</v>
      </c>
      <c r="U3198" s="1">
        <v>42771</v>
      </c>
      <c r="V3198" s="13">
        <f t="shared" si="442"/>
        <v>42767</v>
      </c>
      <c r="W3198" s="14">
        <f t="shared" si="443"/>
        <v>42771</v>
      </c>
      <c r="X3198" s="1" t="str">
        <f t="shared" si="444"/>
        <v>Sunday</v>
      </c>
      <c r="Y3198" s="2">
        <v>0.52567129629629628</v>
      </c>
      <c r="Z3198" s="2">
        <f t="shared" si="445"/>
        <v>0.54166666666666663</v>
      </c>
      <c r="AA3198">
        <f>1</f>
        <v>1</v>
      </c>
      <c r="AB3198" s="1">
        <v>42771</v>
      </c>
      <c r="AC3198" s="13">
        <f t="shared" si="446"/>
        <v>42767</v>
      </c>
      <c r="AD3198" s="14">
        <f t="shared" si="447"/>
        <v>42771</v>
      </c>
      <c r="AE3198" s="1" t="str">
        <f t="shared" si="448"/>
        <v>Sunday</v>
      </c>
      <c r="AF3198" s="2">
        <v>0.52902777777777776</v>
      </c>
      <c r="AG3198" s="2">
        <f t="shared" si="449"/>
        <v>0.54166666666666663</v>
      </c>
      <c r="AH3198" t="s">
        <v>27</v>
      </c>
    </row>
    <row r="3199" spans="1:34" x14ac:dyDescent="0.2">
      <c r="A3199">
        <v>1379329</v>
      </c>
      <c r="B3199" t="s">
        <v>20</v>
      </c>
      <c r="C3199" t="s">
        <v>28</v>
      </c>
      <c r="D3199" t="s">
        <v>22</v>
      </c>
      <c r="E3199">
        <v>53233</v>
      </c>
      <c r="F3199" t="s">
        <v>23</v>
      </c>
      <c r="G3199" t="s">
        <v>24</v>
      </c>
      <c r="H3199">
        <v>11080</v>
      </c>
      <c r="I3199" t="s">
        <v>65</v>
      </c>
      <c r="J3199">
        <f>VLOOKUP(I3199,[1]Key!$A$1:$C$72,2,FALSE)</f>
        <v>43.060786</v>
      </c>
      <c r="K3199">
        <f>VLOOKUP(I3199,[1]Key!$A$1:$C$72,3,FALSE)</f>
        <v>-87.883825999999999</v>
      </c>
      <c r="L3199" t="s">
        <v>44</v>
      </c>
      <c r="M3199">
        <f>VLOOKUP(L3199,[1]Key!$A$1:$C$72,2,FALSE)</f>
        <v>43.045712999999999</v>
      </c>
      <c r="N3199">
        <f>VLOOKUP(L3199,[1]Key!$A$1:$C$72,3,FALSE)</f>
        <v>-87.899756999999994</v>
      </c>
      <c r="O3199">
        <v>7</v>
      </c>
      <c r="P3199">
        <v>0</v>
      </c>
      <c r="Q3199">
        <v>1.1000000000000001</v>
      </c>
      <c r="R3199">
        <v>1</v>
      </c>
      <c r="S3199">
        <v>42</v>
      </c>
      <c r="T3199">
        <f t="shared" si="441"/>
        <v>-1</v>
      </c>
      <c r="U3199" s="1">
        <v>42771</v>
      </c>
      <c r="V3199" s="13">
        <f t="shared" si="442"/>
        <v>42767</v>
      </c>
      <c r="W3199" s="14">
        <f t="shared" si="443"/>
        <v>42771</v>
      </c>
      <c r="X3199" s="1" t="str">
        <f t="shared" si="444"/>
        <v>Sunday</v>
      </c>
      <c r="Y3199" s="2">
        <v>0.76327546296296289</v>
      </c>
      <c r="Z3199" s="2">
        <f t="shared" si="445"/>
        <v>0.75</v>
      </c>
      <c r="AA3199">
        <f>1</f>
        <v>1</v>
      </c>
      <c r="AB3199" s="1">
        <v>42771</v>
      </c>
      <c r="AC3199" s="13">
        <f t="shared" si="446"/>
        <v>42767</v>
      </c>
      <c r="AD3199" s="14">
        <f t="shared" si="447"/>
        <v>42771</v>
      </c>
      <c r="AE3199" s="1" t="str">
        <f t="shared" si="448"/>
        <v>Sunday</v>
      </c>
      <c r="AF3199" s="2">
        <v>0.76850694444444445</v>
      </c>
      <c r="AG3199" s="2">
        <f t="shared" si="449"/>
        <v>0.75</v>
      </c>
      <c r="AH3199" t="s">
        <v>27</v>
      </c>
    </row>
    <row r="3200" spans="1:34" x14ac:dyDescent="0.2">
      <c r="A3200">
        <v>1478009</v>
      </c>
      <c r="B3200" t="s">
        <v>20</v>
      </c>
      <c r="C3200" t="s">
        <v>28</v>
      </c>
      <c r="D3200" t="s">
        <v>22</v>
      </c>
      <c r="E3200">
        <v>53211</v>
      </c>
      <c r="F3200" t="s">
        <v>23</v>
      </c>
      <c r="G3200" t="s">
        <v>24</v>
      </c>
      <c r="H3200">
        <v>5428</v>
      </c>
      <c r="I3200" t="s">
        <v>77</v>
      </c>
      <c r="J3200">
        <f>VLOOKUP(I3200,[1]Key!$A$1:$C$72,2,FALSE)</f>
        <v>43.074655999999997</v>
      </c>
      <c r="K3200">
        <f>VLOOKUP(I3200,[1]Key!$A$1:$C$72,3,FALSE)</f>
        <v>-87.889011999999994</v>
      </c>
      <c r="L3200" t="s">
        <v>36</v>
      </c>
      <c r="M3200">
        <f>VLOOKUP(L3200,[1]Key!$A$1:$C$72,2,FALSE)</f>
        <v>43.038580000000003</v>
      </c>
      <c r="N3200">
        <f>VLOOKUP(L3200,[1]Key!$A$1:$C$72,3,FALSE)</f>
        <v>-87.90934</v>
      </c>
      <c r="O3200">
        <v>30</v>
      </c>
      <c r="P3200">
        <v>0</v>
      </c>
      <c r="Q3200">
        <v>4.5</v>
      </c>
      <c r="R3200">
        <v>4.3</v>
      </c>
      <c r="S3200">
        <v>180</v>
      </c>
      <c r="T3200">
        <f t="shared" si="441"/>
        <v>-1</v>
      </c>
      <c r="U3200" s="1">
        <v>42772</v>
      </c>
      <c r="V3200" s="13">
        <f t="shared" si="442"/>
        <v>42767</v>
      </c>
      <c r="W3200" s="14">
        <f t="shared" si="443"/>
        <v>42772</v>
      </c>
      <c r="X3200" s="1" t="str">
        <f t="shared" si="444"/>
        <v>Monday</v>
      </c>
      <c r="Y3200" s="2">
        <v>0.30814814814814812</v>
      </c>
      <c r="Z3200" s="2">
        <f t="shared" si="445"/>
        <v>0.29166666666666663</v>
      </c>
      <c r="AA3200">
        <f>1</f>
        <v>1</v>
      </c>
      <c r="AB3200" s="1">
        <v>42772</v>
      </c>
      <c r="AC3200" s="13">
        <f t="shared" si="446"/>
        <v>42767</v>
      </c>
      <c r="AD3200" s="14">
        <f t="shared" si="447"/>
        <v>42772</v>
      </c>
      <c r="AE3200" s="1" t="str">
        <f t="shared" si="448"/>
        <v>Monday</v>
      </c>
      <c r="AF3200" s="2">
        <v>0.32856481481481481</v>
      </c>
      <c r="AG3200" s="2">
        <f t="shared" si="449"/>
        <v>0.33333333333333331</v>
      </c>
      <c r="AH3200" t="s">
        <v>27</v>
      </c>
    </row>
    <row r="3201" spans="1:34" x14ac:dyDescent="0.2">
      <c r="A3201">
        <v>1260485</v>
      </c>
      <c r="B3201" t="s">
        <v>20</v>
      </c>
      <c r="C3201" t="s">
        <v>102</v>
      </c>
      <c r="D3201" t="s">
        <v>22</v>
      </c>
      <c r="E3201">
        <v>53211</v>
      </c>
      <c r="F3201" t="s">
        <v>23</v>
      </c>
      <c r="G3201" t="s">
        <v>24</v>
      </c>
      <c r="H3201">
        <v>5429</v>
      </c>
      <c r="I3201" t="s">
        <v>69</v>
      </c>
      <c r="J3201">
        <f>VLOOKUP(I3201,[1]Key!$A$1:$C$72,2,FALSE)</f>
        <v>43.048200000000001</v>
      </c>
      <c r="K3201">
        <f>VLOOKUP(I3201,[1]Key!$A$1:$C$72,3,FALSE)</f>
        <v>-87.900859999999994</v>
      </c>
      <c r="L3201" t="s">
        <v>43</v>
      </c>
      <c r="M3201">
        <f>VLOOKUP(L3201,[1]Key!$A$1:$C$72,2,FALSE)</f>
        <v>43.03886</v>
      </c>
      <c r="N3201">
        <f>VLOOKUP(L3201,[1]Key!$A$1:$C$72,3,FALSE)</f>
        <v>-87.902720000000002</v>
      </c>
      <c r="O3201">
        <v>6</v>
      </c>
      <c r="P3201">
        <v>0</v>
      </c>
      <c r="Q3201">
        <v>0.9</v>
      </c>
      <c r="R3201">
        <v>0.9</v>
      </c>
      <c r="S3201">
        <v>36</v>
      </c>
      <c r="T3201">
        <f t="shared" si="441"/>
        <v>-1</v>
      </c>
      <c r="U3201" s="1">
        <v>42772</v>
      </c>
      <c r="V3201" s="13">
        <f t="shared" si="442"/>
        <v>42767</v>
      </c>
      <c r="W3201" s="14">
        <f t="shared" si="443"/>
        <v>42772</v>
      </c>
      <c r="X3201" s="1" t="str">
        <f t="shared" si="444"/>
        <v>Monday</v>
      </c>
      <c r="Y3201" s="2">
        <v>0.33961805555555552</v>
      </c>
      <c r="Z3201" s="2">
        <f t="shared" si="445"/>
        <v>0.33333333333333331</v>
      </c>
      <c r="AA3201">
        <f>1</f>
        <v>1</v>
      </c>
      <c r="AB3201" s="1">
        <v>42772</v>
      </c>
      <c r="AC3201" s="13">
        <f t="shared" si="446"/>
        <v>42767</v>
      </c>
      <c r="AD3201" s="14">
        <f t="shared" si="447"/>
        <v>42772</v>
      </c>
      <c r="AE3201" s="1" t="str">
        <f t="shared" si="448"/>
        <v>Monday</v>
      </c>
      <c r="AF3201" s="2">
        <v>0.34375</v>
      </c>
      <c r="AG3201" s="2">
        <f t="shared" si="449"/>
        <v>0.33333333333333331</v>
      </c>
      <c r="AH3201" t="s">
        <v>27</v>
      </c>
    </row>
    <row r="3202" spans="1:34" x14ac:dyDescent="0.2">
      <c r="A3202">
        <v>1328721</v>
      </c>
      <c r="B3202" t="s">
        <v>20</v>
      </c>
      <c r="C3202" t="s">
        <v>28</v>
      </c>
      <c r="D3202" t="s">
        <v>22</v>
      </c>
      <c r="E3202">
        <v>53207</v>
      </c>
      <c r="F3202" t="s">
        <v>23</v>
      </c>
      <c r="G3202" t="s">
        <v>24</v>
      </c>
      <c r="H3202">
        <v>45</v>
      </c>
      <c r="I3202" t="s">
        <v>38</v>
      </c>
      <c r="J3202">
        <f>VLOOKUP(I3202,[1]Key!$A$1:$C$72,2,FALSE)</f>
        <v>43.004728999999998</v>
      </c>
      <c r="K3202">
        <f>VLOOKUP(I3202,[1]Key!$A$1:$C$72,3,FALSE)</f>
        <v>-87.905463999999995</v>
      </c>
      <c r="L3202" t="s">
        <v>82</v>
      </c>
      <c r="M3202">
        <f>VLOOKUP(L3202,[1]Key!$A$1:$C$72,2,FALSE)</f>
        <v>43.026229999999998</v>
      </c>
      <c r="N3202">
        <f>VLOOKUP(L3202,[1]Key!$A$1:$C$72,3,FALSE)</f>
        <v>-87.912809999999993</v>
      </c>
      <c r="O3202">
        <v>11</v>
      </c>
      <c r="P3202">
        <v>0</v>
      </c>
      <c r="Q3202">
        <v>1.7</v>
      </c>
      <c r="R3202">
        <v>1.6</v>
      </c>
      <c r="S3202">
        <v>66</v>
      </c>
      <c r="T3202">
        <f t="shared" ref="T3202:T3265" si="450">-1</f>
        <v>-1</v>
      </c>
      <c r="U3202" s="1">
        <v>42772</v>
      </c>
      <c r="V3202" s="13">
        <f t="shared" ref="V3202:V3265" si="451">DATE(YEAR(U3202), MONTH(U3202), 1)</f>
        <v>42767</v>
      </c>
      <c r="W3202" s="14">
        <f t="shared" ref="W3202:W3265" si="452">U3202</f>
        <v>42772</v>
      </c>
      <c r="X3202" s="1" t="str">
        <f t="shared" ref="X3202:X3265" si="453">TEXT(W3202,"dddd")</f>
        <v>Monday</v>
      </c>
      <c r="Y3202" s="2">
        <v>0.34454861111111112</v>
      </c>
      <c r="Z3202" s="2">
        <f t="shared" ref="Z3202:Z3265" si="454">MROUND(Y3202, "1:00")</f>
        <v>0.33333333333333331</v>
      </c>
      <c r="AA3202">
        <f>1</f>
        <v>1</v>
      </c>
      <c r="AB3202" s="1">
        <v>42772</v>
      </c>
      <c r="AC3202" s="13">
        <f t="shared" ref="AC3202:AC3265" si="455">DATE(YEAR(AB3202), MONTH(AB3202), 1)</f>
        <v>42767</v>
      </c>
      <c r="AD3202" s="14">
        <f t="shared" ref="AD3202:AD3265" si="456">AB3202</f>
        <v>42772</v>
      </c>
      <c r="AE3202" s="1" t="str">
        <f t="shared" ref="AE3202:AE3265" si="457">TEXT(AD3202,"dddd")</f>
        <v>Monday</v>
      </c>
      <c r="AF3202" s="2">
        <v>0.35271990740740744</v>
      </c>
      <c r="AG3202" s="2">
        <f t="shared" ref="AG3202:AG3265" si="458">MROUND(AF3202, "1:00")</f>
        <v>0.33333333333333331</v>
      </c>
      <c r="AH3202" t="s">
        <v>27</v>
      </c>
    </row>
    <row r="3203" spans="1:34" x14ac:dyDescent="0.2">
      <c r="A3203">
        <v>1435377</v>
      </c>
      <c r="B3203" t="s">
        <v>20</v>
      </c>
      <c r="C3203" t="s">
        <v>28</v>
      </c>
      <c r="D3203" t="s">
        <v>22</v>
      </c>
      <c r="E3203">
        <v>53233</v>
      </c>
      <c r="F3203" t="s">
        <v>23</v>
      </c>
      <c r="G3203" t="s">
        <v>24</v>
      </c>
      <c r="H3203">
        <v>86</v>
      </c>
      <c r="I3203" t="s">
        <v>74</v>
      </c>
      <c r="J3203">
        <f>VLOOKUP(I3203,[1]Key!$A$1:$C$72,2,FALSE)</f>
        <v>43.040154000000001</v>
      </c>
      <c r="K3203">
        <f>VLOOKUP(I3203,[1]Key!$A$1:$C$72,3,FALSE)</f>
        <v>-87.932113000000001</v>
      </c>
      <c r="L3203" t="s">
        <v>47</v>
      </c>
      <c r="M3203">
        <f>VLOOKUP(L3203,[1]Key!$A$1:$C$72,2,FALSE)</f>
        <v>43.049230000000001</v>
      </c>
      <c r="N3203">
        <f>VLOOKUP(L3203,[1]Key!$A$1:$C$72,3,FALSE)</f>
        <v>-87.911940000000001</v>
      </c>
      <c r="O3203">
        <v>10</v>
      </c>
      <c r="P3203">
        <v>0</v>
      </c>
      <c r="Q3203">
        <v>1.5</v>
      </c>
      <c r="R3203">
        <v>1.4</v>
      </c>
      <c r="S3203">
        <v>60</v>
      </c>
      <c r="T3203">
        <f t="shared" si="450"/>
        <v>-1</v>
      </c>
      <c r="U3203" s="1">
        <v>42772</v>
      </c>
      <c r="V3203" s="13">
        <f t="shared" si="451"/>
        <v>42767</v>
      </c>
      <c r="W3203" s="14">
        <f t="shared" si="452"/>
        <v>42772</v>
      </c>
      <c r="X3203" s="1" t="str">
        <f t="shared" si="453"/>
        <v>Monday</v>
      </c>
      <c r="Y3203" s="2">
        <v>0.35002314814814817</v>
      </c>
      <c r="Z3203" s="2">
        <f t="shared" si="454"/>
        <v>0.33333333333333331</v>
      </c>
      <c r="AA3203">
        <f>1</f>
        <v>1</v>
      </c>
      <c r="AB3203" s="1">
        <v>42772</v>
      </c>
      <c r="AC3203" s="13">
        <f t="shared" si="455"/>
        <v>42767</v>
      </c>
      <c r="AD3203" s="14">
        <f t="shared" si="456"/>
        <v>42772</v>
      </c>
      <c r="AE3203" s="1" t="str">
        <f t="shared" si="457"/>
        <v>Monday</v>
      </c>
      <c r="AF3203" s="2">
        <v>0.35719907407407409</v>
      </c>
      <c r="AG3203" s="2">
        <f t="shared" si="458"/>
        <v>0.375</v>
      </c>
      <c r="AH3203" t="s">
        <v>27</v>
      </c>
    </row>
    <row r="3204" spans="1:34" x14ac:dyDescent="0.2">
      <c r="A3204">
        <v>1468078</v>
      </c>
      <c r="B3204" t="s">
        <v>20</v>
      </c>
      <c r="C3204" t="s">
        <v>100</v>
      </c>
      <c r="D3204" t="s">
        <v>22</v>
      </c>
      <c r="E3204">
        <v>53209</v>
      </c>
      <c r="F3204" t="s">
        <v>23</v>
      </c>
      <c r="G3204" t="s">
        <v>24</v>
      </c>
      <c r="H3204">
        <v>5478</v>
      </c>
      <c r="I3204" t="s">
        <v>61</v>
      </c>
      <c r="J3204">
        <f>VLOOKUP(I3204,[1]Key!$A$1:$C$72,2,FALSE)</f>
        <v>43.058619999999998</v>
      </c>
      <c r="K3204">
        <f>VLOOKUP(I3204,[1]Key!$A$1:$C$72,3,FALSE)</f>
        <v>-87.885319999999993</v>
      </c>
      <c r="L3204" t="s">
        <v>67</v>
      </c>
      <c r="M3204">
        <f>VLOOKUP(L3204,[1]Key!$A$1:$C$72,2,FALSE)</f>
        <v>43.074890000000003</v>
      </c>
      <c r="N3204">
        <f>VLOOKUP(L3204,[1]Key!$A$1:$C$72,3,FALSE)</f>
        <v>-87.882810000000006</v>
      </c>
      <c r="O3204">
        <v>9</v>
      </c>
      <c r="P3204">
        <v>0</v>
      </c>
      <c r="Q3204">
        <v>1.4</v>
      </c>
      <c r="R3204">
        <v>1.3</v>
      </c>
      <c r="S3204">
        <v>54</v>
      </c>
      <c r="T3204">
        <f t="shared" si="450"/>
        <v>-1</v>
      </c>
      <c r="U3204" s="1">
        <v>42772</v>
      </c>
      <c r="V3204" s="13">
        <f t="shared" si="451"/>
        <v>42767</v>
      </c>
      <c r="W3204" s="14">
        <f t="shared" si="452"/>
        <v>42772</v>
      </c>
      <c r="X3204" s="1" t="str">
        <f t="shared" si="453"/>
        <v>Monday</v>
      </c>
      <c r="Y3204" s="2">
        <v>0.39076388888888891</v>
      </c>
      <c r="Z3204" s="2">
        <f t="shared" si="454"/>
        <v>0.375</v>
      </c>
      <c r="AA3204">
        <f>1</f>
        <v>1</v>
      </c>
      <c r="AB3204" s="1">
        <v>42772</v>
      </c>
      <c r="AC3204" s="13">
        <f t="shared" si="455"/>
        <v>42767</v>
      </c>
      <c r="AD3204" s="14">
        <f t="shared" si="456"/>
        <v>42772</v>
      </c>
      <c r="AE3204" s="1" t="str">
        <f t="shared" si="457"/>
        <v>Monday</v>
      </c>
      <c r="AF3204" s="2">
        <v>0.39671296296296293</v>
      </c>
      <c r="AG3204" s="2">
        <f t="shared" si="458"/>
        <v>0.41666666666666663</v>
      </c>
      <c r="AH3204" t="s">
        <v>27</v>
      </c>
    </row>
    <row r="3205" spans="1:34" x14ac:dyDescent="0.2">
      <c r="A3205">
        <v>1426266</v>
      </c>
      <c r="B3205" t="s">
        <v>20</v>
      </c>
      <c r="C3205" t="s">
        <v>28</v>
      </c>
      <c r="D3205" t="s">
        <v>22</v>
      </c>
      <c r="E3205">
        <v>53202</v>
      </c>
      <c r="F3205" t="s">
        <v>23</v>
      </c>
      <c r="G3205" t="s">
        <v>108</v>
      </c>
      <c r="H3205">
        <v>5436</v>
      </c>
      <c r="I3205" t="s">
        <v>51</v>
      </c>
      <c r="J3205">
        <f>VLOOKUP(I3205,[1]Key!$A$1:$C$72,2,FALSE)</f>
        <v>43.05536</v>
      </c>
      <c r="K3205">
        <f>VLOOKUP(I3205,[1]Key!$A$1:$C$72,3,FALSE)</f>
        <v>-87.90504</v>
      </c>
      <c r="L3205" t="s">
        <v>61</v>
      </c>
      <c r="M3205">
        <f>VLOOKUP(L3205,[1]Key!$A$1:$C$72,2,FALSE)</f>
        <v>43.058619999999998</v>
      </c>
      <c r="N3205">
        <f>VLOOKUP(L3205,[1]Key!$A$1:$C$72,3,FALSE)</f>
        <v>-87.885319999999993</v>
      </c>
      <c r="O3205">
        <v>22</v>
      </c>
      <c r="P3205">
        <v>2</v>
      </c>
      <c r="Q3205">
        <v>3.3</v>
      </c>
      <c r="R3205">
        <v>3.1</v>
      </c>
      <c r="S3205">
        <v>132</v>
      </c>
      <c r="T3205">
        <f t="shared" si="450"/>
        <v>-1</v>
      </c>
      <c r="U3205" s="1">
        <v>42772</v>
      </c>
      <c r="V3205" s="13">
        <f t="shared" si="451"/>
        <v>42767</v>
      </c>
      <c r="W3205" s="14">
        <f t="shared" si="452"/>
        <v>42772</v>
      </c>
      <c r="X3205" s="1" t="str">
        <f t="shared" si="453"/>
        <v>Monday</v>
      </c>
      <c r="Y3205" s="2">
        <v>0.53297453703703701</v>
      </c>
      <c r="Z3205" s="2">
        <f t="shared" si="454"/>
        <v>0.54166666666666663</v>
      </c>
      <c r="AA3205">
        <f>1</f>
        <v>1</v>
      </c>
      <c r="AB3205" s="1">
        <v>42772</v>
      </c>
      <c r="AC3205" s="13">
        <f t="shared" si="455"/>
        <v>42767</v>
      </c>
      <c r="AD3205" s="14">
        <f t="shared" si="456"/>
        <v>42772</v>
      </c>
      <c r="AE3205" s="1" t="str">
        <f t="shared" si="457"/>
        <v>Monday</v>
      </c>
      <c r="AF3205" s="2">
        <v>0.54859953703703701</v>
      </c>
      <c r="AG3205" s="2">
        <f t="shared" si="458"/>
        <v>0.54166666666666663</v>
      </c>
      <c r="AH3205" t="s">
        <v>27</v>
      </c>
    </row>
    <row r="3206" spans="1:34" x14ac:dyDescent="0.2">
      <c r="A3206">
        <v>1424997</v>
      </c>
      <c r="B3206" t="s">
        <v>20</v>
      </c>
      <c r="C3206" t="s">
        <v>157</v>
      </c>
      <c r="D3206" t="s">
        <v>22</v>
      </c>
      <c r="E3206">
        <v>53213</v>
      </c>
      <c r="F3206" t="s">
        <v>23</v>
      </c>
      <c r="G3206" t="s">
        <v>92</v>
      </c>
      <c r="H3206">
        <v>5502</v>
      </c>
      <c r="I3206" t="s">
        <v>80</v>
      </c>
      <c r="J3206">
        <f>VLOOKUP(I3206,[1]Key!$A$1:$C$72,2,FALSE)</f>
        <v>43.052460000000004</v>
      </c>
      <c r="K3206">
        <f>VLOOKUP(I3206,[1]Key!$A$1:$C$72,3,FALSE)</f>
        <v>-87.891000000000005</v>
      </c>
      <c r="L3206" t="s">
        <v>32</v>
      </c>
      <c r="M3206">
        <f>VLOOKUP(L3206,[1]Key!$A$1:$C$72,2,FALSE)</f>
        <v>43.038719999999998</v>
      </c>
      <c r="N3206">
        <f>VLOOKUP(L3206,[1]Key!$A$1:$C$72,3,FALSE)</f>
        <v>-87.905339999999995</v>
      </c>
      <c r="O3206">
        <v>19</v>
      </c>
      <c r="P3206">
        <v>0</v>
      </c>
      <c r="Q3206">
        <v>2.9</v>
      </c>
      <c r="R3206">
        <v>2.7</v>
      </c>
      <c r="S3206">
        <v>114</v>
      </c>
      <c r="T3206">
        <f t="shared" si="450"/>
        <v>-1</v>
      </c>
      <c r="U3206" s="1">
        <v>42772</v>
      </c>
      <c r="V3206" s="13">
        <f t="shared" si="451"/>
        <v>42767</v>
      </c>
      <c r="W3206" s="14">
        <f t="shared" si="452"/>
        <v>42772</v>
      </c>
      <c r="X3206" s="1" t="str">
        <f t="shared" si="453"/>
        <v>Monday</v>
      </c>
      <c r="Y3206" s="2">
        <v>0.61372685185185183</v>
      </c>
      <c r="Z3206" s="2">
        <f t="shared" si="454"/>
        <v>0.625</v>
      </c>
      <c r="AA3206">
        <f>1</f>
        <v>1</v>
      </c>
      <c r="AB3206" s="1">
        <v>42772</v>
      </c>
      <c r="AC3206" s="13">
        <f t="shared" si="455"/>
        <v>42767</v>
      </c>
      <c r="AD3206" s="14">
        <f t="shared" si="456"/>
        <v>42772</v>
      </c>
      <c r="AE3206" s="1" t="str">
        <f t="shared" si="457"/>
        <v>Monday</v>
      </c>
      <c r="AF3206" s="2">
        <v>0.62652777777777779</v>
      </c>
      <c r="AG3206" s="2">
        <f t="shared" si="458"/>
        <v>0.625</v>
      </c>
      <c r="AH3206" t="s">
        <v>27</v>
      </c>
    </row>
    <row r="3207" spans="1:34" x14ac:dyDescent="0.2">
      <c r="A3207">
        <v>1201980</v>
      </c>
      <c r="B3207" t="s">
        <v>20</v>
      </c>
      <c r="C3207" t="s">
        <v>106</v>
      </c>
      <c r="D3207" t="s">
        <v>22</v>
      </c>
      <c r="E3207">
        <v>53121</v>
      </c>
      <c r="F3207" t="s">
        <v>23</v>
      </c>
      <c r="G3207" t="s">
        <v>24</v>
      </c>
      <c r="H3207">
        <v>44</v>
      </c>
      <c r="I3207" t="s">
        <v>67</v>
      </c>
      <c r="J3207">
        <f>VLOOKUP(I3207,[1]Key!$A$1:$C$72,2,FALSE)</f>
        <v>43.074890000000003</v>
      </c>
      <c r="K3207">
        <f>VLOOKUP(I3207,[1]Key!$A$1:$C$72,3,FALSE)</f>
        <v>-87.882810000000006</v>
      </c>
      <c r="L3207" t="s">
        <v>60</v>
      </c>
      <c r="M3207">
        <f>VLOOKUP(L3207,[1]Key!$A$1:$C$72,2,FALSE)</f>
        <v>43.066893999999998</v>
      </c>
      <c r="N3207">
        <f>VLOOKUP(L3207,[1]Key!$A$1:$C$72,3,FALSE)</f>
        <v>-87.877936000000005</v>
      </c>
      <c r="O3207">
        <v>6</v>
      </c>
      <c r="P3207">
        <v>0</v>
      </c>
      <c r="Q3207">
        <v>0.9</v>
      </c>
      <c r="R3207">
        <v>0.9</v>
      </c>
      <c r="S3207">
        <v>36</v>
      </c>
      <c r="T3207">
        <f t="shared" si="450"/>
        <v>-1</v>
      </c>
      <c r="U3207" s="1">
        <v>42772</v>
      </c>
      <c r="V3207" s="13">
        <f t="shared" si="451"/>
        <v>42767</v>
      </c>
      <c r="W3207" s="14">
        <f t="shared" si="452"/>
        <v>42772</v>
      </c>
      <c r="X3207" s="1" t="str">
        <f t="shared" si="453"/>
        <v>Monday</v>
      </c>
      <c r="Y3207" s="2">
        <v>0.63855324074074071</v>
      </c>
      <c r="Z3207" s="2">
        <f t="shared" si="454"/>
        <v>0.625</v>
      </c>
      <c r="AA3207">
        <f>1</f>
        <v>1</v>
      </c>
      <c r="AB3207" s="1">
        <v>42772</v>
      </c>
      <c r="AC3207" s="13">
        <f t="shared" si="455"/>
        <v>42767</v>
      </c>
      <c r="AD3207" s="14">
        <f t="shared" si="456"/>
        <v>42772</v>
      </c>
      <c r="AE3207" s="1" t="str">
        <f t="shared" si="457"/>
        <v>Monday</v>
      </c>
      <c r="AF3207" s="2">
        <v>0.64277777777777778</v>
      </c>
      <c r="AG3207" s="2">
        <f t="shared" si="458"/>
        <v>0.625</v>
      </c>
      <c r="AH3207" t="s">
        <v>27</v>
      </c>
    </row>
    <row r="3208" spans="1:34" x14ac:dyDescent="0.2">
      <c r="A3208">
        <v>1442430</v>
      </c>
      <c r="B3208" t="s">
        <v>20</v>
      </c>
      <c r="C3208" t="s">
        <v>28</v>
      </c>
      <c r="D3208" t="s">
        <v>22</v>
      </c>
      <c r="E3208">
        <v>53211</v>
      </c>
      <c r="F3208" t="s">
        <v>23</v>
      </c>
      <c r="G3208" t="s">
        <v>24</v>
      </c>
      <c r="H3208">
        <v>5487</v>
      </c>
      <c r="I3208" t="s">
        <v>77</v>
      </c>
      <c r="J3208">
        <f>VLOOKUP(I3208,[1]Key!$A$1:$C$72,2,FALSE)</f>
        <v>43.074655999999997</v>
      </c>
      <c r="K3208">
        <f>VLOOKUP(I3208,[1]Key!$A$1:$C$72,3,FALSE)</f>
        <v>-87.889011999999994</v>
      </c>
      <c r="L3208" t="s">
        <v>67</v>
      </c>
      <c r="M3208">
        <f>VLOOKUP(L3208,[1]Key!$A$1:$C$72,2,FALSE)</f>
        <v>43.074890000000003</v>
      </c>
      <c r="N3208">
        <f>VLOOKUP(L3208,[1]Key!$A$1:$C$72,3,FALSE)</f>
        <v>-87.882810000000006</v>
      </c>
      <c r="O3208">
        <v>3</v>
      </c>
      <c r="P3208">
        <v>0</v>
      </c>
      <c r="Q3208">
        <v>0.5</v>
      </c>
      <c r="R3208">
        <v>0.4</v>
      </c>
      <c r="S3208">
        <v>18</v>
      </c>
      <c r="T3208">
        <f t="shared" si="450"/>
        <v>-1</v>
      </c>
      <c r="U3208" s="1">
        <v>42772</v>
      </c>
      <c r="V3208" s="13">
        <f t="shared" si="451"/>
        <v>42767</v>
      </c>
      <c r="W3208" s="14">
        <f t="shared" si="452"/>
        <v>42772</v>
      </c>
      <c r="X3208" s="1" t="str">
        <f t="shared" si="453"/>
        <v>Monday</v>
      </c>
      <c r="Y3208" s="2">
        <v>0.64490740740740737</v>
      </c>
      <c r="Z3208" s="2">
        <f t="shared" si="454"/>
        <v>0.625</v>
      </c>
      <c r="AA3208">
        <f>1</f>
        <v>1</v>
      </c>
      <c r="AB3208" s="1">
        <v>42772</v>
      </c>
      <c r="AC3208" s="13">
        <f t="shared" si="455"/>
        <v>42767</v>
      </c>
      <c r="AD3208" s="14">
        <f t="shared" si="456"/>
        <v>42772</v>
      </c>
      <c r="AE3208" s="1" t="str">
        <f t="shared" si="457"/>
        <v>Monday</v>
      </c>
      <c r="AF3208" s="2">
        <v>0.64658564814814812</v>
      </c>
      <c r="AG3208" s="2">
        <f t="shared" si="458"/>
        <v>0.66666666666666663</v>
      </c>
      <c r="AH3208" t="s">
        <v>27</v>
      </c>
    </row>
    <row r="3209" spans="1:34" x14ac:dyDescent="0.2">
      <c r="A3209">
        <v>1280185</v>
      </c>
      <c r="B3209" t="s">
        <v>20</v>
      </c>
      <c r="C3209" t="s">
        <v>28</v>
      </c>
      <c r="D3209" t="s">
        <v>22</v>
      </c>
      <c r="E3209">
        <v>53212</v>
      </c>
      <c r="F3209" t="s">
        <v>23</v>
      </c>
      <c r="G3209" t="s">
        <v>24</v>
      </c>
      <c r="H3209">
        <v>11092</v>
      </c>
      <c r="I3209" t="s">
        <v>80</v>
      </c>
      <c r="J3209">
        <f>VLOOKUP(I3209,[1]Key!$A$1:$C$72,2,FALSE)</f>
        <v>43.052460000000004</v>
      </c>
      <c r="K3209">
        <f>VLOOKUP(I3209,[1]Key!$A$1:$C$72,3,FALSE)</f>
        <v>-87.891000000000005</v>
      </c>
      <c r="L3209" t="s">
        <v>80</v>
      </c>
      <c r="M3209">
        <f>VLOOKUP(L3209,[1]Key!$A$1:$C$72,2,FALSE)</f>
        <v>43.052460000000004</v>
      </c>
      <c r="N3209">
        <f>VLOOKUP(L3209,[1]Key!$A$1:$C$72,3,FALSE)</f>
        <v>-87.891000000000005</v>
      </c>
      <c r="O3209">
        <v>407</v>
      </c>
      <c r="P3209">
        <v>0</v>
      </c>
      <c r="Q3209">
        <v>18</v>
      </c>
      <c r="R3209">
        <v>17.100000000000001</v>
      </c>
      <c r="S3209">
        <v>720</v>
      </c>
      <c r="T3209">
        <f t="shared" si="450"/>
        <v>-1</v>
      </c>
      <c r="U3209" s="1">
        <v>42772</v>
      </c>
      <c r="V3209" s="13">
        <f t="shared" si="451"/>
        <v>42767</v>
      </c>
      <c r="W3209" s="14">
        <f t="shared" si="452"/>
        <v>42772</v>
      </c>
      <c r="X3209" s="1" t="str">
        <f t="shared" si="453"/>
        <v>Monday</v>
      </c>
      <c r="Y3209" s="2">
        <v>0.71744212962962972</v>
      </c>
      <c r="Z3209" s="2">
        <f t="shared" si="454"/>
        <v>0.70833333333333326</v>
      </c>
      <c r="AA3209">
        <f>1</f>
        <v>1</v>
      </c>
      <c r="AB3209" s="1">
        <v>42773</v>
      </c>
      <c r="AC3209" s="13">
        <f t="shared" si="455"/>
        <v>42767</v>
      </c>
      <c r="AD3209" s="14">
        <f t="shared" si="456"/>
        <v>42773</v>
      </c>
      <c r="AE3209" s="1" t="str">
        <f t="shared" si="457"/>
        <v>Tuesday</v>
      </c>
      <c r="AF3209" s="2">
        <v>5.7870370370370378E-4</v>
      </c>
      <c r="AG3209" s="2">
        <f t="shared" si="458"/>
        <v>0</v>
      </c>
      <c r="AH3209" t="s">
        <v>35</v>
      </c>
    </row>
    <row r="3210" spans="1:34" x14ac:dyDescent="0.2">
      <c r="A3210">
        <v>1017964</v>
      </c>
      <c r="B3210" t="s">
        <v>20</v>
      </c>
      <c r="C3210" t="s">
        <v>28</v>
      </c>
      <c r="D3210" t="s">
        <v>22</v>
      </c>
      <c r="E3210">
        <v>53202</v>
      </c>
      <c r="F3210" t="s">
        <v>23</v>
      </c>
      <c r="G3210" t="s">
        <v>24</v>
      </c>
      <c r="H3210">
        <v>5459</v>
      </c>
      <c r="I3210" t="s">
        <v>68</v>
      </c>
      <c r="J3210">
        <f>VLOOKUP(I3210,[1]Key!$A$1:$C$72,2,FALSE)</f>
        <v>43.04804</v>
      </c>
      <c r="K3210">
        <f>VLOOKUP(I3210,[1]Key!$A$1:$C$72,3,FALSE)</f>
        <v>-87.896720000000002</v>
      </c>
      <c r="L3210" t="s">
        <v>61</v>
      </c>
      <c r="M3210">
        <f>VLOOKUP(L3210,[1]Key!$A$1:$C$72,2,FALSE)</f>
        <v>43.058619999999998</v>
      </c>
      <c r="N3210">
        <f>VLOOKUP(L3210,[1]Key!$A$1:$C$72,3,FALSE)</f>
        <v>-87.885319999999993</v>
      </c>
      <c r="O3210">
        <v>7</v>
      </c>
      <c r="P3210">
        <v>0</v>
      </c>
      <c r="Q3210">
        <v>1.1000000000000001</v>
      </c>
      <c r="R3210">
        <v>1</v>
      </c>
      <c r="S3210">
        <v>42</v>
      </c>
      <c r="T3210">
        <f t="shared" si="450"/>
        <v>-1</v>
      </c>
      <c r="U3210" s="1">
        <v>42772</v>
      </c>
      <c r="V3210" s="13">
        <f t="shared" si="451"/>
        <v>42767</v>
      </c>
      <c r="W3210" s="14">
        <f t="shared" si="452"/>
        <v>42772</v>
      </c>
      <c r="X3210" s="1" t="str">
        <f t="shared" si="453"/>
        <v>Monday</v>
      </c>
      <c r="Y3210" s="2">
        <v>0.76508101851851851</v>
      </c>
      <c r="Z3210" s="2">
        <f t="shared" si="454"/>
        <v>0.75</v>
      </c>
      <c r="AA3210">
        <f>1</f>
        <v>1</v>
      </c>
      <c r="AB3210" s="1">
        <v>42772</v>
      </c>
      <c r="AC3210" s="13">
        <f t="shared" si="455"/>
        <v>42767</v>
      </c>
      <c r="AD3210" s="14">
        <f t="shared" si="456"/>
        <v>42772</v>
      </c>
      <c r="AE3210" s="1" t="str">
        <f t="shared" si="457"/>
        <v>Monday</v>
      </c>
      <c r="AF3210" s="2">
        <v>0.76973379629629635</v>
      </c>
      <c r="AG3210" s="2">
        <f t="shared" si="458"/>
        <v>0.75</v>
      </c>
      <c r="AH3210" t="s">
        <v>27</v>
      </c>
    </row>
    <row r="3211" spans="1:34" x14ac:dyDescent="0.2">
      <c r="A3211">
        <v>1357250</v>
      </c>
      <c r="B3211" t="s">
        <v>20</v>
      </c>
      <c r="C3211" t="s">
        <v>28</v>
      </c>
      <c r="D3211" t="s">
        <v>22</v>
      </c>
      <c r="E3211">
        <v>53202</v>
      </c>
      <c r="F3211" t="s">
        <v>23</v>
      </c>
      <c r="G3211" t="s">
        <v>24</v>
      </c>
      <c r="H3211">
        <v>243</v>
      </c>
      <c r="I3211" t="s">
        <v>43</v>
      </c>
      <c r="J3211">
        <f>VLOOKUP(I3211,[1]Key!$A$1:$C$72,2,FALSE)</f>
        <v>43.03886</v>
      </c>
      <c r="K3211">
        <f>VLOOKUP(I3211,[1]Key!$A$1:$C$72,3,FALSE)</f>
        <v>-87.902720000000002</v>
      </c>
      <c r="L3211" t="s">
        <v>69</v>
      </c>
      <c r="M3211">
        <f>VLOOKUP(L3211,[1]Key!$A$1:$C$72,2,FALSE)</f>
        <v>43.048200000000001</v>
      </c>
      <c r="N3211">
        <f>VLOOKUP(L3211,[1]Key!$A$1:$C$72,3,FALSE)</f>
        <v>-87.900859999999994</v>
      </c>
      <c r="O3211">
        <v>5</v>
      </c>
      <c r="P3211">
        <v>0</v>
      </c>
      <c r="Q3211">
        <v>0.8</v>
      </c>
      <c r="R3211">
        <v>0.7</v>
      </c>
      <c r="S3211">
        <v>30</v>
      </c>
      <c r="T3211">
        <f t="shared" si="450"/>
        <v>-1</v>
      </c>
      <c r="U3211" s="1">
        <v>42772</v>
      </c>
      <c r="V3211" s="13">
        <f t="shared" si="451"/>
        <v>42767</v>
      </c>
      <c r="W3211" s="14">
        <f t="shared" si="452"/>
        <v>42772</v>
      </c>
      <c r="X3211" s="1" t="str">
        <f t="shared" si="453"/>
        <v>Monday</v>
      </c>
      <c r="Y3211" s="2">
        <v>0.88526620370370368</v>
      </c>
      <c r="Z3211" s="2">
        <f t="shared" si="454"/>
        <v>0.875</v>
      </c>
      <c r="AA3211">
        <f>1</f>
        <v>1</v>
      </c>
      <c r="AB3211" s="1">
        <v>42772</v>
      </c>
      <c r="AC3211" s="13">
        <f t="shared" si="455"/>
        <v>42767</v>
      </c>
      <c r="AD3211" s="14">
        <f t="shared" si="456"/>
        <v>42772</v>
      </c>
      <c r="AE3211" s="1" t="str">
        <f t="shared" si="457"/>
        <v>Monday</v>
      </c>
      <c r="AF3211" s="2">
        <v>0.88876157407407408</v>
      </c>
      <c r="AG3211" s="2">
        <f t="shared" si="458"/>
        <v>0.875</v>
      </c>
      <c r="AH3211" t="s">
        <v>27</v>
      </c>
    </row>
    <row r="3212" spans="1:34" x14ac:dyDescent="0.2">
      <c r="A3212">
        <v>1255543</v>
      </c>
      <c r="B3212" t="s">
        <v>20</v>
      </c>
      <c r="C3212" t="s">
        <v>117</v>
      </c>
      <c r="D3212" t="s">
        <v>22</v>
      </c>
      <c r="E3212">
        <v>53105</v>
      </c>
      <c r="F3212" t="s">
        <v>23</v>
      </c>
      <c r="G3212" t="s">
        <v>97</v>
      </c>
      <c r="H3212">
        <v>45</v>
      </c>
      <c r="I3212" t="s">
        <v>65</v>
      </c>
      <c r="J3212">
        <f>VLOOKUP(I3212,[1]Key!$A$1:$C$72,2,FALSE)</f>
        <v>43.060786</v>
      </c>
      <c r="K3212">
        <f>VLOOKUP(I3212,[1]Key!$A$1:$C$72,3,FALSE)</f>
        <v>-87.883825999999999</v>
      </c>
      <c r="L3212" t="s">
        <v>78</v>
      </c>
      <c r="M3212">
        <f>VLOOKUP(L3212,[1]Key!$A$1:$C$72,2,FALSE)</f>
        <v>43.060250000000003</v>
      </c>
      <c r="N3212">
        <f>VLOOKUP(L3212,[1]Key!$A$1:$C$72,3,FALSE)</f>
        <v>-87.892169999999993</v>
      </c>
      <c r="O3212">
        <v>3</v>
      </c>
      <c r="P3212">
        <v>0</v>
      </c>
      <c r="Q3212">
        <v>0.5</v>
      </c>
      <c r="R3212">
        <v>0.4</v>
      </c>
      <c r="S3212">
        <v>18</v>
      </c>
      <c r="T3212">
        <f t="shared" si="450"/>
        <v>-1</v>
      </c>
      <c r="U3212" s="1">
        <v>42772</v>
      </c>
      <c r="V3212" s="13">
        <f t="shared" si="451"/>
        <v>42767</v>
      </c>
      <c r="W3212" s="14">
        <f t="shared" si="452"/>
        <v>42772</v>
      </c>
      <c r="X3212" s="1" t="str">
        <f t="shared" si="453"/>
        <v>Monday</v>
      </c>
      <c r="Y3212" s="2">
        <v>0.88548611111111108</v>
      </c>
      <c r="Z3212" s="2">
        <f t="shared" si="454"/>
        <v>0.875</v>
      </c>
      <c r="AA3212">
        <f>1</f>
        <v>1</v>
      </c>
      <c r="AB3212" s="1">
        <v>42772</v>
      </c>
      <c r="AC3212" s="13">
        <f t="shared" si="455"/>
        <v>42767</v>
      </c>
      <c r="AD3212" s="14">
        <f t="shared" si="456"/>
        <v>42772</v>
      </c>
      <c r="AE3212" s="1" t="str">
        <f t="shared" si="457"/>
        <v>Monday</v>
      </c>
      <c r="AF3212" s="2">
        <v>0.88817129629629632</v>
      </c>
      <c r="AG3212" s="2">
        <f t="shared" si="458"/>
        <v>0.875</v>
      </c>
      <c r="AH3212" t="s">
        <v>27</v>
      </c>
    </row>
    <row r="3213" spans="1:34" x14ac:dyDescent="0.2">
      <c r="A3213">
        <v>983724</v>
      </c>
      <c r="B3213" t="s">
        <v>20</v>
      </c>
      <c r="C3213" t="s">
        <v>147</v>
      </c>
      <c r="D3213" t="s">
        <v>22</v>
      </c>
      <c r="E3213">
        <v>53201</v>
      </c>
      <c r="F3213" t="s">
        <v>23</v>
      </c>
      <c r="G3213" t="s">
        <v>97</v>
      </c>
      <c r="H3213">
        <v>5496</v>
      </c>
      <c r="I3213" t="s">
        <v>87</v>
      </c>
      <c r="J3213">
        <f>VLOOKUP(I3213,[1]Key!$A$1:$C$72,2,FALSE)</f>
        <v>43.077359999999999</v>
      </c>
      <c r="K3213">
        <f>VLOOKUP(I3213,[1]Key!$A$1:$C$72,3,FALSE)</f>
        <v>-87.880769999999998</v>
      </c>
      <c r="L3213" t="s">
        <v>63</v>
      </c>
      <c r="M3213">
        <f>VLOOKUP(L3213,[1]Key!$A$1:$C$72,2,FALSE)</f>
        <v>43.078530000000001</v>
      </c>
      <c r="N3213">
        <f>VLOOKUP(L3213,[1]Key!$A$1:$C$72,3,FALSE)</f>
        <v>-87.882620000000003</v>
      </c>
      <c r="O3213">
        <v>2</v>
      </c>
      <c r="P3213">
        <v>0</v>
      </c>
      <c r="Q3213">
        <v>0.3</v>
      </c>
      <c r="R3213">
        <v>0.3</v>
      </c>
      <c r="S3213">
        <v>12</v>
      </c>
      <c r="T3213">
        <f t="shared" si="450"/>
        <v>-1</v>
      </c>
      <c r="U3213" s="1">
        <v>42773</v>
      </c>
      <c r="V3213" s="13">
        <f t="shared" si="451"/>
        <v>42767</v>
      </c>
      <c r="W3213" s="14">
        <f t="shared" si="452"/>
        <v>42773</v>
      </c>
      <c r="X3213" s="1" t="str">
        <f t="shared" si="453"/>
        <v>Tuesday</v>
      </c>
      <c r="Y3213" s="2">
        <v>8.1168981481481481E-2</v>
      </c>
      <c r="Z3213" s="2">
        <f t="shared" si="454"/>
        <v>8.3333333333333329E-2</v>
      </c>
      <c r="AA3213">
        <f>1</f>
        <v>1</v>
      </c>
      <c r="AB3213" s="1">
        <v>42773</v>
      </c>
      <c r="AC3213" s="13">
        <f t="shared" si="455"/>
        <v>42767</v>
      </c>
      <c r="AD3213" s="14">
        <f t="shared" si="456"/>
        <v>42773</v>
      </c>
      <c r="AE3213" s="1" t="str">
        <f t="shared" si="457"/>
        <v>Tuesday</v>
      </c>
      <c r="AF3213" s="2">
        <v>8.2256944444444438E-2</v>
      </c>
      <c r="AG3213" s="2">
        <f t="shared" si="458"/>
        <v>8.3333333333333329E-2</v>
      </c>
      <c r="AH3213" t="s">
        <v>27</v>
      </c>
    </row>
    <row r="3214" spans="1:34" x14ac:dyDescent="0.2">
      <c r="A3214">
        <v>1494109</v>
      </c>
      <c r="B3214" t="s">
        <v>20</v>
      </c>
      <c r="C3214" t="s">
        <v>28</v>
      </c>
      <c r="D3214" t="s">
        <v>22</v>
      </c>
      <c r="E3214">
        <v>53233</v>
      </c>
      <c r="F3214" t="s">
        <v>23</v>
      </c>
      <c r="G3214" t="s">
        <v>24</v>
      </c>
      <c r="H3214">
        <v>190</v>
      </c>
      <c r="I3214" t="s">
        <v>44</v>
      </c>
      <c r="J3214">
        <f>VLOOKUP(I3214,[1]Key!$A$1:$C$72,2,FALSE)</f>
        <v>43.045712999999999</v>
      </c>
      <c r="K3214">
        <f>VLOOKUP(I3214,[1]Key!$A$1:$C$72,3,FALSE)</f>
        <v>-87.899756999999994</v>
      </c>
      <c r="L3214" t="s">
        <v>43</v>
      </c>
      <c r="M3214">
        <f>VLOOKUP(L3214,[1]Key!$A$1:$C$72,2,FALSE)</f>
        <v>43.03886</v>
      </c>
      <c r="N3214">
        <f>VLOOKUP(L3214,[1]Key!$A$1:$C$72,3,FALSE)</f>
        <v>-87.902720000000002</v>
      </c>
      <c r="O3214">
        <v>5</v>
      </c>
      <c r="P3214">
        <v>0</v>
      </c>
      <c r="Q3214">
        <v>0.8</v>
      </c>
      <c r="R3214">
        <v>0.7</v>
      </c>
      <c r="S3214">
        <v>30</v>
      </c>
      <c r="T3214">
        <f t="shared" si="450"/>
        <v>-1</v>
      </c>
      <c r="U3214" s="1">
        <v>42773</v>
      </c>
      <c r="V3214" s="13">
        <f t="shared" si="451"/>
        <v>42767</v>
      </c>
      <c r="W3214" s="14">
        <f t="shared" si="452"/>
        <v>42773</v>
      </c>
      <c r="X3214" s="1" t="str">
        <f t="shared" si="453"/>
        <v>Tuesday</v>
      </c>
      <c r="Y3214" s="2">
        <v>0.29655092592592591</v>
      </c>
      <c r="Z3214" s="2">
        <f t="shared" si="454"/>
        <v>0.29166666666666663</v>
      </c>
      <c r="AA3214">
        <f>1</f>
        <v>1</v>
      </c>
      <c r="AB3214" s="1">
        <v>42773</v>
      </c>
      <c r="AC3214" s="13">
        <f t="shared" si="455"/>
        <v>42767</v>
      </c>
      <c r="AD3214" s="14">
        <f t="shared" si="456"/>
        <v>42773</v>
      </c>
      <c r="AE3214" s="1" t="str">
        <f t="shared" si="457"/>
        <v>Tuesday</v>
      </c>
      <c r="AF3214" s="2">
        <v>0.30001157407407408</v>
      </c>
      <c r="AG3214" s="2">
        <f t="shared" si="458"/>
        <v>0.29166666666666663</v>
      </c>
      <c r="AH3214" t="s">
        <v>27</v>
      </c>
    </row>
    <row r="3215" spans="1:34" x14ac:dyDescent="0.2">
      <c r="A3215">
        <v>783916</v>
      </c>
      <c r="B3215" t="s">
        <v>20</v>
      </c>
      <c r="C3215" t="s">
        <v>53</v>
      </c>
      <c r="D3215" t="s">
        <v>46</v>
      </c>
      <c r="E3215">
        <v>60618</v>
      </c>
      <c r="F3215" t="s">
        <v>23</v>
      </c>
      <c r="G3215" t="s">
        <v>24</v>
      </c>
      <c r="H3215">
        <v>38</v>
      </c>
      <c r="I3215" t="s">
        <v>33</v>
      </c>
      <c r="J3215">
        <f>VLOOKUP(I3215,[1]Key!$A$1:$C$72,2,FALSE)</f>
        <v>43.034619999999997</v>
      </c>
      <c r="K3215">
        <f>VLOOKUP(I3215,[1]Key!$A$1:$C$72,3,FALSE)</f>
        <v>-87.917500000000004</v>
      </c>
      <c r="L3215" t="s">
        <v>43</v>
      </c>
      <c r="M3215">
        <f>VLOOKUP(L3215,[1]Key!$A$1:$C$72,2,FALSE)</f>
        <v>43.03886</v>
      </c>
      <c r="N3215">
        <f>VLOOKUP(L3215,[1]Key!$A$1:$C$72,3,FALSE)</f>
        <v>-87.902720000000002</v>
      </c>
      <c r="O3215">
        <v>27</v>
      </c>
      <c r="P3215">
        <v>0</v>
      </c>
      <c r="Q3215">
        <v>4.0999999999999996</v>
      </c>
      <c r="R3215">
        <v>3.8</v>
      </c>
      <c r="S3215">
        <v>162</v>
      </c>
      <c r="T3215">
        <f t="shared" si="450"/>
        <v>-1</v>
      </c>
      <c r="U3215" s="1">
        <v>42773</v>
      </c>
      <c r="V3215" s="13">
        <f t="shared" si="451"/>
        <v>42767</v>
      </c>
      <c r="W3215" s="14">
        <f t="shared" si="452"/>
        <v>42773</v>
      </c>
      <c r="X3215" s="1" t="str">
        <f t="shared" si="453"/>
        <v>Tuesday</v>
      </c>
      <c r="Y3215" s="2">
        <v>0.32162037037037039</v>
      </c>
      <c r="Z3215" s="2">
        <f t="shared" si="454"/>
        <v>0.33333333333333331</v>
      </c>
      <c r="AA3215">
        <f>1</f>
        <v>1</v>
      </c>
      <c r="AB3215" s="1">
        <v>42773</v>
      </c>
      <c r="AC3215" s="13">
        <f t="shared" si="455"/>
        <v>42767</v>
      </c>
      <c r="AD3215" s="14">
        <f t="shared" si="456"/>
        <v>42773</v>
      </c>
      <c r="AE3215" s="1" t="str">
        <f t="shared" si="457"/>
        <v>Tuesday</v>
      </c>
      <c r="AF3215" s="2">
        <v>0.34043981481481483</v>
      </c>
      <c r="AG3215" s="2">
        <f t="shared" si="458"/>
        <v>0.33333333333333331</v>
      </c>
      <c r="AH3215" t="s">
        <v>27</v>
      </c>
    </row>
    <row r="3216" spans="1:34" x14ac:dyDescent="0.2">
      <c r="A3216">
        <v>1381218</v>
      </c>
      <c r="B3216" t="s">
        <v>20</v>
      </c>
      <c r="C3216" t="s">
        <v>102</v>
      </c>
      <c r="D3216" t="s">
        <v>22</v>
      </c>
      <c r="E3216">
        <v>53211</v>
      </c>
      <c r="F3216" t="s">
        <v>23</v>
      </c>
      <c r="G3216" t="s">
        <v>92</v>
      </c>
      <c r="H3216">
        <v>11151</v>
      </c>
      <c r="I3216" t="s">
        <v>60</v>
      </c>
      <c r="J3216">
        <f>VLOOKUP(I3216,[1]Key!$A$1:$C$72,2,FALSE)</f>
        <v>43.066893999999998</v>
      </c>
      <c r="K3216">
        <f>VLOOKUP(I3216,[1]Key!$A$1:$C$72,3,FALSE)</f>
        <v>-87.877936000000005</v>
      </c>
      <c r="L3216" t="s">
        <v>61</v>
      </c>
      <c r="M3216">
        <f>VLOOKUP(L3216,[1]Key!$A$1:$C$72,2,FALSE)</f>
        <v>43.058619999999998</v>
      </c>
      <c r="N3216">
        <f>VLOOKUP(L3216,[1]Key!$A$1:$C$72,3,FALSE)</f>
        <v>-87.885319999999993</v>
      </c>
      <c r="O3216">
        <v>7</v>
      </c>
      <c r="P3216">
        <v>0</v>
      </c>
      <c r="Q3216">
        <v>1.1000000000000001</v>
      </c>
      <c r="R3216">
        <v>1</v>
      </c>
      <c r="S3216">
        <v>42</v>
      </c>
      <c r="T3216">
        <f t="shared" si="450"/>
        <v>-1</v>
      </c>
      <c r="U3216" s="1">
        <v>42773</v>
      </c>
      <c r="V3216" s="13">
        <f t="shared" si="451"/>
        <v>42767</v>
      </c>
      <c r="W3216" s="14">
        <f t="shared" si="452"/>
        <v>42773</v>
      </c>
      <c r="X3216" s="1" t="str">
        <f t="shared" si="453"/>
        <v>Tuesday</v>
      </c>
      <c r="Y3216" s="2">
        <v>0.43731481481481477</v>
      </c>
      <c r="Z3216" s="2">
        <f t="shared" si="454"/>
        <v>0.41666666666666663</v>
      </c>
      <c r="AA3216">
        <f>1</f>
        <v>1</v>
      </c>
      <c r="AB3216" s="1">
        <v>42773</v>
      </c>
      <c r="AC3216" s="13">
        <f t="shared" si="455"/>
        <v>42767</v>
      </c>
      <c r="AD3216" s="14">
        <f t="shared" si="456"/>
        <v>42773</v>
      </c>
      <c r="AE3216" s="1" t="str">
        <f t="shared" si="457"/>
        <v>Tuesday</v>
      </c>
      <c r="AF3216" s="2">
        <v>0.44226851851851851</v>
      </c>
      <c r="AG3216" s="2">
        <f t="shared" si="458"/>
        <v>0.45833333333333331</v>
      </c>
      <c r="AH3216" t="s">
        <v>27</v>
      </c>
    </row>
    <row r="3217" spans="1:34" x14ac:dyDescent="0.2">
      <c r="A3217">
        <v>1489319</v>
      </c>
      <c r="B3217" t="s">
        <v>20</v>
      </c>
      <c r="C3217" t="s">
        <v>101</v>
      </c>
      <c r="D3217" t="s">
        <v>22</v>
      </c>
      <c r="E3217">
        <v>53045</v>
      </c>
      <c r="F3217" t="s">
        <v>23</v>
      </c>
      <c r="G3217" t="s">
        <v>24</v>
      </c>
      <c r="H3217">
        <v>242</v>
      </c>
      <c r="I3217" t="s">
        <v>67</v>
      </c>
      <c r="J3217">
        <f>VLOOKUP(I3217,[1]Key!$A$1:$C$72,2,FALSE)</f>
        <v>43.074890000000003</v>
      </c>
      <c r="K3217">
        <f>VLOOKUP(I3217,[1]Key!$A$1:$C$72,3,FALSE)</f>
        <v>-87.882810000000006</v>
      </c>
      <c r="L3217" t="s">
        <v>65</v>
      </c>
      <c r="M3217">
        <f>VLOOKUP(L3217,[1]Key!$A$1:$C$72,2,FALSE)</f>
        <v>43.060786</v>
      </c>
      <c r="N3217">
        <f>VLOOKUP(L3217,[1]Key!$A$1:$C$72,3,FALSE)</f>
        <v>-87.883825999999999</v>
      </c>
      <c r="O3217">
        <v>8</v>
      </c>
      <c r="P3217">
        <v>0</v>
      </c>
      <c r="Q3217">
        <v>1.2</v>
      </c>
      <c r="R3217">
        <v>1.1000000000000001</v>
      </c>
      <c r="S3217">
        <v>48</v>
      </c>
      <c r="T3217">
        <f t="shared" si="450"/>
        <v>-1</v>
      </c>
      <c r="U3217" s="1">
        <v>42773</v>
      </c>
      <c r="V3217" s="13">
        <f t="shared" si="451"/>
        <v>42767</v>
      </c>
      <c r="W3217" s="14">
        <f t="shared" si="452"/>
        <v>42773</v>
      </c>
      <c r="X3217" s="1" t="str">
        <f t="shared" si="453"/>
        <v>Tuesday</v>
      </c>
      <c r="Y3217" s="2">
        <v>0.63109953703703703</v>
      </c>
      <c r="Z3217" s="2">
        <f t="shared" si="454"/>
        <v>0.625</v>
      </c>
      <c r="AA3217">
        <f>1</f>
        <v>1</v>
      </c>
      <c r="AB3217" s="1">
        <v>42773</v>
      </c>
      <c r="AC3217" s="13">
        <f t="shared" si="455"/>
        <v>42767</v>
      </c>
      <c r="AD3217" s="14">
        <f t="shared" si="456"/>
        <v>42773</v>
      </c>
      <c r="AE3217" s="1" t="str">
        <f t="shared" si="457"/>
        <v>Tuesday</v>
      </c>
      <c r="AF3217" s="2">
        <v>0.63675925925925925</v>
      </c>
      <c r="AG3217" s="2">
        <f t="shared" si="458"/>
        <v>0.625</v>
      </c>
      <c r="AH3217" t="s">
        <v>27</v>
      </c>
    </row>
    <row r="3218" spans="1:34" x14ac:dyDescent="0.2">
      <c r="A3218">
        <v>1468078</v>
      </c>
      <c r="B3218" t="s">
        <v>20</v>
      </c>
      <c r="C3218" t="s">
        <v>100</v>
      </c>
      <c r="D3218" t="s">
        <v>22</v>
      </c>
      <c r="E3218">
        <v>53209</v>
      </c>
      <c r="F3218" t="s">
        <v>23</v>
      </c>
      <c r="G3218" t="s">
        <v>24</v>
      </c>
      <c r="H3218">
        <v>5555</v>
      </c>
      <c r="I3218" t="s">
        <v>54</v>
      </c>
      <c r="J3218">
        <f>VLOOKUP(I3218,[1]Key!$A$1:$C$72,2,FALSE)</f>
        <v>43.046570000000003</v>
      </c>
      <c r="K3218">
        <f>VLOOKUP(I3218,[1]Key!$A$1:$C$72,3,FALSE)</f>
        <v>-87.908720000000002</v>
      </c>
      <c r="L3218" t="s">
        <v>61</v>
      </c>
      <c r="M3218">
        <f>VLOOKUP(L3218,[1]Key!$A$1:$C$72,2,FALSE)</f>
        <v>43.058619999999998</v>
      </c>
      <c r="N3218">
        <f>VLOOKUP(L3218,[1]Key!$A$1:$C$72,3,FALSE)</f>
        <v>-87.885319999999993</v>
      </c>
      <c r="O3218">
        <v>11</v>
      </c>
      <c r="P3218">
        <v>0</v>
      </c>
      <c r="Q3218">
        <v>1.7</v>
      </c>
      <c r="R3218">
        <v>1.6</v>
      </c>
      <c r="S3218">
        <v>66</v>
      </c>
      <c r="T3218">
        <f t="shared" si="450"/>
        <v>-1</v>
      </c>
      <c r="U3218" s="1">
        <v>42773</v>
      </c>
      <c r="V3218" s="13">
        <f t="shared" si="451"/>
        <v>42767</v>
      </c>
      <c r="W3218" s="14">
        <f t="shared" si="452"/>
        <v>42773</v>
      </c>
      <c r="X3218" s="1" t="str">
        <f t="shared" si="453"/>
        <v>Tuesday</v>
      </c>
      <c r="Y3218" s="2">
        <v>0.69502314814814825</v>
      </c>
      <c r="Z3218" s="2">
        <f t="shared" si="454"/>
        <v>0.70833333333333326</v>
      </c>
      <c r="AA3218">
        <f>1</f>
        <v>1</v>
      </c>
      <c r="AB3218" s="1">
        <v>42773</v>
      </c>
      <c r="AC3218" s="13">
        <f t="shared" si="455"/>
        <v>42767</v>
      </c>
      <c r="AD3218" s="14">
        <f t="shared" si="456"/>
        <v>42773</v>
      </c>
      <c r="AE3218" s="1" t="str">
        <f t="shared" si="457"/>
        <v>Tuesday</v>
      </c>
      <c r="AF3218" s="2">
        <v>0.70258101851851851</v>
      </c>
      <c r="AG3218" s="2">
        <f t="shared" si="458"/>
        <v>0.70833333333333326</v>
      </c>
      <c r="AH3218" t="s">
        <v>27</v>
      </c>
    </row>
    <row r="3219" spans="1:34" x14ac:dyDescent="0.2">
      <c r="A3219">
        <v>563412</v>
      </c>
      <c r="B3219" t="s">
        <v>20</v>
      </c>
      <c r="C3219" t="s">
        <v>45</v>
      </c>
      <c r="D3219" t="s">
        <v>46</v>
      </c>
      <c r="E3219">
        <v>60043</v>
      </c>
      <c r="F3219" t="s">
        <v>23</v>
      </c>
      <c r="G3219" t="s">
        <v>24</v>
      </c>
      <c r="H3219">
        <v>217</v>
      </c>
      <c r="I3219" t="s">
        <v>47</v>
      </c>
      <c r="J3219">
        <f>VLOOKUP(I3219,[1]Key!$A$1:$C$72,2,FALSE)</f>
        <v>43.049230000000001</v>
      </c>
      <c r="K3219">
        <f>VLOOKUP(I3219,[1]Key!$A$1:$C$72,3,FALSE)</f>
        <v>-87.911940000000001</v>
      </c>
      <c r="L3219" t="s">
        <v>33</v>
      </c>
      <c r="M3219">
        <f>VLOOKUP(L3219,[1]Key!$A$1:$C$72,2,FALSE)</f>
        <v>43.034619999999997</v>
      </c>
      <c r="N3219">
        <f>VLOOKUP(L3219,[1]Key!$A$1:$C$72,3,FALSE)</f>
        <v>-87.917500000000004</v>
      </c>
      <c r="O3219">
        <v>13</v>
      </c>
      <c r="P3219">
        <v>0</v>
      </c>
      <c r="Q3219">
        <v>2</v>
      </c>
      <c r="R3219">
        <v>1.9</v>
      </c>
      <c r="S3219">
        <v>78</v>
      </c>
      <c r="T3219">
        <f t="shared" si="450"/>
        <v>-1</v>
      </c>
      <c r="U3219" s="1">
        <v>42773</v>
      </c>
      <c r="V3219" s="13">
        <f t="shared" si="451"/>
        <v>42767</v>
      </c>
      <c r="W3219" s="14">
        <f t="shared" si="452"/>
        <v>42773</v>
      </c>
      <c r="X3219" s="1" t="str">
        <f t="shared" si="453"/>
        <v>Tuesday</v>
      </c>
      <c r="Y3219" s="2">
        <v>0.72171296296296295</v>
      </c>
      <c r="Z3219" s="2">
        <f t="shared" si="454"/>
        <v>0.70833333333333326</v>
      </c>
      <c r="AA3219">
        <f>1</f>
        <v>1</v>
      </c>
      <c r="AB3219" s="1">
        <v>42773</v>
      </c>
      <c r="AC3219" s="13">
        <f t="shared" si="455"/>
        <v>42767</v>
      </c>
      <c r="AD3219" s="14">
        <f t="shared" si="456"/>
        <v>42773</v>
      </c>
      <c r="AE3219" s="1" t="str">
        <f t="shared" si="457"/>
        <v>Tuesday</v>
      </c>
      <c r="AF3219" s="2">
        <v>0.73081018518518526</v>
      </c>
      <c r="AG3219" s="2">
        <f t="shared" si="458"/>
        <v>0.75</v>
      </c>
      <c r="AH3219" t="s">
        <v>27</v>
      </c>
    </row>
    <row r="3220" spans="1:34" x14ac:dyDescent="0.2">
      <c r="A3220">
        <v>1257756</v>
      </c>
      <c r="B3220" t="s">
        <v>20</v>
      </c>
      <c r="C3220" t="s">
        <v>28</v>
      </c>
      <c r="D3220" t="s">
        <v>22</v>
      </c>
      <c r="E3220">
        <v>53204</v>
      </c>
      <c r="F3220" t="s">
        <v>23</v>
      </c>
      <c r="G3220" t="s">
        <v>24</v>
      </c>
      <c r="H3220">
        <v>5588</v>
      </c>
      <c r="I3220" t="s">
        <v>41</v>
      </c>
      <c r="J3220">
        <f>VLOOKUP(I3220,[1]Key!$A$1:$C$72,2,FALSE)</f>
        <v>43.04824</v>
      </c>
      <c r="K3220">
        <f>VLOOKUP(I3220,[1]Key!$A$1:$C$72,3,FALSE)</f>
        <v>-87.904970000000006</v>
      </c>
      <c r="L3220" t="s">
        <v>40</v>
      </c>
      <c r="M3220">
        <f>VLOOKUP(L3220,[1]Key!$A$1:$C$72,2,FALSE)</f>
        <v>43.031480000000002</v>
      </c>
      <c r="N3220">
        <f>VLOOKUP(L3220,[1]Key!$A$1:$C$72,3,FALSE)</f>
        <v>-87.908169999999998</v>
      </c>
      <c r="O3220">
        <v>8</v>
      </c>
      <c r="P3220">
        <v>0</v>
      </c>
      <c r="Q3220">
        <v>1.2</v>
      </c>
      <c r="R3220">
        <v>1.1000000000000001</v>
      </c>
      <c r="S3220">
        <v>48</v>
      </c>
      <c r="T3220">
        <f t="shared" si="450"/>
        <v>-1</v>
      </c>
      <c r="U3220" s="1">
        <v>42773</v>
      </c>
      <c r="V3220" s="13">
        <f t="shared" si="451"/>
        <v>42767</v>
      </c>
      <c r="W3220" s="14">
        <f t="shared" si="452"/>
        <v>42773</v>
      </c>
      <c r="X3220" s="1" t="str">
        <f t="shared" si="453"/>
        <v>Tuesday</v>
      </c>
      <c r="Y3220" s="2">
        <v>0.74885416666666671</v>
      </c>
      <c r="Z3220" s="2">
        <f t="shared" si="454"/>
        <v>0.75</v>
      </c>
      <c r="AA3220">
        <f>1</f>
        <v>1</v>
      </c>
      <c r="AB3220" s="1">
        <v>42773</v>
      </c>
      <c r="AC3220" s="13">
        <f t="shared" si="455"/>
        <v>42767</v>
      </c>
      <c r="AD3220" s="14">
        <f t="shared" si="456"/>
        <v>42773</v>
      </c>
      <c r="AE3220" s="1" t="str">
        <f t="shared" si="457"/>
        <v>Tuesday</v>
      </c>
      <c r="AF3220" s="2">
        <v>0.75420138888888888</v>
      </c>
      <c r="AG3220" s="2">
        <f t="shared" si="458"/>
        <v>0.75</v>
      </c>
      <c r="AH3220" t="s">
        <v>27</v>
      </c>
    </row>
    <row r="3221" spans="1:34" x14ac:dyDescent="0.2">
      <c r="A3221">
        <v>1251108</v>
      </c>
      <c r="B3221" t="s">
        <v>20</v>
      </c>
      <c r="C3221" t="s">
        <v>110</v>
      </c>
      <c r="D3221" t="s">
        <v>22</v>
      </c>
      <c r="E3221">
        <v>54913</v>
      </c>
      <c r="F3221" t="s">
        <v>23</v>
      </c>
      <c r="G3221" t="s">
        <v>97</v>
      </c>
      <c r="H3221">
        <v>11147</v>
      </c>
      <c r="I3221" t="s">
        <v>78</v>
      </c>
      <c r="J3221">
        <f>VLOOKUP(I3221,[1]Key!$A$1:$C$72,2,FALSE)</f>
        <v>43.060250000000003</v>
      </c>
      <c r="K3221">
        <f>VLOOKUP(I3221,[1]Key!$A$1:$C$72,3,FALSE)</f>
        <v>-87.892169999999993</v>
      </c>
      <c r="L3221" t="s">
        <v>81</v>
      </c>
      <c r="M3221">
        <f>VLOOKUP(L3221,[1]Key!$A$1:$C$72,2,FALSE)</f>
        <v>43.06033</v>
      </c>
      <c r="N3221">
        <f>VLOOKUP(L3221,[1]Key!$A$1:$C$72,3,FALSE)</f>
        <v>-87.89546</v>
      </c>
      <c r="O3221">
        <v>2</v>
      </c>
      <c r="P3221">
        <v>0</v>
      </c>
      <c r="Q3221">
        <v>0.3</v>
      </c>
      <c r="R3221">
        <v>0.3</v>
      </c>
      <c r="S3221">
        <v>12</v>
      </c>
      <c r="T3221">
        <f t="shared" si="450"/>
        <v>-1</v>
      </c>
      <c r="U3221" s="1">
        <v>42773</v>
      </c>
      <c r="V3221" s="13">
        <f t="shared" si="451"/>
        <v>42767</v>
      </c>
      <c r="W3221" s="14">
        <f t="shared" si="452"/>
        <v>42773</v>
      </c>
      <c r="X3221" s="1" t="str">
        <f t="shared" si="453"/>
        <v>Tuesday</v>
      </c>
      <c r="Y3221" s="2">
        <v>0.80403935185185194</v>
      </c>
      <c r="Z3221" s="2">
        <f t="shared" si="454"/>
        <v>0.79166666666666663</v>
      </c>
      <c r="AA3221">
        <f>1</f>
        <v>1</v>
      </c>
      <c r="AB3221" s="1">
        <v>42773</v>
      </c>
      <c r="AC3221" s="13">
        <f t="shared" si="455"/>
        <v>42767</v>
      </c>
      <c r="AD3221" s="14">
        <f t="shared" si="456"/>
        <v>42773</v>
      </c>
      <c r="AE3221" s="1" t="str">
        <f t="shared" si="457"/>
        <v>Tuesday</v>
      </c>
      <c r="AF3221" s="2">
        <v>0.80513888888888896</v>
      </c>
      <c r="AG3221" s="2">
        <f t="shared" si="458"/>
        <v>0.79166666666666663</v>
      </c>
      <c r="AH3221" t="s">
        <v>27</v>
      </c>
    </row>
    <row r="3222" spans="1:34" x14ac:dyDescent="0.2">
      <c r="A3222">
        <v>1360169</v>
      </c>
      <c r="B3222" t="s">
        <v>20</v>
      </c>
      <c r="C3222" t="s">
        <v>106</v>
      </c>
      <c r="D3222" t="s">
        <v>22</v>
      </c>
      <c r="E3222">
        <v>53121</v>
      </c>
      <c r="F3222" t="s">
        <v>23</v>
      </c>
      <c r="G3222" t="s">
        <v>24</v>
      </c>
      <c r="H3222">
        <v>145</v>
      </c>
      <c r="I3222" t="s">
        <v>81</v>
      </c>
      <c r="J3222">
        <f>VLOOKUP(I3222,[1]Key!$A$1:$C$72,2,FALSE)</f>
        <v>43.06033</v>
      </c>
      <c r="K3222">
        <f>VLOOKUP(I3222,[1]Key!$A$1:$C$72,3,FALSE)</f>
        <v>-87.89546</v>
      </c>
      <c r="L3222" t="s">
        <v>78</v>
      </c>
      <c r="M3222">
        <f>VLOOKUP(L3222,[1]Key!$A$1:$C$72,2,FALSE)</f>
        <v>43.060250000000003</v>
      </c>
      <c r="N3222">
        <f>VLOOKUP(L3222,[1]Key!$A$1:$C$72,3,FALSE)</f>
        <v>-87.892169999999993</v>
      </c>
      <c r="O3222">
        <v>1</v>
      </c>
      <c r="P3222">
        <v>0</v>
      </c>
      <c r="Q3222">
        <v>0.2</v>
      </c>
      <c r="R3222">
        <v>0.1</v>
      </c>
      <c r="S3222">
        <v>6</v>
      </c>
      <c r="T3222">
        <f t="shared" si="450"/>
        <v>-1</v>
      </c>
      <c r="U3222" s="1">
        <v>42773</v>
      </c>
      <c r="V3222" s="13">
        <f t="shared" si="451"/>
        <v>42767</v>
      </c>
      <c r="W3222" s="14">
        <f t="shared" si="452"/>
        <v>42773</v>
      </c>
      <c r="X3222" s="1" t="str">
        <f t="shared" si="453"/>
        <v>Tuesday</v>
      </c>
      <c r="Y3222" s="2">
        <v>0.93645833333333339</v>
      </c>
      <c r="Z3222" s="2">
        <f t="shared" si="454"/>
        <v>0.91666666666666663</v>
      </c>
      <c r="AA3222">
        <f>1</f>
        <v>1</v>
      </c>
      <c r="AB3222" s="1">
        <v>42773</v>
      </c>
      <c r="AC3222" s="13">
        <f t="shared" si="455"/>
        <v>42767</v>
      </c>
      <c r="AD3222" s="14">
        <f t="shared" si="456"/>
        <v>42773</v>
      </c>
      <c r="AE3222" s="1" t="str">
        <f t="shared" si="457"/>
        <v>Tuesday</v>
      </c>
      <c r="AF3222" s="2">
        <v>0.93708333333333327</v>
      </c>
      <c r="AG3222" s="2">
        <f t="shared" si="458"/>
        <v>0.91666666666666663</v>
      </c>
      <c r="AH3222" t="s">
        <v>27</v>
      </c>
    </row>
    <row r="3223" spans="1:34" x14ac:dyDescent="0.2">
      <c r="A3223">
        <v>1357250</v>
      </c>
      <c r="B3223" t="s">
        <v>20</v>
      </c>
      <c r="C3223" t="s">
        <v>28</v>
      </c>
      <c r="D3223" t="s">
        <v>22</v>
      </c>
      <c r="E3223">
        <v>53202</v>
      </c>
      <c r="F3223" t="s">
        <v>23</v>
      </c>
      <c r="G3223" t="s">
        <v>24</v>
      </c>
      <c r="H3223">
        <v>274</v>
      </c>
      <c r="I3223" t="s">
        <v>69</v>
      </c>
      <c r="J3223">
        <f>VLOOKUP(I3223,[1]Key!$A$1:$C$72,2,FALSE)</f>
        <v>43.048200000000001</v>
      </c>
      <c r="K3223">
        <f>VLOOKUP(I3223,[1]Key!$A$1:$C$72,3,FALSE)</f>
        <v>-87.900859999999994</v>
      </c>
      <c r="L3223" t="s">
        <v>43</v>
      </c>
      <c r="M3223">
        <f>VLOOKUP(L3223,[1]Key!$A$1:$C$72,2,FALSE)</f>
        <v>43.03886</v>
      </c>
      <c r="N3223">
        <f>VLOOKUP(L3223,[1]Key!$A$1:$C$72,3,FALSE)</f>
        <v>-87.902720000000002</v>
      </c>
      <c r="O3223">
        <v>4</v>
      </c>
      <c r="P3223">
        <v>0</v>
      </c>
      <c r="Q3223">
        <v>0.6</v>
      </c>
      <c r="R3223">
        <v>0.6</v>
      </c>
      <c r="S3223">
        <v>24</v>
      </c>
      <c r="T3223">
        <f t="shared" si="450"/>
        <v>-1</v>
      </c>
      <c r="U3223" s="1">
        <v>42774</v>
      </c>
      <c r="V3223" s="13">
        <f t="shared" si="451"/>
        <v>42767</v>
      </c>
      <c r="W3223" s="14">
        <f t="shared" si="452"/>
        <v>42774</v>
      </c>
      <c r="X3223" s="1" t="str">
        <f t="shared" si="453"/>
        <v>Wednesday</v>
      </c>
      <c r="Y3223" s="2">
        <v>0.27597222222222223</v>
      </c>
      <c r="Z3223" s="2">
        <f t="shared" si="454"/>
        <v>0.29166666666666663</v>
      </c>
      <c r="AA3223">
        <f>1</f>
        <v>1</v>
      </c>
      <c r="AB3223" s="1">
        <v>42774</v>
      </c>
      <c r="AC3223" s="13">
        <f t="shared" si="455"/>
        <v>42767</v>
      </c>
      <c r="AD3223" s="14">
        <f t="shared" si="456"/>
        <v>42774</v>
      </c>
      <c r="AE3223" s="1" t="str">
        <f t="shared" si="457"/>
        <v>Wednesday</v>
      </c>
      <c r="AF3223" s="2">
        <v>0.27887731481481481</v>
      </c>
      <c r="AG3223" s="2">
        <f t="shared" si="458"/>
        <v>0.29166666666666663</v>
      </c>
      <c r="AH3223" t="s">
        <v>27</v>
      </c>
    </row>
    <row r="3224" spans="1:34" x14ac:dyDescent="0.2">
      <c r="A3224">
        <v>1017964</v>
      </c>
      <c r="B3224" t="s">
        <v>20</v>
      </c>
      <c r="C3224" t="s">
        <v>28</v>
      </c>
      <c r="D3224" t="s">
        <v>22</v>
      </c>
      <c r="E3224">
        <v>53202</v>
      </c>
      <c r="F3224" t="s">
        <v>23</v>
      </c>
      <c r="G3224" t="s">
        <v>24</v>
      </c>
      <c r="H3224">
        <v>5476</v>
      </c>
      <c r="I3224" t="s">
        <v>61</v>
      </c>
      <c r="J3224">
        <f>VLOOKUP(I3224,[1]Key!$A$1:$C$72,2,FALSE)</f>
        <v>43.058619999999998</v>
      </c>
      <c r="K3224">
        <f>VLOOKUP(I3224,[1]Key!$A$1:$C$72,3,FALSE)</f>
        <v>-87.885319999999993</v>
      </c>
      <c r="L3224" t="s">
        <v>43</v>
      </c>
      <c r="M3224">
        <f>VLOOKUP(L3224,[1]Key!$A$1:$C$72,2,FALSE)</f>
        <v>43.03886</v>
      </c>
      <c r="N3224">
        <f>VLOOKUP(L3224,[1]Key!$A$1:$C$72,3,FALSE)</f>
        <v>-87.902720000000002</v>
      </c>
      <c r="O3224">
        <v>14</v>
      </c>
      <c r="P3224">
        <v>0</v>
      </c>
      <c r="Q3224">
        <v>2.1</v>
      </c>
      <c r="R3224">
        <v>2</v>
      </c>
      <c r="S3224">
        <v>84</v>
      </c>
      <c r="T3224">
        <f t="shared" si="450"/>
        <v>-1</v>
      </c>
      <c r="U3224" s="1">
        <v>42774</v>
      </c>
      <c r="V3224" s="13">
        <f t="shared" si="451"/>
        <v>42767</v>
      </c>
      <c r="W3224" s="14">
        <f t="shared" si="452"/>
        <v>42774</v>
      </c>
      <c r="X3224" s="1" t="str">
        <f t="shared" si="453"/>
        <v>Wednesday</v>
      </c>
      <c r="Y3224" s="2">
        <v>0.33542824074074074</v>
      </c>
      <c r="Z3224" s="2">
        <f t="shared" si="454"/>
        <v>0.33333333333333331</v>
      </c>
      <c r="AA3224">
        <f>1</f>
        <v>1</v>
      </c>
      <c r="AB3224" s="1">
        <v>42774</v>
      </c>
      <c r="AC3224" s="13">
        <f t="shared" si="455"/>
        <v>42767</v>
      </c>
      <c r="AD3224" s="14">
        <f t="shared" si="456"/>
        <v>42774</v>
      </c>
      <c r="AE3224" s="1" t="str">
        <f t="shared" si="457"/>
        <v>Wednesday</v>
      </c>
      <c r="AF3224" s="2">
        <v>0.34513888888888888</v>
      </c>
      <c r="AG3224" s="2">
        <f t="shared" si="458"/>
        <v>0.33333333333333331</v>
      </c>
      <c r="AH3224" t="s">
        <v>27</v>
      </c>
    </row>
    <row r="3225" spans="1:34" x14ac:dyDescent="0.2">
      <c r="A3225">
        <v>1088320</v>
      </c>
      <c r="B3225" t="s">
        <v>20</v>
      </c>
      <c r="C3225" t="s">
        <v>96</v>
      </c>
      <c r="D3225" t="s">
        <v>22</v>
      </c>
      <c r="E3225">
        <v>53202</v>
      </c>
      <c r="F3225" t="s">
        <v>23</v>
      </c>
      <c r="G3225" t="s">
        <v>24</v>
      </c>
      <c r="H3225">
        <v>952</v>
      </c>
      <c r="I3225" t="s">
        <v>69</v>
      </c>
      <c r="J3225">
        <f>VLOOKUP(I3225,[1]Key!$A$1:$C$72,2,FALSE)</f>
        <v>43.048200000000001</v>
      </c>
      <c r="K3225">
        <f>VLOOKUP(I3225,[1]Key!$A$1:$C$72,3,FALSE)</f>
        <v>-87.900859999999994</v>
      </c>
      <c r="L3225" t="s">
        <v>43</v>
      </c>
      <c r="M3225">
        <f>VLOOKUP(L3225,[1]Key!$A$1:$C$72,2,FALSE)</f>
        <v>43.03886</v>
      </c>
      <c r="N3225">
        <f>VLOOKUP(L3225,[1]Key!$A$1:$C$72,3,FALSE)</f>
        <v>-87.902720000000002</v>
      </c>
      <c r="O3225">
        <v>6</v>
      </c>
      <c r="P3225">
        <v>0</v>
      </c>
      <c r="Q3225">
        <v>0.9</v>
      </c>
      <c r="R3225">
        <v>0.9</v>
      </c>
      <c r="S3225">
        <v>36</v>
      </c>
      <c r="T3225">
        <f t="shared" si="450"/>
        <v>-1</v>
      </c>
      <c r="U3225" s="1">
        <v>42774</v>
      </c>
      <c r="V3225" s="13">
        <f t="shared" si="451"/>
        <v>42767</v>
      </c>
      <c r="W3225" s="14">
        <f t="shared" si="452"/>
        <v>42774</v>
      </c>
      <c r="X3225" s="1" t="str">
        <f t="shared" si="453"/>
        <v>Wednesday</v>
      </c>
      <c r="Y3225" s="2">
        <v>0.35859953703703701</v>
      </c>
      <c r="Z3225" s="2">
        <f t="shared" si="454"/>
        <v>0.375</v>
      </c>
      <c r="AA3225">
        <f>1</f>
        <v>1</v>
      </c>
      <c r="AB3225" s="1">
        <v>42774</v>
      </c>
      <c r="AC3225" s="13">
        <f t="shared" si="455"/>
        <v>42767</v>
      </c>
      <c r="AD3225" s="14">
        <f t="shared" si="456"/>
        <v>42774</v>
      </c>
      <c r="AE3225" s="1" t="str">
        <f t="shared" si="457"/>
        <v>Wednesday</v>
      </c>
      <c r="AF3225" s="2">
        <v>0.36318287037037034</v>
      </c>
      <c r="AG3225" s="2">
        <f t="shared" si="458"/>
        <v>0.375</v>
      </c>
      <c r="AH3225" t="s">
        <v>27</v>
      </c>
    </row>
    <row r="3226" spans="1:34" x14ac:dyDescent="0.2">
      <c r="A3226">
        <v>550946</v>
      </c>
      <c r="B3226" t="s">
        <v>20</v>
      </c>
      <c r="C3226" t="s">
        <v>28</v>
      </c>
      <c r="D3226" t="s">
        <v>22</v>
      </c>
      <c r="E3226">
        <v>53202</v>
      </c>
      <c r="F3226" t="s">
        <v>23</v>
      </c>
      <c r="G3226" t="s">
        <v>24</v>
      </c>
      <c r="H3226">
        <v>5444</v>
      </c>
      <c r="I3226" t="s">
        <v>31</v>
      </c>
      <c r="J3226">
        <f>VLOOKUP(I3226,[1]Key!$A$1:$C$72,2,FALSE)</f>
        <v>43.03519</v>
      </c>
      <c r="K3226">
        <f>VLOOKUP(I3226,[1]Key!$A$1:$C$72,3,FALSE)</f>
        <v>-87.907390000000007</v>
      </c>
      <c r="L3226" t="s">
        <v>33</v>
      </c>
      <c r="M3226">
        <f>VLOOKUP(L3226,[1]Key!$A$1:$C$72,2,FALSE)</f>
        <v>43.034619999999997</v>
      </c>
      <c r="N3226">
        <f>VLOOKUP(L3226,[1]Key!$A$1:$C$72,3,FALSE)</f>
        <v>-87.917500000000004</v>
      </c>
      <c r="O3226">
        <v>11</v>
      </c>
      <c r="P3226">
        <v>0</v>
      </c>
      <c r="Q3226">
        <v>1.7</v>
      </c>
      <c r="R3226">
        <v>1.6</v>
      </c>
      <c r="S3226">
        <v>66</v>
      </c>
      <c r="T3226">
        <f t="shared" si="450"/>
        <v>-1</v>
      </c>
      <c r="U3226" s="1">
        <v>42774</v>
      </c>
      <c r="V3226" s="13">
        <f t="shared" si="451"/>
        <v>42767</v>
      </c>
      <c r="W3226" s="14">
        <f t="shared" si="452"/>
        <v>42774</v>
      </c>
      <c r="X3226" s="1" t="str">
        <f t="shared" si="453"/>
        <v>Wednesday</v>
      </c>
      <c r="Y3226" s="2">
        <v>0.36554398148148143</v>
      </c>
      <c r="Z3226" s="2">
        <f t="shared" si="454"/>
        <v>0.375</v>
      </c>
      <c r="AA3226">
        <f>1</f>
        <v>1</v>
      </c>
      <c r="AB3226" s="1">
        <v>42774</v>
      </c>
      <c r="AC3226" s="13">
        <f t="shared" si="455"/>
        <v>42767</v>
      </c>
      <c r="AD3226" s="14">
        <f t="shared" si="456"/>
        <v>42774</v>
      </c>
      <c r="AE3226" s="1" t="str">
        <f t="shared" si="457"/>
        <v>Wednesday</v>
      </c>
      <c r="AF3226" s="2">
        <v>0.37304398148148149</v>
      </c>
      <c r="AG3226" s="2">
        <f t="shared" si="458"/>
        <v>0.375</v>
      </c>
      <c r="AH3226" t="s">
        <v>27</v>
      </c>
    </row>
    <row r="3227" spans="1:34" x14ac:dyDescent="0.2">
      <c r="A3227">
        <v>545427</v>
      </c>
      <c r="B3227" t="s">
        <v>20</v>
      </c>
      <c r="C3227" t="s">
        <v>28</v>
      </c>
      <c r="D3227" t="s">
        <v>22</v>
      </c>
      <c r="E3227">
        <v>53211</v>
      </c>
      <c r="F3227" t="s">
        <v>23</v>
      </c>
      <c r="G3227" t="s">
        <v>24</v>
      </c>
      <c r="H3227">
        <v>11125</v>
      </c>
      <c r="I3227" t="s">
        <v>32</v>
      </c>
      <c r="J3227">
        <f>VLOOKUP(I3227,[1]Key!$A$1:$C$72,2,FALSE)</f>
        <v>43.038719999999998</v>
      </c>
      <c r="K3227">
        <f>VLOOKUP(I3227,[1]Key!$A$1:$C$72,3,FALSE)</f>
        <v>-87.905339999999995</v>
      </c>
      <c r="L3227" t="s">
        <v>31</v>
      </c>
      <c r="M3227">
        <f>VLOOKUP(L3227,[1]Key!$A$1:$C$72,2,FALSE)</f>
        <v>43.03519</v>
      </c>
      <c r="N3227">
        <f>VLOOKUP(L3227,[1]Key!$A$1:$C$72,3,FALSE)</f>
        <v>-87.907390000000007</v>
      </c>
      <c r="O3227">
        <v>4</v>
      </c>
      <c r="P3227">
        <v>0</v>
      </c>
      <c r="Q3227">
        <v>0.6</v>
      </c>
      <c r="R3227">
        <v>0.6</v>
      </c>
      <c r="S3227">
        <v>24</v>
      </c>
      <c r="T3227">
        <f t="shared" si="450"/>
        <v>-1</v>
      </c>
      <c r="U3227" s="1">
        <v>42774</v>
      </c>
      <c r="V3227" s="13">
        <f t="shared" si="451"/>
        <v>42767</v>
      </c>
      <c r="W3227" s="14">
        <f t="shared" si="452"/>
        <v>42774</v>
      </c>
      <c r="X3227" s="1" t="str">
        <f t="shared" si="453"/>
        <v>Wednesday</v>
      </c>
      <c r="Y3227" s="2">
        <v>0.63390046296296299</v>
      </c>
      <c r="Z3227" s="2">
        <f t="shared" si="454"/>
        <v>0.625</v>
      </c>
      <c r="AA3227">
        <f>1</f>
        <v>1</v>
      </c>
      <c r="AB3227" s="1">
        <v>42774</v>
      </c>
      <c r="AC3227" s="13">
        <f t="shared" si="455"/>
        <v>42767</v>
      </c>
      <c r="AD3227" s="14">
        <f t="shared" si="456"/>
        <v>42774</v>
      </c>
      <c r="AE3227" s="1" t="str">
        <f t="shared" si="457"/>
        <v>Wednesday</v>
      </c>
      <c r="AF3227" s="2">
        <v>0.63642361111111112</v>
      </c>
      <c r="AG3227" s="2">
        <f t="shared" si="458"/>
        <v>0.625</v>
      </c>
      <c r="AH3227" t="s">
        <v>27</v>
      </c>
    </row>
    <row r="3228" spans="1:34" x14ac:dyDescent="0.2">
      <c r="A3228">
        <v>1276651</v>
      </c>
      <c r="B3228" t="s">
        <v>20</v>
      </c>
      <c r="C3228" t="s">
        <v>28</v>
      </c>
      <c r="D3228" t="s">
        <v>22</v>
      </c>
      <c r="E3228">
        <v>53211</v>
      </c>
      <c r="F3228" t="s">
        <v>23</v>
      </c>
      <c r="G3228" t="s">
        <v>24</v>
      </c>
      <c r="H3228">
        <v>957</v>
      </c>
      <c r="I3228" t="s">
        <v>50</v>
      </c>
      <c r="J3228">
        <f>VLOOKUP(I3228,[1]Key!$A$1:$C$72,2,FALSE)</f>
        <v>43.052549999999997</v>
      </c>
      <c r="K3228">
        <f>VLOOKUP(I3228,[1]Key!$A$1:$C$72,3,FALSE)</f>
        <v>-87.909329999999997</v>
      </c>
      <c r="L3228" t="s">
        <v>87</v>
      </c>
      <c r="M3228">
        <f>VLOOKUP(L3228,[1]Key!$A$1:$C$72,2,FALSE)</f>
        <v>43.077359999999999</v>
      </c>
      <c r="N3228">
        <f>VLOOKUP(L3228,[1]Key!$A$1:$C$72,3,FALSE)</f>
        <v>-87.880769999999998</v>
      </c>
      <c r="O3228">
        <v>20</v>
      </c>
      <c r="P3228">
        <v>0</v>
      </c>
      <c r="Q3228">
        <v>3</v>
      </c>
      <c r="R3228">
        <v>2.9</v>
      </c>
      <c r="S3228">
        <v>120</v>
      </c>
      <c r="T3228">
        <f t="shared" si="450"/>
        <v>-1</v>
      </c>
      <c r="U3228" s="1">
        <v>42774</v>
      </c>
      <c r="V3228" s="13">
        <f t="shared" si="451"/>
        <v>42767</v>
      </c>
      <c r="W3228" s="14">
        <f t="shared" si="452"/>
        <v>42774</v>
      </c>
      <c r="X3228" s="1" t="str">
        <f t="shared" si="453"/>
        <v>Wednesday</v>
      </c>
      <c r="Y3228" s="2">
        <v>0.7270833333333333</v>
      </c>
      <c r="Z3228" s="2">
        <f t="shared" si="454"/>
        <v>0.70833333333333326</v>
      </c>
      <c r="AA3228">
        <f>1</f>
        <v>1</v>
      </c>
      <c r="AB3228" s="1">
        <v>42774</v>
      </c>
      <c r="AC3228" s="13">
        <f t="shared" si="455"/>
        <v>42767</v>
      </c>
      <c r="AD3228" s="14">
        <f t="shared" si="456"/>
        <v>42774</v>
      </c>
      <c r="AE3228" s="1" t="str">
        <f t="shared" si="457"/>
        <v>Wednesday</v>
      </c>
      <c r="AF3228" s="2">
        <v>0.74135416666666665</v>
      </c>
      <c r="AG3228" s="2">
        <f t="shared" si="458"/>
        <v>0.75</v>
      </c>
      <c r="AH3228" t="s">
        <v>27</v>
      </c>
    </row>
    <row r="3229" spans="1:34" x14ac:dyDescent="0.2">
      <c r="A3229">
        <v>1244268</v>
      </c>
      <c r="B3229" t="s">
        <v>20</v>
      </c>
      <c r="C3229" t="s">
        <v>102</v>
      </c>
      <c r="D3229" t="s">
        <v>22</v>
      </c>
      <c r="E3229">
        <v>53211</v>
      </c>
      <c r="F3229" t="s">
        <v>23</v>
      </c>
      <c r="G3229" t="s">
        <v>108</v>
      </c>
      <c r="H3229">
        <v>11154</v>
      </c>
      <c r="I3229" t="s">
        <v>71</v>
      </c>
      <c r="J3229">
        <f>VLOOKUP(I3229,[1]Key!$A$1:$C$72,2,FALSE)</f>
        <v>43.060296999999998</v>
      </c>
      <c r="K3229">
        <f>VLOOKUP(I3229,[1]Key!$A$1:$C$72,3,FALSE)</f>
        <v>-87.913150000000002</v>
      </c>
      <c r="L3229" t="s">
        <v>30</v>
      </c>
      <c r="M3229">
        <f>VLOOKUP(L3229,[1]Key!$A$1:$C$72,2,FALSE)</f>
        <v>43.05847</v>
      </c>
      <c r="N3229">
        <f>VLOOKUP(L3229,[1]Key!$A$1:$C$72,3,FALSE)</f>
        <v>-87.898079999999993</v>
      </c>
      <c r="O3229">
        <v>7</v>
      </c>
      <c r="P3229">
        <v>2</v>
      </c>
      <c r="Q3229">
        <v>1.1000000000000001</v>
      </c>
      <c r="R3229">
        <v>1</v>
      </c>
      <c r="S3229">
        <v>42</v>
      </c>
      <c r="T3229">
        <f t="shared" si="450"/>
        <v>-1</v>
      </c>
      <c r="U3229" s="1">
        <v>42774</v>
      </c>
      <c r="V3229" s="13">
        <f t="shared" si="451"/>
        <v>42767</v>
      </c>
      <c r="W3229" s="14">
        <f t="shared" si="452"/>
        <v>42774</v>
      </c>
      <c r="X3229" s="1" t="str">
        <f t="shared" si="453"/>
        <v>Wednesday</v>
      </c>
      <c r="Y3229" s="2">
        <v>0.72825231481481489</v>
      </c>
      <c r="Z3229" s="2">
        <f t="shared" si="454"/>
        <v>0.70833333333333326</v>
      </c>
      <c r="AA3229">
        <f>1</f>
        <v>1</v>
      </c>
      <c r="AB3229" s="1">
        <v>42774</v>
      </c>
      <c r="AC3229" s="13">
        <f t="shared" si="455"/>
        <v>42767</v>
      </c>
      <c r="AD3229" s="14">
        <f t="shared" si="456"/>
        <v>42774</v>
      </c>
      <c r="AE3229" s="1" t="str">
        <f t="shared" si="457"/>
        <v>Wednesday</v>
      </c>
      <c r="AF3229" s="2">
        <v>0.73283564814814817</v>
      </c>
      <c r="AG3229" s="2">
        <f t="shared" si="458"/>
        <v>0.75</v>
      </c>
      <c r="AH3229" t="s">
        <v>27</v>
      </c>
    </row>
    <row r="3230" spans="1:34" x14ac:dyDescent="0.2">
      <c r="A3230">
        <v>1088320</v>
      </c>
      <c r="B3230" t="s">
        <v>20</v>
      </c>
      <c r="C3230" t="s">
        <v>96</v>
      </c>
      <c r="D3230" t="s">
        <v>22</v>
      </c>
      <c r="E3230">
        <v>53202</v>
      </c>
      <c r="F3230" t="s">
        <v>23</v>
      </c>
      <c r="G3230" t="s">
        <v>24</v>
      </c>
      <c r="H3230">
        <v>108</v>
      </c>
      <c r="I3230" t="s">
        <v>43</v>
      </c>
      <c r="J3230">
        <f>VLOOKUP(I3230,[1]Key!$A$1:$C$72,2,FALSE)</f>
        <v>43.03886</v>
      </c>
      <c r="K3230">
        <f>VLOOKUP(I3230,[1]Key!$A$1:$C$72,3,FALSE)</f>
        <v>-87.902720000000002</v>
      </c>
      <c r="L3230" t="s">
        <v>68</v>
      </c>
      <c r="M3230">
        <f>VLOOKUP(L3230,[1]Key!$A$1:$C$72,2,FALSE)</f>
        <v>43.04804</v>
      </c>
      <c r="N3230">
        <f>VLOOKUP(L3230,[1]Key!$A$1:$C$72,3,FALSE)</f>
        <v>-87.896720000000002</v>
      </c>
      <c r="O3230">
        <v>9</v>
      </c>
      <c r="P3230">
        <v>0</v>
      </c>
      <c r="Q3230">
        <v>1.4</v>
      </c>
      <c r="R3230">
        <v>1.3</v>
      </c>
      <c r="S3230">
        <v>54</v>
      </c>
      <c r="T3230">
        <f t="shared" si="450"/>
        <v>-1</v>
      </c>
      <c r="U3230" s="1">
        <v>42774</v>
      </c>
      <c r="V3230" s="13">
        <f t="shared" si="451"/>
        <v>42767</v>
      </c>
      <c r="W3230" s="14">
        <f t="shared" si="452"/>
        <v>42774</v>
      </c>
      <c r="X3230" s="1" t="str">
        <f t="shared" si="453"/>
        <v>Wednesday</v>
      </c>
      <c r="Y3230" s="2">
        <v>0.73105324074074074</v>
      </c>
      <c r="Z3230" s="2">
        <f t="shared" si="454"/>
        <v>0.75</v>
      </c>
      <c r="AA3230">
        <f>1</f>
        <v>1</v>
      </c>
      <c r="AB3230" s="1">
        <v>42774</v>
      </c>
      <c r="AC3230" s="13">
        <f t="shared" si="455"/>
        <v>42767</v>
      </c>
      <c r="AD3230" s="14">
        <f t="shared" si="456"/>
        <v>42774</v>
      </c>
      <c r="AE3230" s="1" t="str">
        <f t="shared" si="457"/>
        <v>Wednesday</v>
      </c>
      <c r="AF3230" s="2">
        <v>0.7371875</v>
      </c>
      <c r="AG3230" s="2">
        <f t="shared" si="458"/>
        <v>0.75</v>
      </c>
      <c r="AH3230" t="s">
        <v>27</v>
      </c>
    </row>
    <row r="3231" spans="1:34" x14ac:dyDescent="0.2">
      <c r="A3231">
        <v>1137916</v>
      </c>
      <c r="B3231" t="s">
        <v>20</v>
      </c>
      <c r="C3231" t="s">
        <v>100</v>
      </c>
      <c r="D3231" t="s">
        <v>22</v>
      </c>
      <c r="E3231">
        <v>53202</v>
      </c>
      <c r="F3231" t="s">
        <v>23</v>
      </c>
      <c r="G3231" t="s">
        <v>24</v>
      </c>
      <c r="H3231">
        <v>5533</v>
      </c>
      <c r="I3231" t="s">
        <v>36</v>
      </c>
      <c r="J3231">
        <f>VLOOKUP(I3231,[1]Key!$A$1:$C$72,2,FALSE)</f>
        <v>43.038580000000003</v>
      </c>
      <c r="K3231">
        <f>VLOOKUP(I3231,[1]Key!$A$1:$C$72,3,FALSE)</f>
        <v>-87.90934</v>
      </c>
      <c r="L3231" t="s">
        <v>32</v>
      </c>
      <c r="M3231">
        <f>VLOOKUP(L3231,[1]Key!$A$1:$C$72,2,FALSE)</f>
        <v>43.038719999999998</v>
      </c>
      <c r="N3231">
        <f>VLOOKUP(L3231,[1]Key!$A$1:$C$72,3,FALSE)</f>
        <v>-87.905339999999995</v>
      </c>
      <c r="O3231">
        <v>3</v>
      </c>
      <c r="P3231">
        <v>0</v>
      </c>
      <c r="Q3231">
        <v>0.5</v>
      </c>
      <c r="R3231">
        <v>0.4</v>
      </c>
      <c r="S3231">
        <v>18</v>
      </c>
      <c r="T3231">
        <f t="shared" si="450"/>
        <v>-1</v>
      </c>
      <c r="U3231" s="1">
        <v>42774</v>
      </c>
      <c r="V3231" s="13">
        <f t="shared" si="451"/>
        <v>42767</v>
      </c>
      <c r="W3231" s="14">
        <f t="shared" si="452"/>
        <v>42774</v>
      </c>
      <c r="X3231" s="1" t="str">
        <f t="shared" si="453"/>
        <v>Wednesday</v>
      </c>
      <c r="Y3231" s="2">
        <v>0.76215277777777779</v>
      </c>
      <c r="Z3231" s="2">
        <f t="shared" si="454"/>
        <v>0.75</v>
      </c>
      <c r="AA3231">
        <f>1</f>
        <v>1</v>
      </c>
      <c r="AB3231" s="1">
        <v>42774</v>
      </c>
      <c r="AC3231" s="13">
        <f t="shared" si="455"/>
        <v>42767</v>
      </c>
      <c r="AD3231" s="14">
        <f t="shared" si="456"/>
        <v>42774</v>
      </c>
      <c r="AE3231" s="1" t="str">
        <f t="shared" si="457"/>
        <v>Wednesday</v>
      </c>
      <c r="AF3231" s="2">
        <v>0.76398148148148148</v>
      </c>
      <c r="AG3231" s="2">
        <f t="shared" si="458"/>
        <v>0.75</v>
      </c>
      <c r="AH3231" t="s">
        <v>27</v>
      </c>
    </row>
    <row r="3232" spans="1:34" x14ac:dyDescent="0.2">
      <c r="A3232">
        <v>1379329</v>
      </c>
      <c r="B3232" t="s">
        <v>20</v>
      </c>
      <c r="C3232" t="s">
        <v>28</v>
      </c>
      <c r="D3232" t="s">
        <v>22</v>
      </c>
      <c r="E3232">
        <v>53233</v>
      </c>
      <c r="F3232" t="s">
        <v>23</v>
      </c>
      <c r="G3232" t="s">
        <v>24</v>
      </c>
      <c r="H3232">
        <v>11080</v>
      </c>
      <c r="I3232" t="s">
        <v>44</v>
      </c>
      <c r="J3232">
        <f>VLOOKUP(I3232,[1]Key!$A$1:$C$72,2,FALSE)</f>
        <v>43.045712999999999</v>
      </c>
      <c r="K3232">
        <f>VLOOKUP(I3232,[1]Key!$A$1:$C$72,3,FALSE)</f>
        <v>-87.899756999999994</v>
      </c>
      <c r="L3232" t="s">
        <v>65</v>
      </c>
      <c r="M3232">
        <f>VLOOKUP(L3232,[1]Key!$A$1:$C$72,2,FALSE)</f>
        <v>43.060786</v>
      </c>
      <c r="N3232">
        <f>VLOOKUP(L3232,[1]Key!$A$1:$C$72,3,FALSE)</f>
        <v>-87.883825999999999</v>
      </c>
      <c r="O3232">
        <v>8</v>
      </c>
      <c r="P3232">
        <v>0</v>
      </c>
      <c r="Q3232">
        <v>1.2</v>
      </c>
      <c r="R3232">
        <v>1.1000000000000001</v>
      </c>
      <c r="S3232">
        <v>48</v>
      </c>
      <c r="T3232">
        <f t="shared" si="450"/>
        <v>-1</v>
      </c>
      <c r="U3232" s="1">
        <v>42775</v>
      </c>
      <c r="V3232" s="13">
        <f t="shared" si="451"/>
        <v>42767</v>
      </c>
      <c r="W3232" s="14">
        <f t="shared" si="452"/>
        <v>42775</v>
      </c>
      <c r="X3232" s="1" t="str">
        <f t="shared" si="453"/>
        <v>Thursday</v>
      </c>
      <c r="Y3232" s="2">
        <v>0.27534722222222224</v>
      </c>
      <c r="Z3232" s="2">
        <f t="shared" si="454"/>
        <v>0.29166666666666663</v>
      </c>
      <c r="AA3232">
        <f>1</f>
        <v>1</v>
      </c>
      <c r="AB3232" s="1">
        <v>42775</v>
      </c>
      <c r="AC3232" s="13">
        <f t="shared" si="455"/>
        <v>42767</v>
      </c>
      <c r="AD3232" s="14">
        <f t="shared" si="456"/>
        <v>42775</v>
      </c>
      <c r="AE3232" s="1" t="str">
        <f t="shared" si="457"/>
        <v>Thursday</v>
      </c>
      <c r="AF3232" s="2">
        <v>0.28089120370370368</v>
      </c>
      <c r="AG3232" s="2">
        <f t="shared" si="458"/>
        <v>0.29166666666666663</v>
      </c>
      <c r="AH3232" t="s">
        <v>27</v>
      </c>
    </row>
    <row r="3233" spans="1:34" x14ac:dyDescent="0.2">
      <c r="A3233">
        <v>1435377</v>
      </c>
      <c r="B3233" t="s">
        <v>20</v>
      </c>
      <c r="C3233" t="s">
        <v>28</v>
      </c>
      <c r="D3233" t="s">
        <v>22</v>
      </c>
      <c r="E3233">
        <v>53233</v>
      </c>
      <c r="F3233" t="s">
        <v>23</v>
      </c>
      <c r="G3233" t="s">
        <v>24</v>
      </c>
      <c r="H3233">
        <v>86</v>
      </c>
      <c r="I3233" t="s">
        <v>74</v>
      </c>
      <c r="J3233">
        <f>VLOOKUP(I3233,[1]Key!$A$1:$C$72,2,FALSE)</f>
        <v>43.040154000000001</v>
      </c>
      <c r="K3233">
        <f>VLOOKUP(I3233,[1]Key!$A$1:$C$72,3,FALSE)</f>
        <v>-87.932113000000001</v>
      </c>
      <c r="L3233" t="s">
        <v>47</v>
      </c>
      <c r="M3233">
        <f>VLOOKUP(L3233,[1]Key!$A$1:$C$72,2,FALSE)</f>
        <v>43.049230000000001</v>
      </c>
      <c r="N3233">
        <f>VLOOKUP(L3233,[1]Key!$A$1:$C$72,3,FALSE)</f>
        <v>-87.911940000000001</v>
      </c>
      <c r="O3233">
        <v>12</v>
      </c>
      <c r="P3233">
        <v>0</v>
      </c>
      <c r="Q3233">
        <v>1.8</v>
      </c>
      <c r="R3233">
        <v>1.7</v>
      </c>
      <c r="S3233">
        <v>72</v>
      </c>
      <c r="T3233">
        <f t="shared" si="450"/>
        <v>-1</v>
      </c>
      <c r="U3233" s="1">
        <v>42775</v>
      </c>
      <c r="V3233" s="13">
        <f t="shared" si="451"/>
        <v>42767</v>
      </c>
      <c r="W3233" s="14">
        <f t="shared" si="452"/>
        <v>42775</v>
      </c>
      <c r="X3233" s="1" t="str">
        <f t="shared" si="453"/>
        <v>Thursday</v>
      </c>
      <c r="Y3233" s="2">
        <v>0.47121527777777777</v>
      </c>
      <c r="Z3233" s="2">
        <f t="shared" si="454"/>
        <v>0.45833333333333331</v>
      </c>
      <c r="AA3233">
        <f>1</f>
        <v>1</v>
      </c>
      <c r="AB3233" s="1">
        <v>42775</v>
      </c>
      <c r="AC3233" s="13">
        <f t="shared" si="455"/>
        <v>42767</v>
      </c>
      <c r="AD3233" s="14">
        <f t="shared" si="456"/>
        <v>42775</v>
      </c>
      <c r="AE3233" s="1" t="str">
        <f t="shared" si="457"/>
        <v>Thursday</v>
      </c>
      <c r="AF3233" s="2">
        <v>0.47922453703703699</v>
      </c>
      <c r="AG3233" s="2">
        <f t="shared" si="458"/>
        <v>0.5</v>
      </c>
      <c r="AH3233" t="s">
        <v>27</v>
      </c>
    </row>
    <row r="3234" spans="1:34" x14ac:dyDescent="0.2">
      <c r="A3234">
        <v>1425087</v>
      </c>
      <c r="B3234" t="s">
        <v>20</v>
      </c>
      <c r="C3234" t="s">
        <v>96</v>
      </c>
      <c r="D3234" t="s">
        <v>22</v>
      </c>
      <c r="E3234">
        <v>53212</v>
      </c>
      <c r="F3234" t="s">
        <v>23</v>
      </c>
      <c r="G3234" t="s">
        <v>24</v>
      </c>
      <c r="H3234">
        <v>5571</v>
      </c>
      <c r="I3234" t="s">
        <v>81</v>
      </c>
      <c r="J3234">
        <f>VLOOKUP(I3234,[1]Key!$A$1:$C$72,2,FALSE)</f>
        <v>43.06033</v>
      </c>
      <c r="K3234">
        <f>VLOOKUP(I3234,[1]Key!$A$1:$C$72,3,FALSE)</f>
        <v>-87.89546</v>
      </c>
      <c r="L3234" t="s">
        <v>67</v>
      </c>
      <c r="M3234">
        <f>VLOOKUP(L3234,[1]Key!$A$1:$C$72,2,FALSE)</f>
        <v>43.074890000000003</v>
      </c>
      <c r="N3234">
        <f>VLOOKUP(L3234,[1]Key!$A$1:$C$72,3,FALSE)</f>
        <v>-87.882810000000006</v>
      </c>
      <c r="O3234">
        <v>10</v>
      </c>
      <c r="P3234">
        <v>0</v>
      </c>
      <c r="Q3234">
        <v>1.5</v>
      </c>
      <c r="R3234">
        <v>1.4</v>
      </c>
      <c r="S3234">
        <v>60</v>
      </c>
      <c r="T3234">
        <f t="shared" si="450"/>
        <v>-1</v>
      </c>
      <c r="U3234" s="1">
        <v>42775</v>
      </c>
      <c r="V3234" s="13">
        <f t="shared" si="451"/>
        <v>42767</v>
      </c>
      <c r="W3234" s="14">
        <f t="shared" si="452"/>
        <v>42775</v>
      </c>
      <c r="X3234" s="1" t="str">
        <f t="shared" si="453"/>
        <v>Thursday</v>
      </c>
      <c r="Y3234" s="2">
        <v>0.49237268518518523</v>
      </c>
      <c r="Z3234" s="2">
        <f t="shared" si="454"/>
        <v>0.5</v>
      </c>
      <c r="AA3234">
        <f>1</f>
        <v>1</v>
      </c>
      <c r="AB3234" s="1">
        <v>42775</v>
      </c>
      <c r="AC3234" s="13">
        <f t="shared" si="455"/>
        <v>42767</v>
      </c>
      <c r="AD3234" s="14">
        <f t="shared" si="456"/>
        <v>42775</v>
      </c>
      <c r="AE3234" s="1" t="str">
        <f t="shared" si="457"/>
        <v>Thursday</v>
      </c>
      <c r="AF3234" s="2">
        <v>0.4997685185185185</v>
      </c>
      <c r="AG3234" s="2">
        <f t="shared" si="458"/>
        <v>0.5</v>
      </c>
      <c r="AH3234" t="s">
        <v>27</v>
      </c>
    </row>
    <row r="3235" spans="1:34" x14ac:dyDescent="0.2">
      <c r="A3235">
        <v>1265278</v>
      </c>
      <c r="B3235" t="s">
        <v>20</v>
      </c>
      <c r="C3235" t="s">
        <v>155</v>
      </c>
      <c r="D3235" t="s">
        <v>22</v>
      </c>
      <c r="E3235">
        <v>53227</v>
      </c>
      <c r="F3235" t="s">
        <v>23</v>
      </c>
      <c r="G3235" t="s">
        <v>24</v>
      </c>
      <c r="H3235">
        <v>190</v>
      </c>
      <c r="I3235" t="s">
        <v>43</v>
      </c>
      <c r="J3235">
        <f>VLOOKUP(I3235,[1]Key!$A$1:$C$72,2,FALSE)</f>
        <v>43.03886</v>
      </c>
      <c r="K3235">
        <f>VLOOKUP(I3235,[1]Key!$A$1:$C$72,3,FALSE)</f>
        <v>-87.902720000000002</v>
      </c>
      <c r="L3235" t="s">
        <v>68</v>
      </c>
      <c r="M3235">
        <f>VLOOKUP(L3235,[1]Key!$A$1:$C$72,2,FALSE)</f>
        <v>43.04804</v>
      </c>
      <c r="N3235">
        <f>VLOOKUP(L3235,[1]Key!$A$1:$C$72,3,FALSE)</f>
        <v>-87.896720000000002</v>
      </c>
      <c r="O3235">
        <v>8</v>
      </c>
      <c r="P3235">
        <v>0</v>
      </c>
      <c r="Q3235">
        <v>1.2</v>
      </c>
      <c r="R3235">
        <v>1.1000000000000001</v>
      </c>
      <c r="S3235">
        <v>48</v>
      </c>
      <c r="T3235">
        <f t="shared" si="450"/>
        <v>-1</v>
      </c>
      <c r="U3235" s="1">
        <v>42775</v>
      </c>
      <c r="V3235" s="13">
        <f t="shared" si="451"/>
        <v>42767</v>
      </c>
      <c r="W3235" s="14">
        <f t="shared" si="452"/>
        <v>42775</v>
      </c>
      <c r="X3235" s="1" t="str">
        <f t="shared" si="453"/>
        <v>Thursday</v>
      </c>
      <c r="Y3235" s="2">
        <v>0.73335648148148147</v>
      </c>
      <c r="Z3235" s="2">
        <f t="shared" si="454"/>
        <v>0.75</v>
      </c>
      <c r="AA3235">
        <f>1</f>
        <v>1</v>
      </c>
      <c r="AB3235" s="1">
        <v>42775</v>
      </c>
      <c r="AC3235" s="13">
        <f t="shared" si="455"/>
        <v>42767</v>
      </c>
      <c r="AD3235" s="14">
        <f t="shared" si="456"/>
        <v>42775</v>
      </c>
      <c r="AE3235" s="1" t="str">
        <f t="shared" si="457"/>
        <v>Thursday</v>
      </c>
      <c r="AF3235" s="2">
        <v>0.73943287037037031</v>
      </c>
      <c r="AG3235" s="2">
        <f t="shared" si="458"/>
        <v>0.75</v>
      </c>
      <c r="AH3235" t="s">
        <v>27</v>
      </c>
    </row>
    <row r="3236" spans="1:34" x14ac:dyDescent="0.2">
      <c r="A3236">
        <v>1494109</v>
      </c>
      <c r="B3236" t="s">
        <v>20</v>
      </c>
      <c r="C3236" t="s">
        <v>28</v>
      </c>
      <c r="D3236" t="s">
        <v>22</v>
      </c>
      <c r="E3236">
        <v>53233</v>
      </c>
      <c r="F3236" t="s">
        <v>23</v>
      </c>
      <c r="G3236" t="s">
        <v>24</v>
      </c>
      <c r="H3236">
        <v>5427</v>
      </c>
      <c r="I3236" t="s">
        <v>32</v>
      </c>
      <c r="J3236">
        <f>VLOOKUP(I3236,[1]Key!$A$1:$C$72,2,FALSE)</f>
        <v>43.038719999999998</v>
      </c>
      <c r="K3236">
        <f>VLOOKUP(I3236,[1]Key!$A$1:$C$72,3,FALSE)</f>
        <v>-87.905339999999995</v>
      </c>
      <c r="L3236" t="s">
        <v>73</v>
      </c>
      <c r="M3236">
        <f>VLOOKUP(L3236,[1]Key!$A$1:$C$72,2,FALSE)</f>
        <v>43.040349999999997</v>
      </c>
      <c r="N3236">
        <f>VLOOKUP(L3236,[1]Key!$A$1:$C$72,3,FALSE)</f>
        <v>-87.920760000000001</v>
      </c>
      <c r="O3236">
        <v>7</v>
      </c>
      <c r="P3236">
        <v>0</v>
      </c>
      <c r="Q3236">
        <v>1.1000000000000001</v>
      </c>
      <c r="R3236">
        <v>1</v>
      </c>
      <c r="S3236">
        <v>42</v>
      </c>
      <c r="T3236">
        <f t="shared" si="450"/>
        <v>-1</v>
      </c>
      <c r="U3236" s="1">
        <v>42775</v>
      </c>
      <c r="V3236" s="13">
        <f t="shared" si="451"/>
        <v>42767</v>
      </c>
      <c r="W3236" s="14">
        <f t="shared" si="452"/>
        <v>42775</v>
      </c>
      <c r="X3236" s="1" t="str">
        <f t="shared" si="453"/>
        <v>Thursday</v>
      </c>
      <c r="Y3236" s="2">
        <v>0.74723379629629638</v>
      </c>
      <c r="Z3236" s="2">
        <f t="shared" si="454"/>
        <v>0.75</v>
      </c>
      <c r="AA3236">
        <f>1</f>
        <v>1</v>
      </c>
      <c r="AB3236" s="1">
        <v>42775</v>
      </c>
      <c r="AC3236" s="13">
        <f t="shared" si="455"/>
        <v>42767</v>
      </c>
      <c r="AD3236" s="14">
        <f t="shared" si="456"/>
        <v>42775</v>
      </c>
      <c r="AE3236" s="1" t="str">
        <f t="shared" si="457"/>
        <v>Thursday</v>
      </c>
      <c r="AF3236" s="2">
        <v>0.7525115740740741</v>
      </c>
      <c r="AG3236" s="2">
        <f t="shared" si="458"/>
        <v>0.75</v>
      </c>
      <c r="AH3236" t="s">
        <v>27</v>
      </c>
    </row>
    <row r="3237" spans="1:34" x14ac:dyDescent="0.2">
      <c r="A3237">
        <v>1244268</v>
      </c>
      <c r="B3237" t="s">
        <v>20</v>
      </c>
      <c r="C3237" t="s">
        <v>102</v>
      </c>
      <c r="D3237" t="s">
        <v>22</v>
      </c>
      <c r="E3237">
        <v>53211</v>
      </c>
      <c r="F3237" t="s">
        <v>23</v>
      </c>
      <c r="G3237" t="s">
        <v>108</v>
      </c>
      <c r="H3237">
        <v>11135</v>
      </c>
      <c r="I3237" t="s">
        <v>63</v>
      </c>
      <c r="J3237">
        <f>VLOOKUP(I3237,[1]Key!$A$1:$C$72,2,FALSE)</f>
        <v>43.078530000000001</v>
      </c>
      <c r="K3237">
        <f>VLOOKUP(I3237,[1]Key!$A$1:$C$72,3,FALSE)</f>
        <v>-87.882620000000003</v>
      </c>
      <c r="L3237" t="s">
        <v>87</v>
      </c>
      <c r="M3237">
        <f>VLOOKUP(L3237,[1]Key!$A$1:$C$72,2,FALSE)</f>
        <v>43.077359999999999</v>
      </c>
      <c r="N3237">
        <f>VLOOKUP(L3237,[1]Key!$A$1:$C$72,3,FALSE)</f>
        <v>-87.880769999999998</v>
      </c>
      <c r="O3237">
        <v>8</v>
      </c>
      <c r="P3237">
        <v>2</v>
      </c>
      <c r="Q3237">
        <v>1.2</v>
      </c>
      <c r="R3237">
        <v>1.1000000000000001</v>
      </c>
      <c r="S3237">
        <v>48</v>
      </c>
      <c r="T3237">
        <f t="shared" si="450"/>
        <v>-1</v>
      </c>
      <c r="U3237" s="1">
        <v>42775</v>
      </c>
      <c r="V3237" s="13">
        <f t="shared" si="451"/>
        <v>42767</v>
      </c>
      <c r="W3237" s="14">
        <f t="shared" si="452"/>
        <v>42775</v>
      </c>
      <c r="X3237" s="1" t="str">
        <f t="shared" si="453"/>
        <v>Thursday</v>
      </c>
      <c r="Y3237" s="2">
        <v>0.75856481481481486</v>
      </c>
      <c r="Z3237" s="2">
        <f t="shared" si="454"/>
        <v>0.75</v>
      </c>
      <c r="AA3237">
        <f>1</f>
        <v>1</v>
      </c>
      <c r="AB3237" s="1">
        <v>42775</v>
      </c>
      <c r="AC3237" s="13">
        <f t="shared" si="455"/>
        <v>42767</v>
      </c>
      <c r="AD3237" s="14">
        <f t="shared" si="456"/>
        <v>42775</v>
      </c>
      <c r="AE3237" s="1" t="str">
        <f t="shared" si="457"/>
        <v>Thursday</v>
      </c>
      <c r="AF3237" s="2">
        <v>0.7643402777777778</v>
      </c>
      <c r="AG3237" s="2">
        <f t="shared" si="458"/>
        <v>0.75</v>
      </c>
      <c r="AH3237" t="s">
        <v>27</v>
      </c>
    </row>
    <row r="3238" spans="1:34" x14ac:dyDescent="0.2">
      <c r="A3238">
        <v>1407702</v>
      </c>
      <c r="B3238" t="s">
        <v>20</v>
      </c>
      <c r="C3238" t="s">
        <v>28</v>
      </c>
      <c r="D3238" t="s">
        <v>22</v>
      </c>
      <c r="E3238">
        <v>53202</v>
      </c>
      <c r="F3238" t="s">
        <v>23</v>
      </c>
      <c r="G3238" t="s">
        <v>24</v>
      </c>
      <c r="H3238">
        <v>5478</v>
      </c>
      <c r="I3238" t="s">
        <v>67</v>
      </c>
      <c r="J3238">
        <f>VLOOKUP(I3238,[1]Key!$A$1:$C$72,2,FALSE)</f>
        <v>43.074890000000003</v>
      </c>
      <c r="K3238">
        <f>VLOOKUP(I3238,[1]Key!$A$1:$C$72,3,FALSE)</f>
        <v>-87.882810000000006</v>
      </c>
      <c r="L3238" t="s">
        <v>77</v>
      </c>
      <c r="M3238">
        <f>VLOOKUP(L3238,[1]Key!$A$1:$C$72,2,FALSE)</f>
        <v>43.074655999999997</v>
      </c>
      <c r="N3238">
        <f>VLOOKUP(L3238,[1]Key!$A$1:$C$72,3,FALSE)</f>
        <v>-87.889011999999994</v>
      </c>
      <c r="O3238">
        <v>3</v>
      </c>
      <c r="P3238">
        <v>0</v>
      </c>
      <c r="Q3238">
        <v>0.5</v>
      </c>
      <c r="R3238">
        <v>0.4</v>
      </c>
      <c r="S3238">
        <v>18</v>
      </c>
      <c r="T3238">
        <f t="shared" si="450"/>
        <v>-1</v>
      </c>
      <c r="U3238" s="1">
        <v>42775</v>
      </c>
      <c r="V3238" s="13">
        <f t="shared" si="451"/>
        <v>42767</v>
      </c>
      <c r="W3238" s="14">
        <f t="shared" si="452"/>
        <v>42775</v>
      </c>
      <c r="X3238" s="1" t="str">
        <f t="shared" si="453"/>
        <v>Thursday</v>
      </c>
      <c r="Y3238" s="2">
        <v>0.91144675925925922</v>
      </c>
      <c r="Z3238" s="2">
        <f t="shared" si="454"/>
        <v>0.91666666666666663</v>
      </c>
      <c r="AA3238">
        <f>1</f>
        <v>1</v>
      </c>
      <c r="AB3238" s="1">
        <v>42775</v>
      </c>
      <c r="AC3238" s="13">
        <f t="shared" si="455"/>
        <v>42767</v>
      </c>
      <c r="AD3238" s="14">
        <f t="shared" si="456"/>
        <v>42775</v>
      </c>
      <c r="AE3238" s="1" t="str">
        <f t="shared" si="457"/>
        <v>Thursday</v>
      </c>
      <c r="AF3238" s="2">
        <v>0.91331018518518514</v>
      </c>
      <c r="AG3238" s="2">
        <f t="shared" si="458"/>
        <v>0.91666666666666663</v>
      </c>
      <c r="AH3238" t="s">
        <v>27</v>
      </c>
    </row>
    <row r="3239" spans="1:34" x14ac:dyDescent="0.2">
      <c r="A3239">
        <v>991895</v>
      </c>
      <c r="B3239" t="s">
        <v>20</v>
      </c>
      <c r="C3239" t="s">
        <v>187</v>
      </c>
      <c r="D3239" t="s">
        <v>22</v>
      </c>
      <c r="E3239">
        <v>53089</v>
      </c>
      <c r="F3239" t="s">
        <v>23</v>
      </c>
      <c r="G3239" t="s">
        <v>24</v>
      </c>
      <c r="H3239">
        <v>5712</v>
      </c>
      <c r="I3239" t="s">
        <v>67</v>
      </c>
      <c r="J3239">
        <f>VLOOKUP(I3239,[1]Key!$A$1:$C$72,2,FALSE)</f>
        <v>43.074890000000003</v>
      </c>
      <c r="K3239">
        <f>VLOOKUP(I3239,[1]Key!$A$1:$C$72,3,FALSE)</f>
        <v>-87.882810000000006</v>
      </c>
      <c r="L3239" t="s">
        <v>63</v>
      </c>
      <c r="M3239">
        <f>VLOOKUP(L3239,[1]Key!$A$1:$C$72,2,FALSE)</f>
        <v>43.078530000000001</v>
      </c>
      <c r="N3239">
        <f>VLOOKUP(L3239,[1]Key!$A$1:$C$72,3,FALSE)</f>
        <v>-87.882620000000003</v>
      </c>
      <c r="O3239">
        <v>2</v>
      </c>
      <c r="P3239">
        <v>0</v>
      </c>
      <c r="Q3239">
        <v>0.3</v>
      </c>
      <c r="R3239">
        <v>0.3</v>
      </c>
      <c r="S3239">
        <v>12</v>
      </c>
      <c r="T3239">
        <f t="shared" si="450"/>
        <v>-1</v>
      </c>
      <c r="U3239" s="1">
        <v>42775</v>
      </c>
      <c r="V3239" s="13">
        <f t="shared" si="451"/>
        <v>42767</v>
      </c>
      <c r="W3239" s="14">
        <f t="shared" si="452"/>
        <v>42775</v>
      </c>
      <c r="X3239" s="1" t="str">
        <f t="shared" si="453"/>
        <v>Thursday</v>
      </c>
      <c r="Y3239" s="2">
        <v>0.95572916666666663</v>
      </c>
      <c r="Z3239" s="2">
        <f t="shared" si="454"/>
        <v>0.95833333333333326</v>
      </c>
      <c r="AA3239">
        <f>1</f>
        <v>1</v>
      </c>
      <c r="AB3239" s="1">
        <v>42775</v>
      </c>
      <c r="AC3239" s="13">
        <f t="shared" si="455"/>
        <v>42767</v>
      </c>
      <c r="AD3239" s="14">
        <f t="shared" si="456"/>
        <v>42775</v>
      </c>
      <c r="AE3239" s="1" t="str">
        <f t="shared" si="457"/>
        <v>Thursday</v>
      </c>
      <c r="AF3239" s="2">
        <v>0.95743055555555545</v>
      </c>
      <c r="AG3239" s="2">
        <f t="shared" si="458"/>
        <v>0.95833333333333326</v>
      </c>
      <c r="AH3239" t="s">
        <v>27</v>
      </c>
    </row>
    <row r="3240" spans="1:34" x14ac:dyDescent="0.2">
      <c r="A3240">
        <v>1492987</v>
      </c>
      <c r="B3240" t="s">
        <v>20</v>
      </c>
      <c r="C3240" t="s">
        <v>100</v>
      </c>
      <c r="D3240" t="s">
        <v>22</v>
      </c>
      <c r="E3240">
        <v>53202</v>
      </c>
      <c r="F3240" t="s">
        <v>23</v>
      </c>
      <c r="G3240" t="s">
        <v>108</v>
      </c>
      <c r="H3240">
        <v>5531</v>
      </c>
      <c r="I3240" t="s">
        <v>29</v>
      </c>
      <c r="J3240">
        <f>VLOOKUP(I3240,[1]Key!$A$1:$C$72,2,FALSE)</f>
        <v>43.042490000000001</v>
      </c>
      <c r="K3240">
        <f>VLOOKUP(I3240,[1]Key!$A$1:$C$72,3,FALSE)</f>
        <v>-87.909959999999998</v>
      </c>
      <c r="L3240" t="s">
        <v>80</v>
      </c>
      <c r="M3240">
        <f>VLOOKUP(L3240,[1]Key!$A$1:$C$72,2,FALSE)</f>
        <v>43.052460000000004</v>
      </c>
      <c r="N3240">
        <f>VLOOKUP(L3240,[1]Key!$A$1:$C$72,3,FALSE)</f>
        <v>-87.891000000000005</v>
      </c>
      <c r="O3240">
        <v>11</v>
      </c>
      <c r="P3240">
        <v>2</v>
      </c>
      <c r="Q3240">
        <v>1.7</v>
      </c>
      <c r="R3240">
        <v>1.6</v>
      </c>
      <c r="S3240">
        <v>66</v>
      </c>
      <c r="T3240">
        <f t="shared" si="450"/>
        <v>-1</v>
      </c>
      <c r="U3240" s="1">
        <v>42776</v>
      </c>
      <c r="V3240" s="13">
        <f t="shared" si="451"/>
        <v>42767</v>
      </c>
      <c r="W3240" s="14">
        <f t="shared" si="452"/>
        <v>42776</v>
      </c>
      <c r="X3240" s="1" t="str">
        <f t="shared" si="453"/>
        <v>Friday</v>
      </c>
      <c r="Y3240" s="2">
        <v>0.35715277777777782</v>
      </c>
      <c r="Z3240" s="2">
        <f t="shared" si="454"/>
        <v>0.375</v>
      </c>
      <c r="AA3240">
        <f>1</f>
        <v>1</v>
      </c>
      <c r="AB3240" s="1">
        <v>42776</v>
      </c>
      <c r="AC3240" s="13">
        <f t="shared" si="455"/>
        <v>42767</v>
      </c>
      <c r="AD3240" s="14">
        <f t="shared" si="456"/>
        <v>42776</v>
      </c>
      <c r="AE3240" s="1" t="str">
        <f t="shared" si="457"/>
        <v>Friday</v>
      </c>
      <c r="AF3240" s="2">
        <v>0.36495370370370367</v>
      </c>
      <c r="AG3240" s="2">
        <f t="shared" si="458"/>
        <v>0.375</v>
      </c>
      <c r="AH3240" t="s">
        <v>27</v>
      </c>
    </row>
    <row r="3241" spans="1:34" x14ac:dyDescent="0.2">
      <c r="A3241">
        <v>1466945</v>
      </c>
      <c r="B3241" t="s">
        <v>20</v>
      </c>
      <c r="C3241" t="s">
        <v>28</v>
      </c>
      <c r="D3241" t="s">
        <v>22</v>
      </c>
      <c r="E3241">
        <v>53211</v>
      </c>
      <c r="F3241" t="s">
        <v>23</v>
      </c>
      <c r="G3241" t="s">
        <v>24</v>
      </c>
      <c r="H3241">
        <v>11000</v>
      </c>
      <c r="I3241" t="s">
        <v>77</v>
      </c>
      <c r="J3241">
        <f>VLOOKUP(I3241,[1]Key!$A$1:$C$72,2,FALSE)</f>
        <v>43.074655999999997</v>
      </c>
      <c r="K3241">
        <f>VLOOKUP(I3241,[1]Key!$A$1:$C$72,3,FALSE)</f>
        <v>-87.889011999999994</v>
      </c>
      <c r="L3241" t="s">
        <v>93</v>
      </c>
      <c r="M3241">
        <f>VLOOKUP(L3241,[1]Key!$A$1:$C$72,2,FALSE)</f>
        <v>43.069021999999997</v>
      </c>
      <c r="N3241">
        <f>VLOOKUP(L3241,[1]Key!$A$1:$C$72,3,FALSE)</f>
        <v>-87.887940999999998</v>
      </c>
      <c r="O3241">
        <v>9</v>
      </c>
      <c r="P3241">
        <v>0</v>
      </c>
      <c r="Q3241">
        <v>1.4</v>
      </c>
      <c r="R3241">
        <v>1.3</v>
      </c>
      <c r="S3241">
        <v>54</v>
      </c>
      <c r="T3241">
        <f t="shared" si="450"/>
        <v>-1</v>
      </c>
      <c r="U3241" s="1">
        <v>42776</v>
      </c>
      <c r="V3241" s="13">
        <f t="shared" si="451"/>
        <v>42767</v>
      </c>
      <c r="W3241" s="14">
        <f t="shared" si="452"/>
        <v>42776</v>
      </c>
      <c r="X3241" s="1" t="str">
        <f t="shared" si="453"/>
        <v>Friday</v>
      </c>
      <c r="Y3241" s="2">
        <v>0.55587962962962967</v>
      </c>
      <c r="Z3241" s="2">
        <f t="shared" si="454"/>
        <v>0.54166666666666663</v>
      </c>
      <c r="AA3241">
        <f>1</f>
        <v>1</v>
      </c>
      <c r="AB3241" s="1">
        <v>42776</v>
      </c>
      <c r="AC3241" s="13">
        <f t="shared" si="455"/>
        <v>42767</v>
      </c>
      <c r="AD3241" s="14">
        <f t="shared" si="456"/>
        <v>42776</v>
      </c>
      <c r="AE3241" s="1" t="str">
        <f t="shared" si="457"/>
        <v>Friday</v>
      </c>
      <c r="AF3241" s="2">
        <v>0.56217592592592591</v>
      </c>
      <c r="AG3241" s="2">
        <f t="shared" si="458"/>
        <v>0.54166666666666663</v>
      </c>
      <c r="AH3241" t="s">
        <v>27</v>
      </c>
    </row>
    <row r="3242" spans="1:34" x14ac:dyDescent="0.2">
      <c r="A3242">
        <v>1359140</v>
      </c>
      <c r="B3242" t="s">
        <v>20</v>
      </c>
      <c r="C3242" t="s">
        <v>125</v>
      </c>
      <c r="D3242" t="s">
        <v>22</v>
      </c>
      <c r="E3242">
        <v>53118</v>
      </c>
      <c r="F3242" t="s">
        <v>23</v>
      </c>
      <c r="G3242" t="s">
        <v>24</v>
      </c>
      <c r="H3242">
        <v>11134</v>
      </c>
      <c r="I3242" t="s">
        <v>78</v>
      </c>
      <c r="J3242">
        <f>VLOOKUP(I3242,[1]Key!$A$1:$C$72,2,FALSE)</f>
        <v>43.060250000000003</v>
      </c>
      <c r="K3242">
        <f>VLOOKUP(I3242,[1]Key!$A$1:$C$72,3,FALSE)</f>
        <v>-87.892169999999993</v>
      </c>
      <c r="L3242" t="s">
        <v>81</v>
      </c>
      <c r="M3242">
        <f>VLOOKUP(L3242,[1]Key!$A$1:$C$72,2,FALSE)</f>
        <v>43.06033</v>
      </c>
      <c r="N3242">
        <f>VLOOKUP(L3242,[1]Key!$A$1:$C$72,3,FALSE)</f>
        <v>-87.89546</v>
      </c>
      <c r="O3242">
        <v>1</v>
      </c>
      <c r="P3242">
        <v>0</v>
      </c>
      <c r="Q3242">
        <v>0.2</v>
      </c>
      <c r="R3242">
        <v>0.1</v>
      </c>
      <c r="S3242">
        <v>6</v>
      </c>
      <c r="T3242">
        <f t="shared" si="450"/>
        <v>-1</v>
      </c>
      <c r="U3242" s="1">
        <v>42776</v>
      </c>
      <c r="V3242" s="13">
        <f t="shared" si="451"/>
        <v>42767</v>
      </c>
      <c r="W3242" s="14">
        <f t="shared" si="452"/>
        <v>42776</v>
      </c>
      <c r="X3242" s="1" t="str">
        <f t="shared" si="453"/>
        <v>Friday</v>
      </c>
      <c r="Y3242" s="2">
        <v>0.56776620370370368</v>
      </c>
      <c r="Z3242" s="2">
        <f t="shared" si="454"/>
        <v>0.58333333333333326</v>
      </c>
      <c r="AA3242">
        <f>1</f>
        <v>1</v>
      </c>
      <c r="AB3242" s="1">
        <v>42776</v>
      </c>
      <c r="AC3242" s="13">
        <f t="shared" si="455"/>
        <v>42767</v>
      </c>
      <c r="AD3242" s="14">
        <f t="shared" si="456"/>
        <v>42776</v>
      </c>
      <c r="AE3242" s="1" t="str">
        <f t="shared" si="457"/>
        <v>Friday</v>
      </c>
      <c r="AF3242" s="2">
        <v>0.56871527777777775</v>
      </c>
      <c r="AG3242" s="2">
        <f t="shared" si="458"/>
        <v>0.58333333333333326</v>
      </c>
      <c r="AH3242" t="s">
        <v>27</v>
      </c>
    </row>
    <row r="3243" spans="1:34" x14ac:dyDescent="0.2">
      <c r="A3243">
        <v>1387849</v>
      </c>
      <c r="B3243" t="s">
        <v>20</v>
      </c>
      <c r="C3243" t="s">
        <v>117</v>
      </c>
      <c r="D3243" t="s">
        <v>22</v>
      </c>
      <c r="E3243">
        <v>53105</v>
      </c>
      <c r="F3243" t="s">
        <v>23</v>
      </c>
      <c r="G3243" t="s">
        <v>24</v>
      </c>
      <c r="H3243">
        <v>5433</v>
      </c>
      <c r="I3243" t="s">
        <v>81</v>
      </c>
      <c r="J3243">
        <f>VLOOKUP(I3243,[1]Key!$A$1:$C$72,2,FALSE)</f>
        <v>43.06033</v>
      </c>
      <c r="K3243">
        <f>VLOOKUP(I3243,[1]Key!$A$1:$C$72,3,FALSE)</f>
        <v>-87.89546</v>
      </c>
      <c r="L3243" t="s">
        <v>78</v>
      </c>
      <c r="M3243">
        <f>VLOOKUP(L3243,[1]Key!$A$1:$C$72,2,FALSE)</f>
        <v>43.060250000000003</v>
      </c>
      <c r="N3243">
        <f>VLOOKUP(L3243,[1]Key!$A$1:$C$72,3,FALSE)</f>
        <v>-87.892169999999993</v>
      </c>
      <c r="O3243">
        <v>1</v>
      </c>
      <c r="P3243">
        <v>0</v>
      </c>
      <c r="Q3243">
        <v>0.2</v>
      </c>
      <c r="R3243">
        <v>0.1</v>
      </c>
      <c r="S3243">
        <v>6</v>
      </c>
      <c r="T3243">
        <f t="shared" si="450"/>
        <v>-1</v>
      </c>
      <c r="U3243" s="1">
        <v>42776</v>
      </c>
      <c r="V3243" s="13">
        <f t="shared" si="451"/>
        <v>42767</v>
      </c>
      <c r="W3243" s="14">
        <f t="shared" si="452"/>
        <v>42776</v>
      </c>
      <c r="X3243" s="1" t="str">
        <f t="shared" si="453"/>
        <v>Friday</v>
      </c>
      <c r="Y3243" s="2">
        <v>0.67686342592592597</v>
      </c>
      <c r="Z3243" s="2">
        <f t="shared" si="454"/>
        <v>0.66666666666666663</v>
      </c>
      <c r="AA3243">
        <f>1</f>
        <v>1</v>
      </c>
      <c r="AB3243" s="1">
        <v>42776</v>
      </c>
      <c r="AC3243" s="13">
        <f t="shared" si="455"/>
        <v>42767</v>
      </c>
      <c r="AD3243" s="14">
        <f t="shared" si="456"/>
        <v>42776</v>
      </c>
      <c r="AE3243" s="1" t="str">
        <f t="shared" si="457"/>
        <v>Friday</v>
      </c>
      <c r="AF3243" s="2">
        <v>0.6775578703703703</v>
      </c>
      <c r="AG3243" s="2">
        <f t="shared" si="458"/>
        <v>0.66666666666666663</v>
      </c>
      <c r="AH3243" t="s">
        <v>27</v>
      </c>
    </row>
    <row r="3244" spans="1:34" x14ac:dyDescent="0.2">
      <c r="A3244">
        <v>1255543</v>
      </c>
      <c r="B3244" t="s">
        <v>20</v>
      </c>
      <c r="C3244" t="s">
        <v>117</v>
      </c>
      <c r="D3244" t="s">
        <v>22</v>
      </c>
      <c r="E3244">
        <v>53105</v>
      </c>
      <c r="F3244" t="s">
        <v>23</v>
      </c>
      <c r="G3244" t="s">
        <v>97</v>
      </c>
      <c r="H3244">
        <v>5537</v>
      </c>
      <c r="I3244" t="s">
        <v>81</v>
      </c>
      <c r="J3244">
        <f>VLOOKUP(I3244,[1]Key!$A$1:$C$72,2,FALSE)</f>
        <v>43.06033</v>
      </c>
      <c r="K3244">
        <f>VLOOKUP(I3244,[1]Key!$A$1:$C$72,3,FALSE)</f>
        <v>-87.89546</v>
      </c>
      <c r="L3244" t="s">
        <v>81</v>
      </c>
      <c r="M3244">
        <f>VLOOKUP(L3244,[1]Key!$A$1:$C$72,2,FALSE)</f>
        <v>43.06033</v>
      </c>
      <c r="N3244">
        <f>VLOOKUP(L3244,[1]Key!$A$1:$C$72,3,FALSE)</f>
        <v>-87.89546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f t="shared" si="450"/>
        <v>-1</v>
      </c>
      <c r="U3244" s="1">
        <v>42776</v>
      </c>
      <c r="V3244" s="13">
        <f t="shared" si="451"/>
        <v>42767</v>
      </c>
      <c r="W3244" s="14">
        <f t="shared" si="452"/>
        <v>42776</v>
      </c>
      <c r="X3244" s="1" t="str">
        <f t="shared" si="453"/>
        <v>Friday</v>
      </c>
      <c r="Y3244" s="2">
        <v>0.76256944444444441</v>
      </c>
      <c r="Z3244" s="2">
        <f t="shared" si="454"/>
        <v>0.75</v>
      </c>
      <c r="AA3244">
        <f>1</f>
        <v>1</v>
      </c>
      <c r="AB3244" s="1">
        <v>42776</v>
      </c>
      <c r="AC3244" s="13">
        <f t="shared" si="455"/>
        <v>42767</v>
      </c>
      <c r="AD3244" s="14">
        <f t="shared" si="456"/>
        <v>42776</v>
      </c>
      <c r="AE3244" s="1" t="str">
        <f t="shared" si="457"/>
        <v>Friday</v>
      </c>
      <c r="AF3244" s="2">
        <v>0.76284722222222223</v>
      </c>
      <c r="AG3244" s="2">
        <f t="shared" si="458"/>
        <v>0.75</v>
      </c>
      <c r="AH3244" t="s">
        <v>35</v>
      </c>
    </row>
    <row r="3245" spans="1:34" x14ac:dyDescent="0.2">
      <c r="A3245">
        <v>1435377</v>
      </c>
      <c r="B3245" t="s">
        <v>20</v>
      </c>
      <c r="C3245" t="s">
        <v>28</v>
      </c>
      <c r="D3245" t="s">
        <v>22</v>
      </c>
      <c r="E3245">
        <v>53233</v>
      </c>
      <c r="F3245" t="s">
        <v>23</v>
      </c>
      <c r="G3245" t="s">
        <v>24</v>
      </c>
      <c r="H3245">
        <v>11150</v>
      </c>
      <c r="I3245" t="s">
        <v>74</v>
      </c>
      <c r="J3245">
        <f>VLOOKUP(I3245,[1]Key!$A$1:$C$72,2,FALSE)</f>
        <v>43.040154000000001</v>
      </c>
      <c r="K3245">
        <f>VLOOKUP(I3245,[1]Key!$A$1:$C$72,3,FALSE)</f>
        <v>-87.932113000000001</v>
      </c>
      <c r="L3245" t="s">
        <v>69</v>
      </c>
      <c r="M3245">
        <f>VLOOKUP(L3245,[1]Key!$A$1:$C$72,2,FALSE)</f>
        <v>43.048200000000001</v>
      </c>
      <c r="N3245">
        <f>VLOOKUP(L3245,[1]Key!$A$1:$C$72,3,FALSE)</f>
        <v>-87.900859999999994</v>
      </c>
      <c r="O3245">
        <v>15</v>
      </c>
      <c r="P3245">
        <v>0</v>
      </c>
      <c r="Q3245">
        <v>2.2999999999999998</v>
      </c>
      <c r="R3245">
        <v>2.1</v>
      </c>
      <c r="S3245">
        <v>90</v>
      </c>
      <c r="T3245">
        <f t="shared" si="450"/>
        <v>-1</v>
      </c>
      <c r="U3245" s="1">
        <v>42776</v>
      </c>
      <c r="V3245" s="13">
        <f t="shared" si="451"/>
        <v>42767</v>
      </c>
      <c r="W3245" s="14">
        <f t="shared" si="452"/>
        <v>42776</v>
      </c>
      <c r="X3245" s="1" t="str">
        <f t="shared" si="453"/>
        <v>Friday</v>
      </c>
      <c r="Y3245" s="2">
        <v>0.8324421296296296</v>
      </c>
      <c r="Z3245" s="2">
        <f t="shared" si="454"/>
        <v>0.83333333333333326</v>
      </c>
      <c r="AA3245">
        <f>1</f>
        <v>1</v>
      </c>
      <c r="AB3245" s="1">
        <v>42776</v>
      </c>
      <c r="AC3245" s="13">
        <f t="shared" si="455"/>
        <v>42767</v>
      </c>
      <c r="AD3245" s="14">
        <f t="shared" si="456"/>
        <v>42776</v>
      </c>
      <c r="AE3245" s="1" t="str">
        <f t="shared" si="457"/>
        <v>Friday</v>
      </c>
      <c r="AF3245" s="2">
        <v>0.84244212962962972</v>
      </c>
      <c r="AG3245" s="2">
        <f t="shared" si="458"/>
        <v>0.83333333333333326</v>
      </c>
      <c r="AH3245" t="s">
        <v>27</v>
      </c>
    </row>
    <row r="3246" spans="1:34" x14ac:dyDescent="0.2">
      <c r="A3246">
        <v>1468078</v>
      </c>
      <c r="B3246" t="s">
        <v>20</v>
      </c>
      <c r="C3246" t="s">
        <v>100</v>
      </c>
      <c r="D3246" t="s">
        <v>22</v>
      </c>
      <c r="E3246">
        <v>53209</v>
      </c>
      <c r="F3246" t="s">
        <v>23</v>
      </c>
      <c r="G3246" t="s">
        <v>24</v>
      </c>
      <c r="H3246">
        <v>11055</v>
      </c>
      <c r="I3246" t="s">
        <v>61</v>
      </c>
      <c r="J3246">
        <f>VLOOKUP(I3246,[1]Key!$A$1:$C$72,2,FALSE)</f>
        <v>43.058619999999998</v>
      </c>
      <c r="K3246">
        <f>VLOOKUP(I3246,[1]Key!$A$1:$C$72,3,FALSE)</f>
        <v>-87.885319999999993</v>
      </c>
      <c r="L3246" t="s">
        <v>80</v>
      </c>
      <c r="M3246">
        <f>VLOOKUP(L3246,[1]Key!$A$1:$C$72,2,FALSE)</f>
        <v>43.052460000000004</v>
      </c>
      <c r="N3246">
        <f>VLOOKUP(L3246,[1]Key!$A$1:$C$72,3,FALSE)</f>
        <v>-87.891000000000005</v>
      </c>
      <c r="O3246">
        <v>4</v>
      </c>
      <c r="P3246">
        <v>0</v>
      </c>
      <c r="Q3246">
        <v>0.6</v>
      </c>
      <c r="R3246">
        <v>0.6</v>
      </c>
      <c r="S3246">
        <v>24</v>
      </c>
      <c r="T3246">
        <f t="shared" si="450"/>
        <v>-1</v>
      </c>
      <c r="U3246" s="1">
        <v>42776</v>
      </c>
      <c r="V3246" s="13">
        <f t="shared" si="451"/>
        <v>42767</v>
      </c>
      <c r="W3246" s="14">
        <f t="shared" si="452"/>
        <v>42776</v>
      </c>
      <c r="X3246" s="1" t="str">
        <f t="shared" si="453"/>
        <v>Friday</v>
      </c>
      <c r="Y3246" s="2">
        <v>0.84770833333333329</v>
      </c>
      <c r="Z3246" s="2">
        <f t="shared" si="454"/>
        <v>0.83333333333333326</v>
      </c>
      <c r="AA3246">
        <f>1</f>
        <v>1</v>
      </c>
      <c r="AB3246" s="1">
        <v>42776</v>
      </c>
      <c r="AC3246" s="13">
        <f t="shared" si="455"/>
        <v>42767</v>
      </c>
      <c r="AD3246" s="14">
        <f t="shared" si="456"/>
        <v>42776</v>
      </c>
      <c r="AE3246" s="1" t="str">
        <f t="shared" si="457"/>
        <v>Friday</v>
      </c>
      <c r="AF3246" s="2">
        <v>0.85039351851851841</v>
      </c>
      <c r="AG3246" s="2">
        <f t="shared" si="458"/>
        <v>0.83333333333333326</v>
      </c>
      <c r="AH3246" t="s">
        <v>27</v>
      </c>
    </row>
    <row r="3247" spans="1:34" x14ac:dyDescent="0.2">
      <c r="A3247">
        <v>1425087</v>
      </c>
      <c r="B3247" t="s">
        <v>20</v>
      </c>
      <c r="C3247" t="s">
        <v>96</v>
      </c>
      <c r="D3247" t="s">
        <v>22</v>
      </c>
      <c r="E3247">
        <v>53212</v>
      </c>
      <c r="F3247" t="s">
        <v>23</v>
      </c>
      <c r="G3247" t="s">
        <v>24</v>
      </c>
      <c r="H3247">
        <v>11054</v>
      </c>
      <c r="I3247" t="s">
        <v>39</v>
      </c>
      <c r="J3247">
        <f>VLOOKUP(I3247,[1]Key!$A$1:$C$72,2,FALSE)</f>
        <v>43.03913</v>
      </c>
      <c r="K3247">
        <f>VLOOKUP(I3247,[1]Key!$A$1:$C$72,3,FALSE)</f>
        <v>-87.916150000000002</v>
      </c>
      <c r="L3247" t="s">
        <v>81</v>
      </c>
      <c r="M3247">
        <f>VLOOKUP(L3247,[1]Key!$A$1:$C$72,2,FALSE)</f>
        <v>43.06033</v>
      </c>
      <c r="N3247">
        <f>VLOOKUP(L3247,[1]Key!$A$1:$C$72,3,FALSE)</f>
        <v>-87.89546</v>
      </c>
      <c r="O3247">
        <v>13</v>
      </c>
      <c r="P3247">
        <v>0</v>
      </c>
      <c r="Q3247">
        <v>2</v>
      </c>
      <c r="R3247">
        <v>1.9</v>
      </c>
      <c r="S3247">
        <v>78</v>
      </c>
      <c r="T3247">
        <f t="shared" si="450"/>
        <v>-1</v>
      </c>
      <c r="U3247" s="1">
        <v>42776</v>
      </c>
      <c r="V3247" s="13">
        <f t="shared" si="451"/>
        <v>42767</v>
      </c>
      <c r="W3247" s="14">
        <f t="shared" si="452"/>
        <v>42776</v>
      </c>
      <c r="X3247" s="1" t="str">
        <f t="shared" si="453"/>
        <v>Friday</v>
      </c>
      <c r="Y3247" s="2">
        <v>0.95572916666666663</v>
      </c>
      <c r="Z3247" s="2">
        <f t="shared" si="454"/>
        <v>0.95833333333333326</v>
      </c>
      <c r="AA3247">
        <f>1</f>
        <v>1</v>
      </c>
      <c r="AB3247" s="1">
        <v>42776</v>
      </c>
      <c r="AC3247" s="13">
        <f t="shared" si="455"/>
        <v>42767</v>
      </c>
      <c r="AD3247" s="14">
        <f t="shared" si="456"/>
        <v>42776</v>
      </c>
      <c r="AE3247" s="1" t="str">
        <f t="shared" si="457"/>
        <v>Friday</v>
      </c>
      <c r="AF3247" s="2">
        <v>0.96493055555555562</v>
      </c>
      <c r="AG3247" s="2">
        <f t="shared" si="458"/>
        <v>0.95833333333333326</v>
      </c>
      <c r="AH3247" t="s">
        <v>27</v>
      </c>
    </row>
    <row r="3248" spans="1:34" x14ac:dyDescent="0.2">
      <c r="A3248">
        <v>1251108</v>
      </c>
      <c r="B3248" t="s">
        <v>20</v>
      </c>
      <c r="C3248" t="s">
        <v>110</v>
      </c>
      <c r="D3248" t="s">
        <v>22</v>
      </c>
      <c r="E3248">
        <v>54913</v>
      </c>
      <c r="F3248" t="s">
        <v>23</v>
      </c>
      <c r="G3248" t="s">
        <v>97</v>
      </c>
      <c r="H3248">
        <v>5537</v>
      </c>
      <c r="I3248" t="s">
        <v>81</v>
      </c>
      <c r="J3248">
        <f>VLOOKUP(I3248,[1]Key!$A$1:$C$72,2,FALSE)</f>
        <v>43.06033</v>
      </c>
      <c r="K3248">
        <f>VLOOKUP(I3248,[1]Key!$A$1:$C$72,3,FALSE)</f>
        <v>-87.89546</v>
      </c>
      <c r="L3248" t="s">
        <v>78</v>
      </c>
      <c r="M3248">
        <f>VLOOKUP(L3248,[1]Key!$A$1:$C$72,2,FALSE)</f>
        <v>43.060250000000003</v>
      </c>
      <c r="N3248">
        <f>VLOOKUP(L3248,[1]Key!$A$1:$C$72,3,FALSE)</f>
        <v>-87.892169999999993</v>
      </c>
      <c r="O3248">
        <v>1</v>
      </c>
      <c r="P3248">
        <v>0</v>
      </c>
      <c r="Q3248">
        <v>0.2</v>
      </c>
      <c r="R3248">
        <v>0.1</v>
      </c>
      <c r="S3248">
        <v>6</v>
      </c>
      <c r="T3248">
        <f t="shared" si="450"/>
        <v>-1</v>
      </c>
      <c r="U3248" s="1">
        <v>42777</v>
      </c>
      <c r="V3248" s="13">
        <f t="shared" si="451"/>
        <v>42767</v>
      </c>
      <c r="W3248" s="14">
        <f t="shared" si="452"/>
        <v>42777</v>
      </c>
      <c r="X3248" s="1" t="str">
        <f t="shared" si="453"/>
        <v>Saturday</v>
      </c>
      <c r="Y3248" s="2">
        <v>0.24204861111111109</v>
      </c>
      <c r="Z3248" s="2">
        <f t="shared" si="454"/>
        <v>0.25</v>
      </c>
      <c r="AA3248">
        <f>1</f>
        <v>1</v>
      </c>
      <c r="AB3248" s="1">
        <v>42777</v>
      </c>
      <c r="AC3248" s="13">
        <f t="shared" si="455"/>
        <v>42767</v>
      </c>
      <c r="AD3248" s="14">
        <f t="shared" si="456"/>
        <v>42777</v>
      </c>
      <c r="AE3248" s="1" t="str">
        <f t="shared" si="457"/>
        <v>Saturday</v>
      </c>
      <c r="AF3248" s="2">
        <v>0.24288194444444444</v>
      </c>
      <c r="AG3248" s="2">
        <f t="shared" si="458"/>
        <v>0.25</v>
      </c>
      <c r="AH3248" t="s">
        <v>27</v>
      </c>
    </row>
    <row r="3249" spans="1:34" x14ac:dyDescent="0.2">
      <c r="A3249">
        <v>1224715</v>
      </c>
      <c r="B3249" t="s">
        <v>20</v>
      </c>
      <c r="C3249" t="s">
        <v>28</v>
      </c>
      <c r="D3249" t="s">
        <v>22</v>
      </c>
      <c r="E3249">
        <v>53212</v>
      </c>
      <c r="F3249" t="s">
        <v>23</v>
      </c>
      <c r="G3249" t="s">
        <v>24</v>
      </c>
      <c r="H3249">
        <v>5541</v>
      </c>
      <c r="I3249" t="s">
        <v>30</v>
      </c>
      <c r="J3249">
        <f>VLOOKUP(I3249,[1]Key!$A$1:$C$72,2,FALSE)</f>
        <v>43.05847</v>
      </c>
      <c r="K3249">
        <f>VLOOKUP(I3249,[1]Key!$A$1:$C$72,3,FALSE)</f>
        <v>-87.898079999999993</v>
      </c>
      <c r="L3249" t="s">
        <v>32</v>
      </c>
      <c r="M3249">
        <f>VLOOKUP(L3249,[1]Key!$A$1:$C$72,2,FALSE)</f>
        <v>43.038719999999998</v>
      </c>
      <c r="N3249">
        <f>VLOOKUP(L3249,[1]Key!$A$1:$C$72,3,FALSE)</f>
        <v>-87.905339999999995</v>
      </c>
      <c r="O3249">
        <v>10</v>
      </c>
      <c r="P3249">
        <v>0</v>
      </c>
      <c r="Q3249">
        <v>1.5</v>
      </c>
      <c r="R3249">
        <v>1.4</v>
      </c>
      <c r="S3249">
        <v>60</v>
      </c>
      <c r="T3249">
        <f t="shared" si="450"/>
        <v>-1</v>
      </c>
      <c r="U3249" s="1">
        <v>42777</v>
      </c>
      <c r="V3249" s="13">
        <f t="shared" si="451"/>
        <v>42767</v>
      </c>
      <c r="W3249" s="14">
        <f t="shared" si="452"/>
        <v>42777</v>
      </c>
      <c r="X3249" s="1" t="str">
        <f t="shared" si="453"/>
        <v>Saturday</v>
      </c>
      <c r="Y3249" s="2">
        <v>0.38049768518518517</v>
      </c>
      <c r="Z3249" s="2">
        <f t="shared" si="454"/>
        <v>0.375</v>
      </c>
      <c r="AA3249">
        <f>1</f>
        <v>1</v>
      </c>
      <c r="AB3249" s="1">
        <v>42777</v>
      </c>
      <c r="AC3249" s="13">
        <f t="shared" si="455"/>
        <v>42767</v>
      </c>
      <c r="AD3249" s="14">
        <f t="shared" si="456"/>
        <v>42777</v>
      </c>
      <c r="AE3249" s="1" t="str">
        <f t="shared" si="457"/>
        <v>Saturday</v>
      </c>
      <c r="AF3249" s="2">
        <v>0.38699074074074075</v>
      </c>
      <c r="AG3249" s="2">
        <f t="shared" si="458"/>
        <v>0.375</v>
      </c>
      <c r="AH3249" t="s">
        <v>27</v>
      </c>
    </row>
    <row r="3250" spans="1:34" x14ac:dyDescent="0.2">
      <c r="A3250">
        <v>1276651</v>
      </c>
      <c r="B3250" t="s">
        <v>20</v>
      </c>
      <c r="C3250" t="s">
        <v>28</v>
      </c>
      <c r="D3250" t="s">
        <v>22</v>
      </c>
      <c r="E3250">
        <v>53211</v>
      </c>
      <c r="F3250" t="s">
        <v>23</v>
      </c>
      <c r="G3250" t="s">
        <v>24</v>
      </c>
      <c r="H3250">
        <v>957</v>
      </c>
      <c r="I3250" t="s">
        <v>60</v>
      </c>
      <c r="J3250">
        <f>VLOOKUP(I3250,[1]Key!$A$1:$C$72,2,FALSE)</f>
        <v>43.066893999999998</v>
      </c>
      <c r="K3250">
        <f>VLOOKUP(I3250,[1]Key!$A$1:$C$72,3,FALSE)</f>
        <v>-87.877936000000005</v>
      </c>
      <c r="L3250" t="s">
        <v>48</v>
      </c>
      <c r="M3250">
        <f>VLOOKUP(L3250,[1]Key!$A$1:$C$72,2,FALSE)</f>
        <v>43.05097</v>
      </c>
      <c r="N3250">
        <f>VLOOKUP(L3250,[1]Key!$A$1:$C$72,3,FALSE)</f>
        <v>-87.906440000000003</v>
      </c>
      <c r="O3250">
        <v>14</v>
      </c>
      <c r="P3250">
        <v>0</v>
      </c>
      <c r="Q3250">
        <v>2.1</v>
      </c>
      <c r="R3250">
        <v>2</v>
      </c>
      <c r="S3250">
        <v>84</v>
      </c>
      <c r="T3250">
        <f t="shared" si="450"/>
        <v>-1</v>
      </c>
      <c r="U3250" s="1">
        <v>42777</v>
      </c>
      <c r="V3250" s="13">
        <f t="shared" si="451"/>
        <v>42767</v>
      </c>
      <c r="W3250" s="14">
        <f t="shared" si="452"/>
        <v>42777</v>
      </c>
      <c r="X3250" s="1" t="str">
        <f t="shared" si="453"/>
        <v>Saturday</v>
      </c>
      <c r="Y3250" s="2">
        <v>0.45666666666666672</v>
      </c>
      <c r="Z3250" s="2">
        <f t="shared" si="454"/>
        <v>0.45833333333333331</v>
      </c>
      <c r="AA3250">
        <f>1</f>
        <v>1</v>
      </c>
      <c r="AB3250" s="1">
        <v>42777</v>
      </c>
      <c r="AC3250" s="13">
        <f t="shared" si="455"/>
        <v>42767</v>
      </c>
      <c r="AD3250" s="14">
        <f t="shared" si="456"/>
        <v>42777</v>
      </c>
      <c r="AE3250" s="1" t="str">
        <f t="shared" si="457"/>
        <v>Saturday</v>
      </c>
      <c r="AF3250" s="2">
        <v>0.46605324074074073</v>
      </c>
      <c r="AG3250" s="2">
        <f t="shared" si="458"/>
        <v>0.45833333333333331</v>
      </c>
      <c r="AH3250" t="s">
        <v>27</v>
      </c>
    </row>
    <row r="3251" spans="1:34" x14ac:dyDescent="0.2">
      <c r="A3251">
        <v>1358589</v>
      </c>
      <c r="B3251" t="s">
        <v>20</v>
      </c>
      <c r="C3251" t="s">
        <v>28</v>
      </c>
      <c r="D3251" t="s">
        <v>22</v>
      </c>
      <c r="E3251">
        <v>53211</v>
      </c>
      <c r="F3251" t="s">
        <v>23</v>
      </c>
      <c r="G3251" t="s">
        <v>24</v>
      </c>
      <c r="H3251">
        <v>361</v>
      </c>
      <c r="I3251" t="s">
        <v>44</v>
      </c>
      <c r="J3251">
        <f>VLOOKUP(I3251,[1]Key!$A$1:$C$72,2,FALSE)</f>
        <v>43.045712999999999</v>
      </c>
      <c r="K3251">
        <f>VLOOKUP(I3251,[1]Key!$A$1:$C$72,3,FALSE)</f>
        <v>-87.899756999999994</v>
      </c>
      <c r="L3251" t="s">
        <v>41</v>
      </c>
      <c r="M3251">
        <f>VLOOKUP(L3251,[1]Key!$A$1:$C$72,2,FALSE)</f>
        <v>43.04824</v>
      </c>
      <c r="N3251">
        <f>VLOOKUP(L3251,[1]Key!$A$1:$C$72,3,FALSE)</f>
        <v>-87.904970000000006</v>
      </c>
      <c r="O3251">
        <v>3</v>
      </c>
      <c r="P3251">
        <v>0</v>
      </c>
      <c r="Q3251">
        <v>0.5</v>
      </c>
      <c r="R3251">
        <v>0.4</v>
      </c>
      <c r="S3251">
        <v>18</v>
      </c>
      <c r="T3251">
        <f t="shared" si="450"/>
        <v>-1</v>
      </c>
      <c r="U3251" s="1">
        <v>42777</v>
      </c>
      <c r="V3251" s="13">
        <f t="shared" si="451"/>
        <v>42767</v>
      </c>
      <c r="W3251" s="14">
        <f t="shared" si="452"/>
        <v>42777</v>
      </c>
      <c r="X3251" s="1" t="str">
        <f t="shared" si="453"/>
        <v>Saturday</v>
      </c>
      <c r="Y3251" s="2">
        <v>0.49396990740740737</v>
      </c>
      <c r="Z3251" s="2">
        <f t="shared" si="454"/>
        <v>0.5</v>
      </c>
      <c r="AA3251">
        <f>1</f>
        <v>1</v>
      </c>
      <c r="AB3251" s="1">
        <v>42777</v>
      </c>
      <c r="AC3251" s="13">
        <f t="shared" si="455"/>
        <v>42767</v>
      </c>
      <c r="AD3251" s="14">
        <f t="shared" si="456"/>
        <v>42777</v>
      </c>
      <c r="AE3251" s="1" t="str">
        <f t="shared" si="457"/>
        <v>Saturday</v>
      </c>
      <c r="AF3251" s="2">
        <v>0.4965162037037037</v>
      </c>
      <c r="AG3251" s="2">
        <f t="shared" si="458"/>
        <v>0.5</v>
      </c>
      <c r="AH3251" t="s">
        <v>27</v>
      </c>
    </row>
    <row r="3252" spans="1:34" x14ac:dyDescent="0.2">
      <c r="A3252">
        <v>1328721</v>
      </c>
      <c r="B3252" t="s">
        <v>20</v>
      </c>
      <c r="C3252" t="s">
        <v>28</v>
      </c>
      <c r="D3252" t="s">
        <v>22</v>
      </c>
      <c r="E3252">
        <v>53207</v>
      </c>
      <c r="F3252" t="s">
        <v>23</v>
      </c>
      <c r="G3252" t="s">
        <v>24</v>
      </c>
      <c r="H3252">
        <v>983</v>
      </c>
      <c r="I3252" t="s">
        <v>38</v>
      </c>
      <c r="J3252">
        <f>VLOOKUP(I3252,[1]Key!$A$1:$C$72,2,FALSE)</f>
        <v>43.004728999999998</v>
      </c>
      <c r="K3252">
        <f>VLOOKUP(I3252,[1]Key!$A$1:$C$72,3,FALSE)</f>
        <v>-87.905463999999995</v>
      </c>
      <c r="L3252" t="s">
        <v>38</v>
      </c>
      <c r="M3252">
        <f>VLOOKUP(L3252,[1]Key!$A$1:$C$72,2,FALSE)</f>
        <v>43.004728999999998</v>
      </c>
      <c r="N3252">
        <f>VLOOKUP(L3252,[1]Key!$A$1:$C$72,3,FALSE)</f>
        <v>-87.905463999999995</v>
      </c>
      <c r="O3252">
        <v>46</v>
      </c>
      <c r="P3252">
        <v>0</v>
      </c>
      <c r="Q3252">
        <v>6.9</v>
      </c>
      <c r="R3252">
        <v>6.6</v>
      </c>
      <c r="S3252">
        <v>276</v>
      </c>
      <c r="T3252">
        <f t="shared" si="450"/>
        <v>-1</v>
      </c>
      <c r="U3252" s="1">
        <v>42777</v>
      </c>
      <c r="V3252" s="13">
        <f t="shared" si="451"/>
        <v>42767</v>
      </c>
      <c r="W3252" s="14">
        <f t="shared" si="452"/>
        <v>42777</v>
      </c>
      <c r="X3252" s="1" t="str">
        <f t="shared" si="453"/>
        <v>Saturday</v>
      </c>
      <c r="Y3252" s="2">
        <v>0.51740740740740743</v>
      </c>
      <c r="Z3252" s="2">
        <f t="shared" si="454"/>
        <v>0.5</v>
      </c>
      <c r="AA3252">
        <f>1</f>
        <v>1</v>
      </c>
      <c r="AB3252" s="1">
        <v>42777</v>
      </c>
      <c r="AC3252" s="13">
        <f t="shared" si="455"/>
        <v>42767</v>
      </c>
      <c r="AD3252" s="14">
        <f t="shared" si="456"/>
        <v>42777</v>
      </c>
      <c r="AE3252" s="1" t="str">
        <f t="shared" si="457"/>
        <v>Saturday</v>
      </c>
      <c r="AF3252" s="2">
        <v>0.54986111111111113</v>
      </c>
      <c r="AG3252" s="2">
        <f t="shared" si="458"/>
        <v>0.54166666666666663</v>
      </c>
      <c r="AH3252" t="s">
        <v>35</v>
      </c>
    </row>
    <row r="3253" spans="1:34" x14ac:dyDescent="0.2">
      <c r="A3253">
        <v>1004775</v>
      </c>
      <c r="B3253" t="s">
        <v>20</v>
      </c>
      <c r="C3253" t="s">
        <v>28</v>
      </c>
      <c r="D3253" t="s">
        <v>22</v>
      </c>
      <c r="E3253">
        <v>53202</v>
      </c>
      <c r="F3253" t="s">
        <v>23</v>
      </c>
      <c r="G3253" t="s">
        <v>24</v>
      </c>
      <c r="H3253">
        <v>5476</v>
      </c>
      <c r="I3253" t="s">
        <v>41</v>
      </c>
      <c r="J3253">
        <f>VLOOKUP(I3253,[1]Key!$A$1:$C$72,2,FALSE)</f>
        <v>43.04824</v>
      </c>
      <c r="K3253">
        <f>VLOOKUP(I3253,[1]Key!$A$1:$C$72,3,FALSE)</f>
        <v>-87.904970000000006</v>
      </c>
      <c r="L3253" t="s">
        <v>67</v>
      </c>
      <c r="M3253">
        <f>VLOOKUP(L3253,[1]Key!$A$1:$C$72,2,FALSE)</f>
        <v>43.074890000000003</v>
      </c>
      <c r="N3253">
        <f>VLOOKUP(L3253,[1]Key!$A$1:$C$72,3,FALSE)</f>
        <v>-87.882810000000006</v>
      </c>
      <c r="O3253">
        <v>23</v>
      </c>
      <c r="P3253">
        <v>0</v>
      </c>
      <c r="Q3253">
        <v>3.5</v>
      </c>
      <c r="R3253">
        <v>3.3</v>
      </c>
      <c r="S3253">
        <v>138</v>
      </c>
      <c r="T3253">
        <f t="shared" si="450"/>
        <v>-1</v>
      </c>
      <c r="U3253" s="1">
        <v>42777</v>
      </c>
      <c r="V3253" s="13">
        <f t="shared" si="451"/>
        <v>42767</v>
      </c>
      <c r="W3253" s="14">
        <f t="shared" si="452"/>
        <v>42777</v>
      </c>
      <c r="X3253" s="1" t="str">
        <f t="shared" si="453"/>
        <v>Saturday</v>
      </c>
      <c r="Y3253" s="2">
        <v>0.54693287037037031</v>
      </c>
      <c r="Z3253" s="2">
        <f t="shared" si="454"/>
        <v>0.54166666666666663</v>
      </c>
      <c r="AA3253">
        <f>1</f>
        <v>1</v>
      </c>
      <c r="AB3253" s="1">
        <v>42777</v>
      </c>
      <c r="AC3253" s="13">
        <f t="shared" si="455"/>
        <v>42767</v>
      </c>
      <c r="AD3253" s="14">
        <f t="shared" si="456"/>
        <v>42777</v>
      </c>
      <c r="AE3253" s="1" t="str">
        <f t="shared" si="457"/>
        <v>Saturday</v>
      </c>
      <c r="AF3253" s="2">
        <v>0.56256944444444446</v>
      </c>
      <c r="AG3253" s="2">
        <f t="shared" si="458"/>
        <v>0.58333333333333326</v>
      </c>
      <c r="AH3253" t="s">
        <v>27</v>
      </c>
    </row>
    <row r="3254" spans="1:34" x14ac:dyDescent="0.2">
      <c r="A3254">
        <v>1359994</v>
      </c>
      <c r="B3254" t="s">
        <v>20</v>
      </c>
      <c r="C3254" t="s">
        <v>162</v>
      </c>
      <c r="D3254" t="s">
        <v>163</v>
      </c>
      <c r="E3254">
        <v>48858</v>
      </c>
      <c r="F3254" t="s">
        <v>23</v>
      </c>
      <c r="G3254" t="s">
        <v>24</v>
      </c>
      <c r="H3254">
        <v>42</v>
      </c>
      <c r="I3254" t="s">
        <v>84</v>
      </c>
      <c r="J3254">
        <f>VLOOKUP(I3254,[1]Key!$A$1:$C$72,2,FALSE)</f>
        <v>43.024340000000002</v>
      </c>
      <c r="K3254">
        <f>VLOOKUP(I3254,[1]Key!$A$1:$C$72,3,FALSE)</f>
        <v>-87.916753</v>
      </c>
      <c r="L3254" t="s">
        <v>84</v>
      </c>
      <c r="M3254">
        <f>VLOOKUP(L3254,[1]Key!$A$1:$C$72,2,FALSE)</f>
        <v>43.024340000000002</v>
      </c>
      <c r="N3254">
        <f>VLOOKUP(L3254,[1]Key!$A$1:$C$72,3,FALSE)</f>
        <v>-87.916753</v>
      </c>
      <c r="O3254">
        <v>1</v>
      </c>
      <c r="P3254">
        <v>0</v>
      </c>
      <c r="Q3254">
        <v>0.2</v>
      </c>
      <c r="R3254">
        <v>0.1</v>
      </c>
      <c r="S3254">
        <v>6</v>
      </c>
      <c r="T3254">
        <f t="shared" si="450"/>
        <v>-1</v>
      </c>
      <c r="U3254" s="1">
        <v>42777</v>
      </c>
      <c r="V3254" s="13">
        <f t="shared" si="451"/>
        <v>42767</v>
      </c>
      <c r="W3254" s="14">
        <f t="shared" si="452"/>
        <v>42777</v>
      </c>
      <c r="X3254" s="1" t="str">
        <f t="shared" si="453"/>
        <v>Saturday</v>
      </c>
      <c r="Y3254" s="2">
        <v>0.72421296296296289</v>
      </c>
      <c r="Z3254" s="2">
        <f t="shared" si="454"/>
        <v>0.70833333333333326</v>
      </c>
      <c r="AA3254">
        <f>1</f>
        <v>1</v>
      </c>
      <c r="AB3254" s="1">
        <v>42777</v>
      </c>
      <c r="AC3254" s="13">
        <f t="shared" si="455"/>
        <v>42767</v>
      </c>
      <c r="AD3254" s="14">
        <f t="shared" si="456"/>
        <v>42777</v>
      </c>
      <c r="AE3254" s="1" t="str">
        <f t="shared" si="457"/>
        <v>Saturday</v>
      </c>
      <c r="AF3254" s="2">
        <v>0.72482638888888884</v>
      </c>
      <c r="AG3254" s="2">
        <f t="shared" si="458"/>
        <v>0.70833333333333326</v>
      </c>
      <c r="AH3254" t="s">
        <v>35</v>
      </c>
    </row>
    <row r="3255" spans="1:34" x14ac:dyDescent="0.2">
      <c r="A3255">
        <v>1250036</v>
      </c>
      <c r="B3255" t="s">
        <v>20</v>
      </c>
      <c r="C3255" t="s">
        <v>173</v>
      </c>
      <c r="D3255" t="s">
        <v>22</v>
      </c>
      <c r="E3255">
        <v>53151</v>
      </c>
      <c r="F3255" t="s">
        <v>23</v>
      </c>
      <c r="G3255" t="s">
        <v>97</v>
      </c>
      <c r="H3255">
        <v>5517</v>
      </c>
      <c r="I3255" t="s">
        <v>63</v>
      </c>
      <c r="J3255">
        <f>VLOOKUP(I3255,[1]Key!$A$1:$C$72,2,FALSE)</f>
        <v>43.078530000000001</v>
      </c>
      <c r="K3255">
        <f>VLOOKUP(I3255,[1]Key!$A$1:$C$72,3,FALSE)</f>
        <v>-87.882620000000003</v>
      </c>
      <c r="L3255" t="s">
        <v>63</v>
      </c>
      <c r="M3255">
        <f>VLOOKUP(L3255,[1]Key!$A$1:$C$72,2,FALSE)</f>
        <v>43.078530000000001</v>
      </c>
      <c r="N3255">
        <f>VLOOKUP(L3255,[1]Key!$A$1:$C$72,3,FALSE)</f>
        <v>-87.882620000000003</v>
      </c>
      <c r="O3255">
        <v>16</v>
      </c>
      <c r="P3255">
        <v>0</v>
      </c>
      <c r="Q3255">
        <v>2.4</v>
      </c>
      <c r="R3255">
        <v>2.2999999999999998</v>
      </c>
      <c r="S3255">
        <v>96</v>
      </c>
      <c r="T3255">
        <f t="shared" si="450"/>
        <v>-1</v>
      </c>
      <c r="U3255" s="1">
        <v>42777</v>
      </c>
      <c r="V3255" s="13">
        <f t="shared" si="451"/>
        <v>42767</v>
      </c>
      <c r="W3255" s="14">
        <f t="shared" si="452"/>
        <v>42777</v>
      </c>
      <c r="X3255" s="1" t="str">
        <f t="shared" si="453"/>
        <v>Saturday</v>
      </c>
      <c r="Y3255" s="2">
        <v>0.81874999999999998</v>
      </c>
      <c r="Z3255" s="2">
        <f t="shared" si="454"/>
        <v>0.83333333333333326</v>
      </c>
      <c r="AA3255">
        <f>1</f>
        <v>1</v>
      </c>
      <c r="AB3255" s="1">
        <v>42777</v>
      </c>
      <c r="AC3255" s="13">
        <f t="shared" si="455"/>
        <v>42767</v>
      </c>
      <c r="AD3255" s="14">
        <f t="shared" si="456"/>
        <v>42777</v>
      </c>
      <c r="AE3255" s="1" t="str">
        <f t="shared" si="457"/>
        <v>Saturday</v>
      </c>
      <c r="AF3255" s="2">
        <v>0.83027777777777778</v>
      </c>
      <c r="AG3255" s="2">
        <f t="shared" si="458"/>
        <v>0.83333333333333326</v>
      </c>
      <c r="AH3255" t="s">
        <v>35</v>
      </c>
    </row>
    <row r="3256" spans="1:34" x14ac:dyDescent="0.2">
      <c r="A3256">
        <v>825934</v>
      </c>
      <c r="B3256" t="s">
        <v>20</v>
      </c>
      <c r="C3256" t="s">
        <v>28</v>
      </c>
      <c r="D3256" t="s">
        <v>22</v>
      </c>
      <c r="E3256">
        <v>53208</v>
      </c>
      <c r="F3256" t="s">
        <v>23</v>
      </c>
      <c r="G3256" t="s">
        <v>24</v>
      </c>
      <c r="H3256">
        <v>5490</v>
      </c>
      <c r="I3256" t="s">
        <v>55</v>
      </c>
      <c r="J3256">
        <f>VLOOKUP(I3256,[1]Key!$A$1:$C$72,2,FALSE)</f>
        <v>43.060839999999999</v>
      </c>
      <c r="K3256">
        <f>VLOOKUP(I3256,[1]Key!$A$1:$C$72,3,FALSE)</f>
        <v>-88.001940000000005</v>
      </c>
      <c r="L3256" t="s">
        <v>56</v>
      </c>
      <c r="M3256">
        <f>VLOOKUP(L3256,[1]Key!$A$1:$C$72,2,FALSE)</f>
        <v>43.059550000000002</v>
      </c>
      <c r="N3256">
        <f>VLOOKUP(L3256,[1]Key!$A$1:$C$72,3,FALSE)</f>
        <v>-88.008840000000006</v>
      </c>
      <c r="O3256">
        <v>7</v>
      </c>
      <c r="P3256">
        <v>0</v>
      </c>
      <c r="Q3256">
        <v>1.1000000000000001</v>
      </c>
      <c r="R3256">
        <v>1</v>
      </c>
      <c r="S3256">
        <v>42</v>
      </c>
      <c r="T3256">
        <f t="shared" si="450"/>
        <v>-1</v>
      </c>
      <c r="U3256" s="1">
        <v>42777</v>
      </c>
      <c r="V3256" s="13">
        <f t="shared" si="451"/>
        <v>42767</v>
      </c>
      <c r="W3256" s="14">
        <f t="shared" si="452"/>
        <v>42777</v>
      </c>
      <c r="X3256" s="1" t="str">
        <f t="shared" si="453"/>
        <v>Saturday</v>
      </c>
      <c r="Y3256" s="2">
        <v>0.82195601851851852</v>
      </c>
      <c r="Z3256" s="2">
        <f t="shared" si="454"/>
        <v>0.83333333333333326</v>
      </c>
      <c r="AA3256">
        <f>1</f>
        <v>1</v>
      </c>
      <c r="AB3256" s="1">
        <v>42777</v>
      </c>
      <c r="AC3256" s="13">
        <f t="shared" si="455"/>
        <v>42767</v>
      </c>
      <c r="AD3256" s="14">
        <f t="shared" si="456"/>
        <v>42777</v>
      </c>
      <c r="AE3256" s="1" t="str">
        <f t="shared" si="457"/>
        <v>Saturday</v>
      </c>
      <c r="AF3256" s="2">
        <v>0.82690972222222225</v>
      </c>
      <c r="AG3256" s="2">
        <f t="shared" si="458"/>
        <v>0.83333333333333326</v>
      </c>
      <c r="AH3256" t="s">
        <v>27</v>
      </c>
    </row>
    <row r="3257" spans="1:34" x14ac:dyDescent="0.2">
      <c r="A3257">
        <v>1351368</v>
      </c>
      <c r="B3257" t="s">
        <v>20</v>
      </c>
      <c r="C3257" t="s">
        <v>28</v>
      </c>
      <c r="D3257" t="s">
        <v>22</v>
      </c>
      <c r="E3257">
        <v>53202</v>
      </c>
      <c r="F3257" t="s">
        <v>23</v>
      </c>
      <c r="G3257" t="s">
        <v>24</v>
      </c>
      <c r="H3257">
        <v>11076</v>
      </c>
      <c r="I3257" t="s">
        <v>69</v>
      </c>
      <c r="J3257">
        <f>VLOOKUP(I3257,[1]Key!$A$1:$C$72,2,FALSE)</f>
        <v>43.048200000000001</v>
      </c>
      <c r="K3257">
        <f>VLOOKUP(I3257,[1]Key!$A$1:$C$72,3,FALSE)</f>
        <v>-87.900859999999994</v>
      </c>
      <c r="L3257" t="s">
        <v>80</v>
      </c>
      <c r="M3257">
        <f>VLOOKUP(L3257,[1]Key!$A$1:$C$72,2,FALSE)</f>
        <v>43.052460000000004</v>
      </c>
      <c r="N3257">
        <f>VLOOKUP(L3257,[1]Key!$A$1:$C$72,3,FALSE)</f>
        <v>-87.891000000000005</v>
      </c>
      <c r="O3257">
        <v>7</v>
      </c>
      <c r="P3257">
        <v>0</v>
      </c>
      <c r="Q3257">
        <v>1.1000000000000001</v>
      </c>
      <c r="R3257">
        <v>1</v>
      </c>
      <c r="S3257">
        <v>42</v>
      </c>
      <c r="T3257">
        <f t="shared" si="450"/>
        <v>-1</v>
      </c>
      <c r="U3257" s="1">
        <v>42777</v>
      </c>
      <c r="V3257" s="13">
        <f t="shared" si="451"/>
        <v>42767</v>
      </c>
      <c r="W3257" s="14">
        <f t="shared" si="452"/>
        <v>42777</v>
      </c>
      <c r="X3257" s="1" t="str">
        <f t="shared" si="453"/>
        <v>Saturday</v>
      </c>
      <c r="Y3257" s="2">
        <v>0.98810185185185195</v>
      </c>
      <c r="Z3257" s="2">
        <f t="shared" si="454"/>
        <v>1</v>
      </c>
      <c r="AA3257">
        <f>1</f>
        <v>1</v>
      </c>
      <c r="AB3257" s="1">
        <v>42777</v>
      </c>
      <c r="AC3257" s="13">
        <f t="shared" si="455"/>
        <v>42767</v>
      </c>
      <c r="AD3257" s="14">
        <f t="shared" si="456"/>
        <v>42777</v>
      </c>
      <c r="AE3257" s="1" t="str">
        <f t="shared" si="457"/>
        <v>Saturday</v>
      </c>
      <c r="AF3257" s="2">
        <v>0.99251157407407409</v>
      </c>
      <c r="AG3257" s="2">
        <f t="shared" si="458"/>
        <v>1</v>
      </c>
      <c r="AH3257" t="s">
        <v>27</v>
      </c>
    </row>
    <row r="3258" spans="1:34" x14ac:dyDescent="0.2">
      <c r="A3258">
        <v>1251558</v>
      </c>
      <c r="B3258" t="s">
        <v>20</v>
      </c>
      <c r="C3258" t="s">
        <v>100</v>
      </c>
      <c r="D3258" t="s">
        <v>22</v>
      </c>
      <c r="E3258">
        <v>53211</v>
      </c>
      <c r="F3258" t="s">
        <v>23</v>
      </c>
      <c r="G3258" t="s">
        <v>97</v>
      </c>
      <c r="H3258">
        <v>11076</v>
      </c>
      <c r="I3258" t="s">
        <v>80</v>
      </c>
      <c r="J3258">
        <f>VLOOKUP(I3258,[1]Key!$A$1:$C$72,2,FALSE)</f>
        <v>43.052460000000004</v>
      </c>
      <c r="K3258">
        <f>VLOOKUP(I3258,[1]Key!$A$1:$C$72,3,FALSE)</f>
        <v>-87.891000000000005</v>
      </c>
      <c r="L3258" t="s">
        <v>80</v>
      </c>
      <c r="M3258">
        <f>VLOOKUP(L3258,[1]Key!$A$1:$C$72,2,FALSE)</f>
        <v>43.052460000000004</v>
      </c>
      <c r="N3258">
        <f>VLOOKUP(L3258,[1]Key!$A$1:$C$72,3,FALSE)</f>
        <v>-87.891000000000005</v>
      </c>
      <c r="O3258">
        <v>3</v>
      </c>
      <c r="P3258">
        <v>0</v>
      </c>
      <c r="Q3258">
        <v>0.5</v>
      </c>
      <c r="R3258">
        <v>0.4</v>
      </c>
      <c r="S3258">
        <v>18</v>
      </c>
      <c r="T3258">
        <f t="shared" si="450"/>
        <v>-1</v>
      </c>
      <c r="U3258" s="1">
        <v>42778</v>
      </c>
      <c r="V3258" s="13">
        <f t="shared" si="451"/>
        <v>42767</v>
      </c>
      <c r="W3258" s="14">
        <f t="shared" si="452"/>
        <v>42778</v>
      </c>
      <c r="X3258" s="1" t="str">
        <f t="shared" si="453"/>
        <v>Sunday</v>
      </c>
      <c r="Y3258" s="2">
        <v>0.11311342592592592</v>
      </c>
      <c r="Z3258" s="2">
        <f t="shared" si="454"/>
        <v>0.125</v>
      </c>
      <c r="AA3258">
        <f>1</f>
        <v>1</v>
      </c>
      <c r="AB3258" s="1">
        <v>42778</v>
      </c>
      <c r="AC3258" s="13">
        <f t="shared" si="455"/>
        <v>42767</v>
      </c>
      <c r="AD3258" s="14">
        <f t="shared" si="456"/>
        <v>42778</v>
      </c>
      <c r="AE3258" s="1" t="str">
        <f t="shared" si="457"/>
        <v>Sunday</v>
      </c>
      <c r="AF3258" s="2">
        <v>0.11515046296296295</v>
      </c>
      <c r="AG3258" s="2">
        <f t="shared" si="458"/>
        <v>0.125</v>
      </c>
      <c r="AH3258" t="s">
        <v>35</v>
      </c>
    </row>
    <row r="3259" spans="1:34" x14ac:dyDescent="0.2">
      <c r="A3259">
        <v>1400126</v>
      </c>
      <c r="B3259" t="s">
        <v>20</v>
      </c>
      <c r="C3259" t="s">
        <v>28</v>
      </c>
      <c r="D3259" t="s">
        <v>22</v>
      </c>
      <c r="E3259">
        <v>53211</v>
      </c>
      <c r="F3259" t="s">
        <v>23</v>
      </c>
      <c r="G3259" t="s">
        <v>24</v>
      </c>
      <c r="H3259">
        <v>11082</v>
      </c>
      <c r="I3259" t="s">
        <v>60</v>
      </c>
      <c r="J3259">
        <f>VLOOKUP(I3259,[1]Key!$A$1:$C$72,2,FALSE)</f>
        <v>43.066893999999998</v>
      </c>
      <c r="K3259">
        <f>VLOOKUP(I3259,[1]Key!$A$1:$C$72,3,FALSE)</f>
        <v>-87.877936000000005</v>
      </c>
      <c r="L3259" t="s">
        <v>81</v>
      </c>
      <c r="M3259">
        <f>VLOOKUP(L3259,[1]Key!$A$1:$C$72,2,FALSE)</f>
        <v>43.06033</v>
      </c>
      <c r="N3259">
        <f>VLOOKUP(L3259,[1]Key!$A$1:$C$72,3,FALSE)</f>
        <v>-87.89546</v>
      </c>
      <c r="O3259">
        <v>9</v>
      </c>
      <c r="P3259">
        <v>0</v>
      </c>
      <c r="Q3259">
        <v>1.4</v>
      </c>
      <c r="R3259">
        <v>1.3</v>
      </c>
      <c r="S3259">
        <v>54</v>
      </c>
      <c r="T3259">
        <f t="shared" si="450"/>
        <v>-1</v>
      </c>
      <c r="U3259" s="1">
        <v>42778</v>
      </c>
      <c r="V3259" s="13">
        <f t="shared" si="451"/>
        <v>42767</v>
      </c>
      <c r="W3259" s="14">
        <f t="shared" si="452"/>
        <v>42778</v>
      </c>
      <c r="X3259" s="1" t="str">
        <f t="shared" si="453"/>
        <v>Sunday</v>
      </c>
      <c r="Y3259" s="2">
        <v>0.80483796296296306</v>
      </c>
      <c r="Z3259" s="2">
        <f t="shared" si="454"/>
        <v>0.79166666666666663</v>
      </c>
      <c r="AA3259">
        <f>1</f>
        <v>1</v>
      </c>
      <c r="AB3259" s="1">
        <v>42778</v>
      </c>
      <c r="AC3259" s="13">
        <f t="shared" si="455"/>
        <v>42767</v>
      </c>
      <c r="AD3259" s="14">
        <f t="shared" si="456"/>
        <v>42778</v>
      </c>
      <c r="AE3259" s="1" t="str">
        <f t="shared" si="457"/>
        <v>Sunday</v>
      </c>
      <c r="AF3259" s="2">
        <v>0.81046296296296294</v>
      </c>
      <c r="AG3259" s="2">
        <f t="shared" si="458"/>
        <v>0.79166666666666663</v>
      </c>
      <c r="AH3259" t="s">
        <v>27</v>
      </c>
    </row>
    <row r="3260" spans="1:34" x14ac:dyDescent="0.2">
      <c r="A3260">
        <v>1378810</v>
      </c>
      <c r="B3260" t="s">
        <v>20</v>
      </c>
      <c r="C3260" t="s">
        <v>100</v>
      </c>
      <c r="D3260" t="s">
        <v>22</v>
      </c>
      <c r="E3260">
        <v>53211</v>
      </c>
      <c r="F3260" t="s">
        <v>23</v>
      </c>
      <c r="G3260" t="s">
        <v>24</v>
      </c>
      <c r="H3260">
        <v>88</v>
      </c>
      <c r="I3260" t="s">
        <v>60</v>
      </c>
      <c r="J3260">
        <f>VLOOKUP(I3260,[1]Key!$A$1:$C$72,2,FALSE)</f>
        <v>43.066893999999998</v>
      </c>
      <c r="K3260">
        <f>VLOOKUP(I3260,[1]Key!$A$1:$C$72,3,FALSE)</f>
        <v>-87.877936000000005</v>
      </c>
      <c r="L3260" t="s">
        <v>67</v>
      </c>
      <c r="M3260">
        <f>VLOOKUP(L3260,[1]Key!$A$1:$C$72,2,FALSE)</f>
        <v>43.074890000000003</v>
      </c>
      <c r="N3260">
        <f>VLOOKUP(L3260,[1]Key!$A$1:$C$72,3,FALSE)</f>
        <v>-87.882810000000006</v>
      </c>
      <c r="O3260">
        <v>4</v>
      </c>
      <c r="P3260">
        <v>0</v>
      </c>
      <c r="Q3260">
        <v>0.6</v>
      </c>
      <c r="R3260">
        <v>0.6</v>
      </c>
      <c r="S3260">
        <v>24</v>
      </c>
      <c r="T3260">
        <f t="shared" si="450"/>
        <v>-1</v>
      </c>
      <c r="U3260" s="1">
        <v>42779</v>
      </c>
      <c r="V3260" s="13">
        <f t="shared" si="451"/>
        <v>42767</v>
      </c>
      <c r="W3260" s="14">
        <f t="shared" si="452"/>
        <v>42779</v>
      </c>
      <c r="X3260" s="1" t="str">
        <f t="shared" si="453"/>
        <v>Monday</v>
      </c>
      <c r="Y3260" s="2">
        <v>0.37664351851851857</v>
      </c>
      <c r="Z3260" s="2">
        <f t="shared" si="454"/>
        <v>0.375</v>
      </c>
      <c r="AA3260">
        <f>1</f>
        <v>1</v>
      </c>
      <c r="AB3260" s="1">
        <v>42779</v>
      </c>
      <c r="AC3260" s="13">
        <f t="shared" si="455"/>
        <v>42767</v>
      </c>
      <c r="AD3260" s="14">
        <f t="shared" si="456"/>
        <v>42779</v>
      </c>
      <c r="AE3260" s="1" t="str">
        <f t="shared" si="457"/>
        <v>Monday</v>
      </c>
      <c r="AF3260" s="2">
        <v>0.37972222222222224</v>
      </c>
      <c r="AG3260" s="2">
        <f t="shared" si="458"/>
        <v>0.375</v>
      </c>
      <c r="AH3260" t="s">
        <v>27</v>
      </c>
    </row>
    <row r="3261" spans="1:34" x14ac:dyDescent="0.2">
      <c r="A3261">
        <v>1328721</v>
      </c>
      <c r="B3261" t="s">
        <v>20</v>
      </c>
      <c r="C3261" t="s">
        <v>28</v>
      </c>
      <c r="D3261" t="s">
        <v>22</v>
      </c>
      <c r="E3261">
        <v>53207</v>
      </c>
      <c r="F3261" t="s">
        <v>23</v>
      </c>
      <c r="G3261" t="s">
        <v>24</v>
      </c>
      <c r="H3261">
        <v>11071</v>
      </c>
      <c r="I3261" t="s">
        <v>82</v>
      </c>
      <c r="J3261">
        <f>VLOOKUP(I3261,[1]Key!$A$1:$C$72,2,FALSE)</f>
        <v>43.026229999999998</v>
      </c>
      <c r="K3261">
        <f>VLOOKUP(I3261,[1]Key!$A$1:$C$72,3,FALSE)</f>
        <v>-87.912809999999993</v>
      </c>
      <c r="L3261" t="s">
        <v>84</v>
      </c>
      <c r="M3261">
        <f>VLOOKUP(L3261,[1]Key!$A$1:$C$72,2,FALSE)</f>
        <v>43.024340000000002</v>
      </c>
      <c r="N3261">
        <f>VLOOKUP(L3261,[1]Key!$A$1:$C$72,3,FALSE)</f>
        <v>-87.916753</v>
      </c>
      <c r="O3261">
        <v>3</v>
      </c>
      <c r="P3261">
        <v>0</v>
      </c>
      <c r="Q3261">
        <v>0.5</v>
      </c>
      <c r="R3261">
        <v>0.4</v>
      </c>
      <c r="S3261">
        <v>18</v>
      </c>
      <c r="T3261">
        <f t="shared" si="450"/>
        <v>-1</v>
      </c>
      <c r="U3261" s="1">
        <v>42779</v>
      </c>
      <c r="V3261" s="13">
        <f t="shared" si="451"/>
        <v>42767</v>
      </c>
      <c r="W3261" s="14">
        <f t="shared" si="452"/>
        <v>42779</v>
      </c>
      <c r="X3261" s="1" t="str">
        <f t="shared" si="453"/>
        <v>Monday</v>
      </c>
      <c r="Y3261" s="2">
        <v>0.46052083333333332</v>
      </c>
      <c r="Z3261" s="2">
        <f t="shared" si="454"/>
        <v>0.45833333333333331</v>
      </c>
      <c r="AA3261">
        <f>1</f>
        <v>1</v>
      </c>
      <c r="AB3261" s="1">
        <v>42779</v>
      </c>
      <c r="AC3261" s="13">
        <f t="shared" si="455"/>
        <v>42767</v>
      </c>
      <c r="AD3261" s="14">
        <f t="shared" si="456"/>
        <v>42779</v>
      </c>
      <c r="AE3261" s="1" t="str">
        <f t="shared" si="457"/>
        <v>Monday</v>
      </c>
      <c r="AF3261" s="2">
        <v>0.46299768518518519</v>
      </c>
      <c r="AG3261" s="2">
        <f t="shared" si="458"/>
        <v>0.45833333333333331</v>
      </c>
      <c r="AH3261" t="s">
        <v>27</v>
      </c>
    </row>
    <row r="3262" spans="1:34" x14ac:dyDescent="0.2">
      <c r="A3262">
        <v>1391757</v>
      </c>
      <c r="B3262" t="s">
        <v>20</v>
      </c>
      <c r="C3262" t="s">
        <v>28</v>
      </c>
      <c r="D3262" t="s">
        <v>22</v>
      </c>
      <c r="E3262">
        <v>53211</v>
      </c>
      <c r="F3262" t="s">
        <v>23</v>
      </c>
      <c r="G3262" t="s">
        <v>24</v>
      </c>
      <c r="H3262">
        <v>11118</v>
      </c>
      <c r="I3262" t="s">
        <v>43</v>
      </c>
      <c r="J3262">
        <f>VLOOKUP(I3262,[1]Key!$A$1:$C$72,2,FALSE)</f>
        <v>43.03886</v>
      </c>
      <c r="K3262">
        <f>VLOOKUP(I3262,[1]Key!$A$1:$C$72,3,FALSE)</f>
        <v>-87.902720000000002</v>
      </c>
      <c r="L3262" t="s">
        <v>36</v>
      </c>
      <c r="M3262">
        <f>VLOOKUP(L3262,[1]Key!$A$1:$C$72,2,FALSE)</f>
        <v>43.038580000000003</v>
      </c>
      <c r="N3262">
        <f>VLOOKUP(L3262,[1]Key!$A$1:$C$72,3,FALSE)</f>
        <v>-87.90934</v>
      </c>
      <c r="O3262">
        <v>4</v>
      </c>
      <c r="P3262">
        <v>0</v>
      </c>
      <c r="Q3262">
        <v>0.6</v>
      </c>
      <c r="R3262">
        <v>0.6</v>
      </c>
      <c r="S3262">
        <v>24</v>
      </c>
      <c r="T3262">
        <f t="shared" si="450"/>
        <v>-1</v>
      </c>
      <c r="U3262" s="1">
        <v>42779</v>
      </c>
      <c r="V3262" s="13">
        <f t="shared" si="451"/>
        <v>42767</v>
      </c>
      <c r="W3262" s="14">
        <f t="shared" si="452"/>
        <v>42779</v>
      </c>
      <c r="X3262" s="1" t="str">
        <f t="shared" si="453"/>
        <v>Monday</v>
      </c>
      <c r="Y3262" s="2">
        <v>0.75533564814814813</v>
      </c>
      <c r="Z3262" s="2">
        <f t="shared" si="454"/>
        <v>0.75</v>
      </c>
      <c r="AA3262">
        <f>1</f>
        <v>1</v>
      </c>
      <c r="AB3262" s="1">
        <v>42779</v>
      </c>
      <c r="AC3262" s="13">
        <f t="shared" si="455"/>
        <v>42767</v>
      </c>
      <c r="AD3262" s="14">
        <f t="shared" si="456"/>
        <v>42779</v>
      </c>
      <c r="AE3262" s="1" t="str">
        <f t="shared" si="457"/>
        <v>Monday</v>
      </c>
      <c r="AF3262" s="2">
        <v>0.75819444444444439</v>
      </c>
      <c r="AG3262" s="2">
        <f t="shared" si="458"/>
        <v>0.75</v>
      </c>
      <c r="AH3262" t="s">
        <v>27</v>
      </c>
    </row>
    <row r="3263" spans="1:34" x14ac:dyDescent="0.2">
      <c r="A3263">
        <v>1391757</v>
      </c>
      <c r="B3263" t="s">
        <v>20</v>
      </c>
      <c r="C3263" t="s">
        <v>28</v>
      </c>
      <c r="D3263" t="s">
        <v>22</v>
      </c>
      <c r="E3263">
        <v>53211</v>
      </c>
      <c r="F3263" t="s">
        <v>23</v>
      </c>
      <c r="G3263" t="s">
        <v>24</v>
      </c>
      <c r="H3263">
        <v>5435</v>
      </c>
      <c r="I3263" t="s">
        <v>65</v>
      </c>
      <c r="J3263">
        <f>VLOOKUP(I3263,[1]Key!$A$1:$C$72,2,FALSE)</f>
        <v>43.060786</v>
      </c>
      <c r="K3263">
        <f>VLOOKUP(I3263,[1]Key!$A$1:$C$72,3,FALSE)</f>
        <v>-87.883825999999999</v>
      </c>
      <c r="L3263" t="s">
        <v>76</v>
      </c>
      <c r="M3263">
        <f>VLOOKUP(L3263,[1]Key!$A$1:$C$72,2,FALSE)</f>
        <v>43.063749000000001</v>
      </c>
      <c r="N3263">
        <f>VLOOKUP(L3263,[1]Key!$A$1:$C$72,3,FALSE)</f>
        <v>-87.887962999999999</v>
      </c>
      <c r="O3263">
        <v>4</v>
      </c>
      <c r="P3263">
        <v>0</v>
      </c>
      <c r="Q3263">
        <v>0.6</v>
      </c>
      <c r="R3263">
        <v>0.6</v>
      </c>
      <c r="S3263">
        <v>24</v>
      </c>
      <c r="T3263">
        <f t="shared" si="450"/>
        <v>-1</v>
      </c>
      <c r="U3263" s="1">
        <v>42779</v>
      </c>
      <c r="V3263" s="13">
        <f t="shared" si="451"/>
        <v>42767</v>
      </c>
      <c r="W3263" s="14">
        <f t="shared" si="452"/>
        <v>42779</v>
      </c>
      <c r="X3263" s="1" t="str">
        <f t="shared" si="453"/>
        <v>Monday</v>
      </c>
      <c r="Y3263" s="2">
        <v>0.80574074074074076</v>
      </c>
      <c r="Z3263" s="2">
        <f t="shared" si="454"/>
        <v>0.79166666666666663</v>
      </c>
      <c r="AA3263">
        <f>1</f>
        <v>1</v>
      </c>
      <c r="AB3263" s="1">
        <v>42779</v>
      </c>
      <c r="AC3263" s="13">
        <f t="shared" si="455"/>
        <v>42767</v>
      </c>
      <c r="AD3263" s="14">
        <f t="shared" si="456"/>
        <v>42779</v>
      </c>
      <c r="AE3263" s="1" t="str">
        <f t="shared" si="457"/>
        <v>Monday</v>
      </c>
      <c r="AF3263" s="2">
        <v>0.80859953703703702</v>
      </c>
      <c r="AG3263" s="2">
        <f t="shared" si="458"/>
        <v>0.79166666666666663</v>
      </c>
      <c r="AH3263" t="s">
        <v>27</v>
      </c>
    </row>
    <row r="3264" spans="1:34" x14ac:dyDescent="0.2">
      <c r="A3264">
        <v>1250004</v>
      </c>
      <c r="B3264" t="s">
        <v>20</v>
      </c>
      <c r="C3264" t="s">
        <v>118</v>
      </c>
      <c r="D3264" t="s">
        <v>46</v>
      </c>
      <c r="E3264">
        <v>61107</v>
      </c>
      <c r="F3264" t="s">
        <v>23</v>
      </c>
      <c r="G3264" t="s">
        <v>97</v>
      </c>
      <c r="H3264">
        <v>175</v>
      </c>
      <c r="I3264" t="s">
        <v>65</v>
      </c>
      <c r="J3264">
        <f>VLOOKUP(I3264,[1]Key!$A$1:$C$72,2,FALSE)</f>
        <v>43.060786</v>
      </c>
      <c r="K3264">
        <f>VLOOKUP(I3264,[1]Key!$A$1:$C$72,3,FALSE)</f>
        <v>-87.883825999999999</v>
      </c>
      <c r="L3264" t="s">
        <v>78</v>
      </c>
      <c r="M3264">
        <f>VLOOKUP(L3264,[1]Key!$A$1:$C$72,2,FALSE)</f>
        <v>43.060250000000003</v>
      </c>
      <c r="N3264">
        <f>VLOOKUP(L3264,[1]Key!$A$1:$C$72,3,FALSE)</f>
        <v>-87.892169999999993</v>
      </c>
      <c r="O3264">
        <v>6</v>
      </c>
      <c r="P3264">
        <v>0</v>
      </c>
      <c r="Q3264">
        <v>0.9</v>
      </c>
      <c r="R3264">
        <v>0.9</v>
      </c>
      <c r="S3264">
        <v>36</v>
      </c>
      <c r="T3264">
        <f t="shared" si="450"/>
        <v>-1</v>
      </c>
      <c r="U3264" s="1">
        <v>42779</v>
      </c>
      <c r="V3264" s="13">
        <f t="shared" si="451"/>
        <v>42767</v>
      </c>
      <c r="W3264" s="14">
        <f t="shared" si="452"/>
        <v>42779</v>
      </c>
      <c r="X3264" s="1" t="str">
        <f t="shared" si="453"/>
        <v>Monday</v>
      </c>
      <c r="Y3264" s="2">
        <v>0.9377199074074074</v>
      </c>
      <c r="Z3264" s="2">
        <f t="shared" si="454"/>
        <v>0.95833333333333326</v>
      </c>
      <c r="AA3264">
        <f>1</f>
        <v>1</v>
      </c>
      <c r="AB3264" s="1">
        <v>42779</v>
      </c>
      <c r="AC3264" s="13">
        <f t="shared" si="455"/>
        <v>42767</v>
      </c>
      <c r="AD3264" s="14">
        <f t="shared" si="456"/>
        <v>42779</v>
      </c>
      <c r="AE3264" s="1" t="str">
        <f t="shared" si="457"/>
        <v>Monday</v>
      </c>
      <c r="AF3264" s="2">
        <v>0.94187500000000002</v>
      </c>
      <c r="AG3264" s="2">
        <f t="shared" si="458"/>
        <v>0.95833333333333326</v>
      </c>
      <c r="AH3264" t="s">
        <v>27</v>
      </c>
    </row>
    <row r="3265" spans="1:34" x14ac:dyDescent="0.2">
      <c r="A3265">
        <v>927112</v>
      </c>
      <c r="B3265" t="s">
        <v>20</v>
      </c>
      <c r="C3265" t="s">
        <v>96</v>
      </c>
      <c r="D3265" t="s">
        <v>22</v>
      </c>
      <c r="E3265">
        <v>53202</v>
      </c>
      <c r="F3265" t="s">
        <v>23</v>
      </c>
      <c r="G3265" t="s">
        <v>24</v>
      </c>
      <c r="H3265">
        <v>190</v>
      </c>
      <c r="I3265" t="s">
        <v>68</v>
      </c>
      <c r="J3265">
        <f>VLOOKUP(I3265,[1]Key!$A$1:$C$72,2,FALSE)</f>
        <v>43.04804</v>
      </c>
      <c r="K3265">
        <f>VLOOKUP(I3265,[1]Key!$A$1:$C$72,3,FALSE)</f>
        <v>-87.896720000000002</v>
      </c>
      <c r="L3265" t="s">
        <v>33</v>
      </c>
      <c r="M3265">
        <f>VLOOKUP(L3265,[1]Key!$A$1:$C$72,2,FALSE)</f>
        <v>43.034619999999997</v>
      </c>
      <c r="N3265">
        <f>VLOOKUP(L3265,[1]Key!$A$1:$C$72,3,FALSE)</f>
        <v>-87.917500000000004</v>
      </c>
      <c r="O3265">
        <v>24</v>
      </c>
      <c r="P3265">
        <v>0</v>
      </c>
      <c r="Q3265">
        <v>3.6</v>
      </c>
      <c r="R3265">
        <v>3.4</v>
      </c>
      <c r="S3265">
        <v>144</v>
      </c>
      <c r="T3265">
        <f t="shared" si="450"/>
        <v>-1</v>
      </c>
      <c r="U3265" s="1">
        <v>42780</v>
      </c>
      <c r="V3265" s="13">
        <f t="shared" si="451"/>
        <v>42767</v>
      </c>
      <c r="W3265" s="14">
        <f t="shared" si="452"/>
        <v>42780</v>
      </c>
      <c r="X3265" s="1" t="str">
        <f t="shared" si="453"/>
        <v>Tuesday</v>
      </c>
      <c r="Y3265" s="2">
        <v>0.23618055555555553</v>
      </c>
      <c r="Z3265" s="2">
        <f t="shared" si="454"/>
        <v>0.25</v>
      </c>
      <c r="AA3265">
        <f>1</f>
        <v>1</v>
      </c>
      <c r="AB3265" s="1">
        <v>42780</v>
      </c>
      <c r="AC3265" s="13">
        <f t="shared" si="455"/>
        <v>42767</v>
      </c>
      <c r="AD3265" s="14">
        <f t="shared" si="456"/>
        <v>42780</v>
      </c>
      <c r="AE3265" s="1" t="str">
        <f t="shared" si="457"/>
        <v>Tuesday</v>
      </c>
      <c r="AF3265" s="2">
        <v>0.25332175925925926</v>
      </c>
      <c r="AG3265" s="2">
        <f t="shared" si="458"/>
        <v>0.25</v>
      </c>
      <c r="AH3265" t="s">
        <v>27</v>
      </c>
    </row>
    <row r="3266" spans="1:34" x14ac:dyDescent="0.2">
      <c r="A3266">
        <v>563412</v>
      </c>
      <c r="B3266" t="s">
        <v>20</v>
      </c>
      <c r="C3266" t="s">
        <v>45</v>
      </c>
      <c r="D3266" t="s">
        <v>46</v>
      </c>
      <c r="E3266">
        <v>60043</v>
      </c>
      <c r="F3266" t="s">
        <v>23</v>
      </c>
      <c r="G3266" t="s">
        <v>24</v>
      </c>
      <c r="H3266">
        <v>5474</v>
      </c>
      <c r="I3266" t="s">
        <v>33</v>
      </c>
      <c r="J3266">
        <f>VLOOKUP(I3266,[1]Key!$A$1:$C$72,2,FALSE)</f>
        <v>43.034619999999997</v>
      </c>
      <c r="K3266">
        <f>VLOOKUP(I3266,[1]Key!$A$1:$C$72,3,FALSE)</f>
        <v>-87.917500000000004</v>
      </c>
      <c r="L3266" t="s">
        <v>47</v>
      </c>
      <c r="M3266">
        <f>VLOOKUP(L3266,[1]Key!$A$1:$C$72,2,FALSE)</f>
        <v>43.049230000000001</v>
      </c>
      <c r="N3266">
        <f>VLOOKUP(L3266,[1]Key!$A$1:$C$72,3,FALSE)</f>
        <v>-87.911940000000001</v>
      </c>
      <c r="O3266">
        <v>8</v>
      </c>
      <c r="P3266">
        <v>0</v>
      </c>
      <c r="Q3266">
        <v>1.2</v>
      </c>
      <c r="R3266">
        <v>1.1000000000000001</v>
      </c>
      <c r="S3266">
        <v>48</v>
      </c>
      <c r="T3266">
        <f t="shared" ref="T3266:T3329" si="459">-1</f>
        <v>-1</v>
      </c>
      <c r="U3266" s="1">
        <v>42780</v>
      </c>
      <c r="V3266" s="13">
        <f t="shared" ref="V3266:V3329" si="460">DATE(YEAR(U3266), MONTH(U3266), 1)</f>
        <v>42767</v>
      </c>
      <c r="W3266" s="14">
        <f t="shared" ref="W3266:W3329" si="461">U3266</f>
        <v>42780</v>
      </c>
      <c r="X3266" s="1" t="str">
        <f t="shared" ref="X3266:X3329" si="462">TEXT(W3266,"dddd")</f>
        <v>Tuesday</v>
      </c>
      <c r="Y3266" s="2">
        <v>0.32373842592592594</v>
      </c>
      <c r="Z3266" s="2">
        <f t="shared" ref="Z3266:Z3329" si="463">MROUND(Y3266, "1:00")</f>
        <v>0.33333333333333331</v>
      </c>
      <c r="AA3266">
        <f>1</f>
        <v>1</v>
      </c>
      <c r="AB3266" s="1">
        <v>42780</v>
      </c>
      <c r="AC3266" s="13">
        <f t="shared" ref="AC3266:AC3329" si="464">DATE(YEAR(AB3266), MONTH(AB3266), 1)</f>
        <v>42767</v>
      </c>
      <c r="AD3266" s="14">
        <f t="shared" ref="AD3266:AD3329" si="465">AB3266</f>
        <v>42780</v>
      </c>
      <c r="AE3266" s="1" t="str">
        <f t="shared" ref="AE3266:AE3329" si="466">TEXT(AD3266,"dddd")</f>
        <v>Tuesday</v>
      </c>
      <c r="AF3266" s="2">
        <v>0.32971064814814816</v>
      </c>
      <c r="AG3266" s="2">
        <f t="shared" ref="AG3266:AG3329" si="467">MROUND(AF3266, "1:00")</f>
        <v>0.33333333333333331</v>
      </c>
      <c r="AH3266" t="s">
        <v>27</v>
      </c>
    </row>
    <row r="3267" spans="1:34" x14ac:dyDescent="0.2">
      <c r="A3267">
        <v>1387054</v>
      </c>
      <c r="B3267" t="s">
        <v>20</v>
      </c>
      <c r="C3267" t="s">
        <v>21</v>
      </c>
      <c r="D3267" t="s">
        <v>22</v>
      </c>
      <c r="E3267">
        <v>53213</v>
      </c>
      <c r="F3267" t="s">
        <v>23</v>
      </c>
      <c r="G3267" t="s">
        <v>24</v>
      </c>
      <c r="H3267">
        <v>156</v>
      </c>
      <c r="I3267" t="s">
        <v>25</v>
      </c>
      <c r="J3267">
        <f>VLOOKUP(I3267,[1]Key!$A$1:$C$72,2,FALSE)</f>
        <v>43.06044</v>
      </c>
      <c r="K3267">
        <f>VLOOKUP(I3267,[1]Key!$A$1:$C$72,3,FALSE)</f>
        <v>-88.016239999999996</v>
      </c>
      <c r="L3267" t="s">
        <v>25</v>
      </c>
      <c r="M3267">
        <f>VLOOKUP(L3267,[1]Key!$A$1:$C$72,2,FALSE)</f>
        <v>43.06044</v>
      </c>
      <c r="N3267">
        <f>VLOOKUP(L3267,[1]Key!$A$1:$C$72,3,FALSE)</f>
        <v>-88.016239999999996</v>
      </c>
      <c r="O3267">
        <v>32</v>
      </c>
      <c r="P3267">
        <v>0</v>
      </c>
      <c r="Q3267">
        <v>4.8</v>
      </c>
      <c r="R3267">
        <v>4.5999999999999996</v>
      </c>
      <c r="S3267">
        <v>192</v>
      </c>
      <c r="T3267">
        <f t="shared" si="459"/>
        <v>-1</v>
      </c>
      <c r="U3267" s="1">
        <v>42780</v>
      </c>
      <c r="V3267" s="13">
        <f t="shared" si="460"/>
        <v>42767</v>
      </c>
      <c r="W3267" s="14">
        <f t="shared" si="461"/>
        <v>42780</v>
      </c>
      <c r="X3267" s="1" t="str">
        <f t="shared" si="462"/>
        <v>Tuesday</v>
      </c>
      <c r="Y3267" s="2">
        <v>0.35129629629629627</v>
      </c>
      <c r="Z3267" s="2">
        <f t="shared" si="463"/>
        <v>0.33333333333333331</v>
      </c>
      <c r="AA3267">
        <f>1</f>
        <v>1</v>
      </c>
      <c r="AB3267" s="1">
        <v>42780</v>
      </c>
      <c r="AC3267" s="13">
        <f t="shared" si="464"/>
        <v>42767</v>
      </c>
      <c r="AD3267" s="14">
        <f t="shared" si="465"/>
        <v>42780</v>
      </c>
      <c r="AE3267" s="1" t="str">
        <f t="shared" si="466"/>
        <v>Tuesday</v>
      </c>
      <c r="AF3267" s="2">
        <v>0.37312499999999998</v>
      </c>
      <c r="AG3267" s="2">
        <f t="shared" si="467"/>
        <v>0.375</v>
      </c>
      <c r="AH3267" t="s">
        <v>35</v>
      </c>
    </row>
    <row r="3268" spans="1:34" x14ac:dyDescent="0.2">
      <c r="A3268">
        <v>1088320</v>
      </c>
      <c r="B3268" t="s">
        <v>20</v>
      </c>
      <c r="C3268" t="s">
        <v>96</v>
      </c>
      <c r="D3268" t="s">
        <v>22</v>
      </c>
      <c r="E3268">
        <v>53202</v>
      </c>
      <c r="F3268" t="s">
        <v>23</v>
      </c>
      <c r="G3268" t="s">
        <v>24</v>
      </c>
      <c r="H3268">
        <v>995</v>
      </c>
      <c r="I3268" t="s">
        <v>69</v>
      </c>
      <c r="J3268">
        <f>VLOOKUP(I3268,[1]Key!$A$1:$C$72,2,FALSE)</f>
        <v>43.048200000000001</v>
      </c>
      <c r="K3268">
        <f>VLOOKUP(I3268,[1]Key!$A$1:$C$72,3,FALSE)</f>
        <v>-87.900859999999994</v>
      </c>
      <c r="L3268" t="s">
        <v>43</v>
      </c>
      <c r="M3268">
        <f>VLOOKUP(L3268,[1]Key!$A$1:$C$72,2,FALSE)</f>
        <v>43.03886</v>
      </c>
      <c r="N3268">
        <f>VLOOKUP(L3268,[1]Key!$A$1:$C$72,3,FALSE)</f>
        <v>-87.902720000000002</v>
      </c>
      <c r="O3268">
        <v>6</v>
      </c>
      <c r="P3268">
        <v>0</v>
      </c>
      <c r="Q3268">
        <v>0.9</v>
      </c>
      <c r="R3268">
        <v>0.9</v>
      </c>
      <c r="S3268">
        <v>36</v>
      </c>
      <c r="T3268">
        <f t="shared" si="459"/>
        <v>-1</v>
      </c>
      <c r="U3268" s="1">
        <v>42780</v>
      </c>
      <c r="V3268" s="13">
        <f t="shared" si="460"/>
        <v>42767</v>
      </c>
      <c r="W3268" s="14">
        <f t="shared" si="461"/>
        <v>42780</v>
      </c>
      <c r="X3268" s="1" t="str">
        <f t="shared" si="462"/>
        <v>Tuesday</v>
      </c>
      <c r="Y3268" s="2">
        <v>0.35322916666666665</v>
      </c>
      <c r="Z3268" s="2">
        <f t="shared" si="463"/>
        <v>0.33333333333333331</v>
      </c>
      <c r="AA3268">
        <f>1</f>
        <v>1</v>
      </c>
      <c r="AB3268" s="1">
        <v>42780</v>
      </c>
      <c r="AC3268" s="13">
        <f t="shared" si="464"/>
        <v>42767</v>
      </c>
      <c r="AD3268" s="14">
        <f t="shared" si="465"/>
        <v>42780</v>
      </c>
      <c r="AE3268" s="1" t="str">
        <f t="shared" si="466"/>
        <v>Tuesday</v>
      </c>
      <c r="AF3268" s="2">
        <v>0.3573263888888889</v>
      </c>
      <c r="AG3268" s="2">
        <f t="shared" si="467"/>
        <v>0.375</v>
      </c>
      <c r="AH3268" t="s">
        <v>27</v>
      </c>
    </row>
    <row r="3269" spans="1:34" x14ac:dyDescent="0.2">
      <c r="A3269">
        <v>550946</v>
      </c>
      <c r="B3269" t="s">
        <v>20</v>
      </c>
      <c r="C3269" t="s">
        <v>28</v>
      </c>
      <c r="D3269" t="s">
        <v>22</v>
      </c>
      <c r="E3269">
        <v>53202</v>
      </c>
      <c r="F3269" t="s">
        <v>23</v>
      </c>
      <c r="G3269" t="s">
        <v>24</v>
      </c>
      <c r="H3269">
        <v>247</v>
      </c>
      <c r="I3269" t="s">
        <v>31</v>
      </c>
      <c r="J3269">
        <f>VLOOKUP(I3269,[1]Key!$A$1:$C$72,2,FALSE)</f>
        <v>43.03519</v>
      </c>
      <c r="K3269">
        <f>VLOOKUP(I3269,[1]Key!$A$1:$C$72,3,FALSE)</f>
        <v>-87.907390000000007</v>
      </c>
      <c r="L3269" t="s">
        <v>34</v>
      </c>
      <c r="M3269">
        <f>VLOOKUP(L3269,[1]Key!$A$1:$C$72,2,FALSE)</f>
        <v>43.036900000000003</v>
      </c>
      <c r="N3269">
        <f>VLOOKUP(L3269,[1]Key!$A$1:$C$72,3,FALSE)</f>
        <v>-87.89667</v>
      </c>
      <c r="O3269">
        <v>18</v>
      </c>
      <c r="P3269">
        <v>0</v>
      </c>
      <c r="Q3269">
        <v>2.7</v>
      </c>
      <c r="R3269">
        <v>2.6</v>
      </c>
      <c r="S3269">
        <v>108</v>
      </c>
      <c r="T3269">
        <f t="shared" si="459"/>
        <v>-1</v>
      </c>
      <c r="U3269" s="1">
        <v>42780</v>
      </c>
      <c r="V3269" s="13">
        <f t="shared" si="460"/>
        <v>42767</v>
      </c>
      <c r="W3269" s="14">
        <f t="shared" si="461"/>
        <v>42780</v>
      </c>
      <c r="X3269" s="1" t="str">
        <f t="shared" si="462"/>
        <v>Tuesday</v>
      </c>
      <c r="Y3269" s="2">
        <v>0.40482638888888894</v>
      </c>
      <c r="Z3269" s="2">
        <f t="shared" si="463"/>
        <v>0.41666666666666663</v>
      </c>
      <c r="AA3269">
        <f>1</f>
        <v>1</v>
      </c>
      <c r="AB3269" s="1">
        <v>42780</v>
      </c>
      <c r="AC3269" s="13">
        <f t="shared" si="464"/>
        <v>42767</v>
      </c>
      <c r="AD3269" s="14">
        <f t="shared" si="465"/>
        <v>42780</v>
      </c>
      <c r="AE3269" s="1" t="str">
        <f t="shared" si="466"/>
        <v>Tuesday</v>
      </c>
      <c r="AF3269" s="2">
        <v>0.41693287037037036</v>
      </c>
      <c r="AG3269" s="2">
        <f t="shared" si="467"/>
        <v>0.41666666666666663</v>
      </c>
      <c r="AH3269" t="s">
        <v>27</v>
      </c>
    </row>
    <row r="3270" spans="1:34" x14ac:dyDescent="0.2">
      <c r="A3270">
        <v>1424997</v>
      </c>
      <c r="B3270" t="s">
        <v>20</v>
      </c>
      <c r="C3270" t="s">
        <v>157</v>
      </c>
      <c r="D3270" t="s">
        <v>22</v>
      </c>
      <c r="E3270">
        <v>53213</v>
      </c>
      <c r="F3270" t="s">
        <v>23</v>
      </c>
      <c r="G3270" t="s">
        <v>92</v>
      </c>
      <c r="H3270">
        <v>189</v>
      </c>
      <c r="I3270" t="s">
        <v>62</v>
      </c>
      <c r="J3270">
        <f>VLOOKUP(I3270,[1]Key!$A$1:$C$72,2,FALSE)</f>
        <v>43.058010000000003</v>
      </c>
      <c r="K3270">
        <f>VLOOKUP(I3270,[1]Key!$A$1:$C$72,3,FALSE)</f>
        <v>-87.877300000000005</v>
      </c>
      <c r="L3270" t="s">
        <v>32</v>
      </c>
      <c r="M3270">
        <f>VLOOKUP(L3270,[1]Key!$A$1:$C$72,2,FALSE)</f>
        <v>43.038719999999998</v>
      </c>
      <c r="N3270">
        <f>VLOOKUP(L3270,[1]Key!$A$1:$C$72,3,FALSE)</f>
        <v>-87.905339999999995</v>
      </c>
      <c r="O3270">
        <v>19</v>
      </c>
      <c r="P3270">
        <v>0</v>
      </c>
      <c r="Q3270">
        <v>2.9</v>
      </c>
      <c r="R3270">
        <v>2.7</v>
      </c>
      <c r="S3270">
        <v>114</v>
      </c>
      <c r="T3270">
        <f t="shared" si="459"/>
        <v>-1</v>
      </c>
      <c r="U3270" s="1">
        <v>42780</v>
      </c>
      <c r="V3270" s="13">
        <f t="shared" si="460"/>
        <v>42767</v>
      </c>
      <c r="W3270" s="14">
        <f t="shared" si="461"/>
        <v>42780</v>
      </c>
      <c r="X3270" s="1" t="str">
        <f t="shared" si="462"/>
        <v>Tuesday</v>
      </c>
      <c r="Y3270" s="2">
        <v>0.63535879629629632</v>
      </c>
      <c r="Z3270" s="2">
        <f t="shared" si="463"/>
        <v>0.625</v>
      </c>
      <c r="AA3270">
        <f>1</f>
        <v>1</v>
      </c>
      <c r="AB3270" s="1">
        <v>42780</v>
      </c>
      <c r="AC3270" s="13">
        <f t="shared" si="464"/>
        <v>42767</v>
      </c>
      <c r="AD3270" s="14">
        <f t="shared" si="465"/>
        <v>42780</v>
      </c>
      <c r="AE3270" s="1" t="str">
        <f t="shared" si="466"/>
        <v>Tuesday</v>
      </c>
      <c r="AF3270" s="2">
        <v>0.64837962962962969</v>
      </c>
      <c r="AG3270" s="2">
        <f t="shared" si="467"/>
        <v>0.66666666666666663</v>
      </c>
      <c r="AH3270" t="s">
        <v>27</v>
      </c>
    </row>
    <row r="3271" spans="1:34" x14ac:dyDescent="0.2">
      <c r="A3271">
        <v>1442430</v>
      </c>
      <c r="B3271" t="s">
        <v>20</v>
      </c>
      <c r="C3271" t="s">
        <v>28</v>
      </c>
      <c r="D3271" t="s">
        <v>22</v>
      </c>
      <c r="E3271">
        <v>53211</v>
      </c>
      <c r="F3271" t="s">
        <v>23</v>
      </c>
      <c r="G3271" t="s">
        <v>24</v>
      </c>
      <c r="H3271">
        <v>5432</v>
      </c>
      <c r="I3271" t="s">
        <v>77</v>
      </c>
      <c r="J3271">
        <f>VLOOKUP(I3271,[1]Key!$A$1:$C$72,2,FALSE)</f>
        <v>43.074655999999997</v>
      </c>
      <c r="K3271">
        <f>VLOOKUP(I3271,[1]Key!$A$1:$C$72,3,FALSE)</f>
        <v>-87.889011999999994</v>
      </c>
      <c r="L3271" t="s">
        <v>67</v>
      </c>
      <c r="M3271">
        <f>VLOOKUP(L3271,[1]Key!$A$1:$C$72,2,FALSE)</f>
        <v>43.074890000000003</v>
      </c>
      <c r="N3271">
        <f>VLOOKUP(L3271,[1]Key!$A$1:$C$72,3,FALSE)</f>
        <v>-87.882810000000006</v>
      </c>
      <c r="O3271">
        <v>6</v>
      </c>
      <c r="P3271">
        <v>0</v>
      </c>
      <c r="Q3271">
        <v>0.9</v>
      </c>
      <c r="R3271">
        <v>0.9</v>
      </c>
      <c r="S3271">
        <v>36</v>
      </c>
      <c r="T3271">
        <f t="shared" si="459"/>
        <v>-1</v>
      </c>
      <c r="U3271" s="1">
        <v>42780</v>
      </c>
      <c r="V3271" s="13">
        <f t="shared" si="460"/>
        <v>42767</v>
      </c>
      <c r="W3271" s="14">
        <f t="shared" si="461"/>
        <v>42780</v>
      </c>
      <c r="X3271" s="1" t="str">
        <f t="shared" si="462"/>
        <v>Tuesday</v>
      </c>
      <c r="Y3271" s="2">
        <v>0.72478009259259257</v>
      </c>
      <c r="Z3271" s="2">
        <f t="shared" si="463"/>
        <v>0.70833333333333326</v>
      </c>
      <c r="AA3271">
        <f>1</f>
        <v>1</v>
      </c>
      <c r="AB3271" s="1">
        <v>42780</v>
      </c>
      <c r="AC3271" s="13">
        <f t="shared" si="464"/>
        <v>42767</v>
      </c>
      <c r="AD3271" s="14">
        <f t="shared" si="465"/>
        <v>42780</v>
      </c>
      <c r="AE3271" s="1" t="str">
        <f t="shared" si="466"/>
        <v>Tuesday</v>
      </c>
      <c r="AF3271" s="2">
        <v>0.72862268518518514</v>
      </c>
      <c r="AG3271" s="2">
        <f t="shared" si="467"/>
        <v>0.70833333333333326</v>
      </c>
      <c r="AH3271" t="s">
        <v>27</v>
      </c>
    </row>
    <row r="3272" spans="1:34" x14ac:dyDescent="0.2">
      <c r="A3272">
        <v>1251108</v>
      </c>
      <c r="B3272" t="s">
        <v>20</v>
      </c>
      <c r="C3272" t="s">
        <v>110</v>
      </c>
      <c r="D3272" t="s">
        <v>22</v>
      </c>
      <c r="E3272">
        <v>54913</v>
      </c>
      <c r="F3272" t="s">
        <v>23</v>
      </c>
      <c r="G3272" t="s">
        <v>97</v>
      </c>
      <c r="H3272">
        <v>175</v>
      </c>
      <c r="I3272" t="s">
        <v>81</v>
      </c>
      <c r="J3272">
        <f>VLOOKUP(I3272,[1]Key!$A$1:$C$72,2,FALSE)</f>
        <v>43.06033</v>
      </c>
      <c r="K3272">
        <f>VLOOKUP(I3272,[1]Key!$A$1:$C$72,3,FALSE)</f>
        <v>-87.89546</v>
      </c>
      <c r="L3272" t="s">
        <v>78</v>
      </c>
      <c r="M3272">
        <f>VLOOKUP(L3272,[1]Key!$A$1:$C$72,2,FALSE)</f>
        <v>43.060250000000003</v>
      </c>
      <c r="N3272">
        <f>VLOOKUP(L3272,[1]Key!$A$1:$C$72,3,FALSE)</f>
        <v>-87.892169999999993</v>
      </c>
      <c r="O3272">
        <v>1</v>
      </c>
      <c r="P3272">
        <v>0</v>
      </c>
      <c r="Q3272">
        <v>0.2</v>
      </c>
      <c r="R3272">
        <v>0.1</v>
      </c>
      <c r="S3272">
        <v>6</v>
      </c>
      <c r="T3272">
        <f t="shared" si="459"/>
        <v>-1</v>
      </c>
      <c r="U3272" s="1">
        <v>42780</v>
      </c>
      <c r="V3272" s="13">
        <f t="shared" si="460"/>
        <v>42767</v>
      </c>
      <c r="W3272" s="14">
        <f t="shared" si="461"/>
        <v>42780</v>
      </c>
      <c r="X3272" s="1" t="str">
        <f t="shared" si="462"/>
        <v>Tuesday</v>
      </c>
      <c r="Y3272" s="2">
        <v>0.73343749999999996</v>
      </c>
      <c r="Z3272" s="2">
        <f t="shared" si="463"/>
        <v>0.75</v>
      </c>
      <c r="AA3272">
        <f>1</f>
        <v>1</v>
      </c>
      <c r="AB3272" s="1">
        <v>42780</v>
      </c>
      <c r="AC3272" s="13">
        <f t="shared" si="464"/>
        <v>42767</v>
      </c>
      <c r="AD3272" s="14">
        <f t="shared" si="465"/>
        <v>42780</v>
      </c>
      <c r="AE3272" s="1" t="str">
        <f t="shared" si="466"/>
        <v>Tuesday</v>
      </c>
      <c r="AF3272" s="2">
        <v>0.73438657407407415</v>
      </c>
      <c r="AG3272" s="2">
        <f t="shared" si="467"/>
        <v>0.75</v>
      </c>
      <c r="AH3272" t="s">
        <v>27</v>
      </c>
    </row>
    <row r="3273" spans="1:34" x14ac:dyDescent="0.2">
      <c r="A3273">
        <v>825934</v>
      </c>
      <c r="B3273" t="s">
        <v>20</v>
      </c>
      <c r="C3273" t="s">
        <v>28</v>
      </c>
      <c r="D3273" t="s">
        <v>22</v>
      </c>
      <c r="E3273">
        <v>53208</v>
      </c>
      <c r="F3273" t="s">
        <v>23</v>
      </c>
      <c r="G3273" t="s">
        <v>24</v>
      </c>
      <c r="H3273">
        <v>13</v>
      </c>
      <c r="I3273" t="s">
        <v>29</v>
      </c>
      <c r="J3273">
        <f>VLOOKUP(I3273,[1]Key!$A$1:$C$72,2,FALSE)</f>
        <v>43.042490000000001</v>
      </c>
      <c r="K3273">
        <f>VLOOKUP(I3273,[1]Key!$A$1:$C$72,3,FALSE)</f>
        <v>-87.909959999999998</v>
      </c>
      <c r="L3273" t="s">
        <v>48</v>
      </c>
      <c r="M3273">
        <f>VLOOKUP(L3273,[1]Key!$A$1:$C$72,2,FALSE)</f>
        <v>43.05097</v>
      </c>
      <c r="N3273">
        <f>VLOOKUP(L3273,[1]Key!$A$1:$C$72,3,FALSE)</f>
        <v>-87.906440000000003</v>
      </c>
      <c r="O3273">
        <v>5</v>
      </c>
      <c r="P3273">
        <v>0</v>
      </c>
      <c r="Q3273">
        <v>0.8</v>
      </c>
      <c r="R3273">
        <v>0.7</v>
      </c>
      <c r="S3273">
        <v>30</v>
      </c>
      <c r="T3273">
        <f t="shared" si="459"/>
        <v>-1</v>
      </c>
      <c r="U3273" s="1">
        <v>42780</v>
      </c>
      <c r="V3273" s="13">
        <f t="shared" si="460"/>
        <v>42767</v>
      </c>
      <c r="W3273" s="14">
        <f t="shared" si="461"/>
        <v>42780</v>
      </c>
      <c r="X3273" s="1" t="str">
        <f t="shared" si="462"/>
        <v>Tuesday</v>
      </c>
      <c r="Y3273" s="2">
        <v>0.73752314814814823</v>
      </c>
      <c r="Z3273" s="2">
        <f t="shared" si="463"/>
        <v>0.75</v>
      </c>
      <c r="AA3273">
        <f>1</f>
        <v>1</v>
      </c>
      <c r="AB3273" s="1">
        <v>42780</v>
      </c>
      <c r="AC3273" s="13">
        <f t="shared" si="464"/>
        <v>42767</v>
      </c>
      <c r="AD3273" s="14">
        <f t="shared" si="465"/>
        <v>42780</v>
      </c>
      <c r="AE3273" s="1" t="str">
        <f t="shared" si="466"/>
        <v>Tuesday</v>
      </c>
      <c r="AF3273" s="2">
        <v>0.74156250000000001</v>
      </c>
      <c r="AG3273" s="2">
        <f t="shared" si="467"/>
        <v>0.75</v>
      </c>
      <c r="AH3273" t="s">
        <v>27</v>
      </c>
    </row>
    <row r="3274" spans="1:34" x14ac:dyDescent="0.2">
      <c r="A3274">
        <v>1466945</v>
      </c>
      <c r="B3274" t="s">
        <v>20</v>
      </c>
      <c r="C3274" t="s">
        <v>28</v>
      </c>
      <c r="D3274" t="s">
        <v>22</v>
      </c>
      <c r="E3274">
        <v>53211</v>
      </c>
      <c r="F3274" t="s">
        <v>23</v>
      </c>
      <c r="G3274" t="s">
        <v>24</v>
      </c>
      <c r="H3274">
        <v>129</v>
      </c>
      <c r="I3274" t="s">
        <v>67</v>
      </c>
      <c r="J3274">
        <f>VLOOKUP(I3274,[1]Key!$A$1:$C$72,2,FALSE)</f>
        <v>43.074890000000003</v>
      </c>
      <c r="K3274">
        <f>VLOOKUP(I3274,[1]Key!$A$1:$C$72,3,FALSE)</f>
        <v>-87.882810000000006</v>
      </c>
      <c r="L3274" t="s">
        <v>93</v>
      </c>
      <c r="M3274">
        <f>VLOOKUP(L3274,[1]Key!$A$1:$C$72,2,FALSE)</f>
        <v>43.069021999999997</v>
      </c>
      <c r="N3274">
        <f>VLOOKUP(L3274,[1]Key!$A$1:$C$72,3,FALSE)</f>
        <v>-87.887940999999998</v>
      </c>
      <c r="O3274">
        <v>8</v>
      </c>
      <c r="P3274">
        <v>0</v>
      </c>
      <c r="Q3274">
        <v>1.2</v>
      </c>
      <c r="R3274">
        <v>1.1000000000000001</v>
      </c>
      <c r="S3274">
        <v>48</v>
      </c>
      <c r="T3274">
        <f t="shared" si="459"/>
        <v>-1</v>
      </c>
      <c r="U3274" s="1">
        <v>42780</v>
      </c>
      <c r="V3274" s="13">
        <f t="shared" si="460"/>
        <v>42767</v>
      </c>
      <c r="W3274" s="14">
        <f t="shared" si="461"/>
        <v>42780</v>
      </c>
      <c r="X3274" s="1" t="str">
        <f t="shared" si="462"/>
        <v>Tuesday</v>
      </c>
      <c r="Y3274" s="2">
        <v>0.87333333333333341</v>
      </c>
      <c r="Z3274" s="2">
        <f t="shared" si="463"/>
        <v>0.875</v>
      </c>
      <c r="AA3274">
        <f>1</f>
        <v>1</v>
      </c>
      <c r="AB3274" s="1">
        <v>42780</v>
      </c>
      <c r="AC3274" s="13">
        <f t="shared" si="464"/>
        <v>42767</v>
      </c>
      <c r="AD3274" s="14">
        <f t="shared" si="465"/>
        <v>42780</v>
      </c>
      <c r="AE3274" s="1" t="str">
        <f t="shared" si="466"/>
        <v>Tuesday</v>
      </c>
      <c r="AF3274" s="2">
        <v>0.87892361111111106</v>
      </c>
      <c r="AG3274" s="2">
        <f t="shared" si="467"/>
        <v>0.875</v>
      </c>
      <c r="AH3274" t="s">
        <v>27</v>
      </c>
    </row>
    <row r="3275" spans="1:34" x14ac:dyDescent="0.2">
      <c r="A3275">
        <v>1249964</v>
      </c>
      <c r="B3275" t="s">
        <v>20</v>
      </c>
      <c r="C3275" t="s">
        <v>117</v>
      </c>
      <c r="D3275" t="s">
        <v>22</v>
      </c>
      <c r="E3275">
        <v>53105</v>
      </c>
      <c r="F3275" t="s">
        <v>23</v>
      </c>
      <c r="G3275" t="s">
        <v>97</v>
      </c>
      <c r="H3275">
        <v>11118</v>
      </c>
      <c r="I3275" t="s">
        <v>78</v>
      </c>
      <c r="J3275">
        <f>VLOOKUP(I3275,[1]Key!$A$1:$C$72,2,FALSE)</f>
        <v>43.060250000000003</v>
      </c>
      <c r="K3275">
        <f>VLOOKUP(I3275,[1]Key!$A$1:$C$72,3,FALSE)</f>
        <v>-87.892169999999993</v>
      </c>
      <c r="L3275" t="s">
        <v>65</v>
      </c>
      <c r="M3275">
        <f>VLOOKUP(L3275,[1]Key!$A$1:$C$72,2,FALSE)</f>
        <v>43.060786</v>
      </c>
      <c r="N3275">
        <f>VLOOKUP(L3275,[1]Key!$A$1:$C$72,3,FALSE)</f>
        <v>-87.883825999999999</v>
      </c>
      <c r="O3275">
        <v>715</v>
      </c>
      <c r="P3275">
        <v>0</v>
      </c>
      <c r="Q3275">
        <v>3</v>
      </c>
      <c r="R3275">
        <v>2.9</v>
      </c>
      <c r="S3275">
        <v>120</v>
      </c>
      <c r="T3275">
        <f t="shared" si="459"/>
        <v>-1</v>
      </c>
      <c r="U3275" s="1">
        <v>42780</v>
      </c>
      <c r="V3275" s="13">
        <f t="shared" si="460"/>
        <v>42767</v>
      </c>
      <c r="W3275" s="14">
        <f t="shared" si="461"/>
        <v>42780</v>
      </c>
      <c r="X3275" s="1" t="str">
        <f t="shared" si="462"/>
        <v>Tuesday</v>
      </c>
      <c r="Y3275" s="2">
        <v>0.88444444444444448</v>
      </c>
      <c r="Z3275" s="2">
        <f t="shared" si="463"/>
        <v>0.875</v>
      </c>
      <c r="AA3275">
        <f>1</f>
        <v>1</v>
      </c>
      <c r="AB3275" s="1">
        <v>42781</v>
      </c>
      <c r="AC3275" s="13">
        <f t="shared" si="464"/>
        <v>42767</v>
      </c>
      <c r="AD3275" s="14">
        <f t="shared" si="465"/>
        <v>42781</v>
      </c>
      <c r="AE3275" s="1" t="str">
        <f t="shared" si="466"/>
        <v>Wednesday</v>
      </c>
      <c r="AF3275" s="2">
        <v>0.38068287037037035</v>
      </c>
      <c r="AG3275" s="2">
        <f t="shared" si="467"/>
        <v>0.375</v>
      </c>
      <c r="AH3275" t="s">
        <v>27</v>
      </c>
    </row>
    <row r="3276" spans="1:34" x14ac:dyDescent="0.2">
      <c r="A3276">
        <v>1477232</v>
      </c>
      <c r="B3276" t="s">
        <v>20</v>
      </c>
      <c r="C3276" t="s">
        <v>28</v>
      </c>
      <c r="D3276" t="s">
        <v>22</v>
      </c>
      <c r="E3276">
        <v>53211</v>
      </c>
      <c r="F3276" t="s">
        <v>23</v>
      </c>
      <c r="G3276" t="s">
        <v>92</v>
      </c>
      <c r="H3276">
        <v>5567</v>
      </c>
      <c r="I3276" t="s">
        <v>76</v>
      </c>
      <c r="J3276">
        <f>VLOOKUP(I3276,[1]Key!$A$1:$C$72,2,FALSE)</f>
        <v>43.063749000000001</v>
      </c>
      <c r="K3276">
        <f>VLOOKUP(I3276,[1]Key!$A$1:$C$72,3,FALSE)</f>
        <v>-87.887962999999999</v>
      </c>
      <c r="L3276" t="s">
        <v>78</v>
      </c>
      <c r="M3276">
        <f>VLOOKUP(L3276,[1]Key!$A$1:$C$72,2,FALSE)</f>
        <v>43.060250000000003</v>
      </c>
      <c r="N3276">
        <f>VLOOKUP(L3276,[1]Key!$A$1:$C$72,3,FALSE)</f>
        <v>-87.892169999999993</v>
      </c>
      <c r="O3276">
        <v>4</v>
      </c>
      <c r="P3276">
        <v>0</v>
      </c>
      <c r="Q3276">
        <v>0.6</v>
      </c>
      <c r="R3276">
        <v>0.6</v>
      </c>
      <c r="S3276">
        <v>24</v>
      </c>
      <c r="T3276">
        <f t="shared" si="459"/>
        <v>-1</v>
      </c>
      <c r="U3276" s="1">
        <v>42781</v>
      </c>
      <c r="V3276" s="13">
        <f t="shared" si="460"/>
        <v>42767</v>
      </c>
      <c r="W3276" s="14">
        <f t="shared" si="461"/>
        <v>42781</v>
      </c>
      <c r="X3276" s="1" t="str">
        <f t="shared" si="462"/>
        <v>Wednesday</v>
      </c>
      <c r="Y3276" s="2">
        <v>0.29144675925925928</v>
      </c>
      <c r="Z3276" s="2">
        <f t="shared" si="463"/>
        <v>0.29166666666666663</v>
      </c>
      <c r="AA3276">
        <f>1</f>
        <v>1</v>
      </c>
      <c r="AB3276" s="1">
        <v>42781</v>
      </c>
      <c r="AC3276" s="13">
        <f t="shared" si="464"/>
        <v>42767</v>
      </c>
      <c r="AD3276" s="14">
        <f t="shared" si="465"/>
        <v>42781</v>
      </c>
      <c r="AE3276" s="1" t="str">
        <f t="shared" si="466"/>
        <v>Wednesday</v>
      </c>
      <c r="AF3276" s="2">
        <v>0.29417824074074073</v>
      </c>
      <c r="AG3276" s="2">
        <f t="shared" si="467"/>
        <v>0.29166666666666663</v>
      </c>
      <c r="AH3276" t="s">
        <v>27</v>
      </c>
    </row>
    <row r="3277" spans="1:34" x14ac:dyDescent="0.2">
      <c r="A3277">
        <v>825934</v>
      </c>
      <c r="B3277" t="s">
        <v>20</v>
      </c>
      <c r="C3277" t="s">
        <v>28</v>
      </c>
      <c r="D3277" t="s">
        <v>22</v>
      </c>
      <c r="E3277">
        <v>53208</v>
      </c>
      <c r="F3277" t="s">
        <v>23</v>
      </c>
      <c r="G3277" t="s">
        <v>24</v>
      </c>
      <c r="H3277">
        <v>13</v>
      </c>
      <c r="I3277" t="s">
        <v>48</v>
      </c>
      <c r="J3277">
        <f>VLOOKUP(I3277,[1]Key!$A$1:$C$72,2,FALSE)</f>
        <v>43.05097</v>
      </c>
      <c r="K3277">
        <f>VLOOKUP(I3277,[1]Key!$A$1:$C$72,3,FALSE)</f>
        <v>-87.906440000000003</v>
      </c>
      <c r="L3277" t="s">
        <v>29</v>
      </c>
      <c r="M3277">
        <f>VLOOKUP(L3277,[1]Key!$A$1:$C$72,2,FALSE)</f>
        <v>43.042490000000001</v>
      </c>
      <c r="N3277">
        <f>VLOOKUP(L3277,[1]Key!$A$1:$C$72,3,FALSE)</f>
        <v>-87.909959999999998</v>
      </c>
      <c r="O3277">
        <v>8</v>
      </c>
      <c r="P3277">
        <v>0</v>
      </c>
      <c r="Q3277">
        <v>1.2</v>
      </c>
      <c r="R3277">
        <v>1.1000000000000001</v>
      </c>
      <c r="S3277">
        <v>48</v>
      </c>
      <c r="T3277">
        <f t="shared" si="459"/>
        <v>-1</v>
      </c>
      <c r="U3277" s="1">
        <v>42781</v>
      </c>
      <c r="V3277" s="13">
        <f t="shared" si="460"/>
        <v>42767</v>
      </c>
      <c r="W3277" s="14">
        <f t="shared" si="461"/>
        <v>42781</v>
      </c>
      <c r="X3277" s="1" t="str">
        <f t="shared" si="462"/>
        <v>Wednesday</v>
      </c>
      <c r="Y3277" s="2">
        <v>0.31798611111111114</v>
      </c>
      <c r="Z3277" s="2">
        <f t="shared" si="463"/>
        <v>0.33333333333333331</v>
      </c>
      <c r="AA3277">
        <f>1</f>
        <v>1</v>
      </c>
      <c r="AB3277" s="1">
        <v>42781</v>
      </c>
      <c r="AC3277" s="13">
        <f t="shared" si="464"/>
        <v>42767</v>
      </c>
      <c r="AD3277" s="14">
        <f t="shared" si="465"/>
        <v>42781</v>
      </c>
      <c r="AE3277" s="1" t="str">
        <f t="shared" si="466"/>
        <v>Wednesday</v>
      </c>
      <c r="AF3277" s="2">
        <v>0.32332175925925927</v>
      </c>
      <c r="AG3277" s="2">
        <f t="shared" si="467"/>
        <v>0.33333333333333331</v>
      </c>
      <c r="AH3277" t="s">
        <v>27</v>
      </c>
    </row>
    <row r="3278" spans="1:34" x14ac:dyDescent="0.2">
      <c r="A3278">
        <v>783916</v>
      </c>
      <c r="B3278" t="s">
        <v>20</v>
      </c>
      <c r="C3278" t="s">
        <v>53</v>
      </c>
      <c r="D3278" t="s">
        <v>46</v>
      </c>
      <c r="E3278">
        <v>60618</v>
      </c>
      <c r="F3278" t="s">
        <v>23</v>
      </c>
      <c r="G3278" t="s">
        <v>24</v>
      </c>
      <c r="H3278">
        <v>33</v>
      </c>
      <c r="I3278" t="s">
        <v>43</v>
      </c>
      <c r="J3278">
        <f>VLOOKUP(I3278,[1]Key!$A$1:$C$72,2,FALSE)</f>
        <v>43.03886</v>
      </c>
      <c r="K3278">
        <f>VLOOKUP(I3278,[1]Key!$A$1:$C$72,3,FALSE)</f>
        <v>-87.902720000000002</v>
      </c>
      <c r="L3278" t="s">
        <v>43</v>
      </c>
      <c r="M3278">
        <f>VLOOKUP(L3278,[1]Key!$A$1:$C$72,2,FALSE)</f>
        <v>43.03886</v>
      </c>
      <c r="N3278">
        <f>VLOOKUP(L3278,[1]Key!$A$1:$C$72,3,FALSE)</f>
        <v>-87.902720000000002</v>
      </c>
      <c r="O3278">
        <v>13</v>
      </c>
      <c r="P3278">
        <v>0</v>
      </c>
      <c r="Q3278">
        <v>2</v>
      </c>
      <c r="R3278">
        <v>1.9</v>
      </c>
      <c r="S3278">
        <v>78</v>
      </c>
      <c r="T3278">
        <f t="shared" si="459"/>
        <v>-1</v>
      </c>
      <c r="U3278" s="1">
        <v>42781</v>
      </c>
      <c r="V3278" s="13">
        <f t="shared" si="460"/>
        <v>42767</v>
      </c>
      <c r="W3278" s="14">
        <f t="shared" si="461"/>
        <v>42781</v>
      </c>
      <c r="X3278" s="1" t="str">
        <f t="shared" si="462"/>
        <v>Wednesday</v>
      </c>
      <c r="Y3278" s="2">
        <v>0.4103472222222222</v>
      </c>
      <c r="Z3278" s="2">
        <f t="shared" si="463"/>
        <v>0.41666666666666663</v>
      </c>
      <c r="AA3278">
        <f>1</f>
        <v>1</v>
      </c>
      <c r="AB3278" s="1">
        <v>42781</v>
      </c>
      <c r="AC3278" s="13">
        <f t="shared" si="464"/>
        <v>42767</v>
      </c>
      <c r="AD3278" s="14">
        <f t="shared" si="465"/>
        <v>42781</v>
      </c>
      <c r="AE3278" s="1" t="str">
        <f t="shared" si="466"/>
        <v>Wednesday</v>
      </c>
      <c r="AF3278" s="2">
        <v>0.41881944444444441</v>
      </c>
      <c r="AG3278" s="2">
        <f t="shared" si="467"/>
        <v>0.41666666666666663</v>
      </c>
      <c r="AH3278" t="s">
        <v>35</v>
      </c>
    </row>
    <row r="3279" spans="1:34" x14ac:dyDescent="0.2">
      <c r="A3279">
        <v>1328721</v>
      </c>
      <c r="B3279" t="s">
        <v>20</v>
      </c>
      <c r="C3279" t="s">
        <v>28</v>
      </c>
      <c r="D3279" t="s">
        <v>22</v>
      </c>
      <c r="E3279">
        <v>53207</v>
      </c>
      <c r="F3279" t="s">
        <v>23</v>
      </c>
      <c r="G3279" t="s">
        <v>24</v>
      </c>
      <c r="H3279">
        <v>70</v>
      </c>
      <c r="I3279" t="s">
        <v>74</v>
      </c>
      <c r="J3279">
        <f>VLOOKUP(I3279,[1]Key!$A$1:$C$72,2,FALSE)</f>
        <v>43.040154000000001</v>
      </c>
      <c r="K3279">
        <f>VLOOKUP(I3279,[1]Key!$A$1:$C$72,3,FALSE)</f>
        <v>-87.932113000000001</v>
      </c>
      <c r="L3279" t="s">
        <v>82</v>
      </c>
      <c r="M3279">
        <f>VLOOKUP(L3279,[1]Key!$A$1:$C$72,2,FALSE)</f>
        <v>43.026229999999998</v>
      </c>
      <c r="N3279">
        <f>VLOOKUP(L3279,[1]Key!$A$1:$C$72,3,FALSE)</f>
        <v>-87.912809999999993</v>
      </c>
      <c r="O3279">
        <v>9</v>
      </c>
      <c r="P3279">
        <v>0</v>
      </c>
      <c r="Q3279">
        <v>1.4</v>
      </c>
      <c r="R3279">
        <v>1.3</v>
      </c>
      <c r="S3279">
        <v>54</v>
      </c>
      <c r="T3279">
        <f t="shared" si="459"/>
        <v>-1</v>
      </c>
      <c r="U3279" s="1">
        <v>42781</v>
      </c>
      <c r="V3279" s="13">
        <f t="shared" si="460"/>
        <v>42767</v>
      </c>
      <c r="W3279" s="14">
        <f t="shared" si="461"/>
        <v>42781</v>
      </c>
      <c r="X3279" s="1" t="str">
        <f t="shared" si="462"/>
        <v>Wednesday</v>
      </c>
      <c r="Y3279" s="2">
        <v>0.50229166666666669</v>
      </c>
      <c r="Z3279" s="2">
        <f t="shared" si="463"/>
        <v>0.5</v>
      </c>
      <c r="AA3279">
        <f>1</f>
        <v>1</v>
      </c>
      <c r="AB3279" s="1">
        <v>42781</v>
      </c>
      <c r="AC3279" s="13">
        <f t="shared" si="464"/>
        <v>42767</v>
      </c>
      <c r="AD3279" s="14">
        <f t="shared" si="465"/>
        <v>42781</v>
      </c>
      <c r="AE3279" s="1" t="str">
        <f t="shared" si="466"/>
        <v>Wednesday</v>
      </c>
      <c r="AF3279" s="2">
        <v>0.5088773148148148</v>
      </c>
      <c r="AG3279" s="2">
        <f t="shared" si="467"/>
        <v>0.5</v>
      </c>
      <c r="AH3279" t="s">
        <v>27</v>
      </c>
    </row>
    <row r="3280" spans="1:34" x14ac:dyDescent="0.2">
      <c r="A3280">
        <v>1378810</v>
      </c>
      <c r="B3280" t="s">
        <v>20</v>
      </c>
      <c r="C3280" t="s">
        <v>100</v>
      </c>
      <c r="D3280" t="s">
        <v>22</v>
      </c>
      <c r="E3280">
        <v>53211</v>
      </c>
      <c r="F3280" t="s">
        <v>23</v>
      </c>
      <c r="G3280" t="s">
        <v>24</v>
      </c>
      <c r="H3280">
        <v>178</v>
      </c>
      <c r="I3280" t="s">
        <v>67</v>
      </c>
      <c r="J3280">
        <f>VLOOKUP(I3280,[1]Key!$A$1:$C$72,2,FALSE)</f>
        <v>43.074890000000003</v>
      </c>
      <c r="K3280">
        <f>VLOOKUP(I3280,[1]Key!$A$1:$C$72,3,FALSE)</f>
        <v>-87.882810000000006</v>
      </c>
      <c r="L3280" t="s">
        <v>60</v>
      </c>
      <c r="M3280">
        <f>VLOOKUP(L3280,[1]Key!$A$1:$C$72,2,FALSE)</f>
        <v>43.066893999999998</v>
      </c>
      <c r="N3280">
        <f>VLOOKUP(L3280,[1]Key!$A$1:$C$72,3,FALSE)</f>
        <v>-87.877936000000005</v>
      </c>
      <c r="O3280">
        <v>4</v>
      </c>
      <c r="P3280">
        <v>0</v>
      </c>
      <c r="Q3280">
        <v>0.6</v>
      </c>
      <c r="R3280">
        <v>0.6</v>
      </c>
      <c r="S3280">
        <v>24</v>
      </c>
      <c r="T3280">
        <f t="shared" si="459"/>
        <v>-1</v>
      </c>
      <c r="U3280" s="1">
        <v>42781</v>
      </c>
      <c r="V3280" s="13">
        <f t="shared" si="460"/>
        <v>42767</v>
      </c>
      <c r="W3280" s="14">
        <f t="shared" si="461"/>
        <v>42781</v>
      </c>
      <c r="X3280" s="1" t="str">
        <f t="shared" si="462"/>
        <v>Wednesday</v>
      </c>
      <c r="Y3280" s="2">
        <v>0.51429398148148142</v>
      </c>
      <c r="Z3280" s="2">
        <f t="shared" si="463"/>
        <v>0.5</v>
      </c>
      <c r="AA3280">
        <f>1</f>
        <v>1</v>
      </c>
      <c r="AB3280" s="1">
        <v>42781</v>
      </c>
      <c r="AC3280" s="13">
        <f t="shared" si="464"/>
        <v>42767</v>
      </c>
      <c r="AD3280" s="14">
        <f t="shared" si="465"/>
        <v>42781</v>
      </c>
      <c r="AE3280" s="1" t="str">
        <f t="shared" si="466"/>
        <v>Wednesday</v>
      </c>
      <c r="AF3280" s="2">
        <v>0.51710648148148153</v>
      </c>
      <c r="AG3280" s="2">
        <f t="shared" si="467"/>
        <v>0.5</v>
      </c>
      <c r="AH3280" t="s">
        <v>27</v>
      </c>
    </row>
    <row r="3281" spans="1:34" x14ac:dyDescent="0.2">
      <c r="A3281">
        <v>1253542</v>
      </c>
      <c r="B3281" t="s">
        <v>20</v>
      </c>
      <c r="C3281" t="s">
        <v>121</v>
      </c>
      <c r="D3281" t="s">
        <v>22</v>
      </c>
      <c r="E3281">
        <v>53217</v>
      </c>
      <c r="F3281" t="s">
        <v>23</v>
      </c>
      <c r="G3281" t="s">
        <v>97</v>
      </c>
      <c r="H3281">
        <v>982</v>
      </c>
      <c r="I3281" t="s">
        <v>93</v>
      </c>
      <c r="J3281">
        <f>VLOOKUP(I3281,[1]Key!$A$1:$C$72,2,FALSE)</f>
        <v>43.069021999999997</v>
      </c>
      <c r="K3281">
        <f>VLOOKUP(I3281,[1]Key!$A$1:$C$72,3,FALSE)</f>
        <v>-87.887940999999998</v>
      </c>
      <c r="L3281" t="s">
        <v>81</v>
      </c>
      <c r="M3281">
        <f>VLOOKUP(L3281,[1]Key!$A$1:$C$72,2,FALSE)</f>
        <v>43.06033</v>
      </c>
      <c r="N3281">
        <f>VLOOKUP(L3281,[1]Key!$A$1:$C$72,3,FALSE)</f>
        <v>-87.89546</v>
      </c>
      <c r="O3281">
        <v>7</v>
      </c>
      <c r="P3281">
        <v>0</v>
      </c>
      <c r="Q3281">
        <v>1.1000000000000001</v>
      </c>
      <c r="R3281">
        <v>1</v>
      </c>
      <c r="S3281">
        <v>42</v>
      </c>
      <c r="T3281">
        <f t="shared" si="459"/>
        <v>-1</v>
      </c>
      <c r="U3281" s="1">
        <v>42781</v>
      </c>
      <c r="V3281" s="13">
        <f t="shared" si="460"/>
        <v>42767</v>
      </c>
      <c r="W3281" s="14">
        <f t="shared" si="461"/>
        <v>42781</v>
      </c>
      <c r="X3281" s="1" t="str">
        <f t="shared" si="462"/>
        <v>Wednesday</v>
      </c>
      <c r="Y3281" s="2">
        <v>0.65858796296296296</v>
      </c>
      <c r="Z3281" s="2">
        <f t="shared" si="463"/>
        <v>0.66666666666666663</v>
      </c>
      <c r="AA3281">
        <f>1</f>
        <v>1</v>
      </c>
      <c r="AB3281" s="1">
        <v>42781</v>
      </c>
      <c r="AC3281" s="13">
        <f t="shared" si="464"/>
        <v>42767</v>
      </c>
      <c r="AD3281" s="14">
        <f t="shared" si="465"/>
        <v>42781</v>
      </c>
      <c r="AE3281" s="1" t="str">
        <f t="shared" si="466"/>
        <v>Wednesday</v>
      </c>
      <c r="AF3281" s="2">
        <v>0.66379629629629633</v>
      </c>
      <c r="AG3281" s="2">
        <f t="shared" si="467"/>
        <v>0.66666666666666663</v>
      </c>
      <c r="AH3281" t="s">
        <v>27</v>
      </c>
    </row>
    <row r="3282" spans="1:34" x14ac:dyDescent="0.2">
      <c r="A3282">
        <v>1152387</v>
      </c>
      <c r="B3282" t="s">
        <v>20</v>
      </c>
      <c r="C3282" t="s">
        <v>28</v>
      </c>
      <c r="D3282" t="s">
        <v>22</v>
      </c>
      <c r="E3282">
        <v>53211</v>
      </c>
      <c r="F3282" t="s">
        <v>23</v>
      </c>
      <c r="G3282" t="s">
        <v>97</v>
      </c>
      <c r="H3282">
        <v>178</v>
      </c>
      <c r="I3282" t="s">
        <v>67</v>
      </c>
      <c r="J3282">
        <f>VLOOKUP(I3282,[1]Key!$A$1:$C$72,2,FALSE)</f>
        <v>43.074890000000003</v>
      </c>
      <c r="K3282">
        <f>VLOOKUP(I3282,[1]Key!$A$1:$C$72,3,FALSE)</f>
        <v>-87.882810000000006</v>
      </c>
      <c r="L3282" t="s">
        <v>60</v>
      </c>
      <c r="M3282">
        <f>VLOOKUP(L3282,[1]Key!$A$1:$C$72,2,FALSE)</f>
        <v>43.066893999999998</v>
      </c>
      <c r="N3282">
        <f>VLOOKUP(L3282,[1]Key!$A$1:$C$72,3,FALSE)</f>
        <v>-87.877936000000005</v>
      </c>
      <c r="O3282">
        <v>4</v>
      </c>
      <c r="P3282">
        <v>0</v>
      </c>
      <c r="Q3282">
        <v>0.6</v>
      </c>
      <c r="R3282">
        <v>0.6</v>
      </c>
      <c r="S3282">
        <v>24</v>
      </c>
      <c r="T3282">
        <f t="shared" si="459"/>
        <v>-1</v>
      </c>
      <c r="U3282" s="1">
        <v>42781</v>
      </c>
      <c r="V3282" s="13">
        <f t="shared" si="460"/>
        <v>42767</v>
      </c>
      <c r="W3282" s="14">
        <f t="shared" si="461"/>
        <v>42781</v>
      </c>
      <c r="X3282" s="1" t="str">
        <f t="shared" si="462"/>
        <v>Wednesday</v>
      </c>
      <c r="Y3282" s="2">
        <v>0.70989583333333339</v>
      </c>
      <c r="Z3282" s="2">
        <f t="shared" si="463"/>
        <v>0.70833333333333326</v>
      </c>
      <c r="AA3282">
        <f>1</f>
        <v>1</v>
      </c>
      <c r="AB3282" s="1">
        <v>42781</v>
      </c>
      <c r="AC3282" s="13">
        <f t="shared" si="464"/>
        <v>42767</v>
      </c>
      <c r="AD3282" s="14">
        <f t="shared" si="465"/>
        <v>42781</v>
      </c>
      <c r="AE3282" s="1" t="str">
        <f t="shared" si="466"/>
        <v>Wednesday</v>
      </c>
      <c r="AF3282" s="2">
        <v>0.71317129629629628</v>
      </c>
      <c r="AG3282" s="2">
        <f t="shared" si="467"/>
        <v>0.70833333333333326</v>
      </c>
      <c r="AH3282" t="s">
        <v>27</v>
      </c>
    </row>
    <row r="3283" spans="1:34" x14ac:dyDescent="0.2">
      <c r="A3283">
        <v>1360313</v>
      </c>
      <c r="B3283" t="s">
        <v>20</v>
      </c>
      <c r="C3283" t="s">
        <v>127</v>
      </c>
      <c r="D3283" t="s">
        <v>22</v>
      </c>
      <c r="E3283">
        <v>53158</v>
      </c>
      <c r="F3283" t="s">
        <v>23</v>
      </c>
      <c r="G3283" t="s">
        <v>24</v>
      </c>
      <c r="H3283">
        <v>11120</v>
      </c>
      <c r="I3283" t="s">
        <v>93</v>
      </c>
      <c r="J3283">
        <f>VLOOKUP(I3283,[1]Key!$A$1:$C$72,2,FALSE)</f>
        <v>43.069021999999997</v>
      </c>
      <c r="K3283">
        <f>VLOOKUP(I3283,[1]Key!$A$1:$C$72,3,FALSE)</f>
        <v>-87.887940999999998</v>
      </c>
      <c r="L3283" t="s">
        <v>93</v>
      </c>
      <c r="M3283">
        <f>VLOOKUP(L3283,[1]Key!$A$1:$C$72,2,FALSE)</f>
        <v>43.069021999999997</v>
      </c>
      <c r="N3283">
        <f>VLOOKUP(L3283,[1]Key!$A$1:$C$72,3,FALSE)</f>
        <v>-87.887940999999998</v>
      </c>
      <c r="O3283">
        <v>1</v>
      </c>
      <c r="P3283">
        <v>0</v>
      </c>
      <c r="Q3283">
        <v>0.2</v>
      </c>
      <c r="R3283">
        <v>0.1</v>
      </c>
      <c r="S3283">
        <v>6</v>
      </c>
      <c r="T3283">
        <f t="shared" si="459"/>
        <v>-1</v>
      </c>
      <c r="U3283" s="1">
        <v>42781</v>
      </c>
      <c r="V3283" s="13">
        <f t="shared" si="460"/>
        <v>42767</v>
      </c>
      <c r="W3283" s="14">
        <f t="shared" si="461"/>
        <v>42781</v>
      </c>
      <c r="X3283" s="1" t="str">
        <f t="shared" si="462"/>
        <v>Wednesday</v>
      </c>
      <c r="Y3283" s="2">
        <v>0.83988425925925936</v>
      </c>
      <c r="Z3283" s="2">
        <f t="shared" si="463"/>
        <v>0.83333333333333326</v>
      </c>
      <c r="AA3283">
        <f>1</f>
        <v>1</v>
      </c>
      <c r="AB3283" s="1">
        <v>42781</v>
      </c>
      <c r="AC3283" s="13">
        <f t="shared" si="464"/>
        <v>42767</v>
      </c>
      <c r="AD3283" s="14">
        <f t="shared" si="465"/>
        <v>42781</v>
      </c>
      <c r="AE3283" s="1" t="str">
        <f t="shared" si="466"/>
        <v>Wednesday</v>
      </c>
      <c r="AF3283" s="2">
        <v>0.8403356481481481</v>
      </c>
      <c r="AG3283" s="2">
        <f t="shared" si="467"/>
        <v>0.83333333333333326</v>
      </c>
      <c r="AH3283" t="s">
        <v>35</v>
      </c>
    </row>
    <row r="3284" spans="1:34" x14ac:dyDescent="0.2">
      <c r="A3284">
        <v>1357250</v>
      </c>
      <c r="B3284" t="s">
        <v>20</v>
      </c>
      <c r="C3284" t="s">
        <v>28</v>
      </c>
      <c r="D3284" t="s">
        <v>22</v>
      </c>
      <c r="E3284">
        <v>53202</v>
      </c>
      <c r="F3284" t="s">
        <v>23</v>
      </c>
      <c r="G3284" t="s">
        <v>24</v>
      </c>
      <c r="H3284">
        <v>11149</v>
      </c>
      <c r="I3284" t="s">
        <v>69</v>
      </c>
      <c r="J3284">
        <f>VLOOKUP(I3284,[1]Key!$A$1:$C$72,2,FALSE)</f>
        <v>43.048200000000001</v>
      </c>
      <c r="K3284">
        <f>VLOOKUP(I3284,[1]Key!$A$1:$C$72,3,FALSE)</f>
        <v>-87.900859999999994</v>
      </c>
      <c r="L3284" t="s">
        <v>43</v>
      </c>
      <c r="M3284">
        <f>VLOOKUP(L3284,[1]Key!$A$1:$C$72,2,FALSE)</f>
        <v>43.03886</v>
      </c>
      <c r="N3284">
        <f>VLOOKUP(L3284,[1]Key!$A$1:$C$72,3,FALSE)</f>
        <v>-87.902720000000002</v>
      </c>
      <c r="O3284">
        <v>4</v>
      </c>
      <c r="P3284">
        <v>0</v>
      </c>
      <c r="Q3284">
        <v>0.6</v>
      </c>
      <c r="R3284">
        <v>0.6</v>
      </c>
      <c r="S3284">
        <v>24</v>
      </c>
      <c r="T3284">
        <f t="shared" si="459"/>
        <v>-1</v>
      </c>
      <c r="U3284" s="1">
        <v>42782</v>
      </c>
      <c r="V3284" s="13">
        <f t="shared" si="460"/>
        <v>42767</v>
      </c>
      <c r="W3284" s="14">
        <f t="shared" si="461"/>
        <v>42782</v>
      </c>
      <c r="X3284" s="1" t="str">
        <f t="shared" si="462"/>
        <v>Thursday</v>
      </c>
      <c r="Y3284" s="2">
        <v>0.27668981481481481</v>
      </c>
      <c r="Z3284" s="2">
        <f t="shared" si="463"/>
        <v>0.29166666666666663</v>
      </c>
      <c r="AA3284">
        <f>1</f>
        <v>1</v>
      </c>
      <c r="AB3284" s="1">
        <v>42782</v>
      </c>
      <c r="AC3284" s="13">
        <f t="shared" si="464"/>
        <v>42767</v>
      </c>
      <c r="AD3284" s="14">
        <f t="shared" si="465"/>
        <v>42782</v>
      </c>
      <c r="AE3284" s="1" t="str">
        <f t="shared" si="466"/>
        <v>Thursday</v>
      </c>
      <c r="AF3284" s="2">
        <v>0.2797337962962963</v>
      </c>
      <c r="AG3284" s="2">
        <f t="shared" si="467"/>
        <v>0.29166666666666663</v>
      </c>
      <c r="AH3284" t="s">
        <v>27</v>
      </c>
    </row>
    <row r="3285" spans="1:34" x14ac:dyDescent="0.2">
      <c r="A3285">
        <v>1494109</v>
      </c>
      <c r="B3285" t="s">
        <v>20</v>
      </c>
      <c r="C3285" t="s">
        <v>28</v>
      </c>
      <c r="D3285" t="s">
        <v>22</v>
      </c>
      <c r="E3285">
        <v>53233</v>
      </c>
      <c r="F3285" t="s">
        <v>23</v>
      </c>
      <c r="G3285" t="s">
        <v>24</v>
      </c>
      <c r="H3285">
        <v>11098</v>
      </c>
      <c r="I3285" t="s">
        <v>73</v>
      </c>
      <c r="J3285">
        <f>VLOOKUP(I3285,[1]Key!$A$1:$C$72,2,FALSE)</f>
        <v>43.040349999999997</v>
      </c>
      <c r="K3285">
        <f>VLOOKUP(I3285,[1]Key!$A$1:$C$72,3,FALSE)</f>
        <v>-87.920760000000001</v>
      </c>
      <c r="L3285" t="s">
        <v>43</v>
      </c>
      <c r="M3285">
        <f>VLOOKUP(L3285,[1]Key!$A$1:$C$72,2,FALSE)</f>
        <v>43.03886</v>
      </c>
      <c r="N3285">
        <f>VLOOKUP(L3285,[1]Key!$A$1:$C$72,3,FALSE)</f>
        <v>-87.902720000000002</v>
      </c>
      <c r="O3285">
        <v>9</v>
      </c>
      <c r="P3285">
        <v>0</v>
      </c>
      <c r="Q3285">
        <v>1.4</v>
      </c>
      <c r="R3285">
        <v>1.3</v>
      </c>
      <c r="S3285">
        <v>54</v>
      </c>
      <c r="T3285">
        <f t="shared" si="459"/>
        <v>-1</v>
      </c>
      <c r="U3285" s="1">
        <v>42782</v>
      </c>
      <c r="V3285" s="13">
        <f t="shared" si="460"/>
        <v>42767</v>
      </c>
      <c r="W3285" s="14">
        <f t="shared" si="461"/>
        <v>42782</v>
      </c>
      <c r="X3285" s="1" t="str">
        <f t="shared" si="462"/>
        <v>Thursday</v>
      </c>
      <c r="Y3285" s="2">
        <v>0.28460648148148149</v>
      </c>
      <c r="Z3285" s="2">
        <f t="shared" si="463"/>
        <v>0.29166666666666663</v>
      </c>
      <c r="AA3285">
        <f>1</f>
        <v>1</v>
      </c>
      <c r="AB3285" s="1">
        <v>42782</v>
      </c>
      <c r="AC3285" s="13">
        <f t="shared" si="464"/>
        <v>42767</v>
      </c>
      <c r="AD3285" s="14">
        <f t="shared" si="465"/>
        <v>42782</v>
      </c>
      <c r="AE3285" s="1" t="str">
        <f t="shared" si="466"/>
        <v>Thursday</v>
      </c>
      <c r="AF3285" s="2">
        <v>0.29076388888888888</v>
      </c>
      <c r="AG3285" s="2">
        <f t="shared" si="467"/>
        <v>0.29166666666666663</v>
      </c>
      <c r="AH3285" t="s">
        <v>27</v>
      </c>
    </row>
    <row r="3286" spans="1:34" x14ac:dyDescent="0.2">
      <c r="A3286">
        <v>825934</v>
      </c>
      <c r="B3286" t="s">
        <v>20</v>
      </c>
      <c r="C3286" t="s">
        <v>28</v>
      </c>
      <c r="D3286" t="s">
        <v>22</v>
      </c>
      <c r="E3286">
        <v>53208</v>
      </c>
      <c r="F3286" t="s">
        <v>23</v>
      </c>
      <c r="G3286" t="s">
        <v>24</v>
      </c>
      <c r="H3286">
        <v>179</v>
      </c>
      <c r="I3286" t="s">
        <v>48</v>
      </c>
      <c r="J3286">
        <f>VLOOKUP(I3286,[1]Key!$A$1:$C$72,2,FALSE)</f>
        <v>43.05097</v>
      </c>
      <c r="K3286">
        <f>VLOOKUP(I3286,[1]Key!$A$1:$C$72,3,FALSE)</f>
        <v>-87.906440000000003</v>
      </c>
      <c r="L3286" t="s">
        <v>29</v>
      </c>
      <c r="M3286">
        <f>VLOOKUP(L3286,[1]Key!$A$1:$C$72,2,FALSE)</f>
        <v>43.042490000000001</v>
      </c>
      <c r="N3286">
        <f>VLOOKUP(L3286,[1]Key!$A$1:$C$72,3,FALSE)</f>
        <v>-87.909959999999998</v>
      </c>
      <c r="O3286">
        <v>8</v>
      </c>
      <c r="P3286">
        <v>0</v>
      </c>
      <c r="Q3286">
        <v>1.2</v>
      </c>
      <c r="R3286">
        <v>1.1000000000000001</v>
      </c>
      <c r="S3286">
        <v>48</v>
      </c>
      <c r="T3286">
        <f t="shared" si="459"/>
        <v>-1</v>
      </c>
      <c r="U3286" s="1">
        <v>42782</v>
      </c>
      <c r="V3286" s="13">
        <f t="shared" si="460"/>
        <v>42767</v>
      </c>
      <c r="W3286" s="14">
        <f t="shared" si="461"/>
        <v>42782</v>
      </c>
      <c r="X3286" s="1" t="str">
        <f t="shared" si="462"/>
        <v>Thursday</v>
      </c>
      <c r="Y3286" s="2">
        <v>0.30930555555555556</v>
      </c>
      <c r="Z3286" s="2">
        <f t="shared" si="463"/>
        <v>0.29166666666666663</v>
      </c>
      <c r="AA3286">
        <f>1</f>
        <v>1</v>
      </c>
      <c r="AB3286" s="1">
        <v>42782</v>
      </c>
      <c r="AC3286" s="13">
        <f t="shared" si="464"/>
        <v>42767</v>
      </c>
      <c r="AD3286" s="14">
        <f t="shared" si="465"/>
        <v>42782</v>
      </c>
      <c r="AE3286" s="1" t="str">
        <f t="shared" si="466"/>
        <v>Thursday</v>
      </c>
      <c r="AF3286" s="2">
        <v>0.315</v>
      </c>
      <c r="AG3286" s="2">
        <f t="shared" si="467"/>
        <v>0.33333333333333331</v>
      </c>
      <c r="AH3286" t="s">
        <v>27</v>
      </c>
    </row>
    <row r="3287" spans="1:34" x14ac:dyDescent="0.2">
      <c r="A3287">
        <v>563412</v>
      </c>
      <c r="B3287" t="s">
        <v>20</v>
      </c>
      <c r="C3287" t="s">
        <v>45</v>
      </c>
      <c r="D3287" t="s">
        <v>46</v>
      </c>
      <c r="E3287">
        <v>60043</v>
      </c>
      <c r="F3287" t="s">
        <v>23</v>
      </c>
      <c r="G3287" t="s">
        <v>24</v>
      </c>
      <c r="H3287">
        <v>5474</v>
      </c>
      <c r="I3287" t="s">
        <v>33</v>
      </c>
      <c r="J3287">
        <f>VLOOKUP(I3287,[1]Key!$A$1:$C$72,2,FALSE)</f>
        <v>43.034619999999997</v>
      </c>
      <c r="K3287">
        <f>VLOOKUP(I3287,[1]Key!$A$1:$C$72,3,FALSE)</f>
        <v>-87.917500000000004</v>
      </c>
      <c r="L3287" t="s">
        <v>47</v>
      </c>
      <c r="M3287">
        <f>VLOOKUP(L3287,[1]Key!$A$1:$C$72,2,FALSE)</f>
        <v>43.049230000000001</v>
      </c>
      <c r="N3287">
        <f>VLOOKUP(L3287,[1]Key!$A$1:$C$72,3,FALSE)</f>
        <v>-87.911940000000001</v>
      </c>
      <c r="O3287">
        <v>8</v>
      </c>
      <c r="P3287">
        <v>0</v>
      </c>
      <c r="Q3287">
        <v>1.2</v>
      </c>
      <c r="R3287">
        <v>1.1000000000000001</v>
      </c>
      <c r="S3287">
        <v>48</v>
      </c>
      <c r="T3287">
        <f t="shared" si="459"/>
        <v>-1</v>
      </c>
      <c r="U3287" s="1">
        <v>42782</v>
      </c>
      <c r="V3287" s="13">
        <f t="shared" si="460"/>
        <v>42767</v>
      </c>
      <c r="W3287" s="14">
        <f t="shared" si="461"/>
        <v>42782</v>
      </c>
      <c r="X3287" s="1" t="str">
        <f t="shared" si="462"/>
        <v>Thursday</v>
      </c>
      <c r="Y3287" s="2">
        <v>0.32807870370370368</v>
      </c>
      <c r="Z3287" s="2">
        <f t="shared" si="463"/>
        <v>0.33333333333333331</v>
      </c>
      <c r="AA3287">
        <f>1</f>
        <v>1</v>
      </c>
      <c r="AB3287" s="1">
        <v>42782</v>
      </c>
      <c r="AC3287" s="13">
        <f t="shared" si="464"/>
        <v>42767</v>
      </c>
      <c r="AD3287" s="14">
        <f t="shared" si="465"/>
        <v>42782</v>
      </c>
      <c r="AE3287" s="1" t="str">
        <f t="shared" si="466"/>
        <v>Thursday</v>
      </c>
      <c r="AF3287" s="2">
        <v>0.33346064814814813</v>
      </c>
      <c r="AG3287" s="2">
        <f t="shared" si="467"/>
        <v>0.33333333333333331</v>
      </c>
      <c r="AH3287" t="s">
        <v>27</v>
      </c>
    </row>
    <row r="3288" spans="1:34" x14ac:dyDescent="0.2">
      <c r="A3288">
        <v>1468078</v>
      </c>
      <c r="B3288" t="s">
        <v>20</v>
      </c>
      <c r="C3288" t="s">
        <v>100</v>
      </c>
      <c r="D3288" t="s">
        <v>22</v>
      </c>
      <c r="E3288">
        <v>53209</v>
      </c>
      <c r="F3288" t="s">
        <v>23</v>
      </c>
      <c r="G3288" t="s">
        <v>24</v>
      </c>
      <c r="H3288">
        <v>5712</v>
      </c>
      <c r="I3288" t="s">
        <v>54</v>
      </c>
      <c r="J3288">
        <f>VLOOKUP(I3288,[1]Key!$A$1:$C$72,2,FALSE)</f>
        <v>43.046570000000003</v>
      </c>
      <c r="K3288">
        <f>VLOOKUP(I3288,[1]Key!$A$1:$C$72,3,FALSE)</f>
        <v>-87.908720000000002</v>
      </c>
      <c r="L3288" t="s">
        <v>43</v>
      </c>
      <c r="M3288">
        <f>VLOOKUP(L3288,[1]Key!$A$1:$C$72,2,FALSE)</f>
        <v>43.03886</v>
      </c>
      <c r="N3288">
        <f>VLOOKUP(L3288,[1]Key!$A$1:$C$72,3,FALSE)</f>
        <v>-87.902720000000002</v>
      </c>
      <c r="O3288">
        <v>4</v>
      </c>
      <c r="P3288">
        <v>0</v>
      </c>
      <c r="Q3288">
        <v>0.6</v>
      </c>
      <c r="R3288">
        <v>0.6</v>
      </c>
      <c r="S3288">
        <v>24</v>
      </c>
      <c r="T3288">
        <f t="shared" si="459"/>
        <v>-1</v>
      </c>
      <c r="U3288" s="1">
        <v>42782</v>
      </c>
      <c r="V3288" s="13">
        <f t="shared" si="460"/>
        <v>42767</v>
      </c>
      <c r="W3288" s="14">
        <f t="shared" si="461"/>
        <v>42782</v>
      </c>
      <c r="X3288" s="1" t="str">
        <f t="shared" si="462"/>
        <v>Thursday</v>
      </c>
      <c r="Y3288" s="2">
        <v>0.53979166666666667</v>
      </c>
      <c r="Z3288" s="2">
        <f t="shared" si="463"/>
        <v>0.54166666666666663</v>
      </c>
      <c r="AA3288">
        <f>1</f>
        <v>1</v>
      </c>
      <c r="AB3288" s="1">
        <v>42782</v>
      </c>
      <c r="AC3288" s="13">
        <f t="shared" si="464"/>
        <v>42767</v>
      </c>
      <c r="AD3288" s="14">
        <f t="shared" si="465"/>
        <v>42782</v>
      </c>
      <c r="AE3288" s="1" t="str">
        <f t="shared" si="466"/>
        <v>Thursday</v>
      </c>
      <c r="AF3288" s="2">
        <v>0.54300925925925925</v>
      </c>
      <c r="AG3288" s="2">
        <f t="shared" si="467"/>
        <v>0.54166666666666663</v>
      </c>
      <c r="AH3288" t="s">
        <v>27</v>
      </c>
    </row>
    <row r="3289" spans="1:34" x14ac:dyDescent="0.2">
      <c r="A3289">
        <v>1135547</v>
      </c>
      <c r="B3289" t="s">
        <v>20</v>
      </c>
      <c r="C3289" t="s">
        <v>28</v>
      </c>
      <c r="D3289" t="s">
        <v>22</v>
      </c>
      <c r="E3289">
        <v>53202</v>
      </c>
      <c r="F3289" t="s">
        <v>23</v>
      </c>
      <c r="G3289" t="s">
        <v>24</v>
      </c>
      <c r="H3289">
        <v>5585</v>
      </c>
      <c r="I3289" t="s">
        <v>41</v>
      </c>
      <c r="J3289">
        <f>VLOOKUP(I3289,[1]Key!$A$1:$C$72,2,FALSE)</f>
        <v>43.04824</v>
      </c>
      <c r="K3289">
        <f>VLOOKUP(I3289,[1]Key!$A$1:$C$72,3,FALSE)</f>
        <v>-87.904970000000006</v>
      </c>
      <c r="L3289" t="s">
        <v>29</v>
      </c>
      <c r="M3289">
        <f>VLOOKUP(L3289,[1]Key!$A$1:$C$72,2,FALSE)</f>
        <v>43.042490000000001</v>
      </c>
      <c r="N3289">
        <f>VLOOKUP(L3289,[1]Key!$A$1:$C$72,3,FALSE)</f>
        <v>-87.909959999999998</v>
      </c>
      <c r="O3289">
        <v>5</v>
      </c>
      <c r="P3289">
        <v>0</v>
      </c>
      <c r="Q3289">
        <v>0.8</v>
      </c>
      <c r="R3289">
        <v>0.7</v>
      </c>
      <c r="S3289">
        <v>30</v>
      </c>
      <c r="T3289">
        <f t="shared" si="459"/>
        <v>-1</v>
      </c>
      <c r="U3289" s="1">
        <v>42782</v>
      </c>
      <c r="V3289" s="13">
        <f t="shared" si="460"/>
        <v>42767</v>
      </c>
      <c r="W3289" s="14">
        <f t="shared" si="461"/>
        <v>42782</v>
      </c>
      <c r="X3289" s="1" t="str">
        <f t="shared" si="462"/>
        <v>Thursday</v>
      </c>
      <c r="Y3289" s="2">
        <v>0.54244212962962968</v>
      </c>
      <c r="Z3289" s="2">
        <f t="shared" si="463"/>
        <v>0.54166666666666663</v>
      </c>
      <c r="AA3289">
        <f>1</f>
        <v>1</v>
      </c>
      <c r="AB3289" s="1">
        <v>42782</v>
      </c>
      <c r="AC3289" s="13">
        <f t="shared" si="464"/>
        <v>42767</v>
      </c>
      <c r="AD3289" s="14">
        <f t="shared" si="465"/>
        <v>42782</v>
      </c>
      <c r="AE3289" s="1" t="str">
        <f t="shared" si="466"/>
        <v>Thursday</v>
      </c>
      <c r="AF3289" s="2">
        <v>0.54591435185185189</v>
      </c>
      <c r="AG3289" s="2">
        <f t="shared" si="467"/>
        <v>0.54166666666666663</v>
      </c>
      <c r="AH3289" t="s">
        <v>27</v>
      </c>
    </row>
    <row r="3290" spans="1:34" x14ac:dyDescent="0.2">
      <c r="A3290">
        <v>1260485</v>
      </c>
      <c r="B3290" t="s">
        <v>20</v>
      </c>
      <c r="C3290" t="s">
        <v>102</v>
      </c>
      <c r="D3290" t="s">
        <v>22</v>
      </c>
      <c r="E3290">
        <v>53211</v>
      </c>
      <c r="F3290" t="s">
        <v>23</v>
      </c>
      <c r="G3290" t="s">
        <v>24</v>
      </c>
      <c r="H3290">
        <v>11098</v>
      </c>
      <c r="I3290" t="s">
        <v>32</v>
      </c>
      <c r="J3290">
        <f>VLOOKUP(I3290,[1]Key!$A$1:$C$72,2,FALSE)</f>
        <v>43.038719999999998</v>
      </c>
      <c r="K3290">
        <f>VLOOKUP(I3290,[1]Key!$A$1:$C$72,3,FALSE)</f>
        <v>-87.905339999999995</v>
      </c>
      <c r="L3290" t="s">
        <v>43</v>
      </c>
      <c r="M3290">
        <f>VLOOKUP(L3290,[1]Key!$A$1:$C$72,2,FALSE)</f>
        <v>43.03886</v>
      </c>
      <c r="N3290">
        <f>VLOOKUP(L3290,[1]Key!$A$1:$C$72,3,FALSE)</f>
        <v>-87.902720000000002</v>
      </c>
      <c r="O3290">
        <v>1</v>
      </c>
      <c r="P3290">
        <v>0</v>
      </c>
      <c r="Q3290">
        <v>0.2</v>
      </c>
      <c r="R3290">
        <v>0.1</v>
      </c>
      <c r="S3290">
        <v>6</v>
      </c>
      <c r="T3290">
        <f t="shared" si="459"/>
        <v>-1</v>
      </c>
      <c r="U3290" s="1">
        <v>42782</v>
      </c>
      <c r="V3290" s="13">
        <f t="shared" si="460"/>
        <v>42767</v>
      </c>
      <c r="W3290" s="14">
        <f t="shared" si="461"/>
        <v>42782</v>
      </c>
      <c r="X3290" s="1" t="str">
        <f t="shared" si="462"/>
        <v>Thursday</v>
      </c>
      <c r="Y3290" s="2">
        <v>0.56598379629629625</v>
      </c>
      <c r="Z3290" s="2">
        <f t="shared" si="463"/>
        <v>0.58333333333333326</v>
      </c>
      <c r="AA3290">
        <f>1</f>
        <v>1</v>
      </c>
      <c r="AB3290" s="1">
        <v>42782</v>
      </c>
      <c r="AC3290" s="13">
        <f t="shared" si="464"/>
        <v>42767</v>
      </c>
      <c r="AD3290" s="14">
        <f t="shared" si="465"/>
        <v>42782</v>
      </c>
      <c r="AE3290" s="1" t="str">
        <f t="shared" si="466"/>
        <v>Thursday</v>
      </c>
      <c r="AF3290" s="2">
        <v>0.56717592592592592</v>
      </c>
      <c r="AG3290" s="2">
        <f t="shared" si="467"/>
        <v>0.58333333333333326</v>
      </c>
      <c r="AH3290" t="s">
        <v>27</v>
      </c>
    </row>
    <row r="3291" spans="1:34" x14ac:dyDescent="0.2">
      <c r="A3291">
        <v>825934</v>
      </c>
      <c r="B3291" t="s">
        <v>20</v>
      </c>
      <c r="C3291" t="s">
        <v>28</v>
      </c>
      <c r="D3291" t="s">
        <v>22</v>
      </c>
      <c r="E3291">
        <v>53208</v>
      </c>
      <c r="F3291" t="s">
        <v>23</v>
      </c>
      <c r="G3291" t="s">
        <v>24</v>
      </c>
      <c r="H3291">
        <v>11131</v>
      </c>
      <c r="I3291" t="s">
        <v>29</v>
      </c>
      <c r="J3291">
        <f>VLOOKUP(I3291,[1]Key!$A$1:$C$72,2,FALSE)</f>
        <v>43.042490000000001</v>
      </c>
      <c r="K3291">
        <f>VLOOKUP(I3291,[1]Key!$A$1:$C$72,3,FALSE)</f>
        <v>-87.909959999999998</v>
      </c>
      <c r="L3291" t="s">
        <v>48</v>
      </c>
      <c r="M3291">
        <f>VLOOKUP(L3291,[1]Key!$A$1:$C$72,2,FALSE)</f>
        <v>43.05097</v>
      </c>
      <c r="N3291">
        <f>VLOOKUP(L3291,[1]Key!$A$1:$C$72,3,FALSE)</f>
        <v>-87.906440000000003</v>
      </c>
      <c r="O3291">
        <v>7</v>
      </c>
      <c r="P3291">
        <v>0</v>
      </c>
      <c r="Q3291">
        <v>1.1000000000000001</v>
      </c>
      <c r="R3291">
        <v>1</v>
      </c>
      <c r="S3291">
        <v>42</v>
      </c>
      <c r="T3291">
        <f t="shared" si="459"/>
        <v>-1</v>
      </c>
      <c r="U3291" s="1">
        <v>42782</v>
      </c>
      <c r="V3291" s="13">
        <f t="shared" si="460"/>
        <v>42767</v>
      </c>
      <c r="W3291" s="14">
        <f t="shared" si="461"/>
        <v>42782</v>
      </c>
      <c r="X3291" s="1" t="str">
        <f t="shared" si="462"/>
        <v>Thursday</v>
      </c>
      <c r="Y3291" s="2">
        <v>0.71262731481481489</v>
      </c>
      <c r="Z3291" s="2">
        <f t="shared" si="463"/>
        <v>0.70833333333333326</v>
      </c>
      <c r="AA3291">
        <f>1</f>
        <v>1</v>
      </c>
      <c r="AB3291" s="1">
        <v>42782</v>
      </c>
      <c r="AC3291" s="13">
        <f t="shared" si="464"/>
        <v>42767</v>
      </c>
      <c r="AD3291" s="14">
        <f t="shared" si="465"/>
        <v>42782</v>
      </c>
      <c r="AE3291" s="1" t="str">
        <f t="shared" si="466"/>
        <v>Thursday</v>
      </c>
      <c r="AF3291" s="2">
        <v>0.71770833333333339</v>
      </c>
      <c r="AG3291" s="2">
        <f t="shared" si="467"/>
        <v>0.70833333333333326</v>
      </c>
      <c r="AH3291" t="s">
        <v>27</v>
      </c>
    </row>
    <row r="3292" spans="1:34" x14ac:dyDescent="0.2">
      <c r="A3292">
        <v>1088320</v>
      </c>
      <c r="B3292" t="s">
        <v>20</v>
      </c>
      <c r="C3292" t="s">
        <v>96</v>
      </c>
      <c r="D3292" t="s">
        <v>22</v>
      </c>
      <c r="E3292">
        <v>53202</v>
      </c>
      <c r="F3292" t="s">
        <v>23</v>
      </c>
      <c r="G3292" t="s">
        <v>24</v>
      </c>
      <c r="H3292">
        <v>2</v>
      </c>
      <c r="I3292" t="s">
        <v>43</v>
      </c>
      <c r="J3292">
        <f>VLOOKUP(I3292,[1]Key!$A$1:$C$72,2,FALSE)</f>
        <v>43.03886</v>
      </c>
      <c r="K3292">
        <f>VLOOKUP(I3292,[1]Key!$A$1:$C$72,3,FALSE)</f>
        <v>-87.902720000000002</v>
      </c>
      <c r="L3292" t="s">
        <v>68</v>
      </c>
      <c r="M3292">
        <f>VLOOKUP(L3292,[1]Key!$A$1:$C$72,2,FALSE)</f>
        <v>43.04804</v>
      </c>
      <c r="N3292">
        <f>VLOOKUP(L3292,[1]Key!$A$1:$C$72,3,FALSE)</f>
        <v>-87.896720000000002</v>
      </c>
      <c r="O3292">
        <v>9</v>
      </c>
      <c r="P3292">
        <v>0</v>
      </c>
      <c r="Q3292">
        <v>1.4</v>
      </c>
      <c r="R3292">
        <v>1.3</v>
      </c>
      <c r="S3292">
        <v>54</v>
      </c>
      <c r="T3292">
        <f t="shared" si="459"/>
        <v>-1</v>
      </c>
      <c r="U3292" s="1">
        <v>42782</v>
      </c>
      <c r="V3292" s="13">
        <f t="shared" si="460"/>
        <v>42767</v>
      </c>
      <c r="W3292" s="14">
        <f t="shared" si="461"/>
        <v>42782</v>
      </c>
      <c r="X3292" s="1" t="str">
        <f t="shared" si="462"/>
        <v>Thursday</v>
      </c>
      <c r="Y3292" s="2">
        <v>0.73098379629629628</v>
      </c>
      <c r="Z3292" s="2">
        <f t="shared" si="463"/>
        <v>0.75</v>
      </c>
      <c r="AA3292">
        <f>1</f>
        <v>1</v>
      </c>
      <c r="AB3292" s="1">
        <v>42782</v>
      </c>
      <c r="AC3292" s="13">
        <f t="shared" si="464"/>
        <v>42767</v>
      </c>
      <c r="AD3292" s="14">
        <f t="shared" si="465"/>
        <v>42782</v>
      </c>
      <c r="AE3292" s="1" t="str">
        <f t="shared" si="466"/>
        <v>Thursday</v>
      </c>
      <c r="AF3292" s="2">
        <v>0.73706018518518512</v>
      </c>
      <c r="AG3292" s="2">
        <f t="shared" si="467"/>
        <v>0.75</v>
      </c>
      <c r="AH3292" t="s">
        <v>27</v>
      </c>
    </row>
    <row r="3293" spans="1:34" x14ac:dyDescent="0.2">
      <c r="A3293">
        <v>1137916</v>
      </c>
      <c r="B3293" t="s">
        <v>20</v>
      </c>
      <c r="C3293" t="s">
        <v>100</v>
      </c>
      <c r="D3293" t="s">
        <v>22</v>
      </c>
      <c r="E3293">
        <v>53202</v>
      </c>
      <c r="F3293" t="s">
        <v>23</v>
      </c>
      <c r="G3293" t="s">
        <v>24</v>
      </c>
      <c r="H3293">
        <v>5508</v>
      </c>
      <c r="I3293" t="s">
        <v>36</v>
      </c>
      <c r="J3293">
        <f>VLOOKUP(I3293,[1]Key!$A$1:$C$72,2,FALSE)</f>
        <v>43.038580000000003</v>
      </c>
      <c r="K3293">
        <f>VLOOKUP(I3293,[1]Key!$A$1:$C$72,3,FALSE)</f>
        <v>-87.90934</v>
      </c>
      <c r="L3293" t="s">
        <v>80</v>
      </c>
      <c r="M3293">
        <f>VLOOKUP(L3293,[1]Key!$A$1:$C$72,2,FALSE)</f>
        <v>43.052460000000004</v>
      </c>
      <c r="N3293">
        <f>VLOOKUP(L3293,[1]Key!$A$1:$C$72,3,FALSE)</f>
        <v>-87.891000000000005</v>
      </c>
      <c r="O3293">
        <v>11</v>
      </c>
      <c r="P3293">
        <v>0</v>
      </c>
      <c r="Q3293">
        <v>1.7</v>
      </c>
      <c r="R3293">
        <v>1.6</v>
      </c>
      <c r="S3293">
        <v>66</v>
      </c>
      <c r="T3293">
        <f t="shared" si="459"/>
        <v>-1</v>
      </c>
      <c r="U3293" s="1">
        <v>42782</v>
      </c>
      <c r="V3293" s="13">
        <f t="shared" si="460"/>
        <v>42767</v>
      </c>
      <c r="W3293" s="14">
        <f t="shared" si="461"/>
        <v>42782</v>
      </c>
      <c r="X3293" s="1" t="str">
        <f t="shared" si="462"/>
        <v>Thursday</v>
      </c>
      <c r="Y3293" s="2">
        <v>0.75650462962962972</v>
      </c>
      <c r="Z3293" s="2">
        <f t="shared" si="463"/>
        <v>0.75</v>
      </c>
      <c r="AA3293">
        <f>1</f>
        <v>1</v>
      </c>
      <c r="AB3293" s="1">
        <v>42782</v>
      </c>
      <c r="AC3293" s="13">
        <f t="shared" si="464"/>
        <v>42767</v>
      </c>
      <c r="AD3293" s="14">
        <f t="shared" si="465"/>
        <v>42782</v>
      </c>
      <c r="AE3293" s="1" t="str">
        <f t="shared" si="466"/>
        <v>Thursday</v>
      </c>
      <c r="AF3293" s="2">
        <v>0.76418981481481485</v>
      </c>
      <c r="AG3293" s="2">
        <f t="shared" si="467"/>
        <v>0.75</v>
      </c>
      <c r="AH3293" t="s">
        <v>27</v>
      </c>
    </row>
    <row r="3294" spans="1:34" x14ac:dyDescent="0.2">
      <c r="A3294">
        <v>1378810</v>
      </c>
      <c r="B3294" t="s">
        <v>20</v>
      </c>
      <c r="C3294" t="s">
        <v>100</v>
      </c>
      <c r="D3294" t="s">
        <v>22</v>
      </c>
      <c r="E3294">
        <v>53211</v>
      </c>
      <c r="F3294" t="s">
        <v>23</v>
      </c>
      <c r="G3294" t="s">
        <v>24</v>
      </c>
      <c r="H3294">
        <v>17</v>
      </c>
      <c r="I3294" t="s">
        <v>87</v>
      </c>
      <c r="J3294">
        <f>VLOOKUP(I3294,[1]Key!$A$1:$C$72,2,FALSE)</f>
        <v>43.077359999999999</v>
      </c>
      <c r="K3294">
        <f>VLOOKUP(I3294,[1]Key!$A$1:$C$72,3,FALSE)</f>
        <v>-87.880769999999998</v>
      </c>
      <c r="L3294" t="s">
        <v>60</v>
      </c>
      <c r="M3294">
        <f>VLOOKUP(L3294,[1]Key!$A$1:$C$72,2,FALSE)</f>
        <v>43.066893999999998</v>
      </c>
      <c r="N3294">
        <f>VLOOKUP(L3294,[1]Key!$A$1:$C$72,3,FALSE)</f>
        <v>-87.877936000000005</v>
      </c>
      <c r="O3294">
        <v>4</v>
      </c>
      <c r="P3294">
        <v>0</v>
      </c>
      <c r="Q3294">
        <v>0.6</v>
      </c>
      <c r="R3294">
        <v>0.6</v>
      </c>
      <c r="S3294">
        <v>24</v>
      </c>
      <c r="T3294">
        <f t="shared" si="459"/>
        <v>-1</v>
      </c>
      <c r="U3294" s="1">
        <v>42782</v>
      </c>
      <c r="V3294" s="13">
        <f t="shared" si="460"/>
        <v>42767</v>
      </c>
      <c r="W3294" s="14">
        <f t="shared" si="461"/>
        <v>42782</v>
      </c>
      <c r="X3294" s="1" t="str">
        <f t="shared" si="462"/>
        <v>Thursday</v>
      </c>
      <c r="Y3294" s="2">
        <v>0.76531249999999995</v>
      </c>
      <c r="Z3294" s="2">
        <f t="shared" si="463"/>
        <v>0.75</v>
      </c>
      <c r="AA3294">
        <f>1</f>
        <v>1</v>
      </c>
      <c r="AB3294" s="1">
        <v>42782</v>
      </c>
      <c r="AC3294" s="13">
        <f t="shared" si="464"/>
        <v>42767</v>
      </c>
      <c r="AD3294" s="14">
        <f t="shared" si="465"/>
        <v>42782</v>
      </c>
      <c r="AE3294" s="1" t="str">
        <f t="shared" si="466"/>
        <v>Thursday</v>
      </c>
      <c r="AF3294" s="2">
        <v>0.76849537037037041</v>
      </c>
      <c r="AG3294" s="2">
        <f t="shared" si="467"/>
        <v>0.75</v>
      </c>
      <c r="AH3294" t="s">
        <v>27</v>
      </c>
    </row>
    <row r="3295" spans="1:34" x14ac:dyDescent="0.2">
      <c r="A3295">
        <v>1260485</v>
      </c>
      <c r="B3295" t="s">
        <v>20</v>
      </c>
      <c r="C3295" t="s">
        <v>102</v>
      </c>
      <c r="D3295" t="s">
        <v>22</v>
      </c>
      <c r="E3295">
        <v>53211</v>
      </c>
      <c r="F3295" t="s">
        <v>23</v>
      </c>
      <c r="G3295" t="s">
        <v>24</v>
      </c>
      <c r="H3295">
        <v>5526</v>
      </c>
      <c r="I3295" t="s">
        <v>43</v>
      </c>
      <c r="J3295">
        <f>VLOOKUP(I3295,[1]Key!$A$1:$C$72,2,FALSE)</f>
        <v>43.03886</v>
      </c>
      <c r="K3295">
        <f>VLOOKUP(I3295,[1]Key!$A$1:$C$72,3,FALSE)</f>
        <v>-87.902720000000002</v>
      </c>
      <c r="L3295" t="s">
        <v>69</v>
      </c>
      <c r="M3295">
        <f>VLOOKUP(L3295,[1]Key!$A$1:$C$72,2,FALSE)</f>
        <v>43.048200000000001</v>
      </c>
      <c r="N3295">
        <f>VLOOKUP(L3295,[1]Key!$A$1:$C$72,3,FALSE)</f>
        <v>-87.900859999999994</v>
      </c>
      <c r="O3295">
        <v>8</v>
      </c>
      <c r="P3295">
        <v>0</v>
      </c>
      <c r="Q3295">
        <v>1.2</v>
      </c>
      <c r="R3295">
        <v>1.1000000000000001</v>
      </c>
      <c r="S3295">
        <v>48</v>
      </c>
      <c r="T3295">
        <f t="shared" si="459"/>
        <v>-1</v>
      </c>
      <c r="U3295" s="1">
        <v>42782</v>
      </c>
      <c r="V3295" s="13">
        <f t="shared" si="460"/>
        <v>42767</v>
      </c>
      <c r="W3295" s="14">
        <f t="shared" si="461"/>
        <v>42782</v>
      </c>
      <c r="X3295" s="1" t="str">
        <f t="shared" si="462"/>
        <v>Thursday</v>
      </c>
      <c r="Y3295" s="2">
        <v>0.77193287037037039</v>
      </c>
      <c r="Z3295" s="2">
        <f t="shared" si="463"/>
        <v>0.79166666666666663</v>
      </c>
      <c r="AA3295">
        <f>1</f>
        <v>1</v>
      </c>
      <c r="AB3295" s="1">
        <v>42782</v>
      </c>
      <c r="AC3295" s="13">
        <f t="shared" si="464"/>
        <v>42767</v>
      </c>
      <c r="AD3295" s="14">
        <f t="shared" si="465"/>
        <v>42782</v>
      </c>
      <c r="AE3295" s="1" t="str">
        <f t="shared" si="466"/>
        <v>Thursday</v>
      </c>
      <c r="AF3295" s="2">
        <v>0.7771527777777778</v>
      </c>
      <c r="AG3295" s="2">
        <f t="shared" si="467"/>
        <v>0.79166666666666663</v>
      </c>
      <c r="AH3295" t="s">
        <v>27</v>
      </c>
    </row>
    <row r="3296" spans="1:34" x14ac:dyDescent="0.2">
      <c r="A3296">
        <v>1370752</v>
      </c>
      <c r="B3296" t="s">
        <v>20</v>
      </c>
      <c r="C3296" t="s">
        <v>117</v>
      </c>
      <c r="D3296" t="s">
        <v>22</v>
      </c>
      <c r="E3296">
        <v>53105</v>
      </c>
      <c r="F3296" t="s">
        <v>23</v>
      </c>
      <c r="G3296" t="s">
        <v>24</v>
      </c>
      <c r="H3296">
        <v>243</v>
      </c>
      <c r="I3296" t="s">
        <v>61</v>
      </c>
      <c r="J3296">
        <f>VLOOKUP(I3296,[1]Key!$A$1:$C$72,2,FALSE)</f>
        <v>43.058619999999998</v>
      </c>
      <c r="K3296">
        <f>VLOOKUP(I3296,[1]Key!$A$1:$C$72,3,FALSE)</f>
        <v>-87.885319999999993</v>
      </c>
      <c r="L3296" t="s">
        <v>78</v>
      </c>
      <c r="M3296">
        <f>VLOOKUP(L3296,[1]Key!$A$1:$C$72,2,FALSE)</f>
        <v>43.060250000000003</v>
      </c>
      <c r="N3296">
        <f>VLOOKUP(L3296,[1]Key!$A$1:$C$72,3,FALSE)</f>
        <v>-87.892169999999993</v>
      </c>
      <c r="O3296">
        <v>3</v>
      </c>
      <c r="P3296">
        <v>0</v>
      </c>
      <c r="Q3296">
        <v>0.5</v>
      </c>
      <c r="R3296">
        <v>0.4</v>
      </c>
      <c r="S3296">
        <v>18</v>
      </c>
      <c r="T3296">
        <f t="shared" si="459"/>
        <v>-1</v>
      </c>
      <c r="U3296" s="1">
        <v>42783</v>
      </c>
      <c r="V3296" s="13">
        <f t="shared" si="460"/>
        <v>42767</v>
      </c>
      <c r="W3296" s="14">
        <f t="shared" si="461"/>
        <v>42783</v>
      </c>
      <c r="X3296" s="1" t="str">
        <f t="shared" si="462"/>
        <v>Friday</v>
      </c>
      <c r="Y3296" s="2">
        <v>0.10984953703703704</v>
      </c>
      <c r="Z3296" s="2">
        <f t="shared" si="463"/>
        <v>0.125</v>
      </c>
      <c r="AA3296">
        <f>1</f>
        <v>1</v>
      </c>
      <c r="AB3296" s="1">
        <v>42783</v>
      </c>
      <c r="AC3296" s="13">
        <f t="shared" si="464"/>
        <v>42767</v>
      </c>
      <c r="AD3296" s="14">
        <f t="shared" si="465"/>
        <v>42783</v>
      </c>
      <c r="AE3296" s="1" t="str">
        <f t="shared" si="466"/>
        <v>Friday</v>
      </c>
      <c r="AF3296" s="2">
        <v>0.11181712962962963</v>
      </c>
      <c r="AG3296" s="2">
        <f t="shared" si="467"/>
        <v>0.125</v>
      </c>
      <c r="AH3296" t="s">
        <v>27</v>
      </c>
    </row>
    <row r="3297" spans="1:34" x14ac:dyDescent="0.2">
      <c r="A3297">
        <v>1477232</v>
      </c>
      <c r="B3297" t="s">
        <v>20</v>
      </c>
      <c r="C3297" t="s">
        <v>28</v>
      </c>
      <c r="D3297" t="s">
        <v>22</v>
      </c>
      <c r="E3297">
        <v>53211</v>
      </c>
      <c r="F3297" t="s">
        <v>23</v>
      </c>
      <c r="G3297" t="s">
        <v>92</v>
      </c>
      <c r="H3297">
        <v>5434</v>
      </c>
      <c r="I3297" t="s">
        <v>93</v>
      </c>
      <c r="J3297">
        <f>VLOOKUP(I3297,[1]Key!$A$1:$C$72,2,FALSE)</f>
        <v>43.069021999999997</v>
      </c>
      <c r="K3297">
        <f>VLOOKUP(I3297,[1]Key!$A$1:$C$72,3,FALSE)</f>
        <v>-87.887940999999998</v>
      </c>
      <c r="L3297" t="s">
        <v>78</v>
      </c>
      <c r="M3297">
        <f>VLOOKUP(L3297,[1]Key!$A$1:$C$72,2,FALSE)</f>
        <v>43.060250000000003</v>
      </c>
      <c r="N3297">
        <f>VLOOKUP(L3297,[1]Key!$A$1:$C$72,3,FALSE)</f>
        <v>-87.892169999999993</v>
      </c>
      <c r="O3297">
        <v>6</v>
      </c>
      <c r="P3297">
        <v>0</v>
      </c>
      <c r="Q3297">
        <v>0.9</v>
      </c>
      <c r="R3297">
        <v>0.9</v>
      </c>
      <c r="S3297">
        <v>36</v>
      </c>
      <c r="T3297">
        <f t="shared" si="459"/>
        <v>-1</v>
      </c>
      <c r="U3297" s="1">
        <v>42783</v>
      </c>
      <c r="V3297" s="13">
        <f t="shared" si="460"/>
        <v>42767</v>
      </c>
      <c r="W3297" s="14">
        <f t="shared" si="461"/>
        <v>42783</v>
      </c>
      <c r="X3297" s="1" t="str">
        <f t="shared" si="462"/>
        <v>Friday</v>
      </c>
      <c r="Y3297" s="2">
        <v>0.3984375</v>
      </c>
      <c r="Z3297" s="2">
        <f t="shared" si="463"/>
        <v>0.41666666666666663</v>
      </c>
      <c r="AA3297">
        <f>1</f>
        <v>1</v>
      </c>
      <c r="AB3297" s="1">
        <v>42783</v>
      </c>
      <c r="AC3297" s="13">
        <f t="shared" si="464"/>
        <v>42767</v>
      </c>
      <c r="AD3297" s="14">
        <f t="shared" si="465"/>
        <v>42783</v>
      </c>
      <c r="AE3297" s="1" t="str">
        <f t="shared" si="466"/>
        <v>Friday</v>
      </c>
      <c r="AF3297" s="2">
        <v>0.40230324074074075</v>
      </c>
      <c r="AG3297" s="2">
        <f t="shared" si="467"/>
        <v>0.41666666666666663</v>
      </c>
      <c r="AH3297" t="s">
        <v>27</v>
      </c>
    </row>
    <row r="3298" spans="1:34" x14ac:dyDescent="0.2">
      <c r="A3298">
        <v>1135547</v>
      </c>
      <c r="B3298" t="s">
        <v>20</v>
      </c>
      <c r="C3298" t="s">
        <v>28</v>
      </c>
      <c r="D3298" t="s">
        <v>22</v>
      </c>
      <c r="E3298">
        <v>53202</v>
      </c>
      <c r="F3298" t="s">
        <v>23</v>
      </c>
      <c r="G3298" t="s">
        <v>24</v>
      </c>
      <c r="H3298">
        <v>5446</v>
      </c>
      <c r="I3298" t="s">
        <v>93</v>
      </c>
      <c r="J3298">
        <f>VLOOKUP(I3298,[1]Key!$A$1:$C$72,2,FALSE)</f>
        <v>43.069021999999997</v>
      </c>
      <c r="K3298">
        <f>VLOOKUP(I3298,[1]Key!$A$1:$C$72,3,FALSE)</f>
        <v>-87.887940999999998</v>
      </c>
      <c r="L3298" t="s">
        <v>34</v>
      </c>
      <c r="M3298">
        <f>VLOOKUP(L3298,[1]Key!$A$1:$C$72,2,FALSE)</f>
        <v>43.036900000000003</v>
      </c>
      <c r="N3298">
        <f>VLOOKUP(L3298,[1]Key!$A$1:$C$72,3,FALSE)</f>
        <v>-87.89667</v>
      </c>
      <c r="O3298">
        <v>51</v>
      </c>
      <c r="P3298">
        <v>0</v>
      </c>
      <c r="Q3298">
        <v>7.7</v>
      </c>
      <c r="R3298">
        <v>7.3</v>
      </c>
      <c r="S3298">
        <v>306</v>
      </c>
      <c r="T3298">
        <f t="shared" si="459"/>
        <v>-1</v>
      </c>
      <c r="U3298" s="1">
        <v>42783</v>
      </c>
      <c r="V3298" s="13">
        <f t="shared" si="460"/>
        <v>42767</v>
      </c>
      <c r="W3298" s="14">
        <f t="shared" si="461"/>
        <v>42783</v>
      </c>
      <c r="X3298" s="1" t="str">
        <f t="shared" si="462"/>
        <v>Friday</v>
      </c>
      <c r="Y3298" s="2">
        <v>0.60804398148148142</v>
      </c>
      <c r="Z3298" s="2">
        <f t="shared" si="463"/>
        <v>0.625</v>
      </c>
      <c r="AA3298">
        <f>1</f>
        <v>1</v>
      </c>
      <c r="AB3298" s="1">
        <v>42783</v>
      </c>
      <c r="AC3298" s="13">
        <f t="shared" si="464"/>
        <v>42767</v>
      </c>
      <c r="AD3298" s="14">
        <f t="shared" si="465"/>
        <v>42783</v>
      </c>
      <c r="AE3298" s="1" t="str">
        <f t="shared" si="466"/>
        <v>Friday</v>
      </c>
      <c r="AF3298" s="2">
        <v>0.6436574074074074</v>
      </c>
      <c r="AG3298" s="2">
        <f t="shared" si="467"/>
        <v>0.625</v>
      </c>
      <c r="AH3298" t="s">
        <v>27</v>
      </c>
    </row>
    <row r="3299" spans="1:34" x14ac:dyDescent="0.2">
      <c r="A3299">
        <v>563412</v>
      </c>
      <c r="B3299" t="s">
        <v>20</v>
      </c>
      <c r="C3299" t="s">
        <v>45</v>
      </c>
      <c r="D3299" t="s">
        <v>46</v>
      </c>
      <c r="E3299">
        <v>60043</v>
      </c>
      <c r="F3299" t="s">
        <v>23</v>
      </c>
      <c r="G3299" t="s">
        <v>24</v>
      </c>
      <c r="H3299">
        <v>5474</v>
      </c>
      <c r="I3299" t="s">
        <v>47</v>
      </c>
      <c r="J3299">
        <f>VLOOKUP(I3299,[1]Key!$A$1:$C$72,2,FALSE)</f>
        <v>43.049230000000001</v>
      </c>
      <c r="K3299">
        <f>VLOOKUP(I3299,[1]Key!$A$1:$C$72,3,FALSE)</f>
        <v>-87.911940000000001</v>
      </c>
      <c r="L3299" t="s">
        <v>33</v>
      </c>
      <c r="M3299">
        <f>VLOOKUP(L3299,[1]Key!$A$1:$C$72,2,FALSE)</f>
        <v>43.034619999999997</v>
      </c>
      <c r="N3299">
        <f>VLOOKUP(L3299,[1]Key!$A$1:$C$72,3,FALSE)</f>
        <v>-87.917500000000004</v>
      </c>
      <c r="O3299">
        <v>13</v>
      </c>
      <c r="P3299">
        <v>0</v>
      </c>
      <c r="Q3299">
        <v>2</v>
      </c>
      <c r="R3299">
        <v>1.9</v>
      </c>
      <c r="S3299">
        <v>78</v>
      </c>
      <c r="T3299">
        <f t="shared" si="459"/>
        <v>-1</v>
      </c>
      <c r="U3299" s="1">
        <v>42783</v>
      </c>
      <c r="V3299" s="13">
        <f t="shared" si="460"/>
        <v>42767</v>
      </c>
      <c r="W3299" s="14">
        <f t="shared" si="461"/>
        <v>42783</v>
      </c>
      <c r="X3299" s="1" t="str">
        <f t="shared" si="462"/>
        <v>Friday</v>
      </c>
      <c r="Y3299" s="2">
        <v>0.60901620370370368</v>
      </c>
      <c r="Z3299" s="2">
        <f t="shared" si="463"/>
        <v>0.625</v>
      </c>
      <c r="AA3299">
        <f>1</f>
        <v>1</v>
      </c>
      <c r="AB3299" s="1">
        <v>42783</v>
      </c>
      <c r="AC3299" s="13">
        <f t="shared" si="464"/>
        <v>42767</v>
      </c>
      <c r="AD3299" s="14">
        <f t="shared" si="465"/>
        <v>42783</v>
      </c>
      <c r="AE3299" s="1" t="str">
        <f t="shared" si="466"/>
        <v>Friday</v>
      </c>
      <c r="AF3299" s="2">
        <v>0.61792824074074071</v>
      </c>
      <c r="AG3299" s="2">
        <f t="shared" si="467"/>
        <v>0.625</v>
      </c>
      <c r="AH3299" t="s">
        <v>27</v>
      </c>
    </row>
    <row r="3300" spans="1:34" x14ac:dyDescent="0.2">
      <c r="A3300">
        <v>1241722</v>
      </c>
      <c r="B3300" t="s">
        <v>20</v>
      </c>
      <c r="C3300" t="s">
        <v>119</v>
      </c>
      <c r="D3300" t="s">
        <v>22</v>
      </c>
      <c r="E3300">
        <v>54956</v>
      </c>
      <c r="F3300" t="s">
        <v>23</v>
      </c>
      <c r="G3300" t="s">
        <v>97</v>
      </c>
      <c r="H3300">
        <v>5513</v>
      </c>
      <c r="I3300" t="s">
        <v>33</v>
      </c>
      <c r="J3300">
        <f>VLOOKUP(I3300,[1]Key!$A$1:$C$72,2,FALSE)</f>
        <v>43.034619999999997</v>
      </c>
      <c r="K3300">
        <f>VLOOKUP(I3300,[1]Key!$A$1:$C$72,3,FALSE)</f>
        <v>-87.917500000000004</v>
      </c>
      <c r="L3300" t="s">
        <v>31</v>
      </c>
      <c r="M3300">
        <f>VLOOKUP(L3300,[1]Key!$A$1:$C$72,2,FALSE)</f>
        <v>43.03519</v>
      </c>
      <c r="N3300">
        <f>VLOOKUP(L3300,[1]Key!$A$1:$C$72,3,FALSE)</f>
        <v>-87.907390000000007</v>
      </c>
      <c r="O3300">
        <v>8</v>
      </c>
      <c r="P3300">
        <v>0</v>
      </c>
      <c r="Q3300">
        <v>1.2</v>
      </c>
      <c r="R3300">
        <v>1.1000000000000001</v>
      </c>
      <c r="S3300">
        <v>48</v>
      </c>
      <c r="T3300">
        <f t="shared" si="459"/>
        <v>-1</v>
      </c>
      <c r="U3300" s="1">
        <v>42783</v>
      </c>
      <c r="V3300" s="13">
        <f t="shared" si="460"/>
        <v>42767</v>
      </c>
      <c r="W3300" s="14">
        <f t="shared" si="461"/>
        <v>42783</v>
      </c>
      <c r="X3300" s="1" t="str">
        <f t="shared" si="462"/>
        <v>Friday</v>
      </c>
      <c r="Y3300" s="2">
        <v>0.64778935185185182</v>
      </c>
      <c r="Z3300" s="2">
        <f t="shared" si="463"/>
        <v>0.66666666666666663</v>
      </c>
      <c r="AA3300">
        <f>1</f>
        <v>1</v>
      </c>
      <c r="AB3300" s="1">
        <v>42783</v>
      </c>
      <c r="AC3300" s="13">
        <f t="shared" si="464"/>
        <v>42767</v>
      </c>
      <c r="AD3300" s="14">
        <f t="shared" si="465"/>
        <v>42783</v>
      </c>
      <c r="AE3300" s="1" t="str">
        <f t="shared" si="466"/>
        <v>Friday</v>
      </c>
      <c r="AF3300" s="2">
        <v>0.65303240740740742</v>
      </c>
      <c r="AG3300" s="2">
        <f t="shared" si="467"/>
        <v>0.66666666666666663</v>
      </c>
      <c r="AH3300" t="s">
        <v>27</v>
      </c>
    </row>
    <row r="3301" spans="1:34" x14ac:dyDescent="0.2">
      <c r="A3301">
        <v>1383664</v>
      </c>
      <c r="B3301" t="s">
        <v>20</v>
      </c>
      <c r="C3301" t="s">
        <v>100</v>
      </c>
      <c r="D3301" t="s">
        <v>22</v>
      </c>
      <c r="E3301">
        <v>53201</v>
      </c>
      <c r="F3301" t="s">
        <v>23</v>
      </c>
      <c r="G3301" t="s">
        <v>24</v>
      </c>
      <c r="H3301">
        <v>5567</v>
      </c>
      <c r="I3301" t="s">
        <v>41</v>
      </c>
      <c r="J3301">
        <f>VLOOKUP(I3301,[1]Key!$A$1:$C$72,2,FALSE)</f>
        <v>43.04824</v>
      </c>
      <c r="K3301">
        <f>VLOOKUP(I3301,[1]Key!$A$1:$C$72,3,FALSE)</f>
        <v>-87.904970000000006</v>
      </c>
      <c r="L3301" t="s">
        <v>78</v>
      </c>
      <c r="M3301">
        <f>VLOOKUP(L3301,[1]Key!$A$1:$C$72,2,FALSE)</f>
        <v>43.060250000000003</v>
      </c>
      <c r="N3301">
        <f>VLOOKUP(L3301,[1]Key!$A$1:$C$72,3,FALSE)</f>
        <v>-87.892169999999993</v>
      </c>
      <c r="O3301">
        <v>11</v>
      </c>
      <c r="P3301">
        <v>0</v>
      </c>
      <c r="Q3301">
        <v>1.7</v>
      </c>
      <c r="R3301">
        <v>1.6</v>
      </c>
      <c r="S3301">
        <v>66</v>
      </c>
      <c r="T3301">
        <f t="shared" si="459"/>
        <v>-1</v>
      </c>
      <c r="U3301" s="1">
        <v>42783</v>
      </c>
      <c r="V3301" s="13">
        <f t="shared" si="460"/>
        <v>42767</v>
      </c>
      <c r="W3301" s="14">
        <f t="shared" si="461"/>
        <v>42783</v>
      </c>
      <c r="X3301" s="1" t="str">
        <f t="shared" si="462"/>
        <v>Friday</v>
      </c>
      <c r="Y3301" s="2">
        <v>0.66804398148148147</v>
      </c>
      <c r="Z3301" s="2">
        <f t="shared" si="463"/>
        <v>0.66666666666666663</v>
      </c>
      <c r="AA3301">
        <f>1</f>
        <v>1</v>
      </c>
      <c r="AB3301" s="1">
        <v>42783</v>
      </c>
      <c r="AC3301" s="13">
        <f t="shared" si="464"/>
        <v>42767</v>
      </c>
      <c r="AD3301" s="14">
        <f t="shared" si="465"/>
        <v>42783</v>
      </c>
      <c r="AE3301" s="1" t="str">
        <f t="shared" si="466"/>
        <v>Friday</v>
      </c>
      <c r="AF3301" s="2">
        <v>0.6750694444444445</v>
      </c>
      <c r="AG3301" s="2">
        <f t="shared" si="467"/>
        <v>0.66666666666666663</v>
      </c>
      <c r="AH3301" t="s">
        <v>27</v>
      </c>
    </row>
    <row r="3302" spans="1:34" x14ac:dyDescent="0.2">
      <c r="A3302">
        <v>825934</v>
      </c>
      <c r="B3302" t="s">
        <v>20</v>
      </c>
      <c r="C3302" t="s">
        <v>28</v>
      </c>
      <c r="D3302" t="s">
        <v>22</v>
      </c>
      <c r="E3302">
        <v>53208</v>
      </c>
      <c r="F3302" t="s">
        <v>23</v>
      </c>
      <c r="G3302" t="s">
        <v>24</v>
      </c>
      <c r="H3302">
        <v>342</v>
      </c>
      <c r="I3302" t="s">
        <v>29</v>
      </c>
      <c r="J3302">
        <f>VLOOKUP(I3302,[1]Key!$A$1:$C$72,2,FALSE)</f>
        <v>43.042490000000001</v>
      </c>
      <c r="K3302">
        <f>VLOOKUP(I3302,[1]Key!$A$1:$C$72,3,FALSE)</f>
        <v>-87.909959999999998</v>
      </c>
      <c r="L3302" t="s">
        <v>48</v>
      </c>
      <c r="M3302">
        <f>VLOOKUP(L3302,[1]Key!$A$1:$C$72,2,FALSE)</f>
        <v>43.05097</v>
      </c>
      <c r="N3302">
        <f>VLOOKUP(L3302,[1]Key!$A$1:$C$72,3,FALSE)</f>
        <v>-87.906440000000003</v>
      </c>
      <c r="O3302">
        <v>6</v>
      </c>
      <c r="P3302">
        <v>0</v>
      </c>
      <c r="Q3302">
        <v>0.9</v>
      </c>
      <c r="R3302">
        <v>0.9</v>
      </c>
      <c r="S3302">
        <v>36</v>
      </c>
      <c r="T3302">
        <f t="shared" si="459"/>
        <v>-1</v>
      </c>
      <c r="U3302" s="1">
        <v>42783</v>
      </c>
      <c r="V3302" s="13">
        <f t="shared" si="460"/>
        <v>42767</v>
      </c>
      <c r="W3302" s="14">
        <f t="shared" si="461"/>
        <v>42783</v>
      </c>
      <c r="X3302" s="1" t="str">
        <f t="shared" si="462"/>
        <v>Friday</v>
      </c>
      <c r="Y3302" s="2">
        <v>0.71197916666666661</v>
      </c>
      <c r="Z3302" s="2">
        <f t="shared" si="463"/>
        <v>0.70833333333333326</v>
      </c>
      <c r="AA3302">
        <f>1</f>
        <v>1</v>
      </c>
      <c r="AB3302" s="1">
        <v>42783</v>
      </c>
      <c r="AC3302" s="13">
        <f t="shared" si="464"/>
        <v>42767</v>
      </c>
      <c r="AD3302" s="14">
        <f t="shared" si="465"/>
        <v>42783</v>
      </c>
      <c r="AE3302" s="1" t="str">
        <f t="shared" si="466"/>
        <v>Friday</v>
      </c>
      <c r="AF3302" s="2">
        <v>0.7165625000000001</v>
      </c>
      <c r="AG3302" s="2">
        <f t="shared" si="467"/>
        <v>0.70833333333333326</v>
      </c>
      <c r="AH3302" t="s">
        <v>27</v>
      </c>
    </row>
    <row r="3303" spans="1:34" x14ac:dyDescent="0.2">
      <c r="A3303">
        <v>1172746</v>
      </c>
      <c r="B3303" t="s">
        <v>20</v>
      </c>
      <c r="C3303" t="s">
        <v>188</v>
      </c>
      <c r="D3303" t="s">
        <v>179</v>
      </c>
      <c r="E3303">
        <v>55122</v>
      </c>
      <c r="F3303" t="s">
        <v>23</v>
      </c>
      <c r="G3303" t="s">
        <v>97</v>
      </c>
      <c r="H3303">
        <v>11063</v>
      </c>
      <c r="I3303" t="s">
        <v>63</v>
      </c>
      <c r="J3303">
        <f>VLOOKUP(I3303,[1]Key!$A$1:$C$72,2,FALSE)</f>
        <v>43.078530000000001</v>
      </c>
      <c r="K3303">
        <f>VLOOKUP(I3303,[1]Key!$A$1:$C$72,3,FALSE)</f>
        <v>-87.882620000000003</v>
      </c>
      <c r="L3303" t="s">
        <v>66</v>
      </c>
      <c r="M3303">
        <f>VLOOKUP(L3303,[1]Key!$A$1:$C$72,2,FALSE)</f>
        <v>43.060155999999999</v>
      </c>
      <c r="N3303">
        <f>VLOOKUP(L3303,[1]Key!$A$1:$C$72,3,FALSE)</f>
        <v>-87.881258000000003</v>
      </c>
      <c r="O3303">
        <v>11</v>
      </c>
      <c r="P3303">
        <v>0</v>
      </c>
      <c r="Q3303">
        <v>1.7</v>
      </c>
      <c r="R3303">
        <v>1.6</v>
      </c>
      <c r="S3303">
        <v>66</v>
      </c>
      <c r="T3303">
        <f t="shared" si="459"/>
        <v>-1</v>
      </c>
      <c r="U3303" s="1">
        <v>42783</v>
      </c>
      <c r="V3303" s="13">
        <f t="shared" si="460"/>
        <v>42767</v>
      </c>
      <c r="W3303" s="14">
        <f t="shared" si="461"/>
        <v>42783</v>
      </c>
      <c r="X3303" s="1" t="str">
        <f t="shared" si="462"/>
        <v>Friday</v>
      </c>
      <c r="Y3303" s="2">
        <v>0.71327546296296296</v>
      </c>
      <c r="Z3303" s="2">
        <f t="shared" si="463"/>
        <v>0.70833333333333326</v>
      </c>
      <c r="AA3303">
        <f>1</f>
        <v>1</v>
      </c>
      <c r="AB3303" s="1">
        <v>42783</v>
      </c>
      <c r="AC3303" s="13">
        <f t="shared" si="464"/>
        <v>42767</v>
      </c>
      <c r="AD3303" s="14">
        <f t="shared" si="465"/>
        <v>42783</v>
      </c>
      <c r="AE3303" s="1" t="str">
        <f t="shared" si="466"/>
        <v>Friday</v>
      </c>
      <c r="AF3303" s="2">
        <v>0.72103009259259254</v>
      </c>
      <c r="AG3303" s="2">
        <f t="shared" si="467"/>
        <v>0.70833333333333326</v>
      </c>
      <c r="AH3303" t="s">
        <v>27</v>
      </c>
    </row>
    <row r="3304" spans="1:34" x14ac:dyDescent="0.2">
      <c r="A3304">
        <v>1312561</v>
      </c>
      <c r="B3304" t="s">
        <v>20</v>
      </c>
      <c r="C3304" t="s">
        <v>28</v>
      </c>
      <c r="D3304" t="s">
        <v>22</v>
      </c>
      <c r="E3304">
        <v>53202</v>
      </c>
      <c r="F3304" t="s">
        <v>23</v>
      </c>
      <c r="G3304" t="s">
        <v>108</v>
      </c>
      <c r="H3304">
        <v>5451</v>
      </c>
      <c r="I3304" t="s">
        <v>36</v>
      </c>
      <c r="J3304">
        <f>VLOOKUP(I3304,[1]Key!$A$1:$C$72,2,FALSE)</f>
        <v>43.038580000000003</v>
      </c>
      <c r="K3304">
        <f>VLOOKUP(I3304,[1]Key!$A$1:$C$72,3,FALSE)</f>
        <v>-87.90934</v>
      </c>
      <c r="L3304" t="s">
        <v>36</v>
      </c>
      <c r="M3304">
        <f>VLOOKUP(L3304,[1]Key!$A$1:$C$72,2,FALSE)</f>
        <v>43.038580000000003</v>
      </c>
      <c r="N3304">
        <f>VLOOKUP(L3304,[1]Key!$A$1:$C$72,3,FALSE)</f>
        <v>-87.90934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f t="shared" si="459"/>
        <v>-1</v>
      </c>
      <c r="U3304" s="1">
        <v>42783</v>
      </c>
      <c r="V3304" s="13">
        <f t="shared" si="460"/>
        <v>42767</v>
      </c>
      <c r="W3304" s="14">
        <f t="shared" si="461"/>
        <v>42783</v>
      </c>
      <c r="X3304" s="1" t="str">
        <f t="shared" si="462"/>
        <v>Friday</v>
      </c>
      <c r="Y3304" s="2">
        <v>0.7868750000000001</v>
      </c>
      <c r="Z3304" s="2">
        <f t="shared" si="463"/>
        <v>0.79166666666666663</v>
      </c>
      <c r="AA3304">
        <f>1</f>
        <v>1</v>
      </c>
      <c r="AB3304" s="1">
        <v>42783</v>
      </c>
      <c r="AC3304" s="13">
        <f t="shared" si="464"/>
        <v>42767</v>
      </c>
      <c r="AD3304" s="14">
        <f t="shared" si="465"/>
        <v>42783</v>
      </c>
      <c r="AE3304" s="1" t="str">
        <f t="shared" si="466"/>
        <v>Friday</v>
      </c>
      <c r="AF3304" s="2">
        <v>0.78729166666666661</v>
      </c>
      <c r="AG3304" s="2">
        <f t="shared" si="467"/>
        <v>0.79166666666666663</v>
      </c>
      <c r="AH3304" t="s">
        <v>35</v>
      </c>
    </row>
    <row r="3305" spans="1:34" x14ac:dyDescent="0.2">
      <c r="A3305">
        <v>1400126</v>
      </c>
      <c r="B3305" t="s">
        <v>20</v>
      </c>
      <c r="C3305" t="s">
        <v>28</v>
      </c>
      <c r="D3305" t="s">
        <v>22</v>
      </c>
      <c r="E3305">
        <v>53211</v>
      </c>
      <c r="F3305" t="s">
        <v>23</v>
      </c>
      <c r="G3305" t="s">
        <v>24</v>
      </c>
      <c r="H3305">
        <v>88</v>
      </c>
      <c r="I3305" t="s">
        <v>81</v>
      </c>
      <c r="J3305">
        <f>VLOOKUP(I3305,[1]Key!$A$1:$C$72,2,FALSE)</f>
        <v>43.06033</v>
      </c>
      <c r="K3305">
        <f>VLOOKUP(I3305,[1]Key!$A$1:$C$72,3,FALSE)</f>
        <v>-87.89546</v>
      </c>
      <c r="L3305" t="s">
        <v>60</v>
      </c>
      <c r="M3305">
        <f>VLOOKUP(L3305,[1]Key!$A$1:$C$72,2,FALSE)</f>
        <v>43.066893999999998</v>
      </c>
      <c r="N3305">
        <f>VLOOKUP(L3305,[1]Key!$A$1:$C$72,3,FALSE)</f>
        <v>-87.877936000000005</v>
      </c>
      <c r="O3305">
        <v>8</v>
      </c>
      <c r="P3305">
        <v>0</v>
      </c>
      <c r="Q3305">
        <v>1.2</v>
      </c>
      <c r="R3305">
        <v>1.1000000000000001</v>
      </c>
      <c r="S3305">
        <v>48</v>
      </c>
      <c r="T3305">
        <f t="shared" si="459"/>
        <v>-1</v>
      </c>
      <c r="U3305" s="1">
        <v>42783</v>
      </c>
      <c r="V3305" s="13">
        <f t="shared" si="460"/>
        <v>42767</v>
      </c>
      <c r="W3305" s="14">
        <f t="shared" si="461"/>
        <v>42783</v>
      </c>
      <c r="X3305" s="1" t="str">
        <f t="shared" si="462"/>
        <v>Friday</v>
      </c>
      <c r="Y3305" s="2">
        <v>0.79608796296296302</v>
      </c>
      <c r="Z3305" s="2">
        <f t="shared" si="463"/>
        <v>0.79166666666666663</v>
      </c>
      <c r="AA3305">
        <f>1</f>
        <v>1</v>
      </c>
      <c r="AB3305" s="1">
        <v>42783</v>
      </c>
      <c r="AC3305" s="13">
        <f t="shared" si="464"/>
        <v>42767</v>
      </c>
      <c r="AD3305" s="14">
        <f t="shared" si="465"/>
        <v>42783</v>
      </c>
      <c r="AE3305" s="1" t="str">
        <f t="shared" si="466"/>
        <v>Friday</v>
      </c>
      <c r="AF3305" s="2">
        <v>0.80170138888888898</v>
      </c>
      <c r="AG3305" s="2">
        <f t="shared" si="467"/>
        <v>0.79166666666666663</v>
      </c>
      <c r="AH3305" t="s">
        <v>27</v>
      </c>
    </row>
    <row r="3306" spans="1:34" x14ac:dyDescent="0.2">
      <c r="A3306">
        <v>1494109</v>
      </c>
      <c r="B3306" t="s">
        <v>20</v>
      </c>
      <c r="C3306" t="s">
        <v>28</v>
      </c>
      <c r="D3306" t="s">
        <v>22</v>
      </c>
      <c r="E3306">
        <v>53233</v>
      </c>
      <c r="F3306" t="s">
        <v>23</v>
      </c>
      <c r="G3306" t="s">
        <v>24</v>
      </c>
      <c r="H3306">
        <v>5472</v>
      </c>
      <c r="I3306" t="s">
        <v>44</v>
      </c>
      <c r="J3306">
        <f>VLOOKUP(I3306,[1]Key!$A$1:$C$72,2,FALSE)</f>
        <v>43.045712999999999</v>
      </c>
      <c r="K3306">
        <f>VLOOKUP(I3306,[1]Key!$A$1:$C$72,3,FALSE)</f>
        <v>-87.899756999999994</v>
      </c>
      <c r="L3306" t="s">
        <v>31</v>
      </c>
      <c r="M3306">
        <f>VLOOKUP(L3306,[1]Key!$A$1:$C$72,2,FALSE)</f>
        <v>43.03519</v>
      </c>
      <c r="N3306">
        <f>VLOOKUP(L3306,[1]Key!$A$1:$C$72,3,FALSE)</f>
        <v>-87.907390000000007</v>
      </c>
      <c r="O3306">
        <v>12</v>
      </c>
      <c r="P3306">
        <v>0</v>
      </c>
      <c r="Q3306">
        <v>1.8</v>
      </c>
      <c r="R3306">
        <v>1.7</v>
      </c>
      <c r="S3306">
        <v>72</v>
      </c>
      <c r="T3306">
        <f t="shared" si="459"/>
        <v>-1</v>
      </c>
      <c r="U3306" s="1">
        <v>42783</v>
      </c>
      <c r="V3306" s="13">
        <f t="shared" si="460"/>
        <v>42767</v>
      </c>
      <c r="W3306" s="14">
        <f t="shared" si="461"/>
        <v>42783</v>
      </c>
      <c r="X3306" s="1" t="str">
        <f t="shared" si="462"/>
        <v>Friday</v>
      </c>
      <c r="Y3306" s="2">
        <v>0.82047453703703699</v>
      </c>
      <c r="Z3306" s="2">
        <f t="shared" si="463"/>
        <v>0.83333333333333326</v>
      </c>
      <c r="AA3306">
        <f>1</f>
        <v>1</v>
      </c>
      <c r="AB3306" s="1">
        <v>42783</v>
      </c>
      <c r="AC3306" s="13">
        <f t="shared" si="464"/>
        <v>42767</v>
      </c>
      <c r="AD3306" s="14">
        <f t="shared" si="465"/>
        <v>42783</v>
      </c>
      <c r="AE3306" s="1" t="str">
        <f t="shared" si="466"/>
        <v>Friday</v>
      </c>
      <c r="AF3306" s="2">
        <v>0.82891203703703698</v>
      </c>
      <c r="AG3306" s="2">
        <f t="shared" si="467"/>
        <v>0.83333333333333326</v>
      </c>
      <c r="AH3306" t="s">
        <v>27</v>
      </c>
    </row>
    <row r="3307" spans="1:34" x14ac:dyDescent="0.2">
      <c r="A3307">
        <v>1255543</v>
      </c>
      <c r="B3307" t="s">
        <v>20</v>
      </c>
      <c r="C3307" t="s">
        <v>117</v>
      </c>
      <c r="D3307" t="s">
        <v>22</v>
      </c>
      <c r="E3307">
        <v>53105</v>
      </c>
      <c r="F3307" t="s">
        <v>23</v>
      </c>
      <c r="G3307" t="s">
        <v>97</v>
      </c>
      <c r="H3307">
        <v>42</v>
      </c>
      <c r="I3307" t="s">
        <v>87</v>
      </c>
      <c r="J3307">
        <f>VLOOKUP(I3307,[1]Key!$A$1:$C$72,2,FALSE)</f>
        <v>43.077359999999999</v>
      </c>
      <c r="K3307">
        <f>VLOOKUP(I3307,[1]Key!$A$1:$C$72,3,FALSE)</f>
        <v>-87.880769999999998</v>
      </c>
      <c r="L3307" t="s">
        <v>63</v>
      </c>
      <c r="M3307">
        <f>VLOOKUP(L3307,[1]Key!$A$1:$C$72,2,FALSE)</f>
        <v>43.078530000000001</v>
      </c>
      <c r="N3307">
        <f>VLOOKUP(L3307,[1]Key!$A$1:$C$72,3,FALSE)</f>
        <v>-87.882620000000003</v>
      </c>
      <c r="O3307">
        <v>2</v>
      </c>
      <c r="P3307">
        <v>0</v>
      </c>
      <c r="Q3307">
        <v>0.3</v>
      </c>
      <c r="R3307">
        <v>0.3</v>
      </c>
      <c r="S3307">
        <v>12</v>
      </c>
      <c r="T3307">
        <f t="shared" si="459"/>
        <v>-1</v>
      </c>
      <c r="U3307" s="1">
        <v>42783</v>
      </c>
      <c r="V3307" s="13">
        <f t="shared" si="460"/>
        <v>42767</v>
      </c>
      <c r="W3307" s="14">
        <f t="shared" si="461"/>
        <v>42783</v>
      </c>
      <c r="X3307" s="1" t="str">
        <f t="shared" si="462"/>
        <v>Friday</v>
      </c>
      <c r="Y3307" s="2">
        <v>0.83122685185185186</v>
      </c>
      <c r="Z3307" s="2">
        <f t="shared" si="463"/>
        <v>0.83333333333333326</v>
      </c>
      <c r="AA3307">
        <f>1</f>
        <v>1</v>
      </c>
      <c r="AB3307" s="1">
        <v>42783</v>
      </c>
      <c r="AC3307" s="13">
        <f t="shared" si="464"/>
        <v>42767</v>
      </c>
      <c r="AD3307" s="14">
        <f t="shared" si="465"/>
        <v>42783</v>
      </c>
      <c r="AE3307" s="1" t="str">
        <f t="shared" si="466"/>
        <v>Friday</v>
      </c>
      <c r="AF3307" s="2">
        <v>0.83224537037037039</v>
      </c>
      <c r="AG3307" s="2">
        <f t="shared" si="467"/>
        <v>0.83333333333333326</v>
      </c>
      <c r="AH3307" t="s">
        <v>27</v>
      </c>
    </row>
    <row r="3308" spans="1:34" x14ac:dyDescent="0.2">
      <c r="A3308">
        <v>1162217</v>
      </c>
      <c r="B3308" t="s">
        <v>20</v>
      </c>
      <c r="C3308" t="s">
        <v>101</v>
      </c>
      <c r="D3308" t="s">
        <v>22</v>
      </c>
      <c r="E3308">
        <v>53045</v>
      </c>
      <c r="F3308" t="s">
        <v>23</v>
      </c>
      <c r="G3308" t="s">
        <v>97</v>
      </c>
      <c r="H3308">
        <v>11051</v>
      </c>
      <c r="I3308" t="s">
        <v>77</v>
      </c>
      <c r="J3308">
        <f>VLOOKUP(I3308,[1]Key!$A$1:$C$72,2,FALSE)</f>
        <v>43.074655999999997</v>
      </c>
      <c r="K3308">
        <f>VLOOKUP(I3308,[1]Key!$A$1:$C$72,3,FALSE)</f>
        <v>-87.889011999999994</v>
      </c>
      <c r="L3308" t="s">
        <v>67</v>
      </c>
      <c r="M3308">
        <f>VLOOKUP(L3308,[1]Key!$A$1:$C$72,2,FALSE)</f>
        <v>43.074890000000003</v>
      </c>
      <c r="N3308">
        <f>VLOOKUP(L3308,[1]Key!$A$1:$C$72,3,FALSE)</f>
        <v>-87.882810000000006</v>
      </c>
      <c r="O3308">
        <v>3</v>
      </c>
      <c r="P3308">
        <v>0</v>
      </c>
      <c r="Q3308">
        <v>0.5</v>
      </c>
      <c r="R3308">
        <v>0.4</v>
      </c>
      <c r="S3308">
        <v>18</v>
      </c>
      <c r="T3308">
        <f t="shared" si="459"/>
        <v>-1</v>
      </c>
      <c r="U3308" s="1">
        <v>42783</v>
      </c>
      <c r="V3308" s="13">
        <f t="shared" si="460"/>
        <v>42767</v>
      </c>
      <c r="W3308" s="14">
        <f t="shared" si="461"/>
        <v>42783</v>
      </c>
      <c r="X3308" s="1" t="str">
        <f t="shared" si="462"/>
        <v>Friday</v>
      </c>
      <c r="Y3308" s="2">
        <v>0.84519675925925919</v>
      </c>
      <c r="Z3308" s="2">
        <f t="shared" si="463"/>
        <v>0.83333333333333326</v>
      </c>
      <c r="AA3308">
        <f>1</f>
        <v>1</v>
      </c>
      <c r="AB3308" s="1">
        <v>42783</v>
      </c>
      <c r="AC3308" s="13">
        <f t="shared" si="464"/>
        <v>42767</v>
      </c>
      <c r="AD3308" s="14">
        <f t="shared" si="465"/>
        <v>42783</v>
      </c>
      <c r="AE3308" s="1" t="str">
        <f t="shared" si="466"/>
        <v>Friday</v>
      </c>
      <c r="AF3308" s="2">
        <v>0.84759259259259256</v>
      </c>
      <c r="AG3308" s="2">
        <f t="shared" si="467"/>
        <v>0.83333333333333326</v>
      </c>
      <c r="AH3308" t="s">
        <v>27</v>
      </c>
    </row>
    <row r="3309" spans="1:34" x14ac:dyDescent="0.2">
      <c r="A3309">
        <v>1370752</v>
      </c>
      <c r="B3309" t="s">
        <v>20</v>
      </c>
      <c r="C3309" t="s">
        <v>117</v>
      </c>
      <c r="D3309" t="s">
        <v>22</v>
      </c>
      <c r="E3309">
        <v>53105</v>
      </c>
      <c r="F3309" t="s">
        <v>23</v>
      </c>
      <c r="G3309" t="s">
        <v>24</v>
      </c>
      <c r="H3309">
        <v>5567</v>
      </c>
      <c r="I3309" t="s">
        <v>78</v>
      </c>
      <c r="J3309">
        <f>VLOOKUP(I3309,[1]Key!$A$1:$C$72,2,FALSE)</f>
        <v>43.060250000000003</v>
      </c>
      <c r="K3309">
        <f>VLOOKUP(I3309,[1]Key!$A$1:$C$72,3,FALSE)</f>
        <v>-87.892169999999993</v>
      </c>
      <c r="L3309" t="s">
        <v>81</v>
      </c>
      <c r="M3309">
        <f>VLOOKUP(L3309,[1]Key!$A$1:$C$72,2,FALSE)</f>
        <v>43.06033</v>
      </c>
      <c r="N3309">
        <f>VLOOKUP(L3309,[1]Key!$A$1:$C$72,3,FALSE)</f>
        <v>-87.89546</v>
      </c>
      <c r="O3309">
        <v>2</v>
      </c>
      <c r="P3309">
        <v>0</v>
      </c>
      <c r="Q3309">
        <v>0.3</v>
      </c>
      <c r="R3309">
        <v>0.3</v>
      </c>
      <c r="S3309">
        <v>12</v>
      </c>
      <c r="T3309">
        <f t="shared" si="459"/>
        <v>-1</v>
      </c>
      <c r="U3309" s="1">
        <v>42783</v>
      </c>
      <c r="V3309" s="13">
        <f t="shared" si="460"/>
        <v>42767</v>
      </c>
      <c r="W3309" s="14">
        <f t="shared" si="461"/>
        <v>42783</v>
      </c>
      <c r="X3309" s="1" t="str">
        <f t="shared" si="462"/>
        <v>Friday</v>
      </c>
      <c r="Y3309" s="2">
        <v>0.85454861111111102</v>
      </c>
      <c r="Z3309" s="2">
        <f t="shared" si="463"/>
        <v>0.875</v>
      </c>
      <c r="AA3309">
        <f>1</f>
        <v>1</v>
      </c>
      <c r="AB3309" s="1">
        <v>42783</v>
      </c>
      <c r="AC3309" s="13">
        <f t="shared" si="464"/>
        <v>42767</v>
      </c>
      <c r="AD3309" s="14">
        <f t="shared" si="465"/>
        <v>42783</v>
      </c>
      <c r="AE3309" s="1" t="str">
        <f t="shared" si="466"/>
        <v>Friday</v>
      </c>
      <c r="AF3309" s="2">
        <v>0.85606481481481478</v>
      </c>
      <c r="AG3309" s="2">
        <f t="shared" si="467"/>
        <v>0.875</v>
      </c>
      <c r="AH3309" t="s">
        <v>27</v>
      </c>
    </row>
    <row r="3310" spans="1:34" x14ac:dyDescent="0.2">
      <c r="A3310">
        <v>1387054</v>
      </c>
      <c r="B3310" t="s">
        <v>20</v>
      </c>
      <c r="C3310" t="s">
        <v>21</v>
      </c>
      <c r="D3310" t="s">
        <v>22</v>
      </c>
      <c r="E3310">
        <v>53213</v>
      </c>
      <c r="F3310" t="s">
        <v>23</v>
      </c>
      <c r="G3310" t="s">
        <v>24</v>
      </c>
      <c r="H3310">
        <v>5582</v>
      </c>
      <c r="I3310" t="s">
        <v>55</v>
      </c>
      <c r="J3310">
        <f>VLOOKUP(I3310,[1]Key!$A$1:$C$72,2,FALSE)</f>
        <v>43.060839999999999</v>
      </c>
      <c r="K3310">
        <f>VLOOKUP(I3310,[1]Key!$A$1:$C$72,3,FALSE)</f>
        <v>-88.001940000000005</v>
      </c>
      <c r="L3310" t="s">
        <v>25</v>
      </c>
      <c r="M3310">
        <f>VLOOKUP(L3310,[1]Key!$A$1:$C$72,2,FALSE)</f>
        <v>43.06044</v>
      </c>
      <c r="N3310">
        <f>VLOOKUP(L3310,[1]Key!$A$1:$C$72,3,FALSE)</f>
        <v>-88.016239999999996</v>
      </c>
      <c r="O3310">
        <v>50</v>
      </c>
      <c r="P3310">
        <v>0</v>
      </c>
      <c r="Q3310">
        <v>7.5</v>
      </c>
      <c r="R3310">
        <v>7.1</v>
      </c>
      <c r="S3310">
        <v>300</v>
      </c>
      <c r="T3310">
        <f t="shared" si="459"/>
        <v>-1</v>
      </c>
      <c r="U3310" s="1">
        <v>42784</v>
      </c>
      <c r="V3310" s="13">
        <f t="shared" si="460"/>
        <v>42767</v>
      </c>
      <c r="W3310" s="14">
        <f t="shared" si="461"/>
        <v>42784</v>
      </c>
      <c r="X3310" s="1" t="str">
        <f t="shared" si="462"/>
        <v>Saturday</v>
      </c>
      <c r="Y3310" s="2">
        <v>0.37549768518518517</v>
      </c>
      <c r="Z3310" s="2">
        <f t="shared" si="463"/>
        <v>0.375</v>
      </c>
      <c r="AA3310">
        <f>1</f>
        <v>1</v>
      </c>
      <c r="AB3310" s="1">
        <v>42784</v>
      </c>
      <c r="AC3310" s="13">
        <f t="shared" si="464"/>
        <v>42767</v>
      </c>
      <c r="AD3310" s="14">
        <f t="shared" si="465"/>
        <v>42784</v>
      </c>
      <c r="AE3310" s="1" t="str">
        <f t="shared" si="466"/>
        <v>Saturday</v>
      </c>
      <c r="AF3310" s="2">
        <v>0.41035879629629629</v>
      </c>
      <c r="AG3310" s="2">
        <f t="shared" si="467"/>
        <v>0.41666666666666663</v>
      </c>
      <c r="AH3310" t="s">
        <v>27</v>
      </c>
    </row>
    <row r="3311" spans="1:34" x14ac:dyDescent="0.2">
      <c r="A3311">
        <v>1244268</v>
      </c>
      <c r="B3311" t="s">
        <v>20</v>
      </c>
      <c r="C3311" t="s">
        <v>102</v>
      </c>
      <c r="D3311" t="s">
        <v>22</v>
      </c>
      <c r="E3311">
        <v>53211</v>
      </c>
      <c r="F3311" t="s">
        <v>23</v>
      </c>
      <c r="G3311" t="s">
        <v>108</v>
      </c>
      <c r="H3311">
        <v>11096</v>
      </c>
      <c r="I3311" t="s">
        <v>63</v>
      </c>
      <c r="J3311">
        <f>VLOOKUP(I3311,[1]Key!$A$1:$C$72,2,FALSE)</f>
        <v>43.078530000000001</v>
      </c>
      <c r="K3311">
        <f>VLOOKUP(I3311,[1]Key!$A$1:$C$72,3,FALSE)</f>
        <v>-87.882620000000003</v>
      </c>
      <c r="L3311" t="s">
        <v>72</v>
      </c>
      <c r="M3311">
        <f>VLOOKUP(L3311,[1]Key!$A$1:$C$72,2,FALSE)</f>
        <v>43.02948</v>
      </c>
      <c r="N3311">
        <f>VLOOKUP(L3311,[1]Key!$A$1:$C$72,3,FALSE)</f>
        <v>-87.912819999999996</v>
      </c>
      <c r="O3311">
        <v>44</v>
      </c>
      <c r="P3311">
        <v>4</v>
      </c>
      <c r="Q3311">
        <v>6.6</v>
      </c>
      <c r="R3311">
        <v>6.3</v>
      </c>
      <c r="S3311">
        <v>264</v>
      </c>
      <c r="T3311">
        <f t="shared" si="459"/>
        <v>-1</v>
      </c>
      <c r="U3311" s="1">
        <v>42784</v>
      </c>
      <c r="V3311" s="13">
        <f t="shared" si="460"/>
        <v>42767</v>
      </c>
      <c r="W3311" s="14">
        <f t="shared" si="461"/>
        <v>42784</v>
      </c>
      <c r="X3311" s="1" t="str">
        <f t="shared" si="462"/>
        <v>Saturday</v>
      </c>
      <c r="Y3311" s="2">
        <v>0.46902777777777777</v>
      </c>
      <c r="Z3311" s="2">
        <f t="shared" si="463"/>
        <v>0.45833333333333331</v>
      </c>
      <c r="AA3311">
        <f>1</f>
        <v>1</v>
      </c>
      <c r="AB3311" s="1">
        <v>42784</v>
      </c>
      <c r="AC3311" s="13">
        <f t="shared" si="464"/>
        <v>42767</v>
      </c>
      <c r="AD3311" s="14">
        <f t="shared" si="465"/>
        <v>42784</v>
      </c>
      <c r="AE3311" s="1" t="str">
        <f t="shared" si="466"/>
        <v>Saturday</v>
      </c>
      <c r="AF3311" s="2">
        <v>0.49994212962962964</v>
      </c>
      <c r="AG3311" s="2">
        <f t="shared" si="467"/>
        <v>0.5</v>
      </c>
      <c r="AH3311" t="s">
        <v>27</v>
      </c>
    </row>
    <row r="3312" spans="1:34" x14ac:dyDescent="0.2">
      <c r="A3312">
        <v>1276651</v>
      </c>
      <c r="B3312" t="s">
        <v>20</v>
      </c>
      <c r="C3312" t="s">
        <v>28</v>
      </c>
      <c r="D3312" t="s">
        <v>22</v>
      </c>
      <c r="E3312">
        <v>53211</v>
      </c>
      <c r="F3312" t="s">
        <v>23</v>
      </c>
      <c r="G3312" t="s">
        <v>24</v>
      </c>
      <c r="H3312">
        <v>967</v>
      </c>
      <c r="I3312" t="s">
        <v>60</v>
      </c>
      <c r="J3312">
        <f>VLOOKUP(I3312,[1]Key!$A$1:$C$72,2,FALSE)</f>
        <v>43.066893999999998</v>
      </c>
      <c r="K3312">
        <f>VLOOKUP(I3312,[1]Key!$A$1:$C$72,3,FALSE)</f>
        <v>-87.877936000000005</v>
      </c>
      <c r="L3312" t="s">
        <v>87</v>
      </c>
      <c r="M3312">
        <f>VLOOKUP(L3312,[1]Key!$A$1:$C$72,2,FALSE)</f>
        <v>43.077359999999999</v>
      </c>
      <c r="N3312">
        <f>VLOOKUP(L3312,[1]Key!$A$1:$C$72,3,FALSE)</f>
        <v>-87.880769999999998</v>
      </c>
      <c r="O3312">
        <v>5</v>
      </c>
      <c r="P3312">
        <v>0</v>
      </c>
      <c r="Q3312">
        <v>0.8</v>
      </c>
      <c r="R3312">
        <v>0.7</v>
      </c>
      <c r="S3312">
        <v>30</v>
      </c>
      <c r="T3312">
        <f t="shared" si="459"/>
        <v>-1</v>
      </c>
      <c r="U3312" s="1">
        <v>42784</v>
      </c>
      <c r="V3312" s="13">
        <f t="shared" si="460"/>
        <v>42767</v>
      </c>
      <c r="W3312" s="14">
        <f t="shared" si="461"/>
        <v>42784</v>
      </c>
      <c r="X3312" s="1" t="str">
        <f t="shared" si="462"/>
        <v>Saturday</v>
      </c>
      <c r="Y3312" s="2">
        <v>0.51535879629629633</v>
      </c>
      <c r="Z3312" s="2">
        <f t="shared" si="463"/>
        <v>0.5</v>
      </c>
      <c r="AA3312">
        <f>1</f>
        <v>1</v>
      </c>
      <c r="AB3312" s="1">
        <v>42784</v>
      </c>
      <c r="AC3312" s="13">
        <f t="shared" si="464"/>
        <v>42767</v>
      </c>
      <c r="AD3312" s="14">
        <f t="shared" si="465"/>
        <v>42784</v>
      </c>
      <c r="AE3312" s="1" t="str">
        <f t="shared" si="466"/>
        <v>Saturday</v>
      </c>
      <c r="AF3312" s="2">
        <v>0.51887731481481481</v>
      </c>
      <c r="AG3312" s="2">
        <f t="shared" si="467"/>
        <v>0.5</v>
      </c>
      <c r="AH3312" t="s">
        <v>27</v>
      </c>
    </row>
    <row r="3313" spans="1:34" x14ac:dyDescent="0.2">
      <c r="A3313">
        <v>1273234</v>
      </c>
      <c r="B3313" t="s">
        <v>20</v>
      </c>
      <c r="C3313" t="s">
        <v>166</v>
      </c>
      <c r="D3313" t="s">
        <v>46</v>
      </c>
      <c r="E3313">
        <v>60014</v>
      </c>
      <c r="F3313" t="s">
        <v>23</v>
      </c>
      <c r="G3313" t="s">
        <v>108</v>
      </c>
      <c r="H3313">
        <v>11088</v>
      </c>
      <c r="I3313" t="s">
        <v>48</v>
      </c>
      <c r="J3313">
        <f>VLOOKUP(I3313,[1]Key!$A$1:$C$72,2,FALSE)</f>
        <v>43.05097</v>
      </c>
      <c r="K3313">
        <f>VLOOKUP(I3313,[1]Key!$A$1:$C$72,3,FALSE)</f>
        <v>-87.906440000000003</v>
      </c>
      <c r="L3313" t="s">
        <v>85</v>
      </c>
      <c r="M3313">
        <f>VLOOKUP(L3313,[1]Key!$A$1:$C$72,2,FALSE)</f>
        <v>43.041646999999998</v>
      </c>
      <c r="N3313">
        <f>VLOOKUP(L3313,[1]Key!$A$1:$C$72,3,FALSE)</f>
        <v>-87.927257999999995</v>
      </c>
      <c r="O3313">
        <v>11</v>
      </c>
      <c r="P3313">
        <v>2</v>
      </c>
      <c r="Q3313">
        <v>1.7</v>
      </c>
      <c r="R3313">
        <v>1.6</v>
      </c>
      <c r="S3313">
        <v>66</v>
      </c>
      <c r="T3313">
        <f t="shared" si="459"/>
        <v>-1</v>
      </c>
      <c r="U3313" s="1">
        <v>42784</v>
      </c>
      <c r="V3313" s="13">
        <f t="shared" si="460"/>
        <v>42767</v>
      </c>
      <c r="W3313" s="14">
        <f t="shared" si="461"/>
        <v>42784</v>
      </c>
      <c r="X3313" s="1" t="str">
        <f t="shared" si="462"/>
        <v>Saturday</v>
      </c>
      <c r="Y3313" s="2">
        <v>0.57250000000000001</v>
      </c>
      <c r="Z3313" s="2">
        <f t="shared" si="463"/>
        <v>0.58333333333333326</v>
      </c>
      <c r="AA3313">
        <f>1</f>
        <v>1</v>
      </c>
      <c r="AB3313" s="1">
        <v>42784</v>
      </c>
      <c r="AC3313" s="13">
        <f t="shared" si="464"/>
        <v>42767</v>
      </c>
      <c r="AD3313" s="14">
        <f t="shared" si="465"/>
        <v>42784</v>
      </c>
      <c r="AE3313" s="1" t="str">
        <f t="shared" si="466"/>
        <v>Saturday</v>
      </c>
      <c r="AF3313" s="2">
        <v>0.58041666666666669</v>
      </c>
      <c r="AG3313" s="2">
        <f t="shared" si="467"/>
        <v>0.58333333333333326</v>
      </c>
      <c r="AH3313" t="s">
        <v>27</v>
      </c>
    </row>
    <row r="3314" spans="1:34" x14ac:dyDescent="0.2">
      <c r="A3314">
        <v>1135547</v>
      </c>
      <c r="B3314" t="s">
        <v>20</v>
      </c>
      <c r="C3314" t="s">
        <v>28</v>
      </c>
      <c r="D3314" t="s">
        <v>22</v>
      </c>
      <c r="E3314">
        <v>53202</v>
      </c>
      <c r="F3314" t="s">
        <v>23</v>
      </c>
      <c r="G3314" t="s">
        <v>24</v>
      </c>
      <c r="H3314">
        <v>346</v>
      </c>
      <c r="I3314" t="s">
        <v>59</v>
      </c>
      <c r="J3314">
        <f>VLOOKUP(I3314,[1]Key!$A$1:$C$72,2,FALSE)</f>
        <v>43.060580000000002</v>
      </c>
      <c r="K3314">
        <f>VLOOKUP(I3314,[1]Key!$A$1:$C$72,3,FALSE)</f>
        <v>-87.998589999999993</v>
      </c>
      <c r="L3314" t="s">
        <v>40</v>
      </c>
      <c r="M3314">
        <f>VLOOKUP(L3314,[1]Key!$A$1:$C$72,2,FALSE)</f>
        <v>43.031480000000002</v>
      </c>
      <c r="N3314">
        <f>VLOOKUP(L3314,[1]Key!$A$1:$C$72,3,FALSE)</f>
        <v>-87.908169999999998</v>
      </c>
      <c r="O3314">
        <v>64</v>
      </c>
      <c r="P3314">
        <v>0</v>
      </c>
      <c r="Q3314">
        <v>9.6</v>
      </c>
      <c r="R3314">
        <v>9.1</v>
      </c>
      <c r="S3314">
        <v>384</v>
      </c>
      <c r="T3314">
        <f t="shared" si="459"/>
        <v>-1</v>
      </c>
      <c r="U3314" s="1">
        <v>42784</v>
      </c>
      <c r="V3314" s="13">
        <f t="shared" si="460"/>
        <v>42767</v>
      </c>
      <c r="W3314" s="14">
        <f t="shared" si="461"/>
        <v>42784</v>
      </c>
      <c r="X3314" s="1" t="str">
        <f t="shared" si="462"/>
        <v>Saturday</v>
      </c>
      <c r="Y3314" s="2">
        <v>0.58364583333333331</v>
      </c>
      <c r="Z3314" s="2">
        <f t="shared" si="463"/>
        <v>0.58333333333333326</v>
      </c>
      <c r="AA3314">
        <f>1</f>
        <v>1</v>
      </c>
      <c r="AB3314" s="1">
        <v>42784</v>
      </c>
      <c r="AC3314" s="13">
        <f t="shared" si="464"/>
        <v>42767</v>
      </c>
      <c r="AD3314" s="14">
        <f t="shared" si="465"/>
        <v>42784</v>
      </c>
      <c r="AE3314" s="1" t="str">
        <f t="shared" si="466"/>
        <v>Saturday</v>
      </c>
      <c r="AF3314" s="2">
        <v>0.62806712962962963</v>
      </c>
      <c r="AG3314" s="2">
        <f t="shared" si="467"/>
        <v>0.625</v>
      </c>
      <c r="AH3314" t="s">
        <v>27</v>
      </c>
    </row>
    <row r="3315" spans="1:34" x14ac:dyDescent="0.2">
      <c r="A3315">
        <v>1249954</v>
      </c>
      <c r="B3315" t="s">
        <v>20</v>
      </c>
      <c r="C3315" t="s">
        <v>182</v>
      </c>
      <c r="D3315" t="s">
        <v>22</v>
      </c>
      <c r="E3315">
        <v>53213</v>
      </c>
      <c r="F3315" t="s">
        <v>23</v>
      </c>
      <c r="G3315" t="s">
        <v>97</v>
      </c>
      <c r="H3315">
        <v>5519</v>
      </c>
      <c r="I3315" t="s">
        <v>70</v>
      </c>
      <c r="J3315">
        <f>VLOOKUP(I3315,[1]Key!$A$1:$C$72,2,FALSE)</f>
        <v>43.053040000000003</v>
      </c>
      <c r="K3315">
        <f>VLOOKUP(I3315,[1]Key!$A$1:$C$72,3,FALSE)</f>
        <v>-87.897660000000002</v>
      </c>
      <c r="L3315" t="s">
        <v>81</v>
      </c>
      <c r="M3315">
        <f>VLOOKUP(L3315,[1]Key!$A$1:$C$72,2,FALSE)</f>
        <v>43.06033</v>
      </c>
      <c r="N3315">
        <f>VLOOKUP(L3315,[1]Key!$A$1:$C$72,3,FALSE)</f>
        <v>-87.89546</v>
      </c>
      <c r="O3315">
        <v>8</v>
      </c>
      <c r="P3315">
        <v>0</v>
      </c>
      <c r="Q3315">
        <v>1.2</v>
      </c>
      <c r="R3315">
        <v>1.1000000000000001</v>
      </c>
      <c r="S3315">
        <v>48</v>
      </c>
      <c r="T3315">
        <f t="shared" si="459"/>
        <v>-1</v>
      </c>
      <c r="U3315" s="1">
        <v>42784</v>
      </c>
      <c r="V3315" s="13">
        <f t="shared" si="460"/>
        <v>42767</v>
      </c>
      <c r="W3315" s="14">
        <f t="shared" si="461"/>
        <v>42784</v>
      </c>
      <c r="X3315" s="1" t="str">
        <f t="shared" si="462"/>
        <v>Saturday</v>
      </c>
      <c r="Y3315" s="2">
        <v>0.65402777777777776</v>
      </c>
      <c r="Z3315" s="2">
        <f t="shared" si="463"/>
        <v>0.66666666666666663</v>
      </c>
      <c r="AA3315">
        <f>1</f>
        <v>1</v>
      </c>
      <c r="AB3315" s="1">
        <v>42784</v>
      </c>
      <c r="AC3315" s="13">
        <f t="shared" si="464"/>
        <v>42767</v>
      </c>
      <c r="AD3315" s="14">
        <f t="shared" si="465"/>
        <v>42784</v>
      </c>
      <c r="AE3315" s="1" t="str">
        <f t="shared" si="466"/>
        <v>Saturday</v>
      </c>
      <c r="AF3315" s="2">
        <v>0.65968749999999998</v>
      </c>
      <c r="AG3315" s="2">
        <f t="shared" si="467"/>
        <v>0.66666666666666663</v>
      </c>
      <c r="AH3315" t="s">
        <v>27</v>
      </c>
    </row>
    <row r="3316" spans="1:34" x14ac:dyDescent="0.2">
      <c r="A3316">
        <v>1247272</v>
      </c>
      <c r="B3316" t="s">
        <v>20</v>
      </c>
      <c r="C3316" t="s">
        <v>28</v>
      </c>
      <c r="D3316" t="s">
        <v>22</v>
      </c>
      <c r="E3316">
        <v>53233</v>
      </c>
      <c r="F3316" t="s">
        <v>23</v>
      </c>
      <c r="G3316" t="s">
        <v>108</v>
      </c>
      <c r="H3316">
        <v>5560</v>
      </c>
      <c r="I3316" t="s">
        <v>52</v>
      </c>
      <c r="J3316">
        <f>VLOOKUP(I3316,[1]Key!$A$1:$C$72,2,FALSE)</f>
        <v>43.026470000000003</v>
      </c>
      <c r="K3316">
        <f>VLOOKUP(I3316,[1]Key!$A$1:$C$72,3,FALSE)</f>
        <v>-87.918040000000005</v>
      </c>
      <c r="L3316" t="s">
        <v>85</v>
      </c>
      <c r="M3316">
        <f>VLOOKUP(L3316,[1]Key!$A$1:$C$72,2,FALSE)</f>
        <v>43.041646999999998</v>
      </c>
      <c r="N3316">
        <f>VLOOKUP(L3316,[1]Key!$A$1:$C$72,3,FALSE)</f>
        <v>-87.927257999999995</v>
      </c>
      <c r="O3316">
        <v>11</v>
      </c>
      <c r="P3316">
        <v>0</v>
      </c>
      <c r="Q3316">
        <v>1.7</v>
      </c>
      <c r="R3316">
        <v>1.6</v>
      </c>
      <c r="S3316">
        <v>66</v>
      </c>
      <c r="T3316">
        <f t="shared" si="459"/>
        <v>-1</v>
      </c>
      <c r="U3316" s="1">
        <v>42784</v>
      </c>
      <c r="V3316" s="13">
        <f t="shared" si="460"/>
        <v>42767</v>
      </c>
      <c r="W3316" s="14">
        <f t="shared" si="461"/>
        <v>42784</v>
      </c>
      <c r="X3316" s="1" t="str">
        <f t="shared" si="462"/>
        <v>Saturday</v>
      </c>
      <c r="Y3316" s="2">
        <v>0.67266203703703698</v>
      </c>
      <c r="Z3316" s="2">
        <f t="shared" si="463"/>
        <v>0.66666666666666663</v>
      </c>
      <c r="AA3316">
        <f>1</f>
        <v>1</v>
      </c>
      <c r="AB3316" s="1">
        <v>42784</v>
      </c>
      <c r="AC3316" s="13">
        <f t="shared" si="464"/>
        <v>42767</v>
      </c>
      <c r="AD3316" s="14">
        <f t="shared" si="465"/>
        <v>42784</v>
      </c>
      <c r="AE3316" s="1" t="str">
        <f t="shared" si="466"/>
        <v>Saturday</v>
      </c>
      <c r="AF3316" s="2">
        <v>0.68010416666666673</v>
      </c>
      <c r="AG3316" s="2">
        <f t="shared" si="467"/>
        <v>0.66666666666666663</v>
      </c>
      <c r="AH3316" t="s">
        <v>27</v>
      </c>
    </row>
    <row r="3317" spans="1:34" x14ac:dyDescent="0.2">
      <c r="A3317">
        <v>1249954</v>
      </c>
      <c r="B3317" t="s">
        <v>20</v>
      </c>
      <c r="C3317" t="s">
        <v>182</v>
      </c>
      <c r="D3317" t="s">
        <v>22</v>
      </c>
      <c r="E3317">
        <v>53213</v>
      </c>
      <c r="F3317" t="s">
        <v>23</v>
      </c>
      <c r="G3317" t="s">
        <v>97</v>
      </c>
      <c r="H3317">
        <v>5583</v>
      </c>
      <c r="I3317" t="s">
        <v>65</v>
      </c>
      <c r="J3317">
        <f>VLOOKUP(I3317,[1]Key!$A$1:$C$72,2,FALSE)</f>
        <v>43.060786</v>
      </c>
      <c r="K3317">
        <f>VLOOKUP(I3317,[1]Key!$A$1:$C$72,3,FALSE)</f>
        <v>-87.883825999999999</v>
      </c>
      <c r="L3317" t="s">
        <v>81</v>
      </c>
      <c r="M3317">
        <f>VLOOKUP(L3317,[1]Key!$A$1:$C$72,2,FALSE)</f>
        <v>43.06033</v>
      </c>
      <c r="N3317">
        <f>VLOOKUP(L3317,[1]Key!$A$1:$C$72,3,FALSE)</f>
        <v>-87.89546</v>
      </c>
      <c r="O3317">
        <v>6</v>
      </c>
      <c r="P3317">
        <v>0</v>
      </c>
      <c r="Q3317">
        <v>0.9</v>
      </c>
      <c r="R3317">
        <v>0.9</v>
      </c>
      <c r="S3317">
        <v>36</v>
      </c>
      <c r="T3317">
        <f t="shared" si="459"/>
        <v>-1</v>
      </c>
      <c r="U3317" s="1">
        <v>42784</v>
      </c>
      <c r="V3317" s="13">
        <f t="shared" si="460"/>
        <v>42767</v>
      </c>
      <c r="W3317" s="14">
        <f t="shared" si="461"/>
        <v>42784</v>
      </c>
      <c r="X3317" s="1" t="str">
        <f t="shared" si="462"/>
        <v>Saturday</v>
      </c>
      <c r="Y3317" s="2">
        <v>0.7490162037037037</v>
      </c>
      <c r="Z3317" s="2">
        <f t="shared" si="463"/>
        <v>0.75</v>
      </c>
      <c r="AA3317">
        <f>1</f>
        <v>1</v>
      </c>
      <c r="AB3317" s="1">
        <v>42784</v>
      </c>
      <c r="AC3317" s="13">
        <f t="shared" si="464"/>
        <v>42767</v>
      </c>
      <c r="AD3317" s="14">
        <f t="shared" si="465"/>
        <v>42784</v>
      </c>
      <c r="AE3317" s="1" t="str">
        <f t="shared" si="466"/>
        <v>Saturday</v>
      </c>
      <c r="AF3317" s="2">
        <v>0.75293981481481476</v>
      </c>
      <c r="AG3317" s="2">
        <f t="shared" si="467"/>
        <v>0.75</v>
      </c>
      <c r="AH3317" t="s">
        <v>27</v>
      </c>
    </row>
    <row r="3318" spans="1:34" x14ac:dyDescent="0.2">
      <c r="A3318">
        <v>1425087</v>
      </c>
      <c r="B3318" t="s">
        <v>20</v>
      </c>
      <c r="C3318" t="s">
        <v>96</v>
      </c>
      <c r="D3318" t="s">
        <v>22</v>
      </c>
      <c r="E3318">
        <v>53212</v>
      </c>
      <c r="F3318" t="s">
        <v>23</v>
      </c>
      <c r="G3318" t="s">
        <v>24</v>
      </c>
      <c r="H3318">
        <v>5564</v>
      </c>
      <c r="I3318" t="s">
        <v>39</v>
      </c>
      <c r="J3318">
        <f>VLOOKUP(I3318,[1]Key!$A$1:$C$72,2,FALSE)</f>
        <v>43.03913</v>
      </c>
      <c r="K3318">
        <f>VLOOKUP(I3318,[1]Key!$A$1:$C$72,3,FALSE)</f>
        <v>-87.916150000000002</v>
      </c>
      <c r="L3318" t="s">
        <v>81</v>
      </c>
      <c r="M3318">
        <f>VLOOKUP(L3318,[1]Key!$A$1:$C$72,2,FALSE)</f>
        <v>43.06033</v>
      </c>
      <c r="N3318">
        <f>VLOOKUP(L3318,[1]Key!$A$1:$C$72,3,FALSE)</f>
        <v>-87.89546</v>
      </c>
      <c r="O3318">
        <v>13</v>
      </c>
      <c r="P3318">
        <v>0</v>
      </c>
      <c r="Q3318">
        <v>2</v>
      </c>
      <c r="R3318">
        <v>1.9</v>
      </c>
      <c r="S3318">
        <v>78</v>
      </c>
      <c r="T3318">
        <f t="shared" si="459"/>
        <v>-1</v>
      </c>
      <c r="U3318" s="1">
        <v>42784</v>
      </c>
      <c r="V3318" s="13">
        <f t="shared" si="460"/>
        <v>42767</v>
      </c>
      <c r="W3318" s="14">
        <f t="shared" si="461"/>
        <v>42784</v>
      </c>
      <c r="X3318" s="1" t="str">
        <f t="shared" si="462"/>
        <v>Saturday</v>
      </c>
      <c r="Y3318" s="2">
        <v>0.77252314814814815</v>
      </c>
      <c r="Z3318" s="2">
        <f t="shared" si="463"/>
        <v>0.79166666666666663</v>
      </c>
      <c r="AA3318">
        <f>1</f>
        <v>1</v>
      </c>
      <c r="AB3318" s="1">
        <v>42784</v>
      </c>
      <c r="AC3318" s="13">
        <f t="shared" si="464"/>
        <v>42767</v>
      </c>
      <c r="AD3318" s="14">
        <f t="shared" si="465"/>
        <v>42784</v>
      </c>
      <c r="AE3318" s="1" t="str">
        <f t="shared" si="466"/>
        <v>Saturday</v>
      </c>
      <c r="AF3318" s="2">
        <v>0.78140046296296306</v>
      </c>
      <c r="AG3318" s="2">
        <f t="shared" si="467"/>
        <v>0.79166666666666663</v>
      </c>
      <c r="AH3318" t="s">
        <v>27</v>
      </c>
    </row>
    <row r="3319" spans="1:34" x14ac:dyDescent="0.2">
      <c r="A3319">
        <v>1426266</v>
      </c>
      <c r="B3319" t="s">
        <v>20</v>
      </c>
      <c r="C3319" t="s">
        <v>28</v>
      </c>
      <c r="D3319" t="s">
        <v>22</v>
      </c>
      <c r="E3319">
        <v>53202</v>
      </c>
      <c r="F3319" t="s">
        <v>23</v>
      </c>
      <c r="G3319" t="s">
        <v>108</v>
      </c>
      <c r="H3319">
        <v>11118</v>
      </c>
      <c r="I3319" t="s">
        <v>80</v>
      </c>
      <c r="J3319">
        <f>VLOOKUP(I3319,[1]Key!$A$1:$C$72,2,FALSE)</f>
        <v>43.052460000000004</v>
      </c>
      <c r="K3319">
        <f>VLOOKUP(I3319,[1]Key!$A$1:$C$72,3,FALSE)</f>
        <v>-87.891000000000005</v>
      </c>
      <c r="L3319" t="s">
        <v>61</v>
      </c>
      <c r="M3319">
        <f>VLOOKUP(L3319,[1]Key!$A$1:$C$72,2,FALSE)</f>
        <v>43.058619999999998</v>
      </c>
      <c r="N3319">
        <f>VLOOKUP(L3319,[1]Key!$A$1:$C$72,3,FALSE)</f>
        <v>-87.885319999999993</v>
      </c>
      <c r="O3319">
        <v>4</v>
      </c>
      <c r="P3319">
        <v>0</v>
      </c>
      <c r="Q3319">
        <v>0.6</v>
      </c>
      <c r="R3319">
        <v>0.6</v>
      </c>
      <c r="S3319">
        <v>24</v>
      </c>
      <c r="T3319">
        <f t="shared" si="459"/>
        <v>-1</v>
      </c>
      <c r="U3319" s="1">
        <v>42784</v>
      </c>
      <c r="V3319" s="13">
        <f t="shared" si="460"/>
        <v>42767</v>
      </c>
      <c r="W3319" s="14">
        <f t="shared" si="461"/>
        <v>42784</v>
      </c>
      <c r="X3319" s="1" t="str">
        <f t="shared" si="462"/>
        <v>Saturday</v>
      </c>
      <c r="Y3319" s="2">
        <v>0.94221064814814814</v>
      </c>
      <c r="Z3319" s="2">
        <f t="shared" si="463"/>
        <v>0.95833333333333326</v>
      </c>
      <c r="AA3319">
        <f>1</f>
        <v>1</v>
      </c>
      <c r="AB3319" s="1">
        <v>42784</v>
      </c>
      <c r="AC3319" s="13">
        <f t="shared" si="464"/>
        <v>42767</v>
      </c>
      <c r="AD3319" s="14">
        <f t="shared" si="465"/>
        <v>42784</v>
      </c>
      <c r="AE3319" s="1" t="str">
        <f t="shared" si="466"/>
        <v>Saturday</v>
      </c>
      <c r="AF3319" s="2">
        <v>0.94482638888888892</v>
      </c>
      <c r="AG3319" s="2">
        <f t="shared" si="467"/>
        <v>0.95833333333333326</v>
      </c>
      <c r="AH3319" t="s">
        <v>27</v>
      </c>
    </row>
    <row r="3320" spans="1:34" x14ac:dyDescent="0.2">
      <c r="A3320">
        <v>1055320</v>
      </c>
      <c r="B3320" t="s">
        <v>20</v>
      </c>
      <c r="C3320" t="s">
        <v>150</v>
      </c>
      <c r="D3320" t="s">
        <v>22</v>
      </c>
      <c r="E3320">
        <v>53594</v>
      </c>
      <c r="F3320" t="s">
        <v>23</v>
      </c>
      <c r="G3320" t="s">
        <v>151</v>
      </c>
      <c r="H3320">
        <v>112</v>
      </c>
      <c r="I3320" t="s">
        <v>31</v>
      </c>
      <c r="J3320">
        <f>VLOOKUP(I3320,[1]Key!$A$1:$C$72,2,FALSE)</f>
        <v>43.03519</v>
      </c>
      <c r="K3320">
        <f>VLOOKUP(I3320,[1]Key!$A$1:$C$72,3,FALSE)</f>
        <v>-87.907390000000007</v>
      </c>
      <c r="L3320" t="s">
        <v>41</v>
      </c>
      <c r="M3320">
        <f>VLOOKUP(L3320,[1]Key!$A$1:$C$72,2,FALSE)</f>
        <v>43.04824</v>
      </c>
      <c r="N3320">
        <f>VLOOKUP(L3320,[1]Key!$A$1:$C$72,3,FALSE)</f>
        <v>-87.904970000000006</v>
      </c>
      <c r="O3320">
        <v>9</v>
      </c>
      <c r="P3320">
        <v>0</v>
      </c>
      <c r="Q3320">
        <v>1.4</v>
      </c>
      <c r="R3320">
        <v>1.3</v>
      </c>
      <c r="S3320">
        <v>54</v>
      </c>
      <c r="T3320">
        <f t="shared" si="459"/>
        <v>-1</v>
      </c>
      <c r="U3320" s="1">
        <v>42784</v>
      </c>
      <c r="V3320" s="13">
        <f t="shared" si="460"/>
        <v>42767</v>
      </c>
      <c r="W3320" s="14">
        <f t="shared" si="461"/>
        <v>42784</v>
      </c>
      <c r="X3320" s="1" t="str">
        <f t="shared" si="462"/>
        <v>Saturday</v>
      </c>
      <c r="Y3320" s="2">
        <v>0.97743055555555547</v>
      </c>
      <c r="Z3320" s="2">
        <f t="shared" si="463"/>
        <v>0.95833333333333326</v>
      </c>
      <c r="AA3320">
        <f>1</f>
        <v>1</v>
      </c>
      <c r="AB3320" s="1">
        <v>42784</v>
      </c>
      <c r="AC3320" s="13">
        <f t="shared" si="464"/>
        <v>42767</v>
      </c>
      <c r="AD3320" s="14">
        <f t="shared" si="465"/>
        <v>42784</v>
      </c>
      <c r="AE3320" s="1" t="str">
        <f t="shared" si="466"/>
        <v>Saturday</v>
      </c>
      <c r="AF3320" s="2">
        <v>0.9837731481481482</v>
      </c>
      <c r="AG3320" s="2">
        <f t="shared" si="467"/>
        <v>1</v>
      </c>
      <c r="AH3320" t="s">
        <v>27</v>
      </c>
    </row>
    <row r="3321" spans="1:34" x14ac:dyDescent="0.2">
      <c r="A3321">
        <v>1017964</v>
      </c>
      <c r="B3321" t="s">
        <v>20</v>
      </c>
      <c r="C3321" t="s">
        <v>28</v>
      </c>
      <c r="D3321" t="s">
        <v>22</v>
      </c>
      <c r="E3321">
        <v>53202</v>
      </c>
      <c r="F3321" t="s">
        <v>23</v>
      </c>
      <c r="G3321" t="s">
        <v>24</v>
      </c>
      <c r="H3321">
        <v>17</v>
      </c>
      <c r="I3321" t="s">
        <v>61</v>
      </c>
      <c r="J3321">
        <f>VLOOKUP(I3321,[1]Key!$A$1:$C$72,2,FALSE)</f>
        <v>43.058619999999998</v>
      </c>
      <c r="K3321">
        <f>VLOOKUP(I3321,[1]Key!$A$1:$C$72,3,FALSE)</f>
        <v>-87.885319999999993</v>
      </c>
      <c r="L3321" t="s">
        <v>62</v>
      </c>
      <c r="M3321">
        <f>VLOOKUP(L3321,[1]Key!$A$1:$C$72,2,FALSE)</f>
        <v>43.058010000000003</v>
      </c>
      <c r="N3321">
        <f>VLOOKUP(L3321,[1]Key!$A$1:$C$72,3,FALSE)</f>
        <v>-87.877300000000005</v>
      </c>
      <c r="O3321">
        <v>39</v>
      </c>
      <c r="P3321">
        <v>0</v>
      </c>
      <c r="Q3321">
        <v>5.9</v>
      </c>
      <c r="R3321">
        <v>5.6</v>
      </c>
      <c r="S3321">
        <v>234</v>
      </c>
      <c r="T3321">
        <f t="shared" si="459"/>
        <v>-1</v>
      </c>
      <c r="U3321" s="1">
        <v>42785</v>
      </c>
      <c r="V3321" s="13">
        <f t="shared" si="460"/>
        <v>42767</v>
      </c>
      <c r="W3321" s="14">
        <f t="shared" si="461"/>
        <v>42785</v>
      </c>
      <c r="X3321" s="1" t="str">
        <f t="shared" si="462"/>
        <v>Sunday</v>
      </c>
      <c r="Y3321" s="2">
        <v>0.37491898148148151</v>
      </c>
      <c r="Z3321" s="2">
        <f t="shared" si="463"/>
        <v>0.375</v>
      </c>
      <c r="AA3321">
        <f>1</f>
        <v>1</v>
      </c>
      <c r="AB3321" s="1">
        <v>42785</v>
      </c>
      <c r="AC3321" s="13">
        <f t="shared" si="464"/>
        <v>42767</v>
      </c>
      <c r="AD3321" s="14">
        <f t="shared" si="465"/>
        <v>42785</v>
      </c>
      <c r="AE3321" s="1" t="str">
        <f t="shared" si="466"/>
        <v>Sunday</v>
      </c>
      <c r="AF3321" s="2">
        <v>0.4020023148148148</v>
      </c>
      <c r="AG3321" s="2">
        <f t="shared" si="467"/>
        <v>0.41666666666666663</v>
      </c>
      <c r="AH3321" t="s">
        <v>27</v>
      </c>
    </row>
    <row r="3322" spans="1:34" x14ac:dyDescent="0.2">
      <c r="A3322">
        <v>1257700</v>
      </c>
      <c r="B3322" t="s">
        <v>20</v>
      </c>
      <c r="C3322" t="s">
        <v>28</v>
      </c>
      <c r="D3322" t="s">
        <v>22</v>
      </c>
      <c r="E3322">
        <v>53202</v>
      </c>
      <c r="F3322" t="s">
        <v>23</v>
      </c>
      <c r="G3322" t="s">
        <v>24</v>
      </c>
      <c r="H3322">
        <v>11094</v>
      </c>
      <c r="I3322" t="s">
        <v>31</v>
      </c>
      <c r="J3322">
        <f>VLOOKUP(I3322,[1]Key!$A$1:$C$72,2,FALSE)</f>
        <v>43.03519</v>
      </c>
      <c r="K3322">
        <f>VLOOKUP(I3322,[1]Key!$A$1:$C$72,3,FALSE)</f>
        <v>-87.907390000000007</v>
      </c>
      <c r="L3322" t="s">
        <v>69</v>
      </c>
      <c r="M3322">
        <f>VLOOKUP(L3322,[1]Key!$A$1:$C$72,2,FALSE)</f>
        <v>43.048200000000001</v>
      </c>
      <c r="N3322">
        <f>VLOOKUP(L3322,[1]Key!$A$1:$C$72,3,FALSE)</f>
        <v>-87.900859999999994</v>
      </c>
      <c r="O3322">
        <v>17</v>
      </c>
      <c r="P3322">
        <v>0</v>
      </c>
      <c r="Q3322">
        <v>2.6</v>
      </c>
      <c r="R3322">
        <v>2.4</v>
      </c>
      <c r="S3322">
        <v>102</v>
      </c>
      <c r="T3322">
        <f t="shared" si="459"/>
        <v>-1</v>
      </c>
      <c r="U3322" s="1">
        <v>42785</v>
      </c>
      <c r="V3322" s="13">
        <f t="shared" si="460"/>
        <v>42767</v>
      </c>
      <c r="W3322" s="14">
        <f t="shared" si="461"/>
        <v>42785</v>
      </c>
      <c r="X3322" s="1" t="str">
        <f t="shared" si="462"/>
        <v>Sunday</v>
      </c>
      <c r="Y3322" s="2">
        <v>0.54493055555555558</v>
      </c>
      <c r="Z3322" s="2">
        <f t="shared" si="463"/>
        <v>0.54166666666666663</v>
      </c>
      <c r="AA3322">
        <f>1</f>
        <v>1</v>
      </c>
      <c r="AB3322" s="1">
        <v>42785</v>
      </c>
      <c r="AC3322" s="13">
        <f t="shared" si="464"/>
        <v>42767</v>
      </c>
      <c r="AD3322" s="14">
        <f t="shared" si="465"/>
        <v>42785</v>
      </c>
      <c r="AE3322" s="1" t="str">
        <f t="shared" si="466"/>
        <v>Sunday</v>
      </c>
      <c r="AF3322" s="2">
        <v>0.55682870370370374</v>
      </c>
      <c r="AG3322" s="2">
        <f t="shared" si="467"/>
        <v>0.54166666666666663</v>
      </c>
      <c r="AH3322" t="s">
        <v>27</v>
      </c>
    </row>
    <row r="3323" spans="1:34" x14ac:dyDescent="0.2">
      <c r="A3323">
        <v>1471840</v>
      </c>
      <c r="B3323" t="s">
        <v>20</v>
      </c>
      <c r="C3323" t="s">
        <v>28</v>
      </c>
      <c r="D3323" t="s">
        <v>22</v>
      </c>
      <c r="E3323">
        <v>53205</v>
      </c>
      <c r="F3323" t="s">
        <v>23</v>
      </c>
      <c r="G3323" t="s">
        <v>24</v>
      </c>
      <c r="H3323">
        <v>5481</v>
      </c>
      <c r="I3323" t="s">
        <v>73</v>
      </c>
      <c r="J3323">
        <f>VLOOKUP(I3323,[1]Key!$A$1:$C$72,2,FALSE)</f>
        <v>43.040349999999997</v>
      </c>
      <c r="K3323">
        <f>VLOOKUP(I3323,[1]Key!$A$1:$C$72,3,FALSE)</f>
        <v>-87.920760000000001</v>
      </c>
      <c r="L3323" t="s">
        <v>61</v>
      </c>
      <c r="M3323">
        <f>VLOOKUP(L3323,[1]Key!$A$1:$C$72,2,FALSE)</f>
        <v>43.058619999999998</v>
      </c>
      <c r="N3323">
        <f>VLOOKUP(L3323,[1]Key!$A$1:$C$72,3,FALSE)</f>
        <v>-87.885319999999993</v>
      </c>
      <c r="O3323">
        <v>91</v>
      </c>
      <c r="P3323">
        <v>3</v>
      </c>
      <c r="Q3323">
        <v>13.7</v>
      </c>
      <c r="R3323">
        <v>13</v>
      </c>
      <c r="S3323">
        <v>546</v>
      </c>
      <c r="T3323">
        <f t="shared" si="459"/>
        <v>-1</v>
      </c>
      <c r="U3323" s="1">
        <v>42785</v>
      </c>
      <c r="V3323" s="13">
        <f t="shared" si="460"/>
        <v>42767</v>
      </c>
      <c r="W3323" s="14">
        <f t="shared" si="461"/>
        <v>42785</v>
      </c>
      <c r="X3323" s="1" t="str">
        <f t="shared" si="462"/>
        <v>Sunday</v>
      </c>
      <c r="Y3323" s="2">
        <v>0.5697916666666667</v>
      </c>
      <c r="Z3323" s="2">
        <f t="shared" si="463"/>
        <v>0.58333333333333326</v>
      </c>
      <c r="AA3323">
        <f>1</f>
        <v>1</v>
      </c>
      <c r="AB3323" s="1">
        <v>42785</v>
      </c>
      <c r="AC3323" s="13">
        <f t="shared" si="464"/>
        <v>42767</v>
      </c>
      <c r="AD3323" s="14">
        <f t="shared" si="465"/>
        <v>42785</v>
      </c>
      <c r="AE3323" s="1" t="str">
        <f t="shared" si="466"/>
        <v>Sunday</v>
      </c>
      <c r="AF3323" s="2">
        <v>0.63268518518518524</v>
      </c>
      <c r="AG3323" s="2">
        <f t="shared" si="467"/>
        <v>0.625</v>
      </c>
      <c r="AH3323" t="s">
        <v>27</v>
      </c>
    </row>
    <row r="3324" spans="1:34" x14ac:dyDescent="0.2">
      <c r="A3324">
        <v>1223525</v>
      </c>
      <c r="B3324" t="s">
        <v>20</v>
      </c>
      <c r="C3324" t="s">
        <v>100</v>
      </c>
      <c r="D3324" t="s">
        <v>22</v>
      </c>
      <c r="E3324">
        <v>53234</v>
      </c>
      <c r="F3324" t="s">
        <v>23</v>
      </c>
      <c r="G3324" t="s">
        <v>108</v>
      </c>
      <c r="H3324">
        <v>11068</v>
      </c>
      <c r="I3324" t="s">
        <v>73</v>
      </c>
      <c r="J3324">
        <f>VLOOKUP(I3324,[1]Key!$A$1:$C$72,2,FALSE)</f>
        <v>43.040349999999997</v>
      </c>
      <c r="K3324">
        <f>VLOOKUP(I3324,[1]Key!$A$1:$C$72,3,FALSE)</f>
        <v>-87.920760000000001</v>
      </c>
      <c r="L3324" t="s">
        <v>29</v>
      </c>
      <c r="M3324">
        <f>VLOOKUP(L3324,[1]Key!$A$1:$C$72,2,FALSE)</f>
        <v>43.042490000000001</v>
      </c>
      <c r="N3324">
        <f>VLOOKUP(L3324,[1]Key!$A$1:$C$72,3,FALSE)</f>
        <v>-87.909959999999998</v>
      </c>
      <c r="O3324">
        <v>5</v>
      </c>
      <c r="P3324">
        <v>2</v>
      </c>
      <c r="Q3324">
        <v>0.8</v>
      </c>
      <c r="R3324">
        <v>0.7</v>
      </c>
      <c r="S3324">
        <v>30</v>
      </c>
      <c r="T3324">
        <f t="shared" si="459"/>
        <v>-1</v>
      </c>
      <c r="U3324" s="1">
        <v>42785</v>
      </c>
      <c r="V3324" s="13">
        <f t="shared" si="460"/>
        <v>42767</v>
      </c>
      <c r="W3324" s="14">
        <f t="shared" si="461"/>
        <v>42785</v>
      </c>
      <c r="X3324" s="1" t="str">
        <f t="shared" si="462"/>
        <v>Sunday</v>
      </c>
      <c r="Y3324" s="2">
        <v>0.59465277777777781</v>
      </c>
      <c r="Z3324" s="2">
        <f t="shared" si="463"/>
        <v>0.58333333333333326</v>
      </c>
      <c r="AA3324">
        <f>1</f>
        <v>1</v>
      </c>
      <c r="AB3324" s="1">
        <v>42785</v>
      </c>
      <c r="AC3324" s="13">
        <f t="shared" si="464"/>
        <v>42767</v>
      </c>
      <c r="AD3324" s="14">
        <f t="shared" si="465"/>
        <v>42785</v>
      </c>
      <c r="AE3324" s="1" t="str">
        <f t="shared" si="466"/>
        <v>Sunday</v>
      </c>
      <c r="AF3324" s="2">
        <v>0.59837962962962965</v>
      </c>
      <c r="AG3324" s="2">
        <f t="shared" si="467"/>
        <v>0.58333333333333326</v>
      </c>
      <c r="AH3324" t="s">
        <v>27</v>
      </c>
    </row>
    <row r="3325" spans="1:34" x14ac:dyDescent="0.2">
      <c r="A3325">
        <v>991253</v>
      </c>
      <c r="B3325" t="s">
        <v>20</v>
      </c>
      <c r="C3325" t="s">
        <v>189</v>
      </c>
      <c r="D3325" t="s">
        <v>22</v>
      </c>
      <c r="E3325">
        <v>53130</v>
      </c>
      <c r="F3325" t="s">
        <v>23</v>
      </c>
      <c r="G3325" t="s">
        <v>24</v>
      </c>
      <c r="H3325">
        <v>11125</v>
      </c>
      <c r="I3325" t="s">
        <v>63</v>
      </c>
      <c r="J3325">
        <f>VLOOKUP(I3325,[1]Key!$A$1:$C$72,2,FALSE)</f>
        <v>43.078530000000001</v>
      </c>
      <c r="K3325">
        <f>VLOOKUP(I3325,[1]Key!$A$1:$C$72,3,FALSE)</f>
        <v>-87.882620000000003</v>
      </c>
      <c r="L3325" t="s">
        <v>61</v>
      </c>
      <c r="M3325">
        <f>VLOOKUP(L3325,[1]Key!$A$1:$C$72,2,FALSE)</f>
        <v>43.058619999999998</v>
      </c>
      <c r="N3325">
        <f>VLOOKUP(L3325,[1]Key!$A$1:$C$72,3,FALSE)</f>
        <v>-87.885319999999993</v>
      </c>
      <c r="O3325">
        <v>14</v>
      </c>
      <c r="P3325">
        <v>0</v>
      </c>
      <c r="Q3325">
        <v>2.1</v>
      </c>
      <c r="R3325">
        <v>2</v>
      </c>
      <c r="S3325">
        <v>84</v>
      </c>
      <c r="T3325">
        <f t="shared" si="459"/>
        <v>-1</v>
      </c>
      <c r="U3325" s="1">
        <v>42785</v>
      </c>
      <c r="V3325" s="13">
        <f t="shared" si="460"/>
        <v>42767</v>
      </c>
      <c r="W3325" s="14">
        <f t="shared" si="461"/>
        <v>42785</v>
      </c>
      <c r="X3325" s="1" t="str">
        <f t="shared" si="462"/>
        <v>Sunday</v>
      </c>
      <c r="Y3325" s="2">
        <v>0.60214120370370372</v>
      </c>
      <c r="Z3325" s="2">
        <f t="shared" si="463"/>
        <v>0.58333333333333326</v>
      </c>
      <c r="AA3325">
        <f>1</f>
        <v>1</v>
      </c>
      <c r="AB3325" s="1">
        <v>42785</v>
      </c>
      <c r="AC3325" s="13">
        <f t="shared" si="464"/>
        <v>42767</v>
      </c>
      <c r="AD3325" s="14">
        <f t="shared" si="465"/>
        <v>42785</v>
      </c>
      <c r="AE3325" s="1" t="str">
        <f t="shared" si="466"/>
        <v>Sunday</v>
      </c>
      <c r="AF3325" s="2">
        <v>0.61187500000000006</v>
      </c>
      <c r="AG3325" s="2">
        <f t="shared" si="467"/>
        <v>0.625</v>
      </c>
      <c r="AH3325" t="s">
        <v>27</v>
      </c>
    </row>
    <row r="3326" spans="1:34" x14ac:dyDescent="0.2">
      <c r="A3326">
        <v>1244268</v>
      </c>
      <c r="B3326" t="s">
        <v>20</v>
      </c>
      <c r="C3326" t="s">
        <v>102</v>
      </c>
      <c r="D3326" t="s">
        <v>22</v>
      </c>
      <c r="E3326">
        <v>53211</v>
      </c>
      <c r="F3326" t="s">
        <v>23</v>
      </c>
      <c r="G3326" t="s">
        <v>108</v>
      </c>
      <c r="H3326">
        <v>5484</v>
      </c>
      <c r="I3326" t="s">
        <v>71</v>
      </c>
      <c r="J3326">
        <f>VLOOKUP(I3326,[1]Key!$A$1:$C$72,2,FALSE)</f>
        <v>43.060296999999998</v>
      </c>
      <c r="K3326">
        <f>VLOOKUP(I3326,[1]Key!$A$1:$C$72,3,FALSE)</f>
        <v>-87.913150000000002</v>
      </c>
      <c r="L3326" t="s">
        <v>50</v>
      </c>
      <c r="M3326">
        <f>VLOOKUP(L3326,[1]Key!$A$1:$C$72,2,FALSE)</f>
        <v>43.052549999999997</v>
      </c>
      <c r="N3326">
        <f>VLOOKUP(L3326,[1]Key!$A$1:$C$72,3,FALSE)</f>
        <v>-87.909329999999997</v>
      </c>
      <c r="O3326">
        <v>8</v>
      </c>
      <c r="P3326">
        <v>2</v>
      </c>
      <c r="Q3326">
        <v>1.2</v>
      </c>
      <c r="R3326">
        <v>1.1000000000000001</v>
      </c>
      <c r="S3326">
        <v>48</v>
      </c>
      <c r="T3326">
        <f t="shared" si="459"/>
        <v>-1</v>
      </c>
      <c r="U3326" s="1">
        <v>42785</v>
      </c>
      <c r="V3326" s="13">
        <f t="shared" si="460"/>
        <v>42767</v>
      </c>
      <c r="W3326" s="14">
        <f t="shared" si="461"/>
        <v>42785</v>
      </c>
      <c r="X3326" s="1" t="str">
        <f t="shared" si="462"/>
        <v>Sunday</v>
      </c>
      <c r="Y3326" s="2">
        <v>0.64143518518518516</v>
      </c>
      <c r="Z3326" s="2">
        <f t="shared" si="463"/>
        <v>0.625</v>
      </c>
      <c r="AA3326">
        <f>1</f>
        <v>1</v>
      </c>
      <c r="AB3326" s="1">
        <v>42785</v>
      </c>
      <c r="AC3326" s="13">
        <f t="shared" si="464"/>
        <v>42767</v>
      </c>
      <c r="AD3326" s="14">
        <f t="shared" si="465"/>
        <v>42785</v>
      </c>
      <c r="AE3326" s="1" t="str">
        <f t="shared" si="466"/>
        <v>Sunday</v>
      </c>
      <c r="AF3326" s="2">
        <v>0.64717592592592588</v>
      </c>
      <c r="AG3326" s="2">
        <f t="shared" si="467"/>
        <v>0.66666666666666663</v>
      </c>
      <c r="AH3326" t="s">
        <v>27</v>
      </c>
    </row>
    <row r="3327" spans="1:34" x14ac:dyDescent="0.2">
      <c r="A3327">
        <v>1471840</v>
      </c>
      <c r="B3327" t="s">
        <v>20</v>
      </c>
      <c r="C3327" t="s">
        <v>28</v>
      </c>
      <c r="D3327" t="s">
        <v>22</v>
      </c>
      <c r="E3327">
        <v>53205</v>
      </c>
      <c r="F3327" t="s">
        <v>23</v>
      </c>
      <c r="G3327" t="s">
        <v>24</v>
      </c>
      <c r="H3327">
        <v>5</v>
      </c>
      <c r="I3327" t="s">
        <v>61</v>
      </c>
      <c r="J3327">
        <f>VLOOKUP(I3327,[1]Key!$A$1:$C$72,2,FALSE)</f>
        <v>43.058619999999998</v>
      </c>
      <c r="K3327">
        <f>VLOOKUP(I3327,[1]Key!$A$1:$C$72,3,FALSE)</f>
        <v>-87.885319999999993</v>
      </c>
      <c r="L3327" t="s">
        <v>73</v>
      </c>
      <c r="M3327">
        <f>VLOOKUP(L3327,[1]Key!$A$1:$C$72,2,FALSE)</f>
        <v>43.040349999999997</v>
      </c>
      <c r="N3327">
        <f>VLOOKUP(L3327,[1]Key!$A$1:$C$72,3,FALSE)</f>
        <v>-87.920760000000001</v>
      </c>
      <c r="O3327">
        <v>29</v>
      </c>
      <c r="P3327">
        <v>0</v>
      </c>
      <c r="Q3327">
        <v>4.4000000000000004</v>
      </c>
      <c r="R3327">
        <v>4.0999999999999996</v>
      </c>
      <c r="S3327">
        <v>174</v>
      </c>
      <c r="T3327">
        <f t="shared" si="459"/>
        <v>-1</v>
      </c>
      <c r="U3327" s="1">
        <v>42785</v>
      </c>
      <c r="V3327" s="13">
        <f t="shared" si="460"/>
        <v>42767</v>
      </c>
      <c r="W3327" s="14">
        <f t="shared" si="461"/>
        <v>42785</v>
      </c>
      <c r="X3327" s="1" t="str">
        <f t="shared" si="462"/>
        <v>Sunday</v>
      </c>
      <c r="Y3327" s="2">
        <v>0.64861111111111114</v>
      </c>
      <c r="Z3327" s="2">
        <f t="shared" si="463"/>
        <v>0.66666666666666663</v>
      </c>
      <c r="AA3327">
        <f>1</f>
        <v>1</v>
      </c>
      <c r="AB3327" s="1">
        <v>42785</v>
      </c>
      <c r="AC3327" s="13">
        <f t="shared" si="464"/>
        <v>42767</v>
      </c>
      <c r="AD3327" s="14">
        <f t="shared" si="465"/>
        <v>42785</v>
      </c>
      <c r="AE3327" s="1" t="str">
        <f t="shared" si="466"/>
        <v>Sunday</v>
      </c>
      <c r="AF3327" s="2">
        <v>0.66929398148148145</v>
      </c>
      <c r="AG3327" s="2">
        <f t="shared" si="467"/>
        <v>0.66666666666666663</v>
      </c>
      <c r="AH3327" t="s">
        <v>27</v>
      </c>
    </row>
    <row r="3328" spans="1:34" x14ac:dyDescent="0.2">
      <c r="A3328">
        <v>1257261</v>
      </c>
      <c r="B3328" t="s">
        <v>20</v>
      </c>
      <c r="C3328" t="s">
        <v>28</v>
      </c>
      <c r="D3328" t="s">
        <v>22</v>
      </c>
      <c r="E3328">
        <v>53202</v>
      </c>
      <c r="F3328" t="s">
        <v>23</v>
      </c>
      <c r="G3328" t="s">
        <v>24</v>
      </c>
      <c r="H3328">
        <v>11134</v>
      </c>
      <c r="I3328" t="s">
        <v>44</v>
      </c>
      <c r="J3328">
        <f>VLOOKUP(I3328,[1]Key!$A$1:$C$72,2,FALSE)</f>
        <v>43.045712999999999</v>
      </c>
      <c r="K3328">
        <f>VLOOKUP(I3328,[1]Key!$A$1:$C$72,3,FALSE)</f>
        <v>-87.899756999999994</v>
      </c>
      <c r="L3328" t="s">
        <v>34</v>
      </c>
      <c r="M3328">
        <f>VLOOKUP(L3328,[1]Key!$A$1:$C$72,2,FALSE)</f>
        <v>43.036900000000003</v>
      </c>
      <c r="N3328">
        <f>VLOOKUP(L3328,[1]Key!$A$1:$C$72,3,FALSE)</f>
        <v>-87.89667</v>
      </c>
      <c r="O3328">
        <v>12</v>
      </c>
      <c r="P3328">
        <v>0</v>
      </c>
      <c r="Q3328">
        <v>1.8</v>
      </c>
      <c r="R3328">
        <v>1.7</v>
      </c>
      <c r="S3328">
        <v>72</v>
      </c>
      <c r="T3328">
        <f t="shared" si="459"/>
        <v>-1</v>
      </c>
      <c r="U3328" s="1">
        <v>42785</v>
      </c>
      <c r="V3328" s="13">
        <f t="shared" si="460"/>
        <v>42767</v>
      </c>
      <c r="W3328" s="14">
        <f t="shared" si="461"/>
        <v>42785</v>
      </c>
      <c r="X3328" s="1" t="str">
        <f t="shared" si="462"/>
        <v>Sunday</v>
      </c>
      <c r="Y3328" s="2">
        <v>0.65759259259259262</v>
      </c>
      <c r="Z3328" s="2">
        <f t="shared" si="463"/>
        <v>0.66666666666666663</v>
      </c>
      <c r="AA3328">
        <f>1</f>
        <v>1</v>
      </c>
      <c r="AB3328" s="1">
        <v>42785</v>
      </c>
      <c r="AC3328" s="13">
        <f t="shared" si="464"/>
        <v>42767</v>
      </c>
      <c r="AD3328" s="14">
        <f t="shared" si="465"/>
        <v>42785</v>
      </c>
      <c r="AE3328" s="1" t="str">
        <f t="shared" si="466"/>
        <v>Sunday</v>
      </c>
      <c r="AF3328" s="2">
        <v>0.66591435185185188</v>
      </c>
      <c r="AG3328" s="2">
        <f t="shared" si="467"/>
        <v>0.66666666666666663</v>
      </c>
      <c r="AH3328" t="s">
        <v>27</v>
      </c>
    </row>
    <row r="3329" spans="1:34" x14ac:dyDescent="0.2">
      <c r="A3329">
        <v>1154367</v>
      </c>
      <c r="B3329" t="s">
        <v>20</v>
      </c>
      <c r="C3329" t="s">
        <v>28</v>
      </c>
      <c r="D3329" t="s">
        <v>22</v>
      </c>
      <c r="E3329">
        <v>53202</v>
      </c>
      <c r="F3329" t="s">
        <v>23</v>
      </c>
      <c r="G3329" t="s">
        <v>24</v>
      </c>
      <c r="H3329">
        <v>5432</v>
      </c>
      <c r="I3329" t="s">
        <v>61</v>
      </c>
      <c r="J3329">
        <f>VLOOKUP(I3329,[1]Key!$A$1:$C$72,2,FALSE)</f>
        <v>43.058619999999998</v>
      </c>
      <c r="K3329">
        <f>VLOOKUP(I3329,[1]Key!$A$1:$C$72,3,FALSE)</f>
        <v>-87.885319999999993</v>
      </c>
      <c r="L3329" t="s">
        <v>44</v>
      </c>
      <c r="M3329">
        <f>VLOOKUP(L3329,[1]Key!$A$1:$C$72,2,FALSE)</f>
        <v>43.045712999999999</v>
      </c>
      <c r="N3329">
        <f>VLOOKUP(L3329,[1]Key!$A$1:$C$72,3,FALSE)</f>
        <v>-87.899756999999994</v>
      </c>
      <c r="O3329">
        <v>16</v>
      </c>
      <c r="P3329">
        <v>0</v>
      </c>
      <c r="Q3329">
        <v>2.4</v>
      </c>
      <c r="R3329">
        <v>2.2999999999999998</v>
      </c>
      <c r="S3329">
        <v>96</v>
      </c>
      <c r="T3329">
        <f t="shared" si="459"/>
        <v>-1</v>
      </c>
      <c r="U3329" s="1">
        <v>42785</v>
      </c>
      <c r="V3329" s="13">
        <f t="shared" si="460"/>
        <v>42767</v>
      </c>
      <c r="W3329" s="14">
        <f t="shared" si="461"/>
        <v>42785</v>
      </c>
      <c r="X3329" s="1" t="str">
        <f t="shared" si="462"/>
        <v>Sunday</v>
      </c>
      <c r="Y3329" s="2">
        <v>0.6937037037037036</v>
      </c>
      <c r="Z3329" s="2">
        <f t="shared" si="463"/>
        <v>0.70833333333333326</v>
      </c>
      <c r="AA3329">
        <f>1</f>
        <v>1</v>
      </c>
      <c r="AB3329" s="1">
        <v>42785</v>
      </c>
      <c r="AC3329" s="13">
        <f t="shared" si="464"/>
        <v>42767</v>
      </c>
      <c r="AD3329" s="14">
        <f t="shared" si="465"/>
        <v>42785</v>
      </c>
      <c r="AE3329" s="1" t="str">
        <f t="shared" si="466"/>
        <v>Sunday</v>
      </c>
      <c r="AF3329" s="2">
        <v>0.70427083333333329</v>
      </c>
      <c r="AG3329" s="2">
        <f t="shared" si="467"/>
        <v>0.70833333333333326</v>
      </c>
      <c r="AH3329" t="s">
        <v>27</v>
      </c>
    </row>
    <row r="3330" spans="1:34" x14ac:dyDescent="0.2">
      <c r="A3330">
        <v>1407702</v>
      </c>
      <c r="B3330" t="s">
        <v>20</v>
      </c>
      <c r="C3330" t="s">
        <v>28</v>
      </c>
      <c r="D3330" t="s">
        <v>22</v>
      </c>
      <c r="E3330">
        <v>53202</v>
      </c>
      <c r="F3330" t="s">
        <v>23</v>
      </c>
      <c r="G3330" t="s">
        <v>24</v>
      </c>
      <c r="H3330">
        <v>5570</v>
      </c>
      <c r="I3330" t="s">
        <v>77</v>
      </c>
      <c r="J3330">
        <f>VLOOKUP(I3330,[1]Key!$A$1:$C$72,2,FALSE)</f>
        <v>43.074655999999997</v>
      </c>
      <c r="K3330">
        <f>VLOOKUP(I3330,[1]Key!$A$1:$C$72,3,FALSE)</f>
        <v>-87.889011999999994</v>
      </c>
      <c r="L3330" t="s">
        <v>87</v>
      </c>
      <c r="M3330">
        <f>VLOOKUP(L3330,[1]Key!$A$1:$C$72,2,FALSE)</f>
        <v>43.077359999999999</v>
      </c>
      <c r="N3330">
        <f>VLOOKUP(L3330,[1]Key!$A$1:$C$72,3,FALSE)</f>
        <v>-87.880769999999998</v>
      </c>
      <c r="O3330">
        <v>5</v>
      </c>
      <c r="P3330">
        <v>0</v>
      </c>
      <c r="Q3330">
        <v>0.8</v>
      </c>
      <c r="R3330">
        <v>0.7</v>
      </c>
      <c r="S3330">
        <v>30</v>
      </c>
      <c r="T3330">
        <f t="shared" ref="T3330:T3393" si="468">-1</f>
        <v>-1</v>
      </c>
      <c r="U3330" s="1">
        <v>42785</v>
      </c>
      <c r="V3330" s="13">
        <f t="shared" ref="V3330:V3393" si="469">DATE(YEAR(U3330), MONTH(U3330), 1)</f>
        <v>42767</v>
      </c>
      <c r="W3330" s="14">
        <f t="shared" ref="W3330:W3393" si="470">U3330</f>
        <v>42785</v>
      </c>
      <c r="X3330" s="1" t="str">
        <f t="shared" ref="X3330:X3393" si="471">TEXT(W3330,"dddd")</f>
        <v>Sunday</v>
      </c>
      <c r="Y3330" s="2">
        <v>0.71906250000000005</v>
      </c>
      <c r="Z3330" s="2">
        <f t="shared" ref="Z3330:Z3393" si="472">MROUND(Y3330, "1:00")</f>
        <v>0.70833333333333326</v>
      </c>
      <c r="AA3330">
        <f>1</f>
        <v>1</v>
      </c>
      <c r="AB3330" s="1">
        <v>42785</v>
      </c>
      <c r="AC3330" s="13">
        <f t="shared" ref="AC3330:AC3393" si="473">DATE(YEAR(AB3330), MONTH(AB3330), 1)</f>
        <v>42767</v>
      </c>
      <c r="AD3330" s="14">
        <f t="shared" ref="AD3330:AD3393" si="474">AB3330</f>
        <v>42785</v>
      </c>
      <c r="AE3330" s="1" t="str">
        <f t="shared" ref="AE3330:AE3393" si="475">TEXT(AD3330,"dddd")</f>
        <v>Sunday</v>
      </c>
      <c r="AF3330" s="2">
        <v>0.72248842592592588</v>
      </c>
      <c r="AG3330" s="2">
        <f t="shared" ref="AG3330:AG3393" si="476">MROUND(AF3330, "1:00")</f>
        <v>0.70833333333333326</v>
      </c>
      <c r="AH3330" t="s">
        <v>27</v>
      </c>
    </row>
    <row r="3331" spans="1:34" x14ac:dyDescent="0.2">
      <c r="A3331">
        <v>1010620</v>
      </c>
      <c r="B3331" t="s">
        <v>20</v>
      </c>
      <c r="C3331" t="s">
        <v>28</v>
      </c>
      <c r="D3331" t="s">
        <v>22</v>
      </c>
      <c r="E3331">
        <v>53202</v>
      </c>
      <c r="F3331" t="s">
        <v>23</v>
      </c>
      <c r="G3331" t="s">
        <v>24</v>
      </c>
      <c r="H3331">
        <v>214</v>
      </c>
      <c r="I3331" t="s">
        <v>67</v>
      </c>
      <c r="J3331">
        <f>VLOOKUP(I3331,[1]Key!$A$1:$C$72,2,FALSE)</f>
        <v>43.074890000000003</v>
      </c>
      <c r="K3331">
        <f>VLOOKUP(I3331,[1]Key!$A$1:$C$72,3,FALSE)</f>
        <v>-87.882810000000006</v>
      </c>
      <c r="L3331" t="s">
        <v>69</v>
      </c>
      <c r="M3331">
        <f>VLOOKUP(L3331,[1]Key!$A$1:$C$72,2,FALSE)</f>
        <v>43.048200000000001</v>
      </c>
      <c r="N3331">
        <f>VLOOKUP(L3331,[1]Key!$A$1:$C$72,3,FALSE)</f>
        <v>-87.900859999999994</v>
      </c>
      <c r="O3331">
        <v>15</v>
      </c>
      <c r="P3331">
        <v>0</v>
      </c>
      <c r="Q3331">
        <v>2.2999999999999998</v>
      </c>
      <c r="R3331">
        <v>2.1</v>
      </c>
      <c r="S3331">
        <v>90</v>
      </c>
      <c r="T3331">
        <f t="shared" si="468"/>
        <v>-1</v>
      </c>
      <c r="U3331" s="1">
        <v>42785</v>
      </c>
      <c r="V3331" s="13">
        <f t="shared" si="469"/>
        <v>42767</v>
      </c>
      <c r="W3331" s="14">
        <f t="shared" si="470"/>
        <v>42785</v>
      </c>
      <c r="X3331" s="1" t="str">
        <f t="shared" si="471"/>
        <v>Sunday</v>
      </c>
      <c r="Y3331" s="2">
        <v>0.73255787037037035</v>
      </c>
      <c r="Z3331" s="2">
        <f t="shared" si="472"/>
        <v>0.75</v>
      </c>
      <c r="AA3331">
        <f>1</f>
        <v>1</v>
      </c>
      <c r="AB3331" s="1">
        <v>42785</v>
      </c>
      <c r="AC3331" s="13">
        <f t="shared" si="473"/>
        <v>42767</v>
      </c>
      <c r="AD3331" s="14">
        <f t="shared" si="474"/>
        <v>42785</v>
      </c>
      <c r="AE3331" s="1" t="str">
        <f t="shared" si="475"/>
        <v>Sunday</v>
      </c>
      <c r="AF3331" s="2">
        <v>0.74280092592592595</v>
      </c>
      <c r="AG3331" s="2">
        <f t="shared" si="476"/>
        <v>0.75</v>
      </c>
      <c r="AH3331" t="s">
        <v>27</v>
      </c>
    </row>
    <row r="3332" spans="1:34" x14ac:dyDescent="0.2">
      <c r="A3332">
        <v>1360313</v>
      </c>
      <c r="B3332" t="s">
        <v>20</v>
      </c>
      <c r="C3332" t="s">
        <v>127</v>
      </c>
      <c r="D3332" t="s">
        <v>22</v>
      </c>
      <c r="E3332">
        <v>53158</v>
      </c>
      <c r="F3332" t="s">
        <v>23</v>
      </c>
      <c r="G3332" t="s">
        <v>24</v>
      </c>
      <c r="H3332">
        <v>11147</v>
      </c>
      <c r="I3332" t="s">
        <v>77</v>
      </c>
      <c r="J3332">
        <f>VLOOKUP(I3332,[1]Key!$A$1:$C$72,2,FALSE)</f>
        <v>43.074655999999997</v>
      </c>
      <c r="K3332">
        <f>VLOOKUP(I3332,[1]Key!$A$1:$C$72,3,FALSE)</f>
        <v>-87.889011999999994</v>
      </c>
      <c r="L3332" t="s">
        <v>63</v>
      </c>
      <c r="M3332">
        <f>VLOOKUP(L3332,[1]Key!$A$1:$C$72,2,FALSE)</f>
        <v>43.078530000000001</v>
      </c>
      <c r="N3332">
        <f>VLOOKUP(L3332,[1]Key!$A$1:$C$72,3,FALSE)</f>
        <v>-87.882620000000003</v>
      </c>
      <c r="O3332">
        <v>4</v>
      </c>
      <c r="P3332">
        <v>0</v>
      </c>
      <c r="Q3332">
        <v>0.6</v>
      </c>
      <c r="R3332">
        <v>0.6</v>
      </c>
      <c r="S3332">
        <v>24</v>
      </c>
      <c r="T3332">
        <f t="shared" si="468"/>
        <v>-1</v>
      </c>
      <c r="U3332" s="1">
        <v>42785</v>
      </c>
      <c r="V3332" s="13">
        <f t="shared" si="469"/>
        <v>42767</v>
      </c>
      <c r="W3332" s="14">
        <f t="shared" si="470"/>
        <v>42785</v>
      </c>
      <c r="X3332" s="1" t="str">
        <f t="shared" si="471"/>
        <v>Sunday</v>
      </c>
      <c r="Y3332" s="2">
        <v>0.77500000000000002</v>
      </c>
      <c r="Z3332" s="2">
        <f t="shared" si="472"/>
        <v>0.79166666666666663</v>
      </c>
      <c r="AA3332">
        <f>1</f>
        <v>1</v>
      </c>
      <c r="AB3332" s="1">
        <v>42785</v>
      </c>
      <c r="AC3332" s="13">
        <f t="shared" si="473"/>
        <v>42767</v>
      </c>
      <c r="AD3332" s="14">
        <f t="shared" si="474"/>
        <v>42785</v>
      </c>
      <c r="AE3332" s="1" t="str">
        <f t="shared" si="475"/>
        <v>Sunday</v>
      </c>
      <c r="AF3332" s="2">
        <v>0.77798611111111116</v>
      </c>
      <c r="AG3332" s="2">
        <f t="shared" si="476"/>
        <v>0.79166666666666663</v>
      </c>
      <c r="AH3332" t="s">
        <v>27</v>
      </c>
    </row>
    <row r="3333" spans="1:34" x14ac:dyDescent="0.2">
      <c r="A3333">
        <v>1378810</v>
      </c>
      <c r="B3333" t="s">
        <v>20</v>
      </c>
      <c r="C3333" t="s">
        <v>100</v>
      </c>
      <c r="D3333" t="s">
        <v>22</v>
      </c>
      <c r="E3333">
        <v>53211</v>
      </c>
      <c r="F3333" t="s">
        <v>23</v>
      </c>
      <c r="G3333" t="s">
        <v>24</v>
      </c>
      <c r="H3333">
        <v>5442</v>
      </c>
      <c r="I3333" t="s">
        <v>60</v>
      </c>
      <c r="J3333">
        <f>VLOOKUP(I3333,[1]Key!$A$1:$C$72,2,FALSE)</f>
        <v>43.066893999999998</v>
      </c>
      <c r="K3333">
        <f>VLOOKUP(I3333,[1]Key!$A$1:$C$72,3,FALSE)</f>
        <v>-87.877936000000005</v>
      </c>
      <c r="L3333" t="s">
        <v>87</v>
      </c>
      <c r="M3333">
        <f>VLOOKUP(L3333,[1]Key!$A$1:$C$72,2,FALSE)</f>
        <v>43.077359999999999</v>
      </c>
      <c r="N3333">
        <f>VLOOKUP(L3333,[1]Key!$A$1:$C$72,3,FALSE)</f>
        <v>-87.880769999999998</v>
      </c>
      <c r="O3333">
        <v>4</v>
      </c>
      <c r="P3333">
        <v>0</v>
      </c>
      <c r="Q3333">
        <v>0.6</v>
      </c>
      <c r="R3333">
        <v>0.6</v>
      </c>
      <c r="S3333">
        <v>24</v>
      </c>
      <c r="T3333">
        <f t="shared" si="468"/>
        <v>-1</v>
      </c>
      <c r="U3333" s="1">
        <v>42785</v>
      </c>
      <c r="V3333" s="13">
        <f t="shared" si="469"/>
        <v>42767</v>
      </c>
      <c r="W3333" s="14">
        <f t="shared" si="470"/>
        <v>42785</v>
      </c>
      <c r="X3333" s="1" t="str">
        <f t="shared" si="471"/>
        <v>Sunday</v>
      </c>
      <c r="Y3333" s="2">
        <v>0.89244212962962965</v>
      </c>
      <c r="Z3333" s="2">
        <f t="shared" si="472"/>
        <v>0.875</v>
      </c>
      <c r="AA3333">
        <f>1</f>
        <v>1</v>
      </c>
      <c r="AB3333" s="1">
        <v>42785</v>
      </c>
      <c r="AC3333" s="13">
        <f t="shared" si="473"/>
        <v>42767</v>
      </c>
      <c r="AD3333" s="14">
        <f t="shared" si="474"/>
        <v>42785</v>
      </c>
      <c r="AE3333" s="1" t="str">
        <f t="shared" si="475"/>
        <v>Sunday</v>
      </c>
      <c r="AF3333" s="2">
        <v>0.89575231481481488</v>
      </c>
      <c r="AG3333" s="2">
        <f t="shared" si="476"/>
        <v>0.875</v>
      </c>
      <c r="AH3333" t="s">
        <v>27</v>
      </c>
    </row>
    <row r="3334" spans="1:34" x14ac:dyDescent="0.2">
      <c r="A3334">
        <v>1255543</v>
      </c>
      <c r="B3334" t="s">
        <v>20</v>
      </c>
      <c r="C3334" t="s">
        <v>117</v>
      </c>
      <c r="D3334" t="s">
        <v>22</v>
      </c>
      <c r="E3334">
        <v>53105</v>
      </c>
      <c r="F3334" t="s">
        <v>23</v>
      </c>
      <c r="G3334" t="s">
        <v>97</v>
      </c>
      <c r="H3334">
        <v>185</v>
      </c>
      <c r="I3334" t="s">
        <v>81</v>
      </c>
      <c r="J3334">
        <f>VLOOKUP(I3334,[1]Key!$A$1:$C$72,2,FALSE)</f>
        <v>43.06033</v>
      </c>
      <c r="K3334">
        <f>VLOOKUP(I3334,[1]Key!$A$1:$C$72,3,FALSE)</f>
        <v>-87.89546</v>
      </c>
      <c r="L3334" t="s">
        <v>62</v>
      </c>
      <c r="M3334">
        <f>VLOOKUP(L3334,[1]Key!$A$1:$C$72,2,FALSE)</f>
        <v>43.058010000000003</v>
      </c>
      <c r="N3334">
        <f>VLOOKUP(L3334,[1]Key!$A$1:$C$72,3,FALSE)</f>
        <v>-87.877300000000005</v>
      </c>
      <c r="O3334">
        <v>11</v>
      </c>
      <c r="P3334">
        <v>0</v>
      </c>
      <c r="Q3334">
        <v>1.7</v>
      </c>
      <c r="R3334">
        <v>1.6</v>
      </c>
      <c r="S3334">
        <v>66</v>
      </c>
      <c r="T3334">
        <f t="shared" si="468"/>
        <v>-1</v>
      </c>
      <c r="U3334" s="1">
        <v>42786</v>
      </c>
      <c r="V3334" s="13">
        <f t="shared" si="469"/>
        <v>42767</v>
      </c>
      <c r="W3334" s="14">
        <f t="shared" si="470"/>
        <v>42786</v>
      </c>
      <c r="X3334" s="1" t="str">
        <f t="shared" si="471"/>
        <v>Monday</v>
      </c>
      <c r="Y3334" s="2">
        <v>4.0833333333333333E-2</v>
      </c>
      <c r="Z3334" s="2">
        <f t="shared" si="472"/>
        <v>4.1666666666666664E-2</v>
      </c>
      <c r="AA3334">
        <f>1</f>
        <v>1</v>
      </c>
      <c r="AB3334" s="1">
        <v>42786</v>
      </c>
      <c r="AC3334" s="13">
        <f t="shared" si="473"/>
        <v>42767</v>
      </c>
      <c r="AD3334" s="14">
        <f t="shared" si="474"/>
        <v>42786</v>
      </c>
      <c r="AE3334" s="1" t="str">
        <f t="shared" si="475"/>
        <v>Monday</v>
      </c>
      <c r="AF3334" s="2">
        <v>4.8078703703703707E-2</v>
      </c>
      <c r="AG3334" s="2">
        <f t="shared" si="476"/>
        <v>4.1666666666666664E-2</v>
      </c>
      <c r="AH3334" t="s">
        <v>27</v>
      </c>
    </row>
    <row r="3335" spans="1:34" x14ac:dyDescent="0.2">
      <c r="A3335">
        <v>1154367</v>
      </c>
      <c r="B3335" t="s">
        <v>20</v>
      </c>
      <c r="C3335" t="s">
        <v>28</v>
      </c>
      <c r="D3335" t="s">
        <v>22</v>
      </c>
      <c r="E3335">
        <v>53202</v>
      </c>
      <c r="F3335" t="s">
        <v>23</v>
      </c>
      <c r="G3335" t="s">
        <v>24</v>
      </c>
      <c r="H3335">
        <v>5473</v>
      </c>
      <c r="I3335" t="s">
        <v>69</v>
      </c>
      <c r="J3335">
        <f>VLOOKUP(I3335,[1]Key!$A$1:$C$72,2,FALSE)</f>
        <v>43.048200000000001</v>
      </c>
      <c r="K3335">
        <f>VLOOKUP(I3335,[1]Key!$A$1:$C$72,3,FALSE)</f>
        <v>-87.900859999999994</v>
      </c>
      <c r="L3335" t="s">
        <v>41</v>
      </c>
      <c r="M3335">
        <f>VLOOKUP(L3335,[1]Key!$A$1:$C$72,2,FALSE)</f>
        <v>43.04824</v>
      </c>
      <c r="N3335">
        <f>VLOOKUP(L3335,[1]Key!$A$1:$C$72,3,FALSE)</f>
        <v>-87.904970000000006</v>
      </c>
      <c r="O3335">
        <v>3</v>
      </c>
      <c r="P3335">
        <v>0</v>
      </c>
      <c r="Q3335">
        <v>0.5</v>
      </c>
      <c r="R3335">
        <v>0.4</v>
      </c>
      <c r="S3335">
        <v>18</v>
      </c>
      <c r="T3335">
        <f t="shared" si="468"/>
        <v>-1</v>
      </c>
      <c r="U3335" s="1">
        <v>42786</v>
      </c>
      <c r="V3335" s="13">
        <f t="shared" si="469"/>
        <v>42767</v>
      </c>
      <c r="W3335" s="14">
        <f t="shared" si="470"/>
        <v>42786</v>
      </c>
      <c r="X3335" s="1" t="str">
        <f t="shared" si="471"/>
        <v>Monday</v>
      </c>
      <c r="Y3335" s="2">
        <v>0.40383101851851855</v>
      </c>
      <c r="Z3335" s="2">
        <f t="shared" si="472"/>
        <v>0.41666666666666663</v>
      </c>
      <c r="AA3335">
        <f>1</f>
        <v>1</v>
      </c>
      <c r="AB3335" s="1">
        <v>42786</v>
      </c>
      <c r="AC3335" s="13">
        <f t="shared" si="473"/>
        <v>42767</v>
      </c>
      <c r="AD3335" s="14">
        <f t="shared" si="474"/>
        <v>42786</v>
      </c>
      <c r="AE3335" s="1" t="str">
        <f t="shared" si="475"/>
        <v>Monday</v>
      </c>
      <c r="AF3335" s="2">
        <v>0.40613425925925922</v>
      </c>
      <c r="AG3335" s="2">
        <f t="shared" si="476"/>
        <v>0.41666666666666663</v>
      </c>
      <c r="AH3335" t="s">
        <v>27</v>
      </c>
    </row>
    <row r="3336" spans="1:34" x14ac:dyDescent="0.2">
      <c r="A3336">
        <v>717793</v>
      </c>
      <c r="B3336" t="s">
        <v>20</v>
      </c>
      <c r="C3336" t="s">
        <v>28</v>
      </c>
      <c r="D3336" t="s">
        <v>22</v>
      </c>
      <c r="E3336">
        <v>53202</v>
      </c>
      <c r="F3336" t="s">
        <v>23</v>
      </c>
      <c r="G3336" t="s">
        <v>24</v>
      </c>
      <c r="H3336">
        <v>993</v>
      </c>
      <c r="I3336" t="s">
        <v>31</v>
      </c>
      <c r="J3336">
        <f>VLOOKUP(I3336,[1]Key!$A$1:$C$72,2,FALSE)</f>
        <v>43.03519</v>
      </c>
      <c r="K3336">
        <f>VLOOKUP(I3336,[1]Key!$A$1:$C$72,3,FALSE)</f>
        <v>-87.907390000000007</v>
      </c>
      <c r="L3336" t="s">
        <v>39</v>
      </c>
      <c r="M3336">
        <f>VLOOKUP(L3336,[1]Key!$A$1:$C$72,2,FALSE)</f>
        <v>43.03913</v>
      </c>
      <c r="N3336">
        <f>VLOOKUP(L3336,[1]Key!$A$1:$C$72,3,FALSE)</f>
        <v>-87.916150000000002</v>
      </c>
      <c r="O3336">
        <v>8</v>
      </c>
      <c r="P3336">
        <v>0</v>
      </c>
      <c r="Q3336">
        <v>1.2</v>
      </c>
      <c r="R3336">
        <v>1.1000000000000001</v>
      </c>
      <c r="S3336">
        <v>48</v>
      </c>
      <c r="T3336">
        <f t="shared" si="468"/>
        <v>-1</v>
      </c>
      <c r="U3336" s="1">
        <v>42786</v>
      </c>
      <c r="V3336" s="13">
        <f t="shared" si="469"/>
        <v>42767</v>
      </c>
      <c r="W3336" s="14">
        <f t="shared" si="470"/>
        <v>42786</v>
      </c>
      <c r="X3336" s="1" t="str">
        <f t="shared" si="471"/>
        <v>Monday</v>
      </c>
      <c r="Y3336" s="2">
        <v>0.42026620370370371</v>
      </c>
      <c r="Z3336" s="2">
        <f t="shared" si="472"/>
        <v>0.41666666666666663</v>
      </c>
      <c r="AA3336">
        <f>1</f>
        <v>1</v>
      </c>
      <c r="AB3336" s="1">
        <v>42786</v>
      </c>
      <c r="AC3336" s="13">
        <f t="shared" si="473"/>
        <v>42767</v>
      </c>
      <c r="AD3336" s="14">
        <f t="shared" si="474"/>
        <v>42786</v>
      </c>
      <c r="AE3336" s="1" t="str">
        <f t="shared" si="475"/>
        <v>Monday</v>
      </c>
      <c r="AF3336" s="2">
        <v>0.42592592592592587</v>
      </c>
      <c r="AG3336" s="2">
        <f t="shared" si="476"/>
        <v>0.41666666666666663</v>
      </c>
      <c r="AH3336" t="s">
        <v>27</v>
      </c>
    </row>
    <row r="3337" spans="1:34" x14ac:dyDescent="0.2">
      <c r="A3337">
        <v>1179984</v>
      </c>
      <c r="B3337" t="s">
        <v>20</v>
      </c>
      <c r="C3337" t="s">
        <v>180</v>
      </c>
      <c r="D3337" t="s">
        <v>22</v>
      </c>
      <c r="E3337">
        <v>53151</v>
      </c>
      <c r="F3337" t="s">
        <v>23</v>
      </c>
      <c r="G3337" t="s">
        <v>97</v>
      </c>
      <c r="H3337">
        <v>11075</v>
      </c>
      <c r="I3337" t="s">
        <v>63</v>
      </c>
      <c r="J3337">
        <f>VLOOKUP(I3337,[1]Key!$A$1:$C$72,2,FALSE)</f>
        <v>43.078530000000001</v>
      </c>
      <c r="K3337">
        <f>VLOOKUP(I3337,[1]Key!$A$1:$C$72,3,FALSE)</f>
        <v>-87.882620000000003</v>
      </c>
      <c r="L3337" t="s">
        <v>93</v>
      </c>
      <c r="M3337">
        <f>VLOOKUP(L3337,[1]Key!$A$1:$C$72,2,FALSE)</f>
        <v>43.069021999999997</v>
      </c>
      <c r="N3337">
        <f>VLOOKUP(L3337,[1]Key!$A$1:$C$72,3,FALSE)</f>
        <v>-87.887940999999998</v>
      </c>
      <c r="O3337">
        <v>5</v>
      </c>
      <c r="P3337">
        <v>0</v>
      </c>
      <c r="Q3337">
        <v>0.8</v>
      </c>
      <c r="R3337">
        <v>0.7</v>
      </c>
      <c r="S3337">
        <v>30</v>
      </c>
      <c r="T3337">
        <f t="shared" si="468"/>
        <v>-1</v>
      </c>
      <c r="U3337" s="1">
        <v>42786</v>
      </c>
      <c r="V3337" s="13">
        <f t="shared" si="469"/>
        <v>42767</v>
      </c>
      <c r="W3337" s="14">
        <f t="shared" si="470"/>
        <v>42786</v>
      </c>
      <c r="X3337" s="1" t="str">
        <f t="shared" si="471"/>
        <v>Monday</v>
      </c>
      <c r="Y3337" s="2">
        <v>0.45074074074074072</v>
      </c>
      <c r="Z3337" s="2">
        <f t="shared" si="472"/>
        <v>0.45833333333333331</v>
      </c>
      <c r="AA3337">
        <f>1</f>
        <v>1</v>
      </c>
      <c r="AB3337" s="1">
        <v>42786</v>
      </c>
      <c r="AC3337" s="13">
        <f t="shared" si="473"/>
        <v>42767</v>
      </c>
      <c r="AD3337" s="14">
        <f t="shared" si="474"/>
        <v>42786</v>
      </c>
      <c r="AE3337" s="1" t="str">
        <f t="shared" si="475"/>
        <v>Monday</v>
      </c>
      <c r="AF3337" s="2">
        <v>0.45444444444444443</v>
      </c>
      <c r="AG3337" s="2">
        <f t="shared" si="476"/>
        <v>0.45833333333333331</v>
      </c>
      <c r="AH3337" t="s">
        <v>27</v>
      </c>
    </row>
    <row r="3338" spans="1:34" x14ac:dyDescent="0.2">
      <c r="A3338">
        <v>717793</v>
      </c>
      <c r="B3338" t="s">
        <v>20</v>
      </c>
      <c r="C3338" t="s">
        <v>28</v>
      </c>
      <c r="D3338" t="s">
        <v>22</v>
      </c>
      <c r="E3338">
        <v>53202</v>
      </c>
      <c r="F3338" t="s">
        <v>23</v>
      </c>
      <c r="G3338" t="s">
        <v>24</v>
      </c>
      <c r="H3338">
        <v>993</v>
      </c>
      <c r="I3338" t="s">
        <v>39</v>
      </c>
      <c r="J3338">
        <f>VLOOKUP(I3338,[1]Key!$A$1:$C$72,2,FALSE)</f>
        <v>43.03913</v>
      </c>
      <c r="K3338">
        <f>VLOOKUP(I3338,[1]Key!$A$1:$C$72,3,FALSE)</f>
        <v>-87.916150000000002</v>
      </c>
      <c r="L3338" t="s">
        <v>31</v>
      </c>
      <c r="M3338">
        <f>VLOOKUP(L3338,[1]Key!$A$1:$C$72,2,FALSE)</f>
        <v>43.03519</v>
      </c>
      <c r="N3338">
        <f>VLOOKUP(L3338,[1]Key!$A$1:$C$72,3,FALSE)</f>
        <v>-87.907390000000007</v>
      </c>
      <c r="O3338">
        <v>9</v>
      </c>
      <c r="P3338">
        <v>0</v>
      </c>
      <c r="Q3338">
        <v>1.4</v>
      </c>
      <c r="R3338">
        <v>1.3</v>
      </c>
      <c r="S3338">
        <v>54</v>
      </c>
      <c r="T3338">
        <f t="shared" si="468"/>
        <v>-1</v>
      </c>
      <c r="U3338" s="1">
        <v>42786</v>
      </c>
      <c r="V3338" s="13">
        <f t="shared" si="469"/>
        <v>42767</v>
      </c>
      <c r="W3338" s="14">
        <f t="shared" si="470"/>
        <v>42786</v>
      </c>
      <c r="X3338" s="1" t="str">
        <f t="shared" si="471"/>
        <v>Monday</v>
      </c>
      <c r="Y3338" s="2">
        <v>0.45856481481481487</v>
      </c>
      <c r="Z3338" s="2">
        <f t="shared" si="472"/>
        <v>0.45833333333333331</v>
      </c>
      <c r="AA3338">
        <f>1</f>
        <v>1</v>
      </c>
      <c r="AB3338" s="1">
        <v>42786</v>
      </c>
      <c r="AC3338" s="13">
        <f t="shared" si="473"/>
        <v>42767</v>
      </c>
      <c r="AD3338" s="14">
        <f t="shared" si="474"/>
        <v>42786</v>
      </c>
      <c r="AE3338" s="1" t="str">
        <f t="shared" si="475"/>
        <v>Monday</v>
      </c>
      <c r="AF3338" s="2">
        <v>0.4647222222222222</v>
      </c>
      <c r="AG3338" s="2">
        <f t="shared" si="476"/>
        <v>0.45833333333333331</v>
      </c>
      <c r="AH3338" t="s">
        <v>27</v>
      </c>
    </row>
    <row r="3339" spans="1:34" x14ac:dyDescent="0.2">
      <c r="A3339">
        <v>1280631</v>
      </c>
      <c r="B3339" t="s">
        <v>20</v>
      </c>
      <c r="C3339" t="s">
        <v>28</v>
      </c>
      <c r="D3339" t="s">
        <v>22</v>
      </c>
      <c r="E3339">
        <v>53202</v>
      </c>
      <c r="F3339" t="s">
        <v>23</v>
      </c>
      <c r="G3339" t="s">
        <v>24</v>
      </c>
      <c r="H3339">
        <v>11153</v>
      </c>
      <c r="I3339" t="s">
        <v>32</v>
      </c>
      <c r="J3339">
        <f>VLOOKUP(I3339,[1]Key!$A$1:$C$72,2,FALSE)</f>
        <v>43.038719999999998</v>
      </c>
      <c r="K3339">
        <f>VLOOKUP(I3339,[1]Key!$A$1:$C$72,3,FALSE)</f>
        <v>-87.905339999999995</v>
      </c>
      <c r="L3339" t="s">
        <v>39</v>
      </c>
      <c r="M3339">
        <f>VLOOKUP(L3339,[1]Key!$A$1:$C$72,2,FALSE)</f>
        <v>43.03913</v>
      </c>
      <c r="N3339">
        <f>VLOOKUP(L3339,[1]Key!$A$1:$C$72,3,FALSE)</f>
        <v>-87.916150000000002</v>
      </c>
      <c r="O3339">
        <v>5</v>
      </c>
      <c r="P3339">
        <v>0</v>
      </c>
      <c r="Q3339">
        <v>0.8</v>
      </c>
      <c r="R3339">
        <v>0.7</v>
      </c>
      <c r="S3339">
        <v>30</v>
      </c>
      <c r="T3339">
        <f t="shared" si="468"/>
        <v>-1</v>
      </c>
      <c r="U3339" s="1">
        <v>42786</v>
      </c>
      <c r="V3339" s="13">
        <f t="shared" si="469"/>
        <v>42767</v>
      </c>
      <c r="W3339" s="14">
        <f t="shared" si="470"/>
        <v>42786</v>
      </c>
      <c r="X3339" s="1" t="str">
        <f t="shared" si="471"/>
        <v>Monday</v>
      </c>
      <c r="Y3339" s="2">
        <v>0.50415509259259261</v>
      </c>
      <c r="Z3339" s="2">
        <f t="shared" si="472"/>
        <v>0.5</v>
      </c>
      <c r="AA3339">
        <f>1</f>
        <v>1</v>
      </c>
      <c r="AB3339" s="1">
        <v>42786</v>
      </c>
      <c r="AC3339" s="13">
        <f t="shared" si="473"/>
        <v>42767</v>
      </c>
      <c r="AD3339" s="14">
        <f t="shared" si="474"/>
        <v>42786</v>
      </c>
      <c r="AE3339" s="1" t="str">
        <f t="shared" si="475"/>
        <v>Monday</v>
      </c>
      <c r="AF3339" s="2">
        <v>0.50709490740740748</v>
      </c>
      <c r="AG3339" s="2">
        <f t="shared" si="476"/>
        <v>0.5</v>
      </c>
      <c r="AH3339" t="s">
        <v>27</v>
      </c>
    </row>
    <row r="3340" spans="1:34" x14ac:dyDescent="0.2">
      <c r="A3340">
        <v>1152387</v>
      </c>
      <c r="B3340" t="s">
        <v>20</v>
      </c>
      <c r="C3340" t="s">
        <v>28</v>
      </c>
      <c r="D3340" t="s">
        <v>22</v>
      </c>
      <c r="E3340">
        <v>53211</v>
      </c>
      <c r="F3340" t="s">
        <v>23</v>
      </c>
      <c r="G3340" t="s">
        <v>97</v>
      </c>
      <c r="H3340">
        <v>2</v>
      </c>
      <c r="I3340" t="s">
        <v>60</v>
      </c>
      <c r="J3340">
        <f>VLOOKUP(I3340,[1]Key!$A$1:$C$72,2,FALSE)</f>
        <v>43.066893999999998</v>
      </c>
      <c r="K3340">
        <f>VLOOKUP(I3340,[1]Key!$A$1:$C$72,3,FALSE)</f>
        <v>-87.877936000000005</v>
      </c>
      <c r="L3340" t="s">
        <v>87</v>
      </c>
      <c r="M3340">
        <f>VLOOKUP(L3340,[1]Key!$A$1:$C$72,2,FALSE)</f>
        <v>43.077359999999999</v>
      </c>
      <c r="N3340">
        <f>VLOOKUP(L3340,[1]Key!$A$1:$C$72,3,FALSE)</f>
        <v>-87.880769999999998</v>
      </c>
      <c r="O3340">
        <v>5</v>
      </c>
      <c r="P3340">
        <v>0</v>
      </c>
      <c r="Q3340">
        <v>0.8</v>
      </c>
      <c r="R3340">
        <v>0.7</v>
      </c>
      <c r="S3340">
        <v>30</v>
      </c>
      <c r="T3340">
        <f t="shared" si="468"/>
        <v>-1</v>
      </c>
      <c r="U3340" s="1">
        <v>42786</v>
      </c>
      <c r="V3340" s="13">
        <f t="shared" si="469"/>
        <v>42767</v>
      </c>
      <c r="W3340" s="14">
        <f t="shared" si="470"/>
        <v>42786</v>
      </c>
      <c r="X3340" s="1" t="str">
        <f t="shared" si="471"/>
        <v>Monday</v>
      </c>
      <c r="Y3340" s="2">
        <v>0.50923611111111111</v>
      </c>
      <c r="Z3340" s="2">
        <f t="shared" si="472"/>
        <v>0.5</v>
      </c>
      <c r="AA3340">
        <f>1</f>
        <v>1</v>
      </c>
      <c r="AB3340" s="1">
        <v>42786</v>
      </c>
      <c r="AC3340" s="13">
        <f t="shared" si="473"/>
        <v>42767</v>
      </c>
      <c r="AD3340" s="14">
        <f t="shared" si="474"/>
        <v>42786</v>
      </c>
      <c r="AE3340" s="1" t="str">
        <f t="shared" si="475"/>
        <v>Monday</v>
      </c>
      <c r="AF3340" s="2">
        <v>0.51267361111111109</v>
      </c>
      <c r="AG3340" s="2">
        <f t="shared" si="476"/>
        <v>0.5</v>
      </c>
      <c r="AH3340" t="s">
        <v>27</v>
      </c>
    </row>
    <row r="3341" spans="1:34" x14ac:dyDescent="0.2">
      <c r="A3341">
        <v>550946</v>
      </c>
      <c r="B3341" t="s">
        <v>20</v>
      </c>
      <c r="C3341" t="s">
        <v>28</v>
      </c>
      <c r="D3341" t="s">
        <v>22</v>
      </c>
      <c r="E3341">
        <v>53202</v>
      </c>
      <c r="F3341" t="s">
        <v>23</v>
      </c>
      <c r="G3341" t="s">
        <v>24</v>
      </c>
      <c r="H3341">
        <v>11</v>
      </c>
      <c r="I3341" t="s">
        <v>31</v>
      </c>
      <c r="J3341">
        <f>VLOOKUP(I3341,[1]Key!$A$1:$C$72,2,FALSE)</f>
        <v>43.03519</v>
      </c>
      <c r="K3341">
        <f>VLOOKUP(I3341,[1]Key!$A$1:$C$72,3,FALSE)</f>
        <v>-87.907390000000007</v>
      </c>
      <c r="L3341" t="s">
        <v>34</v>
      </c>
      <c r="M3341">
        <f>VLOOKUP(L3341,[1]Key!$A$1:$C$72,2,FALSE)</f>
        <v>43.036900000000003</v>
      </c>
      <c r="N3341">
        <f>VLOOKUP(L3341,[1]Key!$A$1:$C$72,3,FALSE)</f>
        <v>-87.89667</v>
      </c>
      <c r="O3341">
        <v>27</v>
      </c>
      <c r="P3341">
        <v>0</v>
      </c>
      <c r="Q3341">
        <v>4.0999999999999996</v>
      </c>
      <c r="R3341">
        <v>3.8</v>
      </c>
      <c r="S3341">
        <v>162</v>
      </c>
      <c r="T3341">
        <f t="shared" si="468"/>
        <v>-1</v>
      </c>
      <c r="U3341" s="1">
        <v>42786</v>
      </c>
      <c r="V3341" s="13">
        <f t="shared" si="469"/>
        <v>42767</v>
      </c>
      <c r="W3341" s="14">
        <f t="shared" si="470"/>
        <v>42786</v>
      </c>
      <c r="X3341" s="1" t="str">
        <f t="shared" si="471"/>
        <v>Monday</v>
      </c>
      <c r="Y3341" s="2">
        <v>0.54186342592592596</v>
      </c>
      <c r="Z3341" s="2">
        <f t="shared" si="472"/>
        <v>0.54166666666666663</v>
      </c>
      <c r="AA3341">
        <f>1</f>
        <v>1</v>
      </c>
      <c r="AB3341" s="1">
        <v>42786</v>
      </c>
      <c r="AC3341" s="13">
        <f t="shared" si="473"/>
        <v>42767</v>
      </c>
      <c r="AD3341" s="14">
        <f t="shared" si="474"/>
        <v>42786</v>
      </c>
      <c r="AE3341" s="1" t="str">
        <f t="shared" si="475"/>
        <v>Monday</v>
      </c>
      <c r="AF3341" s="2">
        <v>0.56070601851851853</v>
      </c>
      <c r="AG3341" s="2">
        <f t="shared" si="476"/>
        <v>0.54166666666666663</v>
      </c>
      <c r="AH3341" t="s">
        <v>27</v>
      </c>
    </row>
    <row r="3342" spans="1:34" x14ac:dyDescent="0.2">
      <c r="A3342">
        <v>550946</v>
      </c>
      <c r="B3342" t="s">
        <v>20</v>
      </c>
      <c r="C3342" t="s">
        <v>28</v>
      </c>
      <c r="D3342" t="s">
        <v>22</v>
      </c>
      <c r="E3342">
        <v>53202</v>
      </c>
      <c r="F3342" t="s">
        <v>23</v>
      </c>
      <c r="G3342" t="s">
        <v>24</v>
      </c>
      <c r="H3342">
        <v>11</v>
      </c>
      <c r="I3342" t="s">
        <v>34</v>
      </c>
      <c r="J3342">
        <f>VLOOKUP(I3342,[1]Key!$A$1:$C$72,2,FALSE)</f>
        <v>43.036900000000003</v>
      </c>
      <c r="K3342">
        <f>VLOOKUP(I3342,[1]Key!$A$1:$C$72,3,FALSE)</f>
        <v>-87.89667</v>
      </c>
      <c r="L3342" t="s">
        <v>31</v>
      </c>
      <c r="M3342">
        <f>VLOOKUP(L3342,[1]Key!$A$1:$C$72,2,FALSE)</f>
        <v>43.03519</v>
      </c>
      <c r="N3342">
        <f>VLOOKUP(L3342,[1]Key!$A$1:$C$72,3,FALSE)</f>
        <v>-87.907390000000007</v>
      </c>
      <c r="O3342">
        <v>5</v>
      </c>
      <c r="P3342">
        <v>0</v>
      </c>
      <c r="Q3342">
        <v>0.8</v>
      </c>
      <c r="R3342">
        <v>0.7</v>
      </c>
      <c r="S3342">
        <v>30</v>
      </c>
      <c r="T3342">
        <f t="shared" si="468"/>
        <v>-1</v>
      </c>
      <c r="U3342" s="1">
        <v>42786</v>
      </c>
      <c r="V3342" s="13">
        <f t="shared" si="469"/>
        <v>42767</v>
      </c>
      <c r="W3342" s="14">
        <f t="shared" si="470"/>
        <v>42786</v>
      </c>
      <c r="X3342" s="1" t="str">
        <f t="shared" si="471"/>
        <v>Monday</v>
      </c>
      <c r="Y3342" s="2">
        <v>0.56078703703703703</v>
      </c>
      <c r="Z3342" s="2">
        <f t="shared" si="472"/>
        <v>0.54166666666666663</v>
      </c>
      <c r="AA3342">
        <f>1</f>
        <v>1</v>
      </c>
      <c r="AB3342" s="1">
        <v>42786</v>
      </c>
      <c r="AC3342" s="13">
        <f t="shared" si="473"/>
        <v>42767</v>
      </c>
      <c r="AD3342" s="14">
        <f t="shared" si="474"/>
        <v>42786</v>
      </c>
      <c r="AE3342" s="1" t="str">
        <f t="shared" si="475"/>
        <v>Monday</v>
      </c>
      <c r="AF3342" s="2">
        <v>0.56453703703703706</v>
      </c>
      <c r="AG3342" s="2">
        <f t="shared" si="476"/>
        <v>0.58333333333333326</v>
      </c>
      <c r="AH3342" t="s">
        <v>27</v>
      </c>
    </row>
    <row r="3343" spans="1:34" x14ac:dyDescent="0.2">
      <c r="A3343">
        <v>1255543</v>
      </c>
      <c r="B3343" t="s">
        <v>20</v>
      </c>
      <c r="C3343" t="s">
        <v>117</v>
      </c>
      <c r="D3343" t="s">
        <v>22</v>
      </c>
      <c r="E3343">
        <v>53105</v>
      </c>
      <c r="F3343" t="s">
        <v>23</v>
      </c>
      <c r="G3343" t="s">
        <v>97</v>
      </c>
      <c r="H3343">
        <v>307</v>
      </c>
      <c r="I3343" t="s">
        <v>66</v>
      </c>
      <c r="J3343">
        <f>VLOOKUP(I3343,[1]Key!$A$1:$C$72,2,FALSE)</f>
        <v>43.060155999999999</v>
      </c>
      <c r="K3343">
        <f>VLOOKUP(I3343,[1]Key!$A$1:$C$72,3,FALSE)</f>
        <v>-87.881258000000003</v>
      </c>
      <c r="L3343" t="s">
        <v>81</v>
      </c>
      <c r="M3343">
        <f>VLOOKUP(L3343,[1]Key!$A$1:$C$72,2,FALSE)</f>
        <v>43.06033</v>
      </c>
      <c r="N3343">
        <f>VLOOKUP(L3343,[1]Key!$A$1:$C$72,3,FALSE)</f>
        <v>-87.89546</v>
      </c>
      <c r="O3343">
        <v>7</v>
      </c>
      <c r="P3343">
        <v>0</v>
      </c>
      <c r="Q3343">
        <v>1.1000000000000001</v>
      </c>
      <c r="R3343">
        <v>1</v>
      </c>
      <c r="S3343">
        <v>42</v>
      </c>
      <c r="T3343">
        <f t="shared" si="468"/>
        <v>-1</v>
      </c>
      <c r="U3343" s="1">
        <v>42786</v>
      </c>
      <c r="V3343" s="13">
        <f t="shared" si="469"/>
        <v>42767</v>
      </c>
      <c r="W3343" s="14">
        <f t="shared" si="470"/>
        <v>42786</v>
      </c>
      <c r="X3343" s="1" t="str">
        <f t="shared" si="471"/>
        <v>Monday</v>
      </c>
      <c r="Y3343" s="2">
        <v>0.60844907407407411</v>
      </c>
      <c r="Z3343" s="2">
        <f t="shared" si="472"/>
        <v>0.625</v>
      </c>
      <c r="AA3343">
        <f>1</f>
        <v>1</v>
      </c>
      <c r="AB3343" s="1">
        <v>42786</v>
      </c>
      <c r="AC3343" s="13">
        <f t="shared" si="473"/>
        <v>42767</v>
      </c>
      <c r="AD3343" s="14">
        <f t="shared" si="474"/>
        <v>42786</v>
      </c>
      <c r="AE3343" s="1" t="str">
        <f t="shared" si="475"/>
        <v>Monday</v>
      </c>
      <c r="AF3343" s="2">
        <v>0.61387731481481478</v>
      </c>
      <c r="AG3343" s="2">
        <f t="shared" si="476"/>
        <v>0.625</v>
      </c>
      <c r="AH3343" t="s">
        <v>27</v>
      </c>
    </row>
    <row r="3344" spans="1:34" x14ac:dyDescent="0.2">
      <c r="A3344">
        <v>1445188</v>
      </c>
      <c r="B3344" t="s">
        <v>20</v>
      </c>
      <c r="C3344" t="s">
        <v>28</v>
      </c>
      <c r="D3344" t="s">
        <v>22</v>
      </c>
      <c r="E3344">
        <v>53211</v>
      </c>
      <c r="F3344" t="s">
        <v>23</v>
      </c>
      <c r="G3344" t="s">
        <v>24</v>
      </c>
      <c r="H3344">
        <v>5534</v>
      </c>
      <c r="I3344" t="s">
        <v>60</v>
      </c>
      <c r="J3344">
        <f>VLOOKUP(I3344,[1]Key!$A$1:$C$72,2,FALSE)</f>
        <v>43.066893999999998</v>
      </c>
      <c r="K3344">
        <f>VLOOKUP(I3344,[1]Key!$A$1:$C$72,3,FALSE)</f>
        <v>-87.877936000000005</v>
      </c>
      <c r="L3344" t="s">
        <v>60</v>
      </c>
      <c r="M3344">
        <f>VLOOKUP(L3344,[1]Key!$A$1:$C$72,2,FALSE)</f>
        <v>43.066893999999998</v>
      </c>
      <c r="N3344">
        <f>VLOOKUP(L3344,[1]Key!$A$1:$C$72,3,FALSE)</f>
        <v>-87.877936000000005</v>
      </c>
      <c r="O3344">
        <v>4</v>
      </c>
      <c r="P3344">
        <v>0</v>
      </c>
      <c r="Q3344">
        <v>0.6</v>
      </c>
      <c r="R3344">
        <v>0.6</v>
      </c>
      <c r="S3344">
        <v>24</v>
      </c>
      <c r="T3344">
        <f t="shared" si="468"/>
        <v>-1</v>
      </c>
      <c r="U3344" s="1">
        <v>42786</v>
      </c>
      <c r="V3344" s="13">
        <f t="shared" si="469"/>
        <v>42767</v>
      </c>
      <c r="W3344" s="14">
        <f t="shared" si="470"/>
        <v>42786</v>
      </c>
      <c r="X3344" s="1" t="str">
        <f t="shared" si="471"/>
        <v>Monday</v>
      </c>
      <c r="Y3344" s="2">
        <v>0.68899305555555557</v>
      </c>
      <c r="Z3344" s="2">
        <f t="shared" si="472"/>
        <v>0.70833333333333326</v>
      </c>
      <c r="AA3344">
        <f>1</f>
        <v>1</v>
      </c>
      <c r="AB3344" s="1">
        <v>42786</v>
      </c>
      <c r="AC3344" s="13">
        <f t="shared" si="473"/>
        <v>42767</v>
      </c>
      <c r="AD3344" s="14">
        <f t="shared" si="474"/>
        <v>42786</v>
      </c>
      <c r="AE3344" s="1" t="str">
        <f t="shared" si="475"/>
        <v>Monday</v>
      </c>
      <c r="AF3344" s="2">
        <v>0.69223379629629633</v>
      </c>
      <c r="AG3344" s="2">
        <f t="shared" si="476"/>
        <v>0.70833333333333326</v>
      </c>
      <c r="AH3344" t="s">
        <v>35</v>
      </c>
    </row>
    <row r="3345" spans="1:34" x14ac:dyDescent="0.2">
      <c r="A3345">
        <v>1408049</v>
      </c>
      <c r="B3345" t="s">
        <v>20</v>
      </c>
      <c r="C3345" t="s">
        <v>28</v>
      </c>
      <c r="D3345" t="s">
        <v>22</v>
      </c>
      <c r="E3345">
        <v>53202</v>
      </c>
      <c r="F3345" t="s">
        <v>23</v>
      </c>
      <c r="G3345" t="s">
        <v>24</v>
      </c>
      <c r="H3345">
        <v>81</v>
      </c>
      <c r="I3345" t="s">
        <v>40</v>
      </c>
      <c r="J3345">
        <f>VLOOKUP(I3345,[1]Key!$A$1:$C$72,2,FALSE)</f>
        <v>43.031480000000002</v>
      </c>
      <c r="K3345">
        <f>VLOOKUP(I3345,[1]Key!$A$1:$C$72,3,FALSE)</f>
        <v>-87.908169999999998</v>
      </c>
      <c r="L3345" t="s">
        <v>33</v>
      </c>
      <c r="M3345">
        <f>VLOOKUP(L3345,[1]Key!$A$1:$C$72,2,FALSE)</f>
        <v>43.034619999999997</v>
      </c>
      <c r="N3345">
        <f>VLOOKUP(L3345,[1]Key!$A$1:$C$72,3,FALSE)</f>
        <v>-87.917500000000004</v>
      </c>
      <c r="O3345">
        <v>11</v>
      </c>
      <c r="P3345">
        <v>0</v>
      </c>
      <c r="Q3345">
        <v>1.7</v>
      </c>
      <c r="R3345">
        <v>1.6</v>
      </c>
      <c r="S3345">
        <v>66</v>
      </c>
      <c r="T3345">
        <f t="shared" si="468"/>
        <v>-1</v>
      </c>
      <c r="U3345" s="1">
        <v>42787</v>
      </c>
      <c r="V3345" s="13">
        <f t="shared" si="469"/>
        <v>42767</v>
      </c>
      <c r="W3345" s="14">
        <f t="shared" si="470"/>
        <v>42787</v>
      </c>
      <c r="X3345" s="1" t="str">
        <f t="shared" si="471"/>
        <v>Tuesday</v>
      </c>
      <c r="Y3345" s="2">
        <v>0.27368055555555554</v>
      </c>
      <c r="Z3345" s="2">
        <f t="shared" si="472"/>
        <v>0.29166666666666663</v>
      </c>
      <c r="AA3345">
        <f>1</f>
        <v>1</v>
      </c>
      <c r="AB3345" s="1">
        <v>42787</v>
      </c>
      <c r="AC3345" s="13">
        <f t="shared" si="473"/>
        <v>42767</v>
      </c>
      <c r="AD3345" s="14">
        <f t="shared" si="474"/>
        <v>42787</v>
      </c>
      <c r="AE3345" s="1" t="str">
        <f t="shared" si="475"/>
        <v>Tuesday</v>
      </c>
      <c r="AF3345" s="2">
        <v>0.2814814814814815</v>
      </c>
      <c r="AG3345" s="2">
        <f t="shared" si="476"/>
        <v>0.29166666666666663</v>
      </c>
      <c r="AH3345" t="s">
        <v>27</v>
      </c>
    </row>
    <row r="3346" spans="1:34" x14ac:dyDescent="0.2">
      <c r="A3346">
        <v>1154367</v>
      </c>
      <c r="B3346" t="s">
        <v>20</v>
      </c>
      <c r="C3346" t="s">
        <v>28</v>
      </c>
      <c r="D3346" t="s">
        <v>22</v>
      </c>
      <c r="E3346">
        <v>53202</v>
      </c>
      <c r="F3346" t="s">
        <v>23</v>
      </c>
      <c r="G3346" t="s">
        <v>24</v>
      </c>
      <c r="H3346">
        <v>11125</v>
      </c>
      <c r="I3346" t="s">
        <v>32</v>
      </c>
      <c r="J3346">
        <f>VLOOKUP(I3346,[1]Key!$A$1:$C$72,2,FALSE)</f>
        <v>43.038719999999998</v>
      </c>
      <c r="K3346">
        <f>VLOOKUP(I3346,[1]Key!$A$1:$C$72,3,FALSE)</f>
        <v>-87.905339999999995</v>
      </c>
      <c r="L3346" t="s">
        <v>31</v>
      </c>
      <c r="M3346">
        <f>VLOOKUP(L3346,[1]Key!$A$1:$C$72,2,FALSE)</f>
        <v>43.03519</v>
      </c>
      <c r="N3346">
        <f>VLOOKUP(L3346,[1]Key!$A$1:$C$72,3,FALSE)</f>
        <v>-87.907390000000007</v>
      </c>
      <c r="O3346">
        <v>6</v>
      </c>
      <c r="P3346">
        <v>0</v>
      </c>
      <c r="Q3346">
        <v>0.9</v>
      </c>
      <c r="R3346">
        <v>0.9</v>
      </c>
      <c r="S3346">
        <v>36</v>
      </c>
      <c r="T3346">
        <f t="shared" si="468"/>
        <v>-1</v>
      </c>
      <c r="U3346" s="1">
        <v>42787</v>
      </c>
      <c r="V3346" s="13">
        <f t="shared" si="469"/>
        <v>42767</v>
      </c>
      <c r="W3346" s="14">
        <f t="shared" si="470"/>
        <v>42787</v>
      </c>
      <c r="X3346" s="1" t="str">
        <f t="shared" si="471"/>
        <v>Tuesday</v>
      </c>
      <c r="Y3346" s="2">
        <v>0.39047453703703705</v>
      </c>
      <c r="Z3346" s="2">
        <f t="shared" si="472"/>
        <v>0.375</v>
      </c>
      <c r="AA3346">
        <f>1</f>
        <v>1</v>
      </c>
      <c r="AB3346" s="1">
        <v>42787</v>
      </c>
      <c r="AC3346" s="13">
        <f t="shared" si="473"/>
        <v>42767</v>
      </c>
      <c r="AD3346" s="14">
        <f t="shared" si="474"/>
        <v>42787</v>
      </c>
      <c r="AE3346" s="1" t="str">
        <f t="shared" si="475"/>
        <v>Tuesday</v>
      </c>
      <c r="AF3346" s="2">
        <v>0.3949421296296296</v>
      </c>
      <c r="AG3346" s="2">
        <f t="shared" si="476"/>
        <v>0.375</v>
      </c>
      <c r="AH3346" t="s">
        <v>27</v>
      </c>
    </row>
    <row r="3347" spans="1:34" x14ac:dyDescent="0.2">
      <c r="A3347">
        <v>1494109</v>
      </c>
      <c r="B3347" t="s">
        <v>20</v>
      </c>
      <c r="C3347" t="s">
        <v>28</v>
      </c>
      <c r="D3347" t="s">
        <v>22</v>
      </c>
      <c r="E3347">
        <v>53233</v>
      </c>
      <c r="F3347" t="s">
        <v>23</v>
      </c>
      <c r="G3347" t="s">
        <v>24</v>
      </c>
      <c r="H3347">
        <v>5511</v>
      </c>
      <c r="I3347" t="s">
        <v>73</v>
      </c>
      <c r="J3347">
        <f>VLOOKUP(I3347,[1]Key!$A$1:$C$72,2,FALSE)</f>
        <v>43.040349999999997</v>
      </c>
      <c r="K3347">
        <f>VLOOKUP(I3347,[1]Key!$A$1:$C$72,3,FALSE)</f>
        <v>-87.920760000000001</v>
      </c>
      <c r="L3347" t="s">
        <v>44</v>
      </c>
      <c r="M3347">
        <f>VLOOKUP(L3347,[1]Key!$A$1:$C$72,2,FALSE)</f>
        <v>43.045712999999999</v>
      </c>
      <c r="N3347">
        <f>VLOOKUP(L3347,[1]Key!$A$1:$C$72,3,FALSE)</f>
        <v>-87.899756999999994</v>
      </c>
      <c r="O3347">
        <v>13</v>
      </c>
      <c r="P3347">
        <v>0</v>
      </c>
      <c r="Q3347">
        <v>2</v>
      </c>
      <c r="R3347">
        <v>1.9</v>
      </c>
      <c r="S3347">
        <v>78</v>
      </c>
      <c r="T3347">
        <f t="shared" si="468"/>
        <v>-1</v>
      </c>
      <c r="U3347" s="1">
        <v>42787</v>
      </c>
      <c r="V3347" s="13">
        <f t="shared" si="469"/>
        <v>42767</v>
      </c>
      <c r="W3347" s="14">
        <f t="shared" si="470"/>
        <v>42787</v>
      </c>
      <c r="X3347" s="1" t="str">
        <f t="shared" si="471"/>
        <v>Tuesday</v>
      </c>
      <c r="Y3347" s="2">
        <v>0.44337962962962968</v>
      </c>
      <c r="Z3347" s="2">
        <f t="shared" si="472"/>
        <v>0.45833333333333331</v>
      </c>
      <c r="AA3347">
        <f>1</f>
        <v>1</v>
      </c>
      <c r="AB3347" s="1">
        <v>42787</v>
      </c>
      <c r="AC3347" s="13">
        <f t="shared" si="473"/>
        <v>42767</v>
      </c>
      <c r="AD3347" s="14">
        <f t="shared" si="474"/>
        <v>42787</v>
      </c>
      <c r="AE3347" s="1" t="str">
        <f t="shared" si="475"/>
        <v>Tuesday</v>
      </c>
      <c r="AF3347" s="2">
        <v>0.45233796296296297</v>
      </c>
      <c r="AG3347" s="2">
        <f t="shared" si="476"/>
        <v>0.45833333333333331</v>
      </c>
      <c r="AH3347" t="s">
        <v>27</v>
      </c>
    </row>
    <row r="3348" spans="1:34" x14ac:dyDescent="0.2">
      <c r="A3348">
        <v>783916</v>
      </c>
      <c r="B3348" t="s">
        <v>20</v>
      </c>
      <c r="C3348" t="s">
        <v>53</v>
      </c>
      <c r="D3348" t="s">
        <v>46</v>
      </c>
      <c r="E3348">
        <v>60618</v>
      </c>
      <c r="F3348" t="s">
        <v>23</v>
      </c>
      <c r="G3348" t="s">
        <v>24</v>
      </c>
      <c r="H3348">
        <v>21</v>
      </c>
      <c r="I3348" t="s">
        <v>43</v>
      </c>
      <c r="J3348">
        <f>VLOOKUP(I3348,[1]Key!$A$1:$C$72,2,FALSE)</f>
        <v>43.03886</v>
      </c>
      <c r="K3348">
        <f>VLOOKUP(I3348,[1]Key!$A$1:$C$72,3,FALSE)</f>
        <v>-87.902720000000002</v>
      </c>
      <c r="L3348" t="s">
        <v>33</v>
      </c>
      <c r="M3348">
        <f>VLOOKUP(L3348,[1]Key!$A$1:$C$72,2,FALSE)</f>
        <v>43.034619999999997</v>
      </c>
      <c r="N3348">
        <f>VLOOKUP(L3348,[1]Key!$A$1:$C$72,3,FALSE)</f>
        <v>-87.917500000000004</v>
      </c>
      <c r="O3348">
        <v>8</v>
      </c>
      <c r="P3348">
        <v>0</v>
      </c>
      <c r="Q3348">
        <v>1.2</v>
      </c>
      <c r="R3348">
        <v>1.1000000000000001</v>
      </c>
      <c r="S3348">
        <v>48</v>
      </c>
      <c r="T3348">
        <f t="shared" si="468"/>
        <v>-1</v>
      </c>
      <c r="U3348" s="1">
        <v>42787</v>
      </c>
      <c r="V3348" s="13">
        <f t="shared" si="469"/>
        <v>42767</v>
      </c>
      <c r="W3348" s="14">
        <f t="shared" si="470"/>
        <v>42787</v>
      </c>
      <c r="X3348" s="1" t="str">
        <f t="shared" si="471"/>
        <v>Tuesday</v>
      </c>
      <c r="Y3348" s="2">
        <v>0.45030092592592591</v>
      </c>
      <c r="Z3348" s="2">
        <f t="shared" si="472"/>
        <v>0.45833333333333331</v>
      </c>
      <c r="AA3348">
        <f>1</f>
        <v>1</v>
      </c>
      <c r="AB3348" s="1">
        <v>42787</v>
      </c>
      <c r="AC3348" s="13">
        <f t="shared" si="473"/>
        <v>42767</v>
      </c>
      <c r="AD3348" s="14">
        <f t="shared" si="474"/>
        <v>42787</v>
      </c>
      <c r="AE3348" s="1" t="str">
        <f t="shared" si="475"/>
        <v>Tuesday</v>
      </c>
      <c r="AF3348" s="2">
        <v>0.45609953703703704</v>
      </c>
      <c r="AG3348" s="2">
        <f t="shared" si="476"/>
        <v>0.45833333333333331</v>
      </c>
      <c r="AH3348" t="s">
        <v>27</v>
      </c>
    </row>
    <row r="3349" spans="1:34" x14ac:dyDescent="0.2">
      <c r="A3349">
        <v>1154367</v>
      </c>
      <c r="B3349" t="s">
        <v>20</v>
      </c>
      <c r="C3349" t="s">
        <v>28</v>
      </c>
      <c r="D3349" t="s">
        <v>22</v>
      </c>
      <c r="E3349">
        <v>53202</v>
      </c>
      <c r="F3349" t="s">
        <v>23</v>
      </c>
      <c r="G3349" t="s">
        <v>24</v>
      </c>
      <c r="H3349">
        <v>11130</v>
      </c>
      <c r="I3349" t="s">
        <v>36</v>
      </c>
      <c r="J3349">
        <f>VLOOKUP(I3349,[1]Key!$A$1:$C$72,2,FALSE)</f>
        <v>43.038580000000003</v>
      </c>
      <c r="K3349">
        <f>VLOOKUP(I3349,[1]Key!$A$1:$C$72,3,FALSE)</f>
        <v>-87.90934</v>
      </c>
      <c r="L3349" t="s">
        <v>32</v>
      </c>
      <c r="M3349">
        <f>VLOOKUP(L3349,[1]Key!$A$1:$C$72,2,FALSE)</f>
        <v>43.038719999999998</v>
      </c>
      <c r="N3349">
        <f>VLOOKUP(L3349,[1]Key!$A$1:$C$72,3,FALSE)</f>
        <v>-87.905339999999995</v>
      </c>
      <c r="O3349">
        <v>4</v>
      </c>
      <c r="P3349">
        <v>0</v>
      </c>
      <c r="Q3349">
        <v>0.6</v>
      </c>
      <c r="R3349">
        <v>0.6</v>
      </c>
      <c r="S3349">
        <v>24</v>
      </c>
      <c r="T3349">
        <f t="shared" si="468"/>
        <v>-1</v>
      </c>
      <c r="U3349" s="1">
        <v>42787</v>
      </c>
      <c r="V3349" s="13">
        <f t="shared" si="469"/>
        <v>42767</v>
      </c>
      <c r="W3349" s="14">
        <f t="shared" si="470"/>
        <v>42787</v>
      </c>
      <c r="X3349" s="1" t="str">
        <f t="shared" si="471"/>
        <v>Tuesday</v>
      </c>
      <c r="Y3349" s="2">
        <v>0.52119212962962969</v>
      </c>
      <c r="Z3349" s="2">
        <f t="shared" si="472"/>
        <v>0.54166666666666663</v>
      </c>
      <c r="AA3349">
        <f>1</f>
        <v>1</v>
      </c>
      <c r="AB3349" s="1">
        <v>42787</v>
      </c>
      <c r="AC3349" s="13">
        <f t="shared" si="473"/>
        <v>42767</v>
      </c>
      <c r="AD3349" s="14">
        <f t="shared" si="474"/>
        <v>42787</v>
      </c>
      <c r="AE3349" s="1" t="str">
        <f t="shared" si="475"/>
        <v>Tuesday</v>
      </c>
      <c r="AF3349" s="2">
        <v>0.52383101851851854</v>
      </c>
      <c r="AG3349" s="2">
        <f t="shared" si="476"/>
        <v>0.54166666666666663</v>
      </c>
      <c r="AH3349" t="s">
        <v>27</v>
      </c>
    </row>
    <row r="3350" spans="1:34" x14ac:dyDescent="0.2">
      <c r="A3350">
        <v>1386556</v>
      </c>
      <c r="B3350" t="s">
        <v>20</v>
      </c>
      <c r="C3350" t="s">
        <v>21</v>
      </c>
      <c r="D3350" t="s">
        <v>22</v>
      </c>
      <c r="E3350">
        <v>53213</v>
      </c>
      <c r="F3350" t="s">
        <v>23</v>
      </c>
      <c r="G3350" t="s">
        <v>24</v>
      </c>
      <c r="H3350">
        <v>5542</v>
      </c>
      <c r="I3350" t="s">
        <v>67</v>
      </c>
      <c r="J3350">
        <f>VLOOKUP(I3350,[1]Key!$A$1:$C$72,2,FALSE)</f>
        <v>43.074890000000003</v>
      </c>
      <c r="K3350">
        <f>VLOOKUP(I3350,[1]Key!$A$1:$C$72,3,FALSE)</f>
        <v>-87.882810000000006</v>
      </c>
      <c r="L3350" t="s">
        <v>66</v>
      </c>
      <c r="M3350">
        <f>VLOOKUP(L3350,[1]Key!$A$1:$C$72,2,FALSE)</f>
        <v>43.060155999999999</v>
      </c>
      <c r="N3350">
        <f>VLOOKUP(L3350,[1]Key!$A$1:$C$72,3,FALSE)</f>
        <v>-87.881258000000003</v>
      </c>
      <c r="O3350">
        <v>10</v>
      </c>
      <c r="P3350">
        <v>0</v>
      </c>
      <c r="Q3350">
        <v>1.5</v>
      </c>
      <c r="R3350">
        <v>1.4</v>
      </c>
      <c r="S3350">
        <v>60</v>
      </c>
      <c r="T3350">
        <f t="shared" si="468"/>
        <v>-1</v>
      </c>
      <c r="U3350" s="1">
        <v>42787</v>
      </c>
      <c r="V3350" s="13">
        <f t="shared" si="469"/>
        <v>42767</v>
      </c>
      <c r="W3350" s="14">
        <f t="shared" si="470"/>
        <v>42787</v>
      </c>
      <c r="X3350" s="1" t="str">
        <f t="shared" si="471"/>
        <v>Tuesday</v>
      </c>
      <c r="Y3350" s="2">
        <v>0.53770833333333334</v>
      </c>
      <c r="Z3350" s="2">
        <f t="shared" si="472"/>
        <v>0.54166666666666663</v>
      </c>
      <c r="AA3350">
        <f>1</f>
        <v>1</v>
      </c>
      <c r="AB3350" s="1">
        <v>42787</v>
      </c>
      <c r="AC3350" s="13">
        <f t="shared" si="473"/>
        <v>42767</v>
      </c>
      <c r="AD3350" s="14">
        <f t="shared" si="474"/>
        <v>42787</v>
      </c>
      <c r="AE3350" s="1" t="str">
        <f t="shared" si="475"/>
        <v>Tuesday</v>
      </c>
      <c r="AF3350" s="2">
        <v>0.5448263888888889</v>
      </c>
      <c r="AG3350" s="2">
        <f t="shared" si="476"/>
        <v>0.54166666666666663</v>
      </c>
      <c r="AH3350" t="s">
        <v>27</v>
      </c>
    </row>
    <row r="3351" spans="1:34" x14ac:dyDescent="0.2">
      <c r="A3351">
        <v>1249146</v>
      </c>
      <c r="B3351" t="s">
        <v>20</v>
      </c>
      <c r="C3351" t="s">
        <v>190</v>
      </c>
      <c r="D3351" t="s">
        <v>22</v>
      </c>
      <c r="E3351">
        <v>53097</v>
      </c>
      <c r="F3351" t="s">
        <v>23</v>
      </c>
      <c r="G3351" t="s">
        <v>97</v>
      </c>
      <c r="H3351">
        <v>5494</v>
      </c>
      <c r="I3351" t="s">
        <v>77</v>
      </c>
      <c r="J3351">
        <f>VLOOKUP(I3351,[1]Key!$A$1:$C$72,2,FALSE)</f>
        <v>43.074655999999997</v>
      </c>
      <c r="K3351">
        <f>VLOOKUP(I3351,[1]Key!$A$1:$C$72,3,FALSE)</f>
        <v>-87.889011999999994</v>
      </c>
      <c r="L3351" t="s">
        <v>77</v>
      </c>
      <c r="M3351">
        <f>VLOOKUP(L3351,[1]Key!$A$1:$C$72,2,FALSE)</f>
        <v>43.074655999999997</v>
      </c>
      <c r="N3351">
        <f>VLOOKUP(L3351,[1]Key!$A$1:$C$72,3,FALSE)</f>
        <v>-87.889011999999994</v>
      </c>
      <c r="O3351">
        <v>1</v>
      </c>
      <c r="P3351">
        <v>0</v>
      </c>
      <c r="Q3351">
        <v>0.2</v>
      </c>
      <c r="R3351">
        <v>0.1</v>
      </c>
      <c r="S3351">
        <v>6</v>
      </c>
      <c r="T3351">
        <f t="shared" si="468"/>
        <v>-1</v>
      </c>
      <c r="U3351" s="1">
        <v>42787</v>
      </c>
      <c r="V3351" s="13">
        <f t="shared" si="469"/>
        <v>42767</v>
      </c>
      <c r="W3351" s="14">
        <f t="shared" si="470"/>
        <v>42787</v>
      </c>
      <c r="X3351" s="1" t="str">
        <f t="shared" si="471"/>
        <v>Tuesday</v>
      </c>
      <c r="Y3351" s="2">
        <v>0.54625000000000001</v>
      </c>
      <c r="Z3351" s="2">
        <f t="shared" si="472"/>
        <v>0.54166666666666663</v>
      </c>
      <c r="AA3351">
        <f>1</f>
        <v>1</v>
      </c>
      <c r="AB3351" s="1">
        <v>42787</v>
      </c>
      <c r="AC3351" s="13">
        <f t="shared" si="473"/>
        <v>42767</v>
      </c>
      <c r="AD3351" s="14">
        <f t="shared" si="474"/>
        <v>42787</v>
      </c>
      <c r="AE3351" s="1" t="str">
        <f t="shared" si="475"/>
        <v>Tuesday</v>
      </c>
      <c r="AF3351" s="2">
        <v>0.5466550925925926</v>
      </c>
      <c r="AG3351" s="2">
        <f t="shared" si="476"/>
        <v>0.54166666666666663</v>
      </c>
      <c r="AH3351" t="s">
        <v>35</v>
      </c>
    </row>
    <row r="3352" spans="1:34" x14ac:dyDescent="0.2">
      <c r="A3352">
        <v>563384</v>
      </c>
      <c r="B3352" t="s">
        <v>20</v>
      </c>
      <c r="C3352" t="s">
        <v>158</v>
      </c>
      <c r="D3352" t="s">
        <v>22</v>
      </c>
      <c r="E3352">
        <v>53188</v>
      </c>
      <c r="F3352" t="s">
        <v>23</v>
      </c>
      <c r="G3352" t="s">
        <v>24</v>
      </c>
      <c r="H3352">
        <v>11080</v>
      </c>
      <c r="I3352" t="s">
        <v>32</v>
      </c>
      <c r="J3352">
        <f>VLOOKUP(I3352,[1]Key!$A$1:$C$72,2,FALSE)</f>
        <v>43.038719999999998</v>
      </c>
      <c r="K3352">
        <f>VLOOKUP(I3352,[1]Key!$A$1:$C$72,3,FALSE)</f>
        <v>-87.905339999999995</v>
      </c>
      <c r="L3352" t="s">
        <v>32</v>
      </c>
      <c r="M3352">
        <f>VLOOKUP(L3352,[1]Key!$A$1:$C$72,2,FALSE)</f>
        <v>43.038719999999998</v>
      </c>
      <c r="N3352">
        <f>VLOOKUP(L3352,[1]Key!$A$1:$C$72,3,FALSE)</f>
        <v>-87.905339999999995</v>
      </c>
      <c r="O3352">
        <v>52</v>
      </c>
      <c r="P3352">
        <v>0</v>
      </c>
      <c r="Q3352">
        <v>7.8</v>
      </c>
      <c r="R3352">
        <v>7.4</v>
      </c>
      <c r="S3352">
        <v>312</v>
      </c>
      <c r="T3352">
        <f t="shared" si="468"/>
        <v>-1</v>
      </c>
      <c r="U3352" s="1">
        <v>42787</v>
      </c>
      <c r="V3352" s="13">
        <f t="shared" si="469"/>
        <v>42767</v>
      </c>
      <c r="W3352" s="14">
        <f t="shared" si="470"/>
        <v>42787</v>
      </c>
      <c r="X3352" s="1" t="str">
        <f t="shared" si="471"/>
        <v>Tuesday</v>
      </c>
      <c r="Y3352" s="2">
        <v>0.57354166666666673</v>
      </c>
      <c r="Z3352" s="2">
        <f t="shared" si="472"/>
        <v>0.58333333333333326</v>
      </c>
      <c r="AA3352">
        <f>1</f>
        <v>1</v>
      </c>
      <c r="AB3352" s="1">
        <v>42787</v>
      </c>
      <c r="AC3352" s="13">
        <f t="shared" si="473"/>
        <v>42767</v>
      </c>
      <c r="AD3352" s="14">
        <f t="shared" si="474"/>
        <v>42787</v>
      </c>
      <c r="AE3352" s="1" t="str">
        <f t="shared" si="475"/>
        <v>Tuesday</v>
      </c>
      <c r="AF3352" s="2">
        <v>0.60922453703703705</v>
      </c>
      <c r="AG3352" s="2">
        <f t="shared" si="476"/>
        <v>0.625</v>
      </c>
      <c r="AH3352" t="s">
        <v>35</v>
      </c>
    </row>
    <row r="3353" spans="1:34" x14ac:dyDescent="0.2">
      <c r="A3353">
        <v>1378810</v>
      </c>
      <c r="B3353" t="s">
        <v>20</v>
      </c>
      <c r="C3353" t="s">
        <v>100</v>
      </c>
      <c r="D3353" t="s">
        <v>22</v>
      </c>
      <c r="E3353">
        <v>53211</v>
      </c>
      <c r="F3353" t="s">
        <v>23</v>
      </c>
      <c r="G3353" t="s">
        <v>24</v>
      </c>
      <c r="H3353">
        <v>5462</v>
      </c>
      <c r="I3353" t="s">
        <v>60</v>
      </c>
      <c r="J3353">
        <f>VLOOKUP(I3353,[1]Key!$A$1:$C$72,2,FALSE)</f>
        <v>43.066893999999998</v>
      </c>
      <c r="K3353">
        <f>VLOOKUP(I3353,[1]Key!$A$1:$C$72,3,FALSE)</f>
        <v>-87.877936000000005</v>
      </c>
      <c r="L3353" t="s">
        <v>67</v>
      </c>
      <c r="M3353">
        <f>VLOOKUP(L3353,[1]Key!$A$1:$C$72,2,FALSE)</f>
        <v>43.074890000000003</v>
      </c>
      <c r="N3353">
        <f>VLOOKUP(L3353,[1]Key!$A$1:$C$72,3,FALSE)</f>
        <v>-87.882810000000006</v>
      </c>
      <c r="O3353">
        <v>5</v>
      </c>
      <c r="P3353">
        <v>0</v>
      </c>
      <c r="Q3353">
        <v>0.8</v>
      </c>
      <c r="R3353">
        <v>0.7</v>
      </c>
      <c r="S3353">
        <v>30</v>
      </c>
      <c r="T3353">
        <f t="shared" si="468"/>
        <v>-1</v>
      </c>
      <c r="U3353" s="1">
        <v>42787</v>
      </c>
      <c r="V3353" s="13">
        <f t="shared" si="469"/>
        <v>42767</v>
      </c>
      <c r="W3353" s="14">
        <f t="shared" si="470"/>
        <v>42787</v>
      </c>
      <c r="X3353" s="1" t="str">
        <f t="shared" si="471"/>
        <v>Tuesday</v>
      </c>
      <c r="Y3353" s="2">
        <v>0.5770601851851852</v>
      </c>
      <c r="Z3353" s="2">
        <f t="shared" si="472"/>
        <v>0.58333333333333326</v>
      </c>
      <c r="AA3353">
        <f>1</f>
        <v>1</v>
      </c>
      <c r="AB3353" s="1">
        <v>42787</v>
      </c>
      <c r="AC3353" s="13">
        <f t="shared" si="473"/>
        <v>42767</v>
      </c>
      <c r="AD3353" s="14">
        <f t="shared" si="474"/>
        <v>42787</v>
      </c>
      <c r="AE3353" s="1" t="str">
        <f t="shared" si="475"/>
        <v>Tuesday</v>
      </c>
      <c r="AF3353" s="2">
        <v>0.58004629629629634</v>
      </c>
      <c r="AG3353" s="2">
        <f t="shared" si="476"/>
        <v>0.58333333333333326</v>
      </c>
      <c r="AH3353" t="s">
        <v>27</v>
      </c>
    </row>
    <row r="3354" spans="1:34" x14ac:dyDescent="0.2">
      <c r="A3354">
        <v>1360169</v>
      </c>
      <c r="B3354" t="s">
        <v>20</v>
      </c>
      <c r="C3354" t="s">
        <v>106</v>
      </c>
      <c r="D3354" t="s">
        <v>22</v>
      </c>
      <c r="E3354">
        <v>53121</v>
      </c>
      <c r="F3354" t="s">
        <v>23</v>
      </c>
      <c r="G3354" t="s">
        <v>24</v>
      </c>
      <c r="H3354">
        <v>5481</v>
      </c>
      <c r="I3354" t="s">
        <v>66</v>
      </c>
      <c r="J3354">
        <f>VLOOKUP(I3354,[1]Key!$A$1:$C$72,2,FALSE)</f>
        <v>43.060155999999999</v>
      </c>
      <c r="K3354">
        <f>VLOOKUP(I3354,[1]Key!$A$1:$C$72,3,FALSE)</f>
        <v>-87.881258000000003</v>
      </c>
      <c r="L3354" t="s">
        <v>66</v>
      </c>
      <c r="M3354">
        <f>VLOOKUP(L3354,[1]Key!$A$1:$C$72,2,FALSE)</f>
        <v>43.060155999999999</v>
      </c>
      <c r="N3354">
        <f>VLOOKUP(L3354,[1]Key!$A$1:$C$72,3,FALSE)</f>
        <v>-87.881258000000003</v>
      </c>
      <c r="O3354">
        <v>15</v>
      </c>
      <c r="P3354">
        <v>0</v>
      </c>
      <c r="Q3354">
        <v>2.2999999999999998</v>
      </c>
      <c r="R3354">
        <v>2.1</v>
      </c>
      <c r="S3354">
        <v>90</v>
      </c>
      <c r="T3354">
        <f t="shared" si="468"/>
        <v>-1</v>
      </c>
      <c r="U3354" s="1">
        <v>42787</v>
      </c>
      <c r="V3354" s="13">
        <f t="shared" si="469"/>
        <v>42767</v>
      </c>
      <c r="W3354" s="14">
        <f t="shared" si="470"/>
        <v>42787</v>
      </c>
      <c r="X3354" s="1" t="str">
        <f t="shared" si="471"/>
        <v>Tuesday</v>
      </c>
      <c r="Y3354" s="2">
        <v>0.62200231481481483</v>
      </c>
      <c r="Z3354" s="2">
        <f t="shared" si="472"/>
        <v>0.625</v>
      </c>
      <c r="AA3354">
        <f>1</f>
        <v>1</v>
      </c>
      <c r="AB3354" s="1">
        <v>42787</v>
      </c>
      <c r="AC3354" s="13">
        <f t="shared" si="473"/>
        <v>42767</v>
      </c>
      <c r="AD3354" s="14">
        <f t="shared" si="474"/>
        <v>42787</v>
      </c>
      <c r="AE3354" s="1" t="str">
        <f t="shared" si="475"/>
        <v>Tuesday</v>
      </c>
      <c r="AF3354" s="2">
        <v>0.63255787037037037</v>
      </c>
      <c r="AG3354" s="2">
        <f t="shared" si="476"/>
        <v>0.625</v>
      </c>
      <c r="AH3354" t="s">
        <v>35</v>
      </c>
    </row>
    <row r="3355" spans="1:34" x14ac:dyDescent="0.2">
      <c r="A3355">
        <v>1442057</v>
      </c>
      <c r="B3355" t="s">
        <v>20</v>
      </c>
      <c r="C3355" t="s">
        <v>28</v>
      </c>
      <c r="D3355" t="s">
        <v>22</v>
      </c>
      <c r="E3355">
        <v>53211</v>
      </c>
      <c r="F3355" t="s">
        <v>23</v>
      </c>
      <c r="G3355" t="s">
        <v>24</v>
      </c>
      <c r="H3355">
        <v>11161</v>
      </c>
      <c r="I3355" t="s">
        <v>67</v>
      </c>
      <c r="J3355">
        <f>VLOOKUP(I3355,[1]Key!$A$1:$C$72,2,FALSE)</f>
        <v>43.074890000000003</v>
      </c>
      <c r="K3355">
        <f>VLOOKUP(I3355,[1]Key!$A$1:$C$72,3,FALSE)</f>
        <v>-87.882810000000006</v>
      </c>
      <c r="L3355" t="s">
        <v>93</v>
      </c>
      <c r="M3355">
        <f>VLOOKUP(L3355,[1]Key!$A$1:$C$72,2,FALSE)</f>
        <v>43.069021999999997</v>
      </c>
      <c r="N3355">
        <f>VLOOKUP(L3355,[1]Key!$A$1:$C$72,3,FALSE)</f>
        <v>-87.887940999999998</v>
      </c>
      <c r="O3355">
        <v>4</v>
      </c>
      <c r="P3355">
        <v>0</v>
      </c>
      <c r="Q3355">
        <v>0.6</v>
      </c>
      <c r="R3355">
        <v>0.6</v>
      </c>
      <c r="S3355">
        <v>24</v>
      </c>
      <c r="T3355">
        <f t="shared" si="468"/>
        <v>-1</v>
      </c>
      <c r="U3355" s="1">
        <v>42787</v>
      </c>
      <c r="V3355" s="13">
        <f t="shared" si="469"/>
        <v>42767</v>
      </c>
      <c r="W3355" s="14">
        <f t="shared" si="470"/>
        <v>42787</v>
      </c>
      <c r="X3355" s="1" t="str">
        <f t="shared" si="471"/>
        <v>Tuesday</v>
      </c>
      <c r="Y3355" s="2">
        <v>0.66681712962962969</v>
      </c>
      <c r="Z3355" s="2">
        <f t="shared" si="472"/>
        <v>0.66666666666666663</v>
      </c>
      <c r="AA3355">
        <f>1</f>
        <v>1</v>
      </c>
      <c r="AB3355" s="1">
        <v>42787</v>
      </c>
      <c r="AC3355" s="13">
        <f t="shared" si="473"/>
        <v>42767</v>
      </c>
      <c r="AD3355" s="14">
        <f t="shared" si="474"/>
        <v>42787</v>
      </c>
      <c r="AE3355" s="1" t="str">
        <f t="shared" si="475"/>
        <v>Tuesday</v>
      </c>
      <c r="AF3355" s="2">
        <v>0.66960648148148139</v>
      </c>
      <c r="AG3355" s="2">
        <f t="shared" si="476"/>
        <v>0.66666666666666663</v>
      </c>
      <c r="AH3355" t="s">
        <v>27</v>
      </c>
    </row>
    <row r="3356" spans="1:34" x14ac:dyDescent="0.2">
      <c r="A3356">
        <v>1360169</v>
      </c>
      <c r="B3356" t="s">
        <v>20</v>
      </c>
      <c r="C3356" t="s">
        <v>106</v>
      </c>
      <c r="D3356" t="s">
        <v>22</v>
      </c>
      <c r="E3356">
        <v>53121</v>
      </c>
      <c r="F3356" t="s">
        <v>23</v>
      </c>
      <c r="G3356" t="s">
        <v>24</v>
      </c>
      <c r="H3356">
        <v>103</v>
      </c>
      <c r="I3356" t="s">
        <v>81</v>
      </c>
      <c r="J3356">
        <f>VLOOKUP(I3356,[1]Key!$A$1:$C$72,2,FALSE)</f>
        <v>43.06033</v>
      </c>
      <c r="K3356">
        <f>VLOOKUP(I3356,[1]Key!$A$1:$C$72,3,FALSE)</f>
        <v>-87.89546</v>
      </c>
      <c r="L3356" t="s">
        <v>65</v>
      </c>
      <c r="M3356">
        <f>VLOOKUP(L3356,[1]Key!$A$1:$C$72,2,FALSE)</f>
        <v>43.060786</v>
      </c>
      <c r="N3356">
        <f>VLOOKUP(L3356,[1]Key!$A$1:$C$72,3,FALSE)</f>
        <v>-87.883825999999999</v>
      </c>
      <c r="O3356">
        <v>6</v>
      </c>
      <c r="P3356">
        <v>0</v>
      </c>
      <c r="Q3356">
        <v>0.9</v>
      </c>
      <c r="R3356">
        <v>0.9</v>
      </c>
      <c r="S3356">
        <v>36</v>
      </c>
      <c r="T3356">
        <f t="shared" si="468"/>
        <v>-1</v>
      </c>
      <c r="U3356" s="1">
        <v>42787</v>
      </c>
      <c r="V3356" s="13">
        <f t="shared" si="469"/>
        <v>42767</v>
      </c>
      <c r="W3356" s="14">
        <f t="shared" si="470"/>
        <v>42787</v>
      </c>
      <c r="X3356" s="1" t="str">
        <f t="shared" si="471"/>
        <v>Tuesday</v>
      </c>
      <c r="Y3356" s="2">
        <v>0.71770833333333339</v>
      </c>
      <c r="Z3356" s="2">
        <f t="shared" si="472"/>
        <v>0.70833333333333326</v>
      </c>
      <c r="AA3356">
        <f>1</f>
        <v>1</v>
      </c>
      <c r="AB3356" s="1">
        <v>42787</v>
      </c>
      <c r="AC3356" s="13">
        <f t="shared" si="473"/>
        <v>42767</v>
      </c>
      <c r="AD3356" s="14">
        <f t="shared" si="474"/>
        <v>42787</v>
      </c>
      <c r="AE3356" s="1" t="str">
        <f t="shared" si="475"/>
        <v>Tuesday</v>
      </c>
      <c r="AF3356" s="2">
        <v>0.72171296296296295</v>
      </c>
      <c r="AG3356" s="2">
        <f t="shared" si="476"/>
        <v>0.70833333333333326</v>
      </c>
      <c r="AH3356" t="s">
        <v>27</v>
      </c>
    </row>
    <row r="3357" spans="1:34" x14ac:dyDescent="0.2">
      <c r="A3357">
        <v>1257700</v>
      </c>
      <c r="B3357" t="s">
        <v>20</v>
      </c>
      <c r="C3357" t="s">
        <v>28</v>
      </c>
      <c r="D3357" t="s">
        <v>22</v>
      </c>
      <c r="E3357">
        <v>53202</v>
      </c>
      <c r="F3357" t="s">
        <v>23</v>
      </c>
      <c r="G3357" t="s">
        <v>24</v>
      </c>
      <c r="H3357">
        <v>5573</v>
      </c>
      <c r="I3357" t="s">
        <v>105</v>
      </c>
      <c r="J3357">
        <f>VLOOKUP(I3357,[1]Key!$A$1:$C$72,2,FALSE)</f>
        <v>43.020020000000002</v>
      </c>
      <c r="K3357">
        <f>VLOOKUP(I3357,[1]Key!$A$1:$C$72,3,FALSE)</f>
        <v>-87.912540000000007</v>
      </c>
      <c r="L3357" t="s">
        <v>31</v>
      </c>
      <c r="M3357">
        <f>VLOOKUP(L3357,[1]Key!$A$1:$C$72,2,FALSE)</f>
        <v>43.03519</v>
      </c>
      <c r="N3357">
        <f>VLOOKUP(L3357,[1]Key!$A$1:$C$72,3,FALSE)</f>
        <v>-87.907390000000007</v>
      </c>
      <c r="O3357">
        <v>10</v>
      </c>
      <c r="P3357">
        <v>0</v>
      </c>
      <c r="Q3357">
        <v>1.5</v>
      </c>
      <c r="R3357">
        <v>1.4</v>
      </c>
      <c r="S3357">
        <v>60</v>
      </c>
      <c r="T3357">
        <f t="shared" si="468"/>
        <v>-1</v>
      </c>
      <c r="U3357" s="1">
        <v>42787</v>
      </c>
      <c r="V3357" s="13">
        <f t="shared" si="469"/>
        <v>42767</v>
      </c>
      <c r="W3357" s="14">
        <f t="shared" si="470"/>
        <v>42787</v>
      </c>
      <c r="X3357" s="1" t="str">
        <f t="shared" si="471"/>
        <v>Tuesday</v>
      </c>
      <c r="Y3357" s="2">
        <v>0.7435532407407407</v>
      </c>
      <c r="Z3357" s="2">
        <f t="shared" si="472"/>
        <v>0.75</v>
      </c>
      <c r="AA3357">
        <f>1</f>
        <v>1</v>
      </c>
      <c r="AB3357" s="1">
        <v>42787</v>
      </c>
      <c r="AC3357" s="13">
        <f t="shared" si="473"/>
        <v>42767</v>
      </c>
      <c r="AD3357" s="14">
        <f t="shared" si="474"/>
        <v>42787</v>
      </c>
      <c r="AE3357" s="1" t="str">
        <f t="shared" si="475"/>
        <v>Tuesday</v>
      </c>
      <c r="AF3357" s="2">
        <v>0.75013888888888891</v>
      </c>
      <c r="AG3357" s="2">
        <f t="shared" si="476"/>
        <v>0.75</v>
      </c>
      <c r="AH3357" t="s">
        <v>27</v>
      </c>
    </row>
    <row r="3358" spans="1:34" x14ac:dyDescent="0.2">
      <c r="A3358">
        <v>1397248</v>
      </c>
      <c r="B3358" t="s">
        <v>20</v>
      </c>
      <c r="C3358" t="s">
        <v>28</v>
      </c>
      <c r="D3358" t="s">
        <v>22</v>
      </c>
      <c r="E3358">
        <v>53211</v>
      </c>
      <c r="F3358" t="s">
        <v>23</v>
      </c>
      <c r="G3358" t="s">
        <v>24</v>
      </c>
      <c r="H3358">
        <v>5499</v>
      </c>
      <c r="I3358" t="s">
        <v>63</v>
      </c>
      <c r="J3358">
        <f>VLOOKUP(I3358,[1]Key!$A$1:$C$72,2,FALSE)</f>
        <v>43.078530000000001</v>
      </c>
      <c r="K3358">
        <f>VLOOKUP(I3358,[1]Key!$A$1:$C$72,3,FALSE)</f>
        <v>-87.882620000000003</v>
      </c>
      <c r="L3358" t="s">
        <v>87</v>
      </c>
      <c r="M3358">
        <f>VLOOKUP(L3358,[1]Key!$A$1:$C$72,2,FALSE)</f>
        <v>43.077359999999999</v>
      </c>
      <c r="N3358">
        <f>VLOOKUP(L3358,[1]Key!$A$1:$C$72,3,FALSE)</f>
        <v>-87.880769999999998</v>
      </c>
      <c r="O3358">
        <v>48</v>
      </c>
      <c r="P3358">
        <v>0</v>
      </c>
      <c r="Q3358">
        <v>7.2</v>
      </c>
      <c r="R3358">
        <v>6.8</v>
      </c>
      <c r="S3358">
        <v>288</v>
      </c>
      <c r="T3358">
        <f t="shared" si="468"/>
        <v>-1</v>
      </c>
      <c r="U3358" s="1">
        <v>42787</v>
      </c>
      <c r="V3358" s="13">
        <f t="shared" si="469"/>
        <v>42767</v>
      </c>
      <c r="W3358" s="14">
        <f t="shared" si="470"/>
        <v>42787</v>
      </c>
      <c r="X3358" s="1" t="str">
        <f t="shared" si="471"/>
        <v>Tuesday</v>
      </c>
      <c r="Y3358" s="2">
        <v>0.857488425925926</v>
      </c>
      <c r="Z3358" s="2">
        <f t="shared" si="472"/>
        <v>0.875</v>
      </c>
      <c r="AA3358">
        <f>1</f>
        <v>1</v>
      </c>
      <c r="AB3358" s="1">
        <v>42787</v>
      </c>
      <c r="AC3358" s="13">
        <f t="shared" si="473"/>
        <v>42767</v>
      </c>
      <c r="AD3358" s="14">
        <f t="shared" si="474"/>
        <v>42787</v>
      </c>
      <c r="AE3358" s="1" t="str">
        <f t="shared" si="475"/>
        <v>Tuesday</v>
      </c>
      <c r="AF3358" s="2">
        <v>0.89067129629629627</v>
      </c>
      <c r="AG3358" s="2">
        <f t="shared" si="476"/>
        <v>0.875</v>
      </c>
      <c r="AH3358" t="s">
        <v>27</v>
      </c>
    </row>
    <row r="3359" spans="1:34" x14ac:dyDescent="0.2">
      <c r="A3359">
        <v>1357250</v>
      </c>
      <c r="B3359" t="s">
        <v>20</v>
      </c>
      <c r="C3359" t="s">
        <v>28</v>
      </c>
      <c r="D3359" t="s">
        <v>22</v>
      </c>
      <c r="E3359">
        <v>53202</v>
      </c>
      <c r="F3359" t="s">
        <v>23</v>
      </c>
      <c r="G3359" t="s">
        <v>24</v>
      </c>
      <c r="H3359">
        <v>214</v>
      </c>
      <c r="I3359" t="s">
        <v>43</v>
      </c>
      <c r="J3359">
        <f>VLOOKUP(I3359,[1]Key!$A$1:$C$72,2,FALSE)</f>
        <v>43.03886</v>
      </c>
      <c r="K3359">
        <f>VLOOKUP(I3359,[1]Key!$A$1:$C$72,3,FALSE)</f>
        <v>-87.902720000000002</v>
      </c>
      <c r="L3359" t="s">
        <v>69</v>
      </c>
      <c r="M3359">
        <f>VLOOKUP(L3359,[1]Key!$A$1:$C$72,2,FALSE)</f>
        <v>43.048200000000001</v>
      </c>
      <c r="N3359">
        <f>VLOOKUP(L3359,[1]Key!$A$1:$C$72,3,FALSE)</f>
        <v>-87.900859999999994</v>
      </c>
      <c r="O3359">
        <v>6</v>
      </c>
      <c r="P3359">
        <v>0</v>
      </c>
      <c r="Q3359">
        <v>0.9</v>
      </c>
      <c r="R3359">
        <v>0.9</v>
      </c>
      <c r="S3359">
        <v>36</v>
      </c>
      <c r="T3359">
        <f t="shared" si="468"/>
        <v>-1</v>
      </c>
      <c r="U3359" s="1">
        <v>42787</v>
      </c>
      <c r="V3359" s="13">
        <f t="shared" si="469"/>
        <v>42767</v>
      </c>
      <c r="W3359" s="14">
        <f t="shared" si="470"/>
        <v>42787</v>
      </c>
      <c r="X3359" s="1" t="str">
        <f t="shared" si="471"/>
        <v>Tuesday</v>
      </c>
      <c r="Y3359" s="2">
        <v>0.89422453703703697</v>
      </c>
      <c r="Z3359" s="2">
        <f t="shared" si="472"/>
        <v>0.875</v>
      </c>
      <c r="AA3359">
        <f>1</f>
        <v>1</v>
      </c>
      <c r="AB3359" s="1">
        <v>42787</v>
      </c>
      <c r="AC3359" s="13">
        <f t="shared" si="473"/>
        <v>42767</v>
      </c>
      <c r="AD3359" s="14">
        <f t="shared" si="474"/>
        <v>42787</v>
      </c>
      <c r="AE3359" s="1" t="str">
        <f t="shared" si="475"/>
        <v>Tuesday</v>
      </c>
      <c r="AF3359" s="2">
        <v>0.89796296296296296</v>
      </c>
      <c r="AG3359" s="2">
        <f t="shared" si="476"/>
        <v>0.91666666666666663</v>
      </c>
      <c r="AH3359" t="s">
        <v>27</v>
      </c>
    </row>
    <row r="3360" spans="1:34" x14ac:dyDescent="0.2">
      <c r="A3360">
        <v>1359310</v>
      </c>
      <c r="B3360" t="s">
        <v>20</v>
      </c>
      <c r="C3360" t="s">
        <v>28</v>
      </c>
      <c r="D3360" t="s">
        <v>22</v>
      </c>
      <c r="E3360">
        <v>53202</v>
      </c>
      <c r="F3360" t="s">
        <v>23</v>
      </c>
      <c r="G3360" t="s">
        <v>24</v>
      </c>
      <c r="H3360">
        <v>5</v>
      </c>
      <c r="I3360" t="s">
        <v>81</v>
      </c>
      <c r="J3360">
        <f>VLOOKUP(I3360,[1]Key!$A$1:$C$72,2,FALSE)</f>
        <v>43.06033</v>
      </c>
      <c r="K3360">
        <f>VLOOKUP(I3360,[1]Key!$A$1:$C$72,3,FALSE)</f>
        <v>-87.89546</v>
      </c>
      <c r="L3360" t="s">
        <v>61</v>
      </c>
      <c r="M3360">
        <f>VLOOKUP(L3360,[1]Key!$A$1:$C$72,2,FALSE)</f>
        <v>43.058619999999998</v>
      </c>
      <c r="N3360">
        <f>VLOOKUP(L3360,[1]Key!$A$1:$C$72,3,FALSE)</f>
        <v>-87.885319999999993</v>
      </c>
      <c r="O3360">
        <v>4</v>
      </c>
      <c r="P3360">
        <v>0</v>
      </c>
      <c r="Q3360">
        <v>0.6</v>
      </c>
      <c r="R3360">
        <v>0.6</v>
      </c>
      <c r="S3360">
        <v>24</v>
      </c>
      <c r="T3360">
        <f t="shared" si="468"/>
        <v>-1</v>
      </c>
      <c r="U3360" s="1">
        <v>42792</v>
      </c>
      <c r="V3360" s="13">
        <f t="shared" si="469"/>
        <v>42767</v>
      </c>
      <c r="W3360" s="14">
        <f t="shared" si="470"/>
        <v>42792</v>
      </c>
      <c r="X3360" s="1" t="str">
        <f t="shared" si="471"/>
        <v>Sunday</v>
      </c>
      <c r="Y3360" s="2">
        <v>0.74791666666666667</v>
      </c>
      <c r="Z3360" s="2">
        <f t="shared" si="472"/>
        <v>0.75</v>
      </c>
      <c r="AA3360">
        <f>1</f>
        <v>1</v>
      </c>
      <c r="AB3360" s="1">
        <v>42792</v>
      </c>
      <c r="AC3360" s="13">
        <f t="shared" si="473"/>
        <v>42767</v>
      </c>
      <c r="AD3360" s="14">
        <f t="shared" si="474"/>
        <v>42792</v>
      </c>
      <c r="AE3360" s="1" t="str">
        <f t="shared" si="475"/>
        <v>Sunday</v>
      </c>
      <c r="AF3360" s="2">
        <v>0.75090277777777781</v>
      </c>
      <c r="AG3360" s="2">
        <f t="shared" si="476"/>
        <v>0.75</v>
      </c>
      <c r="AH3360" t="s">
        <v>27</v>
      </c>
    </row>
    <row r="3361" spans="1:34" x14ac:dyDescent="0.2">
      <c r="A3361">
        <v>1344495</v>
      </c>
      <c r="B3361" t="s">
        <v>20</v>
      </c>
      <c r="C3361" t="s">
        <v>112</v>
      </c>
      <c r="D3361" t="s">
        <v>22</v>
      </c>
      <c r="E3361">
        <v>53144</v>
      </c>
      <c r="F3361" t="s">
        <v>23</v>
      </c>
      <c r="G3361" t="s">
        <v>24</v>
      </c>
      <c r="H3361">
        <v>5454</v>
      </c>
      <c r="I3361" t="s">
        <v>78</v>
      </c>
      <c r="J3361">
        <f>VLOOKUP(I3361,[1]Key!$A$1:$C$72,2,FALSE)</f>
        <v>43.060250000000003</v>
      </c>
      <c r="K3361">
        <f>VLOOKUP(I3361,[1]Key!$A$1:$C$72,3,FALSE)</f>
        <v>-87.892169999999993</v>
      </c>
      <c r="L3361" t="s">
        <v>76</v>
      </c>
      <c r="M3361">
        <f>VLOOKUP(L3361,[1]Key!$A$1:$C$72,2,FALSE)</f>
        <v>43.063749000000001</v>
      </c>
      <c r="N3361">
        <f>VLOOKUP(L3361,[1]Key!$A$1:$C$72,3,FALSE)</f>
        <v>-87.887962999999999</v>
      </c>
      <c r="O3361">
        <v>6</v>
      </c>
      <c r="P3361">
        <v>0</v>
      </c>
      <c r="Q3361">
        <v>0.9</v>
      </c>
      <c r="R3361">
        <v>0.9</v>
      </c>
      <c r="S3361">
        <v>36</v>
      </c>
      <c r="T3361">
        <f t="shared" si="468"/>
        <v>-1</v>
      </c>
      <c r="U3361" s="1">
        <v>42792</v>
      </c>
      <c r="V3361" s="13">
        <f t="shared" si="469"/>
        <v>42767</v>
      </c>
      <c r="W3361" s="14">
        <f t="shared" si="470"/>
        <v>42792</v>
      </c>
      <c r="X3361" s="1" t="str">
        <f t="shared" si="471"/>
        <v>Sunday</v>
      </c>
      <c r="Y3361" s="2">
        <v>0.7496990740740741</v>
      </c>
      <c r="Z3361" s="2">
        <f t="shared" si="472"/>
        <v>0.75</v>
      </c>
      <c r="AA3361">
        <f>1</f>
        <v>1</v>
      </c>
      <c r="AB3361" s="1">
        <v>42792</v>
      </c>
      <c r="AC3361" s="13">
        <f t="shared" si="473"/>
        <v>42767</v>
      </c>
      <c r="AD3361" s="14">
        <f t="shared" si="474"/>
        <v>42792</v>
      </c>
      <c r="AE3361" s="1" t="str">
        <f t="shared" si="475"/>
        <v>Sunday</v>
      </c>
      <c r="AF3361" s="2">
        <v>0.75370370370370365</v>
      </c>
      <c r="AG3361" s="2">
        <f t="shared" si="476"/>
        <v>0.75</v>
      </c>
      <c r="AH3361" t="s">
        <v>27</v>
      </c>
    </row>
    <row r="3362" spans="1:34" x14ac:dyDescent="0.2">
      <c r="A3362">
        <v>550946</v>
      </c>
      <c r="B3362" t="s">
        <v>20</v>
      </c>
      <c r="C3362" t="s">
        <v>28</v>
      </c>
      <c r="D3362" t="s">
        <v>22</v>
      </c>
      <c r="E3362">
        <v>53202</v>
      </c>
      <c r="F3362" t="s">
        <v>23</v>
      </c>
      <c r="G3362" t="s">
        <v>24</v>
      </c>
      <c r="H3362">
        <v>175</v>
      </c>
      <c r="I3362" t="s">
        <v>52</v>
      </c>
      <c r="J3362">
        <f>VLOOKUP(I3362,[1]Key!$A$1:$C$72,2,FALSE)</f>
        <v>43.026470000000003</v>
      </c>
      <c r="K3362">
        <f>VLOOKUP(I3362,[1]Key!$A$1:$C$72,3,FALSE)</f>
        <v>-87.918040000000005</v>
      </c>
      <c r="L3362" t="s">
        <v>31</v>
      </c>
      <c r="M3362">
        <f>VLOOKUP(L3362,[1]Key!$A$1:$C$72,2,FALSE)</f>
        <v>43.03519</v>
      </c>
      <c r="N3362">
        <f>VLOOKUP(L3362,[1]Key!$A$1:$C$72,3,FALSE)</f>
        <v>-87.907390000000007</v>
      </c>
      <c r="O3362">
        <v>10</v>
      </c>
      <c r="P3362">
        <v>0</v>
      </c>
      <c r="Q3362">
        <v>1.5</v>
      </c>
      <c r="R3362">
        <v>1.4</v>
      </c>
      <c r="S3362">
        <v>60</v>
      </c>
      <c r="T3362">
        <f t="shared" si="468"/>
        <v>-1</v>
      </c>
      <c r="U3362" s="1">
        <v>42792</v>
      </c>
      <c r="V3362" s="13">
        <f t="shared" si="469"/>
        <v>42767</v>
      </c>
      <c r="W3362" s="14">
        <f t="shared" si="470"/>
        <v>42792</v>
      </c>
      <c r="X3362" s="1" t="str">
        <f t="shared" si="471"/>
        <v>Sunday</v>
      </c>
      <c r="Y3362" s="2">
        <v>0.78716435185185185</v>
      </c>
      <c r="Z3362" s="2">
        <f t="shared" si="472"/>
        <v>0.79166666666666663</v>
      </c>
      <c r="AA3362">
        <f>1</f>
        <v>1</v>
      </c>
      <c r="AB3362" s="1">
        <v>42792</v>
      </c>
      <c r="AC3362" s="13">
        <f t="shared" si="473"/>
        <v>42767</v>
      </c>
      <c r="AD3362" s="14">
        <f t="shared" si="474"/>
        <v>42792</v>
      </c>
      <c r="AE3362" s="1" t="str">
        <f t="shared" si="475"/>
        <v>Sunday</v>
      </c>
      <c r="AF3362" s="2">
        <v>0.79420138888888892</v>
      </c>
      <c r="AG3362" s="2">
        <f t="shared" si="476"/>
        <v>0.79166666666666663</v>
      </c>
      <c r="AH3362" t="s">
        <v>27</v>
      </c>
    </row>
    <row r="3363" spans="1:34" x14ac:dyDescent="0.2">
      <c r="A3363">
        <v>1466945</v>
      </c>
      <c r="B3363" t="s">
        <v>20</v>
      </c>
      <c r="C3363" t="s">
        <v>28</v>
      </c>
      <c r="D3363" t="s">
        <v>22</v>
      </c>
      <c r="E3363">
        <v>53211</v>
      </c>
      <c r="F3363" t="s">
        <v>23</v>
      </c>
      <c r="G3363" t="s">
        <v>24</v>
      </c>
      <c r="H3363">
        <v>5484</v>
      </c>
      <c r="I3363" t="s">
        <v>93</v>
      </c>
      <c r="J3363">
        <f>VLOOKUP(I3363,[1]Key!$A$1:$C$72,2,FALSE)</f>
        <v>43.069021999999997</v>
      </c>
      <c r="K3363">
        <f>VLOOKUP(I3363,[1]Key!$A$1:$C$72,3,FALSE)</f>
        <v>-87.887940999999998</v>
      </c>
      <c r="L3363" t="s">
        <v>76</v>
      </c>
      <c r="M3363">
        <f>VLOOKUP(L3363,[1]Key!$A$1:$C$72,2,FALSE)</f>
        <v>43.063749000000001</v>
      </c>
      <c r="N3363">
        <f>VLOOKUP(L3363,[1]Key!$A$1:$C$72,3,FALSE)</f>
        <v>-87.887962999999999</v>
      </c>
      <c r="O3363">
        <v>12</v>
      </c>
      <c r="P3363">
        <v>0</v>
      </c>
      <c r="Q3363">
        <v>1.8</v>
      </c>
      <c r="R3363">
        <v>1.7</v>
      </c>
      <c r="S3363">
        <v>72</v>
      </c>
      <c r="T3363">
        <f t="shared" si="468"/>
        <v>-1</v>
      </c>
      <c r="U3363" s="1">
        <v>42792</v>
      </c>
      <c r="V3363" s="13">
        <f t="shared" si="469"/>
        <v>42767</v>
      </c>
      <c r="W3363" s="14">
        <f t="shared" si="470"/>
        <v>42792</v>
      </c>
      <c r="X3363" s="1" t="str">
        <f t="shared" si="471"/>
        <v>Sunday</v>
      </c>
      <c r="Y3363" s="2">
        <v>0.90468749999999998</v>
      </c>
      <c r="Z3363" s="2">
        <f t="shared" si="472"/>
        <v>0.91666666666666663</v>
      </c>
      <c r="AA3363">
        <f>1</f>
        <v>1</v>
      </c>
      <c r="AB3363" s="1">
        <v>42792</v>
      </c>
      <c r="AC3363" s="13">
        <f t="shared" si="473"/>
        <v>42767</v>
      </c>
      <c r="AD3363" s="14">
        <f t="shared" si="474"/>
        <v>42792</v>
      </c>
      <c r="AE3363" s="1" t="str">
        <f t="shared" si="475"/>
        <v>Sunday</v>
      </c>
      <c r="AF3363" s="2">
        <v>0.91249999999999998</v>
      </c>
      <c r="AG3363" s="2">
        <f t="shared" si="476"/>
        <v>0.91666666666666663</v>
      </c>
      <c r="AH3363" t="s">
        <v>27</v>
      </c>
    </row>
    <row r="3364" spans="1:34" x14ac:dyDescent="0.2">
      <c r="A3364">
        <v>1344495</v>
      </c>
      <c r="B3364" t="s">
        <v>20</v>
      </c>
      <c r="C3364" t="s">
        <v>112</v>
      </c>
      <c r="D3364" t="s">
        <v>22</v>
      </c>
      <c r="E3364">
        <v>53144</v>
      </c>
      <c r="F3364" t="s">
        <v>23</v>
      </c>
      <c r="G3364" t="s">
        <v>24</v>
      </c>
      <c r="H3364">
        <v>45</v>
      </c>
      <c r="I3364" t="s">
        <v>81</v>
      </c>
      <c r="J3364">
        <f>VLOOKUP(I3364,[1]Key!$A$1:$C$72,2,FALSE)</f>
        <v>43.06033</v>
      </c>
      <c r="K3364">
        <f>VLOOKUP(I3364,[1]Key!$A$1:$C$72,3,FALSE)</f>
        <v>-87.89546</v>
      </c>
      <c r="L3364" t="s">
        <v>76</v>
      </c>
      <c r="M3364">
        <f>VLOOKUP(L3364,[1]Key!$A$1:$C$72,2,FALSE)</f>
        <v>43.063749000000001</v>
      </c>
      <c r="N3364">
        <f>VLOOKUP(L3364,[1]Key!$A$1:$C$72,3,FALSE)</f>
        <v>-87.887962999999999</v>
      </c>
      <c r="O3364">
        <v>4</v>
      </c>
      <c r="P3364">
        <v>0</v>
      </c>
      <c r="Q3364">
        <v>0.6</v>
      </c>
      <c r="R3364">
        <v>0.6</v>
      </c>
      <c r="S3364">
        <v>24</v>
      </c>
      <c r="T3364">
        <f t="shared" si="468"/>
        <v>-1</v>
      </c>
      <c r="U3364" s="1">
        <v>42793</v>
      </c>
      <c r="V3364" s="13">
        <f t="shared" si="469"/>
        <v>42767</v>
      </c>
      <c r="W3364" s="14">
        <f t="shared" si="470"/>
        <v>42793</v>
      </c>
      <c r="X3364" s="1" t="str">
        <f t="shared" si="471"/>
        <v>Monday</v>
      </c>
      <c r="Y3364" s="2">
        <v>0.43840277777777775</v>
      </c>
      <c r="Z3364" s="2">
        <f t="shared" si="472"/>
        <v>0.45833333333333331</v>
      </c>
      <c r="AA3364">
        <f>1</f>
        <v>1</v>
      </c>
      <c r="AB3364" s="1">
        <v>42793</v>
      </c>
      <c r="AC3364" s="13">
        <f t="shared" si="473"/>
        <v>42767</v>
      </c>
      <c r="AD3364" s="14">
        <f t="shared" si="474"/>
        <v>42793</v>
      </c>
      <c r="AE3364" s="1" t="str">
        <f t="shared" si="475"/>
        <v>Monday</v>
      </c>
      <c r="AF3364" s="2">
        <v>0.44163194444444448</v>
      </c>
      <c r="AG3364" s="2">
        <f t="shared" si="476"/>
        <v>0.45833333333333331</v>
      </c>
      <c r="AH3364" t="s">
        <v>27</v>
      </c>
    </row>
    <row r="3365" spans="1:34" x14ac:dyDescent="0.2">
      <c r="A3365">
        <v>1344495</v>
      </c>
      <c r="B3365" t="s">
        <v>20</v>
      </c>
      <c r="C3365" t="s">
        <v>112</v>
      </c>
      <c r="D3365" t="s">
        <v>22</v>
      </c>
      <c r="E3365">
        <v>53144</v>
      </c>
      <c r="F3365" t="s">
        <v>23</v>
      </c>
      <c r="G3365" t="s">
        <v>24</v>
      </c>
      <c r="H3365">
        <v>45</v>
      </c>
      <c r="I3365" t="s">
        <v>76</v>
      </c>
      <c r="J3365">
        <f>VLOOKUP(I3365,[1]Key!$A$1:$C$72,2,FALSE)</f>
        <v>43.063749000000001</v>
      </c>
      <c r="K3365">
        <f>VLOOKUP(I3365,[1]Key!$A$1:$C$72,3,FALSE)</f>
        <v>-87.887962999999999</v>
      </c>
      <c r="L3365" t="s">
        <v>81</v>
      </c>
      <c r="M3365">
        <f>VLOOKUP(L3365,[1]Key!$A$1:$C$72,2,FALSE)</f>
        <v>43.06033</v>
      </c>
      <c r="N3365">
        <f>VLOOKUP(L3365,[1]Key!$A$1:$C$72,3,FALSE)</f>
        <v>-87.89546</v>
      </c>
      <c r="O3365">
        <v>5</v>
      </c>
      <c r="P3365">
        <v>0</v>
      </c>
      <c r="Q3365">
        <v>0.8</v>
      </c>
      <c r="R3365">
        <v>0.7</v>
      </c>
      <c r="S3365">
        <v>30</v>
      </c>
      <c r="T3365">
        <f t="shared" si="468"/>
        <v>-1</v>
      </c>
      <c r="U3365" s="1">
        <v>42793</v>
      </c>
      <c r="V3365" s="13">
        <f t="shared" si="469"/>
        <v>42767</v>
      </c>
      <c r="W3365" s="14">
        <f t="shared" si="470"/>
        <v>42793</v>
      </c>
      <c r="X3365" s="1" t="str">
        <f t="shared" si="471"/>
        <v>Monday</v>
      </c>
      <c r="Y3365" s="2">
        <v>0.44718750000000002</v>
      </c>
      <c r="Z3365" s="2">
        <f t="shared" si="472"/>
        <v>0.45833333333333331</v>
      </c>
      <c r="AA3365">
        <f>1</f>
        <v>1</v>
      </c>
      <c r="AB3365" s="1">
        <v>42793</v>
      </c>
      <c r="AC3365" s="13">
        <f t="shared" si="473"/>
        <v>42767</v>
      </c>
      <c r="AD3365" s="14">
        <f t="shared" si="474"/>
        <v>42793</v>
      </c>
      <c r="AE3365" s="1" t="str">
        <f t="shared" si="475"/>
        <v>Monday</v>
      </c>
      <c r="AF3365" s="2">
        <v>0.45037037037037037</v>
      </c>
      <c r="AG3365" s="2">
        <f t="shared" si="476"/>
        <v>0.45833333333333331</v>
      </c>
      <c r="AH3365" t="s">
        <v>27</v>
      </c>
    </row>
    <row r="3366" spans="1:34" x14ac:dyDescent="0.2">
      <c r="A3366">
        <v>1468078</v>
      </c>
      <c r="B3366" t="s">
        <v>20</v>
      </c>
      <c r="C3366" t="s">
        <v>100</v>
      </c>
      <c r="D3366" t="s">
        <v>22</v>
      </c>
      <c r="E3366">
        <v>53209</v>
      </c>
      <c r="F3366" t="s">
        <v>23</v>
      </c>
      <c r="G3366" t="s">
        <v>24</v>
      </c>
      <c r="H3366">
        <v>5450</v>
      </c>
      <c r="I3366" t="s">
        <v>60</v>
      </c>
      <c r="J3366">
        <f>VLOOKUP(I3366,[1]Key!$A$1:$C$72,2,FALSE)</f>
        <v>43.066893999999998</v>
      </c>
      <c r="K3366">
        <f>VLOOKUP(I3366,[1]Key!$A$1:$C$72,3,FALSE)</f>
        <v>-87.877936000000005</v>
      </c>
      <c r="L3366" t="s">
        <v>67</v>
      </c>
      <c r="M3366">
        <f>VLOOKUP(L3366,[1]Key!$A$1:$C$72,2,FALSE)</f>
        <v>43.074890000000003</v>
      </c>
      <c r="N3366">
        <f>VLOOKUP(L3366,[1]Key!$A$1:$C$72,3,FALSE)</f>
        <v>-87.882810000000006</v>
      </c>
      <c r="O3366">
        <v>4</v>
      </c>
      <c r="P3366">
        <v>0</v>
      </c>
      <c r="Q3366">
        <v>0.6</v>
      </c>
      <c r="R3366">
        <v>0.6</v>
      </c>
      <c r="S3366">
        <v>24</v>
      </c>
      <c r="T3366">
        <f t="shared" si="468"/>
        <v>-1</v>
      </c>
      <c r="U3366" s="1">
        <v>42793</v>
      </c>
      <c r="V3366" s="13">
        <f t="shared" si="469"/>
        <v>42767</v>
      </c>
      <c r="W3366" s="14">
        <f t="shared" si="470"/>
        <v>42793</v>
      </c>
      <c r="X3366" s="1" t="str">
        <f t="shared" si="471"/>
        <v>Monday</v>
      </c>
      <c r="Y3366" s="2">
        <v>0.50579861111111113</v>
      </c>
      <c r="Z3366" s="2">
        <f t="shared" si="472"/>
        <v>0.5</v>
      </c>
      <c r="AA3366">
        <f>1</f>
        <v>1</v>
      </c>
      <c r="AB3366" s="1">
        <v>42793</v>
      </c>
      <c r="AC3366" s="13">
        <f t="shared" si="473"/>
        <v>42767</v>
      </c>
      <c r="AD3366" s="14">
        <f t="shared" si="474"/>
        <v>42793</v>
      </c>
      <c r="AE3366" s="1" t="str">
        <f t="shared" si="475"/>
        <v>Monday</v>
      </c>
      <c r="AF3366" s="2">
        <v>0.50863425925925931</v>
      </c>
      <c r="AG3366" s="2">
        <f t="shared" si="476"/>
        <v>0.5</v>
      </c>
      <c r="AH3366" t="s">
        <v>27</v>
      </c>
    </row>
    <row r="3367" spans="1:34" x14ac:dyDescent="0.2">
      <c r="A3367">
        <v>1417084</v>
      </c>
      <c r="B3367" t="s">
        <v>20</v>
      </c>
      <c r="C3367" t="s">
        <v>140</v>
      </c>
      <c r="D3367" t="s">
        <v>22</v>
      </c>
      <c r="E3367">
        <v>53188</v>
      </c>
      <c r="F3367" t="s">
        <v>23</v>
      </c>
      <c r="G3367" t="s">
        <v>24</v>
      </c>
      <c r="H3367">
        <v>5446</v>
      </c>
      <c r="I3367" t="s">
        <v>67</v>
      </c>
      <c r="J3367">
        <f>VLOOKUP(I3367,[1]Key!$A$1:$C$72,2,FALSE)</f>
        <v>43.074890000000003</v>
      </c>
      <c r="K3367">
        <f>VLOOKUP(I3367,[1]Key!$A$1:$C$72,3,FALSE)</f>
        <v>-87.882810000000006</v>
      </c>
      <c r="L3367" t="s">
        <v>67</v>
      </c>
      <c r="M3367">
        <f>VLOOKUP(L3367,[1]Key!$A$1:$C$72,2,FALSE)</f>
        <v>43.074890000000003</v>
      </c>
      <c r="N3367">
        <f>VLOOKUP(L3367,[1]Key!$A$1:$C$72,3,FALSE)</f>
        <v>-87.882810000000006</v>
      </c>
      <c r="O3367">
        <v>36</v>
      </c>
      <c r="P3367">
        <v>0</v>
      </c>
      <c r="Q3367">
        <v>5.4</v>
      </c>
      <c r="R3367">
        <v>5.0999999999999996</v>
      </c>
      <c r="S3367">
        <v>216</v>
      </c>
      <c r="T3367">
        <f t="shared" si="468"/>
        <v>-1</v>
      </c>
      <c r="U3367" s="1">
        <v>42793</v>
      </c>
      <c r="V3367" s="13">
        <f t="shared" si="469"/>
        <v>42767</v>
      </c>
      <c r="W3367" s="14">
        <f t="shared" si="470"/>
        <v>42793</v>
      </c>
      <c r="X3367" s="1" t="str">
        <f t="shared" si="471"/>
        <v>Monday</v>
      </c>
      <c r="Y3367" s="2">
        <v>0.51496527777777779</v>
      </c>
      <c r="Z3367" s="2">
        <f t="shared" si="472"/>
        <v>0.5</v>
      </c>
      <c r="AA3367">
        <f>1</f>
        <v>1</v>
      </c>
      <c r="AB3367" s="1">
        <v>42793</v>
      </c>
      <c r="AC3367" s="13">
        <f t="shared" si="473"/>
        <v>42767</v>
      </c>
      <c r="AD3367" s="14">
        <f t="shared" si="474"/>
        <v>42793</v>
      </c>
      <c r="AE3367" s="1" t="str">
        <f t="shared" si="475"/>
        <v>Monday</v>
      </c>
      <c r="AF3367" s="2">
        <v>0.53986111111111112</v>
      </c>
      <c r="AG3367" s="2">
        <f t="shared" si="476"/>
        <v>0.54166666666666663</v>
      </c>
      <c r="AH3367" t="s">
        <v>35</v>
      </c>
    </row>
    <row r="3368" spans="1:34" x14ac:dyDescent="0.2">
      <c r="A3368">
        <v>671983</v>
      </c>
      <c r="B3368" t="s">
        <v>20</v>
      </c>
      <c r="C3368" t="s">
        <v>49</v>
      </c>
      <c r="D3368" t="s">
        <v>22</v>
      </c>
      <c r="E3368">
        <v>53217</v>
      </c>
      <c r="F3368" t="s">
        <v>23</v>
      </c>
      <c r="G3368" t="s">
        <v>24</v>
      </c>
      <c r="H3368">
        <v>11150</v>
      </c>
      <c r="I3368" t="s">
        <v>43</v>
      </c>
      <c r="J3368">
        <f>VLOOKUP(I3368,[1]Key!$A$1:$C$72,2,FALSE)</f>
        <v>43.03886</v>
      </c>
      <c r="K3368">
        <f>VLOOKUP(I3368,[1]Key!$A$1:$C$72,3,FALSE)</f>
        <v>-87.902720000000002</v>
      </c>
      <c r="L3368" t="s">
        <v>31</v>
      </c>
      <c r="M3368">
        <f>VLOOKUP(L3368,[1]Key!$A$1:$C$72,2,FALSE)</f>
        <v>43.03519</v>
      </c>
      <c r="N3368">
        <f>VLOOKUP(L3368,[1]Key!$A$1:$C$72,3,FALSE)</f>
        <v>-87.907390000000007</v>
      </c>
      <c r="O3368">
        <v>29</v>
      </c>
      <c r="P3368">
        <v>0</v>
      </c>
      <c r="Q3368">
        <v>4.4000000000000004</v>
      </c>
      <c r="R3368">
        <v>4.0999999999999996</v>
      </c>
      <c r="S3368">
        <v>174</v>
      </c>
      <c r="T3368">
        <f t="shared" si="468"/>
        <v>-1</v>
      </c>
      <c r="U3368" s="1">
        <v>42793</v>
      </c>
      <c r="V3368" s="13">
        <f t="shared" si="469"/>
        <v>42767</v>
      </c>
      <c r="W3368" s="14">
        <f t="shared" si="470"/>
        <v>42793</v>
      </c>
      <c r="X3368" s="1" t="str">
        <f t="shared" si="471"/>
        <v>Monday</v>
      </c>
      <c r="Y3368" s="2">
        <v>0.54082175925925924</v>
      </c>
      <c r="Z3368" s="2">
        <f t="shared" si="472"/>
        <v>0.54166666666666663</v>
      </c>
      <c r="AA3368">
        <f>1</f>
        <v>1</v>
      </c>
      <c r="AB3368" s="1">
        <v>42793</v>
      </c>
      <c r="AC3368" s="13">
        <f t="shared" si="473"/>
        <v>42767</v>
      </c>
      <c r="AD3368" s="14">
        <f t="shared" si="474"/>
        <v>42793</v>
      </c>
      <c r="AE3368" s="1" t="str">
        <f t="shared" si="475"/>
        <v>Monday</v>
      </c>
      <c r="AF3368" s="2">
        <v>0.56060185185185185</v>
      </c>
      <c r="AG3368" s="2">
        <f t="shared" si="476"/>
        <v>0.54166666666666663</v>
      </c>
      <c r="AH3368" t="s">
        <v>27</v>
      </c>
    </row>
    <row r="3369" spans="1:34" x14ac:dyDescent="0.2">
      <c r="A3369">
        <v>545427</v>
      </c>
      <c r="B3369" t="s">
        <v>20</v>
      </c>
      <c r="C3369" t="s">
        <v>28</v>
      </c>
      <c r="D3369" t="s">
        <v>22</v>
      </c>
      <c r="E3369">
        <v>53211</v>
      </c>
      <c r="F3369" t="s">
        <v>23</v>
      </c>
      <c r="G3369" t="s">
        <v>24</v>
      </c>
      <c r="H3369">
        <v>5421</v>
      </c>
      <c r="I3369" t="s">
        <v>31</v>
      </c>
      <c r="J3369">
        <f>VLOOKUP(I3369,[1]Key!$A$1:$C$72,2,FALSE)</f>
        <v>43.03519</v>
      </c>
      <c r="K3369">
        <f>VLOOKUP(I3369,[1]Key!$A$1:$C$72,3,FALSE)</f>
        <v>-87.907390000000007</v>
      </c>
      <c r="L3369" t="s">
        <v>32</v>
      </c>
      <c r="M3369">
        <f>VLOOKUP(L3369,[1]Key!$A$1:$C$72,2,FALSE)</f>
        <v>43.038719999999998</v>
      </c>
      <c r="N3369">
        <f>VLOOKUP(L3369,[1]Key!$A$1:$C$72,3,FALSE)</f>
        <v>-87.905339999999995</v>
      </c>
      <c r="O3369">
        <v>3</v>
      </c>
      <c r="P3369">
        <v>0</v>
      </c>
      <c r="Q3369">
        <v>0.5</v>
      </c>
      <c r="R3369">
        <v>0.4</v>
      </c>
      <c r="S3369">
        <v>18</v>
      </c>
      <c r="T3369">
        <f t="shared" si="468"/>
        <v>-1</v>
      </c>
      <c r="U3369" s="1">
        <v>42793</v>
      </c>
      <c r="V3369" s="13">
        <f t="shared" si="469"/>
        <v>42767</v>
      </c>
      <c r="W3369" s="14">
        <f t="shared" si="470"/>
        <v>42793</v>
      </c>
      <c r="X3369" s="1" t="str">
        <f t="shared" si="471"/>
        <v>Monday</v>
      </c>
      <c r="Y3369" s="2">
        <v>0.54759259259259252</v>
      </c>
      <c r="Z3369" s="2">
        <f t="shared" si="472"/>
        <v>0.54166666666666663</v>
      </c>
      <c r="AA3369">
        <f>1</f>
        <v>1</v>
      </c>
      <c r="AB3369" s="1">
        <v>42793</v>
      </c>
      <c r="AC3369" s="13">
        <f t="shared" si="473"/>
        <v>42767</v>
      </c>
      <c r="AD3369" s="14">
        <f t="shared" si="474"/>
        <v>42793</v>
      </c>
      <c r="AE3369" s="1" t="str">
        <f t="shared" si="475"/>
        <v>Monday</v>
      </c>
      <c r="AF3369" s="2">
        <v>0.54980324074074072</v>
      </c>
      <c r="AG3369" s="2">
        <f t="shared" si="476"/>
        <v>0.54166666666666663</v>
      </c>
      <c r="AH3369" t="s">
        <v>27</v>
      </c>
    </row>
    <row r="3370" spans="1:34" x14ac:dyDescent="0.2">
      <c r="A3370">
        <v>545427</v>
      </c>
      <c r="B3370" t="s">
        <v>20</v>
      </c>
      <c r="C3370" t="s">
        <v>28</v>
      </c>
      <c r="D3370" t="s">
        <v>22</v>
      </c>
      <c r="E3370">
        <v>53211</v>
      </c>
      <c r="F3370" t="s">
        <v>23</v>
      </c>
      <c r="G3370" t="s">
        <v>24</v>
      </c>
      <c r="H3370">
        <v>5421</v>
      </c>
      <c r="I3370" t="s">
        <v>32</v>
      </c>
      <c r="J3370">
        <f>VLOOKUP(I3370,[1]Key!$A$1:$C$72,2,FALSE)</f>
        <v>43.038719999999998</v>
      </c>
      <c r="K3370">
        <f>VLOOKUP(I3370,[1]Key!$A$1:$C$72,3,FALSE)</f>
        <v>-87.905339999999995</v>
      </c>
      <c r="L3370" t="s">
        <v>31</v>
      </c>
      <c r="M3370">
        <f>VLOOKUP(L3370,[1]Key!$A$1:$C$72,2,FALSE)</f>
        <v>43.03519</v>
      </c>
      <c r="N3370">
        <f>VLOOKUP(L3370,[1]Key!$A$1:$C$72,3,FALSE)</f>
        <v>-87.907390000000007</v>
      </c>
      <c r="O3370">
        <v>3</v>
      </c>
      <c r="P3370">
        <v>0</v>
      </c>
      <c r="Q3370">
        <v>0.5</v>
      </c>
      <c r="R3370">
        <v>0.4</v>
      </c>
      <c r="S3370">
        <v>18</v>
      </c>
      <c r="T3370">
        <f t="shared" si="468"/>
        <v>-1</v>
      </c>
      <c r="U3370" s="1">
        <v>42793</v>
      </c>
      <c r="V3370" s="13">
        <f t="shared" si="469"/>
        <v>42767</v>
      </c>
      <c r="W3370" s="14">
        <f t="shared" si="470"/>
        <v>42793</v>
      </c>
      <c r="X3370" s="1" t="str">
        <f t="shared" si="471"/>
        <v>Monday</v>
      </c>
      <c r="Y3370" s="2">
        <v>0.55138888888888882</v>
      </c>
      <c r="Z3370" s="2">
        <f t="shared" si="472"/>
        <v>0.54166666666666663</v>
      </c>
      <c r="AA3370">
        <f>1</f>
        <v>1</v>
      </c>
      <c r="AB3370" s="1">
        <v>42793</v>
      </c>
      <c r="AC3370" s="13">
        <f t="shared" si="473"/>
        <v>42767</v>
      </c>
      <c r="AD3370" s="14">
        <f t="shared" si="474"/>
        <v>42793</v>
      </c>
      <c r="AE3370" s="1" t="str">
        <f t="shared" si="475"/>
        <v>Monday</v>
      </c>
      <c r="AF3370" s="2">
        <v>0.5536226851851852</v>
      </c>
      <c r="AG3370" s="2">
        <f t="shared" si="476"/>
        <v>0.54166666666666663</v>
      </c>
      <c r="AH3370" t="s">
        <v>27</v>
      </c>
    </row>
    <row r="3371" spans="1:34" x14ac:dyDescent="0.2">
      <c r="A3371">
        <v>1468078</v>
      </c>
      <c r="B3371" t="s">
        <v>20</v>
      </c>
      <c r="C3371" t="s">
        <v>100</v>
      </c>
      <c r="D3371" t="s">
        <v>22</v>
      </c>
      <c r="E3371">
        <v>53209</v>
      </c>
      <c r="F3371" t="s">
        <v>23</v>
      </c>
      <c r="G3371" t="s">
        <v>24</v>
      </c>
      <c r="H3371">
        <v>5450</v>
      </c>
      <c r="I3371" t="s">
        <v>67</v>
      </c>
      <c r="J3371">
        <f>VLOOKUP(I3371,[1]Key!$A$1:$C$72,2,FALSE)</f>
        <v>43.074890000000003</v>
      </c>
      <c r="K3371">
        <f>VLOOKUP(I3371,[1]Key!$A$1:$C$72,3,FALSE)</f>
        <v>-87.882810000000006</v>
      </c>
      <c r="L3371" t="s">
        <v>61</v>
      </c>
      <c r="M3371">
        <f>VLOOKUP(L3371,[1]Key!$A$1:$C$72,2,FALSE)</f>
        <v>43.058619999999998</v>
      </c>
      <c r="N3371">
        <f>VLOOKUP(L3371,[1]Key!$A$1:$C$72,3,FALSE)</f>
        <v>-87.885319999999993</v>
      </c>
      <c r="O3371">
        <v>5</v>
      </c>
      <c r="P3371">
        <v>0</v>
      </c>
      <c r="Q3371">
        <v>0.8</v>
      </c>
      <c r="R3371">
        <v>0.7</v>
      </c>
      <c r="S3371">
        <v>30</v>
      </c>
      <c r="T3371">
        <f t="shared" si="468"/>
        <v>-1</v>
      </c>
      <c r="U3371" s="1">
        <v>42793</v>
      </c>
      <c r="V3371" s="13">
        <f t="shared" si="469"/>
        <v>42767</v>
      </c>
      <c r="W3371" s="14">
        <f t="shared" si="470"/>
        <v>42793</v>
      </c>
      <c r="X3371" s="1" t="str">
        <f t="shared" si="471"/>
        <v>Monday</v>
      </c>
      <c r="Y3371" s="2">
        <v>0.58621527777777771</v>
      </c>
      <c r="Z3371" s="2">
        <f t="shared" si="472"/>
        <v>0.58333333333333326</v>
      </c>
      <c r="AA3371">
        <f>1</f>
        <v>1</v>
      </c>
      <c r="AB3371" s="1">
        <v>42793</v>
      </c>
      <c r="AC3371" s="13">
        <f t="shared" si="473"/>
        <v>42767</v>
      </c>
      <c r="AD3371" s="14">
        <f t="shared" si="474"/>
        <v>42793</v>
      </c>
      <c r="AE3371" s="1" t="str">
        <f t="shared" si="475"/>
        <v>Monday</v>
      </c>
      <c r="AF3371" s="2">
        <v>0.5902546296296296</v>
      </c>
      <c r="AG3371" s="2">
        <f t="shared" si="476"/>
        <v>0.58333333333333326</v>
      </c>
      <c r="AH3371" t="s">
        <v>27</v>
      </c>
    </row>
    <row r="3372" spans="1:34" x14ac:dyDescent="0.2">
      <c r="A3372">
        <v>1466945</v>
      </c>
      <c r="B3372" t="s">
        <v>20</v>
      </c>
      <c r="C3372" t="s">
        <v>28</v>
      </c>
      <c r="D3372" t="s">
        <v>22</v>
      </c>
      <c r="E3372">
        <v>53211</v>
      </c>
      <c r="F3372" t="s">
        <v>23</v>
      </c>
      <c r="G3372" t="s">
        <v>24</v>
      </c>
      <c r="H3372">
        <v>5552</v>
      </c>
      <c r="I3372" t="s">
        <v>93</v>
      </c>
      <c r="J3372">
        <f>VLOOKUP(I3372,[1]Key!$A$1:$C$72,2,FALSE)</f>
        <v>43.069021999999997</v>
      </c>
      <c r="K3372">
        <f>VLOOKUP(I3372,[1]Key!$A$1:$C$72,3,FALSE)</f>
        <v>-87.887940999999998</v>
      </c>
      <c r="L3372" t="s">
        <v>67</v>
      </c>
      <c r="M3372">
        <f>VLOOKUP(L3372,[1]Key!$A$1:$C$72,2,FALSE)</f>
        <v>43.074890000000003</v>
      </c>
      <c r="N3372">
        <f>VLOOKUP(L3372,[1]Key!$A$1:$C$72,3,FALSE)</f>
        <v>-87.882810000000006</v>
      </c>
      <c r="O3372">
        <v>10</v>
      </c>
      <c r="P3372">
        <v>0</v>
      </c>
      <c r="Q3372">
        <v>1.5</v>
      </c>
      <c r="R3372">
        <v>1.4</v>
      </c>
      <c r="S3372">
        <v>60</v>
      </c>
      <c r="T3372">
        <f t="shared" si="468"/>
        <v>-1</v>
      </c>
      <c r="U3372" s="1">
        <v>42793</v>
      </c>
      <c r="V3372" s="13">
        <f t="shared" si="469"/>
        <v>42767</v>
      </c>
      <c r="W3372" s="14">
        <f t="shared" si="470"/>
        <v>42793</v>
      </c>
      <c r="X3372" s="1" t="str">
        <f t="shared" si="471"/>
        <v>Monday</v>
      </c>
      <c r="Y3372" s="2">
        <v>0.62124999999999997</v>
      </c>
      <c r="Z3372" s="2">
        <f t="shared" si="472"/>
        <v>0.625</v>
      </c>
      <c r="AA3372">
        <f>1</f>
        <v>1</v>
      </c>
      <c r="AB3372" s="1">
        <v>42793</v>
      </c>
      <c r="AC3372" s="13">
        <f t="shared" si="473"/>
        <v>42767</v>
      </c>
      <c r="AD3372" s="14">
        <f t="shared" si="474"/>
        <v>42793</v>
      </c>
      <c r="AE3372" s="1" t="str">
        <f t="shared" si="475"/>
        <v>Monday</v>
      </c>
      <c r="AF3372" s="2">
        <v>0.62788194444444445</v>
      </c>
      <c r="AG3372" s="2">
        <f t="shared" si="476"/>
        <v>0.625</v>
      </c>
      <c r="AH3372" t="s">
        <v>27</v>
      </c>
    </row>
    <row r="3373" spans="1:34" x14ac:dyDescent="0.2">
      <c r="A3373">
        <v>1516593</v>
      </c>
      <c r="B3373" t="s">
        <v>20</v>
      </c>
      <c r="C3373" t="s">
        <v>28</v>
      </c>
      <c r="D3373" t="s">
        <v>22</v>
      </c>
      <c r="E3373">
        <v>53202</v>
      </c>
      <c r="F3373" t="s">
        <v>23</v>
      </c>
      <c r="G3373" t="s">
        <v>24</v>
      </c>
      <c r="H3373">
        <v>11129</v>
      </c>
      <c r="I3373" t="s">
        <v>32</v>
      </c>
      <c r="J3373">
        <f>VLOOKUP(I3373,[1]Key!$A$1:$C$72,2,FALSE)</f>
        <v>43.038719999999998</v>
      </c>
      <c r="K3373">
        <f>VLOOKUP(I3373,[1]Key!$A$1:$C$72,3,FALSE)</f>
        <v>-87.905339999999995</v>
      </c>
      <c r="L3373" t="s">
        <v>41</v>
      </c>
      <c r="M3373">
        <f>VLOOKUP(L3373,[1]Key!$A$1:$C$72,2,FALSE)</f>
        <v>43.04824</v>
      </c>
      <c r="N3373">
        <f>VLOOKUP(L3373,[1]Key!$A$1:$C$72,3,FALSE)</f>
        <v>-87.904970000000006</v>
      </c>
      <c r="O3373">
        <v>8</v>
      </c>
      <c r="P3373">
        <v>0</v>
      </c>
      <c r="Q3373">
        <v>1.2</v>
      </c>
      <c r="R3373">
        <v>1.1000000000000001</v>
      </c>
      <c r="S3373">
        <v>48</v>
      </c>
      <c r="T3373">
        <f t="shared" si="468"/>
        <v>-1</v>
      </c>
      <c r="U3373" s="1">
        <v>42793</v>
      </c>
      <c r="V3373" s="13">
        <f t="shared" si="469"/>
        <v>42767</v>
      </c>
      <c r="W3373" s="14">
        <f t="shared" si="470"/>
        <v>42793</v>
      </c>
      <c r="X3373" s="1" t="str">
        <f t="shared" si="471"/>
        <v>Monday</v>
      </c>
      <c r="Y3373" s="2">
        <v>0.62479166666666663</v>
      </c>
      <c r="Z3373" s="2">
        <f t="shared" si="472"/>
        <v>0.625</v>
      </c>
      <c r="AA3373">
        <f>1</f>
        <v>1</v>
      </c>
      <c r="AB3373" s="1">
        <v>42793</v>
      </c>
      <c r="AC3373" s="13">
        <f t="shared" si="473"/>
        <v>42767</v>
      </c>
      <c r="AD3373" s="14">
        <f t="shared" si="474"/>
        <v>42793</v>
      </c>
      <c r="AE3373" s="1" t="str">
        <f t="shared" si="475"/>
        <v>Monday</v>
      </c>
      <c r="AF3373" s="2">
        <v>0.63</v>
      </c>
      <c r="AG3373" s="2">
        <f t="shared" si="476"/>
        <v>0.625</v>
      </c>
      <c r="AH3373" t="s">
        <v>27</v>
      </c>
    </row>
    <row r="3374" spans="1:34" x14ac:dyDescent="0.2">
      <c r="A3374">
        <v>1251077</v>
      </c>
      <c r="B3374" t="s">
        <v>20</v>
      </c>
      <c r="C3374" t="s">
        <v>110</v>
      </c>
      <c r="D3374" t="s">
        <v>22</v>
      </c>
      <c r="E3374">
        <v>54914</v>
      </c>
      <c r="F3374" t="s">
        <v>23</v>
      </c>
      <c r="G3374" t="s">
        <v>97</v>
      </c>
      <c r="H3374">
        <v>5507</v>
      </c>
      <c r="I3374" t="s">
        <v>78</v>
      </c>
      <c r="J3374">
        <f>VLOOKUP(I3374,[1]Key!$A$1:$C$72,2,FALSE)</f>
        <v>43.060250000000003</v>
      </c>
      <c r="K3374">
        <f>VLOOKUP(I3374,[1]Key!$A$1:$C$72,3,FALSE)</f>
        <v>-87.892169999999993</v>
      </c>
      <c r="L3374" t="s">
        <v>93</v>
      </c>
      <c r="M3374">
        <f>VLOOKUP(L3374,[1]Key!$A$1:$C$72,2,FALSE)</f>
        <v>43.069021999999997</v>
      </c>
      <c r="N3374">
        <f>VLOOKUP(L3374,[1]Key!$A$1:$C$72,3,FALSE)</f>
        <v>-87.887940999999998</v>
      </c>
      <c r="O3374">
        <v>7</v>
      </c>
      <c r="P3374">
        <v>0</v>
      </c>
      <c r="Q3374">
        <v>1.1000000000000001</v>
      </c>
      <c r="R3374">
        <v>1</v>
      </c>
      <c r="S3374">
        <v>42</v>
      </c>
      <c r="T3374">
        <f t="shared" si="468"/>
        <v>-1</v>
      </c>
      <c r="U3374" s="1">
        <v>42793</v>
      </c>
      <c r="V3374" s="13">
        <f t="shared" si="469"/>
        <v>42767</v>
      </c>
      <c r="W3374" s="14">
        <f t="shared" si="470"/>
        <v>42793</v>
      </c>
      <c r="X3374" s="1" t="str">
        <f t="shared" si="471"/>
        <v>Monday</v>
      </c>
      <c r="Y3374" s="2">
        <v>0.69596064814814806</v>
      </c>
      <c r="Z3374" s="2">
        <f t="shared" si="472"/>
        <v>0.70833333333333326</v>
      </c>
      <c r="AA3374">
        <f>1</f>
        <v>1</v>
      </c>
      <c r="AB3374" s="1">
        <v>42793</v>
      </c>
      <c r="AC3374" s="13">
        <f t="shared" si="473"/>
        <v>42767</v>
      </c>
      <c r="AD3374" s="14">
        <f t="shared" si="474"/>
        <v>42793</v>
      </c>
      <c r="AE3374" s="1" t="str">
        <f t="shared" si="475"/>
        <v>Monday</v>
      </c>
      <c r="AF3374" s="2">
        <v>0.70124999999999993</v>
      </c>
      <c r="AG3374" s="2">
        <f t="shared" si="476"/>
        <v>0.70833333333333326</v>
      </c>
      <c r="AH3374" t="s">
        <v>27</v>
      </c>
    </row>
    <row r="3375" spans="1:34" x14ac:dyDescent="0.2">
      <c r="A3375">
        <v>1251077</v>
      </c>
      <c r="B3375" t="s">
        <v>20</v>
      </c>
      <c r="C3375" t="s">
        <v>110</v>
      </c>
      <c r="D3375" t="s">
        <v>22</v>
      </c>
      <c r="E3375">
        <v>54914</v>
      </c>
      <c r="F3375" t="s">
        <v>23</v>
      </c>
      <c r="G3375" t="s">
        <v>97</v>
      </c>
      <c r="H3375">
        <v>5507</v>
      </c>
      <c r="I3375" t="s">
        <v>93</v>
      </c>
      <c r="J3375">
        <f>VLOOKUP(I3375,[1]Key!$A$1:$C$72,2,FALSE)</f>
        <v>43.069021999999997</v>
      </c>
      <c r="K3375">
        <f>VLOOKUP(I3375,[1]Key!$A$1:$C$72,3,FALSE)</f>
        <v>-87.887940999999998</v>
      </c>
      <c r="L3375" t="s">
        <v>78</v>
      </c>
      <c r="M3375">
        <f>VLOOKUP(L3375,[1]Key!$A$1:$C$72,2,FALSE)</f>
        <v>43.060250000000003</v>
      </c>
      <c r="N3375">
        <f>VLOOKUP(L3375,[1]Key!$A$1:$C$72,3,FALSE)</f>
        <v>-87.892169999999993</v>
      </c>
      <c r="O3375">
        <v>6</v>
      </c>
      <c r="P3375">
        <v>0</v>
      </c>
      <c r="Q3375">
        <v>0.9</v>
      </c>
      <c r="R3375">
        <v>0.9</v>
      </c>
      <c r="S3375">
        <v>36</v>
      </c>
      <c r="T3375">
        <f t="shared" si="468"/>
        <v>-1</v>
      </c>
      <c r="U3375" s="1">
        <v>42793</v>
      </c>
      <c r="V3375" s="13">
        <f t="shared" si="469"/>
        <v>42767</v>
      </c>
      <c r="W3375" s="14">
        <f t="shared" si="470"/>
        <v>42793</v>
      </c>
      <c r="X3375" s="1" t="str">
        <f t="shared" si="471"/>
        <v>Monday</v>
      </c>
      <c r="Y3375" s="2">
        <v>0.71119212962962963</v>
      </c>
      <c r="Z3375" s="2">
        <f t="shared" si="472"/>
        <v>0.70833333333333326</v>
      </c>
      <c r="AA3375">
        <f>1</f>
        <v>1</v>
      </c>
      <c r="AB3375" s="1">
        <v>42793</v>
      </c>
      <c r="AC3375" s="13">
        <f t="shared" si="473"/>
        <v>42767</v>
      </c>
      <c r="AD3375" s="14">
        <f t="shared" si="474"/>
        <v>42793</v>
      </c>
      <c r="AE3375" s="1" t="str">
        <f t="shared" si="475"/>
        <v>Monday</v>
      </c>
      <c r="AF3375" s="2">
        <v>0.71548611111111116</v>
      </c>
      <c r="AG3375" s="2">
        <f t="shared" si="476"/>
        <v>0.70833333333333326</v>
      </c>
      <c r="AH3375" t="s">
        <v>27</v>
      </c>
    </row>
    <row r="3376" spans="1:34" x14ac:dyDescent="0.2">
      <c r="A3376">
        <v>550946</v>
      </c>
      <c r="B3376" t="s">
        <v>20</v>
      </c>
      <c r="C3376" t="s">
        <v>28</v>
      </c>
      <c r="D3376" t="s">
        <v>22</v>
      </c>
      <c r="E3376">
        <v>53202</v>
      </c>
      <c r="F3376" t="s">
        <v>23</v>
      </c>
      <c r="G3376" t="s">
        <v>24</v>
      </c>
      <c r="H3376">
        <v>5562</v>
      </c>
      <c r="I3376" t="s">
        <v>33</v>
      </c>
      <c r="J3376">
        <f>VLOOKUP(I3376,[1]Key!$A$1:$C$72,2,FALSE)</f>
        <v>43.034619999999997</v>
      </c>
      <c r="K3376">
        <f>VLOOKUP(I3376,[1]Key!$A$1:$C$72,3,FALSE)</f>
        <v>-87.917500000000004</v>
      </c>
      <c r="L3376" t="s">
        <v>31</v>
      </c>
      <c r="M3376">
        <f>VLOOKUP(L3376,[1]Key!$A$1:$C$72,2,FALSE)</f>
        <v>43.03519</v>
      </c>
      <c r="N3376">
        <f>VLOOKUP(L3376,[1]Key!$A$1:$C$72,3,FALSE)</f>
        <v>-87.907390000000007</v>
      </c>
      <c r="O3376">
        <v>6</v>
      </c>
      <c r="P3376">
        <v>0</v>
      </c>
      <c r="Q3376">
        <v>0.9</v>
      </c>
      <c r="R3376">
        <v>0.9</v>
      </c>
      <c r="S3376">
        <v>36</v>
      </c>
      <c r="T3376">
        <f t="shared" si="468"/>
        <v>-1</v>
      </c>
      <c r="U3376" s="1">
        <v>42793</v>
      </c>
      <c r="V3376" s="13">
        <f t="shared" si="469"/>
        <v>42767</v>
      </c>
      <c r="W3376" s="14">
        <f t="shared" si="470"/>
        <v>42793</v>
      </c>
      <c r="X3376" s="1" t="str">
        <f t="shared" si="471"/>
        <v>Monday</v>
      </c>
      <c r="Y3376" s="2">
        <v>0.73123842592592592</v>
      </c>
      <c r="Z3376" s="2">
        <f t="shared" si="472"/>
        <v>0.75</v>
      </c>
      <c r="AA3376">
        <f>1</f>
        <v>1</v>
      </c>
      <c r="AB3376" s="1">
        <v>42793</v>
      </c>
      <c r="AC3376" s="13">
        <f t="shared" si="473"/>
        <v>42767</v>
      </c>
      <c r="AD3376" s="14">
        <f t="shared" si="474"/>
        <v>42793</v>
      </c>
      <c r="AE3376" s="1" t="str">
        <f t="shared" si="475"/>
        <v>Monday</v>
      </c>
      <c r="AF3376" s="2">
        <v>0.73502314814814806</v>
      </c>
      <c r="AG3376" s="2">
        <f t="shared" si="476"/>
        <v>0.75</v>
      </c>
      <c r="AH3376" t="s">
        <v>27</v>
      </c>
    </row>
    <row r="3377" spans="1:34" x14ac:dyDescent="0.2">
      <c r="A3377">
        <v>1137916</v>
      </c>
      <c r="B3377" t="s">
        <v>20</v>
      </c>
      <c r="C3377" t="s">
        <v>100</v>
      </c>
      <c r="D3377" t="s">
        <v>22</v>
      </c>
      <c r="E3377">
        <v>53202</v>
      </c>
      <c r="F3377" t="s">
        <v>23</v>
      </c>
      <c r="G3377" t="s">
        <v>24</v>
      </c>
      <c r="H3377">
        <v>5449</v>
      </c>
      <c r="I3377" t="s">
        <v>36</v>
      </c>
      <c r="J3377">
        <f>VLOOKUP(I3377,[1]Key!$A$1:$C$72,2,FALSE)</f>
        <v>43.038580000000003</v>
      </c>
      <c r="K3377">
        <f>VLOOKUP(I3377,[1]Key!$A$1:$C$72,3,FALSE)</f>
        <v>-87.90934</v>
      </c>
      <c r="L3377" t="s">
        <v>32</v>
      </c>
      <c r="M3377">
        <f>VLOOKUP(L3377,[1]Key!$A$1:$C$72,2,FALSE)</f>
        <v>43.038719999999998</v>
      </c>
      <c r="N3377">
        <f>VLOOKUP(L3377,[1]Key!$A$1:$C$72,3,FALSE)</f>
        <v>-87.905339999999995</v>
      </c>
      <c r="O3377">
        <v>3</v>
      </c>
      <c r="P3377">
        <v>0</v>
      </c>
      <c r="Q3377">
        <v>0.5</v>
      </c>
      <c r="R3377">
        <v>0.4</v>
      </c>
      <c r="S3377">
        <v>18</v>
      </c>
      <c r="T3377">
        <f t="shared" si="468"/>
        <v>-1</v>
      </c>
      <c r="U3377" s="1">
        <v>42793</v>
      </c>
      <c r="V3377" s="13">
        <f t="shared" si="469"/>
        <v>42767</v>
      </c>
      <c r="W3377" s="14">
        <f t="shared" si="470"/>
        <v>42793</v>
      </c>
      <c r="X3377" s="1" t="str">
        <f t="shared" si="471"/>
        <v>Monday</v>
      </c>
      <c r="Y3377" s="2">
        <v>0.76078703703703709</v>
      </c>
      <c r="Z3377" s="2">
        <f t="shared" si="472"/>
        <v>0.75</v>
      </c>
      <c r="AA3377">
        <f>1</f>
        <v>1</v>
      </c>
      <c r="AB3377" s="1">
        <v>42793</v>
      </c>
      <c r="AC3377" s="13">
        <f t="shared" si="473"/>
        <v>42767</v>
      </c>
      <c r="AD3377" s="14">
        <f t="shared" si="474"/>
        <v>42793</v>
      </c>
      <c r="AE3377" s="1" t="str">
        <f t="shared" si="475"/>
        <v>Monday</v>
      </c>
      <c r="AF3377" s="2">
        <v>0.76267361111111109</v>
      </c>
      <c r="AG3377" s="2">
        <f t="shared" si="476"/>
        <v>0.75</v>
      </c>
      <c r="AH3377" t="s">
        <v>27</v>
      </c>
    </row>
    <row r="3378" spans="1:34" x14ac:dyDescent="0.2">
      <c r="A3378">
        <v>1088320</v>
      </c>
      <c r="B3378" t="s">
        <v>20</v>
      </c>
      <c r="C3378" t="s">
        <v>96</v>
      </c>
      <c r="D3378" t="s">
        <v>22</v>
      </c>
      <c r="E3378">
        <v>53202</v>
      </c>
      <c r="F3378" t="s">
        <v>23</v>
      </c>
      <c r="G3378" t="s">
        <v>24</v>
      </c>
      <c r="H3378">
        <v>179</v>
      </c>
      <c r="I3378" t="s">
        <v>69</v>
      </c>
      <c r="J3378">
        <f>VLOOKUP(I3378,[1]Key!$A$1:$C$72,2,FALSE)</f>
        <v>43.048200000000001</v>
      </c>
      <c r="K3378">
        <f>VLOOKUP(I3378,[1]Key!$A$1:$C$72,3,FALSE)</f>
        <v>-87.900859999999994</v>
      </c>
      <c r="L3378" t="s">
        <v>43</v>
      </c>
      <c r="M3378">
        <f>VLOOKUP(L3378,[1]Key!$A$1:$C$72,2,FALSE)</f>
        <v>43.03886</v>
      </c>
      <c r="N3378">
        <f>VLOOKUP(L3378,[1]Key!$A$1:$C$72,3,FALSE)</f>
        <v>-87.902720000000002</v>
      </c>
      <c r="O3378">
        <v>5</v>
      </c>
      <c r="P3378">
        <v>0</v>
      </c>
      <c r="Q3378">
        <v>0.8</v>
      </c>
      <c r="R3378">
        <v>0.7</v>
      </c>
      <c r="S3378">
        <v>30</v>
      </c>
      <c r="T3378">
        <f t="shared" si="468"/>
        <v>-1</v>
      </c>
      <c r="U3378" s="1">
        <v>42794</v>
      </c>
      <c r="V3378" s="13">
        <f t="shared" si="469"/>
        <v>42767</v>
      </c>
      <c r="W3378" s="14">
        <f t="shared" si="470"/>
        <v>42794</v>
      </c>
      <c r="X3378" s="1" t="str">
        <f t="shared" si="471"/>
        <v>Tuesday</v>
      </c>
      <c r="Y3378" s="2">
        <v>0.35559027777777774</v>
      </c>
      <c r="Z3378" s="2">
        <f t="shared" si="472"/>
        <v>0.375</v>
      </c>
      <c r="AA3378">
        <f>1</f>
        <v>1</v>
      </c>
      <c r="AB3378" s="1">
        <v>42794</v>
      </c>
      <c r="AC3378" s="13">
        <f t="shared" si="473"/>
        <v>42767</v>
      </c>
      <c r="AD3378" s="14">
        <f t="shared" si="474"/>
        <v>42794</v>
      </c>
      <c r="AE3378" s="1" t="str">
        <f t="shared" si="475"/>
        <v>Tuesday</v>
      </c>
      <c r="AF3378" s="2">
        <v>0.35939814814814813</v>
      </c>
      <c r="AG3378" s="2">
        <f t="shared" si="476"/>
        <v>0.375</v>
      </c>
      <c r="AH3378" t="s">
        <v>27</v>
      </c>
    </row>
    <row r="3379" spans="1:34" x14ac:dyDescent="0.2">
      <c r="A3379">
        <v>1244268</v>
      </c>
      <c r="B3379" t="s">
        <v>20</v>
      </c>
      <c r="C3379" t="s">
        <v>102</v>
      </c>
      <c r="D3379" t="s">
        <v>22</v>
      </c>
      <c r="E3379">
        <v>53211</v>
      </c>
      <c r="F3379" t="s">
        <v>23</v>
      </c>
      <c r="G3379" t="s">
        <v>108</v>
      </c>
      <c r="H3379">
        <v>11069</v>
      </c>
      <c r="I3379" t="s">
        <v>55</v>
      </c>
      <c r="J3379">
        <f>VLOOKUP(I3379,[1]Key!$A$1:$C$72,2,FALSE)</f>
        <v>43.060839999999999</v>
      </c>
      <c r="K3379">
        <f>VLOOKUP(I3379,[1]Key!$A$1:$C$72,3,FALSE)</f>
        <v>-88.001940000000005</v>
      </c>
      <c r="L3379" t="s">
        <v>59</v>
      </c>
      <c r="M3379">
        <f>VLOOKUP(L3379,[1]Key!$A$1:$C$72,2,FALSE)</f>
        <v>43.060580000000002</v>
      </c>
      <c r="N3379">
        <f>VLOOKUP(L3379,[1]Key!$A$1:$C$72,3,FALSE)</f>
        <v>-87.998589999999993</v>
      </c>
      <c r="O3379">
        <v>8</v>
      </c>
      <c r="P3379">
        <v>2</v>
      </c>
      <c r="Q3379">
        <v>1.2</v>
      </c>
      <c r="R3379">
        <v>1.1000000000000001</v>
      </c>
      <c r="S3379">
        <v>48</v>
      </c>
      <c r="T3379">
        <f t="shared" si="468"/>
        <v>-1</v>
      </c>
      <c r="U3379" s="1">
        <v>42794</v>
      </c>
      <c r="V3379" s="13">
        <f t="shared" si="469"/>
        <v>42767</v>
      </c>
      <c r="W3379" s="14">
        <f t="shared" si="470"/>
        <v>42794</v>
      </c>
      <c r="X3379" s="1" t="str">
        <f t="shared" si="471"/>
        <v>Tuesday</v>
      </c>
      <c r="Y3379" s="2">
        <v>0.49003472222222227</v>
      </c>
      <c r="Z3379" s="2">
        <f t="shared" si="472"/>
        <v>0.5</v>
      </c>
      <c r="AA3379">
        <f>1</f>
        <v>1</v>
      </c>
      <c r="AB3379" s="1">
        <v>42794</v>
      </c>
      <c r="AC3379" s="13">
        <f t="shared" si="473"/>
        <v>42767</v>
      </c>
      <c r="AD3379" s="14">
        <f t="shared" si="474"/>
        <v>42794</v>
      </c>
      <c r="AE3379" s="1" t="str">
        <f t="shared" si="475"/>
        <v>Tuesday</v>
      </c>
      <c r="AF3379" s="2">
        <v>0.49546296296296299</v>
      </c>
      <c r="AG3379" s="2">
        <f t="shared" si="476"/>
        <v>0.5</v>
      </c>
      <c r="AH3379" t="s">
        <v>27</v>
      </c>
    </row>
    <row r="3380" spans="1:34" x14ac:dyDescent="0.2">
      <c r="A3380">
        <v>1154367</v>
      </c>
      <c r="B3380" t="s">
        <v>20</v>
      </c>
      <c r="C3380" t="s">
        <v>28</v>
      </c>
      <c r="D3380" t="s">
        <v>22</v>
      </c>
      <c r="E3380">
        <v>53202</v>
      </c>
      <c r="F3380" t="s">
        <v>23</v>
      </c>
      <c r="G3380" t="s">
        <v>24</v>
      </c>
      <c r="H3380">
        <v>11101</v>
      </c>
      <c r="I3380" t="s">
        <v>31</v>
      </c>
      <c r="J3380">
        <f>VLOOKUP(I3380,[1]Key!$A$1:$C$72,2,FALSE)</f>
        <v>43.03519</v>
      </c>
      <c r="K3380">
        <f>VLOOKUP(I3380,[1]Key!$A$1:$C$72,3,FALSE)</f>
        <v>-87.907390000000007</v>
      </c>
      <c r="L3380" t="s">
        <v>32</v>
      </c>
      <c r="M3380">
        <f>VLOOKUP(L3380,[1]Key!$A$1:$C$72,2,FALSE)</f>
        <v>43.038719999999998</v>
      </c>
      <c r="N3380">
        <f>VLOOKUP(L3380,[1]Key!$A$1:$C$72,3,FALSE)</f>
        <v>-87.905339999999995</v>
      </c>
      <c r="O3380">
        <v>6</v>
      </c>
      <c r="P3380">
        <v>0</v>
      </c>
      <c r="Q3380">
        <v>0.9</v>
      </c>
      <c r="R3380">
        <v>0.9</v>
      </c>
      <c r="S3380">
        <v>36</v>
      </c>
      <c r="T3380">
        <f t="shared" si="468"/>
        <v>-1</v>
      </c>
      <c r="U3380" s="1">
        <v>42794</v>
      </c>
      <c r="V3380" s="13">
        <f t="shared" si="469"/>
        <v>42767</v>
      </c>
      <c r="W3380" s="14">
        <f t="shared" si="470"/>
        <v>42794</v>
      </c>
      <c r="X3380" s="1" t="str">
        <f t="shared" si="471"/>
        <v>Tuesday</v>
      </c>
      <c r="Y3380" s="2">
        <v>0.55877314814814816</v>
      </c>
      <c r="Z3380" s="2">
        <f t="shared" si="472"/>
        <v>0.54166666666666663</v>
      </c>
      <c r="AA3380">
        <f>1</f>
        <v>1</v>
      </c>
      <c r="AB3380" s="1">
        <v>42794</v>
      </c>
      <c r="AC3380" s="13">
        <f t="shared" si="473"/>
        <v>42767</v>
      </c>
      <c r="AD3380" s="14">
        <f t="shared" si="474"/>
        <v>42794</v>
      </c>
      <c r="AE3380" s="1" t="str">
        <f t="shared" si="475"/>
        <v>Tuesday</v>
      </c>
      <c r="AF3380" s="2">
        <v>0.56276620370370367</v>
      </c>
      <c r="AG3380" s="2">
        <f t="shared" si="476"/>
        <v>0.58333333333333326</v>
      </c>
      <c r="AH3380" t="s">
        <v>27</v>
      </c>
    </row>
    <row r="3381" spans="1:34" x14ac:dyDescent="0.2">
      <c r="A3381">
        <v>1101816</v>
      </c>
      <c r="B3381" t="s">
        <v>20</v>
      </c>
      <c r="C3381" t="s">
        <v>170</v>
      </c>
      <c r="D3381" t="s">
        <v>22</v>
      </c>
      <c r="E3381">
        <v>53040</v>
      </c>
      <c r="F3381" t="s">
        <v>23</v>
      </c>
      <c r="G3381" t="s">
        <v>97</v>
      </c>
      <c r="H3381">
        <v>11047</v>
      </c>
      <c r="I3381" t="s">
        <v>63</v>
      </c>
      <c r="J3381">
        <f>VLOOKUP(I3381,[1]Key!$A$1:$C$72,2,FALSE)</f>
        <v>43.078530000000001</v>
      </c>
      <c r="K3381">
        <f>VLOOKUP(I3381,[1]Key!$A$1:$C$72,3,FALSE)</f>
        <v>-87.882620000000003</v>
      </c>
      <c r="L3381" t="s">
        <v>63</v>
      </c>
      <c r="M3381">
        <f>VLOOKUP(L3381,[1]Key!$A$1:$C$72,2,FALSE)</f>
        <v>43.078530000000001</v>
      </c>
      <c r="N3381">
        <f>VLOOKUP(L3381,[1]Key!$A$1:$C$72,3,FALSE)</f>
        <v>-87.882620000000003</v>
      </c>
      <c r="O3381">
        <v>11</v>
      </c>
      <c r="P3381">
        <v>0</v>
      </c>
      <c r="Q3381">
        <v>1.7</v>
      </c>
      <c r="R3381">
        <v>1.6</v>
      </c>
      <c r="S3381">
        <v>66</v>
      </c>
      <c r="T3381">
        <f t="shared" si="468"/>
        <v>-1</v>
      </c>
      <c r="U3381" s="1">
        <v>42794</v>
      </c>
      <c r="V3381" s="13">
        <f t="shared" si="469"/>
        <v>42767</v>
      </c>
      <c r="W3381" s="14">
        <f t="shared" si="470"/>
        <v>42794</v>
      </c>
      <c r="X3381" s="1" t="str">
        <f t="shared" si="471"/>
        <v>Tuesday</v>
      </c>
      <c r="Y3381" s="2">
        <v>0.63763888888888887</v>
      </c>
      <c r="Z3381" s="2">
        <f t="shared" si="472"/>
        <v>0.625</v>
      </c>
      <c r="AA3381">
        <f>1</f>
        <v>1</v>
      </c>
      <c r="AB3381" s="1">
        <v>42794</v>
      </c>
      <c r="AC3381" s="13">
        <f t="shared" si="473"/>
        <v>42767</v>
      </c>
      <c r="AD3381" s="14">
        <f t="shared" si="474"/>
        <v>42794</v>
      </c>
      <c r="AE3381" s="1" t="str">
        <f t="shared" si="475"/>
        <v>Tuesday</v>
      </c>
      <c r="AF3381" s="2">
        <v>0.64538194444444441</v>
      </c>
      <c r="AG3381" s="2">
        <f t="shared" si="476"/>
        <v>0.625</v>
      </c>
      <c r="AH3381" t="s">
        <v>35</v>
      </c>
    </row>
    <row r="3382" spans="1:34" x14ac:dyDescent="0.2">
      <c r="A3382">
        <v>825934</v>
      </c>
      <c r="B3382" t="s">
        <v>20</v>
      </c>
      <c r="C3382" t="s">
        <v>28</v>
      </c>
      <c r="D3382" t="s">
        <v>22</v>
      </c>
      <c r="E3382">
        <v>53208</v>
      </c>
      <c r="F3382" t="s">
        <v>23</v>
      </c>
      <c r="G3382" t="s">
        <v>24</v>
      </c>
      <c r="H3382">
        <v>135</v>
      </c>
      <c r="I3382" t="s">
        <v>29</v>
      </c>
      <c r="J3382">
        <f>VLOOKUP(I3382,[1]Key!$A$1:$C$72,2,FALSE)</f>
        <v>43.042490000000001</v>
      </c>
      <c r="K3382">
        <f>VLOOKUP(I3382,[1]Key!$A$1:$C$72,3,FALSE)</f>
        <v>-87.909959999999998</v>
      </c>
      <c r="L3382" t="s">
        <v>48</v>
      </c>
      <c r="M3382">
        <f>VLOOKUP(L3382,[1]Key!$A$1:$C$72,2,FALSE)</f>
        <v>43.05097</v>
      </c>
      <c r="N3382">
        <f>VLOOKUP(L3382,[1]Key!$A$1:$C$72,3,FALSE)</f>
        <v>-87.906440000000003</v>
      </c>
      <c r="O3382">
        <v>6</v>
      </c>
      <c r="P3382">
        <v>0</v>
      </c>
      <c r="Q3382">
        <v>0.9</v>
      </c>
      <c r="R3382">
        <v>0.9</v>
      </c>
      <c r="S3382">
        <v>36</v>
      </c>
      <c r="T3382">
        <f t="shared" si="468"/>
        <v>-1</v>
      </c>
      <c r="U3382" s="1">
        <v>42794</v>
      </c>
      <c r="V3382" s="13">
        <f t="shared" si="469"/>
        <v>42767</v>
      </c>
      <c r="W3382" s="14">
        <f t="shared" si="470"/>
        <v>42794</v>
      </c>
      <c r="X3382" s="1" t="str">
        <f t="shared" si="471"/>
        <v>Tuesday</v>
      </c>
      <c r="Y3382" s="2">
        <v>0.73436342592592585</v>
      </c>
      <c r="Z3382" s="2">
        <f t="shared" si="472"/>
        <v>0.75</v>
      </c>
      <c r="AA3382">
        <f>1</f>
        <v>1</v>
      </c>
      <c r="AB3382" s="1">
        <v>42794</v>
      </c>
      <c r="AC3382" s="13">
        <f t="shared" si="473"/>
        <v>42767</v>
      </c>
      <c r="AD3382" s="14">
        <f t="shared" si="474"/>
        <v>42794</v>
      </c>
      <c r="AE3382" s="1" t="str">
        <f t="shared" si="475"/>
        <v>Tuesday</v>
      </c>
      <c r="AF3382" s="2">
        <v>0.73886574074074074</v>
      </c>
      <c r="AG3382" s="2">
        <f t="shared" si="476"/>
        <v>0.75</v>
      </c>
      <c r="AH3382" t="s">
        <v>27</v>
      </c>
    </row>
    <row r="3383" spans="1:34" x14ac:dyDescent="0.2">
      <c r="A3383">
        <v>1137916</v>
      </c>
      <c r="B3383" t="s">
        <v>20</v>
      </c>
      <c r="C3383" t="s">
        <v>100</v>
      </c>
      <c r="D3383" t="s">
        <v>22</v>
      </c>
      <c r="E3383">
        <v>53202</v>
      </c>
      <c r="F3383" t="s">
        <v>23</v>
      </c>
      <c r="G3383" t="s">
        <v>24</v>
      </c>
      <c r="H3383">
        <v>21</v>
      </c>
      <c r="I3383" t="s">
        <v>36</v>
      </c>
      <c r="J3383">
        <f>VLOOKUP(I3383,[1]Key!$A$1:$C$72,2,FALSE)</f>
        <v>43.038580000000003</v>
      </c>
      <c r="K3383">
        <f>VLOOKUP(I3383,[1]Key!$A$1:$C$72,3,FALSE)</f>
        <v>-87.90934</v>
      </c>
      <c r="L3383" t="s">
        <v>80</v>
      </c>
      <c r="M3383">
        <f>VLOOKUP(L3383,[1]Key!$A$1:$C$72,2,FALSE)</f>
        <v>43.052460000000004</v>
      </c>
      <c r="N3383">
        <f>VLOOKUP(L3383,[1]Key!$A$1:$C$72,3,FALSE)</f>
        <v>-87.891000000000005</v>
      </c>
      <c r="O3383">
        <v>11</v>
      </c>
      <c r="P3383">
        <v>0</v>
      </c>
      <c r="Q3383">
        <v>1.7</v>
      </c>
      <c r="R3383">
        <v>1.6</v>
      </c>
      <c r="S3383">
        <v>66</v>
      </c>
      <c r="T3383">
        <f t="shared" si="468"/>
        <v>-1</v>
      </c>
      <c r="U3383" s="1">
        <v>42794</v>
      </c>
      <c r="V3383" s="13">
        <f t="shared" si="469"/>
        <v>42767</v>
      </c>
      <c r="W3383" s="14">
        <f t="shared" si="470"/>
        <v>42794</v>
      </c>
      <c r="X3383" s="1" t="str">
        <f t="shared" si="471"/>
        <v>Tuesday</v>
      </c>
      <c r="Y3383" s="2">
        <v>0.76682870370370371</v>
      </c>
      <c r="Z3383" s="2">
        <f t="shared" si="472"/>
        <v>0.75</v>
      </c>
      <c r="AA3383">
        <f>1</f>
        <v>1</v>
      </c>
      <c r="AB3383" s="1">
        <v>42794</v>
      </c>
      <c r="AC3383" s="13">
        <f t="shared" si="473"/>
        <v>42767</v>
      </c>
      <c r="AD3383" s="14">
        <f t="shared" si="474"/>
        <v>42794</v>
      </c>
      <c r="AE3383" s="1" t="str">
        <f t="shared" si="475"/>
        <v>Tuesday</v>
      </c>
      <c r="AF3383" s="2">
        <v>0.77490740740740749</v>
      </c>
      <c r="AG3383" s="2">
        <f t="shared" si="476"/>
        <v>0.79166666666666663</v>
      </c>
      <c r="AH3383" t="s">
        <v>27</v>
      </c>
    </row>
    <row r="3384" spans="1:34" x14ac:dyDescent="0.2">
      <c r="A3384">
        <v>825934</v>
      </c>
      <c r="B3384" t="s">
        <v>20</v>
      </c>
      <c r="C3384" t="s">
        <v>28</v>
      </c>
      <c r="D3384" t="s">
        <v>22</v>
      </c>
      <c r="E3384">
        <v>53208</v>
      </c>
      <c r="F3384" t="s">
        <v>23</v>
      </c>
      <c r="G3384" t="s">
        <v>24</v>
      </c>
      <c r="H3384">
        <v>959</v>
      </c>
      <c r="I3384" t="s">
        <v>48</v>
      </c>
      <c r="J3384">
        <f>VLOOKUP(I3384,[1]Key!$A$1:$C$72,2,FALSE)</f>
        <v>43.05097</v>
      </c>
      <c r="K3384">
        <f>VLOOKUP(I3384,[1]Key!$A$1:$C$72,3,FALSE)</f>
        <v>-87.906440000000003</v>
      </c>
      <c r="L3384" t="s">
        <v>29</v>
      </c>
      <c r="M3384">
        <f>VLOOKUP(L3384,[1]Key!$A$1:$C$72,2,FALSE)</f>
        <v>43.042490000000001</v>
      </c>
      <c r="N3384">
        <f>VLOOKUP(L3384,[1]Key!$A$1:$C$72,3,FALSE)</f>
        <v>-87.909959999999998</v>
      </c>
      <c r="O3384">
        <v>169</v>
      </c>
      <c r="P3384">
        <v>0</v>
      </c>
      <c r="Q3384">
        <v>18</v>
      </c>
      <c r="R3384">
        <v>17.100000000000001</v>
      </c>
      <c r="S3384">
        <v>720</v>
      </c>
      <c r="T3384">
        <f t="shared" si="468"/>
        <v>-1</v>
      </c>
      <c r="U3384" s="1">
        <v>42788</v>
      </c>
      <c r="V3384" s="13">
        <f t="shared" si="469"/>
        <v>42767</v>
      </c>
      <c r="W3384" s="14">
        <f t="shared" si="470"/>
        <v>42788</v>
      </c>
      <c r="X3384" s="1" t="str">
        <f t="shared" si="471"/>
        <v>Wednesday</v>
      </c>
      <c r="Y3384" s="2">
        <v>0.30444444444444446</v>
      </c>
      <c r="Z3384" s="2">
        <f t="shared" si="472"/>
        <v>0.29166666666666663</v>
      </c>
      <c r="AA3384">
        <f>1</f>
        <v>1</v>
      </c>
      <c r="AB3384" s="1">
        <v>42788</v>
      </c>
      <c r="AC3384" s="13">
        <f t="shared" si="473"/>
        <v>42767</v>
      </c>
      <c r="AD3384" s="14">
        <f t="shared" si="474"/>
        <v>42788</v>
      </c>
      <c r="AE3384" s="1" t="str">
        <f t="shared" si="475"/>
        <v>Wednesday</v>
      </c>
      <c r="AF3384" s="2">
        <v>0.42167824074074073</v>
      </c>
      <c r="AG3384" s="2">
        <f t="shared" si="476"/>
        <v>0.41666666666666663</v>
      </c>
      <c r="AH3384" t="s">
        <v>27</v>
      </c>
    </row>
    <row r="3385" spans="1:34" x14ac:dyDescent="0.2">
      <c r="A3385">
        <v>1328721</v>
      </c>
      <c r="B3385" t="s">
        <v>20</v>
      </c>
      <c r="C3385" t="s">
        <v>28</v>
      </c>
      <c r="D3385" t="s">
        <v>22</v>
      </c>
      <c r="E3385">
        <v>53207</v>
      </c>
      <c r="F3385" t="s">
        <v>23</v>
      </c>
      <c r="G3385" t="s">
        <v>24</v>
      </c>
      <c r="H3385">
        <v>11140</v>
      </c>
      <c r="I3385" t="s">
        <v>82</v>
      </c>
      <c r="J3385">
        <f>VLOOKUP(I3385,[1]Key!$A$1:$C$72,2,FALSE)</f>
        <v>43.026229999999998</v>
      </c>
      <c r="K3385">
        <f>VLOOKUP(I3385,[1]Key!$A$1:$C$72,3,FALSE)</f>
        <v>-87.912809999999993</v>
      </c>
      <c r="L3385" t="s">
        <v>72</v>
      </c>
      <c r="M3385">
        <f>VLOOKUP(L3385,[1]Key!$A$1:$C$72,2,FALSE)</f>
        <v>43.02948</v>
      </c>
      <c r="N3385">
        <f>VLOOKUP(L3385,[1]Key!$A$1:$C$72,3,FALSE)</f>
        <v>-87.912819999999996</v>
      </c>
      <c r="O3385">
        <v>5</v>
      </c>
      <c r="P3385">
        <v>0</v>
      </c>
      <c r="Q3385">
        <v>0.8</v>
      </c>
      <c r="R3385">
        <v>0.7</v>
      </c>
      <c r="S3385">
        <v>30</v>
      </c>
      <c r="T3385">
        <f t="shared" si="468"/>
        <v>-1</v>
      </c>
      <c r="U3385" s="1">
        <v>42788</v>
      </c>
      <c r="V3385" s="13">
        <f t="shared" si="469"/>
        <v>42767</v>
      </c>
      <c r="W3385" s="14">
        <f t="shared" si="470"/>
        <v>42788</v>
      </c>
      <c r="X3385" s="1" t="str">
        <f t="shared" si="471"/>
        <v>Wednesday</v>
      </c>
      <c r="Y3385" s="2">
        <v>0.32217592592592592</v>
      </c>
      <c r="Z3385" s="2">
        <f t="shared" si="472"/>
        <v>0.33333333333333331</v>
      </c>
      <c r="AA3385">
        <f>1</f>
        <v>1</v>
      </c>
      <c r="AB3385" s="1">
        <v>42788</v>
      </c>
      <c r="AC3385" s="13">
        <f t="shared" si="473"/>
        <v>42767</v>
      </c>
      <c r="AD3385" s="14">
        <f t="shared" si="474"/>
        <v>42788</v>
      </c>
      <c r="AE3385" s="1" t="str">
        <f t="shared" si="475"/>
        <v>Wednesday</v>
      </c>
      <c r="AF3385" s="2">
        <v>0.32563657407407409</v>
      </c>
      <c r="AG3385" s="2">
        <f t="shared" si="476"/>
        <v>0.33333333333333331</v>
      </c>
      <c r="AH3385" t="s">
        <v>27</v>
      </c>
    </row>
    <row r="3386" spans="1:34" x14ac:dyDescent="0.2">
      <c r="A3386">
        <v>550946</v>
      </c>
      <c r="B3386" t="s">
        <v>20</v>
      </c>
      <c r="C3386" t="s">
        <v>28</v>
      </c>
      <c r="D3386" t="s">
        <v>22</v>
      </c>
      <c r="E3386">
        <v>53202</v>
      </c>
      <c r="F3386" t="s">
        <v>23</v>
      </c>
      <c r="G3386" t="s">
        <v>24</v>
      </c>
      <c r="H3386">
        <v>318</v>
      </c>
      <c r="I3386" t="s">
        <v>31</v>
      </c>
      <c r="J3386">
        <f>VLOOKUP(I3386,[1]Key!$A$1:$C$72,2,FALSE)</f>
        <v>43.03519</v>
      </c>
      <c r="K3386">
        <f>VLOOKUP(I3386,[1]Key!$A$1:$C$72,3,FALSE)</f>
        <v>-87.907390000000007</v>
      </c>
      <c r="L3386" t="s">
        <v>33</v>
      </c>
      <c r="M3386">
        <f>VLOOKUP(L3386,[1]Key!$A$1:$C$72,2,FALSE)</f>
        <v>43.034619999999997</v>
      </c>
      <c r="N3386">
        <f>VLOOKUP(L3386,[1]Key!$A$1:$C$72,3,FALSE)</f>
        <v>-87.917500000000004</v>
      </c>
      <c r="O3386">
        <v>13</v>
      </c>
      <c r="P3386">
        <v>0</v>
      </c>
      <c r="Q3386">
        <v>2</v>
      </c>
      <c r="R3386">
        <v>1.9</v>
      </c>
      <c r="S3386">
        <v>78</v>
      </c>
      <c r="T3386">
        <f t="shared" si="468"/>
        <v>-1</v>
      </c>
      <c r="U3386" s="1">
        <v>42788</v>
      </c>
      <c r="V3386" s="13">
        <f t="shared" si="469"/>
        <v>42767</v>
      </c>
      <c r="W3386" s="14">
        <f t="shared" si="470"/>
        <v>42788</v>
      </c>
      <c r="X3386" s="1" t="str">
        <f t="shared" si="471"/>
        <v>Wednesday</v>
      </c>
      <c r="Y3386" s="2">
        <v>0.36479166666666668</v>
      </c>
      <c r="Z3386" s="2">
        <f t="shared" si="472"/>
        <v>0.375</v>
      </c>
      <c r="AA3386">
        <f>1</f>
        <v>1</v>
      </c>
      <c r="AB3386" s="1">
        <v>42788</v>
      </c>
      <c r="AC3386" s="13">
        <f t="shared" si="473"/>
        <v>42767</v>
      </c>
      <c r="AD3386" s="14">
        <f t="shared" si="474"/>
        <v>42788</v>
      </c>
      <c r="AE3386" s="1" t="str">
        <f t="shared" si="475"/>
        <v>Wednesday</v>
      </c>
      <c r="AF3386" s="2">
        <v>0.37398148148148147</v>
      </c>
      <c r="AG3386" s="2">
        <f t="shared" si="476"/>
        <v>0.375</v>
      </c>
      <c r="AH3386" t="s">
        <v>27</v>
      </c>
    </row>
    <row r="3387" spans="1:34" x14ac:dyDescent="0.2">
      <c r="A3387">
        <v>1407702</v>
      </c>
      <c r="B3387" t="s">
        <v>20</v>
      </c>
      <c r="C3387" t="s">
        <v>28</v>
      </c>
      <c r="D3387" t="s">
        <v>22</v>
      </c>
      <c r="E3387">
        <v>53202</v>
      </c>
      <c r="F3387" t="s">
        <v>23</v>
      </c>
      <c r="G3387" t="s">
        <v>24</v>
      </c>
      <c r="H3387">
        <v>11120</v>
      </c>
      <c r="I3387" t="s">
        <v>77</v>
      </c>
      <c r="J3387">
        <f>VLOOKUP(I3387,[1]Key!$A$1:$C$72,2,FALSE)</f>
        <v>43.074655999999997</v>
      </c>
      <c r="K3387">
        <f>VLOOKUP(I3387,[1]Key!$A$1:$C$72,3,FALSE)</f>
        <v>-87.889011999999994</v>
      </c>
      <c r="L3387" t="s">
        <v>67</v>
      </c>
      <c r="M3387">
        <f>VLOOKUP(L3387,[1]Key!$A$1:$C$72,2,FALSE)</f>
        <v>43.074890000000003</v>
      </c>
      <c r="N3387">
        <f>VLOOKUP(L3387,[1]Key!$A$1:$C$72,3,FALSE)</f>
        <v>-87.882810000000006</v>
      </c>
      <c r="O3387">
        <v>3</v>
      </c>
      <c r="P3387">
        <v>0</v>
      </c>
      <c r="Q3387">
        <v>0.5</v>
      </c>
      <c r="R3387">
        <v>0.4</v>
      </c>
      <c r="S3387">
        <v>18</v>
      </c>
      <c r="T3387">
        <f t="shared" si="468"/>
        <v>-1</v>
      </c>
      <c r="U3387" s="1">
        <v>42788</v>
      </c>
      <c r="V3387" s="13">
        <f t="shared" si="469"/>
        <v>42767</v>
      </c>
      <c r="W3387" s="14">
        <f t="shared" si="470"/>
        <v>42788</v>
      </c>
      <c r="X3387" s="1" t="str">
        <f t="shared" si="471"/>
        <v>Wednesday</v>
      </c>
      <c r="Y3387" s="2">
        <v>0.43866898148148148</v>
      </c>
      <c r="Z3387" s="2">
        <f t="shared" si="472"/>
        <v>0.45833333333333331</v>
      </c>
      <c r="AA3387">
        <f>1</f>
        <v>1</v>
      </c>
      <c r="AB3387" s="1">
        <v>42788</v>
      </c>
      <c r="AC3387" s="13">
        <f t="shared" si="473"/>
        <v>42767</v>
      </c>
      <c r="AD3387" s="14">
        <f t="shared" si="474"/>
        <v>42788</v>
      </c>
      <c r="AE3387" s="1" t="str">
        <f t="shared" si="475"/>
        <v>Wednesday</v>
      </c>
      <c r="AF3387" s="2">
        <v>0.44053240740740746</v>
      </c>
      <c r="AG3387" s="2">
        <f t="shared" si="476"/>
        <v>0.45833333333333331</v>
      </c>
      <c r="AH3387" t="s">
        <v>27</v>
      </c>
    </row>
    <row r="3388" spans="1:34" x14ac:dyDescent="0.2">
      <c r="A3388">
        <v>551883</v>
      </c>
      <c r="B3388" t="s">
        <v>20</v>
      </c>
      <c r="C3388" t="s">
        <v>21</v>
      </c>
      <c r="D3388" t="s">
        <v>22</v>
      </c>
      <c r="E3388">
        <v>53213</v>
      </c>
      <c r="F3388" t="s">
        <v>23</v>
      </c>
      <c r="G3388" t="s">
        <v>24</v>
      </c>
      <c r="H3388">
        <v>11123</v>
      </c>
      <c r="I3388" t="s">
        <v>31</v>
      </c>
      <c r="J3388">
        <f>VLOOKUP(I3388,[1]Key!$A$1:$C$72,2,FALSE)</f>
        <v>43.03519</v>
      </c>
      <c r="K3388">
        <f>VLOOKUP(I3388,[1]Key!$A$1:$C$72,3,FALSE)</f>
        <v>-87.907390000000007</v>
      </c>
      <c r="L3388" t="s">
        <v>41</v>
      </c>
      <c r="M3388">
        <f>VLOOKUP(L3388,[1]Key!$A$1:$C$72,2,FALSE)</f>
        <v>43.04824</v>
      </c>
      <c r="N3388">
        <f>VLOOKUP(L3388,[1]Key!$A$1:$C$72,3,FALSE)</f>
        <v>-87.904970000000006</v>
      </c>
      <c r="O3388">
        <v>8</v>
      </c>
      <c r="P3388">
        <v>0</v>
      </c>
      <c r="Q3388">
        <v>1.2</v>
      </c>
      <c r="R3388">
        <v>1.1000000000000001</v>
      </c>
      <c r="S3388">
        <v>48</v>
      </c>
      <c r="T3388">
        <f t="shared" si="468"/>
        <v>-1</v>
      </c>
      <c r="U3388" s="1">
        <v>42788</v>
      </c>
      <c r="V3388" s="13">
        <f t="shared" si="469"/>
        <v>42767</v>
      </c>
      <c r="W3388" s="14">
        <f t="shared" si="470"/>
        <v>42788</v>
      </c>
      <c r="X3388" s="1" t="str">
        <f t="shared" si="471"/>
        <v>Wednesday</v>
      </c>
      <c r="Y3388" s="2">
        <v>0.50386574074074075</v>
      </c>
      <c r="Z3388" s="2">
        <f t="shared" si="472"/>
        <v>0.5</v>
      </c>
      <c r="AA3388">
        <f>1</f>
        <v>1</v>
      </c>
      <c r="AB3388" s="1">
        <v>42788</v>
      </c>
      <c r="AC3388" s="13">
        <f t="shared" si="473"/>
        <v>42767</v>
      </c>
      <c r="AD3388" s="14">
        <f t="shared" si="474"/>
        <v>42788</v>
      </c>
      <c r="AE3388" s="1" t="str">
        <f t="shared" si="475"/>
        <v>Wednesday</v>
      </c>
      <c r="AF3388" s="2">
        <v>0.50944444444444448</v>
      </c>
      <c r="AG3388" s="2">
        <f t="shared" si="476"/>
        <v>0.5</v>
      </c>
      <c r="AH3388" t="s">
        <v>27</v>
      </c>
    </row>
    <row r="3389" spans="1:34" x14ac:dyDescent="0.2">
      <c r="A3389">
        <v>1249286</v>
      </c>
      <c r="B3389" t="s">
        <v>20</v>
      </c>
      <c r="C3389" t="s">
        <v>111</v>
      </c>
      <c r="D3389" t="s">
        <v>46</v>
      </c>
      <c r="E3389">
        <v>60077</v>
      </c>
      <c r="F3389" t="s">
        <v>23</v>
      </c>
      <c r="G3389" t="s">
        <v>97</v>
      </c>
      <c r="H3389">
        <v>5510</v>
      </c>
      <c r="I3389" t="s">
        <v>63</v>
      </c>
      <c r="J3389">
        <f>VLOOKUP(I3389,[1]Key!$A$1:$C$72,2,FALSE)</f>
        <v>43.078530000000001</v>
      </c>
      <c r="K3389">
        <f>VLOOKUP(I3389,[1]Key!$A$1:$C$72,3,FALSE)</f>
        <v>-87.882620000000003</v>
      </c>
      <c r="L3389" t="s">
        <v>63</v>
      </c>
      <c r="M3389">
        <f>VLOOKUP(L3389,[1]Key!$A$1:$C$72,2,FALSE)</f>
        <v>43.078530000000001</v>
      </c>
      <c r="N3389">
        <f>VLOOKUP(L3389,[1]Key!$A$1:$C$72,3,FALSE)</f>
        <v>-87.882620000000003</v>
      </c>
      <c r="O3389">
        <v>16</v>
      </c>
      <c r="P3389">
        <v>0</v>
      </c>
      <c r="Q3389">
        <v>2.4</v>
      </c>
      <c r="R3389">
        <v>2.2999999999999998</v>
      </c>
      <c r="S3389">
        <v>96</v>
      </c>
      <c r="T3389">
        <f t="shared" si="468"/>
        <v>-1</v>
      </c>
      <c r="U3389" s="1">
        <v>42788</v>
      </c>
      <c r="V3389" s="13">
        <f t="shared" si="469"/>
        <v>42767</v>
      </c>
      <c r="W3389" s="14">
        <f t="shared" si="470"/>
        <v>42788</v>
      </c>
      <c r="X3389" s="1" t="str">
        <f t="shared" si="471"/>
        <v>Wednesday</v>
      </c>
      <c r="Y3389" s="2">
        <v>0.56190972222222224</v>
      </c>
      <c r="Z3389" s="2">
        <f t="shared" si="472"/>
        <v>0.54166666666666663</v>
      </c>
      <c r="AA3389">
        <f>1</f>
        <v>1</v>
      </c>
      <c r="AB3389" s="1">
        <v>42788</v>
      </c>
      <c r="AC3389" s="13">
        <f t="shared" si="473"/>
        <v>42767</v>
      </c>
      <c r="AD3389" s="14">
        <f t="shared" si="474"/>
        <v>42788</v>
      </c>
      <c r="AE3389" s="1" t="str">
        <f t="shared" si="475"/>
        <v>Wednesday</v>
      </c>
      <c r="AF3389" s="2">
        <v>0.57325231481481487</v>
      </c>
      <c r="AG3389" s="2">
        <f t="shared" si="476"/>
        <v>0.58333333333333326</v>
      </c>
      <c r="AH3389" t="s">
        <v>35</v>
      </c>
    </row>
    <row r="3390" spans="1:34" x14ac:dyDescent="0.2">
      <c r="A3390">
        <v>1151306</v>
      </c>
      <c r="B3390" t="s">
        <v>20</v>
      </c>
      <c r="C3390" t="s">
        <v>28</v>
      </c>
      <c r="D3390" t="s">
        <v>22</v>
      </c>
      <c r="E3390">
        <v>53211</v>
      </c>
      <c r="F3390" t="s">
        <v>23</v>
      </c>
      <c r="G3390" t="s">
        <v>97</v>
      </c>
      <c r="H3390">
        <v>223</v>
      </c>
      <c r="I3390" t="s">
        <v>67</v>
      </c>
      <c r="J3390">
        <f>VLOOKUP(I3390,[1]Key!$A$1:$C$72,2,FALSE)</f>
        <v>43.074890000000003</v>
      </c>
      <c r="K3390">
        <f>VLOOKUP(I3390,[1]Key!$A$1:$C$72,3,FALSE)</f>
        <v>-87.882810000000006</v>
      </c>
      <c r="L3390" t="s">
        <v>78</v>
      </c>
      <c r="M3390">
        <f>VLOOKUP(L3390,[1]Key!$A$1:$C$72,2,FALSE)</f>
        <v>43.060250000000003</v>
      </c>
      <c r="N3390">
        <f>VLOOKUP(L3390,[1]Key!$A$1:$C$72,3,FALSE)</f>
        <v>-87.892169999999993</v>
      </c>
      <c r="O3390">
        <v>10</v>
      </c>
      <c r="P3390">
        <v>0</v>
      </c>
      <c r="Q3390">
        <v>1.5</v>
      </c>
      <c r="R3390">
        <v>1.4</v>
      </c>
      <c r="S3390">
        <v>60</v>
      </c>
      <c r="T3390">
        <f t="shared" si="468"/>
        <v>-1</v>
      </c>
      <c r="U3390" s="1">
        <v>42788</v>
      </c>
      <c r="V3390" s="13">
        <f t="shared" si="469"/>
        <v>42767</v>
      </c>
      <c r="W3390" s="14">
        <f t="shared" si="470"/>
        <v>42788</v>
      </c>
      <c r="X3390" s="1" t="str">
        <f t="shared" si="471"/>
        <v>Wednesday</v>
      </c>
      <c r="Y3390" s="2">
        <v>0.58158564814814817</v>
      </c>
      <c r="Z3390" s="2">
        <f t="shared" si="472"/>
        <v>0.58333333333333326</v>
      </c>
      <c r="AA3390">
        <f>1</f>
        <v>1</v>
      </c>
      <c r="AB3390" s="1">
        <v>42788</v>
      </c>
      <c r="AC3390" s="13">
        <f t="shared" si="473"/>
        <v>42767</v>
      </c>
      <c r="AD3390" s="14">
        <f t="shared" si="474"/>
        <v>42788</v>
      </c>
      <c r="AE3390" s="1" t="str">
        <f t="shared" si="475"/>
        <v>Wednesday</v>
      </c>
      <c r="AF3390" s="2">
        <v>0.58849537037037036</v>
      </c>
      <c r="AG3390" s="2">
        <f t="shared" si="476"/>
        <v>0.58333333333333326</v>
      </c>
      <c r="AH3390" t="s">
        <v>27</v>
      </c>
    </row>
    <row r="3391" spans="1:34" x14ac:dyDescent="0.2">
      <c r="A3391">
        <v>935814</v>
      </c>
      <c r="B3391" t="s">
        <v>20</v>
      </c>
      <c r="C3391" t="s">
        <v>155</v>
      </c>
      <c r="D3391" t="s">
        <v>22</v>
      </c>
      <c r="E3391">
        <v>53214</v>
      </c>
      <c r="F3391" t="s">
        <v>23</v>
      </c>
      <c r="G3391" t="s">
        <v>24</v>
      </c>
      <c r="H3391">
        <v>11082</v>
      </c>
      <c r="I3391" t="s">
        <v>67</v>
      </c>
      <c r="J3391">
        <f>VLOOKUP(I3391,[1]Key!$A$1:$C$72,2,FALSE)</f>
        <v>43.074890000000003</v>
      </c>
      <c r="K3391">
        <f>VLOOKUP(I3391,[1]Key!$A$1:$C$72,3,FALSE)</f>
        <v>-87.882810000000006</v>
      </c>
      <c r="L3391" t="s">
        <v>76</v>
      </c>
      <c r="M3391">
        <f>VLOOKUP(L3391,[1]Key!$A$1:$C$72,2,FALSE)</f>
        <v>43.063749000000001</v>
      </c>
      <c r="N3391">
        <f>VLOOKUP(L3391,[1]Key!$A$1:$C$72,3,FALSE)</f>
        <v>-87.887962999999999</v>
      </c>
      <c r="O3391">
        <v>8</v>
      </c>
      <c r="P3391">
        <v>0</v>
      </c>
      <c r="Q3391">
        <v>1.2</v>
      </c>
      <c r="R3391">
        <v>1.1000000000000001</v>
      </c>
      <c r="S3391">
        <v>48</v>
      </c>
      <c r="T3391">
        <f t="shared" si="468"/>
        <v>-1</v>
      </c>
      <c r="U3391" s="1">
        <v>42788</v>
      </c>
      <c r="V3391" s="13">
        <f t="shared" si="469"/>
        <v>42767</v>
      </c>
      <c r="W3391" s="14">
        <f t="shared" si="470"/>
        <v>42788</v>
      </c>
      <c r="X3391" s="1" t="str">
        <f t="shared" si="471"/>
        <v>Wednesday</v>
      </c>
      <c r="Y3391" s="2">
        <v>0.58545138888888892</v>
      </c>
      <c r="Z3391" s="2">
        <f t="shared" si="472"/>
        <v>0.58333333333333326</v>
      </c>
      <c r="AA3391">
        <f>1</f>
        <v>1</v>
      </c>
      <c r="AB3391" s="1">
        <v>42788</v>
      </c>
      <c r="AC3391" s="13">
        <f t="shared" si="473"/>
        <v>42767</v>
      </c>
      <c r="AD3391" s="14">
        <f t="shared" si="474"/>
        <v>42788</v>
      </c>
      <c r="AE3391" s="1" t="str">
        <f t="shared" si="475"/>
        <v>Wednesday</v>
      </c>
      <c r="AF3391" s="2">
        <v>0.59142361111111108</v>
      </c>
      <c r="AG3391" s="2">
        <f t="shared" si="476"/>
        <v>0.58333333333333326</v>
      </c>
      <c r="AH3391" t="s">
        <v>27</v>
      </c>
    </row>
    <row r="3392" spans="1:34" x14ac:dyDescent="0.2">
      <c r="A3392">
        <v>1516022</v>
      </c>
      <c r="B3392" t="s">
        <v>20</v>
      </c>
      <c r="C3392" t="s">
        <v>146</v>
      </c>
      <c r="D3392" t="s">
        <v>22</v>
      </c>
      <c r="E3392">
        <v>53913</v>
      </c>
      <c r="F3392" t="s">
        <v>23</v>
      </c>
      <c r="G3392" t="s">
        <v>92</v>
      </c>
      <c r="H3392">
        <v>145</v>
      </c>
      <c r="I3392" t="s">
        <v>32</v>
      </c>
      <c r="J3392">
        <f>VLOOKUP(I3392,[1]Key!$A$1:$C$72,2,FALSE)</f>
        <v>43.038719999999998</v>
      </c>
      <c r="K3392">
        <f>VLOOKUP(I3392,[1]Key!$A$1:$C$72,3,FALSE)</f>
        <v>-87.905339999999995</v>
      </c>
      <c r="L3392" t="s">
        <v>32</v>
      </c>
      <c r="M3392">
        <f>VLOOKUP(L3392,[1]Key!$A$1:$C$72,2,FALSE)</f>
        <v>43.038719999999998</v>
      </c>
      <c r="N3392">
        <f>VLOOKUP(L3392,[1]Key!$A$1:$C$72,3,FALSE)</f>
        <v>-87.905339999999995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f t="shared" si="468"/>
        <v>-1</v>
      </c>
      <c r="U3392" s="1">
        <v>42788</v>
      </c>
      <c r="V3392" s="13">
        <f t="shared" si="469"/>
        <v>42767</v>
      </c>
      <c r="W3392" s="14">
        <f t="shared" si="470"/>
        <v>42788</v>
      </c>
      <c r="X3392" s="1" t="str">
        <f t="shared" si="471"/>
        <v>Wednesday</v>
      </c>
      <c r="Y3392" s="2">
        <v>0.62649305555555557</v>
      </c>
      <c r="Z3392" s="2">
        <f t="shared" si="472"/>
        <v>0.625</v>
      </c>
      <c r="AA3392">
        <f>1</f>
        <v>1</v>
      </c>
      <c r="AB3392" s="1">
        <v>42788</v>
      </c>
      <c r="AC3392" s="13">
        <f t="shared" si="473"/>
        <v>42767</v>
      </c>
      <c r="AD3392" s="14">
        <f t="shared" si="474"/>
        <v>42788</v>
      </c>
      <c r="AE3392" s="1" t="str">
        <f t="shared" si="475"/>
        <v>Wednesday</v>
      </c>
      <c r="AF3392" s="2">
        <v>0.62664351851851852</v>
      </c>
      <c r="AG3392" s="2">
        <f t="shared" si="476"/>
        <v>0.625</v>
      </c>
      <c r="AH3392" t="s">
        <v>35</v>
      </c>
    </row>
    <row r="3393" spans="1:34" x14ac:dyDescent="0.2">
      <c r="A3393">
        <v>1251858</v>
      </c>
      <c r="B3393" t="s">
        <v>20</v>
      </c>
      <c r="C3393" t="s">
        <v>159</v>
      </c>
      <c r="D3393" t="s">
        <v>22</v>
      </c>
      <c r="E3393">
        <v>53531</v>
      </c>
      <c r="F3393" t="s">
        <v>23</v>
      </c>
      <c r="G3393" t="s">
        <v>97</v>
      </c>
      <c r="H3393">
        <v>5548</v>
      </c>
      <c r="I3393" t="s">
        <v>67</v>
      </c>
      <c r="J3393">
        <f>VLOOKUP(I3393,[1]Key!$A$1:$C$72,2,FALSE)</f>
        <v>43.074890000000003</v>
      </c>
      <c r="K3393">
        <f>VLOOKUP(I3393,[1]Key!$A$1:$C$72,3,FALSE)</f>
        <v>-87.882810000000006</v>
      </c>
      <c r="L3393" t="s">
        <v>81</v>
      </c>
      <c r="M3393">
        <f>VLOOKUP(L3393,[1]Key!$A$1:$C$72,2,FALSE)</f>
        <v>43.06033</v>
      </c>
      <c r="N3393">
        <f>VLOOKUP(L3393,[1]Key!$A$1:$C$72,3,FALSE)</f>
        <v>-87.89546</v>
      </c>
      <c r="O3393">
        <v>9</v>
      </c>
      <c r="P3393">
        <v>0</v>
      </c>
      <c r="Q3393">
        <v>1.4</v>
      </c>
      <c r="R3393">
        <v>1.3</v>
      </c>
      <c r="S3393">
        <v>54</v>
      </c>
      <c r="T3393">
        <f t="shared" si="468"/>
        <v>-1</v>
      </c>
      <c r="U3393" s="1">
        <v>42788</v>
      </c>
      <c r="V3393" s="13">
        <f t="shared" si="469"/>
        <v>42767</v>
      </c>
      <c r="W3393" s="14">
        <f t="shared" si="470"/>
        <v>42788</v>
      </c>
      <c r="X3393" s="1" t="str">
        <f t="shared" si="471"/>
        <v>Wednesday</v>
      </c>
      <c r="Y3393" s="2">
        <v>0.63576388888888891</v>
      </c>
      <c r="Z3393" s="2">
        <f t="shared" si="472"/>
        <v>0.625</v>
      </c>
      <c r="AA3393">
        <f>1</f>
        <v>1</v>
      </c>
      <c r="AB3393" s="1">
        <v>42788</v>
      </c>
      <c r="AC3393" s="13">
        <f t="shared" si="473"/>
        <v>42767</v>
      </c>
      <c r="AD3393" s="14">
        <f t="shared" si="474"/>
        <v>42788</v>
      </c>
      <c r="AE3393" s="1" t="str">
        <f t="shared" si="475"/>
        <v>Wednesday</v>
      </c>
      <c r="AF3393" s="2">
        <v>0.64216435185185183</v>
      </c>
      <c r="AG3393" s="2">
        <f t="shared" si="476"/>
        <v>0.625</v>
      </c>
      <c r="AH3393" t="s">
        <v>27</v>
      </c>
    </row>
    <row r="3394" spans="1:34" x14ac:dyDescent="0.2">
      <c r="A3394">
        <v>1468078</v>
      </c>
      <c r="B3394" t="s">
        <v>20</v>
      </c>
      <c r="C3394" t="s">
        <v>100</v>
      </c>
      <c r="D3394" t="s">
        <v>22</v>
      </c>
      <c r="E3394">
        <v>53209</v>
      </c>
      <c r="F3394" t="s">
        <v>23</v>
      </c>
      <c r="G3394" t="s">
        <v>24</v>
      </c>
      <c r="H3394">
        <v>11135</v>
      </c>
      <c r="I3394" t="s">
        <v>67</v>
      </c>
      <c r="J3394">
        <f>VLOOKUP(I3394,[1]Key!$A$1:$C$72,2,FALSE)</f>
        <v>43.074890000000003</v>
      </c>
      <c r="K3394">
        <f>VLOOKUP(I3394,[1]Key!$A$1:$C$72,3,FALSE)</f>
        <v>-87.882810000000006</v>
      </c>
      <c r="L3394" t="s">
        <v>61</v>
      </c>
      <c r="M3394">
        <f>VLOOKUP(L3394,[1]Key!$A$1:$C$72,2,FALSE)</f>
        <v>43.058619999999998</v>
      </c>
      <c r="N3394">
        <f>VLOOKUP(L3394,[1]Key!$A$1:$C$72,3,FALSE)</f>
        <v>-87.885319999999993</v>
      </c>
      <c r="O3394">
        <v>16</v>
      </c>
      <c r="P3394">
        <v>0</v>
      </c>
      <c r="Q3394">
        <v>2.4</v>
      </c>
      <c r="R3394">
        <v>2.2999999999999998</v>
      </c>
      <c r="S3394">
        <v>96</v>
      </c>
      <c r="T3394">
        <f t="shared" ref="T3394:T3457" si="477">-1</f>
        <v>-1</v>
      </c>
      <c r="U3394" s="1">
        <v>42788</v>
      </c>
      <c r="V3394" s="13">
        <f t="shared" ref="V3394:V3457" si="478">DATE(YEAR(U3394), MONTH(U3394), 1)</f>
        <v>42767</v>
      </c>
      <c r="W3394" s="14">
        <f t="shared" ref="W3394:W3457" si="479">U3394</f>
        <v>42788</v>
      </c>
      <c r="X3394" s="1" t="str">
        <f t="shared" ref="X3394:X3457" si="480">TEXT(W3394,"dddd")</f>
        <v>Wednesday</v>
      </c>
      <c r="Y3394" s="2">
        <v>0.6454050925925926</v>
      </c>
      <c r="Z3394" s="2">
        <f t="shared" ref="Z3394:Z3457" si="481">MROUND(Y3394, "1:00")</f>
        <v>0.625</v>
      </c>
      <c r="AA3394">
        <f>1</f>
        <v>1</v>
      </c>
      <c r="AB3394" s="1">
        <v>42788</v>
      </c>
      <c r="AC3394" s="13">
        <f t="shared" ref="AC3394:AC3457" si="482">DATE(YEAR(AB3394), MONTH(AB3394), 1)</f>
        <v>42767</v>
      </c>
      <c r="AD3394" s="14">
        <f t="shared" ref="AD3394:AD3457" si="483">AB3394</f>
        <v>42788</v>
      </c>
      <c r="AE3394" s="1" t="str">
        <f t="shared" ref="AE3394:AE3457" si="484">TEXT(AD3394,"dddd")</f>
        <v>Wednesday</v>
      </c>
      <c r="AF3394" s="2">
        <v>0.65640046296296295</v>
      </c>
      <c r="AG3394" s="2">
        <f t="shared" ref="AG3394:AG3457" si="485">MROUND(AF3394, "1:00")</f>
        <v>0.66666666666666663</v>
      </c>
      <c r="AH3394" t="s">
        <v>27</v>
      </c>
    </row>
    <row r="3395" spans="1:34" x14ac:dyDescent="0.2">
      <c r="A3395">
        <v>1489319</v>
      </c>
      <c r="B3395" t="s">
        <v>20</v>
      </c>
      <c r="C3395" t="s">
        <v>101</v>
      </c>
      <c r="D3395" t="s">
        <v>22</v>
      </c>
      <c r="E3395">
        <v>53045</v>
      </c>
      <c r="F3395" t="s">
        <v>23</v>
      </c>
      <c r="G3395" t="s">
        <v>24</v>
      </c>
      <c r="H3395">
        <v>11131</v>
      </c>
      <c r="I3395" t="s">
        <v>63</v>
      </c>
      <c r="J3395">
        <f>VLOOKUP(I3395,[1]Key!$A$1:$C$72,2,FALSE)</f>
        <v>43.078530000000001</v>
      </c>
      <c r="K3395">
        <f>VLOOKUP(I3395,[1]Key!$A$1:$C$72,3,FALSE)</f>
        <v>-87.882620000000003</v>
      </c>
      <c r="L3395" t="s">
        <v>67</v>
      </c>
      <c r="M3395">
        <f>VLOOKUP(L3395,[1]Key!$A$1:$C$72,2,FALSE)</f>
        <v>43.074890000000003</v>
      </c>
      <c r="N3395">
        <f>VLOOKUP(L3395,[1]Key!$A$1:$C$72,3,FALSE)</f>
        <v>-87.882810000000006</v>
      </c>
      <c r="O3395">
        <v>34</v>
      </c>
      <c r="P3395">
        <v>0</v>
      </c>
      <c r="Q3395">
        <v>5.0999999999999996</v>
      </c>
      <c r="R3395">
        <v>4.8</v>
      </c>
      <c r="S3395">
        <v>204</v>
      </c>
      <c r="T3395">
        <f t="shared" si="477"/>
        <v>-1</v>
      </c>
      <c r="U3395" s="1">
        <v>42788</v>
      </c>
      <c r="V3395" s="13">
        <f t="shared" si="478"/>
        <v>42767</v>
      </c>
      <c r="W3395" s="14">
        <f t="shared" si="479"/>
        <v>42788</v>
      </c>
      <c r="X3395" s="1" t="str">
        <f t="shared" si="480"/>
        <v>Wednesday</v>
      </c>
      <c r="Y3395" s="2">
        <v>0.65188657407407413</v>
      </c>
      <c r="Z3395" s="2">
        <f t="shared" si="481"/>
        <v>0.66666666666666663</v>
      </c>
      <c r="AA3395">
        <f>1</f>
        <v>1</v>
      </c>
      <c r="AB3395" s="1">
        <v>42788</v>
      </c>
      <c r="AC3395" s="13">
        <f t="shared" si="482"/>
        <v>42767</v>
      </c>
      <c r="AD3395" s="14">
        <f t="shared" si="483"/>
        <v>42788</v>
      </c>
      <c r="AE3395" s="1" t="str">
        <f t="shared" si="484"/>
        <v>Wednesday</v>
      </c>
      <c r="AF3395" s="2">
        <v>0.67527777777777775</v>
      </c>
      <c r="AG3395" s="2">
        <f t="shared" si="485"/>
        <v>0.66666666666666663</v>
      </c>
      <c r="AH3395" t="s">
        <v>27</v>
      </c>
    </row>
    <row r="3396" spans="1:34" x14ac:dyDescent="0.2">
      <c r="A3396">
        <v>1135547</v>
      </c>
      <c r="B3396" t="s">
        <v>20</v>
      </c>
      <c r="C3396" t="s">
        <v>28</v>
      </c>
      <c r="D3396" t="s">
        <v>22</v>
      </c>
      <c r="E3396">
        <v>53202</v>
      </c>
      <c r="F3396" t="s">
        <v>23</v>
      </c>
      <c r="G3396" t="s">
        <v>24</v>
      </c>
      <c r="H3396">
        <v>135</v>
      </c>
      <c r="I3396" t="s">
        <v>34</v>
      </c>
      <c r="J3396">
        <f>VLOOKUP(I3396,[1]Key!$A$1:$C$72,2,FALSE)</f>
        <v>43.036900000000003</v>
      </c>
      <c r="K3396">
        <f>VLOOKUP(I3396,[1]Key!$A$1:$C$72,3,FALSE)</f>
        <v>-87.89667</v>
      </c>
      <c r="L3396" t="s">
        <v>41</v>
      </c>
      <c r="M3396">
        <f>VLOOKUP(L3396,[1]Key!$A$1:$C$72,2,FALSE)</f>
        <v>43.04824</v>
      </c>
      <c r="N3396">
        <f>VLOOKUP(L3396,[1]Key!$A$1:$C$72,3,FALSE)</f>
        <v>-87.904970000000006</v>
      </c>
      <c r="O3396">
        <v>46</v>
      </c>
      <c r="P3396">
        <v>0</v>
      </c>
      <c r="Q3396">
        <v>6.9</v>
      </c>
      <c r="R3396">
        <v>6.6</v>
      </c>
      <c r="S3396">
        <v>276</v>
      </c>
      <c r="T3396">
        <f t="shared" si="477"/>
        <v>-1</v>
      </c>
      <c r="U3396" s="1">
        <v>42788</v>
      </c>
      <c r="V3396" s="13">
        <f t="shared" si="478"/>
        <v>42767</v>
      </c>
      <c r="W3396" s="14">
        <f t="shared" si="479"/>
        <v>42788</v>
      </c>
      <c r="X3396" s="1" t="str">
        <f t="shared" si="480"/>
        <v>Wednesday</v>
      </c>
      <c r="Y3396" s="2">
        <v>0.66145833333333337</v>
      </c>
      <c r="Z3396" s="2">
        <f t="shared" si="481"/>
        <v>0.66666666666666663</v>
      </c>
      <c r="AA3396">
        <f>1</f>
        <v>1</v>
      </c>
      <c r="AB3396" s="1">
        <v>42788</v>
      </c>
      <c r="AC3396" s="13">
        <f t="shared" si="482"/>
        <v>42767</v>
      </c>
      <c r="AD3396" s="14">
        <f t="shared" si="483"/>
        <v>42788</v>
      </c>
      <c r="AE3396" s="1" t="str">
        <f t="shared" si="484"/>
        <v>Wednesday</v>
      </c>
      <c r="AF3396" s="2">
        <v>0.69365740740740733</v>
      </c>
      <c r="AG3396" s="2">
        <f t="shared" si="485"/>
        <v>0.70833333333333326</v>
      </c>
      <c r="AH3396" t="s">
        <v>27</v>
      </c>
    </row>
    <row r="3397" spans="1:34" x14ac:dyDescent="0.2">
      <c r="A3397">
        <v>1371872</v>
      </c>
      <c r="B3397" t="s">
        <v>20</v>
      </c>
      <c r="C3397" t="s">
        <v>21</v>
      </c>
      <c r="D3397" t="s">
        <v>22</v>
      </c>
      <c r="E3397">
        <v>53222</v>
      </c>
      <c r="F3397" t="s">
        <v>23</v>
      </c>
      <c r="G3397" t="s">
        <v>24</v>
      </c>
      <c r="H3397">
        <v>2</v>
      </c>
      <c r="I3397" t="s">
        <v>60</v>
      </c>
      <c r="J3397">
        <f>VLOOKUP(I3397,[1]Key!$A$1:$C$72,2,FALSE)</f>
        <v>43.066893999999998</v>
      </c>
      <c r="K3397">
        <f>VLOOKUP(I3397,[1]Key!$A$1:$C$72,3,FALSE)</f>
        <v>-87.877936000000005</v>
      </c>
      <c r="L3397" t="s">
        <v>78</v>
      </c>
      <c r="M3397">
        <f>VLOOKUP(L3397,[1]Key!$A$1:$C$72,2,FALSE)</f>
        <v>43.060250000000003</v>
      </c>
      <c r="N3397">
        <f>VLOOKUP(L3397,[1]Key!$A$1:$C$72,3,FALSE)</f>
        <v>-87.892169999999993</v>
      </c>
      <c r="O3397">
        <v>12</v>
      </c>
      <c r="P3397">
        <v>0</v>
      </c>
      <c r="Q3397">
        <v>1.8</v>
      </c>
      <c r="R3397">
        <v>1.7</v>
      </c>
      <c r="S3397">
        <v>72</v>
      </c>
      <c r="T3397">
        <f t="shared" si="477"/>
        <v>-1</v>
      </c>
      <c r="U3397" s="1">
        <v>42788</v>
      </c>
      <c r="V3397" s="13">
        <f t="shared" si="478"/>
        <v>42767</v>
      </c>
      <c r="W3397" s="14">
        <f t="shared" si="479"/>
        <v>42788</v>
      </c>
      <c r="X3397" s="1" t="str">
        <f t="shared" si="480"/>
        <v>Wednesday</v>
      </c>
      <c r="Y3397" s="2">
        <v>0.67297453703703702</v>
      </c>
      <c r="Z3397" s="2">
        <f t="shared" si="481"/>
        <v>0.66666666666666663</v>
      </c>
      <c r="AA3397">
        <f>1</f>
        <v>1</v>
      </c>
      <c r="AB3397" s="1">
        <v>42788</v>
      </c>
      <c r="AC3397" s="13">
        <f t="shared" si="482"/>
        <v>42767</v>
      </c>
      <c r="AD3397" s="14">
        <f t="shared" si="483"/>
        <v>42788</v>
      </c>
      <c r="AE3397" s="1" t="str">
        <f t="shared" si="484"/>
        <v>Wednesday</v>
      </c>
      <c r="AF3397" s="2">
        <v>0.68175925925925929</v>
      </c>
      <c r="AG3397" s="2">
        <f t="shared" si="485"/>
        <v>0.66666666666666663</v>
      </c>
      <c r="AH3397" t="s">
        <v>27</v>
      </c>
    </row>
    <row r="3398" spans="1:34" x14ac:dyDescent="0.2">
      <c r="A3398">
        <v>1379395</v>
      </c>
      <c r="B3398" t="s">
        <v>20</v>
      </c>
      <c r="C3398" t="s">
        <v>134</v>
      </c>
      <c r="D3398" t="s">
        <v>22</v>
      </c>
      <c r="E3398">
        <v>53212</v>
      </c>
      <c r="F3398" t="s">
        <v>23</v>
      </c>
      <c r="G3398" t="s">
        <v>24</v>
      </c>
      <c r="H3398">
        <v>5492</v>
      </c>
      <c r="I3398" t="s">
        <v>81</v>
      </c>
      <c r="J3398">
        <f>VLOOKUP(I3398,[1]Key!$A$1:$C$72,2,FALSE)</f>
        <v>43.06033</v>
      </c>
      <c r="K3398">
        <f>VLOOKUP(I3398,[1]Key!$A$1:$C$72,3,FALSE)</f>
        <v>-87.89546</v>
      </c>
      <c r="L3398" t="s">
        <v>65</v>
      </c>
      <c r="M3398">
        <f>VLOOKUP(L3398,[1]Key!$A$1:$C$72,2,FALSE)</f>
        <v>43.060786</v>
      </c>
      <c r="N3398">
        <f>VLOOKUP(L3398,[1]Key!$A$1:$C$72,3,FALSE)</f>
        <v>-87.883825999999999</v>
      </c>
      <c r="O3398">
        <v>5</v>
      </c>
      <c r="P3398">
        <v>0</v>
      </c>
      <c r="Q3398">
        <v>0.8</v>
      </c>
      <c r="R3398">
        <v>0.7</v>
      </c>
      <c r="S3398">
        <v>30</v>
      </c>
      <c r="T3398">
        <f t="shared" si="477"/>
        <v>-1</v>
      </c>
      <c r="U3398" s="1">
        <v>42788</v>
      </c>
      <c r="V3398" s="13">
        <f t="shared" si="478"/>
        <v>42767</v>
      </c>
      <c r="W3398" s="14">
        <f t="shared" si="479"/>
        <v>42788</v>
      </c>
      <c r="X3398" s="1" t="str">
        <f t="shared" si="480"/>
        <v>Wednesday</v>
      </c>
      <c r="Y3398" s="2">
        <v>0.68289351851851843</v>
      </c>
      <c r="Z3398" s="2">
        <f t="shared" si="481"/>
        <v>0.66666666666666663</v>
      </c>
      <c r="AA3398">
        <f>1</f>
        <v>1</v>
      </c>
      <c r="AB3398" s="1">
        <v>42788</v>
      </c>
      <c r="AC3398" s="13">
        <f t="shared" si="482"/>
        <v>42767</v>
      </c>
      <c r="AD3398" s="14">
        <f t="shared" si="483"/>
        <v>42788</v>
      </c>
      <c r="AE3398" s="1" t="str">
        <f t="shared" si="484"/>
        <v>Wednesday</v>
      </c>
      <c r="AF3398" s="2">
        <v>0.68659722222222219</v>
      </c>
      <c r="AG3398" s="2">
        <f t="shared" si="485"/>
        <v>0.66666666666666663</v>
      </c>
      <c r="AH3398" t="s">
        <v>27</v>
      </c>
    </row>
    <row r="3399" spans="1:34" x14ac:dyDescent="0.2">
      <c r="A3399">
        <v>1358672</v>
      </c>
      <c r="B3399" t="s">
        <v>20</v>
      </c>
      <c r="C3399" t="s">
        <v>191</v>
      </c>
      <c r="D3399" t="s">
        <v>46</v>
      </c>
      <c r="E3399">
        <v>60515</v>
      </c>
      <c r="F3399" t="s">
        <v>23</v>
      </c>
      <c r="G3399" t="s">
        <v>24</v>
      </c>
      <c r="H3399">
        <v>9</v>
      </c>
      <c r="I3399" t="s">
        <v>81</v>
      </c>
      <c r="J3399">
        <f>VLOOKUP(I3399,[1]Key!$A$1:$C$72,2,FALSE)</f>
        <v>43.06033</v>
      </c>
      <c r="K3399">
        <f>VLOOKUP(I3399,[1]Key!$A$1:$C$72,3,FALSE)</f>
        <v>-87.89546</v>
      </c>
      <c r="L3399" t="s">
        <v>66</v>
      </c>
      <c r="M3399">
        <f>VLOOKUP(L3399,[1]Key!$A$1:$C$72,2,FALSE)</f>
        <v>43.060155999999999</v>
      </c>
      <c r="N3399">
        <f>VLOOKUP(L3399,[1]Key!$A$1:$C$72,3,FALSE)</f>
        <v>-87.881258000000003</v>
      </c>
      <c r="O3399">
        <v>5</v>
      </c>
      <c r="P3399">
        <v>0</v>
      </c>
      <c r="Q3399">
        <v>0.8</v>
      </c>
      <c r="R3399">
        <v>0.7</v>
      </c>
      <c r="S3399">
        <v>30</v>
      </c>
      <c r="T3399">
        <f t="shared" si="477"/>
        <v>-1</v>
      </c>
      <c r="U3399" s="1">
        <v>42788</v>
      </c>
      <c r="V3399" s="13">
        <f t="shared" si="478"/>
        <v>42767</v>
      </c>
      <c r="W3399" s="14">
        <f t="shared" si="479"/>
        <v>42788</v>
      </c>
      <c r="X3399" s="1" t="str">
        <f t="shared" si="480"/>
        <v>Wednesday</v>
      </c>
      <c r="Y3399" s="2">
        <v>0.6986458333333333</v>
      </c>
      <c r="Z3399" s="2">
        <f t="shared" si="481"/>
        <v>0.70833333333333326</v>
      </c>
      <c r="AA3399">
        <f>1</f>
        <v>1</v>
      </c>
      <c r="AB3399" s="1">
        <v>42788</v>
      </c>
      <c r="AC3399" s="13">
        <f t="shared" si="482"/>
        <v>42767</v>
      </c>
      <c r="AD3399" s="14">
        <f t="shared" si="483"/>
        <v>42788</v>
      </c>
      <c r="AE3399" s="1" t="str">
        <f t="shared" si="484"/>
        <v>Wednesday</v>
      </c>
      <c r="AF3399" s="2">
        <v>0.702662037037037</v>
      </c>
      <c r="AG3399" s="2">
        <f t="shared" si="485"/>
        <v>0.70833333333333326</v>
      </c>
      <c r="AH3399" t="s">
        <v>27</v>
      </c>
    </row>
    <row r="3400" spans="1:34" x14ac:dyDescent="0.2">
      <c r="A3400">
        <v>1509123</v>
      </c>
      <c r="B3400" t="s">
        <v>20</v>
      </c>
      <c r="C3400" t="s">
        <v>28</v>
      </c>
      <c r="D3400" t="s">
        <v>22</v>
      </c>
      <c r="E3400">
        <v>53211</v>
      </c>
      <c r="F3400" t="s">
        <v>23</v>
      </c>
      <c r="G3400" t="s">
        <v>24</v>
      </c>
      <c r="H3400">
        <v>11</v>
      </c>
      <c r="I3400" t="s">
        <v>93</v>
      </c>
      <c r="J3400">
        <f>VLOOKUP(I3400,[1]Key!$A$1:$C$72,2,FALSE)</f>
        <v>43.069021999999997</v>
      </c>
      <c r="K3400">
        <f>VLOOKUP(I3400,[1]Key!$A$1:$C$72,3,FALSE)</f>
        <v>-87.887940999999998</v>
      </c>
      <c r="L3400" t="s">
        <v>80</v>
      </c>
      <c r="M3400">
        <f>VLOOKUP(L3400,[1]Key!$A$1:$C$72,2,FALSE)</f>
        <v>43.052460000000004</v>
      </c>
      <c r="N3400">
        <f>VLOOKUP(L3400,[1]Key!$A$1:$C$72,3,FALSE)</f>
        <v>-87.891000000000005</v>
      </c>
      <c r="O3400">
        <v>25</v>
      </c>
      <c r="P3400">
        <v>0</v>
      </c>
      <c r="Q3400">
        <v>3.8</v>
      </c>
      <c r="R3400">
        <v>3.6</v>
      </c>
      <c r="S3400">
        <v>150</v>
      </c>
      <c r="T3400">
        <f t="shared" si="477"/>
        <v>-1</v>
      </c>
      <c r="U3400" s="1">
        <v>42788</v>
      </c>
      <c r="V3400" s="13">
        <f t="shared" si="478"/>
        <v>42767</v>
      </c>
      <c r="W3400" s="14">
        <f t="shared" si="479"/>
        <v>42788</v>
      </c>
      <c r="X3400" s="1" t="str">
        <f t="shared" si="480"/>
        <v>Wednesday</v>
      </c>
      <c r="Y3400" s="2">
        <v>0.72061342592592592</v>
      </c>
      <c r="Z3400" s="2">
        <f t="shared" si="481"/>
        <v>0.70833333333333326</v>
      </c>
      <c r="AA3400">
        <f>1</f>
        <v>1</v>
      </c>
      <c r="AB3400" s="1">
        <v>42788</v>
      </c>
      <c r="AC3400" s="13">
        <f t="shared" si="482"/>
        <v>42767</v>
      </c>
      <c r="AD3400" s="14">
        <f t="shared" si="483"/>
        <v>42788</v>
      </c>
      <c r="AE3400" s="1" t="str">
        <f t="shared" si="484"/>
        <v>Wednesday</v>
      </c>
      <c r="AF3400" s="2">
        <v>0.7381712962962963</v>
      </c>
      <c r="AG3400" s="2">
        <f t="shared" si="485"/>
        <v>0.75</v>
      </c>
      <c r="AH3400" t="s">
        <v>27</v>
      </c>
    </row>
    <row r="3401" spans="1:34" x14ac:dyDescent="0.2">
      <c r="A3401">
        <v>1244268</v>
      </c>
      <c r="B3401" t="s">
        <v>20</v>
      </c>
      <c r="C3401" t="s">
        <v>102</v>
      </c>
      <c r="D3401" t="s">
        <v>22</v>
      </c>
      <c r="E3401">
        <v>53211</v>
      </c>
      <c r="F3401" t="s">
        <v>23</v>
      </c>
      <c r="G3401" t="s">
        <v>108</v>
      </c>
      <c r="H3401">
        <v>11050</v>
      </c>
      <c r="I3401" t="s">
        <v>50</v>
      </c>
      <c r="J3401">
        <f>VLOOKUP(I3401,[1]Key!$A$1:$C$72,2,FALSE)</f>
        <v>43.052549999999997</v>
      </c>
      <c r="K3401">
        <f>VLOOKUP(I3401,[1]Key!$A$1:$C$72,3,FALSE)</f>
        <v>-87.909329999999997</v>
      </c>
      <c r="L3401" t="s">
        <v>82</v>
      </c>
      <c r="M3401">
        <f>VLOOKUP(L3401,[1]Key!$A$1:$C$72,2,FALSE)</f>
        <v>43.026229999999998</v>
      </c>
      <c r="N3401">
        <f>VLOOKUP(L3401,[1]Key!$A$1:$C$72,3,FALSE)</f>
        <v>-87.912809999999993</v>
      </c>
      <c r="O3401">
        <v>17</v>
      </c>
      <c r="P3401">
        <v>2</v>
      </c>
      <c r="Q3401">
        <v>2.6</v>
      </c>
      <c r="R3401">
        <v>2.4</v>
      </c>
      <c r="S3401">
        <v>102</v>
      </c>
      <c r="T3401">
        <f t="shared" si="477"/>
        <v>-1</v>
      </c>
      <c r="U3401" s="1">
        <v>42788</v>
      </c>
      <c r="V3401" s="13">
        <f t="shared" si="478"/>
        <v>42767</v>
      </c>
      <c r="W3401" s="14">
        <f t="shared" si="479"/>
        <v>42788</v>
      </c>
      <c r="X3401" s="1" t="str">
        <f t="shared" si="480"/>
        <v>Wednesday</v>
      </c>
      <c r="Y3401" s="2">
        <v>0.7465046296296296</v>
      </c>
      <c r="Z3401" s="2">
        <f t="shared" si="481"/>
        <v>0.75</v>
      </c>
      <c r="AA3401">
        <f>1</f>
        <v>1</v>
      </c>
      <c r="AB3401" s="1">
        <v>42788</v>
      </c>
      <c r="AC3401" s="13">
        <f t="shared" si="482"/>
        <v>42767</v>
      </c>
      <c r="AD3401" s="14">
        <f t="shared" si="483"/>
        <v>42788</v>
      </c>
      <c r="AE3401" s="1" t="str">
        <f t="shared" si="484"/>
        <v>Wednesday</v>
      </c>
      <c r="AF3401" s="2">
        <v>0.75793981481481476</v>
      </c>
      <c r="AG3401" s="2">
        <f t="shared" si="485"/>
        <v>0.75</v>
      </c>
      <c r="AH3401" t="s">
        <v>27</v>
      </c>
    </row>
    <row r="3402" spans="1:34" x14ac:dyDescent="0.2">
      <c r="A3402">
        <v>1276651</v>
      </c>
      <c r="B3402" t="s">
        <v>20</v>
      </c>
      <c r="C3402" t="s">
        <v>28</v>
      </c>
      <c r="D3402" t="s">
        <v>22</v>
      </c>
      <c r="E3402">
        <v>53211</v>
      </c>
      <c r="F3402" t="s">
        <v>23</v>
      </c>
      <c r="G3402" t="s">
        <v>24</v>
      </c>
      <c r="H3402">
        <v>2968</v>
      </c>
      <c r="I3402" t="s">
        <v>50</v>
      </c>
      <c r="J3402">
        <f>VLOOKUP(I3402,[1]Key!$A$1:$C$72,2,FALSE)</f>
        <v>43.052549999999997</v>
      </c>
      <c r="K3402">
        <f>VLOOKUP(I3402,[1]Key!$A$1:$C$72,3,FALSE)</f>
        <v>-87.909329999999997</v>
      </c>
      <c r="L3402" t="s">
        <v>61</v>
      </c>
      <c r="M3402">
        <f>VLOOKUP(L3402,[1]Key!$A$1:$C$72,2,FALSE)</f>
        <v>43.058619999999998</v>
      </c>
      <c r="N3402">
        <f>VLOOKUP(L3402,[1]Key!$A$1:$C$72,3,FALSE)</f>
        <v>-87.885319999999993</v>
      </c>
      <c r="O3402">
        <v>10</v>
      </c>
      <c r="P3402">
        <v>0</v>
      </c>
      <c r="Q3402">
        <v>1.5</v>
      </c>
      <c r="R3402">
        <v>1.4</v>
      </c>
      <c r="S3402">
        <v>60</v>
      </c>
      <c r="T3402">
        <f t="shared" si="477"/>
        <v>-1</v>
      </c>
      <c r="U3402" s="1">
        <v>42788</v>
      </c>
      <c r="V3402" s="13">
        <f t="shared" si="478"/>
        <v>42767</v>
      </c>
      <c r="W3402" s="14">
        <f t="shared" si="479"/>
        <v>42788</v>
      </c>
      <c r="X3402" s="1" t="str">
        <f t="shared" si="480"/>
        <v>Wednesday</v>
      </c>
      <c r="Y3402" s="2">
        <v>0.77652777777777782</v>
      </c>
      <c r="Z3402" s="2">
        <f t="shared" si="481"/>
        <v>0.79166666666666663</v>
      </c>
      <c r="AA3402">
        <f>1</f>
        <v>1</v>
      </c>
      <c r="AB3402" s="1">
        <v>42788</v>
      </c>
      <c r="AC3402" s="13">
        <f t="shared" si="482"/>
        <v>42767</v>
      </c>
      <c r="AD3402" s="14">
        <f t="shared" si="483"/>
        <v>42788</v>
      </c>
      <c r="AE3402" s="1" t="str">
        <f t="shared" si="484"/>
        <v>Wednesday</v>
      </c>
      <c r="AF3402" s="2">
        <v>0.78394675925925927</v>
      </c>
      <c r="AG3402" s="2">
        <f t="shared" si="485"/>
        <v>0.79166666666666663</v>
      </c>
      <c r="AH3402" t="s">
        <v>27</v>
      </c>
    </row>
    <row r="3403" spans="1:34" x14ac:dyDescent="0.2">
      <c r="A3403">
        <v>1357250</v>
      </c>
      <c r="B3403" t="s">
        <v>20</v>
      </c>
      <c r="C3403" t="s">
        <v>28</v>
      </c>
      <c r="D3403" t="s">
        <v>22</v>
      </c>
      <c r="E3403">
        <v>53202</v>
      </c>
      <c r="F3403" t="s">
        <v>23</v>
      </c>
      <c r="G3403" t="s">
        <v>24</v>
      </c>
      <c r="H3403">
        <v>45</v>
      </c>
      <c r="I3403" t="s">
        <v>43</v>
      </c>
      <c r="J3403">
        <f>VLOOKUP(I3403,[1]Key!$A$1:$C$72,2,FALSE)</f>
        <v>43.03886</v>
      </c>
      <c r="K3403">
        <f>VLOOKUP(I3403,[1]Key!$A$1:$C$72,3,FALSE)</f>
        <v>-87.902720000000002</v>
      </c>
      <c r="L3403" t="s">
        <v>80</v>
      </c>
      <c r="M3403">
        <f>VLOOKUP(L3403,[1]Key!$A$1:$C$72,2,FALSE)</f>
        <v>43.052460000000004</v>
      </c>
      <c r="N3403">
        <f>VLOOKUP(L3403,[1]Key!$A$1:$C$72,3,FALSE)</f>
        <v>-87.891000000000005</v>
      </c>
      <c r="O3403">
        <v>6</v>
      </c>
      <c r="P3403">
        <v>0</v>
      </c>
      <c r="Q3403">
        <v>0.9</v>
      </c>
      <c r="R3403">
        <v>0.9</v>
      </c>
      <c r="S3403">
        <v>36</v>
      </c>
      <c r="T3403">
        <f t="shared" si="477"/>
        <v>-1</v>
      </c>
      <c r="U3403" s="1">
        <v>42788</v>
      </c>
      <c r="V3403" s="13">
        <f t="shared" si="478"/>
        <v>42767</v>
      </c>
      <c r="W3403" s="14">
        <f t="shared" si="479"/>
        <v>42788</v>
      </c>
      <c r="X3403" s="1" t="str">
        <f t="shared" si="480"/>
        <v>Wednesday</v>
      </c>
      <c r="Y3403" s="2">
        <v>0.83706018518518521</v>
      </c>
      <c r="Z3403" s="2">
        <f t="shared" si="481"/>
        <v>0.83333333333333326</v>
      </c>
      <c r="AA3403">
        <f>1</f>
        <v>1</v>
      </c>
      <c r="AB3403" s="1">
        <v>42788</v>
      </c>
      <c r="AC3403" s="13">
        <f t="shared" si="482"/>
        <v>42767</v>
      </c>
      <c r="AD3403" s="14">
        <f t="shared" si="483"/>
        <v>42788</v>
      </c>
      <c r="AE3403" s="1" t="str">
        <f t="shared" si="484"/>
        <v>Wednesday</v>
      </c>
      <c r="AF3403" s="2">
        <v>0.84116898148148145</v>
      </c>
      <c r="AG3403" s="2">
        <f t="shared" si="485"/>
        <v>0.83333333333333326</v>
      </c>
      <c r="AH3403" t="s">
        <v>27</v>
      </c>
    </row>
    <row r="3404" spans="1:34" x14ac:dyDescent="0.2">
      <c r="A3404">
        <v>908681</v>
      </c>
      <c r="B3404" t="s">
        <v>20</v>
      </c>
      <c r="C3404" t="s">
        <v>28</v>
      </c>
      <c r="D3404" t="s">
        <v>22</v>
      </c>
      <c r="E3404">
        <v>53211</v>
      </c>
      <c r="F3404" t="s">
        <v>23</v>
      </c>
      <c r="G3404" t="s">
        <v>24</v>
      </c>
      <c r="H3404">
        <v>8</v>
      </c>
      <c r="I3404" t="s">
        <v>65</v>
      </c>
      <c r="J3404">
        <f>VLOOKUP(I3404,[1]Key!$A$1:$C$72,2,FALSE)</f>
        <v>43.060786</v>
      </c>
      <c r="K3404">
        <f>VLOOKUP(I3404,[1]Key!$A$1:$C$72,3,FALSE)</f>
        <v>-87.883825999999999</v>
      </c>
      <c r="L3404" t="s">
        <v>66</v>
      </c>
      <c r="M3404">
        <f>VLOOKUP(L3404,[1]Key!$A$1:$C$72,2,FALSE)</f>
        <v>43.060155999999999</v>
      </c>
      <c r="N3404">
        <f>VLOOKUP(L3404,[1]Key!$A$1:$C$72,3,FALSE)</f>
        <v>-87.881258000000003</v>
      </c>
      <c r="O3404">
        <v>2</v>
      </c>
      <c r="P3404">
        <v>0</v>
      </c>
      <c r="Q3404">
        <v>0.3</v>
      </c>
      <c r="R3404">
        <v>0.3</v>
      </c>
      <c r="S3404">
        <v>12</v>
      </c>
      <c r="T3404">
        <f t="shared" si="477"/>
        <v>-1</v>
      </c>
      <c r="U3404" s="1">
        <v>42788</v>
      </c>
      <c r="V3404" s="13">
        <f t="shared" si="478"/>
        <v>42767</v>
      </c>
      <c r="W3404" s="14">
        <f t="shared" si="479"/>
        <v>42788</v>
      </c>
      <c r="X3404" s="1" t="str">
        <f t="shared" si="480"/>
        <v>Wednesday</v>
      </c>
      <c r="Y3404" s="2">
        <v>0.86368055555555545</v>
      </c>
      <c r="Z3404" s="2">
        <f t="shared" si="481"/>
        <v>0.875</v>
      </c>
      <c r="AA3404">
        <f>1</f>
        <v>1</v>
      </c>
      <c r="AB3404" s="1">
        <v>42788</v>
      </c>
      <c r="AC3404" s="13">
        <f t="shared" si="482"/>
        <v>42767</v>
      </c>
      <c r="AD3404" s="14">
        <f t="shared" si="483"/>
        <v>42788</v>
      </c>
      <c r="AE3404" s="1" t="str">
        <f t="shared" si="484"/>
        <v>Wednesday</v>
      </c>
      <c r="AF3404" s="2">
        <v>0.86504629629629637</v>
      </c>
      <c r="AG3404" s="2">
        <f t="shared" si="485"/>
        <v>0.875</v>
      </c>
      <c r="AH3404" t="s">
        <v>27</v>
      </c>
    </row>
    <row r="3405" spans="1:34" x14ac:dyDescent="0.2">
      <c r="A3405">
        <v>1252829</v>
      </c>
      <c r="B3405" t="s">
        <v>20</v>
      </c>
      <c r="C3405" t="s">
        <v>120</v>
      </c>
      <c r="D3405" t="s">
        <v>22</v>
      </c>
      <c r="E3405">
        <v>54701</v>
      </c>
      <c r="F3405" t="s">
        <v>23</v>
      </c>
      <c r="G3405" t="s">
        <v>97</v>
      </c>
      <c r="H3405">
        <v>357</v>
      </c>
      <c r="I3405" t="s">
        <v>63</v>
      </c>
      <c r="J3405">
        <f>VLOOKUP(I3405,[1]Key!$A$1:$C$72,2,FALSE)</f>
        <v>43.078530000000001</v>
      </c>
      <c r="K3405">
        <f>VLOOKUP(I3405,[1]Key!$A$1:$C$72,3,FALSE)</f>
        <v>-87.882620000000003</v>
      </c>
      <c r="L3405" t="s">
        <v>78</v>
      </c>
      <c r="M3405">
        <f>VLOOKUP(L3405,[1]Key!$A$1:$C$72,2,FALSE)</f>
        <v>43.060250000000003</v>
      </c>
      <c r="N3405">
        <f>VLOOKUP(L3405,[1]Key!$A$1:$C$72,3,FALSE)</f>
        <v>-87.892169999999993</v>
      </c>
      <c r="O3405">
        <v>16</v>
      </c>
      <c r="P3405">
        <v>0</v>
      </c>
      <c r="Q3405">
        <v>2.4</v>
      </c>
      <c r="R3405">
        <v>2.2999999999999998</v>
      </c>
      <c r="S3405">
        <v>96</v>
      </c>
      <c r="T3405">
        <f t="shared" si="477"/>
        <v>-1</v>
      </c>
      <c r="U3405" s="1">
        <v>42788</v>
      </c>
      <c r="V3405" s="13">
        <f t="shared" si="478"/>
        <v>42767</v>
      </c>
      <c r="W3405" s="14">
        <f t="shared" si="479"/>
        <v>42788</v>
      </c>
      <c r="X3405" s="1" t="str">
        <f t="shared" si="480"/>
        <v>Wednesday</v>
      </c>
      <c r="Y3405" s="2">
        <v>0.87041666666666673</v>
      </c>
      <c r="Z3405" s="2">
        <f t="shared" si="481"/>
        <v>0.875</v>
      </c>
      <c r="AA3405">
        <f>1</f>
        <v>1</v>
      </c>
      <c r="AB3405" s="1">
        <v>42788</v>
      </c>
      <c r="AC3405" s="13">
        <f t="shared" si="482"/>
        <v>42767</v>
      </c>
      <c r="AD3405" s="14">
        <f t="shared" si="483"/>
        <v>42788</v>
      </c>
      <c r="AE3405" s="1" t="str">
        <f t="shared" si="484"/>
        <v>Wednesday</v>
      </c>
      <c r="AF3405" s="2">
        <v>0.88136574074074081</v>
      </c>
      <c r="AG3405" s="2">
        <f t="shared" si="485"/>
        <v>0.875</v>
      </c>
      <c r="AH3405" t="s">
        <v>27</v>
      </c>
    </row>
    <row r="3406" spans="1:34" x14ac:dyDescent="0.2">
      <c r="A3406">
        <v>1387849</v>
      </c>
      <c r="B3406" t="s">
        <v>20</v>
      </c>
      <c r="C3406" t="s">
        <v>117</v>
      </c>
      <c r="D3406" t="s">
        <v>22</v>
      </c>
      <c r="E3406">
        <v>53105</v>
      </c>
      <c r="F3406" t="s">
        <v>23</v>
      </c>
      <c r="G3406" t="s">
        <v>24</v>
      </c>
      <c r="H3406">
        <v>13</v>
      </c>
      <c r="I3406" t="s">
        <v>78</v>
      </c>
      <c r="J3406">
        <f>VLOOKUP(I3406,[1]Key!$A$1:$C$72,2,FALSE)</f>
        <v>43.060250000000003</v>
      </c>
      <c r="K3406">
        <f>VLOOKUP(I3406,[1]Key!$A$1:$C$72,3,FALSE)</f>
        <v>-87.892169999999993</v>
      </c>
      <c r="L3406" t="s">
        <v>62</v>
      </c>
      <c r="M3406">
        <f>VLOOKUP(L3406,[1]Key!$A$1:$C$72,2,FALSE)</f>
        <v>43.058010000000003</v>
      </c>
      <c r="N3406">
        <f>VLOOKUP(L3406,[1]Key!$A$1:$C$72,3,FALSE)</f>
        <v>-87.877300000000005</v>
      </c>
      <c r="O3406">
        <v>7</v>
      </c>
      <c r="P3406">
        <v>0</v>
      </c>
      <c r="Q3406">
        <v>1.1000000000000001</v>
      </c>
      <c r="R3406">
        <v>1</v>
      </c>
      <c r="S3406">
        <v>42</v>
      </c>
      <c r="T3406">
        <f t="shared" si="477"/>
        <v>-1</v>
      </c>
      <c r="U3406" s="1">
        <v>42788</v>
      </c>
      <c r="V3406" s="13">
        <f t="shared" si="478"/>
        <v>42767</v>
      </c>
      <c r="W3406" s="14">
        <f t="shared" si="479"/>
        <v>42788</v>
      </c>
      <c r="X3406" s="1" t="str">
        <f t="shared" si="480"/>
        <v>Wednesday</v>
      </c>
      <c r="Y3406" s="2">
        <v>0.97250000000000003</v>
      </c>
      <c r="Z3406" s="2">
        <f t="shared" si="481"/>
        <v>0.95833333333333326</v>
      </c>
      <c r="AA3406">
        <f>1</f>
        <v>1</v>
      </c>
      <c r="AB3406" s="1">
        <v>42788</v>
      </c>
      <c r="AC3406" s="13">
        <f t="shared" si="482"/>
        <v>42767</v>
      </c>
      <c r="AD3406" s="14">
        <f t="shared" si="483"/>
        <v>42788</v>
      </c>
      <c r="AE3406" s="1" t="str">
        <f t="shared" si="484"/>
        <v>Wednesday</v>
      </c>
      <c r="AF3406" s="2">
        <v>0.9773263888888889</v>
      </c>
      <c r="AG3406" s="2">
        <f t="shared" si="485"/>
        <v>0.95833333333333326</v>
      </c>
      <c r="AH3406" t="s">
        <v>27</v>
      </c>
    </row>
    <row r="3407" spans="1:34" x14ac:dyDescent="0.2">
      <c r="A3407">
        <v>1255543</v>
      </c>
      <c r="B3407" t="s">
        <v>20</v>
      </c>
      <c r="C3407" t="s">
        <v>117</v>
      </c>
      <c r="D3407" t="s">
        <v>22</v>
      </c>
      <c r="E3407">
        <v>53105</v>
      </c>
      <c r="F3407" t="s">
        <v>23</v>
      </c>
      <c r="G3407" t="s">
        <v>97</v>
      </c>
      <c r="H3407">
        <v>129</v>
      </c>
      <c r="I3407" t="s">
        <v>78</v>
      </c>
      <c r="J3407">
        <f>VLOOKUP(I3407,[1]Key!$A$1:$C$72,2,FALSE)</f>
        <v>43.060250000000003</v>
      </c>
      <c r="K3407">
        <f>VLOOKUP(I3407,[1]Key!$A$1:$C$72,3,FALSE)</f>
        <v>-87.892169999999993</v>
      </c>
      <c r="L3407" t="s">
        <v>81</v>
      </c>
      <c r="M3407">
        <f>VLOOKUP(L3407,[1]Key!$A$1:$C$72,2,FALSE)</f>
        <v>43.06033</v>
      </c>
      <c r="N3407">
        <f>VLOOKUP(L3407,[1]Key!$A$1:$C$72,3,FALSE)</f>
        <v>-87.89546</v>
      </c>
      <c r="O3407">
        <v>4</v>
      </c>
      <c r="P3407">
        <v>0</v>
      </c>
      <c r="Q3407">
        <v>0.6</v>
      </c>
      <c r="R3407">
        <v>0.6</v>
      </c>
      <c r="S3407">
        <v>24</v>
      </c>
      <c r="T3407">
        <f t="shared" si="477"/>
        <v>-1</v>
      </c>
      <c r="U3407" s="1">
        <v>42789</v>
      </c>
      <c r="V3407" s="13">
        <f t="shared" si="478"/>
        <v>42767</v>
      </c>
      <c r="W3407" s="14">
        <f t="shared" si="479"/>
        <v>42789</v>
      </c>
      <c r="X3407" s="1" t="str">
        <f t="shared" si="480"/>
        <v>Thursday</v>
      </c>
      <c r="Y3407" s="2">
        <v>2.1030092592592597E-2</v>
      </c>
      <c r="Z3407" s="2">
        <f t="shared" si="481"/>
        <v>4.1666666666666664E-2</v>
      </c>
      <c r="AA3407">
        <f>1</f>
        <v>1</v>
      </c>
      <c r="AB3407" s="1">
        <v>42789</v>
      </c>
      <c r="AC3407" s="13">
        <f t="shared" si="482"/>
        <v>42767</v>
      </c>
      <c r="AD3407" s="14">
        <f t="shared" si="483"/>
        <v>42789</v>
      </c>
      <c r="AE3407" s="1" t="str">
        <f t="shared" si="484"/>
        <v>Thursday</v>
      </c>
      <c r="AF3407" s="2">
        <v>2.4259259259259258E-2</v>
      </c>
      <c r="AG3407" s="2">
        <f t="shared" si="485"/>
        <v>4.1666666666666664E-2</v>
      </c>
      <c r="AH3407" t="s">
        <v>27</v>
      </c>
    </row>
    <row r="3408" spans="1:34" x14ac:dyDescent="0.2">
      <c r="A3408">
        <v>1276651</v>
      </c>
      <c r="B3408" t="s">
        <v>20</v>
      </c>
      <c r="C3408" t="s">
        <v>28</v>
      </c>
      <c r="D3408" t="s">
        <v>22</v>
      </c>
      <c r="E3408">
        <v>53211</v>
      </c>
      <c r="F3408" t="s">
        <v>23</v>
      </c>
      <c r="G3408" t="s">
        <v>24</v>
      </c>
      <c r="H3408">
        <v>2968</v>
      </c>
      <c r="I3408" t="s">
        <v>87</v>
      </c>
      <c r="J3408">
        <f>VLOOKUP(I3408,[1]Key!$A$1:$C$72,2,FALSE)</f>
        <v>43.077359999999999</v>
      </c>
      <c r="K3408">
        <f>VLOOKUP(I3408,[1]Key!$A$1:$C$72,3,FALSE)</f>
        <v>-87.880769999999998</v>
      </c>
      <c r="L3408" t="s">
        <v>41</v>
      </c>
      <c r="M3408">
        <f>VLOOKUP(L3408,[1]Key!$A$1:$C$72,2,FALSE)</f>
        <v>43.04824</v>
      </c>
      <c r="N3408">
        <f>VLOOKUP(L3408,[1]Key!$A$1:$C$72,3,FALSE)</f>
        <v>-87.904970000000006</v>
      </c>
      <c r="O3408">
        <v>17</v>
      </c>
      <c r="P3408">
        <v>0</v>
      </c>
      <c r="Q3408">
        <v>2.6</v>
      </c>
      <c r="R3408">
        <v>2.4</v>
      </c>
      <c r="S3408">
        <v>102</v>
      </c>
      <c r="T3408">
        <f t="shared" si="477"/>
        <v>-1</v>
      </c>
      <c r="U3408" s="1">
        <v>42789</v>
      </c>
      <c r="V3408" s="13">
        <f t="shared" si="478"/>
        <v>42767</v>
      </c>
      <c r="W3408" s="14">
        <f t="shared" si="479"/>
        <v>42789</v>
      </c>
      <c r="X3408" s="1" t="str">
        <f t="shared" si="480"/>
        <v>Thursday</v>
      </c>
      <c r="Y3408" s="2">
        <v>0.29400462962962964</v>
      </c>
      <c r="Z3408" s="2">
        <f t="shared" si="481"/>
        <v>0.29166666666666663</v>
      </c>
      <c r="AA3408">
        <f>1</f>
        <v>1</v>
      </c>
      <c r="AB3408" s="1">
        <v>42789</v>
      </c>
      <c r="AC3408" s="13">
        <f t="shared" si="482"/>
        <v>42767</v>
      </c>
      <c r="AD3408" s="14">
        <f t="shared" si="483"/>
        <v>42789</v>
      </c>
      <c r="AE3408" s="1" t="str">
        <f t="shared" si="484"/>
        <v>Thursday</v>
      </c>
      <c r="AF3408" s="2">
        <v>0.30574074074074076</v>
      </c>
      <c r="AG3408" s="2">
        <f t="shared" si="485"/>
        <v>0.29166666666666663</v>
      </c>
      <c r="AH3408" t="s">
        <v>27</v>
      </c>
    </row>
    <row r="3409" spans="1:34" x14ac:dyDescent="0.2">
      <c r="A3409">
        <v>1276651</v>
      </c>
      <c r="B3409" t="s">
        <v>20</v>
      </c>
      <c r="C3409" t="s">
        <v>28</v>
      </c>
      <c r="D3409" t="s">
        <v>22</v>
      </c>
      <c r="E3409">
        <v>53211</v>
      </c>
      <c r="F3409" t="s">
        <v>23</v>
      </c>
      <c r="G3409" t="s">
        <v>24</v>
      </c>
      <c r="H3409">
        <v>2968</v>
      </c>
      <c r="I3409" t="s">
        <v>41</v>
      </c>
      <c r="J3409">
        <f>VLOOKUP(I3409,[1]Key!$A$1:$C$72,2,FALSE)</f>
        <v>43.04824</v>
      </c>
      <c r="K3409">
        <f>VLOOKUP(I3409,[1]Key!$A$1:$C$72,3,FALSE)</f>
        <v>-87.904970000000006</v>
      </c>
      <c r="L3409" t="s">
        <v>50</v>
      </c>
      <c r="M3409">
        <f>VLOOKUP(L3409,[1]Key!$A$1:$C$72,2,FALSE)</f>
        <v>43.052549999999997</v>
      </c>
      <c r="N3409">
        <f>VLOOKUP(L3409,[1]Key!$A$1:$C$72,3,FALSE)</f>
        <v>-87.909329999999997</v>
      </c>
      <c r="O3409">
        <v>4</v>
      </c>
      <c r="P3409">
        <v>0</v>
      </c>
      <c r="Q3409">
        <v>0.6</v>
      </c>
      <c r="R3409">
        <v>0.6</v>
      </c>
      <c r="S3409">
        <v>24</v>
      </c>
      <c r="T3409">
        <f t="shared" si="477"/>
        <v>-1</v>
      </c>
      <c r="U3409" s="1">
        <v>42789</v>
      </c>
      <c r="V3409" s="13">
        <f t="shared" si="478"/>
        <v>42767</v>
      </c>
      <c r="W3409" s="14">
        <f t="shared" si="479"/>
        <v>42789</v>
      </c>
      <c r="X3409" s="1" t="str">
        <f t="shared" si="480"/>
        <v>Thursday</v>
      </c>
      <c r="Y3409" s="2">
        <v>0.30982638888888886</v>
      </c>
      <c r="Z3409" s="2">
        <f t="shared" si="481"/>
        <v>0.29166666666666663</v>
      </c>
      <c r="AA3409">
        <f>1</f>
        <v>1</v>
      </c>
      <c r="AB3409" s="1">
        <v>42789</v>
      </c>
      <c r="AC3409" s="13">
        <f t="shared" si="482"/>
        <v>42767</v>
      </c>
      <c r="AD3409" s="14">
        <f t="shared" si="483"/>
        <v>42789</v>
      </c>
      <c r="AE3409" s="1" t="str">
        <f t="shared" si="484"/>
        <v>Thursday</v>
      </c>
      <c r="AF3409" s="2">
        <v>0.31298611111111113</v>
      </c>
      <c r="AG3409" s="2">
        <f t="shared" si="485"/>
        <v>0.33333333333333331</v>
      </c>
      <c r="AH3409" t="s">
        <v>27</v>
      </c>
    </row>
    <row r="3410" spans="1:34" x14ac:dyDescent="0.2">
      <c r="A3410">
        <v>1489319</v>
      </c>
      <c r="B3410" t="s">
        <v>20</v>
      </c>
      <c r="C3410" t="s">
        <v>101</v>
      </c>
      <c r="D3410" t="s">
        <v>22</v>
      </c>
      <c r="E3410">
        <v>53045</v>
      </c>
      <c r="F3410" t="s">
        <v>23</v>
      </c>
      <c r="G3410" t="s">
        <v>24</v>
      </c>
      <c r="H3410">
        <v>995</v>
      </c>
      <c r="I3410" t="s">
        <v>65</v>
      </c>
      <c r="J3410">
        <f>VLOOKUP(I3410,[1]Key!$A$1:$C$72,2,FALSE)</f>
        <v>43.060786</v>
      </c>
      <c r="K3410">
        <f>VLOOKUP(I3410,[1]Key!$A$1:$C$72,3,FALSE)</f>
        <v>-87.883825999999999</v>
      </c>
      <c r="L3410" t="s">
        <v>87</v>
      </c>
      <c r="M3410">
        <f>VLOOKUP(L3410,[1]Key!$A$1:$C$72,2,FALSE)</f>
        <v>43.077359999999999</v>
      </c>
      <c r="N3410">
        <f>VLOOKUP(L3410,[1]Key!$A$1:$C$72,3,FALSE)</f>
        <v>-87.880769999999998</v>
      </c>
      <c r="O3410">
        <v>10</v>
      </c>
      <c r="P3410">
        <v>0</v>
      </c>
      <c r="Q3410">
        <v>1.5</v>
      </c>
      <c r="R3410">
        <v>1.4</v>
      </c>
      <c r="S3410">
        <v>60</v>
      </c>
      <c r="T3410">
        <f t="shared" si="477"/>
        <v>-1</v>
      </c>
      <c r="U3410" s="1">
        <v>42789</v>
      </c>
      <c r="V3410" s="13">
        <f t="shared" si="478"/>
        <v>42767</v>
      </c>
      <c r="W3410" s="14">
        <f t="shared" si="479"/>
        <v>42789</v>
      </c>
      <c r="X3410" s="1" t="str">
        <f t="shared" si="480"/>
        <v>Thursday</v>
      </c>
      <c r="Y3410" s="2">
        <v>0.36478009259259259</v>
      </c>
      <c r="Z3410" s="2">
        <f t="shared" si="481"/>
        <v>0.375</v>
      </c>
      <c r="AA3410">
        <f>1</f>
        <v>1</v>
      </c>
      <c r="AB3410" s="1">
        <v>42789</v>
      </c>
      <c r="AC3410" s="13">
        <f t="shared" si="482"/>
        <v>42767</v>
      </c>
      <c r="AD3410" s="14">
        <f t="shared" si="483"/>
        <v>42789</v>
      </c>
      <c r="AE3410" s="1" t="str">
        <f t="shared" si="484"/>
        <v>Thursday</v>
      </c>
      <c r="AF3410" s="2">
        <v>0.37217592592592591</v>
      </c>
      <c r="AG3410" s="2">
        <f t="shared" si="485"/>
        <v>0.375</v>
      </c>
      <c r="AH3410" t="s">
        <v>27</v>
      </c>
    </row>
    <row r="3411" spans="1:34" x14ac:dyDescent="0.2">
      <c r="A3411">
        <v>1382140</v>
      </c>
      <c r="B3411" t="s">
        <v>20</v>
      </c>
      <c r="C3411" t="s">
        <v>137</v>
      </c>
      <c r="D3411" t="s">
        <v>22</v>
      </c>
      <c r="E3411">
        <v>53027</v>
      </c>
      <c r="F3411" t="s">
        <v>23</v>
      </c>
      <c r="G3411" t="s">
        <v>24</v>
      </c>
      <c r="H3411">
        <v>11047</v>
      </c>
      <c r="I3411" t="s">
        <v>78</v>
      </c>
      <c r="J3411">
        <f>VLOOKUP(I3411,[1]Key!$A$1:$C$72,2,FALSE)</f>
        <v>43.060250000000003</v>
      </c>
      <c r="K3411">
        <f>VLOOKUP(I3411,[1]Key!$A$1:$C$72,3,FALSE)</f>
        <v>-87.892169999999993</v>
      </c>
      <c r="L3411" t="s">
        <v>67</v>
      </c>
      <c r="M3411">
        <f>VLOOKUP(L3411,[1]Key!$A$1:$C$72,2,FALSE)</f>
        <v>43.074890000000003</v>
      </c>
      <c r="N3411">
        <f>VLOOKUP(L3411,[1]Key!$A$1:$C$72,3,FALSE)</f>
        <v>-87.882810000000006</v>
      </c>
      <c r="O3411">
        <v>11</v>
      </c>
      <c r="P3411">
        <v>0</v>
      </c>
      <c r="Q3411">
        <v>1.7</v>
      </c>
      <c r="R3411">
        <v>1.6</v>
      </c>
      <c r="S3411">
        <v>66</v>
      </c>
      <c r="T3411">
        <f t="shared" si="477"/>
        <v>-1</v>
      </c>
      <c r="U3411" s="1">
        <v>42789</v>
      </c>
      <c r="V3411" s="13">
        <f t="shared" si="478"/>
        <v>42767</v>
      </c>
      <c r="W3411" s="14">
        <f t="shared" si="479"/>
        <v>42789</v>
      </c>
      <c r="X3411" s="1" t="str">
        <f t="shared" si="480"/>
        <v>Thursday</v>
      </c>
      <c r="Y3411" s="2">
        <v>0.38468750000000002</v>
      </c>
      <c r="Z3411" s="2">
        <f t="shared" si="481"/>
        <v>0.375</v>
      </c>
      <c r="AA3411">
        <f>1</f>
        <v>1</v>
      </c>
      <c r="AB3411" s="1">
        <v>42789</v>
      </c>
      <c r="AC3411" s="13">
        <f t="shared" si="482"/>
        <v>42767</v>
      </c>
      <c r="AD3411" s="14">
        <f t="shared" si="483"/>
        <v>42789</v>
      </c>
      <c r="AE3411" s="1" t="str">
        <f t="shared" si="484"/>
        <v>Thursday</v>
      </c>
      <c r="AF3411" s="2">
        <v>0.39171296296296299</v>
      </c>
      <c r="AG3411" s="2">
        <f t="shared" si="485"/>
        <v>0.375</v>
      </c>
      <c r="AH3411" t="s">
        <v>27</v>
      </c>
    </row>
    <row r="3412" spans="1:34" x14ac:dyDescent="0.2">
      <c r="A3412">
        <v>1442057</v>
      </c>
      <c r="B3412" t="s">
        <v>20</v>
      </c>
      <c r="C3412" t="s">
        <v>28</v>
      </c>
      <c r="D3412" t="s">
        <v>22</v>
      </c>
      <c r="E3412">
        <v>53211</v>
      </c>
      <c r="F3412" t="s">
        <v>23</v>
      </c>
      <c r="G3412" t="s">
        <v>24</v>
      </c>
      <c r="H3412">
        <v>11105</v>
      </c>
      <c r="I3412" t="s">
        <v>67</v>
      </c>
      <c r="J3412">
        <f>VLOOKUP(I3412,[1]Key!$A$1:$C$72,2,FALSE)</f>
        <v>43.074890000000003</v>
      </c>
      <c r="K3412">
        <f>VLOOKUP(I3412,[1]Key!$A$1:$C$72,3,FALSE)</f>
        <v>-87.882810000000006</v>
      </c>
      <c r="L3412" t="s">
        <v>93</v>
      </c>
      <c r="M3412">
        <f>VLOOKUP(L3412,[1]Key!$A$1:$C$72,2,FALSE)</f>
        <v>43.069021999999997</v>
      </c>
      <c r="N3412">
        <f>VLOOKUP(L3412,[1]Key!$A$1:$C$72,3,FALSE)</f>
        <v>-87.887940999999998</v>
      </c>
      <c r="O3412">
        <v>5</v>
      </c>
      <c r="P3412">
        <v>0</v>
      </c>
      <c r="Q3412">
        <v>0.8</v>
      </c>
      <c r="R3412">
        <v>0.7</v>
      </c>
      <c r="S3412">
        <v>30</v>
      </c>
      <c r="T3412">
        <f t="shared" si="477"/>
        <v>-1</v>
      </c>
      <c r="U3412" s="1">
        <v>42789</v>
      </c>
      <c r="V3412" s="13">
        <f t="shared" si="478"/>
        <v>42767</v>
      </c>
      <c r="W3412" s="14">
        <f t="shared" si="479"/>
        <v>42789</v>
      </c>
      <c r="X3412" s="1" t="str">
        <f t="shared" si="480"/>
        <v>Thursday</v>
      </c>
      <c r="Y3412" s="2">
        <v>0.51577546296296295</v>
      </c>
      <c r="Z3412" s="2">
        <f t="shared" si="481"/>
        <v>0.5</v>
      </c>
      <c r="AA3412">
        <f>1</f>
        <v>1</v>
      </c>
      <c r="AB3412" s="1">
        <v>42789</v>
      </c>
      <c r="AC3412" s="13">
        <f t="shared" si="482"/>
        <v>42767</v>
      </c>
      <c r="AD3412" s="14">
        <f t="shared" si="483"/>
        <v>42789</v>
      </c>
      <c r="AE3412" s="1" t="str">
        <f t="shared" si="484"/>
        <v>Thursday</v>
      </c>
      <c r="AF3412" s="2">
        <v>0.51887731481481481</v>
      </c>
      <c r="AG3412" s="2">
        <f t="shared" si="485"/>
        <v>0.5</v>
      </c>
      <c r="AH3412" t="s">
        <v>27</v>
      </c>
    </row>
    <row r="3413" spans="1:34" x14ac:dyDescent="0.2">
      <c r="A3413">
        <v>1135547</v>
      </c>
      <c r="B3413" t="s">
        <v>20</v>
      </c>
      <c r="C3413" t="s">
        <v>28</v>
      </c>
      <c r="D3413" t="s">
        <v>22</v>
      </c>
      <c r="E3413">
        <v>53202</v>
      </c>
      <c r="F3413" t="s">
        <v>23</v>
      </c>
      <c r="G3413" t="s">
        <v>24</v>
      </c>
      <c r="H3413">
        <v>45</v>
      </c>
      <c r="I3413" t="s">
        <v>41</v>
      </c>
      <c r="J3413">
        <f>VLOOKUP(I3413,[1]Key!$A$1:$C$72,2,FALSE)</f>
        <v>43.04824</v>
      </c>
      <c r="K3413">
        <f>VLOOKUP(I3413,[1]Key!$A$1:$C$72,3,FALSE)</f>
        <v>-87.904970000000006</v>
      </c>
      <c r="L3413" t="s">
        <v>72</v>
      </c>
      <c r="M3413">
        <f>VLOOKUP(L3413,[1]Key!$A$1:$C$72,2,FALSE)</f>
        <v>43.02948</v>
      </c>
      <c r="N3413">
        <f>VLOOKUP(L3413,[1]Key!$A$1:$C$72,3,FALSE)</f>
        <v>-87.912819999999996</v>
      </c>
      <c r="O3413">
        <v>17</v>
      </c>
      <c r="P3413">
        <v>0</v>
      </c>
      <c r="Q3413">
        <v>2.6</v>
      </c>
      <c r="R3413">
        <v>2.4</v>
      </c>
      <c r="S3413">
        <v>102</v>
      </c>
      <c r="T3413">
        <f t="shared" si="477"/>
        <v>-1</v>
      </c>
      <c r="U3413" s="1">
        <v>42789</v>
      </c>
      <c r="V3413" s="13">
        <f t="shared" si="478"/>
        <v>42767</v>
      </c>
      <c r="W3413" s="14">
        <f t="shared" si="479"/>
        <v>42789</v>
      </c>
      <c r="X3413" s="1" t="str">
        <f t="shared" si="480"/>
        <v>Thursday</v>
      </c>
      <c r="Y3413" s="2">
        <v>0.55553240740740739</v>
      </c>
      <c r="Z3413" s="2">
        <f t="shared" si="481"/>
        <v>0.54166666666666663</v>
      </c>
      <c r="AA3413">
        <f>1</f>
        <v>1</v>
      </c>
      <c r="AB3413" s="1">
        <v>42789</v>
      </c>
      <c r="AC3413" s="13">
        <f t="shared" si="482"/>
        <v>42767</v>
      </c>
      <c r="AD3413" s="14">
        <f t="shared" si="483"/>
        <v>42789</v>
      </c>
      <c r="AE3413" s="1" t="str">
        <f t="shared" si="484"/>
        <v>Thursday</v>
      </c>
      <c r="AF3413" s="2">
        <v>0.56696759259259266</v>
      </c>
      <c r="AG3413" s="2">
        <f t="shared" si="485"/>
        <v>0.58333333333333326</v>
      </c>
      <c r="AH3413" t="s">
        <v>27</v>
      </c>
    </row>
    <row r="3414" spans="1:34" x14ac:dyDescent="0.2">
      <c r="A3414">
        <v>1424654</v>
      </c>
      <c r="B3414" t="s">
        <v>20</v>
      </c>
      <c r="C3414" t="s">
        <v>28</v>
      </c>
      <c r="D3414" t="s">
        <v>22</v>
      </c>
      <c r="E3414">
        <v>53202</v>
      </c>
      <c r="F3414" t="s">
        <v>23</v>
      </c>
      <c r="G3414" t="s">
        <v>24</v>
      </c>
      <c r="H3414">
        <v>11076</v>
      </c>
      <c r="I3414" t="s">
        <v>29</v>
      </c>
      <c r="J3414">
        <f>VLOOKUP(I3414,[1]Key!$A$1:$C$72,2,FALSE)</f>
        <v>43.042490000000001</v>
      </c>
      <c r="K3414">
        <f>VLOOKUP(I3414,[1]Key!$A$1:$C$72,3,FALSE)</f>
        <v>-87.909959999999998</v>
      </c>
      <c r="L3414" t="s">
        <v>48</v>
      </c>
      <c r="M3414">
        <f>VLOOKUP(L3414,[1]Key!$A$1:$C$72,2,FALSE)</f>
        <v>43.05097</v>
      </c>
      <c r="N3414">
        <f>VLOOKUP(L3414,[1]Key!$A$1:$C$72,3,FALSE)</f>
        <v>-87.906440000000003</v>
      </c>
      <c r="O3414">
        <v>5</v>
      </c>
      <c r="P3414">
        <v>0</v>
      </c>
      <c r="Q3414">
        <v>0.8</v>
      </c>
      <c r="R3414">
        <v>0.7</v>
      </c>
      <c r="S3414">
        <v>30</v>
      </c>
      <c r="T3414">
        <f t="shared" si="477"/>
        <v>-1</v>
      </c>
      <c r="U3414" s="1">
        <v>42789</v>
      </c>
      <c r="V3414" s="13">
        <f t="shared" si="478"/>
        <v>42767</v>
      </c>
      <c r="W3414" s="14">
        <f t="shared" si="479"/>
        <v>42789</v>
      </c>
      <c r="X3414" s="1" t="str">
        <f t="shared" si="480"/>
        <v>Thursday</v>
      </c>
      <c r="Y3414" s="2">
        <v>0.57590277777777776</v>
      </c>
      <c r="Z3414" s="2">
        <f t="shared" si="481"/>
        <v>0.58333333333333326</v>
      </c>
      <c r="AA3414">
        <f>1</f>
        <v>1</v>
      </c>
      <c r="AB3414" s="1">
        <v>42789</v>
      </c>
      <c r="AC3414" s="13">
        <f t="shared" si="482"/>
        <v>42767</v>
      </c>
      <c r="AD3414" s="14">
        <f t="shared" si="483"/>
        <v>42789</v>
      </c>
      <c r="AE3414" s="1" t="str">
        <f t="shared" si="484"/>
        <v>Thursday</v>
      </c>
      <c r="AF3414" s="2">
        <v>0.57944444444444443</v>
      </c>
      <c r="AG3414" s="2">
        <f t="shared" si="485"/>
        <v>0.58333333333333326</v>
      </c>
      <c r="AH3414" t="s">
        <v>27</v>
      </c>
    </row>
    <row r="3415" spans="1:34" x14ac:dyDescent="0.2">
      <c r="A3415">
        <v>1257700</v>
      </c>
      <c r="B3415" t="s">
        <v>20</v>
      </c>
      <c r="C3415" t="s">
        <v>28</v>
      </c>
      <c r="D3415" t="s">
        <v>22</v>
      </c>
      <c r="E3415">
        <v>53202</v>
      </c>
      <c r="F3415" t="s">
        <v>23</v>
      </c>
      <c r="G3415" t="s">
        <v>24</v>
      </c>
      <c r="H3415">
        <v>11107</v>
      </c>
      <c r="I3415" t="s">
        <v>69</v>
      </c>
      <c r="J3415">
        <f>VLOOKUP(I3415,[1]Key!$A$1:$C$72,2,FALSE)</f>
        <v>43.048200000000001</v>
      </c>
      <c r="K3415">
        <f>VLOOKUP(I3415,[1]Key!$A$1:$C$72,3,FALSE)</f>
        <v>-87.900859999999994</v>
      </c>
      <c r="L3415" t="s">
        <v>41</v>
      </c>
      <c r="M3415">
        <f>VLOOKUP(L3415,[1]Key!$A$1:$C$72,2,FALSE)</f>
        <v>43.04824</v>
      </c>
      <c r="N3415">
        <f>VLOOKUP(L3415,[1]Key!$A$1:$C$72,3,FALSE)</f>
        <v>-87.904970000000006</v>
      </c>
      <c r="O3415">
        <v>5</v>
      </c>
      <c r="P3415">
        <v>0</v>
      </c>
      <c r="Q3415">
        <v>0.8</v>
      </c>
      <c r="R3415">
        <v>0.7</v>
      </c>
      <c r="S3415">
        <v>30</v>
      </c>
      <c r="T3415">
        <f t="shared" si="477"/>
        <v>-1</v>
      </c>
      <c r="U3415" s="1">
        <v>42789</v>
      </c>
      <c r="V3415" s="13">
        <f t="shared" si="478"/>
        <v>42767</v>
      </c>
      <c r="W3415" s="14">
        <f t="shared" si="479"/>
        <v>42789</v>
      </c>
      <c r="X3415" s="1" t="str">
        <f t="shared" si="480"/>
        <v>Thursday</v>
      </c>
      <c r="Y3415" s="2">
        <v>0.70167824074074081</v>
      </c>
      <c r="Z3415" s="2">
        <f t="shared" si="481"/>
        <v>0.70833333333333326</v>
      </c>
      <c r="AA3415">
        <f>1</f>
        <v>1</v>
      </c>
      <c r="AB3415" s="1">
        <v>42789</v>
      </c>
      <c r="AC3415" s="13">
        <f t="shared" si="482"/>
        <v>42767</v>
      </c>
      <c r="AD3415" s="14">
        <f t="shared" si="483"/>
        <v>42789</v>
      </c>
      <c r="AE3415" s="1" t="str">
        <f t="shared" si="484"/>
        <v>Thursday</v>
      </c>
      <c r="AF3415" s="2">
        <v>0.70547453703703711</v>
      </c>
      <c r="AG3415" s="2">
        <f t="shared" si="485"/>
        <v>0.70833333333333326</v>
      </c>
      <c r="AH3415" t="s">
        <v>27</v>
      </c>
    </row>
    <row r="3416" spans="1:34" x14ac:dyDescent="0.2">
      <c r="A3416">
        <v>1137916</v>
      </c>
      <c r="B3416" t="s">
        <v>20</v>
      </c>
      <c r="C3416" t="s">
        <v>100</v>
      </c>
      <c r="D3416" t="s">
        <v>22</v>
      </c>
      <c r="E3416">
        <v>53202</v>
      </c>
      <c r="F3416" t="s">
        <v>23</v>
      </c>
      <c r="G3416" t="s">
        <v>24</v>
      </c>
      <c r="H3416">
        <v>5589</v>
      </c>
      <c r="I3416" t="s">
        <v>36</v>
      </c>
      <c r="J3416">
        <f>VLOOKUP(I3416,[1]Key!$A$1:$C$72,2,FALSE)</f>
        <v>43.038580000000003</v>
      </c>
      <c r="K3416">
        <f>VLOOKUP(I3416,[1]Key!$A$1:$C$72,3,FALSE)</f>
        <v>-87.90934</v>
      </c>
      <c r="L3416" t="s">
        <v>68</v>
      </c>
      <c r="M3416">
        <f>VLOOKUP(L3416,[1]Key!$A$1:$C$72,2,FALSE)</f>
        <v>43.04804</v>
      </c>
      <c r="N3416">
        <f>VLOOKUP(L3416,[1]Key!$A$1:$C$72,3,FALSE)</f>
        <v>-87.896720000000002</v>
      </c>
      <c r="O3416">
        <v>10</v>
      </c>
      <c r="P3416">
        <v>0</v>
      </c>
      <c r="Q3416">
        <v>1.5</v>
      </c>
      <c r="R3416">
        <v>1.4</v>
      </c>
      <c r="S3416">
        <v>60</v>
      </c>
      <c r="T3416">
        <f t="shared" si="477"/>
        <v>-1</v>
      </c>
      <c r="U3416" s="1">
        <v>42789</v>
      </c>
      <c r="V3416" s="13">
        <f t="shared" si="478"/>
        <v>42767</v>
      </c>
      <c r="W3416" s="14">
        <f t="shared" si="479"/>
        <v>42789</v>
      </c>
      <c r="X3416" s="1" t="str">
        <f t="shared" si="480"/>
        <v>Thursday</v>
      </c>
      <c r="Y3416" s="2">
        <v>0.75706018518518514</v>
      </c>
      <c r="Z3416" s="2">
        <f t="shared" si="481"/>
        <v>0.75</v>
      </c>
      <c r="AA3416">
        <f>1</f>
        <v>1</v>
      </c>
      <c r="AB3416" s="1">
        <v>42789</v>
      </c>
      <c r="AC3416" s="13">
        <f t="shared" si="482"/>
        <v>42767</v>
      </c>
      <c r="AD3416" s="14">
        <f t="shared" si="483"/>
        <v>42789</v>
      </c>
      <c r="AE3416" s="1" t="str">
        <f t="shared" si="484"/>
        <v>Thursday</v>
      </c>
      <c r="AF3416" s="2">
        <v>0.76392361111111118</v>
      </c>
      <c r="AG3416" s="2">
        <f t="shared" si="485"/>
        <v>0.75</v>
      </c>
      <c r="AH3416" t="s">
        <v>27</v>
      </c>
    </row>
    <row r="3417" spans="1:34" x14ac:dyDescent="0.2">
      <c r="A3417">
        <v>1088320</v>
      </c>
      <c r="B3417" t="s">
        <v>20</v>
      </c>
      <c r="C3417" t="s">
        <v>96</v>
      </c>
      <c r="D3417" t="s">
        <v>22</v>
      </c>
      <c r="E3417">
        <v>53202</v>
      </c>
      <c r="F3417" t="s">
        <v>23</v>
      </c>
      <c r="G3417" t="s">
        <v>24</v>
      </c>
      <c r="H3417">
        <v>5573</v>
      </c>
      <c r="I3417" t="s">
        <v>69</v>
      </c>
      <c r="J3417">
        <f>VLOOKUP(I3417,[1]Key!$A$1:$C$72,2,FALSE)</f>
        <v>43.048200000000001</v>
      </c>
      <c r="K3417">
        <f>VLOOKUP(I3417,[1]Key!$A$1:$C$72,3,FALSE)</f>
        <v>-87.900859999999994</v>
      </c>
      <c r="L3417" t="s">
        <v>43</v>
      </c>
      <c r="M3417">
        <f>VLOOKUP(L3417,[1]Key!$A$1:$C$72,2,FALSE)</f>
        <v>43.03886</v>
      </c>
      <c r="N3417">
        <f>VLOOKUP(L3417,[1]Key!$A$1:$C$72,3,FALSE)</f>
        <v>-87.902720000000002</v>
      </c>
      <c r="O3417">
        <v>6</v>
      </c>
      <c r="P3417">
        <v>0</v>
      </c>
      <c r="Q3417">
        <v>0.9</v>
      </c>
      <c r="R3417">
        <v>0.9</v>
      </c>
      <c r="S3417">
        <v>36</v>
      </c>
      <c r="T3417">
        <f t="shared" si="477"/>
        <v>-1</v>
      </c>
      <c r="U3417" s="1">
        <v>42790</v>
      </c>
      <c r="V3417" s="13">
        <f t="shared" si="478"/>
        <v>42767</v>
      </c>
      <c r="W3417" s="14">
        <f t="shared" si="479"/>
        <v>42790</v>
      </c>
      <c r="X3417" s="1" t="str">
        <f t="shared" si="480"/>
        <v>Friday</v>
      </c>
      <c r="Y3417" s="2">
        <v>0.37861111111111106</v>
      </c>
      <c r="Z3417" s="2">
        <f t="shared" si="481"/>
        <v>0.375</v>
      </c>
      <c r="AA3417">
        <f>1</f>
        <v>1</v>
      </c>
      <c r="AB3417" s="1">
        <v>42790</v>
      </c>
      <c r="AC3417" s="13">
        <f t="shared" si="482"/>
        <v>42767</v>
      </c>
      <c r="AD3417" s="14">
        <f t="shared" si="483"/>
        <v>42790</v>
      </c>
      <c r="AE3417" s="1" t="str">
        <f t="shared" si="484"/>
        <v>Friday</v>
      </c>
      <c r="AF3417" s="2">
        <v>0.38288194444444446</v>
      </c>
      <c r="AG3417" s="2">
        <f t="shared" si="485"/>
        <v>0.375</v>
      </c>
      <c r="AH3417" t="s">
        <v>27</v>
      </c>
    </row>
    <row r="3418" spans="1:34" x14ac:dyDescent="0.2">
      <c r="A3418">
        <v>1244268</v>
      </c>
      <c r="B3418" t="s">
        <v>20</v>
      </c>
      <c r="C3418" t="s">
        <v>102</v>
      </c>
      <c r="D3418" t="s">
        <v>22</v>
      </c>
      <c r="E3418">
        <v>53211</v>
      </c>
      <c r="F3418" t="s">
        <v>23</v>
      </c>
      <c r="G3418" t="s">
        <v>108</v>
      </c>
      <c r="H3418">
        <v>5503</v>
      </c>
      <c r="I3418" t="s">
        <v>63</v>
      </c>
      <c r="J3418">
        <f>VLOOKUP(I3418,[1]Key!$A$1:$C$72,2,FALSE)</f>
        <v>43.078530000000001</v>
      </c>
      <c r="K3418">
        <f>VLOOKUP(I3418,[1]Key!$A$1:$C$72,3,FALSE)</f>
        <v>-87.882620000000003</v>
      </c>
      <c r="L3418" t="s">
        <v>87</v>
      </c>
      <c r="M3418">
        <f>VLOOKUP(L3418,[1]Key!$A$1:$C$72,2,FALSE)</f>
        <v>43.077359999999999</v>
      </c>
      <c r="N3418">
        <f>VLOOKUP(L3418,[1]Key!$A$1:$C$72,3,FALSE)</f>
        <v>-87.880769999999998</v>
      </c>
      <c r="O3418">
        <v>8</v>
      </c>
      <c r="P3418">
        <v>2</v>
      </c>
      <c r="Q3418">
        <v>1.2</v>
      </c>
      <c r="R3418">
        <v>1.1000000000000001</v>
      </c>
      <c r="S3418">
        <v>48</v>
      </c>
      <c r="T3418">
        <f t="shared" si="477"/>
        <v>-1</v>
      </c>
      <c r="U3418" s="1">
        <v>42790</v>
      </c>
      <c r="V3418" s="13">
        <f t="shared" si="478"/>
        <v>42767</v>
      </c>
      <c r="W3418" s="14">
        <f t="shared" si="479"/>
        <v>42790</v>
      </c>
      <c r="X3418" s="1" t="str">
        <f t="shared" si="480"/>
        <v>Friday</v>
      </c>
      <c r="Y3418" s="2">
        <v>0.67278935185185185</v>
      </c>
      <c r="Z3418" s="2">
        <f t="shared" si="481"/>
        <v>0.66666666666666663</v>
      </c>
      <c r="AA3418">
        <f>1</f>
        <v>1</v>
      </c>
      <c r="AB3418" s="1">
        <v>42790</v>
      </c>
      <c r="AC3418" s="13">
        <f t="shared" si="482"/>
        <v>42767</v>
      </c>
      <c r="AD3418" s="14">
        <f t="shared" si="483"/>
        <v>42790</v>
      </c>
      <c r="AE3418" s="1" t="str">
        <f t="shared" si="484"/>
        <v>Friday</v>
      </c>
      <c r="AF3418" s="2">
        <v>0.67783564814814812</v>
      </c>
      <c r="AG3418" s="2">
        <f t="shared" si="485"/>
        <v>0.66666666666666663</v>
      </c>
      <c r="AH3418" t="s">
        <v>27</v>
      </c>
    </row>
    <row r="3419" spans="1:34" x14ac:dyDescent="0.2">
      <c r="A3419">
        <v>825934</v>
      </c>
      <c r="B3419" t="s">
        <v>20</v>
      </c>
      <c r="C3419" t="s">
        <v>28</v>
      </c>
      <c r="D3419" t="s">
        <v>22</v>
      </c>
      <c r="E3419">
        <v>53208</v>
      </c>
      <c r="F3419" t="s">
        <v>23</v>
      </c>
      <c r="G3419" t="s">
        <v>24</v>
      </c>
      <c r="H3419">
        <v>957</v>
      </c>
      <c r="I3419" t="s">
        <v>29</v>
      </c>
      <c r="J3419">
        <f>VLOOKUP(I3419,[1]Key!$A$1:$C$72,2,FALSE)</f>
        <v>43.042490000000001</v>
      </c>
      <c r="K3419">
        <f>VLOOKUP(I3419,[1]Key!$A$1:$C$72,3,FALSE)</f>
        <v>-87.909959999999998</v>
      </c>
      <c r="L3419" t="s">
        <v>48</v>
      </c>
      <c r="M3419">
        <f>VLOOKUP(L3419,[1]Key!$A$1:$C$72,2,FALSE)</f>
        <v>43.05097</v>
      </c>
      <c r="N3419">
        <f>VLOOKUP(L3419,[1]Key!$A$1:$C$72,3,FALSE)</f>
        <v>-87.906440000000003</v>
      </c>
      <c r="O3419">
        <v>8</v>
      </c>
      <c r="P3419">
        <v>0</v>
      </c>
      <c r="Q3419">
        <v>1.2</v>
      </c>
      <c r="R3419">
        <v>1.1000000000000001</v>
      </c>
      <c r="S3419">
        <v>48</v>
      </c>
      <c r="T3419">
        <f t="shared" si="477"/>
        <v>-1</v>
      </c>
      <c r="U3419" s="1">
        <v>42790</v>
      </c>
      <c r="V3419" s="13">
        <f t="shared" si="478"/>
        <v>42767</v>
      </c>
      <c r="W3419" s="14">
        <f t="shared" si="479"/>
        <v>42790</v>
      </c>
      <c r="X3419" s="1" t="str">
        <f t="shared" si="480"/>
        <v>Friday</v>
      </c>
      <c r="Y3419" s="2">
        <v>0.7255787037037037</v>
      </c>
      <c r="Z3419" s="2">
        <f t="shared" si="481"/>
        <v>0.70833333333333326</v>
      </c>
      <c r="AA3419">
        <f>1</f>
        <v>1</v>
      </c>
      <c r="AB3419" s="1">
        <v>42790</v>
      </c>
      <c r="AC3419" s="13">
        <f t="shared" si="482"/>
        <v>42767</v>
      </c>
      <c r="AD3419" s="14">
        <f t="shared" si="483"/>
        <v>42790</v>
      </c>
      <c r="AE3419" s="1" t="str">
        <f t="shared" si="484"/>
        <v>Friday</v>
      </c>
      <c r="AF3419" s="2">
        <v>0.73061342592592593</v>
      </c>
      <c r="AG3419" s="2">
        <f t="shared" si="485"/>
        <v>0.75</v>
      </c>
      <c r="AH3419" t="s">
        <v>27</v>
      </c>
    </row>
    <row r="3420" spans="1:34" x14ac:dyDescent="0.2">
      <c r="A3420">
        <v>1517760</v>
      </c>
      <c r="B3420" t="s">
        <v>20</v>
      </c>
      <c r="C3420" t="s">
        <v>28</v>
      </c>
      <c r="D3420" t="s">
        <v>22</v>
      </c>
      <c r="E3420">
        <v>53212</v>
      </c>
      <c r="F3420" t="s">
        <v>23</v>
      </c>
      <c r="G3420" t="s">
        <v>24</v>
      </c>
      <c r="H3420">
        <v>145</v>
      </c>
      <c r="I3420" t="s">
        <v>32</v>
      </c>
      <c r="J3420">
        <f>VLOOKUP(I3420,[1]Key!$A$1:$C$72,2,FALSE)</f>
        <v>43.038719999999998</v>
      </c>
      <c r="K3420">
        <f>VLOOKUP(I3420,[1]Key!$A$1:$C$72,3,FALSE)</f>
        <v>-87.905339999999995</v>
      </c>
      <c r="L3420" t="s">
        <v>50</v>
      </c>
      <c r="M3420">
        <f>VLOOKUP(L3420,[1]Key!$A$1:$C$72,2,FALSE)</f>
        <v>43.052549999999997</v>
      </c>
      <c r="N3420">
        <f>VLOOKUP(L3420,[1]Key!$A$1:$C$72,3,FALSE)</f>
        <v>-87.909329999999997</v>
      </c>
      <c r="O3420">
        <v>16</v>
      </c>
      <c r="P3420">
        <v>0</v>
      </c>
      <c r="Q3420">
        <v>2.4</v>
      </c>
      <c r="R3420">
        <v>2.2999999999999998</v>
      </c>
      <c r="S3420">
        <v>96</v>
      </c>
      <c r="T3420">
        <f t="shared" si="477"/>
        <v>-1</v>
      </c>
      <c r="U3420" s="1">
        <v>42790</v>
      </c>
      <c r="V3420" s="13">
        <f t="shared" si="478"/>
        <v>42767</v>
      </c>
      <c r="W3420" s="14">
        <f t="shared" si="479"/>
        <v>42790</v>
      </c>
      <c r="X3420" s="1" t="str">
        <f t="shared" si="480"/>
        <v>Friday</v>
      </c>
      <c r="Y3420" s="2">
        <v>0.74394675925925924</v>
      </c>
      <c r="Z3420" s="2">
        <f t="shared" si="481"/>
        <v>0.75</v>
      </c>
      <c r="AA3420">
        <f>1</f>
        <v>1</v>
      </c>
      <c r="AB3420" s="1">
        <v>42790</v>
      </c>
      <c r="AC3420" s="13">
        <f t="shared" si="482"/>
        <v>42767</v>
      </c>
      <c r="AD3420" s="14">
        <f t="shared" si="483"/>
        <v>42790</v>
      </c>
      <c r="AE3420" s="1" t="str">
        <f t="shared" si="484"/>
        <v>Friday</v>
      </c>
      <c r="AF3420" s="2">
        <v>0.75525462962962964</v>
      </c>
      <c r="AG3420" s="2">
        <f t="shared" si="485"/>
        <v>0.75</v>
      </c>
      <c r="AH3420" t="s">
        <v>27</v>
      </c>
    </row>
    <row r="3421" spans="1:34" x14ac:dyDescent="0.2">
      <c r="A3421">
        <v>1391757</v>
      </c>
      <c r="B3421" t="s">
        <v>20</v>
      </c>
      <c r="C3421" t="s">
        <v>28</v>
      </c>
      <c r="D3421" t="s">
        <v>22</v>
      </c>
      <c r="E3421">
        <v>53211</v>
      </c>
      <c r="F3421" t="s">
        <v>23</v>
      </c>
      <c r="G3421" t="s">
        <v>24</v>
      </c>
      <c r="H3421">
        <v>11164</v>
      </c>
      <c r="I3421" t="s">
        <v>31</v>
      </c>
      <c r="J3421">
        <f>VLOOKUP(I3421,[1]Key!$A$1:$C$72,2,FALSE)</f>
        <v>43.03519</v>
      </c>
      <c r="K3421">
        <f>VLOOKUP(I3421,[1]Key!$A$1:$C$72,3,FALSE)</f>
        <v>-87.907390000000007</v>
      </c>
      <c r="L3421" t="s">
        <v>43</v>
      </c>
      <c r="M3421">
        <f>VLOOKUP(L3421,[1]Key!$A$1:$C$72,2,FALSE)</f>
        <v>43.03886</v>
      </c>
      <c r="N3421">
        <f>VLOOKUP(L3421,[1]Key!$A$1:$C$72,3,FALSE)</f>
        <v>-87.902720000000002</v>
      </c>
      <c r="O3421">
        <v>3</v>
      </c>
      <c r="P3421">
        <v>0</v>
      </c>
      <c r="Q3421">
        <v>0.5</v>
      </c>
      <c r="R3421">
        <v>0.4</v>
      </c>
      <c r="S3421">
        <v>18</v>
      </c>
      <c r="T3421">
        <f t="shared" si="477"/>
        <v>-1</v>
      </c>
      <c r="U3421" s="1">
        <v>42790</v>
      </c>
      <c r="V3421" s="13">
        <f t="shared" si="478"/>
        <v>42767</v>
      </c>
      <c r="W3421" s="14">
        <f t="shared" si="479"/>
        <v>42790</v>
      </c>
      <c r="X3421" s="1" t="str">
        <f t="shared" si="480"/>
        <v>Friday</v>
      </c>
      <c r="Y3421" s="2">
        <v>0.84891203703703699</v>
      </c>
      <c r="Z3421" s="2">
        <f t="shared" si="481"/>
        <v>0.83333333333333326</v>
      </c>
      <c r="AA3421">
        <f>1</f>
        <v>1</v>
      </c>
      <c r="AB3421" s="1">
        <v>42790</v>
      </c>
      <c r="AC3421" s="13">
        <f t="shared" si="482"/>
        <v>42767</v>
      </c>
      <c r="AD3421" s="14">
        <f t="shared" si="483"/>
        <v>42790</v>
      </c>
      <c r="AE3421" s="1" t="str">
        <f t="shared" si="484"/>
        <v>Friday</v>
      </c>
      <c r="AF3421" s="2">
        <v>0.85124999999999995</v>
      </c>
      <c r="AG3421" s="2">
        <f t="shared" si="485"/>
        <v>0.83333333333333326</v>
      </c>
      <c r="AH3421" t="s">
        <v>27</v>
      </c>
    </row>
    <row r="3422" spans="1:34" x14ac:dyDescent="0.2">
      <c r="A3422">
        <v>1466945</v>
      </c>
      <c r="B3422" t="s">
        <v>20</v>
      </c>
      <c r="C3422" t="s">
        <v>28</v>
      </c>
      <c r="D3422" t="s">
        <v>22</v>
      </c>
      <c r="E3422">
        <v>53211</v>
      </c>
      <c r="F3422" t="s">
        <v>23</v>
      </c>
      <c r="G3422" t="s">
        <v>24</v>
      </c>
      <c r="H3422">
        <v>1</v>
      </c>
      <c r="I3422" t="s">
        <v>48</v>
      </c>
      <c r="J3422">
        <f>VLOOKUP(I3422,[1]Key!$A$1:$C$72,2,FALSE)</f>
        <v>43.05097</v>
      </c>
      <c r="K3422">
        <f>VLOOKUP(I3422,[1]Key!$A$1:$C$72,3,FALSE)</f>
        <v>-87.906440000000003</v>
      </c>
      <c r="L3422" t="s">
        <v>70</v>
      </c>
      <c r="M3422">
        <f>VLOOKUP(L3422,[1]Key!$A$1:$C$72,2,FALSE)</f>
        <v>43.053040000000003</v>
      </c>
      <c r="N3422">
        <f>VLOOKUP(L3422,[1]Key!$A$1:$C$72,3,FALSE)</f>
        <v>-87.897660000000002</v>
      </c>
      <c r="O3422">
        <v>14</v>
      </c>
      <c r="P3422">
        <v>0</v>
      </c>
      <c r="Q3422">
        <v>2.1</v>
      </c>
      <c r="R3422">
        <v>2</v>
      </c>
      <c r="S3422">
        <v>84</v>
      </c>
      <c r="T3422">
        <f t="shared" si="477"/>
        <v>-1</v>
      </c>
      <c r="U3422" s="1">
        <v>42790</v>
      </c>
      <c r="V3422" s="13">
        <f t="shared" si="478"/>
        <v>42767</v>
      </c>
      <c r="W3422" s="14">
        <f t="shared" si="479"/>
        <v>42790</v>
      </c>
      <c r="X3422" s="1" t="str">
        <f t="shared" si="480"/>
        <v>Friday</v>
      </c>
      <c r="Y3422" s="2">
        <v>0.86998842592592596</v>
      </c>
      <c r="Z3422" s="2">
        <f t="shared" si="481"/>
        <v>0.875</v>
      </c>
      <c r="AA3422">
        <f>1</f>
        <v>1</v>
      </c>
      <c r="AB3422" s="1">
        <v>42790</v>
      </c>
      <c r="AC3422" s="13">
        <f t="shared" si="482"/>
        <v>42767</v>
      </c>
      <c r="AD3422" s="14">
        <f t="shared" si="483"/>
        <v>42790</v>
      </c>
      <c r="AE3422" s="1" t="str">
        <f t="shared" si="484"/>
        <v>Friday</v>
      </c>
      <c r="AF3422" s="2">
        <v>0.87959490740740742</v>
      </c>
      <c r="AG3422" s="2">
        <f t="shared" si="485"/>
        <v>0.875</v>
      </c>
      <c r="AH3422" t="s">
        <v>27</v>
      </c>
    </row>
    <row r="3423" spans="1:34" x14ac:dyDescent="0.2">
      <c r="A3423">
        <v>1440418</v>
      </c>
      <c r="B3423" t="s">
        <v>20</v>
      </c>
      <c r="C3423" t="s">
        <v>28</v>
      </c>
      <c r="D3423" t="s">
        <v>22</v>
      </c>
      <c r="E3423">
        <v>53211</v>
      </c>
      <c r="F3423" t="s">
        <v>23</v>
      </c>
      <c r="G3423" t="s">
        <v>24</v>
      </c>
      <c r="H3423">
        <v>99</v>
      </c>
      <c r="I3423" t="s">
        <v>67</v>
      </c>
      <c r="J3423">
        <f>VLOOKUP(I3423,[1]Key!$A$1:$C$72,2,FALSE)</f>
        <v>43.074890000000003</v>
      </c>
      <c r="K3423">
        <f>VLOOKUP(I3423,[1]Key!$A$1:$C$72,3,FALSE)</f>
        <v>-87.882810000000006</v>
      </c>
      <c r="L3423" t="s">
        <v>63</v>
      </c>
      <c r="M3423">
        <f>VLOOKUP(L3423,[1]Key!$A$1:$C$72,2,FALSE)</f>
        <v>43.078530000000001</v>
      </c>
      <c r="N3423">
        <f>VLOOKUP(L3423,[1]Key!$A$1:$C$72,3,FALSE)</f>
        <v>-87.882620000000003</v>
      </c>
      <c r="O3423">
        <v>4</v>
      </c>
      <c r="P3423">
        <v>0</v>
      </c>
      <c r="Q3423">
        <v>0.6</v>
      </c>
      <c r="R3423">
        <v>0.6</v>
      </c>
      <c r="S3423">
        <v>24</v>
      </c>
      <c r="T3423">
        <f t="shared" si="477"/>
        <v>-1</v>
      </c>
      <c r="U3423" s="1">
        <v>42791</v>
      </c>
      <c r="V3423" s="13">
        <f t="shared" si="478"/>
        <v>42767</v>
      </c>
      <c r="W3423" s="14">
        <f t="shared" si="479"/>
        <v>42791</v>
      </c>
      <c r="X3423" s="1" t="str">
        <f t="shared" si="480"/>
        <v>Saturday</v>
      </c>
      <c r="Y3423" s="2">
        <v>3.3541666666666664E-2</v>
      </c>
      <c r="Z3423" s="2">
        <f t="shared" si="481"/>
        <v>4.1666666666666664E-2</v>
      </c>
      <c r="AA3423">
        <f>1</f>
        <v>1</v>
      </c>
      <c r="AB3423" s="1">
        <v>42791</v>
      </c>
      <c r="AC3423" s="13">
        <f t="shared" si="482"/>
        <v>42767</v>
      </c>
      <c r="AD3423" s="14">
        <f t="shared" si="483"/>
        <v>42791</v>
      </c>
      <c r="AE3423" s="1" t="str">
        <f t="shared" si="484"/>
        <v>Saturday</v>
      </c>
      <c r="AF3423" s="2">
        <v>3.6331018518518519E-2</v>
      </c>
      <c r="AG3423" s="2">
        <f t="shared" si="485"/>
        <v>4.1666666666666664E-2</v>
      </c>
      <c r="AH3423" t="s">
        <v>27</v>
      </c>
    </row>
    <row r="3424" spans="1:34" x14ac:dyDescent="0.2">
      <c r="A3424">
        <v>1425087</v>
      </c>
      <c r="B3424" t="s">
        <v>20</v>
      </c>
      <c r="C3424" t="s">
        <v>96</v>
      </c>
      <c r="D3424" t="s">
        <v>22</v>
      </c>
      <c r="E3424">
        <v>53212</v>
      </c>
      <c r="F3424" t="s">
        <v>23</v>
      </c>
      <c r="G3424" t="s">
        <v>24</v>
      </c>
      <c r="H3424">
        <v>11098</v>
      </c>
      <c r="I3424" t="s">
        <v>30</v>
      </c>
      <c r="J3424">
        <f>VLOOKUP(I3424,[1]Key!$A$1:$C$72,2,FALSE)</f>
        <v>43.05847</v>
      </c>
      <c r="K3424">
        <f>VLOOKUP(I3424,[1]Key!$A$1:$C$72,3,FALSE)</f>
        <v>-87.898079999999993</v>
      </c>
      <c r="L3424" t="s">
        <v>39</v>
      </c>
      <c r="M3424">
        <f>VLOOKUP(L3424,[1]Key!$A$1:$C$72,2,FALSE)</f>
        <v>43.03913</v>
      </c>
      <c r="N3424">
        <f>VLOOKUP(L3424,[1]Key!$A$1:$C$72,3,FALSE)</f>
        <v>-87.916150000000002</v>
      </c>
      <c r="O3424">
        <v>13</v>
      </c>
      <c r="P3424">
        <v>0</v>
      </c>
      <c r="Q3424">
        <v>2</v>
      </c>
      <c r="R3424">
        <v>1.9</v>
      </c>
      <c r="S3424">
        <v>78</v>
      </c>
      <c r="T3424">
        <f t="shared" si="477"/>
        <v>-1</v>
      </c>
      <c r="U3424" s="1">
        <v>42791</v>
      </c>
      <c r="V3424" s="13">
        <f t="shared" si="478"/>
        <v>42767</v>
      </c>
      <c r="W3424" s="14">
        <f t="shared" si="479"/>
        <v>42791</v>
      </c>
      <c r="X3424" s="1" t="str">
        <f t="shared" si="480"/>
        <v>Saturday</v>
      </c>
      <c r="Y3424" s="2">
        <v>0.31859953703703703</v>
      </c>
      <c r="Z3424" s="2">
        <f t="shared" si="481"/>
        <v>0.33333333333333331</v>
      </c>
      <c r="AA3424">
        <f>1</f>
        <v>1</v>
      </c>
      <c r="AB3424" s="1">
        <v>42791</v>
      </c>
      <c r="AC3424" s="13">
        <f t="shared" si="482"/>
        <v>42767</v>
      </c>
      <c r="AD3424" s="14">
        <f t="shared" si="483"/>
        <v>42791</v>
      </c>
      <c r="AE3424" s="1" t="str">
        <f t="shared" si="484"/>
        <v>Saturday</v>
      </c>
      <c r="AF3424" s="2">
        <v>0.32726851851851851</v>
      </c>
      <c r="AG3424" s="2">
        <f t="shared" si="485"/>
        <v>0.33333333333333331</v>
      </c>
      <c r="AH3424" t="s">
        <v>27</v>
      </c>
    </row>
    <row r="3425" spans="1:34" x14ac:dyDescent="0.2">
      <c r="A3425">
        <v>1224715</v>
      </c>
      <c r="B3425" t="s">
        <v>20</v>
      </c>
      <c r="C3425" t="s">
        <v>28</v>
      </c>
      <c r="D3425" t="s">
        <v>22</v>
      </c>
      <c r="E3425">
        <v>53212</v>
      </c>
      <c r="F3425" t="s">
        <v>23</v>
      </c>
      <c r="G3425" t="s">
        <v>24</v>
      </c>
      <c r="H3425">
        <v>5569</v>
      </c>
      <c r="I3425" t="s">
        <v>32</v>
      </c>
      <c r="J3425">
        <f>VLOOKUP(I3425,[1]Key!$A$1:$C$72,2,FALSE)</f>
        <v>43.038719999999998</v>
      </c>
      <c r="K3425">
        <f>VLOOKUP(I3425,[1]Key!$A$1:$C$72,3,FALSE)</f>
        <v>-87.905339999999995</v>
      </c>
      <c r="L3425" t="s">
        <v>30</v>
      </c>
      <c r="M3425">
        <f>VLOOKUP(L3425,[1]Key!$A$1:$C$72,2,FALSE)</f>
        <v>43.05847</v>
      </c>
      <c r="N3425">
        <f>VLOOKUP(L3425,[1]Key!$A$1:$C$72,3,FALSE)</f>
        <v>-87.898079999999993</v>
      </c>
      <c r="O3425">
        <v>11</v>
      </c>
      <c r="P3425">
        <v>0</v>
      </c>
      <c r="Q3425">
        <v>1.7</v>
      </c>
      <c r="R3425">
        <v>1.6</v>
      </c>
      <c r="S3425">
        <v>66</v>
      </c>
      <c r="T3425">
        <f t="shared" si="477"/>
        <v>-1</v>
      </c>
      <c r="U3425" s="1">
        <v>42791</v>
      </c>
      <c r="V3425" s="13">
        <f t="shared" si="478"/>
        <v>42767</v>
      </c>
      <c r="W3425" s="14">
        <f t="shared" si="479"/>
        <v>42791</v>
      </c>
      <c r="X3425" s="1" t="str">
        <f t="shared" si="480"/>
        <v>Saturday</v>
      </c>
      <c r="Y3425" s="2">
        <v>0.36333333333333334</v>
      </c>
      <c r="Z3425" s="2">
        <f t="shared" si="481"/>
        <v>0.375</v>
      </c>
      <c r="AA3425">
        <f>1</f>
        <v>1</v>
      </c>
      <c r="AB3425" s="1">
        <v>42791</v>
      </c>
      <c r="AC3425" s="13">
        <f t="shared" si="482"/>
        <v>42767</v>
      </c>
      <c r="AD3425" s="14">
        <f t="shared" si="483"/>
        <v>42791</v>
      </c>
      <c r="AE3425" s="1" t="str">
        <f t="shared" si="484"/>
        <v>Saturday</v>
      </c>
      <c r="AF3425" s="2">
        <v>0.37107638888888889</v>
      </c>
      <c r="AG3425" s="2">
        <f t="shared" si="485"/>
        <v>0.375</v>
      </c>
      <c r="AH3425" t="s">
        <v>27</v>
      </c>
    </row>
    <row r="3426" spans="1:34" x14ac:dyDescent="0.2">
      <c r="A3426">
        <v>1276651</v>
      </c>
      <c r="B3426" t="s">
        <v>20</v>
      </c>
      <c r="C3426" t="s">
        <v>28</v>
      </c>
      <c r="D3426" t="s">
        <v>22</v>
      </c>
      <c r="E3426">
        <v>53211</v>
      </c>
      <c r="F3426" t="s">
        <v>23</v>
      </c>
      <c r="G3426" t="s">
        <v>24</v>
      </c>
      <c r="H3426">
        <v>5548</v>
      </c>
      <c r="I3426" t="s">
        <v>87</v>
      </c>
      <c r="J3426">
        <f>VLOOKUP(I3426,[1]Key!$A$1:$C$72,2,FALSE)</f>
        <v>43.077359999999999</v>
      </c>
      <c r="K3426">
        <f>VLOOKUP(I3426,[1]Key!$A$1:$C$72,3,FALSE)</f>
        <v>-87.880769999999998</v>
      </c>
      <c r="L3426" t="s">
        <v>50</v>
      </c>
      <c r="M3426">
        <f>VLOOKUP(L3426,[1]Key!$A$1:$C$72,2,FALSE)</f>
        <v>43.052549999999997</v>
      </c>
      <c r="N3426">
        <f>VLOOKUP(L3426,[1]Key!$A$1:$C$72,3,FALSE)</f>
        <v>-87.909329999999997</v>
      </c>
      <c r="O3426">
        <v>22</v>
      </c>
      <c r="P3426">
        <v>0</v>
      </c>
      <c r="Q3426">
        <v>3.3</v>
      </c>
      <c r="R3426">
        <v>3.1</v>
      </c>
      <c r="S3426">
        <v>132</v>
      </c>
      <c r="T3426">
        <f t="shared" si="477"/>
        <v>-1</v>
      </c>
      <c r="U3426" s="1">
        <v>42791</v>
      </c>
      <c r="V3426" s="13">
        <f t="shared" si="478"/>
        <v>42767</v>
      </c>
      <c r="W3426" s="14">
        <f t="shared" si="479"/>
        <v>42791</v>
      </c>
      <c r="X3426" s="1" t="str">
        <f t="shared" si="480"/>
        <v>Saturday</v>
      </c>
      <c r="Y3426" s="2">
        <v>0.38280092592592596</v>
      </c>
      <c r="Z3426" s="2">
        <f t="shared" si="481"/>
        <v>0.375</v>
      </c>
      <c r="AA3426">
        <f>1</f>
        <v>1</v>
      </c>
      <c r="AB3426" s="1">
        <v>42791</v>
      </c>
      <c r="AC3426" s="13">
        <f t="shared" si="482"/>
        <v>42767</v>
      </c>
      <c r="AD3426" s="14">
        <f t="shared" si="483"/>
        <v>42791</v>
      </c>
      <c r="AE3426" s="1" t="str">
        <f t="shared" si="484"/>
        <v>Saturday</v>
      </c>
      <c r="AF3426" s="2">
        <v>0.39814814814814814</v>
      </c>
      <c r="AG3426" s="2">
        <f t="shared" si="485"/>
        <v>0.41666666666666663</v>
      </c>
      <c r="AH3426" t="s">
        <v>27</v>
      </c>
    </row>
    <row r="3427" spans="1:34" x14ac:dyDescent="0.2">
      <c r="A3427">
        <v>1154367</v>
      </c>
      <c r="B3427" t="s">
        <v>20</v>
      </c>
      <c r="C3427" t="s">
        <v>28</v>
      </c>
      <c r="D3427" t="s">
        <v>22</v>
      </c>
      <c r="E3427">
        <v>53202</v>
      </c>
      <c r="F3427" t="s">
        <v>23</v>
      </c>
      <c r="G3427" t="s">
        <v>24</v>
      </c>
      <c r="H3427">
        <v>5421</v>
      </c>
      <c r="I3427" t="s">
        <v>31</v>
      </c>
      <c r="J3427">
        <f>VLOOKUP(I3427,[1]Key!$A$1:$C$72,2,FALSE)</f>
        <v>43.03519</v>
      </c>
      <c r="K3427">
        <f>VLOOKUP(I3427,[1]Key!$A$1:$C$72,3,FALSE)</f>
        <v>-87.907390000000007</v>
      </c>
      <c r="L3427" t="s">
        <v>40</v>
      </c>
      <c r="M3427">
        <f>VLOOKUP(L3427,[1]Key!$A$1:$C$72,2,FALSE)</f>
        <v>43.031480000000002</v>
      </c>
      <c r="N3427">
        <f>VLOOKUP(L3427,[1]Key!$A$1:$C$72,3,FALSE)</f>
        <v>-87.908169999999998</v>
      </c>
      <c r="O3427">
        <v>9</v>
      </c>
      <c r="P3427">
        <v>0</v>
      </c>
      <c r="Q3427">
        <v>1.4</v>
      </c>
      <c r="R3427">
        <v>1.3</v>
      </c>
      <c r="S3427">
        <v>54</v>
      </c>
      <c r="T3427">
        <f t="shared" si="477"/>
        <v>-1</v>
      </c>
      <c r="U3427" s="1">
        <v>42791</v>
      </c>
      <c r="V3427" s="13">
        <f t="shared" si="478"/>
        <v>42767</v>
      </c>
      <c r="W3427" s="14">
        <f t="shared" si="479"/>
        <v>42791</v>
      </c>
      <c r="X3427" s="1" t="str">
        <f t="shared" si="480"/>
        <v>Saturday</v>
      </c>
      <c r="Y3427" s="2">
        <v>0.43740740740740741</v>
      </c>
      <c r="Z3427" s="2">
        <f t="shared" si="481"/>
        <v>0.41666666666666663</v>
      </c>
      <c r="AA3427">
        <f>1</f>
        <v>1</v>
      </c>
      <c r="AB3427" s="1">
        <v>42791</v>
      </c>
      <c r="AC3427" s="13">
        <f t="shared" si="482"/>
        <v>42767</v>
      </c>
      <c r="AD3427" s="14">
        <f t="shared" si="483"/>
        <v>42791</v>
      </c>
      <c r="AE3427" s="1" t="str">
        <f t="shared" si="484"/>
        <v>Saturday</v>
      </c>
      <c r="AF3427" s="2">
        <v>0.44371527777777775</v>
      </c>
      <c r="AG3427" s="2">
        <f t="shared" si="485"/>
        <v>0.45833333333333331</v>
      </c>
      <c r="AH3427" t="s">
        <v>27</v>
      </c>
    </row>
    <row r="3428" spans="1:34" x14ac:dyDescent="0.2">
      <c r="A3428">
        <v>1276651</v>
      </c>
      <c r="B3428" t="s">
        <v>20</v>
      </c>
      <c r="C3428" t="s">
        <v>28</v>
      </c>
      <c r="D3428" t="s">
        <v>22</v>
      </c>
      <c r="E3428">
        <v>53211</v>
      </c>
      <c r="F3428" t="s">
        <v>23</v>
      </c>
      <c r="G3428" t="s">
        <v>24</v>
      </c>
      <c r="H3428">
        <v>112</v>
      </c>
      <c r="I3428" t="s">
        <v>60</v>
      </c>
      <c r="J3428">
        <f>VLOOKUP(I3428,[1]Key!$A$1:$C$72,2,FALSE)</f>
        <v>43.066893999999998</v>
      </c>
      <c r="K3428">
        <f>VLOOKUP(I3428,[1]Key!$A$1:$C$72,3,FALSE)</f>
        <v>-87.877936000000005</v>
      </c>
      <c r="L3428" t="s">
        <v>87</v>
      </c>
      <c r="M3428">
        <f>VLOOKUP(L3428,[1]Key!$A$1:$C$72,2,FALSE)</f>
        <v>43.077359999999999</v>
      </c>
      <c r="N3428">
        <f>VLOOKUP(L3428,[1]Key!$A$1:$C$72,3,FALSE)</f>
        <v>-87.880769999999998</v>
      </c>
      <c r="O3428">
        <v>7</v>
      </c>
      <c r="P3428">
        <v>0</v>
      </c>
      <c r="Q3428">
        <v>1.1000000000000001</v>
      </c>
      <c r="R3428">
        <v>1</v>
      </c>
      <c r="S3428">
        <v>42</v>
      </c>
      <c r="T3428">
        <f t="shared" si="477"/>
        <v>-1</v>
      </c>
      <c r="U3428" s="1">
        <v>42791</v>
      </c>
      <c r="V3428" s="13">
        <f t="shared" si="478"/>
        <v>42767</v>
      </c>
      <c r="W3428" s="14">
        <f t="shared" si="479"/>
        <v>42791</v>
      </c>
      <c r="X3428" s="1" t="str">
        <f t="shared" si="480"/>
        <v>Saturday</v>
      </c>
      <c r="Y3428" s="2">
        <v>0.46831018518518519</v>
      </c>
      <c r="Z3428" s="2">
        <f t="shared" si="481"/>
        <v>0.45833333333333331</v>
      </c>
      <c r="AA3428">
        <f>1</f>
        <v>1</v>
      </c>
      <c r="AB3428" s="1">
        <v>42791</v>
      </c>
      <c r="AC3428" s="13">
        <f t="shared" si="482"/>
        <v>42767</v>
      </c>
      <c r="AD3428" s="14">
        <f t="shared" si="483"/>
        <v>42791</v>
      </c>
      <c r="AE3428" s="1" t="str">
        <f t="shared" si="484"/>
        <v>Saturday</v>
      </c>
      <c r="AF3428" s="2">
        <v>0.47355324074074073</v>
      </c>
      <c r="AG3428" s="2">
        <f t="shared" si="485"/>
        <v>0.45833333333333331</v>
      </c>
      <c r="AH3428" t="s">
        <v>27</v>
      </c>
    </row>
    <row r="3429" spans="1:34" x14ac:dyDescent="0.2">
      <c r="A3429">
        <v>1370752</v>
      </c>
      <c r="B3429" t="s">
        <v>20</v>
      </c>
      <c r="C3429" t="s">
        <v>117</v>
      </c>
      <c r="D3429" t="s">
        <v>22</v>
      </c>
      <c r="E3429">
        <v>53105</v>
      </c>
      <c r="F3429" t="s">
        <v>23</v>
      </c>
      <c r="G3429" t="s">
        <v>24</v>
      </c>
      <c r="H3429">
        <v>3</v>
      </c>
      <c r="I3429" t="s">
        <v>78</v>
      </c>
      <c r="J3429">
        <f>VLOOKUP(I3429,[1]Key!$A$1:$C$72,2,FALSE)</f>
        <v>43.060250000000003</v>
      </c>
      <c r="K3429">
        <f>VLOOKUP(I3429,[1]Key!$A$1:$C$72,3,FALSE)</f>
        <v>-87.892169999999993</v>
      </c>
      <c r="L3429" t="s">
        <v>61</v>
      </c>
      <c r="M3429">
        <f>VLOOKUP(L3429,[1]Key!$A$1:$C$72,2,FALSE)</f>
        <v>43.058619999999998</v>
      </c>
      <c r="N3429">
        <f>VLOOKUP(L3429,[1]Key!$A$1:$C$72,3,FALSE)</f>
        <v>-87.885319999999993</v>
      </c>
      <c r="O3429">
        <v>3</v>
      </c>
      <c r="P3429">
        <v>0</v>
      </c>
      <c r="Q3429">
        <v>0.5</v>
      </c>
      <c r="R3429">
        <v>0.4</v>
      </c>
      <c r="S3429">
        <v>18</v>
      </c>
      <c r="T3429">
        <f t="shared" si="477"/>
        <v>-1</v>
      </c>
      <c r="U3429" s="1">
        <v>42791</v>
      </c>
      <c r="V3429" s="13">
        <f t="shared" si="478"/>
        <v>42767</v>
      </c>
      <c r="W3429" s="14">
        <f t="shared" si="479"/>
        <v>42791</v>
      </c>
      <c r="X3429" s="1" t="str">
        <f t="shared" si="480"/>
        <v>Saturday</v>
      </c>
      <c r="Y3429" s="2">
        <v>0.65861111111111115</v>
      </c>
      <c r="Z3429" s="2">
        <f t="shared" si="481"/>
        <v>0.66666666666666663</v>
      </c>
      <c r="AA3429">
        <f>1</f>
        <v>1</v>
      </c>
      <c r="AB3429" s="1">
        <v>42791</v>
      </c>
      <c r="AC3429" s="13">
        <f t="shared" si="482"/>
        <v>42767</v>
      </c>
      <c r="AD3429" s="14">
        <f t="shared" si="483"/>
        <v>42791</v>
      </c>
      <c r="AE3429" s="1" t="str">
        <f t="shared" si="484"/>
        <v>Saturday</v>
      </c>
      <c r="AF3429" s="2">
        <v>0.66100694444444441</v>
      </c>
      <c r="AG3429" s="2">
        <f t="shared" si="485"/>
        <v>0.66666666666666663</v>
      </c>
      <c r="AH3429" t="s">
        <v>27</v>
      </c>
    </row>
    <row r="3430" spans="1:34" x14ac:dyDescent="0.2">
      <c r="A3430">
        <v>1442481</v>
      </c>
      <c r="B3430" t="s">
        <v>20</v>
      </c>
      <c r="C3430" t="s">
        <v>174</v>
      </c>
      <c r="D3430" t="s">
        <v>22</v>
      </c>
      <c r="E3430">
        <v>54937</v>
      </c>
      <c r="F3430" t="s">
        <v>23</v>
      </c>
      <c r="G3430" t="s">
        <v>24</v>
      </c>
      <c r="H3430">
        <v>223</v>
      </c>
      <c r="I3430" t="s">
        <v>63</v>
      </c>
      <c r="J3430">
        <f>VLOOKUP(I3430,[1]Key!$A$1:$C$72,2,FALSE)</f>
        <v>43.078530000000001</v>
      </c>
      <c r="K3430">
        <f>VLOOKUP(I3430,[1]Key!$A$1:$C$72,3,FALSE)</f>
        <v>-87.882620000000003</v>
      </c>
      <c r="L3430" t="s">
        <v>67</v>
      </c>
      <c r="M3430">
        <f>VLOOKUP(L3430,[1]Key!$A$1:$C$72,2,FALSE)</f>
        <v>43.074890000000003</v>
      </c>
      <c r="N3430">
        <f>VLOOKUP(L3430,[1]Key!$A$1:$C$72,3,FALSE)</f>
        <v>-87.882810000000006</v>
      </c>
      <c r="O3430">
        <v>2</v>
      </c>
      <c r="P3430">
        <v>0</v>
      </c>
      <c r="Q3430">
        <v>0.3</v>
      </c>
      <c r="R3430">
        <v>0.3</v>
      </c>
      <c r="S3430">
        <v>12</v>
      </c>
      <c r="T3430">
        <f t="shared" si="477"/>
        <v>-1</v>
      </c>
      <c r="U3430" s="1">
        <v>42791</v>
      </c>
      <c r="V3430" s="13">
        <f t="shared" si="478"/>
        <v>42767</v>
      </c>
      <c r="W3430" s="14">
        <f t="shared" si="479"/>
        <v>42791</v>
      </c>
      <c r="X3430" s="1" t="str">
        <f t="shared" si="480"/>
        <v>Saturday</v>
      </c>
      <c r="Y3430" s="2">
        <v>0.83446759259259251</v>
      </c>
      <c r="Z3430" s="2">
        <f t="shared" si="481"/>
        <v>0.83333333333333326</v>
      </c>
      <c r="AA3430">
        <f>1</f>
        <v>1</v>
      </c>
      <c r="AB3430" s="1">
        <v>42791</v>
      </c>
      <c r="AC3430" s="13">
        <f t="shared" si="482"/>
        <v>42767</v>
      </c>
      <c r="AD3430" s="14">
        <f t="shared" si="483"/>
        <v>42791</v>
      </c>
      <c r="AE3430" s="1" t="str">
        <f t="shared" si="484"/>
        <v>Saturday</v>
      </c>
      <c r="AF3430" s="2">
        <v>0.83567129629629633</v>
      </c>
      <c r="AG3430" s="2">
        <f t="shared" si="485"/>
        <v>0.83333333333333326</v>
      </c>
      <c r="AH3430" t="s">
        <v>27</v>
      </c>
    </row>
    <row r="3431" spans="1:34" x14ac:dyDescent="0.2">
      <c r="A3431">
        <v>545427</v>
      </c>
      <c r="B3431" t="s">
        <v>20</v>
      </c>
      <c r="C3431" t="s">
        <v>28</v>
      </c>
      <c r="D3431" t="s">
        <v>22</v>
      </c>
      <c r="E3431">
        <v>53211</v>
      </c>
      <c r="F3431" t="s">
        <v>23</v>
      </c>
      <c r="G3431" t="s">
        <v>24</v>
      </c>
      <c r="H3431">
        <v>5465</v>
      </c>
      <c r="I3431" t="s">
        <v>77</v>
      </c>
      <c r="J3431">
        <f>VLOOKUP(I3431,[1]Key!$A$1:$C$72,2,FALSE)</f>
        <v>43.074655999999997</v>
      </c>
      <c r="K3431">
        <f>VLOOKUP(I3431,[1]Key!$A$1:$C$72,3,FALSE)</f>
        <v>-87.889011999999994</v>
      </c>
      <c r="L3431" t="s">
        <v>67</v>
      </c>
      <c r="M3431">
        <f>VLOOKUP(L3431,[1]Key!$A$1:$C$72,2,FALSE)</f>
        <v>43.074890000000003</v>
      </c>
      <c r="N3431">
        <f>VLOOKUP(L3431,[1]Key!$A$1:$C$72,3,FALSE)</f>
        <v>-87.882810000000006</v>
      </c>
      <c r="O3431">
        <v>3</v>
      </c>
      <c r="P3431">
        <v>0</v>
      </c>
      <c r="Q3431">
        <v>0.5</v>
      </c>
      <c r="R3431">
        <v>0.4</v>
      </c>
      <c r="S3431">
        <v>18</v>
      </c>
      <c r="T3431">
        <f t="shared" si="477"/>
        <v>-1</v>
      </c>
      <c r="U3431" s="1">
        <v>42792</v>
      </c>
      <c r="V3431" s="13">
        <f t="shared" si="478"/>
        <v>42767</v>
      </c>
      <c r="W3431" s="14">
        <f t="shared" si="479"/>
        <v>42792</v>
      </c>
      <c r="X3431" s="1" t="str">
        <f t="shared" si="480"/>
        <v>Sunday</v>
      </c>
      <c r="Y3431" s="2">
        <v>0.6192361111111111</v>
      </c>
      <c r="Z3431" s="2">
        <f t="shared" si="481"/>
        <v>0.625</v>
      </c>
      <c r="AA3431">
        <f>1</f>
        <v>1</v>
      </c>
      <c r="AB3431" s="1">
        <v>42792</v>
      </c>
      <c r="AC3431" s="13">
        <f t="shared" si="482"/>
        <v>42767</v>
      </c>
      <c r="AD3431" s="14">
        <f t="shared" si="483"/>
        <v>42792</v>
      </c>
      <c r="AE3431" s="1" t="str">
        <f t="shared" si="484"/>
        <v>Sunday</v>
      </c>
      <c r="AF3431" s="2">
        <v>0.62124999999999997</v>
      </c>
      <c r="AG3431" s="2">
        <f t="shared" si="485"/>
        <v>0.625</v>
      </c>
      <c r="AH3431" t="s">
        <v>27</v>
      </c>
    </row>
    <row r="3432" spans="1:34" x14ac:dyDescent="0.2">
      <c r="A3432">
        <v>1440418</v>
      </c>
      <c r="B3432" t="s">
        <v>20</v>
      </c>
      <c r="C3432" t="s">
        <v>28</v>
      </c>
      <c r="D3432" t="s">
        <v>22</v>
      </c>
      <c r="E3432">
        <v>53211</v>
      </c>
      <c r="F3432" t="s">
        <v>23</v>
      </c>
      <c r="G3432" t="s">
        <v>24</v>
      </c>
      <c r="H3432">
        <v>46</v>
      </c>
      <c r="I3432" t="s">
        <v>63</v>
      </c>
      <c r="J3432">
        <f>VLOOKUP(I3432,[1]Key!$A$1:$C$72,2,FALSE)</f>
        <v>43.078530000000001</v>
      </c>
      <c r="K3432">
        <f>VLOOKUP(I3432,[1]Key!$A$1:$C$72,3,FALSE)</f>
        <v>-87.882620000000003</v>
      </c>
      <c r="L3432" t="s">
        <v>77</v>
      </c>
      <c r="M3432">
        <f>VLOOKUP(L3432,[1]Key!$A$1:$C$72,2,FALSE)</f>
        <v>43.074655999999997</v>
      </c>
      <c r="N3432">
        <f>VLOOKUP(L3432,[1]Key!$A$1:$C$72,3,FALSE)</f>
        <v>-87.889011999999994</v>
      </c>
      <c r="O3432">
        <v>4</v>
      </c>
      <c r="P3432">
        <v>0</v>
      </c>
      <c r="Q3432">
        <v>0.6</v>
      </c>
      <c r="R3432">
        <v>0.6</v>
      </c>
      <c r="S3432">
        <v>24</v>
      </c>
      <c r="T3432">
        <f t="shared" si="477"/>
        <v>-1</v>
      </c>
      <c r="U3432" s="1">
        <v>42792</v>
      </c>
      <c r="V3432" s="13">
        <f t="shared" si="478"/>
        <v>42767</v>
      </c>
      <c r="W3432" s="14">
        <f t="shared" si="479"/>
        <v>42792</v>
      </c>
      <c r="X3432" s="1" t="str">
        <f t="shared" si="480"/>
        <v>Sunday</v>
      </c>
      <c r="Y3432" s="2">
        <v>0.63119212962962956</v>
      </c>
      <c r="Z3432" s="2">
        <f t="shared" si="481"/>
        <v>0.625</v>
      </c>
      <c r="AA3432">
        <f>1</f>
        <v>1</v>
      </c>
      <c r="AB3432" s="1">
        <v>42792</v>
      </c>
      <c r="AC3432" s="13">
        <f t="shared" si="482"/>
        <v>42767</v>
      </c>
      <c r="AD3432" s="14">
        <f t="shared" si="483"/>
        <v>42792</v>
      </c>
      <c r="AE3432" s="1" t="str">
        <f t="shared" si="484"/>
        <v>Sunday</v>
      </c>
      <c r="AF3432" s="2">
        <v>0.63385416666666672</v>
      </c>
      <c r="AG3432" s="2">
        <f t="shared" si="485"/>
        <v>0.625</v>
      </c>
      <c r="AH3432" t="s">
        <v>27</v>
      </c>
    </row>
    <row r="3433" spans="1:34" x14ac:dyDescent="0.2">
      <c r="A3433">
        <v>1370752</v>
      </c>
      <c r="B3433" t="s">
        <v>20</v>
      </c>
      <c r="C3433" t="s">
        <v>117</v>
      </c>
      <c r="D3433" t="s">
        <v>22</v>
      </c>
      <c r="E3433">
        <v>53105</v>
      </c>
      <c r="F3433" t="s">
        <v>23</v>
      </c>
      <c r="G3433" t="s">
        <v>24</v>
      </c>
      <c r="H3433">
        <v>13</v>
      </c>
      <c r="I3433" t="s">
        <v>81</v>
      </c>
      <c r="J3433">
        <f>VLOOKUP(I3433,[1]Key!$A$1:$C$72,2,FALSE)</f>
        <v>43.06033</v>
      </c>
      <c r="K3433">
        <f>VLOOKUP(I3433,[1]Key!$A$1:$C$72,3,FALSE)</f>
        <v>-87.89546</v>
      </c>
      <c r="L3433" t="s">
        <v>78</v>
      </c>
      <c r="M3433">
        <f>VLOOKUP(L3433,[1]Key!$A$1:$C$72,2,FALSE)</f>
        <v>43.060250000000003</v>
      </c>
      <c r="N3433">
        <f>VLOOKUP(L3433,[1]Key!$A$1:$C$72,3,FALSE)</f>
        <v>-87.892169999999993</v>
      </c>
      <c r="O3433">
        <v>14</v>
      </c>
      <c r="P3433">
        <v>0</v>
      </c>
      <c r="Q3433">
        <v>2.1</v>
      </c>
      <c r="R3433">
        <v>2</v>
      </c>
      <c r="S3433">
        <v>84</v>
      </c>
      <c r="T3433">
        <f t="shared" si="477"/>
        <v>-1</v>
      </c>
      <c r="U3433" s="1">
        <v>42792</v>
      </c>
      <c r="V3433" s="13">
        <f t="shared" si="478"/>
        <v>42767</v>
      </c>
      <c r="W3433" s="14">
        <f t="shared" si="479"/>
        <v>42792</v>
      </c>
      <c r="X3433" s="1" t="str">
        <f t="shared" si="480"/>
        <v>Sunday</v>
      </c>
      <c r="Y3433" s="2">
        <v>0.63553240740740746</v>
      </c>
      <c r="Z3433" s="2">
        <f t="shared" si="481"/>
        <v>0.625</v>
      </c>
      <c r="AA3433">
        <f>1</f>
        <v>1</v>
      </c>
      <c r="AB3433" s="1">
        <v>42792</v>
      </c>
      <c r="AC3433" s="13">
        <f t="shared" si="482"/>
        <v>42767</v>
      </c>
      <c r="AD3433" s="14">
        <f t="shared" si="483"/>
        <v>42792</v>
      </c>
      <c r="AE3433" s="1" t="str">
        <f t="shared" si="484"/>
        <v>Sunday</v>
      </c>
      <c r="AF3433" s="2">
        <v>0.64530092592592592</v>
      </c>
      <c r="AG3433" s="2">
        <f t="shared" si="485"/>
        <v>0.625</v>
      </c>
      <c r="AH3433" t="s">
        <v>27</v>
      </c>
    </row>
    <row r="3434" spans="1:34" x14ac:dyDescent="0.2">
      <c r="A3434">
        <v>1440418</v>
      </c>
      <c r="B3434" t="s">
        <v>20</v>
      </c>
      <c r="C3434" t="s">
        <v>28</v>
      </c>
      <c r="D3434" t="s">
        <v>22</v>
      </c>
      <c r="E3434">
        <v>53211</v>
      </c>
      <c r="F3434" t="s">
        <v>23</v>
      </c>
      <c r="G3434" t="s">
        <v>24</v>
      </c>
      <c r="H3434">
        <v>46</v>
      </c>
      <c r="I3434" t="s">
        <v>77</v>
      </c>
      <c r="J3434">
        <f>VLOOKUP(I3434,[1]Key!$A$1:$C$72,2,FALSE)</f>
        <v>43.074655999999997</v>
      </c>
      <c r="K3434">
        <f>VLOOKUP(I3434,[1]Key!$A$1:$C$72,3,FALSE)</f>
        <v>-87.889011999999994</v>
      </c>
      <c r="L3434" t="s">
        <v>63</v>
      </c>
      <c r="M3434">
        <f>VLOOKUP(L3434,[1]Key!$A$1:$C$72,2,FALSE)</f>
        <v>43.078530000000001</v>
      </c>
      <c r="N3434">
        <f>VLOOKUP(L3434,[1]Key!$A$1:$C$72,3,FALSE)</f>
        <v>-87.882620000000003</v>
      </c>
      <c r="O3434">
        <v>3</v>
      </c>
      <c r="P3434">
        <v>0</v>
      </c>
      <c r="Q3434">
        <v>0.5</v>
      </c>
      <c r="R3434">
        <v>0.4</v>
      </c>
      <c r="S3434">
        <v>18</v>
      </c>
      <c r="T3434">
        <f t="shared" si="477"/>
        <v>-1</v>
      </c>
      <c r="U3434" s="1">
        <v>42792</v>
      </c>
      <c r="V3434" s="13">
        <f t="shared" si="478"/>
        <v>42767</v>
      </c>
      <c r="W3434" s="14">
        <f t="shared" si="479"/>
        <v>42792</v>
      </c>
      <c r="X3434" s="1" t="str">
        <f t="shared" si="480"/>
        <v>Sunday</v>
      </c>
      <c r="Y3434" s="2">
        <v>0.63715277777777779</v>
      </c>
      <c r="Z3434" s="2">
        <f t="shared" si="481"/>
        <v>0.625</v>
      </c>
      <c r="AA3434">
        <f>1</f>
        <v>1</v>
      </c>
      <c r="AB3434" s="1">
        <v>42792</v>
      </c>
      <c r="AC3434" s="13">
        <f t="shared" si="482"/>
        <v>42767</v>
      </c>
      <c r="AD3434" s="14">
        <f t="shared" si="483"/>
        <v>42792</v>
      </c>
      <c r="AE3434" s="1" t="str">
        <f t="shared" si="484"/>
        <v>Sunday</v>
      </c>
      <c r="AF3434" s="2">
        <v>0.63946759259259256</v>
      </c>
      <c r="AG3434" s="2">
        <f t="shared" si="485"/>
        <v>0.625</v>
      </c>
      <c r="AH3434" t="s">
        <v>27</v>
      </c>
    </row>
    <row r="3435" spans="1:34" x14ac:dyDescent="0.2">
      <c r="A3435">
        <v>1372071</v>
      </c>
      <c r="B3435" t="s">
        <v>20</v>
      </c>
      <c r="C3435" t="s">
        <v>28</v>
      </c>
      <c r="D3435" t="s">
        <v>22</v>
      </c>
      <c r="E3435">
        <v>53202</v>
      </c>
      <c r="F3435" t="s">
        <v>23</v>
      </c>
      <c r="G3435" t="s">
        <v>24</v>
      </c>
      <c r="H3435">
        <v>178</v>
      </c>
      <c r="I3435" t="s">
        <v>66</v>
      </c>
      <c r="J3435">
        <f>VLOOKUP(I3435,[1]Key!$A$1:$C$72,2,FALSE)</f>
        <v>43.060155999999999</v>
      </c>
      <c r="K3435">
        <f>VLOOKUP(I3435,[1]Key!$A$1:$C$72,3,FALSE)</f>
        <v>-87.881258000000003</v>
      </c>
      <c r="L3435" t="s">
        <v>61</v>
      </c>
      <c r="M3435">
        <f>VLOOKUP(L3435,[1]Key!$A$1:$C$72,2,FALSE)</f>
        <v>43.058619999999998</v>
      </c>
      <c r="N3435">
        <f>VLOOKUP(L3435,[1]Key!$A$1:$C$72,3,FALSE)</f>
        <v>-87.885319999999993</v>
      </c>
      <c r="O3435">
        <v>5</v>
      </c>
      <c r="P3435">
        <v>0</v>
      </c>
      <c r="Q3435">
        <v>0.8</v>
      </c>
      <c r="R3435">
        <v>0.7</v>
      </c>
      <c r="S3435">
        <v>30</v>
      </c>
      <c r="T3435">
        <f t="shared" si="477"/>
        <v>-1</v>
      </c>
      <c r="U3435" s="1">
        <v>42784</v>
      </c>
      <c r="V3435" s="13">
        <f t="shared" si="478"/>
        <v>42767</v>
      </c>
      <c r="W3435" s="14">
        <f t="shared" si="479"/>
        <v>42784</v>
      </c>
      <c r="X3435" s="1" t="str">
        <f t="shared" si="480"/>
        <v>Saturday</v>
      </c>
      <c r="Y3435" s="2">
        <v>0.77825231481481483</v>
      </c>
      <c r="Z3435" s="2">
        <f t="shared" si="481"/>
        <v>0.79166666666666663</v>
      </c>
      <c r="AA3435">
        <f>1</f>
        <v>1</v>
      </c>
      <c r="AB3435" s="1">
        <v>42784</v>
      </c>
      <c r="AC3435" s="13">
        <f t="shared" si="482"/>
        <v>42767</v>
      </c>
      <c r="AD3435" s="14">
        <f t="shared" si="483"/>
        <v>42784</v>
      </c>
      <c r="AE3435" s="1" t="str">
        <f t="shared" si="484"/>
        <v>Saturday</v>
      </c>
      <c r="AF3435" s="2">
        <v>0.78130787037037042</v>
      </c>
      <c r="AG3435" s="2">
        <f t="shared" si="485"/>
        <v>0.79166666666666663</v>
      </c>
      <c r="AH3435" t="s">
        <v>27</v>
      </c>
    </row>
    <row r="3436" spans="1:34" x14ac:dyDescent="0.2">
      <c r="A3436">
        <v>1517518</v>
      </c>
      <c r="B3436" t="s">
        <v>20</v>
      </c>
      <c r="C3436" t="s">
        <v>147</v>
      </c>
      <c r="D3436" t="s">
        <v>22</v>
      </c>
      <c r="E3436">
        <v>53704</v>
      </c>
      <c r="F3436" t="s">
        <v>23</v>
      </c>
      <c r="G3436" t="s">
        <v>92</v>
      </c>
      <c r="H3436">
        <v>989</v>
      </c>
      <c r="I3436" t="s">
        <v>32</v>
      </c>
      <c r="J3436">
        <f>VLOOKUP(I3436,[1]Key!$A$1:$C$72,2,FALSE)</f>
        <v>43.038719999999998</v>
      </c>
      <c r="K3436">
        <f>VLOOKUP(I3436,[1]Key!$A$1:$C$72,3,FALSE)</f>
        <v>-87.905339999999995</v>
      </c>
      <c r="L3436" t="s">
        <v>32</v>
      </c>
      <c r="M3436">
        <f>VLOOKUP(L3436,[1]Key!$A$1:$C$72,2,FALSE)</f>
        <v>43.038719999999998</v>
      </c>
      <c r="N3436">
        <f>VLOOKUP(L3436,[1]Key!$A$1:$C$72,3,FALSE)</f>
        <v>-87.905339999999995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f t="shared" si="477"/>
        <v>-1</v>
      </c>
      <c r="U3436" s="1">
        <v>42788</v>
      </c>
      <c r="V3436" s="13">
        <f t="shared" si="478"/>
        <v>42767</v>
      </c>
      <c r="W3436" s="14">
        <f t="shared" si="479"/>
        <v>42788</v>
      </c>
      <c r="X3436" s="1" t="str">
        <f t="shared" si="480"/>
        <v>Wednesday</v>
      </c>
      <c r="Y3436" s="2">
        <v>0.62788194444444445</v>
      </c>
      <c r="Z3436" s="2">
        <f t="shared" si="481"/>
        <v>0.625</v>
      </c>
      <c r="AA3436">
        <f>1</f>
        <v>1</v>
      </c>
      <c r="AB3436" s="1">
        <v>42788</v>
      </c>
      <c r="AC3436" s="13">
        <f t="shared" si="482"/>
        <v>42767</v>
      </c>
      <c r="AD3436" s="14">
        <f t="shared" si="483"/>
        <v>42788</v>
      </c>
      <c r="AE3436" s="1" t="str">
        <f t="shared" si="484"/>
        <v>Wednesday</v>
      </c>
      <c r="AF3436" s="2">
        <v>0.62814814814814812</v>
      </c>
      <c r="AG3436" s="2">
        <f t="shared" si="485"/>
        <v>0.625</v>
      </c>
      <c r="AH3436" t="s">
        <v>35</v>
      </c>
    </row>
    <row r="3437" spans="1:34" x14ac:dyDescent="0.2">
      <c r="A3437">
        <v>1501916</v>
      </c>
      <c r="B3437" t="s">
        <v>20</v>
      </c>
      <c r="C3437" t="s">
        <v>142</v>
      </c>
      <c r="D3437" t="s">
        <v>143</v>
      </c>
      <c r="E3437">
        <v>1921</v>
      </c>
      <c r="F3437" t="s">
        <v>23</v>
      </c>
      <c r="G3437" t="s">
        <v>92</v>
      </c>
      <c r="H3437">
        <v>23</v>
      </c>
      <c r="I3437" t="s">
        <v>29</v>
      </c>
      <c r="J3437">
        <f>VLOOKUP(I3437,[1]Key!$A$1:$C$72,2,FALSE)</f>
        <v>43.042490000000001</v>
      </c>
      <c r="K3437">
        <f>VLOOKUP(I3437,[1]Key!$A$1:$C$72,3,FALSE)</f>
        <v>-87.909959999999998</v>
      </c>
      <c r="L3437" t="s">
        <v>63</v>
      </c>
      <c r="M3437">
        <f>VLOOKUP(L3437,[1]Key!$A$1:$C$72,2,FALSE)</f>
        <v>43.078530000000001</v>
      </c>
      <c r="N3437">
        <f>VLOOKUP(L3437,[1]Key!$A$1:$C$72,3,FALSE)</f>
        <v>-87.882620000000003</v>
      </c>
      <c r="O3437">
        <v>38</v>
      </c>
      <c r="P3437">
        <v>0</v>
      </c>
      <c r="Q3437">
        <v>5.7</v>
      </c>
      <c r="R3437">
        <v>5.4</v>
      </c>
      <c r="S3437">
        <v>228</v>
      </c>
      <c r="T3437">
        <f t="shared" si="477"/>
        <v>-1</v>
      </c>
      <c r="U3437" s="1">
        <v>42776</v>
      </c>
      <c r="V3437" s="13">
        <f t="shared" si="478"/>
        <v>42767</v>
      </c>
      <c r="W3437" s="14">
        <f t="shared" si="479"/>
        <v>42776</v>
      </c>
      <c r="X3437" s="1" t="str">
        <f t="shared" si="480"/>
        <v>Friday</v>
      </c>
      <c r="Y3437" s="2">
        <v>0.49363425925925924</v>
      </c>
      <c r="Z3437" s="2">
        <f t="shared" si="481"/>
        <v>0.5</v>
      </c>
      <c r="AA3437">
        <f>1</f>
        <v>1</v>
      </c>
      <c r="AB3437" s="1">
        <v>42776</v>
      </c>
      <c r="AC3437" s="13">
        <f t="shared" si="482"/>
        <v>42767</v>
      </c>
      <c r="AD3437" s="14">
        <f t="shared" si="483"/>
        <v>42776</v>
      </c>
      <c r="AE3437" s="1" t="str">
        <f t="shared" si="484"/>
        <v>Friday</v>
      </c>
      <c r="AF3437" s="2">
        <v>0.51946759259259256</v>
      </c>
      <c r="AG3437" s="2">
        <f t="shared" si="485"/>
        <v>0.5</v>
      </c>
      <c r="AH3437" t="s">
        <v>27</v>
      </c>
    </row>
    <row r="3438" spans="1:34" x14ac:dyDescent="0.2">
      <c r="A3438">
        <v>1267915</v>
      </c>
      <c r="B3438" t="s">
        <v>20</v>
      </c>
      <c r="C3438" t="s">
        <v>28</v>
      </c>
      <c r="D3438" t="s">
        <v>22</v>
      </c>
      <c r="E3438">
        <v>53233</v>
      </c>
      <c r="F3438" t="s">
        <v>23</v>
      </c>
      <c r="G3438" t="s">
        <v>92</v>
      </c>
      <c r="H3438">
        <v>5483</v>
      </c>
      <c r="I3438" t="s">
        <v>80</v>
      </c>
      <c r="J3438">
        <f>VLOOKUP(I3438,[1]Key!$A$1:$C$72,2,FALSE)</f>
        <v>43.052460000000004</v>
      </c>
      <c r="K3438">
        <f>VLOOKUP(I3438,[1]Key!$A$1:$C$72,3,FALSE)</f>
        <v>-87.891000000000005</v>
      </c>
      <c r="L3438" t="s">
        <v>79</v>
      </c>
      <c r="M3438">
        <f>VLOOKUP(L3438,[1]Key!$A$1:$C$72,2,FALSE)</f>
        <v>43.038649999999997</v>
      </c>
      <c r="N3438">
        <f>VLOOKUP(L3438,[1]Key!$A$1:$C$72,3,FALSE)</f>
        <v>-87.921930000000003</v>
      </c>
      <c r="O3438">
        <v>28</v>
      </c>
      <c r="P3438">
        <v>0</v>
      </c>
      <c r="Q3438">
        <v>4.2</v>
      </c>
      <c r="R3438">
        <v>4</v>
      </c>
      <c r="S3438">
        <v>168</v>
      </c>
      <c r="T3438">
        <f t="shared" si="477"/>
        <v>-1</v>
      </c>
      <c r="U3438" s="1">
        <v>42785</v>
      </c>
      <c r="V3438" s="13">
        <f t="shared" si="478"/>
        <v>42767</v>
      </c>
      <c r="W3438" s="14">
        <f t="shared" si="479"/>
        <v>42785</v>
      </c>
      <c r="X3438" s="1" t="str">
        <f t="shared" si="480"/>
        <v>Sunday</v>
      </c>
      <c r="Y3438" s="2">
        <v>0.61591435185185184</v>
      </c>
      <c r="Z3438" s="2">
        <f t="shared" si="481"/>
        <v>0.625</v>
      </c>
      <c r="AA3438">
        <f>1</f>
        <v>1</v>
      </c>
      <c r="AB3438" s="1">
        <v>42785</v>
      </c>
      <c r="AC3438" s="13">
        <f t="shared" si="482"/>
        <v>42767</v>
      </c>
      <c r="AD3438" s="14">
        <f t="shared" si="483"/>
        <v>42785</v>
      </c>
      <c r="AE3438" s="1" t="str">
        <f t="shared" si="484"/>
        <v>Sunday</v>
      </c>
      <c r="AF3438" s="2">
        <v>0.63534722222222217</v>
      </c>
      <c r="AG3438" s="2">
        <f t="shared" si="485"/>
        <v>0.625</v>
      </c>
      <c r="AH3438" t="s">
        <v>27</v>
      </c>
    </row>
    <row r="3439" spans="1:34" x14ac:dyDescent="0.2">
      <c r="A3439">
        <v>1381218</v>
      </c>
      <c r="B3439" t="s">
        <v>20</v>
      </c>
      <c r="C3439" t="s">
        <v>102</v>
      </c>
      <c r="D3439" t="s">
        <v>22</v>
      </c>
      <c r="E3439">
        <v>53211</v>
      </c>
      <c r="F3439" t="s">
        <v>23</v>
      </c>
      <c r="G3439" t="s">
        <v>92</v>
      </c>
      <c r="H3439">
        <v>11105</v>
      </c>
      <c r="I3439" t="s">
        <v>87</v>
      </c>
      <c r="J3439">
        <f>VLOOKUP(I3439,[1]Key!$A$1:$C$72,2,FALSE)</f>
        <v>43.077359999999999</v>
      </c>
      <c r="K3439">
        <f>VLOOKUP(I3439,[1]Key!$A$1:$C$72,3,FALSE)</f>
        <v>-87.880769999999998</v>
      </c>
      <c r="L3439" t="s">
        <v>61</v>
      </c>
      <c r="M3439">
        <f>VLOOKUP(L3439,[1]Key!$A$1:$C$72,2,FALSE)</f>
        <v>43.058619999999998</v>
      </c>
      <c r="N3439">
        <f>VLOOKUP(L3439,[1]Key!$A$1:$C$72,3,FALSE)</f>
        <v>-87.885319999999993</v>
      </c>
      <c r="O3439">
        <v>14</v>
      </c>
      <c r="P3439">
        <v>0</v>
      </c>
      <c r="Q3439">
        <v>2.1</v>
      </c>
      <c r="R3439">
        <v>2</v>
      </c>
      <c r="S3439">
        <v>84</v>
      </c>
      <c r="T3439">
        <f t="shared" si="477"/>
        <v>-1</v>
      </c>
      <c r="U3439" s="1">
        <v>42782</v>
      </c>
      <c r="V3439" s="13">
        <f t="shared" si="478"/>
        <v>42767</v>
      </c>
      <c r="W3439" s="14">
        <f t="shared" si="479"/>
        <v>42782</v>
      </c>
      <c r="X3439" s="1" t="str">
        <f t="shared" si="480"/>
        <v>Thursday</v>
      </c>
      <c r="Y3439" s="2">
        <v>0.48577546296296298</v>
      </c>
      <c r="Z3439" s="2">
        <f t="shared" si="481"/>
        <v>0.5</v>
      </c>
      <c r="AA3439">
        <f>1</f>
        <v>1</v>
      </c>
      <c r="AB3439" s="1">
        <v>42782</v>
      </c>
      <c r="AC3439" s="13">
        <f t="shared" si="482"/>
        <v>42767</v>
      </c>
      <c r="AD3439" s="14">
        <f t="shared" si="483"/>
        <v>42782</v>
      </c>
      <c r="AE3439" s="1" t="str">
        <f t="shared" si="484"/>
        <v>Thursday</v>
      </c>
      <c r="AF3439" s="2">
        <v>0.49523148148148149</v>
      </c>
      <c r="AG3439" s="2">
        <f t="shared" si="485"/>
        <v>0.5</v>
      </c>
      <c r="AH3439" t="s">
        <v>27</v>
      </c>
    </row>
    <row r="3440" spans="1:34" x14ac:dyDescent="0.2">
      <c r="A3440">
        <v>1328721</v>
      </c>
      <c r="B3440" t="s">
        <v>20</v>
      </c>
      <c r="C3440" t="s">
        <v>28</v>
      </c>
      <c r="D3440" t="s">
        <v>22</v>
      </c>
      <c r="E3440">
        <v>53207</v>
      </c>
      <c r="F3440" t="s">
        <v>23</v>
      </c>
      <c r="G3440" t="s">
        <v>24</v>
      </c>
      <c r="H3440">
        <v>45</v>
      </c>
      <c r="I3440" t="s">
        <v>82</v>
      </c>
      <c r="J3440">
        <f>VLOOKUP(I3440,[1]Key!$A$1:$C$72,2,FALSE)</f>
        <v>43.026229999999998</v>
      </c>
      <c r="K3440">
        <f>VLOOKUP(I3440,[1]Key!$A$1:$C$72,3,FALSE)</f>
        <v>-87.912809999999993</v>
      </c>
      <c r="L3440" t="s">
        <v>36</v>
      </c>
      <c r="M3440">
        <f>VLOOKUP(L3440,[1]Key!$A$1:$C$72,2,FALSE)</f>
        <v>43.038580000000003</v>
      </c>
      <c r="N3440">
        <f>VLOOKUP(L3440,[1]Key!$A$1:$C$72,3,FALSE)</f>
        <v>-87.90934</v>
      </c>
      <c r="O3440">
        <v>7</v>
      </c>
      <c r="P3440">
        <v>0</v>
      </c>
      <c r="Q3440">
        <v>1.1000000000000001</v>
      </c>
      <c r="R3440">
        <v>1</v>
      </c>
      <c r="S3440">
        <v>42</v>
      </c>
      <c r="T3440">
        <f t="shared" si="477"/>
        <v>-1</v>
      </c>
      <c r="U3440" s="1">
        <v>42767</v>
      </c>
      <c r="V3440" s="13">
        <f t="shared" si="478"/>
        <v>42767</v>
      </c>
      <c r="W3440" s="14">
        <f t="shared" si="479"/>
        <v>42767</v>
      </c>
      <c r="X3440" s="1" t="str">
        <f t="shared" si="480"/>
        <v>Wednesday</v>
      </c>
      <c r="Y3440" s="2">
        <v>0.28996527777777775</v>
      </c>
      <c r="Z3440" s="2">
        <f t="shared" si="481"/>
        <v>0.29166666666666663</v>
      </c>
      <c r="AA3440">
        <f>1</f>
        <v>1</v>
      </c>
      <c r="AB3440" s="1">
        <v>42767</v>
      </c>
      <c r="AC3440" s="13">
        <f t="shared" si="482"/>
        <v>42767</v>
      </c>
      <c r="AD3440" s="14">
        <f t="shared" si="483"/>
        <v>42767</v>
      </c>
      <c r="AE3440" s="1" t="str">
        <f t="shared" si="484"/>
        <v>Wednesday</v>
      </c>
      <c r="AF3440" s="2">
        <v>0.29476851851851854</v>
      </c>
      <c r="AG3440" s="2">
        <f t="shared" si="485"/>
        <v>0.29166666666666663</v>
      </c>
      <c r="AH3440" t="s">
        <v>27</v>
      </c>
    </row>
    <row r="3441" spans="1:34" x14ac:dyDescent="0.2">
      <c r="A3441">
        <v>1154367</v>
      </c>
      <c r="B3441" t="s">
        <v>20</v>
      </c>
      <c r="C3441" t="s">
        <v>28</v>
      </c>
      <c r="D3441" t="s">
        <v>22</v>
      </c>
      <c r="E3441">
        <v>53202</v>
      </c>
      <c r="F3441" t="s">
        <v>23</v>
      </c>
      <c r="G3441" t="s">
        <v>24</v>
      </c>
      <c r="H3441">
        <v>11125</v>
      </c>
      <c r="I3441" t="s">
        <v>32</v>
      </c>
      <c r="J3441">
        <f>VLOOKUP(I3441,[1]Key!$A$1:$C$72,2,FALSE)</f>
        <v>43.038719999999998</v>
      </c>
      <c r="K3441">
        <f>VLOOKUP(I3441,[1]Key!$A$1:$C$72,3,FALSE)</f>
        <v>-87.905339999999995</v>
      </c>
      <c r="L3441" t="s">
        <v>32</v>
      </c>
      <c r="M3441">
        <f>VLOOKUP(L3441,[1]Key!$A$1:$C$72,2,FALSE)</f>
        <v>43.038719999999998</v>
      </c>
      <c r="N3441">
        <f>VLOOKUP(L3441,[1]Key!$A$1:$C$72,3,FALSE)</f>
        <v>-87.905339999999995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f t="shared" si="477"/>
        <v>-1</v>
      </c>
      <c r="U3441" s="1">
        <v>42767</v>
      </c>
      <c r="V3441" s="13">
        <f t="shared" si="478"/>
        <v>42767</v>
      </c>
      <c r="W3441" s="14">
        <f t="shared" si="479"/>
        <v>42767</v>
      </c>
      <c r="X3441" s="1" t="str">
        <f t="shared" si="480"/>
        <v>Wednesday</v>
      </c>
      <c r="Y3441" s="2">
        <v>0.37192129629629633</v>
      </c>
      <c r="Z3441" s="2">
        <f t="shared" si="481"/>
        <v>0.375</v>
      </c>
      <c r="AA3441">
        <f>1</f>
        <v>1</v>
      </c>
      <c r="AB3441" s="1">
        <v>42767</v>
      </c>
      <c r="AC3441" s="13">
        <f t="shared" si="482"/>
        <v>42767</v>
      </c>
      <c r="AD3441" s="14">
        <f t="shared" si="483"/>
        <v>42767</v>
      </c>
      <c r="AE3441" s="1" t="str">
        <f t="shared" si="484"/>
        <v>Wednesday</v>
      </c>
      <c r="AF3441" s="2">
        <v>0.3721990740740741</v>
      </c>
      <c r="AG3441" s="2">
        <f t="shared" si="485"/>
        <v>0.375</v>
      </c>
      <c r="AH3441" t="s">
        <v>35</v>
      </c>
    </row>
    <row r="3442" spans="1:34" x14ac:dyDescent="0.2">
      <c r="A3442">
        <v>1257700</v>
      </c>
      <c r="B3442" t="s">
        <v>20</v>
      </c>
      <c r="C3442" t="s">
        <v>28</v>
      </c>
      <c r="D3442" t="s">
        <v>22</v>
      </c>
      <c r="E3442">
        <v>53202</v>
      </c>
      <c r="F3442" t="s">
        <v>23</v>
      </c>
      <c r="G3442" t="s">
        <v>24</v>
      </c>
      <c r="H3442">
        <v>5507</v>
      </c>
      <c r="I3442" t="s">
        <v>82</v>
      </c>
      <c r="J3442">
        <f>VLOOKUP(I3442,[1]Key!$A$1:$C$72,2,FALSE)</f>
        <v>43.026229999999998</v>
      </c>
      <c r="K3442">
        <f>VLOOKUP(I3442,[1]Key!$A$1:$C$72,3,FALSE)</f>
        <v>-87.912809999999993</v>
      </c>
      <c r="L3442" t="s">
        <v>105</v>
      </c>
      <c r="M3442">
        <f>VLOOKUP(L3442,[1]Key!$A$1:$C$72,2,FALSE)</f>
        <v>43.020020000000002</v>
      </c>
      <c r="N3442">
        <f>VLOOKUP(L3442,[1]Key!$A$1:$C$72,3,FALSE)</f>
        <v>-87.912540000000007</v>
      </c>
      <c r="O3442">
        <v>5</v>
      </c>
      <c r="P3442">
        <v>0</v>
      </c>
      <c r="Q3442">
        <v>0.8</v>
      </c>
      <c r="R3442">
        <v>0.7</v>
      </c>
      <c r="S3442">
        <v>30</v>
      </c>
      <c r="T3442">
        <f t="shared" si="477"/>
        <v>-1</v>
      </c>
      <c r="U3442" s="1">
        <v>42767</v>
      </c>
      <c r="V3442" s="13">
        <f t="shared" si="478"/>
        <v>42767</v>
      </c>
      <c r="W3442" s="14">
        <f t="shared" si="479"/>
        <v>42767</v>
      </c>
      <c r="X3442" s="1" t="str">
        <f t="shared" si="480"/>
        <v>Wednesday</v>
      </c>
      <c r="Y3442" s="2">
        <v>0.39925925925925926</v>
      </c>
      <c r="Z3442" s="2">
        <f t="shared" si="481"/>
        <v>0.41666666666666663</v>
      </c>
      <c r="AA3442">
        <f>1</f>
        <v>1</v>
      </c>
      <c r="AB3442" s="1">
        <v>42767</v>
      </c>
      <c r="AC3442" s="13">
        <f t="shared" si="482"/>
        <v>42767</v>
      </c>
      <c r="AD3442" s="14">
        <f t="shared" si="483"/>
        <v>42767</v>
      </c>
      <c r="AE3442" s="1" t="str">
        <f t="shared" si="484"/>
        <v>Wednesday</v>
      </c>
      <c r="AF3442" s="2">
        <v>0.4024537037037037</v>
      </c>
      <c r="AG3442" s="2">
        <f t="shared" si="485"/>
        <v>0.41666666666666663</v>
      </c>
      <c r="AH3442" t="s">
        <v>27</v>
      </c>
    </row>
    <row r="3443" spans="1:34" x14ac:dyDescent="0.2">
      <c r="A3443">
        <v>1466945</v>
      </c>
      <c r="B3443" t="s">
        <v>20</v>
      </c>
      <c r="C3443" t="s">
        <v>28</v>
      </c>
      <c r="D3443" t="s">
        <v>22</v>
      </c>
      <c r="E3443">
        <v>53211</v>
      </c>
      <c r="F3443" t="s">
        <v>23</v>
      </c>
      <c r="G3443" t="s">
        <v>24</v>
      </c>
      <c r="H3443">
        <v>9</v>
      </c>
      <c r="I3443" t="s">
        <v>67</v>
      </c>
      <c r="J3443">
        <f>VLOOKUP(I3443,[1]Key!$A$1:$C$72,2,FALSE)</f>
        <v>43.074890000000003</v>
      </c>
      <c r="K3443">
        <f>VLOOKUP(I3443,[1]Key!$A$1:$C$72,3,FALSE)</f>
        <v>-87.882810000000006</v>
      </c>
      <c r="L3443" t="s">
        <v>93</v>
      </c>
      <c r="M3443">
        <f>VLOOKUP(L3443,[1]Key!$A$1:$C$72,2,FALSE)</f>
        <v>43.069021999999997</v>
      </c>
      <c r="N3443">
        <f>VLOOKUP(L3443,[1]Key!$A$1:$C$72,3,FALSE)</f>
        <v>-87.887940999999998</v>
      </c>
      <c r="O3443">
        <v>10</v>
      </c>
      <c r="P3443">
        <v>0</v>
      </c>
      <c r="Q3443">
        <v>1.5</v>
      </c>
      <c r="R3443">
        <v>1.4</v>
      </c>
      <c r="S3443">
        <v>60</v>
      </c>
      <c r="T3443">
        <f t="shared" si="477"/>
        <v>-1</v>
      </c>
      <c r="U3443" s="1">
        <v>42767</v>
      </c>
      <c r="V3443" s="13">
        <f t="shared" si="478"/>
        <v>42767</v>
      </c>
      <c r="W3443" s="14">
        <f t="shared" si="479"/>
        <v>42767</v>
      </c>
      <c r="X3443" s="1" t="str">
        <f t="shared" si="480"/>
        <v>Wednesday</v>
      </c>
      <c r="Y3443" s="2">
        <v>0.58863425925925927</v>
      </c>
      <c r="Z3443" s="2">
        <f t="shared" si="481"/>
        <v>0.58333333333333326</v>
      </c>
      <c r="AA3443">
        <f>1</f>
        <v>1</v>
      </c>
      <c r="AB3443" s="1">
        <v>42767</v>
      </c>
      <c r="AC3443" s="13">
        <f t="shared" si="482"/>
        <v>42767</v>
      </c>
      <c r="AD3443" s="14">
        <f t="shared" si="483"/>
        <v>42767</v>
      </c>
      <c r="AE3443" s="1" t="str">
        <f t="shared" si="484"/>
        <v>Wednesday</v>
      </c>
      <c r="AF3443" s="2">
        <v>0.59560185185185188</v>
      </c>
      <c r="AG3443" s="2">
        <f t="shared" si="485"/>
        <v>0.58333333333333326</v>
      </c>
      <c r="AH3443" t="s">
        <v>27</v>
      </c>
    </row>
    <row r="3444" spans="1:34" x14ac:dyDescent="0.2">
      <c r="A3444">
        <v>1257756</v>
      </c>
      <c r="B3444" t="s">
        <v>20</v>
      </c>
      <c r="C3444" t="s">
        <v>28</v>
      </c>
      <c r="D3444" t="s">
        <v>22</v>
      </c>
      <c r="E3444">
        <v>53204</v>
      </c>
      <c r="F3444" t="s">
        <v>23</v>
      </c>
      <c r="G3444" t="s">
        <v>24</v>
      </c>
      <c r="H3444">
        <v>357</v>
      </c>
      <c r="I3444" t="s">
        <v>105</v>
      </c>
      <c r="J3444">
        <f>VLOOKUP(I3444,[1]Key!$A$1:$C$72,2,FALSE)</f>
        <v>43.020020000000002</v>
      </c>
      <c r="K3444">
        <f>VLOOKUP(I3444,[1]Key!$A$1:$C$72,3,FALSE)</f>
        <v>-87.912540000000007</v>
      </c>
      <c r="L3444" t="s">
        <v>105</v>
      </c>
      <c r="M3444">
        <f>VLOOKUP(L3444,[1]Key!$A$1:$C$72,2,FALSE)</f>
        <v>43.020020000000002</v>
      </c>
      <c r="N3444">
        <f>VLOOKUP(L3444,[1]Key!$A$1:$C$72,3,FALSE)</f>
        <v>-87.912540000000007</v>
      </c>
      <c r="O3444">
        <v>1</v>
      </c>
      <c r="P3444">
        <v>0</v>
      </c>
      <c r="Q3444">
        <v>0.2</v>
      </c>
      <c r="R3444">
        <v>0.1</v>
      </c>
      <c r="S3444">
        <v>6</v>
      </c>
      <c r="T3444">
        <f t="shared" si="477"/>
        <v>-1</v>
      </c>
      <c r="U3444" s="1">
        <v>42767</v>
      </c>
      <c r="V3444" s="13">
        <f t="shared" si="478"/>
        <v>42767</v>
      </c>
      <c r="W3444" s="14">
        <f t="shared" si="479"/>
        <v>42767</v>
      </c>
      <c r="X3444" s="1" t="str">
        <f t="shared" si="480"/>
        <v>Wednesday</v>
      </c>
      <c r="Y3444" s="2">
        <v>0.71462962962962961</v>
      </c>
      <c r="Z3444" s="2">
        <f t="shared" si="481"/>
        <v>0.70833333333333326</v>
      </c>
      <c r="AA3444">
        <f>1</f>
        <v>1</v>
      </c>
      <c r="AB3444" s="1">
        <v>42767</v>
      </c>
      <c r="AC3444" s="13">
        <f t="shared" si="482"/>
        <v>42767</v>
      </c>
      <c r="AD3444" s="14">
        <f t="shared" si="483"/>
        <v>42767</v>
      </c>
      <c r="AE3444" s="1" t="str">
        <f t="shared" si="484"/>
        <v>Wednesday</v>
      </c>
      <c r="AF3444" s="2">
        <v>0.71550925925925923</v>
      </c>
      <c r="AG3444" s="2">
        <f t="shared" si="485"/>
        <v>0.70833333333333326</v>
      </c>
      <c r="AH3444" t="s">
        <v>35</v>
      </c>
    </row>
    <row r="3445" spans="1:34" x14ac:dyDescent="0.2">
      <c r="A3445">
        <v>1478009</v>
      </c>
      <c r="B3445" t="s">
        <v>20</v>
      </c>
      <c r="C3445" t="s">
        <v>28</v>
      </c>
      <c r="D3445" t="s">
        <v>22</v>
      </c>
      <c r="E3445">
        <v>53211</v>
      </c>
      <c r="F3445" t="s">
        <v>23</v>
      </c>
      <c r="G3445" t="s">
        <v>24</v>
      </c>
      <c r="H3445">
        <v>5549</v>
      </c>
      <c r="I3445" t="s">
        <v>77</v>
      </c>
      <c r="J3445">
        <f>VLOOKUP(I3445,[1]Key!$A$1:$C$72,2,FALSE)</f>
        <v>43.074655999999997</v>
      </c>
      <c r="K3445">
        <f>VLOOKUP(I3445,[1]Key!$A$1:$C$72,3,FALSE)</f>
        <v>-87.889011999999994</v>
      </c>
      <c r="L3445" t="s">
        <v>36</v>
      </c>
      <c r="M3445">
        <f>VLOOKUP(L3445,[1]Key!$A$1:$C$72,2,FALSE)</f>
        <v>43.038580000000003</v>
      </c>
      <c r="N3445">
        <f>VLOOKUP(L3445,[1]Key!$A$1:$C$72,3,FALSE)</f>
        <v>-87.90934</v>
      </c>
      <c r="O3445">
        <v>26</v>
      </c>
      <c r="P3445">
        <v>0</v>
      </c>
      <c r="Q3445">
        <v>3.9</v>
      </c>
      <c r="R3445">
        <v>3.7</v>
      </c>
      <c r="S3445">
        <v>156</v>
      </c>
      <c r="T3445">
        <f t="shared" si="477"/>
        <v>-1</v>
      </c>
      <c r="U3445" s="1">
        <v>42768</v>
      </c>
      <c r="V3445" s="13">
        <f t="shared" si="478"/>
        <v>42767</v>
      </c>
      <c r="W3445" s="14">
        <f t="shared" si="479"/>
        <v>42768</v>
      </c>
      <c r="X3445" s="1" t="str">
        <f t="shared" si="480"/>
        <v>Thursday</v>
      </c>
      <c r="Y3445" s="2">
        <v>0.30153935185185182</v>
      </c>
      <c r="Z3445" s="2">
        <f t="shared" si="481"/>
        <v>0.29166666666666663</v>
      </c>
      <c r="AA3445">
        <f>1</f>
        <v>1</v>
      </c>
      <c r="AB3445" s="1">
        <v>42768</v>
      </c>
      <c r="AC3445" s="13">
        <f t="shared" si="482"/>
        <v>42767</v>
      </c>
      <c r="AD3445" s="14">
        <f t="shared" si="483"/>
        <v>42768</v>
      </c>
      <c r="AE3445" s="1" t="str">
        <f t="shared" si="484"/>
        <v>Thursday</v>
      </c>
      <c r="AF3445" s="2">
        <v>0.32002314814814814</v>
      </c>
      <c r="AG3445" s="2">
        <f t="shared" si="485"/>
        <v>0.33333333333333331</v>
      </c>
      <c r="AH3445" t="s">
        <v>27</v>
      </c>
    </row>
    <row r="3446" spans="1:34" x14ac:dyDescent="0.2">
      <c r="A3446">
        <v>1017964</v>
      </c>
      <c r="B3446" t="s">
        <v>20</v>
      </c>
      <c r="C3446" t="s">
        <v>28</v>
      </c>
      <c r="D3446" t="s">
        <v>22</v>
      </c>
      <c r="E3446">
        <v>53202</v>
      </c>
      <c r="F3446" t="s">
        <v>23</v>
      </c>
      <c r="G3446" t="s">
        <v>24</v>
      </c>
      <c r="H3446">
        <v>143</v>
      </c>
      <c r="I3446" t="s">
        <v>61</v>
      </c>
      <c r="J3446">
        <f>VLOOKUP(I3446,[1]Key!$A$1:$C$72,2,FALSE)</f>
        <v>43.058619999999998</v>
      </c>
      <c r="K3446">
        <f>VLOOKUP(I3446,[1]Key!$A$1:$C$72,3,FALSE)</f>
        <v>-87.885319999999993</v>
      </c>
      <c r="L3446" t="s">
        <v>43</v>
      </c>
      <c r="M3446">
        <f>VLOOKUP(L3446,[1]Key!$A$1:$C$72,2,FALSE)</f>
        <v>43.03886</v>
      </c>
      <c r="N3446">
        <f>VLOOKUP(L3446,[1]Key!$A$1:$C$72,3,FALSE)</f>
        <v>-87.902720000000002</v>
      </c>
      <c r="O3446">
        <v>14</v>
      </c>
      <c r="P3446">
        <v>0</v>
      </c>
      <c r="Q3446">
        <v>2.1</v>
      </c>
      <c r="R3446">
        <v>2</v>
      </c>
      <c r="S3446">
        <v>84</v>
      </c>
      <c r="T3446">
        <f t="shared" si="477"/>
        <v>-1</v>
      </c>
      <c r="U3446" s="1">
        <v>42768</v>
      </c>
      <c r="V3446" s="13">
        <f t="shared" si="478"/>
        <v>42767</v>
      </c>
      <c r="W3446" s="14">
        <f t="shared" si="479"/>
        <v>42768</v>
      </c>
      <c r="X3446" s="1" t="str">
        <f t="shared" si="480"/>
        <v>Thursday</v>
      </c>
      <c r="Y3446" s="2">
        <v>0.34641203703703699</v>
      </c>
      <c r="Z3446" s="2">
        <f t="shared" si="481"/>
        <v>0.33333333333333331</v>
      </c>
      <c r="AA3446">
        <f>1</f>
        <v>1</v>
      </c>
      <c r="AB3446" s="1">
        <v>42768</v>
      </c>
      <c r="AC3446" s="13">
        <f t="shared" si="482"/>
        <v>42767</v>
      </c>
      <c r="AD3446" s="14">
        <f t="shared" si="483"/>
        <v>42768</v>
      </c>
      <c r="AE3446" s="1" t="str">
        <f t="shared" si="484"/>
        <v>Thursday</v>
      </c>
      <c r="AF3446" s="2">
        <v>0.35559027777777774</v>
      </c>
      <c r="AG3446" s="2">
        <f t="shared" si="485"/>
        <v>0.375</v>
      </c>
      <c r="AH3446" t="s">
        <v>27</v>
      </c>
    </row>
    <row r="3447" spans="1:34" x14ac:dyDescent="0.2">
      <c r="A3447">
        <v>1088320</v>
      </c>
      <c r="B3447" t="s">
        <v>20</v>
      </c>
      <c r="C3447" t="s">
        <v>96</v>
      </c>
      <c r="D3447" t="s">
        <v>22</v>
      </c>
      <c r="E3447">
        <v>53202</v>
      </c>
      <c r="F3447" t="s">
        <v>23</v>
      </c>
      <c r="G3447" t="s">
        <v>24</v>
      </c>
      <c r="H3447">
        <v>199</v>
      </c>
      <c r="I3447" t="s">
        <v>68</v>
      </c>
      <c r="J3447">
        <f>VLOOKUP(I3447,[1]Key!$A$1:$C$72,2,FALSE)</f>
        <v>43.04804</v>
      </c>
      <c r="K3447">
        <f>VLOOKUP(I3447,[1]Key!$A$1:$C$72,3,FALSE)</f>
        <v>-87.896720000000002</v>
      </c>
      <c r="L3447" t="s">
        <v>43</v>
      </c>
      <c r="M3447">
        <f>VLOOKUP(L3447,[1]Key!$A$1:$C$72,2,FALSE)</f>
        <v>43.03886</v>
      </c>
      <c r="N3447">
        <f>VLOOKUP(L3447,[1]Key!$A$1:$C$72,3,FALSE)</f>
        <v>-87.902720000000002</v>
      </c>
      <c r="O3447">
        <v>4</v>
      </c>
      <c r="P3447">
        <v>0</v>
      </c>
      <c r="Q3447">
        <v>0.6</v>
      </c>
      <c r="R3447">
        <v>0.6</v>
      </c>
      <c r="S3447">
        <v>24</v>
      </c>
      <c r="T3447">
        <f t="shared" si="477"/>
        <v>-1</v>
      </c>
      <c r="U3447" s="1">
        <v>42768</v>
      </c>
      <c r="V3447" s="13">
        <f t="shared" si="478"/>
        <v>42767</v>
      </c>
      <c r="W3447" s="14">
        <f t="shared" si="479"/>
        <v>42768</v>
      </c>
      <c r="X3447" s="1" t="str">
        <f t="shared" si="480"/>
        <v>Thursday</v>
      </c>
      <c r="Y3447" s="2">
        <v>0.34947916666666662</v>
      </c>
      <c r="Z3447" s="2">
        <f t="shared" si="481"/>
        <v>0.33333333333333331</v>
      </c>
      <c r="AA3447">
        <f>1</f>
        <v>1</v>
      </c>
      <c r="AB3447" s="1">
        <v>42768</v>
      </c>
      <c r="AC3447" s="13">
        <f t="shared" si="482"/>
        <v>42767</v>
      </c>
      <c r="AD3447" s="14">
        <f t="shared" si="483"/>
        <v>42768</v>
      </c>
      <c r="AE3447" s="1" t="str">
        <f t="shared" si="484"/>
        <v>Thursday</v>
      </c>
      <c r="AF3447" s="2">
        <v>0.35260416666666666</v>
      </c>
      <c r="AG3447" s="2">
        <f t="shared" si="485"/>
        <v>0.33333333333333331</v>
      </c>
      <c r="AH3447" t="s">
        <v>27</v>
      </c>
    </row>
    <row r="3448" spans="1:34" x14ac:dyDescent="0.2">
      <c r="A3448">
        <v>1391757</v>
      </c>
      <c r="B3448" t="s">
        <v>20</v>
      </c>
      <c r="C3448" t="s">
        <v>28</v>
      </c>
      <c r="D3448" t="s">
        <v>22</v>
      </c>
      <c r="E3448">
        <v>53211</v>
      </c>
      <c r="F3448" t="s">
        <v>23</v>
      </c>
      <c r="G3448" t="s">
        <v>24</v>
      </c>
      <c r="H3448">
        <v>5431</v>
      </c>
      <c r="I3448" t="s">
        <v>69</v>
      </c>
      <c r="J3448">
        <f>VLOOKUP(I3448,[1]Key!$A$1:$C$72,2,FALSE)</f>
        <v>43.048200000000001</v>
      </c>
      <c r="K3448">
        <f>VLOOKUP(I3448,[1]Key!$A$1:$C$72,3,FALSE)</f>
        <v>-87.900859999999994</v>
      </c>
      <c r="L3448" t="s">
        <v>43</v>
      </c>
      <c r="M3448">
        <f>VLOOKUP(L3448,[1]Key!$A$1:$C$72,2,FALSE)</f>
        <v>43.03886</v>
      </c>
      <c r="N3448">
        <f>VLOOKUP(L3448,[1]Key!$A$1:$C$72,3,FALSE)</f>
        <v>-87.902720000000002</v>
      </c>
      <c r="O3448">
        <v>5</v>
      </c>
      <c r="P3448">
        <v>0</v>
      </c>
      <c r="Q3448">
        <v>0.8</v>
      </c>
      <c r="R3448">
        <v>0.7</v>
      </c>
      <c r="S3448">
        <v>30</v>
      </c>
      <c r="T3448">
        <f t="shared" si="477"/>
        <v>-1</v>
      </c>
      <c r="U3448" s="1">
        <v>42768</v>
      </c>
      <c r="V3448" s="13">
        <f t="shared" si="478"/>
        <v>42767</v>
      </c>
      <c r="W3448" s="14">
        <f t="shared" si="479"/>
        <v>42768</v>
      </c>
      <c r="X3448" s="1" t="str">
        <f t="shared" si="480"/>
        <v>Thursday</v>
      </c>
      <c r="Y3448" s="2">
        <v>0.38280092592592596</v>
      </c>
      <c r="Z3448" s="2">
        <f t="shared" si="481"/>
        <v>0.375</v>
      </c>
      <c r="AA3448">
        <f>1</f>
        <v>1</v>
      </c>
      <c r="AB3448" s="1">
        <v>42768</v>
      </c>
      <c r="AC3448" s="13">
        <f t="shared" si="482"/>
        <v>42767</v>
      </c>
      <c r="AD3448" s="14">
        <f t="shared" si="483"/>
        <v>42768</v>
      </c>
      <c r="AE3448" s="1" t="str">
        <f t="shared" si="484"/>
        <v>Thursday</v>
      </c>
      <c r="AF3448" s="2">
        <v>0.38658564814814816</v>
      </c>
      <c r="AG3448" s="2">
        <f t="shared" si="485"/>
        <v>0.375</v>
      </c>
      <c r="AH3448" t="s">
        <v>27</v>
      </c>
    </row>
    <row r="3449" spans="1:34" x14ac:dyDescent="0.2">
      <c r="A3449">
        <v>1360169</v>
      </c>
      <c r="B3449" t="s">
        <v>20</v>
      </c>
      <c r="C3449" t="s">
        <v>106</v>
      </c>
      <c r="D3449" t="s">
        <v>22</v>
      </c>
      <c r="E3449">
        <v>53121</v>
      </c>
      <c r="F3449" t="s">
        <v>23</v>
      </c>
      <c r="G3449" t="s">
        <v>24</v>
      </c>
      <c r="H3449">
        <v>5537</v>
      </c>
      <c r="I3449" t="s">
        <v>81</v>
      </c>
      <c r="J3449">
        <f>VLOOKUP(I3449,[1]Key!$A$1:$C$72,2,FALSE)</f>
        <v>43.06033</v>
      </c>
      <c r="K3449">
        <f>VLOOKUP(I3449,[1]Key!$A$1:$C$72,3,FALSE)</f>
        <v>-87.89546</v>
      </c>
      <c r="L3449" t="s">
        <v>78</v>
      </c>
      <c r="M3449">
        <f>VLOOKUP(L3449,[1]Key!$A$1:$C$72,2,FALSE)</f>
        <v>43.060250000000003</v>
      </c>
      <c r="N3449">
        <f>VLOOKUP(L3449,[1]Key!$A$1:$C$72,3,FALSE)</f>
        <v>-87.892169999999993</v>
      </c>
      <c r="O3449">
        <v>2</v>
      </c>
      <c r="P3449">
        <v>0</v>
      </c>
      <c r="Q3449">
        <v>0.3</v>
      </c>
      <c r="R3449">
        <v>0.3</v>
      </c>
      <c r="S3449">
        <v>12</v>
      </c>
      <c r="T3449">
        <f t="shared" si="477"/>
        <v>-1</v>
      </c>
      <c r="U3449" s="1">
        <v>42769</v>
      </c>
      <c r="V3449" s="13">
        <f t="shared" si="478"/>
        <v>42767</v>
      </c>
      <c r="W3449" s="14">
        <f t="shared" si="479"/>
        <v>42769</v>
      </c>
      <c r="X3449" s="1" t="str">
        <f t="shared" si="480"/>
        <v>Friday</v>
      </c>
      <c r="Y3449" s="2">
        <v>1.8564814814814815E-2</v>
      </c>
      <c r="Z3449" s="2">
        <f t="shared" si="481"/>
        <v>0</v>
      </c>
      <c r="AA3449">
        <f>1</f>
        <v>1</v>
      </c>
      <c r="AB3449" s="1">
        <v>42769</v>
      </c>
      <c r="AC3449" s="13">
        <f t="shared" si="482"/>
        <v>42767</v>
      </c>
      <c r="AD3449" s="14">
        <f t="shared" si="483"/>
        <v>42769</v>
      </c>
      <c r="AE3449" s="1" t="str">
        <f t="shared" si="484"/>
        <v>Friday</v>
      </c>
      <c r="AF3449" s="2">
        <v>1.954861111111111E-2</v>
      </c>
      <c r="AG3449" s="2">
        <f t="shared" si="485"/>
        <v>0</v>
      </c>
      <c r="AH3449" t="s">
        <v>27</v>
      </c>
    </row>
    <row r="3450" spans="1:34" x14ac:dyDescent="0.2">
      <c r="A3450">
        <v>550946</v>
      </c>
      <c r="B3450" t="s">
        <v>20</v>
      </c>
      <c r="C3450" t="s">
        <v>28</v>
      </c>
      <c r="D3450" t="s">
        <v>22</v>
      </c>
      <c r="E3450">
        <v>53202</v>
      </c>
      <c r="F3450" t="s">
        <v>23</v>
      </c>
      <c r="G3450" t="s">
        <v>24</v>
      </c>
      <c r="H3450">
        <v>5498</v>
      </c>
      <c r="I3450" t="s">
        <v>31</v>
      </c>
      <c r="J3450">
        <f>VLOOKUP(I3450,[1]Key!$A$1:$C$72,2,FALSE)</f>
        <v>43.03519</v>
      </c>
      <c r="K3450">
        <f>VLOOKUP(I3450,[1]Key!$A$1:$C$72,3,FALSE)</f>
        <v>-87.907390000000007</v>
      </c>
      <c r="L3450" t="s">
        <v>33</v>
      </c>
      <c r="M3450">
        <f>VLOOKUP(L3450,[1]Key!$A$1:$C$72,2,FALSE)</f>
        <v>43.034619999999997</v>
      </c>
      <c r="N3450">
        <f>VLOOKUP(L3450,[1]Key!$A$1:$C$72,3,FALSE)</f>
        <v>-87.917500000000004</v>
      </c>
      <c r="O3450">
        <v>9</v>
      </c>
      <c r="P3450">
        <v>0</v>
      </c>
      <c r="Q3450">
        <v>1.4</v>
      </c>
      <c r="R3450">
        <v>1.3</v>
      </c>
      <c r="S3450">
        <v>54</v>
      </c>
      <c r="T3450">
        <f t="shared" si="477"/>
        <v>-1</v>
      </c>
      <c r="U3450" s="1">
        <v>42769</v>
      </c>
      <c r="V3450" s="13">
        <f t="shared" si="478"/>
        <v>42767</v>
      </c>
      <c r="W3450" s="14">
        <f t="shared" si="479"/>
        <v>42769</v>
      </c>
      <c r="X3450" s="1" t="str">
        <f t="shared" si="480"/>
        <v>Friday</v>
      </c>
      <c r="Y3450" s="2">
        <v>0.36590277777777774</v>
      </c>
      <c r="Z3450" s="2">
        <f t="shared" si="481"/>
        <v>0.375</v>
      </c>
      <c r="AA3450">
        <f>1</f>
        <v>1</v>
      </c>
      <c r="AB3450" s="1">
        <v>42769</v>
      </c>
      <c r="AC3450" s="13">
        <f t="shared" si="482"/>
        <v>42767</v>
      </c>
      <c r="AD3450" s="14">
        <f t="shared" si="483"/>
        <v>42769</v>
      </c>
      <c r="AE3450" s="1" t="str">
        <f t="shared" si="484"/>
        <v>Friday</v>
      </c>
      <c r="AF3450" s="2">
        <v>0.37196759259259254</v>
      </c>
      <c r="AG3450" s="2">
        <f t="shared" si="485"/>
        <v>0.375</v>
      </c>
      <c r="AH3450" t="s">
        <v>27</v>
      </c>
    </row>
    <row r="3451" spans="1:34" x14ac:dyDescent="0.2">
      <c r="A3451">
        <v>1092313</v>
      </c>
      <c r="B3451" t="s">
        <v>20</v>
      </c>
      <c r="C3451" t="s">
        <v>28</v>
      </c>
      <c r="D3451" t="s">
        <v>22</v>
      </c>
      <c r="E3451">
        <v>53211</v>
      </c>
      <c r="F3451" t="s">
        <v>23</v>
      </c>
      <c r="G3451" t="s">
        <v>97</v>
      </c>
      <c r="H3451">
        <v>5437</v>
      </c>
      <c r="I3451" t="s">
        <v>67</v>
      </c>
      <c r="J3451">
        <f>VLOOKUP(I3451,[1]Key!$A$1:$C$72,2,FALSE)</f>
        <v>43.074890000000003</v>
      </c>
      <c r="K3451">
        <f>VLOOKUP(I3451,[1]Key!$A$1:$C$72,3,FALSE)</f>
        <v>-87.882810000000006</v>
      </c>
      <c r="L3451" t="s">
        <v>60</v>
      </c>
      <c r="M3451">
        <f>VLOOKUP(L3451,[1]Key!$A$1:$C$72,2,FALSE)</f>
        <v>43.066893999999998</v>
      </c>
      <c r="N3451">
        <f>VLOOKUP(L3451,[1]Key!$A$1:$C$72,3,FALSE)</f>
        <v>-87.877936000000005</v>
      </c>
      <c r="O3451">
        <v>26</v>
      </c>
      <c r="P3451">
        <v>0</v>
      </c>
      <c r="Q3451">
        <v>3.9</v>
      </c>
      <c r="R3451">
        <v>3.7</v>
      </c>
      <c r="S3451">
        <v>156</v>
      </c>
      <c r="T3451">
        <f t="shared" si="477"/>
        <v>-1</v>
      </c>
      <c r="U3451" s="1">
        <v>42769</v>
      </c>
      <c r="V3451" s="13">
        <f t="shared" si="478"/>
        <v>42767</v>
      </c>
      <c r="W3451" s="14">
        <f t="shared" si="479"/>
        <v>42769</v>
      </c>
      <c r="X3451" s="1" t="str">
        <f t="shared" si="480"/>
        <v>Friday</v>
      </c>
      <c r="Y3451" s="2">
        <v>0.57665509259259262</v>
      </c>
      <c r="Z3451" s="2">
        <f t="shared" si="481"/>
        <v>0.58333333333333326</v>
      </c>
      <c r="AA3451">
        <f>1</f>
        <v>1</v>
      </c>
      <c r="AB3451" s="1">
        <v>42769</v>
      </c>
      <c r="AC3451" s="13">
        <f t="shared" si="482"/>
        <v>42767</v>
      </c>
      <c r="AD3451" s="14">
        <f t="shared" si="483"/>
        <v>42769</v>
      </c>
      <c r="AE3451" s="1" t="str">
        <f t="shared" si="484"/>
        <v>Friday</v>
      </c>
      <c r="AF3451" s="2">
        <v>0.59484953703703702</v>
      </c>
      <c r="AG3451" s="2">
        <f t="shared" si="485"/>
        <v>0.58333333333333326</v>
      </c>
      <c r="AH3451" t="s">
        <v>27</v>
      </c>
    </row>
    <row r="3452" spans="1:34" x14ac:dyDescent="0.2">
      <c r="A3452">
        <v>1135547</v>
      </c>
      <c r="B3452" t="s">
        <v>20</v>
      </c>
      <c r="C3452" t="s">
        <v>28</v>
      </c>
      <c r="D3452" t="s">
        <v>22</v>
      </c>
      <c r="E3452">
        <v>53202</v>
      </c>
      <c r="F3452" t="s">
        <v>23</v>
      </c>
      <c r="G3452" t="s">
        <v>24</v>
      </c>
      <c r="H3452">
        <v>172</v>
      </c>
      <c r="I3452" t="s">
        <v>69</v>
      </c>
      <c r="J3452">
        <f>VLOOKUP(I3452,[1]Key!$A$1:$C$72,2,FALSE)</f>
        <v>43.048200000000001</v>
      </c>
      <c r="K3452">
        <f>VLOOKUP(I3452,[1]Key!$A$1:$C$72,3,FALSE)</f>
        <v>-87.900859999999994</v>
      </c>
      <c r="L3452" t="s">
        <v>48</v>
      </c>
      <c r="M3452">
        <f>VLOOKUP(L3452,[1]Key!$A$1:$C$72,2,FALSE)</f>
        <v>43.05097</v>
      </c>
      <c r="N3452">
        <f>VLOOKUP(L3452,[1]Key!$A$1:$C$72,3,FALSE)</f>
        <v>-87.906440000000003</v>
      </c>
      <c r="O3452">
        <v>56</v>
      </c>
      <c r="P3452">
        <v>0</v>
      </c>
      <c r="Q3452">
        <v>8.4</v>
      </c>
      <c r="R3452">
        <v>8</v>
      </c>
      <c r="S3452">
        <v>336</v>
      </c>
      <c r="T3452">
        <f t="shared" si="477"/>
        <v>-1</v>
      </c>
      <c r="U3452" s="1">
        <v>42769</v>
      </c>
      <c r="V3452" s="13">
        <f t="shared" si="478"/>
        <v>42767</v>
      </c>
      <c r="W3452" s="14">
        <f t="shared" si="479"/>
        <v>42769</v>
      </c>
      <c r="X3452" s="1" t="str">
        <f t="shared" si="480"/>
        <v>Friday</v>
      </c>
      <c r="Y3452" s="2">
        <v>0.63565972222222222</v>
      </c>
      <c r="Z3452" s="2">
        <f t="shared" si="481"/>
        <v>0.625</v>
      </c>
      <c r="AA3452">
        <f>1</f>
        <v>1</v>
      </c>
      <c r="AB3452" s="1">
        <v>42769</v>
      </c>
      <c r="AC3452" s="13">
        <f t="shared" si="482"/>
        <v>42767</v>
      </c>
      <c r="AD3452" s="14">
        <f t="shared" si="483"/>
        <v>42769</v>
      </c>
      <c r="AE3452" s="1" t="str">
        <f t="shared" si="484"/>
        <v>Friday</v>
      </c>
      <c r="AF3452" s="2">
        <v>0.67484953703703709</v>
      </c>
      <c r="AG3452" s="2">
        <f t="shared" si="485"/>
        <v>0.66666666666666663</v>
      </c>
      <c r="AH3452" t="s">
        <v>27</v>
      </c>
    </row>
    <row r="3453" spans="1:34" x14ac:dyDescent="0.2">
      <c r="A3453">
        <v>1358589</v>
      </c>
      <c r="B3453" t="s">
        <v>20</v>
      </c>
      <c r="C3453" t="s">
        <v>28</v>
      </c>
      <c r="D3453" t="s">
        <v>22</v>
      </c>
      <c r="E3453">
        <v>53211</v>
      </c>
      <c r="F3453" t="s">
        <v>23</v>
      </c>
      <c r="G3453" t="s">
        <v>24</v>
      </c>
      <c r="H3453">
        <v>46</v>
      </c>
      <c r="I3453" t="s">
        <v>44</v>
      </c>
      <c r="J3453">
        <f>VLOOKUP(I3453,[1]Key!$A$1:$C$72,2,FALSE)</f>
        <v>43.045712999999999</v>
      </c>
      <c r="K3453">
        <f>VLOOKUP(I3453,[1]Key!$A$1:$C$72,3,FALSE)</f>
        <v>-87.899756999999994</v>
      </c>
      <c r="L3453" t="s">
        <v>54</v>
      </c>
      <c r="M3453">
        <f>VLOOKUP(L3453,[1]Key!$A$1:$C$72,2,FALSE)</f>
        <v>43.046570000000003</v>
      </c>
      <c r="N3453">
        <f>VLOOKUP(L3453,[1]Key!$A$1:$C$72,3,FALSE)</f>
        <v>-87.908720000000002</v>
      </c>
      <c r="O3453">
        <v>7</v>
      </c>
      <c r="P3453">
        <v>0</v>
      </c>
      <c r="Q3453">
        <v>1.1000000000000001</v>
      </c>
      <c r="R3453">
        <v>1</v>
      </c>
      <c r="S3453">
        <v>42</v>
      </c>
      <c r="T3453">
        <f t="shared" si="477"/>
        <v>-1</v>
      </c>
      <c r="U3453" s="1">
        <v>42769</v>
      </c>
      <c r="V3453" s="13">
        <f t="shared" si="478"/>
        <v>42767</v>
      </c>
      <c r="W3453" s="14">
        <f t="shared" si="479"/>
        <v>42769</v>
      </c>
      <c r="X3453" s="1" t="str">
        <f t="shared" si="480"/>
        <v>Friday</v>
      </c>
      <c r="Y3453" s="2">
        <v>0.7379282407407407</v>
      </c>
      <c r="Z3453" s="2">
        <f t="shared" si="481"/>
        <v>0.75</v>
      </c>
      <c r="AA3453">
        <f>1</f>
        <v>1</v>
      </c>
      <c r="AB3453" s="1">
        <v>42769</v>
      </c>
      <c r="AC3453" s="13">
        <f t="shared" si="482"/>
        <v>42767</v>
      </c>
      <c r="AD3453" s="14">
        <f t="shared" si="483"/>
        <v>42769</v>
      </c>
      <c r="AE3453" s="1" t="str">
        <f t="shared" si="484"/>
        <v>Friday</v>
      </c>
      <c r="AF3453" s="2">
        <v>0.74284722222222221</v>
      </c>
      <c r="AG3453" s="2">
        <f t="shared" si="485"/>
        <v>0.75</v>
      </c>
      <c r="AH3453" t="s">
        <v>27</v>
      </c>
    </row>
    <row r="3454" spans="1:34" x14ac:dyDescent="0.2">
      <c r="A3454">
        <v>1017964</v>
      </c>
      <c r="B3454" t="s">
        <v>20</v>
      </c>
      <c r="C3454" t="s">
        <v>28</v>
      </c>
      <c r="D3454" t="s">
        <v>22</v>
      </c>
      <c r="E3454">
        <v>53202</v>
      </c>
      <c r="F3454" t="s">
        <v>23</v>
      </c>
      <c r="G3454" t="s">
        <v>24</v>
      </c>
      <c r="H3454">
        <v>993</v>
      </c>
      <c r="I3454" t="s">
        <v>68</v>
      </c>
      <c r="J3454">
        <f>VLOOKUP(I3454,[1]Key!$A$1:$C$72,2,FALSE)</f>
        <v>43.04804</v>
      </c>
      <c r="K3454">
        <f>VLOOKUP(I3454,[1]Key!$A$1:$C$72,3,FALSE)</f>
        <v>-87.896720000000002</v>
      </c>
      <c r="L3454" t="s">
        <v>80</v>
      </c>
      <c r="M3454">
        <f>VLOOKUP(L3454,[1]Key!$A$1:$C$72,2,FALSE)</f>
        <v>43.052460000000004</v>
      </c>
      <c r="N3454">
        <f>VLOOKUP(L3454,[1]Key!$A$1:$C$72,3,FALSE)</f>
        <v>-87.891000000000005</v>
      </c>
      <c r="O3454">
        <v>4</v>
      </c>
      <c r="P3454">
        <v>0</v>
      </c>
      <c r="Q3454">
        <v>0.6</v>
      </c>
      <c r="R3454">
        <v>0.6</v>
      </c>
      <c r="S3454">
        <v>24</v>
      </c>
      <c r="T3454">
        <f t="shared" si="477"/>
        <v>-1</v>
      </c>
      <c r="U3454" s="1">
        <v>42769</v>
      </c>
      <c r="V3454" s="13">
        <f t="shared" si="478"/>
        <v>42767</v>
      </c>
      <c r="W3454" s="14">
        <f t="shared" si="479"/>
        <v>42769</v>
      </c>
      <c r="X3454" s="1" t="str">
        <f t="shared" si="480"/>
        <v>Friday</v>
      </c>
      <c r="Y3454" s="2">
        <v>0.74668981481481478</v>
      </c>
      <c r="Z3454" s="2">
        <f t="shared" si="481"/>
        <v>0.75</v>
      </c>
      <c r="AA3454">
        <f>1</f>
        <v>1</v>
      </c>
      <c r="AB3454" s="1">
        <v>42769</v>
      </c>
      <c r="AC3454" s="13">
        <f t="shared" si="482"/>
        <v>42767</v>
      </c>
      <c r="AD3454" s="14">
        <f t="shared" si="483"/>
        <v>42769</v>
      </c>
      <c r="AE3454" s="1" t="str">
        <f t="shared" si="484"/>
        <v>Friday</v>
      </c>
      <c r="AF3454" s="2">
        <v>0.74960648148148146</v>
      </c>
      <c r="AG3454" s="2">
        <f t="shared" si="485"/>
        <v>0.75</v>
      </c>
      <c r="AH3454" t="s">
        <v>27</v>
      </c>
    </row>
    <row r="3455" spans="1:34" x14ac:dyDescent="0.2">
      <c r="A3455">
        <v>1328721</v>
      </c>
      <c r="B3455" t="s">
        <v>20</v>
      </c>
      <c r="C3455" t="s">
        <v>28</v>
      </c>
      <c r="D3455" t="s">
        <v>22</v>
      </c>
      <c r="E3455">
        <v>53207</v>
      </c>
      <c r="F3455" t="s">
        <v>23</v>
      </c>
      <c r="G3455" t="s">
        <v>24</v>
      </c>
      <c r="H3455">
        <v>45</v>
      </c>
      <c r="I3455" t="s">
        <v>82</v>
      </c>
      <c r="J3455">
        <f>VLOOKUP(I3455,[1]Key!$A$1:$C$72,2,FALSE)</f>
        <v>43.026229999999998</v>
      </c>
      <c r="K3455">
        <f>VLOOKUP(I3455,[1]Key!$A$1:$C$72,3,FALSE)</f>
        <v>-87.912809999999993</v>
      </c>
      <c r="L3455" t="s">
        <v>38</v>
      </c>
      <c r="M3455">
        <f>VLOOKUP(L3455,[1]Key!$A$1:$C$72,2,FALSE)</f>
        <v>43.004728999999998</v>
      </c>
      <c r="N3455">
        <f>VLOOKUP(L3455,[1]Key!$A$1:$C$72,3,FALSE)</f>
        <v>-87.905463999999995</v>
      </c>
      <c r="O3455">
        <v>12</v>
      </c>
      <c r="P3455">
        <v>0</v>
      </c>
      <c r="Q3455">
        <v>1.8</v>
      </c>
      <c r="R3455">
        <v>1.7</v>
      </c>
      <c r="S3455">
        <v>72</v>
      </c>
      <c r="T3455">
        <f t="shared" si="477"/>
        <v>-1</v>
      </c>
      <c r="U3455" s="1">
        <v>42769</v>
      </c>
      <c r="V3455" s="13">
        <f t="shared" si="478"/>
        <v>42767</v>
      </c>
      <c r="W3455" s="14">
        <f t="shared" si="479"/>
        <v>42769</v>
      </c>
      <c r="X3455" s="1" t="str">
        <f t="shared" si="480"/>
        <v>Friday</v>
      </c>
      <c r="Y3455" s="2">
        <v>0.84858796296296291</v>
      </c>
      <c r="Z3455" s="2">
        <f t="shared" si="481"/>
        <v>0.83333333333333326</v>
      </c>
      <c r="AA3455">
        <f>1</f>
        <v>1</v>
      </c>
      <c r="AB3455" s="1">
        <v>42769</v>
      </c>
      <c r="AC3455" s="13">
        <f t="shared" si="482"/>
        <v>42767</v>
      </c>
      <c r="AD3455" s="14">
        <f t="shared" si="483"/>
        <v>42769</v>
      </c>
      <c r="AE3455" s="1" t="str">
        <f t="shared" si="484"/>
        <v>Friday</v>
      </c>
      <c r="AF3455" s="2">
        <v>0.85666666666666658</v>
      </c>
      <c r="AG3455" s="2">
        <f t="shared" si="485"/>
        <v>0.875</v>
      </c>
      <c r="AH3455" t="s">
        <v>27</v>
      </c>
    </row>
    <row r="3456" spans="1:34" x14ac:dyDescent="0.2">
      <c r="A3456">
        <v>1328721</v>
      </c>
      <c r="B3456" t="s">
        <v>20</v>
      </c>
      <c r="C3456" t="s">
        <v>28</v>
      </c>
      <c r="D3456" t="s">
        <v>22</v>
      </c>
      <c r="E3456">
        <v>53207</v>
      </c>
      <c r="F3456" t="s">
        <v>23</v>
      </c>
      <c r="G3456" t="s">
        <v>24</v>
      </c>
      <c r="H3456">
        <v>45</v>
      </c>
      <c r="I3456" t="s">
        <v>36</v>
      </c>
      <c r="J3456">
        <f>VLOOKUP(I3456,[1]Key!$A$1:$C$72,2,FALSE)</f>
        <v>43.038580000000003</v>
      </c>
      <c r="K3456">
        <f>VLOOKUP(I3456,[1]Key!$A$1:$C$72,3,FALSE)</f>
        <v>-87.90934</v>
      </c>
      <c r="L3456" t="s">
        <v>72</v>
      </c>
      <c r="M3456">
        <f>VLOOKUP(L3456,[1]Key!$A$1:$C$72,2,FALSE)</f>
        <v>43.02948</v>
      </c>
      <c r="N3456">
        <f>VLOOKUP(L3456,[1]Key!$A$1:$C$72,3,FALSE)</f>
        <v>-87.912819999999996</v>
      </c>
      <c r="O3456">
        <v>6</v>
      </c>
      <c r="P3456">
        <v>0</v>
      </c>
      <c r="Q3456">
        <v>0.9</v>
      </c>
      <c r="R3456">
        <v>0.9</v>
      </c>
      <c r="S3456">
        <v>36</v>
      </c>
      <c r="T3456">
        <f t="shared" si="477"/>
        <v>-1</v>
      </c>
      <c r="U3456" s="1">
        <v>42770</v>
      </c>
      <c r="V3456" s="13">
        <f t="shared" si="478"/>
        <v>42767</v>
      </c>
      <c r="W3456" s="14">
        <f t="shared" si="479"/>
        <v>42770</v>
      </c>
      <c r="X3456" s="1" t="str">
        <f t="shared" si="480"/>
        <v>Saturday</v>
      </c>
      <c r="Y3456" s="2">
        <v>0.50753472222222229</v>
      </c>
      <c r="Z3456" s="2">
        <f t="shared" si="481"/>
        <v>0.5</v>
      </c>
      <c r="AA3456">
        <f>1</f>
        <v>1</v>
      </c>
      <c r="AB3456" s="1">
        <v>42770</v>
      </c>
      <c r="AC3456" s="13">
        <f t="shared" si="482"/>
        <v>42767</v>
      </c>
      <c r="AD3456" s="14">
        <f t="shared" si="483"/>
        <v>42770</v>
      </c>
      <c r="AE3456" s="1" t="str">
        <f t="shared" si="484"/>
        <v>Saturday</v>
      </c>
      <c r="AF3456" s="2">
        <v>0.51163194444444449</v>
      </c>
      <c r="AG3456" s="2">
        <f t="shared" si="485"/>
        <v>0.5</v>
      </c>
      <c r="AH3456" t="s">
        <v>27</v>
      </c>
    </row>
    <row r="3457" spans="1:34" x14ac:dyDescent="0.2">
      <c r="A3457">
        <v>825934</v>
      </c>
      <c r="B3457" t="s">
        <v>20</v>
      </c>
      <c r="C3457" t="s">
        <v>28</v>
      </c>
      <c r="D3457" t="s">
        <v>22</v>
      </c>
      <c r="E3457">
        <v>53208</v>
      </c>
      <c r="F3457" t="s">
        <v>23</v>
      </c>
      <c r="G3457" t="s">
        <v>24</v>
      </c>
      <c r="H3457">
        <v>5528</v>
      </c>
      <c r="I3457" t="s">
        <v>55</v>
      </c>
      <c r="J3457">
        <f>VLOOKUP(I3457,[1]Key!$A$1:$C$72,2,FALSE)</f>
        <v>43.060839999999999</v>
      </c>
      <c r="K3457">
        <f>VLOOKUP(I3457,[1]Key!$A$1:$C$72,3,FALSE)</f>
        <v>-88.001940000000005</v>
      </c>
      <c r="L3457" t="s">
        <v>56</v>
      </c>
      <c r="M3457">
        <f>VLOOKUP(L3457,[1]Key!$A$1:$C$72,2,FALSE)</f>
        <v>43.059550000000002</v>
      </c>
      <c r="N3457">
        <f>VLOOKUP(L3457,[1]Key!$A$1:$C$72,3,FALSE)</f>
        <v>-88.008840000000006</v>
      </c>
      <c r="O3457">
        <v>7</v>
      </c>
      <c r="P3457">
        <v>0</v>
      </c>
      <c r="Q3457">
        <v>1.1000000000000001</v>
      </c>
      <c r="R3457">
        <v>1</v>
      </c>
      <c r="S3457">
        <v>42</v>
      </c>
      <c r="T3457">
        <f t="shared" si="477"/>
        <v>-1</v>
      </c>
      <c r="U3457" s="1">
        <v>42770</v>
      </c>
      <c r="V3457" s="13">
        <f t="shared" si="478"/>
        <v>42767</v>
      </c>
      <c r="W3457" s="14">
        <f t="shared" si="479"/>
        <v>42770</v>
      </c>
      <c r="X3457" s="1" t="str">
        <f t="shared" si="480"/>
        <v>Saturday</v>
      </c>
      <c r="Y3457" s="2">
        <v>0.71487268518518521</v>
      </c>
      <c r="Z3457" s="2">
        <f t="shared" si="481"/>
        <v>0.70833333333333326</v>
      </c>
      <c r="AA3457">
        <f>1</f>
        <v>1</v>
      </c>
      <c r="AB3457" s="1">
        <v>42770</v>
      </c>
      <c r="AC3457" s="13">
        <f t="shared" si="482"/>
        <v>42767</v>
      </c>
      <c r="AD3457" s="14">
        <f t="shared" si="483"/>
        <v>42770</v>
      </c>
      <c r="AE3457" s="1" t="str">
        <f t="shared" si="484"/>
        <v>Saturday</v>
      </c>
      <c r="AF3457" s="2">
        <v>0.71993055555555552</v>
      </c>
      <c r="AG3457" s="2">
        <f t="shared" si="485"/>
        <v>0.70833333333333326</v>
      </c>
      <c r="AH3457" t="s">
        <v>27</v>
      </c>
    </row>
    <row r="3458" spans="1:34" x14ac:dyDescent="0.2">
      <c r="A3458">
        <v>1474966</v>
      </c>
      <c r="B3458" t="s">
        <v>20</v>
      </c>
      <c r="C3458" t="s">
        <v>28</v>
      </c>
      <c r="D3458" t="s">
        <v>22</v>
      </c>
      <c r="E3458">
        <v>53202</v>
      </c>
      <c r="F3458" t="s">
        <v>23</v>
      </c>
      <c r="G3458" t="s">
        <v>24</v>
      </c>
      <c r="H3458">
        <v>190</v>
      </c>
      <c r="I3458" t="s">
        <v>44</v>
      </c>
      <c r="J3458">
        <f>VLOOKUP(I3458,[1]Key!$A$1:$C$72,2,FALSE)</f>
        <v>43.045712999999999</v>
      </c>
      <c r="K3458">
        <f>VLOOKUP(I3458,[1]Key!$A$1:$C$72,3,FALSE)</f>
        <v>-87.899756999999994</v>
      </c>
      <c r="L3458" t="s">
        <v>44</v>
      </c>
      <c r="M3458">
        <f>VLOOKUP(L3458,[1]Key!$A$1:$C$72,2,FALSE)</f>
        <v>43.045712999999999</v>
      </c>
      <c r="N3458">
        <f>VLOOKUP(L3458,[1]Key!$A$1:$C$72,3,FALSE)</f>
        <v>-87.899756999999994</v>
      </c>
      <c r="O3458">
        <v>17</v>
      </c>
      <c r="P3458">
        <v>0</v>
      </c>
      <c r="Q3458">
        <v>2.6</v>
      </c>
      <c r="R3458">
        <v>2.4</v>
      </c>
      <c r="S3458">
        <v>102</v>
      </c>
      <c r="T3458">
        <f t="shared" ref="T3458:T3521" si="486">-1</f>
        <v>-1</v>
      </c>
      <c r="U3458" s="1">
        <v>42770</v>
      </c>
      <c r="V3458" s="13">
        <f t="shared" ref="V3458:V3521" si="487">DATE(YEAR(U3458), MONTH(U3458), 1)</f>
        <v>42767</v>
      </c>
      <c r="W3458" s="14">
        <f t="shared" ref="W3458:W3521" si="488">U3458</f>
        <v>42770</v>
      </c>
      <c r="X3458" s="1" t="str">
        <f t="shared" ref="X3458:X3521" si="489">TEXT(W3458,"dddd")</f>
        <v>Saturday</v>
      </c>
      <c r="Y3458" s="2">
        <v>0.74365740740740749</v>
      </c>
      <c r="Z3458" s="2">
        <f t="shared" ref="Z3458:Z3521" si="490">MROUND(Y3458, "1:00")</f>
        <v>0.75</v>
      </c>
      <c r="AA3458">
        <f>1</f>
        <v>1</v>
      </c>
      <c r="AB3458" s="1">
        <v>42770</v>
      </c>
      <c r="AC3458" s="13">
        <f t="shared" ref="AC3458:AC3521" si="491">DATE(YEAR(AB3458), MONTH(AB3458), 1)</f>
        <v>42767</v>
      </c>
      <c r="AD3458" s="14">
        <f t="shared" ref="AD3458:AD3521" si="492">AB3458</f>
        <v>42770</v>
      </c>
      <c r="AE3458" s="1" t="str">
        <f t="shared" ref="AE3458:AE3521" si="493">TEXT(AD3458,"dddd")</f>
        <v>Saturday</v>
      </c>
      <c r="AF3458" s="2">
        <v>0.75525462962962964</v>
      </c>
      <c r="AG3458" s="2">
        <f t="shared" ref="AG3458:AG3521" si="494">MROUND(AF3458, "1:00")</f>
        <v>0.75</v>
      </c>
      <c r="AH3458" t="s">
        <v>35</v>
      </c>
    </row>
    <row r="3459" spans="1:34" x14ac:dyDescent="0.2">
      <c r="A3459">
        <v>1344495</v>
      </c>
      <c r="B3459" t="s">
        <v>20</v>
      </c>
      <c r="C3459" t="s">
        <v>112</v>
      </c>
      <c r="D3459" t="s">
        <v>22</v>
      </c>
      <c r="E3459">
        <v>53144</v>
      </c>
      <c r="F3459" t="s">
        <v>23</v>
      </c>
      <c r="G3459" t="s">
        <v>24</v>
      </c>
      <c r="H3459">
        <v>11096</v>
      </c>
      <c r="I3459" t="s">
        <v>76</v>
      </c>
      <c r="J3459">
        <f>VLOOKUP(I3459,[1]Key!$A$1:$C$72,2,FALSE)</f>
        <v>43.063749000000001</v>
      </c>
      <c r="K3459">
        <f>VLOOKUP(I3459,[1]Key!$A$1:$C$72,3,FALSE)</f>
        <v>-87.887962999999999</v>
      </c>
      <c r="L3459" t="s">
        <v>78</v>
      </c>
      <c r="M3459">
        <f>VLOOKUP(L3459,[1]Key!$A$1:$C$72,2,FALSE)</f>
        <v>43.060250000000003</v>
      </c>
      <c r="N3459">
        <f>VLOOKUP(L3459,[1]Key!$A$1:$C$72,3,FALSE)</f>
        <v>-87.892169999999993</v>
      </c>
      <c r="O3459">
        <v>5</v>
      </c>
      <c r="P3459">
        <v>0</v>
      </c>
      <c r="Q3459">
        <v>0.8</v>
      </c>
      <c r="R3459">
        <v>0.7</v>
      </c>
      <c r="S3459">
        <v>30</v>
      </c>
      <c r="T3459">
        <f t="shared" si="486"/>
        <v>-1</v>
      </c>
      <c r="U3459" s="1">
        <v>42770</v>
      </c>
      <c r="V3459" s="13">
        <f t="shared" si="487"/>
        <v>42767</v>
      </c>
      <c r="W3459" s="14">
        <f t="shared" si="488"/>
        <v>42770</v>
      </c>
      <c r="X3459" s="1" t="str">
        <f t="shared" si="489"/>
        <v>Saturday</v>
      </c>
      <c r="Y3459" s="2">
        <v>0.97385416666666658</v>
      </c>
      <c r="Z3459" s="2">
        <f t="shared" si="490"/>
        <v>0.95833333333333326</v>
      </c>
      <c r="AA3459">
        <f>1</f>
        <v>1</v>
      </c>
      <c r="AB3459" s="1">
        <v>42770</v>
      </c>
      <c r="AC3459" s="13">
        <f t="shared" si="491"/>
        <v>42767</v>
      </c>
      <c r="AD3459" s="14">
        <f t="shared" si="492"/>
        <v>42770</v>
      </c>
      <c r="AE3459" s="1" t="str">
        <f t="shared" si="493"/>
        <v>Saturday</v>
      </c>
      <c r="AF3459" s="2">
        <v>0.97723379629629636</v>
      </c>
      <c r="AG3459" s="2">
        <f t="shared" si="494"/>
        <v>0.95833333333333326</v>
      </c>
      <c r="AH3459" t="s">
        <v>27</v>
      </c>
    </row>
    <row r="3460" spans="1:34" x14ac:dyDescent="0.2">
      <c r="A3460">
        <v>1379329</v>
      </c>
      <c r="B3460" t="s">
        <v>20</v>
      </c>
      <c r="C3460" t="s">
        <v>28</v>
      </c>
      <c r="D3460" t="s">
        <v>22</v>
      </c>
      <c r="E3460">
        <v>53233</v>
      </c>
      <c r="F3460" t="s">
        <v>23</v>
      </c>
      <c r="G3460" t="s">
        <v>24</v>
      </c>
      <c r="H3460">
        <v>11080</v>
      </c>
      <c r="I3460" t="s">
        <v>44</v>
      </c>
      <c r="J3460">
        <f>VLOOKUP(I3460,[1]Key!$A$1:$C$72,2,FALSE)</f>
        <v>43.045712999999999</v>
      </c>
      <c r="K3460">
        <f>VLOOKUP(I3460,[1]Key!$A$1:$C$72,3,FALSE)</f>
        <v>-87.899756999999994</v>
      </c>
      <c r="L3460" t="s">
        <v>65</v>
      </c>
      <c r="M3460">
        <f>VLOOKUP(L3460,[1]Key!$A$1:$C$72,2,FALSE)</f>
        <v>43.060786</v>
      </c>
      <c r="N3460">
        <f>VLOOKUP(L3460,[1]Key!$A$1:$C$72,3,FALSE)</f>
        <v>-87.883825999999999</v>
      </c>
      <c r="O3460">
        <v>6</v>
      </c>
      <c r="P3460">
        <v>0</v>
      </c>
      <c r="Q3460">
        <v>0.9</v>
      </c>
      <c r="R3460">
        <v>0.9</v>
      </c>
      <c r="S3460">
        <v>36</v>
      </c>
      <c r="T3460">
        <f t="shared" si="486"/>
        <v>-1</v>
      </c>
      <c r="U3460" s="1">
        <v>42771</v>
      </c>
      <c r="V3460" s="13">
        <f t="shared" si="487"/>
        <v>42767</v>
      </c>
      <c r="W3460" s="14">
        <f t="shared" si="488"/>
        <v>42771</v>
      </c>
      <c r="X3460" s="1" t="str">
        <f t="shared" si="489"/>
        <v>Sunday</v>
      </c>
      <c r="Y3460" s="2">
        <v>0.28060185185185188</v>
      </c>
      <c r="Z3460" s="2">
        <f t="shared" si="490"/>
        <v>0.29166666666666663</v>
      </c>
      <c r="AA3460">
        <f>1</f>
        <v>1</v>
      </c>
      <c r="AB3460" s="1">
        <v>42771</v>
      </c>
      <c r="AC3460" s="13">
        <f t="shared" si="491"/>
        <v>42767</v>
      </c>
      <c r="AD3460" s="14">
        <f t="shared" si="492"/>
        <v>42771</v>
      </c>
      <c r="AE3460" s="1" t="str">
        <f t="shared" si="493"/>
        <v>Sunday</v>
      </c>
      <c r="AF3460" s="2">
        <v>0.28512731481481485</v>
      </c>
      <c r="AG3460" s="2">
        <f t="shared" si="494"/>
        <v>0.29166666666666663</v>
      </c>
      <c r="AH3460" t="s">
        <v>27</v>
      </c>
    </row>
    <row r="3461" spans="1:34" x14ac:dyDescent="0.2">
      <c r="A3461">
        <v>1251108</v>
      </c>
      <c r="B3461" t="s">
        <v>20</v>
      </c>
      <c r="C3461" t="s">
        <v>110</v>
      </c>
      <c r="D3461" t="s">
        <v>22</v>
      </c>
      <c r="E3461">
        <v>54913</v>
      </c>
      <c r="F3461" t="s">
        <v>23</v>
      </c>
      <c r="G3461" t="s">
        <v>97</v>
      </c>
      <c r="H3461">
        <v>145</v>
      </c>
      <c r="I3461" t="s">
        <v>81</v>
      </c>
      <c r="J3461">
        <f>VLOOKUP(I3461,[1]Key!$A$1:$C$72,2,FALSE)</f>
        <v>43.06033</v>
      </c>
      <c r="K3461">
        <f>VLOOKUP(I3461,[1]Key!$A$1:$C$72,3,FALSE)</f>
        <v>-87.89546</v>
      </c>
      <c r="L3461" t="s">
        <v>78</v>
      </c>
      <c r="M3461">
        <f>VLOOKUP(L3461,[1]Key!$A$1:$C$72,2,FALSE)</f>
        <v>43.060250000000003</v>
      </c>
      <c r="N3461">
        <f>VLOOKUP(L3461,[1]Key!$A$1:$C$72,3,FALSE)</f>
        <v>-87.892169999999993</v>
      </c>
      <c r="O3461">
        <v>2</v>
      </c>
      <c r="P3461">
        <v>0</v>
      </c>
      <c r="Q3461">
        <v>0.3</v>
      </c>
      <c r="R3461">
        <v>0.3</v>
      </c>
      <c r="S3461">
        <v>12</v>
      </c>
      <c r="T3461">
        <f t="shared" si="486"/>
        <v>-1</v>
      </c>
      <c r="U3461" s="1">
        <v>42771</v>
      </c>
      <c r="V3461" s="13">
        <f t="shared" si="487"/>
        <v>42767</v>
      </c>
      <c r="W3461" s="14">
        <f t="shared" si="488"/>
        <v>42771</v>
      </c>
      <c r="X3461" s="1" t="str">
        <f t="shared" si="489"/>
        <v>Sunday</v>
      </c>
      <c r="Y3461" s="2">
        <v>0.50339120370370372</v>
      </c>
      <c r="Z3461" s="2">
        <f t="shared" si="490"/>
        <v>0.5</v>
      </c>
      <c r="AA3461">
        <f>1</f>
        <v>1</v>
      </c>
      <c r="AB3461" s="1">
        <v>42771</v>
      </c>
      <c r="AC3461" s="13">
        <f t="shared" si="491"/>
        <v>42767</v>
      </c>
      <c r="AD3461" s="14">
        <f t="shared" si="492"/>
        <v>42771</v>
      </c>
      <c r="AE3461" s="1" t="str">
        <f t="shared" si="493"/>
        <v>Sunday</v>
      </c>
      <c r="AF3461" s="2">
        <v>0.50424768518518526</v>
      </c>
      <c r="AG3461" s="2">
        <f t="shared" si="494"/>
        <v>0.5</v>
      </c>
      <c r="AH3461" t="s">
        <v>27</v>
      </c>
    </row>
    <row r="3462" spans="1:34" x14ac:dyDescent="0.2">
      <c r="A3462">
        <v>1224715</v>
      </c>
      <c r="B3462" t="s">
        <v>20</v>
      </c>
      <c r="C3462" t="s">
        <v>28</v>
      </c>
      <c r="D3462" t="s">
        <v>22</v>
      </c>
      <c r="E3462">
        <v>53212</v>
      </c>
      <c r="F3462" t="s">
        <v>23</v>
      </c>
      <c r="G3462" t="s">
        <v>24</v>
      </c>
      <c r="H3462">
        <v>11110</v>
      </c>
      <c r="I3462" t="s">
        <v>81</v>
      </c>
      <c r="J3462">
        <f>VLOOKUP(I3462,[1]Key!$A$1:$C$72,2,FALSE)</f>
        <v>43.06033</v>
      </c>
      <c r="K3462">
        <f>VLOOKUP(I3462,[1]Key!$A$1:$C$72,3,FALSE)</f>
        <v>-87.89546</v>
      </c>
      <c r="L3462" t="s">
        <v>61</v>
      </c>
      <c r="M3462">
        <f>VLOOKUP(L3462,[1]Key!$A$1:$C$72,2,FALSE)</f>
        <v>43.058619999999998</v>
      </c>
      <c r="N3462">
        <f>VLOOKUP(L3462,[1]Key!$A$1:$C$72,3,FALSE)</f>
        <v>-87.885319999999993</v>
      </c>
      <c r="O3462">
        <v>3</v>
      </c>
      <c r="P3462">
        <v>0</v>
      </c>
      <c r="Q3462">
        <v>0.5</v>
      </c>
      <c r="R3462">
        <v>0.4</v>
      </c>
      <c r="S3462">
        <v>18</v>
      </c>
      <c r="T3462">
        <f t="shared" si="486"/>
        <v>-1</v>
      </c>
      <c r="U3462" s="1">
        <v>42771</v>
      </c>
      <c r="V3462" s="13">
        <f t="shared" si="487"/>
        <v>42767</v>
      </c>
      <c r="W3462" s="14">
        <f t="shared" si="488"/>
        <v>42771</v>
      </c>
      <c r="X3462" s="1" t="str">
        <f t="shared" si="489"/>
        <v>Sunday</v>
      </c>
      <c r="Y3462" s="2">
        <v>0.59137731481481481</v>
      </c>
      <c r="Z3462" s="2">
        <f t="shared" si="490"/>
        <v>0.58333333333333326</v>
      </c>
      <c r="AA3462">
        <f>1</f>
        <v>1</v>
      </c>
      <c r="AB3462" s="1">
        <v>42771</v>
      </c>
      <c r="AC3462" s="13">
        <f t="shared" si="491"/>
        <v>42767</v>
      </c>
      <c r="AD3462" s="14">
        <f t="shared" si="492"/>
        <v>42771</v>
      </c>
      <c r="AE3462" s="1" t="str">
        <f t="shared" si="493"/>
        <v>Sunday</v>
      </c>
      <c r="AF3462" s="2">
        <v>0.59347222222222229</v>
      </c>
      <c r="AG3462" s="2">
        <f t="shared" si="494"/>
        <v>0.58333333333333326</v>
      </c>
      <c r="AH3462" t="s">
        <v>27</v>
      </c>
    </row>
    <row r="3463" spans="1:34" x14ac:dyDescent="0.2">
      <c r="A3463">
        <v>1255543</v>
      </c>
      <c r="B3463" t="s">
        <v>20</v>
      </c>
      <c r="C3463" t="s">
        <v>117</v>
      </c>
      <c r="D3463" t="s">
        <v>22</v>
      </c>
      <c r="E3463">
        <v>53105</v>
      </c>
      <c r="F3463" t="s">
        <v>23</v>
      </c>
      <c r="G3463" t="s">
        <v>97</v>
      </c>
      <c r="H3463">
        <v>88</v>
      </c>
      <c r="I3463" t="s">
        <v>81</v>
      </c>
      <c r="J3463">
        <f>VLOOKUP(I3463,[1]Key!$A$1:$C$72,2,FALSE)</f>
        <v>43.06033</v>
      </c>
      <c r="K3463">
        <f>VLOOKUP(I3463,[1]Key!$A$1:$C$72,3,FALSE)</f>
        <v>-87.89546</v>
      </c>
      <c r="L3463" t="s">
        <v>78</v>
      </c>
      <c r="M3463">
        <f>VLOOKUP(L3463,[1]Key!$A$1:$C$72,2,FALSE)</f>
        <v>43.060250000000003</v>
      </c>
      <c r="N3463">
        <f>VLOOKUP(L3463,[1]Key!$A$1:$C$72,3,FALSE)</f>
        <v>-87.892169999999993</v>
      </c>
      <c r="O3463">
        <v>1</v>
      </c>
      <c r="P3463">
        <v>0</v>
      </c>
      <c r="Q3463">
        <v>0.2</v>
      </c>
      <c r="R3463">
        <v>0.1</v>
      </c>
      <c r="S3463">
        <v>6</v>
      </c>
      <c r="T3463">
        <f t="shared" si="486"/>
        <v>-1</v>
      </c>
      <c r="U3463" s="1">
        <v>42771</v>
      </c>
      <c r="V3463" s="13">
        <f t="shared" si="487"/>
        <v>42767</v>
      </c>
      <c r="W3463" s="14">
        <f t="shared" si="488"/>
        <v>42771</v>
      </c>
      <c r="X3463" s="1" t="str">
        <f t="shared" si="489"/>
        <v>Sunday</v>
      </c>
      <c r="Y3463" s="2">
        <v>0.82038194444444434</v>
      </c>
      <c r="Z3463" s="2">
        <f t="shared" si="490"/>
        <v>0.83333333333333326</v>
      </c>
      <c r="AA3463">
        <f>1</f>
        <v>1</v>
      </c>
      <c r="AB3463" s="1">
        <v>42771</v>
      </c>
      <c r="AC3463" s="13">
        <f t="shared" si="491"/>
        <v>42767</v>
      </c>
      <c r="AD3463" s="14">
        <f t="shared" si="492"/>
        <v>42771</v>
      </c>
      <c r="AE3463" s="1" t="str">
        <f t="shared" si="493"/>
        <v>Sunday</v>
      </c>
      <c r="AF3463" s="2">
        <v>0.82122685185185185</v>
      </c>
      <c r="AG3463" s="2">
        <f t="shared" si="494"/>
        <v>0.83333333333333326</v>
      </c>
      <c r="AH3463" t="s">
        <v>27</v>
      </c>
    </row>
    <row r="3464" spans="1:34" x14ac:dyDescent="0.2">
      <c r="A3464">
        <v>1365846</v>
      </c>
      <c r="B3464" t="s">
        <v>20</v>
      </c>
      <c r="C3464" t="s">
        <v>100</v>
      </c>
      <c r="D3464" t="s">
        <v>22</v>
      </c>
      <c r="E3464">
        <v>53233</v>
      </c>
      <c r="F3464" t="s">
        <v>23</v>
      </c>
      <c r="G3464" t="s">
        <v>24</v>
      </c>
      <c r="H3464">
        <v>5513</v>
      </c>
      <c r="I3464" t="s">
        <v>36</v>
      </c>
      <c r="J3464">
        <f>VLOOKUP(I3464,[1]Key!$A$1:$C$72,2,FALSE)</f>
        <v>43.038580000000003</v>
      </c>
      <c r="K3464">
        <f>VLOOKUP(I3464,[1]Key!$A$1:$C$72,3,FALSE)</f>
        <v>-87.90934</v>
      </c>
      <c r="L3464" t="s">
        <v>36</v>
      </c>
      <c r="M3464">
        <f>VLOOKUP(L3464,[1]Key!$A$1:$C$72,2,FALSE)</f>
        <v>43.038580000000003</v>
      </c>
      <c r="N3464">
        <f>VLOOKUP(L3464,[1]Key!$A$1:$C$72,3,FALSE)</f>
        <v>-87.90934</v>
      </c>
      <c r="O3464">
        <v>1</v>
      </c>
      <c r="P3464">
        <v>0</v>
      </c>
      <c r="Q3464">
        <v>0.2</v>
      </c>
      <c r="R3464">
        <v>0.1</v>
      </c>
      <c r="S3464">
        <v>6</v>
      </c>
      <c r="T3464">
        <f t="shared" si="486"/>
        <v>-1</v>
      </c>
      <c r="U3464" s="1">
        <v>42771</v>
      </c>
      <c r="V3464" s="13">
        <f t="shared" si="487"/>
        <v>42767</v>
      </c>
      <c r="W3464" s="14">
        <f t="shared" si="488"/>
        <v>42771</v>
      </c>
      <c r="X3464" s="1" t="str">
        <f t="shared" si="489"/>
        <v>Sunday</v>
      </c>
      <c r="Y3464" s="2">
        <v>0.94378472222222232</v>
      </c>
      <c r="Z3464" s="2">
        <f t="shared" si="490"/>
        <v>0.95833333333333326</v>
      </c>
      <c r="AA3464">
        <f>1</f>
        <v>1</v>
      </c>
      <c r="AB3464" s="1">
        <v>42771</v>
      </c>
      <c r="AC3464" s="13">
        <f t="shared" si="491"/>
        <v>42767</v>
      </c>
      <c r="AD3464" s="14">
        <f t="shared" si="492"/>
        <v>42771</v>
      </c>
      <c r="AE3464" s="1" t="str">
        <f t="shared" si="493"/>
        <v>Sunday</v>
      </c>
      <c r="AF3464" s="2">
        <v>0.94459490740740737</v>
      </c>
      <c r="AG3464" s="2">
        <f t="shared" si="494"/>
        <v>0.95833333333333326</v>
      </c>
      <c r="AH3464" t="s">
        <v>35</v>
      </c>
    </row>
    <row r="3465" spans="1:34" x14ac:dyDescent="0.2">
      <c r="A3465">
        <v>1425087</v>
      </c>
      <c r="B3465" t="s">
        <v>20</v>
      </c>
      <c r="C3465" t="s">
        <v>96</v>
      </c>
      <c r="D3465" t="s">
        <v>22</v>
      </c>
      <c r="E3465">
        <v>53212</v>
      </c>
      <c r="F3465" t="s">
        <v>23</v>
      </c>
      <c r="G3465" t="s">
        <v>24</v>
      </c>
      <c r="H3465">
        <v>11168</v>
      </c>
      <c r="I3465" t="s">
        <v>39</v>
      </c>
      <c r="J3465">
        <f>VLOOKUP(I3465,[1]Key!$A$1:$C$72,2,FALSE)</f>
        <v>43.03913</v>
      </c>
      <c r="K3465">
        <f>VLOOKUP(I3465,[1]Key!$A$1:$C$72,3,FALSE)</f>
        <v>-87.916150000000002</v>
      </c>
      <c r="L3465" t="s">
        <v>81</v>
      </c>
      <c r="M3465">
        <f>VLOOKUP(L3465,[1]Key!$A$1:$C$72,2,FALSE)</f>
        <v>43.06033</v>
      </c>
      <c r="N3465">
        <f>VLOOKUP(L3465,[1]Key!$A$1:$C$72,3,FALSE)</f>
        <v>-87.89546</v>
      </c>
      <c r="O3465">
        <v>13</v>
      </c>
      <c r="P3465">
        <v>0</v>
      </c>
      <c r="Q3465">
        <v>2</v>
      </c>
      <c r="R3465">
        <v>1.9</v>
      </c>
      <c r="S3465">
        <v>78</v>
      </c>
      <c r="T3465">
        <f t="shared" si="486"/>
        <v>-1</v>
      </c>
      <c r="U3465" s="1">
        <v>42771</v>
      </c>
      <c r="V3465" s="13">
        <f t="shared" si="487"/>
        <v>42767</v>
      </c>
      <c r="W3465" s="14">
        <f t="shared" si="488"/>
        <v>42771</v>
      </c>
      <c r="X3465" s="1" t="str">
        <f t="shared" si="489"/>
        <v>Sunday</v>
      </c>
      <c r="Y3465" s="2">
        <v>0.97189814814814823</v>
      </c>
      <c r="Z3465" s="2">
        <f t="shared" si="490"/>
        <v>0.95833333333333326</v>
      </c>
      <c r="AA3465">
        <f>1</f>
        <v>1</v>
      </c>
      <c r="AB3465" s="1">
        <v>42771</v>
      </c>
      <c r="AC3465" s="13">
        <f t="shared" si="491"/>
        <v>42767</v>
      </c>
      <c r="AD3465" s="14">
        <f t="shared" si="492"/>
        <v>42771</v>
      </c>
      <c r="AE3465" s="1" t="str">
        <f t="shared" si="493"/>
        <v>Sunday</v>
      </c>
      <c r="AF3465" s="2">
        <v>0.98077546296296303</v>
      </c>
      <c r="AG3465" s="2">
        <f t="shared" si="494"/>
        <v>1</v>
      </c>
      <c r="AH3465" t="s">
        <v>27</v>
      </c>
    </row>
    <row r="3466" spans="1:34" x14ac:dyDescent="0.2">
      <c r="A3466">
        <v>698084</v>
      </c>
      <c r="B3466" t="s">
        <v>20</v>
      </c>
      <c r="C3466" t="s">
        <v>28</v>
      </c>
      <c r="D3466" t="s">
        <v>22</v>
      </c>
      <c r="E3466">
        <v>53204</v>
      </c>
      <c r="F3466" t="s">
        <v>23</v>
      </c>
      <c r="G3466" t="s">
        <v>24</v>
      </c>
      <c r="H3466">
        <v>5563</v>
      </c>
      <c r="I3466" t="s">
        <v>40</v>
      </c>
      <c r="J3466">
        <f>VLOOKUP(I3466,[1]Key!$A$1:$C$72,2,FALSE)</f>
        <v>43.031480000000002</v>
      </c>
      <c r="K3466">
        <f>VLOOKUP(I3466,[1]Key!$A$1:$C$72,3,FALSE)</f>
        <v>-87.908169999999998</v>
      </c>
      <c r="L3466" t="s">
        <v>36</v>
      </c>
      <c r="M3466">
        <f>VLOOKUP(L3466,[1]Key!$A$1:$C$72,2,FALSE)</f>
        <v>43.038580000000003</v>
      </c>
      <c r="N3466">
        <f>VLOOKUP(L3466,[1]Key!$A$1:$C$72,3,FALSE)</f>
        <v>-87.90934</v>
      </c>
      <c r="O3466">
        <v>5</v>
      </c>
      <c r="P3466">
        <v>0</v>
      </c>
      <c r="Q3466">
        <v>0.8</v>
      </c>
      <c r="R3466">
        <v>0.7</v>
      </c>
      <c r="S3466">
        <v>30</v>
      </c>
      <c r="T3466">
        <f t="shared" si="486"/>
        <v>-1</v>
      </c>
      <c r="U3466" s="1">
        <v>42772</v>
      </c>
      <c r="V3466" s="13">
        <f t="shared" si="487"/>
        <v>42767</v>
      </c>
      <c r="W3466" s="14">
        <f t="shared" si="488"/>
        <v>42772</v>
      </c>
      <c r="X3466" s="1" t="str">
        <f t="shared" si="489"/>
        <v>Monday</v>
      </c>
      <c r="Y3466" s="2">
        <v>0.33045138888888886</v>
      </c>
      <c r="Z3466" s="2">
        <f t="shared" si="490"/>
        <v>0.33333333333333331</v>
      </c>
      <c r="AA3466">
        <f>1</f>
        <v>1</v>
      </c>
      <c r="AB3466" s="1">
        <v>42772</v>
      </c>
      <c r="AC3466" s="13">
        <f t="shared" si="491"/>
        <v>42767</v>
      </c>
      <c r="AD3466" s="14">
        <f t="shared" si="492"/>
        <v>42772</v>
      </c>
      <c r="AE3466" s="1" t="str">
        <f t="shared" si="493"/>
        <v>Monday</v>
      </c>
      <c r="AF3466" s="2">
        <v>0.33374999999999999</v>
      </c>
      <c r="AG3466" s="2">
        <f t="shared" si="494"/>
        <v>0.33333333333333331</v>
      </c>
      <c r="AH3466" t="s">
        <v>27</v>
      </c>
    </row>
    <row r="3467" spans="1:34" x14ac:dyDescent="0.2">
      <c r="A3467">
        <v>1435377</v>
      </c>
      <c r="B3467" t="s">
        <v>20</v>
      </c>
      <c r="C3467" t="s">
        <v>28</v>
      </c>
      <c r="D3467" t="s">
        <v>22</v>
      </c>
      <c r="E3467">
        <v>53233</v>
      </c>
      <c r="F3467" t="s">
        <v>23</v>
      </c>
      <c r="G3467" t="s">
        <v>24</v>
      </c>
      <c r="H3467">
        <v>86</v>
      </c>
      <c r="I3467" t="s">
        <v>47</v>
      </c>
      <c r="J3467">
        <f>VLOOKUP(I3467,[1]Key!$A$1:$C$72,2,FALSE)</f>
        <v>43.049230000000001</v>
      </c>
      <c r="K3467">
        <f>VLOOKUP(I3467,[1]Key!$A$1:$C$72,3,FALSE)</f>
        <v>-87.911940000000001</v>
      </c>
      <c r="L3467" t="s">
        <v>74</v>
      </c>
      <c r="M3467">
        <f>VLOOKUP(L3467,[1]Key!$A$1:$C$72,2,FALSE)</f>
        <v>43.040154000000001</v>
      </c>
      <c r="N3467">
        <f>VLOOKUP(L3467,[1]Key!$A$1:$C$72,3,FALSE)</f>
        <v>-87.932113000000001</v>
      </c>
      <c r="O3467">
        <v>11</v>
      </c>
      <c r="P3467">
        <v>0</v>
      </c>
      <c r="Q3467">
        <v>1.7</v>
      </c>
      <c r="R3467">
        <v>1.6</v>
      </c>
      <c r="S3467">
        <v>66</v>
      </c>
      <c r="T3467">
        <f t="shared" si="486"/>
        <v>-1</v>
      </c>
      <c r="U3467" s="1">
        <v>42772</v>
      </c>
      <c r="V3467" s="13">
        <f t="shared" si="487"/>
        <v>42767</v>
      </c>
      <c r="W3467" s="14">
        <f t="shared" si="488"/>
        <v>42772</v>
      </c>
      <c r="X3467" s="1" t="str">
        <f t="shared" si="489"/>
        <v>Monday</v>
      </c>
      <c r="Y3467" s="2">
        <v>0.50614583333333341</v>
      </c>
      <c r="Z3467" s="2">
        <f t="shared" si="490"/>
        <v>0.5</v>
      </c>
      <c r="AA3467">
        <f>1</f>
        <v>1</v>
      </c>
      <c r="AB3467" s="1">
        <v>42772</v>
      </c>
      <c r="AC3467" s="13">
        <f t="shared" si="491"/>
        <v>42767</v>
      </c>
      <c r="AD3467" s="14">
        <f t="shared" si="492"/>
        <v>42772</v>
      </c>
      <c r="AE3467" s="1" t="str">
        <f t="shared" si="493"/>
        <v>Monday</v>
      </c>
      <c r="AF3467" s="2">
        <v>0.51351851851851849</v>
      </c>
      <c r="AG3467" s="2">
        <f t="shared" si="494"/>
        <v>0.5</v>
      </c>
      <c r="AH3467" t="s">
        <v>27</v>
      </c>
    </row>
    <row r="3468" spans="1:34" x14ac:dyDescent="0.2">
      <c r="A3468">
        <v>1010620</v>
      </c>
      <c r="B3468" t="s">
        <v>20</v>
      </c>
      <c r="C3468" t="s">
        <v>28</v>
      </c>
      <c r="D3468" t="s">
        <v>22</v>
      </c>
      <c r="E3468">
        <v>53202</v>
      </c>
      <c r="F3468" t="s">
        <v>23</v>
      </c>
      <c r="G3468" t="s">
        <v>24</v>
      </c>
      <c r="H3468">
        <v>5487</v>
      </c>
      <c r="I3468" t="s">
        <v>67</v>
      </c>
      <c r="J3468">
        <f>VLOOKUP(I3468,[1]Key!$A$1:$C$72,2,FALSE)</f>
        <v>43.074890000000003</v>
      </c>
      <c r="K3468">
        <f>VLOOKUP(I3468,[1]Key!$A$1:$C$72,3,FALSE)</f>
        <v>-87.882810000000006</v>
      </c>
      <c r="L3468" t="s">
        <v>69</v>
      </c>
      <c r="M3468">
        <f>VLOOKUP(L3468,[1]Key!$A$1:$C$72,2,FALSE)</f>
        <v>43.048200000000001</v>
      </c>
      <c r="N3468">
        <f>VLOOKUP(L3468,[1]Key!$A$1:$C$72,3,FALSE)</f>
        <v>-87.900859999999994</v>
      </c>
      <c r="O3468">
        <v>15</v>
      </c>
      <c r="P3468">
        <v>0</v>
      </c>
      <c r="Q3468">
        <v>2.2999999999999998</v>
      </c>
      <c r="R3468">
        <v>2.1</v>
      </c>
      <c r="S3468">
        <v>90</v>
      </c>
      <c r="T3468">
        <f t="shared" si="486"/>
        <v>-1</v>
      </c>
      <c r="U3468" s="1">
        <v>42772</v>
      </c>
      <c r="V3468" s="13">
        <f t="shared" si="487"/>
        <v>42767</v>
      </c>
      <c r="W3468" s="14">
        <f t="shared" si="488"/>
        <v>42772</v>
      </c>
      <c r="X3468" s="1" t="str">
        <f t="shared" si="489"/>
        <v>Monday</v>
      </c>
      <c r="Y3468" s="2">
        <v>0.66515046296296299</v>
      </c>
      <c r="Z3468" s="2">
        <f t="shared" si="490"/>
        <v>0.66666666666666663</v>
      </c>
      <c r="AA3468">
        <f>1</f>
        <v>1</v>
      </c>
      <c r="AB3468" s="1">
        <v>42772</v>
      </c>
      <c r="AC3468" s="13">
        <f t="shared" si="491"/>
        <v>42767</v>
      </c>
      <c r="AD3468" s="14">
        <f t="shared" si="492"/>
        <v>42772</v>
      </c>
      <c r="AE3468" s="1" t="str">
        <f t="shared" si="493"/>
        <v>Monday</v>
      </c>
      <c r="AF3468" s="2">
        <v>0.67533564814814817</v>
      </c>
      <c r="AG3468" s="2">
        <f t="shared" si="494"/>
        <v>0.66666666666666663</v>
      </c>
      <c r="AH3468" t="s">
        <v>27</v>
      </c>
    </row>
    <row r="3469" spans="1:34" x14ac:dyDescent="0.2">
      <c r="A3469">
        <v>1489319</v>
      </c>
      <c r="B3469" t="s">
        <v>20</v>
      </c>
      <c r="C3469" t="s">
        <v>101</v>
      </c>
      <c r="D3469" t="s">
        <v>22</v>
      </c>
      <c r="E3469">
        <v>53045</v>
      </c>
      <c r="F3469" t="s">
        <v>23</v>
      </c>
      <c r="G3469" t="s">
        <v>24</v>
      </c>
      <c r="H3469">
        <v>242</v>
      </c>
      <c r="I3469" t="s">
        <v>67</v>
      </c>
      <c r="J3469">
        <f>VLOOKUP(I3469,[1]Key!$A$1:$C$72,2,FALSE)</f>
        <v>43.074890000000003</v>
      </c>
      <c r="K3469">
        <f>VLOOKUP(I3469,[1]Key!$A$1:$C$72,3,FALSE)</f>
        <v>-87.882810000000006</v>
      </c>
      <c r="L3469" t="s">
        <v>63</v>
      </c>
      <c r="M3469">
        <f>VLOOKUP(L3469,[1]Key!$A$1:$C$72,2,FALSE)</f>
        <v>43.078530000000001</v>
      </c>
      <c r="N3469">
        <f>VLOOKUP(L3469,[1]Key!$A$1:$C$72,3,FALSE)</f>
        <v>-87.882620000000003</v>
      </c>
      <c r="O3469">
        <v>59</v>
      </c>
      <c r="P3469">
        <v>0</v>
      </c>
      <c r="Q3469">
        <v>8.9</v>
      </c>
      <c r="R3469">
        <v>8.4</v>
      </c>
      <c r="S3469">
        <v>354</v>
      </c>
      <c r="T3469">
        <f t="shared" si="486"/>
        <v>-1</v>
      </c>
      <c r="U3469" s="1">
        <v>42772</v>
      </c>
      <c r="V3469" s="13">
        <f t="shared" si="487"/>
        <v>42767</v>
      </c>
      <c r="W3469" s="14">
        <f t="shared" si="488"/>
        <v>42772</v>
      </c>
      <c r="X3469" s="1" t="str">
        <f t="shared" si="489"/>
        <v>Monday</v>
      </c>
      <c r="Y3469" s="2">
        <v>0.71310185185185182</v>
      </c>
      <c r="Z3469" s="2">
        <f t="shared" si="490"/>
        <v>0.70833333333333326</v>
      </c>
      <c r="AA3469">
        <f>1</f>
        <v>1</v>
      </c>
      <c r="AB3469" s="1">
        <v>42772</v>
      </c>
      <c r="AC3469" s="13">
        <f t="shared" si="491"/>
        <v>42767</v>
      </c>
      <c r="AD3469" s="14">
        <f t="shared" si="492"/>
        <v>42772</v>
      </c>
      <c r="AE3469" s="1" t="str">
        <f t="shared" si="493"/>
        <v>Monday</v>
      </c>
      <c r="AF3469" s="2">
        <v>0.75413194444444442</v>
      </c>
      <c r="AG3469" s="2">
        <f t="shared" si="494"/>
        <v>0.75</v>
      </c>
      <c r="AH3469" t="s">
        <v>27</v>
      </c>
    </row>
    <row r="3470" spans="1:34" x14ac:dyDescent="0.2">
      <c r="A3470">
        <v>1328721</v>
      </c>
      <c r="B3470" t="s">
        <v>20</v>
      </c>
      <c r="C3470" t="s">
        <v>28</v>
      </c>
      <c r="D3470" t="s">
        <v>22</v>
      </c>
      <c r="E3470">
        <v>53207</v>
      </c>
      <c r="F3470" t="s">
        <v>23</v>
      </c>
      <c r="G3470" t="s">
        <v>24</v>
      </c>
      <c r="H3470">
        <v>45</v>
      </c>
      <c r="I3470" t="s">
        <v>82</v>
      </c>
      <c r="J3470">
        <f>VLOOKUP(I3470,[1]Key!$A$1:$C$72,2,FALSE)</f>
        <v>43.026229999999998</v>
      </c>
      <c r="K3470">
        <f>VLOOKUP(I3470,[1]Key!$A$1:$C$72,3,FALSE)</f>
        <v>-87.912809999999993</v>
      </c>
      <c r="L3470" t="s">
        <v>38</v>
      </c>
      <c r="M3470">
        <f>VLOOKUP(L3470,[1]Key!$A$1:$C$72,2,FALSE)</f>
        <v>43.004728999999998</v>
      </c>
      <c r="N3470">
        <f>VLOOKUP(L3470,[1]Key!$A$1:$C$72,3,FALSE)</f>
        <v>-87.905463999999995</v>
      </c>
      <c r="O3470">
        <v>10</v>
      </c>
      <c r="P3470">
        <v>0</v>
      </c>
      <c r="Q3470">
        <v>1.5</v>
      </c>
      <c r="R3470">
        <v>1.4</v>
      </c>
      <c r="S3470">
        <v>60</v>
      </c>
      <c r="T3470">
        <f t="shared" si="486"/>
        <v>-1</v>
      </c>
      <c r="U3470" s="1">
        <v>42772</v>
      </c>
      <c r="V3470" s="13">
        <f t="shared" si="487"/>
        <v>42767</v>
      </c>
      <c r="W3470" s="14">
        <f t="shared" si="488"/>
        <v>42772</v>
      </c>
      <c r="X3470" s="1" t="str">
        <f t="shared" si="489"/>
        <v>Monday</v>
      </c>
      <c r="Y3470" s="2">
        <v>0.77653935185185186</v>
      </c>
      <c r="Z3470" s="2">
        <f t="shared" si="490"/>
        <v>0.79166666666666663</v>
      </c>
      <c r="AA3470">
        <f>1</f>
        <v>1</v>
      </c>
      <c r="AB3470" s="1">
        <v>42772</v>
      </c>
      <c r="AC3470" s="13">
        <f t="shared" si="491"/>
        <v>42767</v>
      </c>
      <c r="AD3470" s="14">
        <f t="shared" si="492"/>
        <v>42772</v>
      </c>
      <c r="AE3470" s="1" t="str">
        <f t="shared" si="493"/>
        <v>Monday</v>
      </c>
      <c r="AF3470" s="2">
        <v>0.78333333333333333</v>
      </c>
      <c r="AG3470" s="2">
        <f t="shared" si="494"/>
        <v>0.79166666666666663</v>
      </c>
      <c r="AH3470" t="s">
        <v>27</v>
      </c>
    </row>
    <row r="3471" spans="1:34" x14ac:dyDescent="0.2">
      <c r="A3471">
        <v>1244268</v>
      </c>
      <c r="B3471" t="s">
        <v>20</v>
      </c>
      <c r="C3471" t="s">
        <v>102</v>
      </c>
      <c r="D3471" t="s">
        <v>22</v>
      </c>
      <c r="E3471">
        <v>53211</v>
      </c>
      <c r="F3471" t="s">
        <v>23</v>
      </c>
      <c r="G3471" t="s">
        <v>108</v>
      </c>
      <c r="H3471">
        <v>5476</v>
      </c>
      <c r="I3471" t="s">
        <v>63</v>
      </c>
      <c r="J3471">
        <f>VLOOKUP(I3471,[1]Key!$A$1:$C$72,2,FALSE)</f>
        <v>43.078530000000001</v>
      </c>
      <c r="K3471">
        <f>VLOOKUP(I3471,[1]Key!$A$1:$C$72,3,FALSE)</f>
        <v>-87.882620000000003</v>
      </c>
      <c r="L3471" t="s">
        <v>87</v>
      </c>
      <c r="M3471">
        <f>VLOOKUP(L3471,[1]Key!$A$1:$C$72,2,FALSE)</f>
        <v>43.077359999999999</v>
      </c>
      <c r="N3471">
        <f>VLOOKUP(L3471,[1]Key!$A$1:$C$72,3,FALSE)</f>
        <v>-87.880769999999998</v>
      </c>
      <c r="O3471">
        <v>9</v>
      </c>
      <c r="P3471">
        <v>2</v>
      </c>
      <c r="Q3471">
        <v>1.4</v>
      </c>
      <c r="R3471">
        <v>1.3</v>
      </c>
      <c r="S3471">
        <v>54</v>
      </c>
      <c r="T3471">
        <f t="shared" si="486"/>
        <v>-1</v>
      </c>
      <c r="U3471" s="1">
        <v>42772</v>
      </c>
      <c r="V3471" s="13">
        <f t="shared" si="487"/>
        <v>42767</v>
      </c>
      <c r="W3471" s="14">
        <f t="shared" si="488"/>
        <v>42772</v>
      </c>
      <c r="X3471" s="1" t="str">
        <f t="shared" si="489"/>
        <v>Monday</v>
      </c>
      <c r="Y3471" s="2">
        <v>0.78045138888888888</v>
      </c>
      <c r="Z3471" s="2">
        <f t="shared" si="490"/>
        <v>0.79166666666666663</v>
      </c>
      <c r="AA3471">
        <f>1</f>
        <v>1</v>
      </c>
      <c r="AB3471" s="1">
        <v>42772</v>
      </c>
      <c r="AC3471" s="13">
        <f t="shared" si="491"/>
        <v>42767</v>
      </c>
      <c r="AD3471" s="14">
        <f t="shared" si="492"/>
        <v>42772</v>
      </c>
      <c r="AE3471" s="1" t="str">
        <f t="shared" si="493"/>
        <v>Monday</v>
      </c>
      <c r="AF3471" s="2">
        <v>0.78619212962962959</v>
      </c>
      <c r="AG3471" s="2">
        <f t="shared" si="494"/>
        <v>0.79166666666666663</v>
      </c>
      <c r="AH3471" t="s">
        <v>27</v>
      </c>
    </row>
    <row r="3472" spans="1:34" x14ac:dyDescent="0.2">
      <c r="A3472">
        <v>1369902</v>
      </c>
      <c r="B3472" t="s">
        <v>20</v>
      </c>
      <c r="C3472" t="s">
        <v>28</v>
      </c>
      <c r="D3472" t="s">
        <v>22</v>
      </c>
      <c r="E3472">
        <v>53217</v>
      </c>
      <c r="F3472" t="s">
        <v>23</v>
      </c>
      <c r="G3472" t="s">
        <v>24</v>
      </c>
      <c r="H3472">
        <v>5463</v>
      </c>
      <c r="I3472" t="s">
        <v>63</v>
      </c>
      <c r="J3472">
        <f>VLOOKUP(I3472,[1]Key!$A$1:$C$72,2,FALSE)</f>
        <v>43.078530000000001</v>
      </c>
      <c r="K3472">
        <f>VLOOKUP(I3472,[1]Key!$A$1:$C$72,3,FALSE)</f>
        <v>-87.882620000000003</v>
      </c>
      <c r="L3472" t="s">
        <v>63</v>
      </c>
      <c r="M3472">
        <f>VLOOKUP(L3472,[1]Key!$A$1:$C$72,2,FALSE)</f>
        <v>43.078530000000001</v>
      </c>
      <c r="N3472">
        <f>VLOOKUP(L3472,[1]Key!$A$1:$C$72,3,FALSE)</f>
        <v>-87.882620000000003</v>
      </c>
      <c r="O3472">
        <v>13</v>
      </c>
      <c r="P3472">
        <v>0</v>
      </c>
      <c r="Q3472">
        <v>2</v>
      </c>
      <c r="R3472">
        <v>1.9</v>
      </c>
      <c r="S3472">
        <v>78</v>
      </c>
      <c r="T3472">
        <f t="shared" si="486"/>
        <v>-1</v>
      </c>
      <c r="U3472" s="1">
        <v>42773</v>
      </c>
      <c r="V3472" s="13">
        <f t="shared" si="487"/>
        <v>42767</v>
      </c>
      <c r="W3472" s="14">
        <f t="shared" si="488"/>
        <v>42773</v>
      </c>
      <c r="X3472" s="1" t="str">
        <f t="shared" si="489"/>
        <v>Tuesday</v>
      </c>
      <c r="Y3472" s="2">
        <v>0.66415509259259264</v>
      </c>
      <c r="Z3472" s="2">
        <f t="shared" si="490"/>
        <v>0.66666666666666663</v>
      </c>
      <c r="AA3472">
        <f>1</f>
        <v>1</v>
      </c>
      <c r="AB3472" s="1">
        <v>42773</v>
      </c>
      <c r="AC3472" s="13">
        <f t="shared" si="491"/>
        <v>42767</v>
      </c>
      <c r="AD3472" s="14">
        <f t="shared" si="492"/>
        <v>42773</v>
      </c>
      <c r="AE3472" s="1" t="str">
        <f t="shared" si="493"/>
        <v>Tuesday</v>
      </c>
      <c r="AF3472" s="2">
        <v>0.67318287037037028</v>
      </c>
      <c r="AG3472" s="2">
        <f t="shared" si="494"/>
        <v>0.66666666666666663</v>
      </c>
      <c r="AH3472" t="s">
        <v>35</v>
      </c>
    </row>
    <row r="3473" spans="1:34" x14ac:dyDescent="0.2">
      <c r="A3473">
        <v>1088320</v>
      </c>
      <c r="B3473" t="s">
        <v>20</v>
      </c>
      <c r="C3473" t="s">
        <v>96</v>
      </c>
      <c r="D3473" t="s">
        <v>22</v>
      </c>
      <c r="E3473">
        <v>53202</v>
      </c>
      <c r="F3473" t="s">
        <v>23</v>
      </c>
      <c r="G3473" t="s">
        <v>24</v>
      </c>
      <c r="H3473">
        <v>243</v>
      </c>
      <c r="I3473" t="s">
        <v>43</v>
      </c>
      <c r="J3473">
        <f>VLOOKUP(I3473,[1]Key!$A$1:$C$72,2,FALSE)</f>
        <v>43.03886</v>
      </c>
      <c r="K3473">
        <f>VLOOKUP(I3473,[1]Key!$A$1:$C$72,3,FALSE)</f>
        <v>-87.902720000000002</v>
      </c>
      <c r="L3473" t="s">
        <v>68</v>
      </c>
      <c r="M3473">
        <f>VLOOKUP(L3473,[1]Key!$A$1:$C$72,2,FALSE)</f>
        <v>43.04804</v>
      </c>
      <c r="N3473">
        <f>VLOOKUP(L3473,[1]Key!$A$1:$C$72,3,FALSE)</f>
        <v>-87.896720000000002</v>
      </c>
      <c r="O3473">
        <v>9</v>
      </c>
      <c r="P3473">
        <v>0</v>
      </c>
      <c r="Q3473">
        <v>1.4</v>
      </c>
      <c r="R3473">
        <v>1.3</v>
      </c>
      <c r="S3473">
        <v>54</v>
      </c>
      <c r="T3473">
        <f t="shared" si="486"/>
        <v>-1</v>
      </c>
      <c r="U3473" s="1">
        <v>42773</v>
      </c>
      <c r="V3473" s="13">
        <f t="shared" si="487"/>
        <v>42767</v>
      </c>
      <c r="W3473" s="14">
        <f t="shared" si="488"/>
        <v>42773</v>
      </c>
      <c r="X3473" s="1" t="str">
        <f t="shared" si="489"/>
        <v>Tuesday</v>
      </c>
      <c r="Y3473" s="2">
        <v>0.73113425925925923</v>
      </c>
      <c r="Z3473" s="2">
        <f t="shared" si="490"/>
        <v>0.75</v>
      </c>
      <c r="AA3473">
        <f>1</f>
        <v>1</v>
      </c>
      <c r="AB3473" s="1">
        <v>42773</v>
      </c>
      <c r="AC3473" s="13">
        <f t="shared" si="491"/>
        <v>42767</v>
      </c>
      <c r="AD3473" s="14">
        <f t="shared" si="492"/>
        <v>42773</v>
      </c>
      <c r="AE3473" s="1" t="str">
        <f t="shared" si="493"/>
        <v>Tuesday</v>
      </c>
      <c r="AF3473" s="2">
        <v>0.73704861111111108</v>
      </c>
      <c r="AG3473" s="2">
        <f t="shared" si="494"/>
        <v>0.75</v>
      </c>
      <c r="AH3473" t="s">
        <v>27</v>
      </c>
    </row>
    <row r="3474" spans="1:34" x14ac:dyDescent="0.2">
      <c r="A3474">
        <v>1257700</v>
      </c>
      <c r="B3474" t="s">
        <v>20</v>
      </c>
      <c r="C3474" t="s">
        <v>28</v>
      </c>
      <c r="D3474" t="s">
        <v>22</v>
      </c>
      <c r="E3474">
        <v>53202</v>
      </c>
      <c r="F3474" t="s">
        <v>23</v>
      </c>
      <c r="G3474" t="s">
        <v>24</v>
      </c>
      <c r="H3474">
        <v>5427</v>
      </c>
      <c r="I3474" t="s">
        <v>43</v>
      </c>
      <c r="J3474">
        <f>VLOOKUP(I3474,[1]Key!$A$1:$C$72,2,FALSE)</f>
        <v>43.03886</v>
      </c>
      <c r="K3474">
        <f>VLOOKUP(I3474,[1]Key!$A$1:$C$72,3,FALSE)</f>
        <v>-87.902720000000002</v>
      </c>
      <c r="L3474" t="s">
        <v>32</v>
      </c>
      <c r="M3474">
        <f>VLOOKUP(L3474,[1]Key!$A$1:$C$72,2,FALSE)</f>
        <v>43.038719999999998</v>
      </c>
      <c r="N3474">
        <f>VLOOKUP(L3474,[1]Key!$A$1:$C$72,3,FALSE)</f>
        <v>-87.905339999999995</v>
      </c>
      <c r="O3474">
        <v>7</v>
      </c>
      <c r="P3474">
        <v>0</v>
      </c>
      <c r="Q3474">
        <v>1.1000000000000001</v>
      </c>
      <c r="R3474">
        <v>1</v>
      </c>
      <c r="S3474">
        <v>42</v>
      </c>
      <c r="T3474">
        <f t="shared" si="486"/>
        <v>-1</v>
      </c>
      <c r="U3474" s="1">
        <v>42773</v>
      </c>
      <c r="V3474" s="13">
        <f t="shared" si="487"/>
        <v>42767</v>
      </c>
      <c r="W3474" s="14">
        <f t="shared" si="488"/>
        <v>42773</v>
      </c>
      <c r="X3474" s="1" t="str">
        <f t="shared" si="489"/>
        <v>Tuesday</v>
      </c>
      <c r="Y3474" s="2">
        <v>0.80812499999999998</v>
      </c>
      <c r="Z3474" s="2">
        <f t="shared" si="490"/>
        <v>0.79166666666666663</v>
      </c>
      <c r="AA3474">
        <f>1</f>
        <v>1</v>
      </c>
      <c r="AB3474" s="1">
        <v>42773</v>
      </c>
      <c r="AC3474" s="13">
        <f t="shared" si="491"/>
        <v>42767</v>
      </c>
      <c r="AD3474" s="14">
        <f t="shared" si="492"/>
        <v>42773</v>
      </c>
      <c r="AE3474" s="1" t="str">
        <f t="shared" si="493"/>
        <v>Tuesday</v>
      </c>
      <c r="AF3474" s="2">
        <v>0.81285879629629632</v>
      </c>
      <c r="AG3474" s="2">
        <f t="shared" si="494"/>
        <v>0.83333333333333326</v>
      </c>
      <c r="AH3474" t="s">
        <v>27</v>
      </c>
    </row>
    <row r="3475" spans="1:34" x14ac:dyDescent="0.2">
      <c r="A3475">
        <v>1357250</v>
      </c>
      <c r="B3475" t="s">
        <v>20</v>
      </c>
      <c r="C3475" t="s">
        <v>28</v>
      </c>
      <c r="D3475" t="s">
        <v>22</v>
      </c>
      <c r="E3475">
        <v>53202</v>
      </c>
      <c r="F3475" t="s">
        <v>23</v>
      </c>
      <c r="G3475" t="s">
        <v>24</v>
      </c>
      <c r="H3475">
        <v>274</v>
      </c>
      <c r="I3475" t="s">
        <v>43</v>
      </c>
      <c r="J3475">
        <f>VLOOKUP(I3475,[1]Key!$A$1:$C$72,2,FALSE)</f>
        <v>43.03886</v>
      </c>
      <c r="K3475">
        <f>VLOOKUP(I3475,[1]Key!$A$1:$C$72,3,FALSE)</f>
        <v>-87.902720000000002</v>
      </c>
      <c r="L3475" t="s">
        <v>69</v>
      </c>
      <c r="M3475">
        <f>VLOOKUP(L3475,[1]Key!$A$1:$C$72,2,FALSE)</f>
        <v>43.048200000000001</v>
      </c>
      <c r="N3475">
        <f>VLOOKUP(L3475,[1]Key!$A$1:$C$72,3,FALSE)</f>
        <v>-87.900859999999994</v>
      </c>
      <c r="O3475">
        <v>5</v>
      </c>
      <c r="P3475">
        <v>0</v>
      </c>
      <c r="Q3475">
        <v>0.8</v>
      </c>
      <c r="R3475">
        <v>0.7</v>
      </c>
      <c r="S3475">
        <v>30</v>
      </c>
      <c r="T3475">
        <f t="shared" si="486"/>
        <v>-1</v>
      </c>
      <c r="U3475" s="1">
        <v>42773</v>
      </c>
      <c r="V3475" s="13">
        <f t="shared" si="487"/>
        <v>42767</v>
      </c>
      <c r="W3475" s="14">
        <f t="shared" si="488"/>
        <v>42773</v>
      </c>
      <c r="X3475" s="1" t="str">
        <f t="shared" si="489"/>
        <v>Tuesday</v>
      </c>
      <c r="Y3475" s="2">
        <v>0.87649305555555557</v>
      </c>
      <c r="Z3475" s="2">
        <f t="shared" si="490"/>
        <v>0.875</v>
      </c>
      <c r="AA3475">
        <f>1</f>
        <v>1</v>
      </c>
      <c r="AB3475" s="1">
        <v>42773</v>
      </c>
      <c r="AC3475" s="13">
        <f t="shared" si="491"/>
        <v>42767</v>
      </c>
      <c r="AD3475" s="14">
        <f t="shared" si="492"/>
        <v>42773</v>
      </c>
      <c r="AE3475" s="1" t="str">
        <f t="shared" si="493"/>
        <v>Tuesday</v>
      </c>
      <c r="AF3475" s="2">
        <v>0.8804050925925927</v>
      </c>
      <c r="AG3475" s="2">
        <f t="shared" si="494"/>
        <v>0.875</v>
      </c>
      <c r="AH3475" t="s">
        <v>27</v>
      </c>
    </row>
    <row r="3476" spans="1:34" x14ac:dyDescent="0.2">
      <c r="A3476">
        <v>1379329</v>
      </c>
      <c r="B3476" t="s">
        <v>20</v>
      </c>
      <c r="C3476" t="s">
        <v>28</v>
      </c>
      <c r="D3476" t="s">
        <v>22</v>
      </c>
      <c r="E3476">
        <v>53233</v>
      </c>
      <c r="F3476" t="s">
        <v>23</v>
      </c>
      <c r="G3476" t="s">
        <v>24</v>
      </c>
      <c r="H3476">
        <v>11080</v>
      </c>
      <c r="I3476" t="s">
        <v>44</v>
      </c>
      <c r="J3476">
        <f>VLOOKUP(I3476,[1]Key!$A$1:$C$72,2,FALSE)</f>
        <v>43.045712999999999</v>
      </c>
      <c r="K3476">
        <f>VLOOKUP(I3476,[1]Key!$A$1:$C$72,3,FALSE)</f>
        <v>-87.899756999999994</v>
      </c>
      <c r="L3476" t="s">
        <v>65</v>
      </c>
      <c r="M3476">
        <f>VLOOKUP(L3476,[1]Key!$A$1:$C$72,2,FALSE)</f>
        <v>43.060786</v>
      </c>
      <c r="N3476">
        <f>VLOOKUP(L3476,[1]Key!$A$1:$C$72,3,FALSE)</f>
        <v>-87.883825999999999</v>
      </c>
      <c r="O3476">
        <v>6</v>
      </c>
      <c r="P3476">
        <v>0</v>
      </c>
      <c r="Q3476">
        <v>0.9</v>
      </c>
      <c r="R3476">
        <v>0.9</v>
      </c>
      <c r="S3476">
        <v>36</v>
      </c>
      <c r="T3476">
        <f t="shared" si="486"/>
        <v>-1</v>
      </c>
      <c r="U3476" s="1">
        <v>42774</v>
      </c>
      <c r="V3476" s="13">
        <f t="shared" si="487"/>
        <v>42767</v>
      </c>
      <c r="W3476" s="14">
        <f t="shared" si="488"/>
        <v>42774</v>
      </c>
      <c r="X3476" s="1" t="str">
        <f t="shared" si="489"/>
        <v>Wednesday</v>
      </c>
      <c r="Y3476" s="2">
        <v>0.28128472222222223</v>
      </c>
      <c r="Z3476" s="2">
        <f t="shared" si="490"/>
        <v>0.29166666666666663</v>
      </c>
      <c r="AA3476">
        <f>1</f>
        <v>1</v>
      </c>
      <c r="AB3476" s="1">
        <v>42774</v>
      </c>
      <c r="AC3476" s="13">
        <f t="shared" si="491"/>
        <v>42767</v>
      </c>
      <c r="AD3476" s="14">
        <f t="shared" si="492"/>
        <v>42774</v>
      </c>
      <c r="AE3476" s="1" t="str">
        <f t="shared" si="493"/>
        <v>Wednesday</v>
      </c>
      <c r="AF3476" s="2">
        <v>0.2860300925925926</v>
      </c>
      <c r="AG3476" s="2">
        <f t="shared" si="494"/>
        <v>0.29166666666666663</v>
      </c>
      <c r="AH3476" t="s">
        <v>27</v>
      </c>
    </row>
    <row r="3477" spans="1:34" x14ac:dyDescent="0.2">
      <c r="A3477">
        <v>1276651</v>
      </c>
      <c r="B3477" t="s">
        <v>20</v>
      </c>
      <c r="C3477" t="s">
        <v>28</v>
      </c>
      <c r="D3477" t="s">
        <v>22</v>
      </c>
      <c r="E3477">
        <v>53211</v>
      </c>
      <c r="F3477" t="s">
        <v>23</v>
      </c>
      <c r="G3477" t="s">
        <v>24</v>
      </c>
      <c r="H3477">
        <v>957</v>
      </c>
      <c r="I3477" t="s">
        <v>87</v>
      </c>
      <c r="J3477">
        <f>VLOOKUP(I3477,[1]Key!$A$1:$C$72,2,FALSE)</f>
        <v>43.077359999999999</v>
      </c>
      <c r="K3477">
        <f>VLOOKUP(I3477,[1]Key!$A$1:$C$72,3,FALSE)</f>
        <v>-87.880769999999998</v>
      </c>
      <c r="L3477" t="s">
        <v>50</v>
      </c>
      <c r="M3477">
        <f>VLOOKUP(L3477,[1]Key!$A$1:$C$72,2,FALSE)</f>
        <v>43.052549999999997</v>
      </c>
      <c r="N3477">
        <f>VLOOKUP(L3477,[1]Key!$A$1:$C$72,3,FALSE)</f>
        <v>-87.909329999999997</v>
      </c>
      <c r="O3477">
        <v>16</v>
      </c>
      <c r="P3477">
        <v>0</v>
      </c>
      <c r="Q3477">
        <v>2.4</v>
      </c>
      <c r="R3477">
        <v>2.2999999999999998</v>
      </c>
      <c r="S3477">
        <v>96</v>
      </c>
      <c r="T3477">
        <f t="shared" si="486"/>
        <v>-1</v>
      </c>
      <c r="U3477" s="1">
        <v>42774</v>
      </c>
      <c r="V3477" s="13">
        <f t="shared" si="487"/>
        <v>42767</v>
      </c>
      <c r="W3477" s="14">
        <f t="shared" si="488"/>
        <v>42774</v>
      </c>
      <c r="X3477" s="1" t="str">
        <f t="shared" si="489"/>
        <v>Wednesday</v>
      </c>
      <c r="Y3477" s="2">
        <v>0.30670138888888887</v>
      </c>
      <c r="Z3477" s="2">
        <f t="shared" si="490"/>
        <v>0.29166666666666663</v>
      </c>
      <c r="AA3477">
        <f>1</f>
        <v>1</v>
      </c>
      <c r="AB3477" s="1">
        <v>42774</v>
      </c>
      <c r="AC3477" s="13">
        <f t="shared" si="491"/>
        <v>42767</v>
      </c>
      <c r="AD3477" s="14">
        <f t="shared" si="492"/>
        <v>42774</v>
      </c>
      <c r="AE3477" s="1" t="str">
        <f t="shared" si="493"/>
        <v>Wednesday</v>
      </c>
      <c r="AF3477" s="2">
        <v>0.31747685185185187</v>
      </c>
      <c r="AG3477" s="2">
        <f t="shared" si="494"/>
        <v>0.33333333333333331</v>
      </c>
      <c r="AH3477" t="s">
        <v>27</v>
      </c>
    </row>
    <row r="3478" spans="1:34" x14ac:dyDescent="0.2">
      <c r="A3478">
        <v>1387054</v>
      </c>
      <c r="B3478" t="s">
        <v>20</v>
      </c>
      <c r="C3478" t="s">
        <v>21</v>
      </c>
      <c r="D3478" t="s">
        <v>22</v>
      </c>
      <c r="E3478">
        <v>53213</v>
      </c>
      <c r="F3478" t="s">
        <v>23</v>
      </c>
      <c r="G3478" t="s">
        <v>24</v>
      </c>
      <c r="H3478">
        <v>5561</v>
      </c>
      <c r="I3478" t="s">
        <v>25</v>
      </c>
      <c r="J3478">
        <f>VLOOKUP(I3478,[1]Key!$A$1:$C$72,2,FALSE)</f>
        <v>43.06044</v>
      </c>
      <c r="K3478">
        <f>VLOOKUP(I3478,[1]Key!$A$1:$C$72,3,FALSE)</f>
        <v>-88.016239999999996</v>
      </c>
      <c r="L3478" t="s">
        <v>26</v>
      </c>
      <c r="M3478">
        <f>VLOOKUP(L3478,[1]Key!$A$1:$C$72,2,FALSE)</f>
        <v>43.060079999999999</v>
      </c>
      <c r="N3478">
        <f>VLOOKUP(L3478,[1]Key!$A$1:$C$72,3,FALSE)</f>
        <v>-88.027349999999998</v>
      </c>
      <c r="O3478">
        <v>7</v>
      </c>
      <c r="P3478">
        <v>0</v>
      </c>
      <c r="Q3478">
        <v>1.1000000000000001</v>
      </c>
      <c r="R3478">
        <v>1</v>
      </c>
      <c r="S3478">
        <v>42</v>
      </c>
      <c r="T3478">
        <f t="shared" si="486"/>
        <v>-1</v>
      </c>
      <c r="U3478" s="1">
        <v>42774</v>
      </c>
      <c r="V3478" s="13">
        <f t="shared" si="487"/>
        <v>42767</v>
      </c>
      <c r="W3478" s="14">
        <f t="shared" si="488"/>
        <v>42774</v>
      </c>
      <c r="X3478" s="1" t="str">
        <f t="shared" si="489"/>
        <v>Wednesday</v>
      </c>
      <c r="Y3478" s="2">
        <v>0.39531250000000001</v>
      </c>
      <c r="Z3478" s="2">
        <f t="shared" si="490"/>
        <v>0.375</v>
      </c>
      <c r="AA3478">
        <f>1</f>
        <v>1</v>
      </c>
      <c r="AB3478" s="1">
        <v>42774</v>
      </c>
      <c r="AC3478" s="13">
        <f t="shared" si="491"/>
        <v>42767</v>
      </c>
      <c r="AD3478" s="14">
        <f t="shared" si="492"/>
        <v>42774</v>
      </c>
      <c r="AE3478" s="1" t="str">
        <f t="shared" si="493"/>
        <v>Wednesday</v>
      </c>
      <c r="AF3478" s="2">
        <v>0.40046296296296297</v>
      </c>
      <c r="AG3478" s="2">
        <f t="shared" si="494"/>
        <v>0.41666666666666663</v>
      </c>
      <c r="AH3478" t="s">
        <v>27</v>
      </c>
    </row>
    <row r="3479" spans="1:34" x14ac:dyDescent="0.2">
      <c r="A3479">
        <v>1387054</v>
      </c>
      <c r="B3479" t="s">
        <v>20</v>
      </c>
      <c r="C3479" t="s">
        <v>21</v>
      </c>
      <c r="D3479" t="s">
        <v>22</v>
      </c>
      <c r="E3479">
        <v>53213</v>
      </c>
      <c r="F3479" t="s">
        <v>23</v>
      </c>
      <c r="G3479" t="s">
        <v>24</v>
      </c>
      <c r="H3479">
        <v>5561</v>
      </c>
      <c r="I3479" t="s">
        <v>26</v>
      </c>
      <c r="J3479">
        <f>VLOOKUP(I3479,[1]Key!$A$1:$C$72,2,FALSE)</f>
        <v>43.060079999999999</v>
      </c>
      <c r="K3479">
        <f>VLOOKUP(I3479,[1]Key!$A$1:$C$72,3,FALSE)</f>
        <v>-88.027349999999998</v>
      </c>
      <c r="L3479" t="s">
        <v>25</v>
      </c>
      <c r="M3479">
        <f>VLOOKUP(L3479,[1]Key!$A$1:$C$72,2,FALSE)</f>
        <v>43.06044</v>
      </c>
      <c r="N3479">
        <f>VLOOKUP(L3479,[1]Key!$A$1:$C$72,3,FALSE)</f>
        <v>-88.016239999999996</v>
      </c>
      <c r="O3479">
        <v>7</v>
      </c>
      <c r="P3479">
        <v>0</v>
      </c>
      <c r="Q3479">
        <v>1.1000000000000001</v>
      </c>
      <c r="R3479">
        <v>1</v>
      </c>
      <c r="S3479">
        <v>42</v>
      </c>
      <c r="T3479">
        <f t="shared" si="486"/>
        <v>-1</v>
      </c>
      <c r="U3479" s="1">
        <v>42774</v>
      </c>
      <c r="V3479" s="13">
        <f t="shared" si="487"/>
        <v>42767</v>
      </c>
      <c r="W3479" s="14">
        <f t="shared" si="488"/>
        <v>42774</v>
      </c>
      <c r="X3479" s="1" t="str">
        <f t="shared" si="489"/>
        <v>Wednesday</v>
      </c>
      <c r="Y3479" s="2">
        <v>0.40318287037037037</v>
      </c>
      <c r="Z3479" s="2">
        <f t="shared" si="490"/>
        <v>0.41666666666666663</v>
      </c>
      <c r="AA3479">
        <f>1</f>
        <v>1</v>
      </c>
      <c r="AB3479" s="1">
        <v>42774</v>
      </c>
      <c r="AC3479" s="13">
        <f t="shared" si="491"/>
        <v>42767</v>
      </c>
      <c r="AD3479" s="14">
        <f t="shared" si="492"/>
        <v>42774</v>
      </c>
      <c r="AE3479" s="1" t="str">
        <f t="shared" si="493"/>
        <v>Wednesday</v>
      </c>
      <c r="AF3479" s="2">
        <v>0.40770833333333334</v>
      </c>
      <c r="AG3479" s="2">
        <f t="shared" si="494"/>
        <v>0.41666666666666663</v>
      </c>
      <c r="AH3479" t="s">
        <v>27</v>
      </c>
    </row>
    <row r="3480" spans="1:34" x14ac:dyDescent="0.2">
      <c r="A3480">
        <v>1328721</v>
      </c>
      <c r="B3480" t="s">
        <v>20</v>
      </c>
      <c r="C3480" t="s">
        <v>28</v>
      </c>
      <c r="D3480" t="s">
        <v>22</v>
      </c>
      <c r="E3480">
        <v>53207</v>
      </c>
      <c r="F3480" t="s">
        <v>23</v>
      </c>
      <c r="G3480" t="s">
        <v>24</v>
      </c>
      <c r="H3480">
        <v>78</v>
      </c>
      <c r="I3480" t="s">
        <v>85</v>
      </c>
      <c r="J3480">
        <f>VLOOKUP(I3480,[1]Key!$A$1:$C$72,2,FALSE)</f>
        <v>43.041646999999998</v>
      </c>
      <c r="K3480">
        <f>VLOOKUP(I3480,[1]Key!$A$1:$C$72,3,FALSE)</f>
        <v>-87.927257999999995</v>
      </c>
      <c r="L3480" t="s">
        <v>82</v>
      </c>
      <c r="M3480">
        <f>VLOOKUP(L3480,[1]Key!$A$1:$C$72,2,FALSE)</f>
        <v>43.026229999999998</v>
      </c>
      <c r="N3480">
        <f>VLOOKUP(L3480,[1]Key!$A$1:$C$72,3,FALSE)</f>
        <v>-87.912809999999993</v>
      </c>
      <c r="O3480">
        <v>10</v>
      </c>
      <c r="P3480">
        <v>0</v>
      </c>
      <c r="Q3480">
        <v>1.5</v>
      </c>
      <c r="R3480">
        <v>1.4</v>
      </c>
      <c r="S3480">
        <v>60</v>
      </c>
      <c r="T3480">
        <f t="shared" si="486"/>
        <v>-1</v>
      </c>
      <c r="U3480" s="1">
        <v>42774</v>
      </c>
      <c r="V3480" s="13">
        <f t="shared" si="487"/>
        <v>42767</v>
      </c>
      <c r="W3480" s="14">
        <f t="shared" si="488"/>
        <v>42774</v>
      </c>
      <c r="X3480" s="1" t="str">
        <f t="shared" si="489"/>
        <v>Wednesday</v>
      </c>
      <c r="Y3480" s="2">
        <v>0.42944444444444446</v>
      </c>
      <c r="Z3480" s="2">
        <f t="shared" si="490"/>
        <v>0.41666666666666663</v>
      </c>
      <c r="AA3480">
        <f>1</f>
        <v>1</v>
      </c>
      <c r="AB3480" s="1">
        <v>42774</v>
      </c>
      <c r="AC3480" s="13">
        <f t="shared" si="491"/>
        <v>42767</v>
      </c>
      <c r="AD3480" s="14">
        <f t="shared" si="492"/>
        <v>42774</v>
      </c>
      <c r="AE3480" s="1" t="str">
        <f t="shared" si="493"/>
        <v>Wednesday</v>
      </c>
      <c r="AF3480" s="2">
        <v>0.43621527777777774</v>
      </c>
      <c r="AG3480" s="2">
        <f t="shared" si="494"/>
        <v>0.41666666666666663</v>
      </c>
      <c r="AH3480" t="s">
        <v>27</v>
      </c>
    </row>
    <row r="3481" spans="1:34" x14ac:dyDescent="0.2">
      <c r="A3481">
        <v>1201980</v>
      </c>
      <c r="B3481" t="s">
        <v>20</v>
      </c>
      <c r="C3481" t="s">
        <v>106</v>
      </c>
      <c r="D3481" t="s">
        <v>22</v>
      </c>
      <c r="E3481">
        <v>53121</v>
      </c>
      <c r="F3481" t="s">
        <v>23</v>
      </c>
      <c r="G3481" t="s">
        <v>24</v>
      </c>
      <c r="H3481">
        <v>5462</v>
      </c>
      <c r="I3481" t="s">
        <v>60</v>
      </c>
      <c r="J3481">
        <f>VLOOKUP(I3481,[1]Key!$A$1:$C$72,2,FALSE)</f>
        <v>43.066893999999998</v>
      </c>
      <c r="K3481">
        <f>VLOOKUP(I3481,[1]Key!$A$1:$C$72,3,FALSE)</f>
        <v>-87.877936000000005</v>
      </c>
      <c r="L3481" t="s">
        <v>67</v>
      </c>
      <c r="M3481">
        <f>VLOOKUP(L3481,[1]Key!$A$1:$C$72,2,FALSE)</f>
        <v>43.074890000000003</v>
      </c>
      <c r="N3481">
        <f>VLOOKUP(L3481,[1]Key!$A$1:$C$72,3,FALSE)</f>
        <v>-87.882810000000006</v>
      </c>
      <c r="O3481">
        <v>8</v>
      </c>
      <c r="P3481">
        <v>0</v>
      </c>
      <c r="Q3481">
        <v>1.2</v>
      </c>
      <c r="R3481">
        <v>1.1000000000000001</v>
      </c>
      <c r="S3481">
        <v>48</v>
      </c>
      <c r="T3481">
        <f t="shared" si="486"/>
        <v>-1</v>
      </c>
      <c r="U3481" s="1">
        <v>42774</v>
      </c>
      <c r="V3481" s="13">
        <f t="shared" si="487"/>
        <v>42767</v>
      </c>
      <c r="W3481" s="14">
        <f t="shared" si="488"/>
        <v>42774</v>
      </c>
      <c r="X3481" s="1" t="str">
        <f t="shared" si="489"/>
        <v>Wednesday</v>
      </c>
      <c r="Y3481" s="2">
        <v>0.4569212962962963</v>
      </c>
      <c r="Z3481" s="2">
        <f t="shared" si="490"/>
        <v>0.45833333333333331</v>
      </c>
      <c r="AA3481">
        <f>1</f>
        <v>1</v>
      </c>
      <c r="AB3481" s="1">
        <v>42774</v>
      </c>
      <c r="AC3481" s="13">
        <f t="shared" si="491"/>
        <v>42767</v>
      </c>
      <c r="AD3481" s="14">
        <f t="shared" si="492"/>
        <v>42774</v>
      </c>
      <c r="AE3481" s="1" t="str">
        <f t="shared" si="493"/>
        <v>Wednesday</v>
      </c>
      <c r="AF3481" s="2">
        <v>0.46240740740740738</v>
      </c>
      <c r="AG3481" s="2">
        <f t="shared" si="494"/>
        <v>0.45833333333333331</v>
      </c>
      <c r="AH3481" t="s">
        <v>27</v>
      </c>
    </row>
    <row r="3482" spans="1:34" x14ac:dyDescent="0.2">
      <c r="A3482">
        <v>1274295</v>
      </c>
      <c r="B3482" t="s">
        <v>20</v>
      </c>
      <c r="C3482" t="s">
        <v>28</v>
      </c>
      <c r="D3482" t="s">
        <v>22</v>
      </c>
      <c r="E3482">
        <v>53202</v>
      </c>
      <c r="F3482" t="s">
        <v>23</v>
      </c>
      <c r="G3482" t="s">
        <v>108</v>
      </c>
      <c r="H3482">
        <v>42</v>
      </c>
      <c r="I3482" t="s">
        <v>84</v>
      </c>
      <c r="J3482">
        <f>VLOOKUP(I3482,[1]Key!$A$1:$C$72,2,FALSE)</f>
        <v>43.024340000000002</v>
      </c>
      <c r="K3482">
        <f>VLOOKUP(I3482,[1]Key!$A$1:$C$72,3,FALSE)</f>
        <v>-87.916753</v>
      </c>
      <c r="L3482" t="s">
        <v>84</v>
      </c>
      <c r="M3482">
        <f>VLOOKUP(L3482,[1]Key!$A$1:$C$72,2,FALSE)</f>
        <v>43.024340000000002</v>
      </c>
      <c r="N3482">
        <f>VLOOKUP(L3482,[1]Key!$A$1:$C$72,3,FALSE)</f>
        <v>-87.916753</v>
      </c>
      <c r="O3482">
        <v>35</v>
      </c>
      <c r="P3482">
        <v>4</v>
      </c>
      <c r="Q3482">
        <v>5.3</v>
      </c>
      <c r="R3482">
        <v>5</v>
      </c>
      <c r="S3482">
        <v>210</v>
      </c>
      <c r="T3482">
        <f t="shared" si="486"/>
        <v>-1</v>
      </c>
      <c r="U3482" s="1">
        <v>42774</v>
      </c>
      <c r="V3482" s="13">
        <f t="shared" si="487"/>
        <v>42767</v>
      </c>
      <c r="W3482" s="14">
        <f t="shared" si="488"/>
        <v>42774</v>
      </c>
      <c r="X3482" s="1" t="str">
        <f t="shared" si="489"/>
        <v>Wednesday</v>
      </c>
      <c r="Y3482" s="2">
        <v>0.53946759259259258</v>
      </c>
      <c r="Z3482" s="2">
        <f t="shared" si="490"/>
        <v>0.54166666666666663</v>
      </c>
      <c r="AA3482">
        <f>1</f>
        <v>1</v>
      </c>
      <c r="AB3482" s="1">
        <v>42774</v>
      </c>
      <c r="AC3482" s="13">
        <f t="shared" si="491"/>
        <v>42767</v>
      </c>
      <c r="AD3482" s="14">
        <f t="shared" si="492"/>
        <v>42774</v>
      </c>
      <c r="AE3482" s="1" t="str">
        <f t="shared" si="493"/>
        <v>Wednesday</v>
      </c>
      <c r="AF3482" s="2">
        <v>0.56377314814814816</v>
      </c>
      <c r="AG3482" s="2">
        <f t="shared" si="494"/>
        <v>0.58333333333333326</v>
      </c>
      <c r="AH3482" t="s">
        <v>35</v>
      </c>
    </row>
    <row r="3483" spans="1:34" x14ac:dyDescent="0.2">
      <c r="A3483">
        <v>1201980</v>
      </c>
      <c r="B3483" t="s">
        <v>20</v>
      </c>
      <c r="C3483" t="s">
        <v>106</v>
      </c>
      <c r="D3483" t="s">
        <v>22</v>
      </c>
      <c r="E3483">
        <v>53121</v>
      </c>
      <c r="F3483" t="s">
        <v>23</v>
      </c>
      <c r="G3483" t="s">
        <v>24</v>
      </c>
      <c r="H3483">
        <v>5550</v>
      </c>
      <c r="I3483" t="s">
        <v>67</v>
      </c>
      <c r="J3483">
        <f>VLOOKUP(I3483,[1]Key!$A$1:$C$72,2,FALSE)</f>
        <v>43.074890000000003</v>
      </c>
      <c r="K3483">
        <f>VLOOKUP(I3483,[1]Key!$A$1:$C$72,3,FALSE)</f>
        <v>-87.882810000000006</v>
      </c>
      <c r="L3483" t="s">
        <v>60</v>
      </c>
      <c r="M3483">
        <f>VLOOKUP(L3483,[1]Key!$A$1:$C$72,2,FALSE)</f>
        <v>43.066893999999998</v>
      </c>
      <c r="N3483">
        <f>VLOOKUP(L3483,[1]Key!$A$1:$C$72,3,FALSE)</f>
        <v>-87.877936000000005</v>
      </c>
      <c r="O3483">
        <v>7</v>
      </c>
      <c r="P3483">
        <v>0</v>
      </c>
      <c r="Q3483">
        <v>1.1000000000000001</v>
      </c>
      <c r="R3483">
        <v>1</v>
      </c>
      <c r="S3483">
        <v>42</v>
      </c>
      <c r="T3483">
        <f t="shared" si="486"/>
        <v>-1</v>
      </c>
      <c r="U3483" s="1">
        <v>42774</v>
      </c>
      <c r="V3483" s="13">
        <f t="shared" si="487"/>
        <v>42767</v>
      </c>
      <c r="W3483" s="14">
        <f t="shared" si="488"/>
        <v>42774</v>
      </c>
      <c r="X3483" s="1" t="str">
        <f t="shared" si="489"/>
        <v>Wednesday</v>
      </c>
      <c r="Y3483" s="2">
        <v>0.67156249999999995</v>
      </c>
      <c r="Z3483" s="2">
        <f t="shared" si="490"/>
        <v>0.66666666666666663</v>
      </c>
      <c r="AA3483">
        <f>1</f>
        <v>1</v>
      </c>
      <c r="AB3483" s="1">
        <v>42774</v>
      </c>
      <c r="AC3483" s="13">
        <f t="shared" si="491"/>
        <v>42767</v>
      </c>
      <c r="AD3483" s="14">
        <f t="shared" si="492"/>
        <v>42774</v>
      </c>
      <c r="AE3483" s="1" t="str">
        <f t="shared" si="493"/>
        <v>Wednesday</v>
      </c>
      <c r="AF3483" s="2">
        <v>0.67685185185185182</v>
      </c>
      <c r="AG3483" s="2">
        <f t="shared" si="494"/>
        <v>0.66666666666666663</v>
      </c>
      <c r="AH3483" t="s">
        <v>27</v>
      </c>
    </row>
    <row r="3484" spans="1:34" x14ac:dyDescent="0.2">
      <c r="A3484">
        <v>1152387</v>
      </c>
      <c r="B3484" t="s">
        <v>20</v>
      </c>
      <c r="C3484" t="s">
        <v>28</v>
      </c>
      <c r="D3484" t="s">
        <v>22</v>
      </c>
      <c r="E3484">
        <v>53211</v>
      </c>
      <c r="F3484" t="s">
        <v>23</v>
      </c>
      <c r="G3484" t="s">
        <v>97</v>
      </c>
      <c r="H3484">
        <v>157</v>
      </c>
      <c r="I3484" t="s">
        <v>67</v>
      </c>
      <c r="J3484">
        <f>VLOOKUP(I3484,[1]Key!$A$1:$C$72,2,FALSE)</f>
        <v>43.074890000000003</v>
      </c>
      <c r="K3484">
        <f>VLOOKUP(I3484,[1]Key!$A$1:$C$72,3,FALSE)</f>
        <v>-87.882810000000006</v>
      </c>
      <c r="L3484" t="s">
        <v>60</v>
      </c>
      <c r="M3484">
        <f>VLOOKUP(L3484,[1]Key!$A$1:$C$72,2,FALSE)</f>
        <v>43.066893999999998</v>
      </c>
      <c r="N3484">
        <f>VLOOKUP(L3484,[1]Key!$A$1:$C$72,3,FALSE)</f>
        <v>-87.877936000000005</v>
      </c>
      <c r="O3484">
        <v>6</v>
      </c>
      <c r="P3484">
        <v>0</v>
      </c>
      <c r="Q3484">
        <v>0.9</v>
      </c>
      <c r="R3484">
        <v>0.9</v>
      </c>
      <c r="S3484">
        <v>36</v>
      </c>
      <c r="T3484">
        <f t="shared" si="486"/>
        <v>-1</v>
      </c>
      <c r="U3484" s="1">
        <v>42774</v>
      </c>
      <c r="V3484" s="13">
        <f t="shared" si="487"/>
        <v>42767</v>
      </c>
      <c r="W3484" s="14">
        <f t="shared" si="488"/>
        <v>42774</v>
      </c>
      <c r="X3484" s="1" t="str">
        <f t="shared" si="489"/>
        <v>Wednesday</v>
      </c>
      <c r="Y3484" s="2">
        <v>0.70243055555555556</v>
      </c>
      <c r="Z3484" s="2">
        <f t="shared" si="490"/>
        <v>0.70833333333333326</v>
      </c>
      <c r="AA3484">
        <f>1</f>
        <v>1</v>
      </c>
      <c r="AB3484" s="1">
        <v>42774</v>
      </c>
      <c r="AC3484" s="13">
        <f t="shared" si="491"/>
        <v>42767</v>
      </c>
      <c r="AD3484" s="14">
        <f t="shared" si="492"/>
        <v>42774</v>
      </c>
      <c r="AE3484" s="1" t="str">
        <f t="shared" si="493"/>
        <v>Wednesday</v>
      </c>
      <c r="AF3484" s="2">
        <v>0.70688657407407407</v>
      </c>
      <c r="AG3484" s="2">
        <f t="shared" si="494"/>
        <v>0.70833333333333326</v>
      </c>
      <c r="AH3484" t="s">
        <v>27</v>
      </c>
    </row>
    <row r="3485" spans="1:34" x14ac:dyDescent="0.2">
      <c r="A3485">
        <v>563412</v>
      </c>
      <c r="B3485" t="s">
        <v>20</v>
      </c>
      <c r="C3485" t="s">
        <v>45</v>
      </c>
      <c r="D3485" t="s">
        <v>46</v>
      </c>
      <c r="E3485">
        <v>60043</v>
      </c>
      <c r="F3485" t="s">
        <v>23</v>
      </c>
      <c r="G3485" t="s">
        <v>24</v>
      </c>
      <c r="H3485">
        <v>5453</v>
      </c>
      <c r="I3485" t="s">
        <v>47</v>
      </c>
      <c r="J3485">
        <f>VLOOKUP(I3485,[1]Key!$A$1:$C$72,2,FALSE)</f>
        <v>43.049230000000001</v>
      </c>
      <c r="K3485">
        <f>VLOOKUP(I3485,[1]Key!$A$1:$C$72,3,FALSE)</f>
        <v>-87.911940000000001</v>
      </c>
      <c r="L3485" t="s">
        <v>33</v>
      </c>
      <c r="M3485">
        <f>VLOOKUP(L3485,[1]Key!$A$1:$C$72,2,FALSE)</f>
        <v>43.034619999999997</v>
      </c>
      <c r="N3485">
        <f>VLOOKUP(L3485,[1]Key!$A$1:$C$72,3,FALSE)</f>
        <v>-87.917500000000004</v>
      </c>
      <c r="O3485">
        <v>35</v>
      </c>
      <c r="P3485">
        <v>0</v>
      </c>
      <c r="Q3485">
        <v>5.3</v>
      </c>
      <c r="R3485">
        <v>5</v>
      </c>
      <c r="S3485">
        <v>210</v>
      </c>
      <c r="T3485">
        <f t="shared" si="486"/>
        <v>-1</v>
      </c>
      <c r="U3485" s="1">
        <v>42774</v>
      </c>
      <c r="V3485" s="13">
        <f t="shared" si="487"/>
        <v>42767</v>
      </c>
      <c r="W3485" s="14">
        <f t="shared" si="488"/>
        <v>42774</v>
      </c>
      <c r="X3485" s="1" t="str">
        <f t="shared" si="489"/>
        <v>Wednesday</v>
      </c>
      <c r="Y3485" s="2">
        <v>0.72390046296296295</v>
      </c>
      <c r="Z3485" s="2">
        <f t="shared" si="490"/>
        <v>0.70833333333333326</v>
      </c>
      <c r="AA3485">
        <f>1</f>
        <v>1</v>
      </c>
      <c r="AB3485" s="1">
        <v>42774</v>
      </c>
      <c r="AC3485" s="13">
        <f t="shared" si="491"/>
        <v>42767</v>
      </c>
      <c r="AD3485" s="14">
        <f t="shared" si="492"/>
        <v>42774</v>
      </c>
      <c r="AE3485" s="1" t="str">
        <f t="shared" si="493"/>
        <v>Wednesday</v>
      </c>
      <c r="AF3485" s="2">
        <v>0.74827546296296299</v>
      </c>
      <c r="AG3485" s="2">
        <f t="shared" si="494"/>
        <v>0.75</v>
      </c>
      <c r="AH3485" t="s">
        <v>27</v>
      </c>
    </row>
    <row r="3486" spans="1:34" x14ac:dyDescent="0.2">
      <c r="A3486">
        <v>1442430</v>
      </c>
      <c r="B3486" t="s">
        <v>20</v>
      </c>
      <c r="C3486" t="s">
        <v>28</v>
      </c>
      <c r="D3486" t="s">
        <v>22</v>
      </c>
      <c r="E3486">
        <v>53211</v>
      </c>
      <c r="F3486" t="s">
        <v>23</v>
      </c>
      <c r="G3486" t="s">
        <v>24</v>
      </c>
      <c r="H3486">
        <v>11072</v>
      </c>
      <c r="I3486" t="s">
        <v>67</v>
      </c>
      <c r="J3486">
        <f>VLOOKUP(I3486,[1]Key!$A$1:$C$72,2,FALSE)</f>
        <v>43.074890000000003</v>
      </c>
      <c r="K3486">
        <f>VLOOKUP(I3486,[1]Key!$A$1:$C$72,3,FALSE)</f>
        <v>-87.882810000000006</v>
      </c>
      <c r="L3486" t="s">
        <v>77</v>
      </c>
      <c r="M3486">
        <f>VLOOKUP(L3486,[1]Key!$A$1:$C$72,2,FALSE)</f>
        <v>43.074655999999997</v>
      </c>
      <c r="N3486">
        <f>VLOOKUP(L3486,[1]Key!$A$1:$C$72,3,FALSE)</f>
        <v>-87.889011999999994</v>
      </c>
      <c r="O3486">
        <v>3</v>
      </c>
      <c r="P3486">
        <v>0</v>
      </c>
      <c r="Q3486">
        <v>0.5</v>
      </c>
      <c r="R3486">
        <v>0.4</v>
      </c>
      <c r="S3486">
        <v>18</v>
      </c>
      <c r="T3486">
        <f t="shared" si="486"/>
        <v>-1</v>
      </c>
      <c r="U3486" s="1">
        <v>42774</v>
      </c>
      <c r="V3486" s="13">
        <f t="shared" si="487"/>
        <v>42767</v>
      </c>
      <c r="W3486" s="14">
        <f t="shared" si="488"/>
        <v>42774</v>
      </c>
      <c r="X3486" s="1" t="str">
        <f t="shared" si="489"/>
        <v>Wednesday</v>
      </c>
      <c r="Y3486" s="2">
        <v>0.82635416666666661</v>
      </c>
      <c r="Z3486" s="2">
        <f t="shared" si="490"/>
        <v>0.83333333333333326</v>
      </c>
      <c r="AA3486">
        <f>1</f>
        <v>1</v>
      </c>
      <c r="AB3486" s="1">
        <v>42774</v>
      </c>
      <c r="AC3486" s="13">
        <f t="shared" si="491"/>
        <v>42767</v>
      </c>
      <c r="AD3486" s="14">
        <f t="shared" si="492"/>
        <v>42774</v>
      </c>
      <c r="AE3486" s="1" t="str">
        <f t="shared" si="493"/>
        <v>Wednesday</v>
      </c>
      <c r="AF3486" s="2">
        <v>0.82802083333333332</v>
      </c>
      <c r="AG3486" s="2">
        <f t="shared" si="494"/>
        <v>0.83333333333333326</v>
      </c>
      <c r="AH3486" t="s">
        <v>27</v>
      </c>
    </row>
    <row r="3487" spans="1:34" x14ac:dyDescent="0.2">
      <c r="A3487">
        <v>1357250</v>
      </c>
      <c r="B3487" t="s">
        <v>20</v>
      </c>
      <c r="C3487" t="s">
        <v>28</v>
      </c>
      <c r="D3487" t="s">
        <v>22</v>
      </c>
      <c r="E3487">
        <v>53202</v>
      </c>
      <c r="F3487" t="s">
        <v>23</v>
      </c>
      <c r="G3487" t="s">
        <v>24</v>
      </c>
      <c r="H3487">
        <v>5512</v>
      </c>
      <c r="I3487" t="s">
        <v>32</v>
      </c>
      <c r="J3487">
        <f>VLOOKUP(I3487,[1]Key!$A$1:$C$72,2,FALSE)</f>
        <v>43.038719999999998</v>
      </c>
      <c r="K3487">
        <f>VLOOKUP(I3487,[1]Key!$A$1:$C$72,3,FALSE)</f>
        <v>-87.905339999999995</v>
      </c>
      <c r="L3487" t="s">
        <v>41</v>
      </c>
      <c r="M3487">
        <f>VLOOKUP(L3487,[1]Key!$A$1:$C$72,2,FALSE)</f>
        <v>43.04824</v>
      </c>
      <c r="N3487">
        <f>VLOOKUP(L3487,[1]Key!$A$1:$C$72,3,FALSE)</f>
        <v>-87.904970000000006</v>
      </c>
      <c r="O3487">
        <v>4</v>
      </c>
      <c r="P3487">
        <v>0</v>
      </c>
      <c r="Q3487">
        <v>0.6</v>
      </c>
      <c r="R3487">
        <v>0.6</v>
      </c>
      <c r="S3487">
        <v>24</v>
      </c>
      <c r="T3487">
        <f t="shared" si="486"/>
        <v>-1</v>
      </c>
      <c r="U3487" s="1">
        <v>42774</v>
      </c>
      <c r="V3487" s="13">
        <f t="shared" si="487"/>
        <v>42767</v>
      </c>
      <c r="W3487" s="14">
        <f t="shared" si="488"/>
        <v>42774</v>
      </c>
      <c r="X3487" s="1" t="str">
        <f t="shared" si="489"/>
        <v>Wednesday</v>
      </c>
      <c r="Y3487" s="2">
        <v>0.86123842592592592</v>
      </c>
      <c r="Z3487" s="2">
        <f t="shared" si="490"/>
        <v>0.875</v>
      </c>
      <c r="AA3487">
        <f>1</f>
        <v>1</v>
      </c>
      <c r="AB3487" s="1">
        <v>42774</v>
      </c>
      <c r="AC3487" s="13">
        <f t="shared" si="491"/>
        <v>42767</v>
      </c>
      <c r="AD3487" s="14">
        <f t="shared" si="492"/>
        <v>42774</v>
      </c>
      <c r="AE3487" s="1" t="str">
        <f t="shared" si="493"/>
        <v>Wednesday</v>
      </c>
      <c r="AF3487" s="2">
        <v>0.86412037037037026</v>
      </c>
      <c r="AG3487" s="2">
        <f t="shared" si="494"/>
        <v>0.875</v>
      </c>
      <c r="AH3487" t="s">
        <v>27</v>
      </c>
    </row>
    <row r="3488" spans="1:34" x14ac:dyDescent="0.2">
      <c r="A3488">
        <v>1357250</v>
      </c>
      <c r="B3488" t="s">
        <v>20</v>
      </c>
      <c r="C3488" t="s">
        <v>28</v>
      </c>
      <c r="D3488" t="s">
        <v>22</v>
      </c>
      <c r="E3488">
        <v>53202</v>
      </c>
      <c r="F3488" t="s">
        <v>23</v>
      </c>
      <c r="G3488" t="s">
        <v>24</v>
      </c>
      <c r="H3488">
        <v>5487</v>
      </c>
      <c r="I3488" t="s">
        <v>69</v>
      </c>
      <c r="J3488">
        <f>VLOOKUP(I3488,[1]Key!$A$1:$C$72,2,FALSE)</f>
        <v>43.048200000000001</v>
      </c>
      <c r="K3488">
        <f>VLOOKUP(I3488,[1]Key!$A$1:$C$72,3,FALSE)</f>
        <v>-87.900859999999994</v>
      </c>
      <c r="L3488" t="s">
        <v>43</v>
      </c>
      <c r="M3488">
        <f>VLOOKUP(L3488,[1]Key!$A$1:$C$72,2,FALSE)</f>
        <v>43.03886</v>
      </c>
      <c r="N3488">
        <f>VLOOKUP(L3488,[1]Key!$A$1:$C$72,3,FALSE)</f>
        <v>-87.902720000000002</v>
      </c>
      <c r="O3488">
        <v>6</v>
      </c>
      <c r="P3488">
        <v>0</v>
      </c>
      <c r="Q3488">
        <v>0.9</v>
      </c>
      <c r="R3488">
        <v>0.9</v>
      </c>
      <c r="S3488">
        <v>36</v>
      </c>
      <c r="T3488">
        <f t="shared" si="486"/>
        <v>-1</v>
      </c>
      <c r="U3488" s="1">
        <v>42775</v>
      </c>
      <c r="V3488" s="13">
        <f t="shared" si="487"/>
        <v>42767</v>
      </c>
      <c r="W3488" s="14">
        <f t="shared" si="488"/>
        <v>42775</v>
      </c>
      <c r="X3488" s="1" t="str">
        <f t="shared" si="489"/>
        <v>Thursday</v>
      </c>
      <c r="Y3488" s="2">
        <v>0.27399305555555559</v>
      </c>
      <c r="Z3488" s="2">
        <f t="shared" si="490"/>
        <v>0.29166666666666663</v>
      </c>
      <c r="AA3488">
        <f>1</f>
        <v>1</v>
      </c>
      <c r="AB3488" s="1">
        <v>42775</v>
      </c>
      <c r="AC3488" s="13">
        <f t="shared" si="491"/>
        <v>42767</v>
      </c>
      <c r="AD3488" s="14">
        <f t="shared" si="492"/>
        <v>42775</v>
      </c>
      <c r="AE3488" s="1" t="str">
        <f t="shared" si="493"/>
        <v>Thursday</v>
      </c>
      <c r="AF3488" s="2">
        <v>0.27787037037037038</v>
      </c>
      <c r="AG3488" s="2">
        <f t="shared" si="494"/>
        <v>0.29166666666666663</v>
      </c>
      <c r="AH3488" t="s">
        <v>27</v>
      </c>
    </row>
    <row r="3489" spans="1:34" x14ac:dyDescent="0.2">
      <c r="A3489">
        <v>1387054</v>
      </c>
      <c r="B3489" t="s">
        <v>20</v>
      </c>
      <c r="C3489" t="s">
        <v>21</v>
      </c>
      <c r="D3489" t="s">
        <v>22</v>
      </c>
      <c r="E3489">
        <v>53213</v>
      </c>
      <c r="F3489" t="s">
        <v>23</v>
      </c>
      <c r="G3489" t="s">
        <v>24</v>
      </c>
      <c r="H3489">
        <v>5441</v>
      </c>
      <c r="I3489" t="s">
        <v>58</v>
      </c>
      <c r="J3489">
        <f>VLOOKUP(I3489,[1]Key!$A$1:$C$72,2,FALSE)</f>
        <v>43.052630000000001</v>
      </c>
      <c r="K3489">
        <f>VLOOKUP(I3489,[1]Key!$A$1:$C$72,3,FALSE)</f>
        <v>-88.016319999999993</v>
      </c>
      <c r="L3489" t="s">
        <v>25</v>
      </c>
      <c r="M3489">
        <f>VLOOKUP(L3489,[1]Key!$A$1:$C$72,2,FALSE)</f>
        <v>43.06044</v>
      </c>
      <c r="N3489">
        <f>VLOOKUP(L3489,[1]Key!$A$1:$C$72,3,FALSE)</f>
        <v>-88.016239999999996</v>
      </c>
      <c r="O3489">
        <v>6</v>
      </c>
      <c r="P3489">
        <v>0</v>
      </c>
      <c r="Q3489">
        <v>0.9</v>
      </c>
      <c r="R3489">
        <v>0.9</v>
      </c>
      <c r="S3489">
        <v>36</v>
      </c>
      <c r="T3489">
        <f t="shared" si="486"/>
        <v>-1</v>
      </c>
      <c r="U3489" s="1">
        <v>42775</v>
      </c>
      <c r="V3489" s="13">
        <f t="shared" si="487"/>
        <v>42767</v>
      </c>
      <c r="W3489" s="14">
        <f t="shared" si="488"/>
        <v>42775</v>
      </c>
      <c r="X3489" s="1" t="str">
        <f t="shared" si="489"/>
        <v>Thursday</v>
      </c>
      <c r="Y3489" s="2">
        <v>0.34284722222222225</v>
      </c>
      <c r="Z3489" s="2">
        <f t="shared" si="490"/>
        <v>0.33333333333333331</v>
      </c>
      <c r="AA3489">
        <f>1</f>
        <v>1</v>
      </c>
      <c r="AB3489" s="1">
        <v>42775</v>
      </c>
      <c r="AC3489" s="13">
        <f t="shared" si="491"/>
        <v>42767</v>
      </c>
      <c r="AD3489" s="14">
        <f t="shared" si="492"/>
        <v>42775</v>
      </c>
      <c r="AE3489" s="1" t="str">
        <f t="shared" si="493"/>
        <v>Thursday</v>
      </c>
      <c r="AF3489" s="2">
        <v>0.34696759259259258</v>
      </c>
      <c r="AG3489" s="2">
        <f t="shared" si="494"/>
        <v>0.33333333333333331</v>
      </c>
      <c r="AH3489" t="s">
        <v>27</v>
      </c>
    </row>
    <row r="3490" spans="1:34" x14ac:dyDescent="0.2">
      <c r="A3490">
        <v>1154367</v>
      </c>
      <c r="B3490" t="s">
        <v>20</v>
      </c>
      <c r="C3490" t="s">
        <v>28</v>
      </c>
      <c r="D3490" t="s">
        <v>22</v>
      </c>
      <c r="E3490">
        <v>53202</v>
      </c>
      <c r="F3490" t="s">
        <v>23</v>
      </c>
      <c r="G3490" t="s">
        <v>24</v>
      </c>
      <c r="H3490">
        <v>5556</v>
      </c>
      <c r="I3490" t="s">
        <v>41</v>
      </c>
      <c r="J3490">
        <f>VLOOKUP(I3490,[1]Key!$A$1:$C$72,2,FALSE)</f>
        <v>43.04824</v>
      </c>
      <c r="K3490">
        <f>VLOOKUP(I3490,[1]Key!$A$1:$C$72,3,FALSE)</f>
        <v>-87.904970000000006</v>
      </c>
      <c r="L3490" t="s">
        <v>54</v>
      </c>
      <c r="M3490">
        <f>VLOOKUP(L3490,[1]Key!$A$1:$C$72,2,FALSE)</f>
        <v>43.046570000000003</v>
      </c>
      <c r="N3490">
        <f>VLOOKUP(L3490,[1]Key!$A$1:$C$72,3,FALSE)</f>
        <v>-87.908720000000002</v>
      </c>
      <c r="O3490">
        <v>7</v>
      </c>
      <c r="P3490">
        <v>0</v>
      </c>
      <c r="Q3490">
        <v>1.1000000000000001</v>
      </c>
      <c r="R3490">
        <v>1</v>
      </c>
      <c r="S3490">
        <v>42</v>
      </c>
      <c r="T3490">
        <f t="shared" si="486"/>
        <v>-1</v>
      </c>
      <c r="U3490" s="1">
        <v>42775</v>
      </c>
      <c r="V3490" s="13">
        <f t="shared" si="487"/>
        <v>42767</v>
      </c>
      <c r="W3490" s="14">
        <f t="shared" si="488"/>
        <v>42775</v>
      </c>
      <c r="X3490" s="1" t="str">
        <f t="shared" si="489"/>
        <v>Thursday</v>
      </c>
      <c r="Y3490" s="2">
        <v>0.58224537037037039</v>
      </c>
      <c r="Z3490" s="2">
        <f t="shared" si="490"/>
        <v>0.58333333333333326</v>
      </c>
      <c r="AA3490">
        <f>1</f>
        <v>1</v>
      </c>
      <c r="AB3490" s="1">
        <v>42775</v>
      </c>
      <c r="AC3490" s="13">
        <f t="shared" si="491"/>
        <v>42767</v>
      </c>
      <c r="AD3490" s="14">
        <f t="shared" si="492"/>
        <v>42775</v>
      </c>
      <c r="AE3490" s="1" t="str">
        <f t="shared" si="493"/>
        <v>Thursday</v>
      </c>
      <c r="AF3490" s="2">
        <v>0.58687500000000004</v>
      </c>
      <c r="AG3490" s="2">
        <f t="shared" si="494"/>
        <v>0.58333333333333326</v>
      </c>
      <c r="AH3490" t="s">
        <v>27</v>
      </c>
    </row>
    <row r="3491" spans="1:34" x14ac:dyDescent="0.2">
      <c r="A3491">
        <v>1137916</v>
      </c>
      <c r="B3491" t="s">
        <v>20</v>
      </c>
      <c r="C3491" t="s">
        <v>100</v>
      </c>
      <c r="D3491" t="s">
        <v>22</v>
      </c>
      <c r="E3491">
        <v>53202</v>
      </c>
      <c r="F3491" t="s">
        <v>23</v>
      </c>
      <c r="G3491" t="s">
        <v>24</v>
      </c>
      <c r="H3491">
        <v>11114</v>
      </c>
      <c r="I3491" t="s">
        <v>36</v>
      </c>
      <c r="J3491">
        <f>VLOOKUP(I3491,[1]Key!$A$1:$C$72,2,FALSE)</f>
        <v>43.038580000000003</v>
      </c>
      <c r="K3491">
        <f>VLOOKUP(I3491,[1]Key!$A$1:$C$72,3,FALSE)</f>
        <v>-87.90934</v>
      </c>
      <c r="L3491" t="s">
        <v>80</v>
      </c>
      <c r="M3491">
        <f>VLOOKUP(L3491,[1]Key!$A$1:$C$72,2,FALSE)</f>
        <v>43.052460000000004</v>
      </c>
      <c r="N3491">
        <f>VLOOKUP(L3491,[1]Key!$A$1:$C$72,3,FALSE)</f>
        <v>-87.891000000000005</v>
      </c>
      <c r="O3491">
        <v>12</v>
      </c>
      <c r="P3491">
        <v>0</v>
      </c>
      <c r="Q3491">
        <v>1.8</v>
      </c>
      <c r="R3491">
        <v>1.7</v>
      </c>
      <c r="S3491">
        <v>72</v>
      </c>
      <c r="T3491">
        <f t="shared" si="486"/>
        <v>-1</v>
      </c>
      <c r="U3491" s="1">
        <v>42775</v>
      </c>
      <c r="V3491" s="13">
        <f t="shared" si="487"/>
        <v>42767</v>
      </c>
      <c r="W3491" s="14">
        <f t="shared" si="488"/>
        <v>42775</v>
      </c>
      <c r="X3491" s="1" t="str">
        <f t="shared" si="489"/>
        <v>Thursday</v>
      </c>
      <c r="Y3491" s="2">
        <v>0.7594212962962964</v>
      </c>
      <c r="Z3491" s="2">
        <f t="shared" si="490"/>
        <v>0.75</v>
      </c>
      <c r="AA3491">
        <f>1</f>
        <v>1</v>
      </c>
      <c r="AB3491" s="1">
        <v>42775</v>
      </c>
      <c r="AC3491" s="13">
        <f t="shared" si="491"/>
        <v>42767</v>
      </c>
      <c r="AD3491" s="14">
        <f t="shared" si="492"/>
        <v>42775</v>
      </c>
      <c r="AE3491" s="1" t="str">
        <f t="shared" si="493"/>
        <v>Thursday</v>
      </c>
      <c r="AF3491" s="2">
        <v>0.76782407407407405</v>
      </c>
      <c r="AG3491" s="2">
        <f t="shared" si="494"/>
        <v>0.75</v>
      </c>
      <c r="AH3491" t="s">
        <v>27</v>
      </c>
    </row>
    <row r="3492" spans="1:34" x14ac:dyDescent="0.2">
      <c r="A3492">
        <v>1017964</v>
      </c>
      <c r="B3492" t="s">
        <v>20</v>
      </c>
      <c r="C3492" t="s">
        <v>28</v>
      </c>
      <c r="D3492" t="s">
        <v>22</v>
      </c>
      <c r="E3492">
        <v>53202</v>
      </c>
      <c r="F3492" t="s">
        <v>23</v>
      </c>
      <c r="G3492" t="s">
        <v>24</v>
      </c>
      <c r="H3492">
        <v>81</v>
      </c>
      <c r="I3492" t="s">
        <v>43</v>
      </c>
      <c r="J3492">
        <f>VLOOKUP(I3492,[1]Key!$A$1:$C$72,2,FALSE)</f>
        <v>43.03886</v>
      </c>
      <c r="K3492">
        <f>VLOOKUP(I3492,[1]Key!$A$1:$C$72,3,FALSE)</f>
        <v>-87.902720000000002</v>
      </c>
      <c r="L3492" t="s">
        <v>61</v>
      </c>
      <c r="M3492">
        <f>VLOOKUP(L3492,[1]Key!$A$1:$C$72,2,FALSE)</f>
        <v>43.058619999999998</v>
      </c>
      <c r="N3492">
        <f>VLOOKUP(L3492,[1]Key!$A$1:$C$72,3,FALSE)</f>
        <v>-87.885319999999993</v>
      </c>
      <c r="O3492">
        <v>11</v>
      </c>
      <c r="P3492">
        <v>0</v>
      </c>
      <c r="Q3492">
        <v>1.7</v>
      </c>
      <c r="R3492">
        <v>1.6</v>
      </c>
      <c r="S3492">
        <v>66</v>
      </c>
      <c r="T3492">
        <f t="shared" si="486"/>
        <v>-1</v>
      </c>
      <c r="U3492" s="1">
        <v>42775</v>
      </c>
      <c r="V3492" s="13">
        <f t="shared" si="487"/>
        <v>42767</v>
      </c>
      <c r="W3492" s="14">
        <f t="shared" si="488"/>
        <v>42775</v>
      </c>
      <c r="X3492" s="1" t="str">
        <f t="shared" si="489"/>
        <v>Thursday</v>
      </c>
      <c r="Y3492" s="2">
        <v>0.87728009259259254</v>
      </c>
      <c r="Z3492" s="2">
        <f t="shared" si="490"/>
        <v>0.875</v>
      </c>
      <c r="AA3492">
        <f>1</f>
        <v>1</v>
      </c>
      <c r="AB3492" s="1">
        <v>42775</v>
      </c>
      <c r="AC3492" s="13">
        <f t="shared" si="491"/>
        <v>42767</v>
      </c>
      <c r="AD3492" s="14">
        <f t="shared" si="492"/>
        <v>42775</v>
      </c>
      <c r="AE3492" s="1" t="str">
        <f t="shared" si="493"/>
        <v>Thursday</v>
      </c>
      <c r="AF3492" s="2">
        <v>0.8852430555555556</v>
      </c>
      <c r="AG3492" s="2">
        <f t="shared" si="494"/>
        <v>0.875</v>
      </c>
      <c r="AH3492" t="s">
        <v>27</v>
      </c>
    </row>
    <row r="3493" spans="1:34" x14ac:dyDescent="0.2">
      <c r="A3493">
        <v>1328721</v>
      </c>
      <c r="B3493" t="s">
        <v>20</v>
      </c>
      <c r="C3493" t="s">
        <v>28</v>
      </c>
      <c r="D3493" t="s">
        <v>22</v>
      </c>
      <c r="E3493">
        <v>53207</v>
      </c>
      <c r="F3493" t="s">
        <v>23</v>
      </c>
      <c r="G3493" t="s">
        <v>24</v>
      </c>
      <c r="H3493">
        <v>45</v>
      </c>
      <c r="I3493" t="s">
        <v>38</v>
      </c>
      <c r="J3493">
        <f>VLOOKUP(I3493,[1]Key!$A$1:$C$72,2,FALSE)</f>
        <v>43.004728999999998</v>
      </c>
      <c r="K3493">
        <f>VLOOKUP(I3493,[1]Key!$A$1:$C$72,3,FALSE)</f>
        <v>-87.905463999999995</v>
      </c>
      <c r="L3493" t="s">
        <v>82</v>
      </c>
      <c r="M3493">
        <f>VLOOKUP(L3493,[1]Key!$A$1:$C$72,2,FALSE)</f>
        <v>43.026229999999998</v>
      </c>
      <c r="N3493">
        <f>VLOOKUP(L3493,[1]Key!$A$1:$C$72,3,FALSE)</f>
        <v>-87.912809999999993</v>
      </c>
      <c r="O3493">
        <v>9</v>
      </c>
      <c r="P3493">
        <v>0</v>
      </c>
      <c r="Q3493">
        <v>1.4</v>
      </c>
      <c r="R3493">
        <v>1.3</v>
      </c>
      <c r="S3493">
        <v>54</v>
      </c>
      <c r="T3493">
        <f t="shared" si="486"/>
        <v>-1</v>
      </c>
      <c r="U3493" s="1">
        <v>42776</v>
      </c>
      <c r="V3493" s="13">
        <f t="shared" si="487"/>
        <v>42767</v>
      </c>
      <c r="W3493" s="14">
        <f t="shared" si="488"/>
        <v>42776</v>
      </c>
      <c r="X3493" s="1" t="str">
        <f t="shared" si="489"/>
        <v>Friday</v>
      </c>
      <c r="Y3493" s="2">
        <v>0.33275462962962959</v>
      </c>
      <c r="Z3493" s="2">
        <f t="shared" si="490"/>
        <v>0.33333333333333331</v>
      </c>
      <c r="AA3493">
        <f>1</f>
        <v>1</v>
      </c>
      <c r="AB3493" s="1">
        <v>42776</v>
      </c>
      <c r="AC3493" s="13">
        <f t="shared" si="491"/>
        <v>42767</v>
      </c>
      <c r="AD3493" s="14">
        <f t="shared" si="492"/>
        <v>42776</v>
      </c>
      <c r="AE3493" s="1" t="str">
        <f t="shared" si="493"/>
        <v>Friday</v>
      </c>
      <c r="AF3493" s="2">
        <v>0.33917824074074071</v>
      </c>
      <c r="AG3493" s="2">
        <f t="shared" si="494"/>
        <v>0.33333333333333331</v>
      </c>
      <c r="AH3493" t="s">
        <v>27</v>
      </c>
    </row>
    <row r="3494" spans="1:34" x14ac:dyDescent="0.2">
      <c r="A3494">
        <v>1257756</v>
      </c>
      <c r="B3494" t="s">
        <v>20</v>
      </c>
      <c r="C3494" t="s">
        <v>28</v>
      </c>
      <c r="D3494" t="s">
        <v>22</v>
      </c>
      <c r="E3494">
        <v>53204</v>
      </c>
      <c r="F3494" t="s">
        <v>23</v>
      </c>
      <c r="G3494" t="s">
        <v>24</v>
      </c>
      <c r="H3494">
        <v>19</v>
      </c>
      <c r="I3494" t="s">
        <v>33</v>
      </c>
      <c r="J3494">
        <f>VLOOKUP(I3494,[1]Key!$A$1:$C$72,2,FALSE)</f>
        <v>43.034619999999997</v>
      </c>
      <c r="K3494">
        <f>VLOOKUP(I3494,[1]Key!$A$1:$C$72,3,FALSE)</f>
        <v>-87.917500000000004</v>
      </c>
      <c r="L3494" t="s">
        <v>105</v>
      </c>
      <c r="M3494">
        <f>VLOOKUP(L3494,[1]Key!$A$1:$C$72,2,FALSE)</f>
        <v>43.020020000000002</v>
      </c>
      <c r="N3494">
        <f>VLOOKUP(L3494,[1]Key!$A$1:$C$72,3,FALSE)</f>
        <v>-87.912540000000007</v>
      </c>
      <c r="O3494">
        <v>7</v>
      </c>
      <c r="P3494">
        <v>0</v>
      </c>
      <c r="Q3494">
        <v>1.1000000000000001</v>
      </c>
      <c r="R3494">
        <v>1</v>
      </c>
      <c r="S3494">
        <v>42</v>
      </c>
      <c r="T3494">
        <f t="shared" si="486"/>
        <v>-1</v>
      </c>
      <c r="U3494" s="1">
        <v>42776</v>
      </c>
      <c r="V3494" s="13">
        <f t="shared" si="487"/>
        <v>42767</v>
      </c>
      <c r="W3494" s="14">
        <f t="shared" si="488"/>
        <v>42776</v>
      </c>
      <c r="X3494" s="1" t="str">
        <f t="shared" si="489"/>
        <v>Friday</v>
      </c>
      <c r="Y3494" s="2">
        <v>0.39805555555555555</v>
      </c>
      <c r="Z3494" s="2">
        <f t="shared" si="490"/>
        <v>0.41666666666666663</v>
      </c>
      <c r="AA3494">
        <f>1</f>
        <v>1</v>
      </c>
      <c r="AB3494" s="1">
        <v>42776</v>
      </c>
      <c r="AC3494" s="13">
        <f t="shared" si="491"/>
        <v>42767</v>
      </c>
      <c r="AD3494" s="14">
        <f t="shared" si="492"/>
        <v>42776</v>
      </c>
      <c r="AE3494" s="1" t="str">
        <f t="shared" si="493"/>
        <v>Friday</v>
      </c>
      <c r="AF3494" s="2">
        <v>0.40333333333333332</v>
      </c>
      <c r="AG3494" s="2">
        <f t="shared" si="494"/>
        <v>0.41666666666666663</v>
      </c>
      <c r="AH3494" t="s">
        <v>27</v>
      </c>
    </row>
    <row r="3495" spans="1:34" x14ac:dyDescent="0.2">
      <c r="A3495">
        <v>1250004</v>
      </c>
      <c r="B3495" t="s">
        <v>20</v>
      </c>
      <c r="C3495" t="s">
        <v>118</v>
      </c>
      <c r="D3495" t="s">
        <v>46</v>
      </c>
      <c r="E3495">
        <v>61107</v>
      </c>
      <c r="F3495" t="s">
        <v>23</v>
      </c>
      <c r="G3495" t="s">
        <v>97</v>
      </c>
      <c r="H3495">
        <v>145</v>
      </c>
      <c r="I3495" t="s">
        <v>81</v>
      </c>
      <c r="J3495">
        <f>VLOOKUP(I3495,[1]Key!$A$1:$C$72,2,FALSE)</f>
        <v>43.06033</v>
      </c>
      <c r="K3495">
        <f>VLOOKUP(I3495,[1]Key!$A$1:$C$72,3,FALSE)</f>
        <v>-87.89546</v>
      </c>
      <c r="L3495" t="s">
        <v>78</v>
      </c>
      <c r="M3495">
        <f>VLOOKUP(L3495,[1]Key!$A$1:$C$72,2,FALSE)</f>
        <v>43.060250000000003</v>
      </c>
      <c r="N3495">
        <f>VLOOKUP(L3495,[1]Key!$A$1:$C$72,3,FALSE)</f>
        <v>-87.892169999999993</v>
      </c>
      <c r="O3495">
        <v>1</v>
      </c>
      <c r="P3495">
        <v>0</v>
      </c>
      <c r="Q3495">
        <v>0.2</v>
      </c>
      <c r="R3495">
        <v>0.1</v>
      </c>
      <c r="S3495">
        <v>6</v>
      </c>
      <c r="T3495">
        <f t="shared" si="486"/>
        <v>-1</v>
      </c>
      <c r="U3495" s="1">
        <v>42776</v>
      </c>
      <c r="V3495" s="13">
        <f t="shared" si="487"/>
        <v>42767</v>
      </c>
      <c r="W3495" s="14">
        <f t="shared" si="488"/>
        <v>42776</v>
      </c>
      <c r="X3495" s="1" t="str">
        <f t="shared" si="489"/>
        <v>Friday</v>
      </c>
      <c r="Y3495" s="2">
        <v>0.56005787037037036</v>
      </c>
      <c r="Z3495" s="2">
        <f t="shared" si="490"/>
        <v>0.54166666666666663</v>
      </c>
      <c r="AA3495">
        <f>1</f>
        <v>1</v>
      </c>
      <c r="AB3495" s="1">
        <v>42776</v>
      </c>
      <c r="AC3495" s="13">
        <f t="shared" si="491"/>
        <v>42767</v>
      </c>
      <c r="AD3495" s="14">
        <f t="shared" si="492"/>
        <v>42776</v>
      </c>
      <c r="AE3495" s="1" t="str">
        <f t="shared" si="493"/>
        <v>Friday</v>
      </c>
      <c r="AF3495" s="2">
        <v>0.56081018518518522</v>
      </c>
      <c r="AG3495" s="2">
        <f t="shared" si="494"/>
        <v>0.54166666666666663</v>
      </c>
      <c r="AH3495" t="s">
        <v>27</v>
      </c>
    </row>
    <row r="3496" spans="1:34" x14ac:dyDescent="0.2">
      <c r="A3496">
        <v>1010620</v>
      </c>
      <c r="B3496" t="s">
        <v>20</v>
      </c>
      <c r="C3496" t="s">
        <v>28</v>
      </c>
      <c r="D3496" t="s">
        <v>22</v>
      </c>
      <c r="E3496">
        <v>53202</v>
      </c>
      <c r="F3496" t="s">
        <v>23</v>
      </c>
      <c r="G3496" t="s">
        <v>24</v>
      </c>
      <c r="H3496">
        <v>5532</v>
      </c>
      <c r="I3496" t="s">
        <v>70</v>
      </c>
      <c r="J3496">
        <f>VLOOKUP(I3496,[1]Key!$A$1:$C$72,2,FALSE)</f>
        <v>43.053040000000003</v>
      </c>
      <c r="K3496">
        <f>VLOOKUP(I3496,[1]Key!$A$1:$C$72,3,FALSE)</f>
        <v>-87.897660000000002</v>
      </c>
      <c r="L3496" t="s">
        <v>69</v>
      </c>
      <c r="M3496">
        <f>VLOOKUP(L3496,[1]Key!$A$1:$C$72,2,FALSE)</f>
        <v>43.048200000000001</v>
      </c>
      <c r="N3496">
        <f>VLOOKUP(L3496,[1]Key!$A$1:$C$72,3,FALSE)</f>
        <v>-87.900859999999994</v>
      </c>
      <c r="O3496">
        <v>3</v>
      </c>
      <c r="P3496">
        <v>0</v>
      </c>
      <c r="Q3496">
        <v>0.5</v>
      </c>
      <c r="R3496">
        <v>0.4</v>
      </c>
      <c r="S3496">
        <v>18</v>
      </c>
      <c r="T3496">
        <f t="shared" si="486"/>
        <v>-1</v>
      </c>
      <c r="U3496" s="1">
        <v>42776</v>
      </c>
      <c r="V3496" s="13">
        <f t="shared" si="487"/>
        <v>42767</v>
      </c>
      <c r="W3496" s="14">
        <f t="shared" si="488"/>
        <v>42776</v>
      </c>
      <c r="X3496" s="1" t="str">
        <f t="shared" si="489"/>
        <v>Friday</v>
      </c>
      <c r="Y3496" s="2">
        <v>0.56541666666666668</v>
      </c>
      <c r="Z3496" s="2">
        <f t="shared" si="490"/>
        <v>0.58333333333333326</v>
      </c>
      <c r="AA3496">
        <f>1</f>
        <v>1</v>
      </c>
      <c r="AB3496" s="1">
        <v>42776</v>
      </c>
      <c r="AC3496" s="13">
        <f t="shared" si="491"/>
        <v>42767</v>
      </c>
      <c r="AD3496" s="14">
        <f t="shared" si="492"/>
        <v>42776</v>
      </c>
      <c r="AE3496" s="1" t="str">
        <f t="shared" si="493"/>
        <v>Friday</v>
      </c>
      <c r="AF3496" s="2">
        <v>0.56783564814814813</v>
      </c>
      <c r="AG3496" s="2">
        <f t="shared" si="494"/>
        <v>0.58333333333333326</v>
      </c>
      <c r="AH3496" t="s">
        <v>27</v>
      </c>
    </row>
    <row r="3497" spans="1:34" x14ac:dyDescent="0.2">
      <c r="A3497">
        <v>1478009</v>
      </c>
      <c r="B3497" t="s">
        <v>20</v>
      </c>
      <c r="C3497" t="s">
        <v>28</v>
      </c>
      <c r="D3497" t="s">
        <v>22</v>
      </c>
      <c r="E3497">
        <v>53211</v>
      </c>
      <c r="F3497" t="s">
        <v>23</v>
      </c>
      <c r="G3497" t="s">
        <v>24</v>
      </c>
      <c r="H3497">
        <v>5466</v>
      </c>
      <c r="I3497" t="s">
        <v>39</v>
      </c>
      <c r="J3497">
        <f>VLOOKUP(I3497,[1]Key!$A$1:$C$72,2,FALSE)</f>
        <v>43.03913</v>
      </c>
      <c r="K3497">
        <f>VLOOKUP(I3497,[1]Key!$A$1:$C$72,3,FALSE)</f>
        <v>-87.916150000000002</v>
      </c>
      <c r="L3497" t="s">
        <v>33</v>
      </c>
      <c r="M3497">
        <f>VLOOKUP(L3497,[1]Key!$A$1:$C$72,2,FALSE)</f>
        <v>43.034619999999997</v>
      </c>
      <c r="N3497">
        <f>VLOOKUP(L3497,[1]Key!$A$1:$C$72,3,FALSE)</f>
        <v>-87.917500000000004</v>
      </c>
      <c r="O3497">
        <v>7</v>
      </c>
      <c r="P3497">
        <v>0</v>
      </c>
      <c r="Q3497">
        <v>1.1000000000000001</v>
      </c>
      <c r="R3497">
        <v>1</v>
      </c>
      <c r="S3497">
        <v>42</v>
      </c>
      <c r="T3497">
        <f t="shared" si="486"/>
        <v>-1</v>
      </c>
      <c r="U3497" s="1">
        <v>42776</v>
      </c>
      <c r="V3497" s="13">
        <f t="shared" si="487"/>
        <v>42767</v>
      </c>
      <c r="W3497" s="14">
        <f t="shared" si="488"/>
        <v>42776</v>
      </c>
      <c r="X3497" s="1" t="str">
        <f t="shared" si="489"/>
        <v>Friday</v>
      </c>
      <c r="Y3497" s="2">
        <v>0.69212962962962965</v>
      </c>
      <c r="Z3497" s="2">
        <f t="shared" si="490"/>
        <v>0.70833333333333326</v>
      </c>
      <c r="AA3497">
        <f>1</f>
        <v>1</v>
      </c>
      <c r="AB3497" s="1">
        <v>42776</v>
      </c>
      <c r="AC3497" s="13">
        <f t="shared" si="491"/>
        <v>42767</v>
      </c>
      <c r="AD3497" s="14">
        <f t="shared" si="492"/>
        <v>42776</v>
      </c>
      <c r="AE3497" s="1" t="str">
        <f t="shared" si="493"/>
        <v>Friday</v>
      </c>
      <c r="AF3497" s="2">
        <v>0.69690972222222225</v>
      </c>
      <c r="AG3497" s="2">
        <f t="shared" si="494"/>
        <v>0.70833333333333326</v>
      </c>
      <c r="AH3497" t="s">
        <v>27</v>
      </c>
    </row>
    <row r="3498" spans="1:34" x14ac:dyDescent="0.2">
      <c r="A3498">
        <v>1482346</v>
      </c>
      <c r="B3498" t="s">
        <v>20</v>
      </c>
      <c r="C3498" t="s">
        <v>28</v>
      </c>
      <c r="D3498" t="s">
        <v>22</v>
      </c>
      <c r="E3498">
        <v>53207</v>
      </c>
      <c r="F3498" t="s">
        <v>23</v>
      </c>
      <c r="G3498" t="s">
        <v>24</v>
      </c>
      <c r="H3498">
        <v>5494</v>
      </c>
      <c r="I3498" t="s">
        <v>61</v>
      </c>
      <c r="J3498">
        <f>VLOOKUP(I3498,[1]Key!$A$1:$C$72,2,FALSE)</f>
        <v>43.058619999999998</v>
      </c>
      <c r="K3498">
        <f>VLOOKUP(I3498,[1]Key!$A$1:$C$72,3,FALSE)</f>
        <v>-87.885319999999993</v>
      </c>
      <c r="L3498" t="s">
        <v>61</v>
      </c>
      <c r="M3498">
        <f>VLOOKUP(L3498,[1]Key!$A$1:$C$72,2,FALSE)</f>
        <v>43.058619999999998</v>
      </c>
      <c r="N3498">
        <f>VLOOKUP(L3498,[1]Key!$A$1:$C$72,3,FALSE)</f>
        <v>-87.885319999999993</v>
      </c>
      <c r="O3498">
        <v>1</v>
      </c>
      <c r="P3498">
        <v>0</v>
      </c>
      <c r="Q3498">
        <v>0.2</v>
      </c>
      <c r="R3498">
        <v>0.1</v>
      </c>
      <c r="S3498">
        <v>6</v>
      </c>
      <c r="T3498">
        <f t="shared" si="486"/>
        <v>-1</v>
      </c>
      <c r="U3498" s="1">
        <v>42776</v>
      </c>
      <c r="V3498" s="13">
        <f t="shared" si="487"/>
        <v>42767</v>
      </c>
      <c r="W3498" s="14">
        <f t="shared" si="488"/>
        <v>42776</v>
      </c>
      <c r="X3498" s="1" t="str">
        <f t="shared" si="489"/>
        <v>Friday</v>
      </c>
      <c r="Y3498" s="2">
        <v>0.80744212962962969</v>
      </c>
      <c r="Z3498" s="2">
        <f t="shared" si="490"/>
        <v>0.79166666666666663</v>
      </c>
      <c r="AA3498">
        <f>1</f>
        <v>1</v>
      </c>
      <c r="AB3498" s="1">
        <v>42776</v>
      </c>
      <c r="AC3498" s="13">
        <f t="shared" si="491"/>
        <v>42767</v>
      </c>
      <c r="AD3498" s="14">
        <f t="shared" si="492"/>
        <v>42776</v>
      </c>
      <c r="AE3498" s="1" t="str">
        <f t="shared" si="493"/>
        <v>Friday</v>
      </c>
      <c r="AF3498" s="2">
        <v>0.80773148148148144</v>
      </c>
      <c r="AG3498" s="2">
        <f t="shared" si="494"/>
        <v>0.79166666666666663</v>
      </c>
      <c r="AH3498" t="s">
        <v>35</v>
      </c>
    </row>
    <row r="3499" spans="1:34" x14ac:dyDescent="0.2">
      <c r="A3499">
        <v>1358502</v>
      </c>
      <c r="B3499" t="s">
        <v>20</v>
      </c>
      <c r="C3499" t="s">
        <v>124</v>
      </c>
      <c r="D3499" t="s">
        <v>22</v>
      </c>
      <c r="E3499">
        <v>54929</v>
      </c>
      <c r="F3499" t="s">
        <v>23</v>
      </c>
      <c r="G3499" t="s">
        <v>24</v>
      </c>
      <c r="H3499">
        <v>88</v>
      </c>
      <c r="I3499" t="s">
        <v>81</v>
      </c>
      <c r="J3499">
        <f>VLOOKUP(I3499,[1]Key!$A$1:$C$72,2,FALSE)</f>
        <v>43.06033</v>
      </c>
      <c r="K3499">
        <f>VLOOKUP(I3499,[1]Key!$A$1:$C$72,3,FALSE)</f>
        <v>-87.89546</v>
      </c>
      <c r="L3499" t="s">
        <v>81</v>
      </c>
      <c r="M3499">
        <f>VLOOKUP(L3499,[1]Key!$A$1:$C$72,2,FALSE)</f>
        <v>43.06033</v>
      </c>
      <c r="N3499">
        <f>VLOOKUP(L3499,[1]Key!$A$1:$C$72,3,FALSE)</f>
        <v>-87.89546</v>
      </c>
      <c r="O3499">
        <v>20</v>
      </c>
      <c r="P3499">
        <v>0</v>
      </c>
      <c r="Q3499">
        <v>3</v>
      </c>
      <c r="R3499">
        <v>2.9</v>
      </c>
      <c r="S3499">
        <v>120</v>
      </c>
      <c r="T3499">
        <f t="shared" si="486"/>
        <v>-1</v>
      </c>
      <c r="U3499" s="1">
        <v>42776</v>
      </c>
      <c r="V3499" s="13">
        <f t="shared" si="487"/>
        <v>42767</v>
      </c>
      <c r="W3499" s="14">
        <f t="shared" si="488"/>
        <v>42776</v>
      </c>
      <c r="X3499" s="1" t="str">
        <f t="shared" si="489"/>
        <v>Friday</v>
      </c>
      <c r="Y3499" s="2">
        <v>0.85548611111111106</v>
      </c>
      <c r="Z3499" s="2">
        <f t="shared" si="490"/>
        <v>0.875</v>
      </c>
      <c r="AA3499">
        <f>1</f>
        <v>1</v>
      </c>
      <c r="AB3499" s="1">
        <v>42776</v>
      </c>
      <c r="AC3499" s="13">
        <f t="shared" si="491"/>
        <v>42767</v>
      </c>
      <c r="AD3499" s="14">
        <f t="shared" si="492"/>
        <v>42776</v>
      </c>
      <c r="AE3499" s="1" t="str">
        <f t="shared" si="493"/>
        <v>Friday</v>
      </c>
      <c r="AF3499" s="2">
        <v>0.8690972222222223</v>
      </c>
      <c r="AG3499" s="2">
        <f t="shared" si="494"/>
        <v>0.875</v>
      </c>
      <c r="AH3499" t="s">
        <v>35</v>
      </c>
    </row>
    <row r="3500" spans="1:34" x14ac:dyDescent="0.2">
      <c r="A3500">
        <v>1357250</v>
      </c>
      <c r="B3500" t="s">
        <v>20</v>
      </c>
      <c r="C3500" t="s">
        <v>28</v>
      </c>
      <c r="D3500" t="s">
        <v>22</v>
      </c>
      <c r="E3500">
        <v>53202</v>
      </c>
      <c r="F3500" t="s">
        <v>23</v>
      </c>
      <c r="G3500" t="s">
        <v>24</v>
      </c>
      <c r="H3500">
        <v>11114</v>
      </c>
      <c r="I3500" t="s">
        <v>32</v>
      </c>
      <c r="J3500">
        <f>VLOOKUP(I3500,[1]Key!$A$1:$C$72,2,FALSE)</f>
        <v>43.038719999999998</v>
      </c>
      <c r="K3500">
        <f>VLOOKUP(I3500,[1]Key!$A$1:$C$72,3,FALSE)</f>
        <v>-87.905339999999995</v>
      </c>
      <c r="L3500" t="s">
        <v>41</v>
      </c>
      <c r="M3500">
        <f>VLOOKUP(L3500,[1]Key!$A$1:$C$72,2,FALSE)</f>
        <v>43.04824</v>
      </c>
      <c r="N3500">
        <f>VLOOKUP(L3500,[1]Key!$A$1:$C$72,3,FALSE)</f>
        <v>-87.904970000000006</v>
      </c>
      <c r="O3500">
        <v>4</v>
      </c>
      <c r="P3500">
        <v>0</v>
      </c>
      <c r="Q3500">
        <v>0.6</v>
      </c>
      <c r="R3500">
        <v>0.6</v>
      </c>
      <c r="S3500">
        <v>24</v>
      </c>
      <c r="T3500">
        <f t="shared" si="486"/>
        <v>-1</v>
      </c>
      <c r="U3500" s="1">
        <v>42776</v>
      </c>
      <c r="V3500" s="13">
        <f t="shared" si="487"/>
        <v>42767</v>
      </c>
      <c r="W3500" s="14">
        <f t="shared" si="488"/>
        <v>42776</v>
      </c>
      <c r="X3500" s="1" t="str">
        <f t="shared" si="489"/>
        <v>Friday</v>
      </c>
      <c r="Y3500" s="2">
        <v>0.86207175925925927</v>
      </c>
      <c r="Z3500" s="2">
        <f t="shared" si="490"/>
        <v>0.875</v>
      </c>
      <c r="AA3500">
        <f>1</f>
        <v>1</v>
      </c>
      <c r="AB3500" s="1">
        <v>42776</v>
      </c>
      <c r="AC3500" s="13">
        <f t="shared" si="491"/>
        <v>42767</v>
      </c>
      <c r="AD3500" s="14">
        <f t="shared" si="492"/>
        <v>42776</v>
      </c>
      <c r="AE3500" s="1" t="str">
        <f t="shared" si="493"/>
        <v>Friday</v>
      </c>
      <c r="AF3500" s="2">
        <v>0.86509259259259252</v>
      </c>
      <c r="AG3500" s="2">
        <f t="shared" si="494"/>
        <v>0.875</v>
      </c>
      <c r="AH3500" t="s">
        <v>27</v>
      </c>
    </row>
    <row r="3501" spans="1:34" x14ac:dyDescent="0.2">
      <c r="A3501">
        <v>1328721</v>
      </c>
      <c r="B3501" t="s">
        <v>20</v>
      </c>
      <c r="C3501" t="s">
        <v>28</v>
      </c>
      <c r="D3501" t="s">
        <v>22</v>
      </c>
      <c r="E3501">
        <v>53207</v>
      </c>
      <c r="F3501" t="s">
        <v>23</v>
      </c>
      <c r="G3501" t="s">
        <v>24</v>
      </c>
      <c r="H3501">
        <v>983</v>
      </c>
      <c r="I3501" t="s">
        <v>38</v>
      </c>
      <c r="J3501">
        <f>VLOOKUP(I3501,[1]Key!$A$1:$C$72,2,FALSE)</f>
        <v>43.004728999999998</v>
      </c>
      <c r="K3501">
        <f>VLOOKUP(I3501,[1]Key!$A$1:$C$72,3,FALSE)</f>
        <v>-87.905463999999995</v>
      </c>
      <c r="L3501" t="s">
        <v>82</v>
      </c>
      <c r="M3501">
        <f>VLOOKUP(L3501,[1]Key!$A$1:$C$72,2,FALSE)</f>
        <v>43.026229999999998</v>
      </c>
      <c r="N3501">
        <f>VLOOKUP(L3501,[1]Key!$A$1:$C$72,3,FALSE)</f>
        <v>-87.912809999999993</v>
      </c>
      <c r="O3501">
        <v>21</v>
      </c>
      <c r="P3501">
        <v>0</v>
      </c>
      <c r="Q3501">
        <v>3.2</v>
      </c>
      <c r="R3501">
        <v>3</v>
      </c>
      <c r="S3501">
        <v>126</v>
      </c>
      <c r="T3501">
        <f t="shared" si="486"/>
        <v>-1</v>
      </c>
      <c r="U3501" s="1">
        <v>42777</v>
      </c>
      <c r="V3501" s="13">
        <f t="shared" si="487"/>
        <v>42767</v>
      </c>
      <c r="W3501" s="14">
        <f t="shared" si="488"/>
        <v>42777</v>
      </c>
      <c r="X3501" s="1" t="str">
        <f t="shared" si="489"/>
        <v>Saturday</v>
      </c>
      <c r="Y3501" s="2">
        <v>0.333125</v>
      </c>
      <c r="Z3501" s="2">
        <f t="shared" si="490"/>
        <v>0.33333333333333331</v>
      </c>
      <c r="AA3501">
        <f>1</f>
        <v>1</v>
      </c>
      <c r="AB3501" s="1">
        <v>42777</v>
      </c>
      <c r="AC3501" s="13">
        <f t="shared" si="491"/>
        <v>42767</v>
      </c>
      <c r="AD3501" s="14">
        <f t="shared" si="492"/>
        <v>42777</v>
      </c>
      <c r="AE3501" s="1" t="str">
        <f t="shared" si="493"/>
        <v>Saturday</v>
      </c>
      <c r="AF3501" s="2">
        <v>0.3472453703703704</v>
      </c>
      <c r="AG3501" s="2">
        <f t="shared" si="494"/>
        <v>0.33333333333333331</v>
      </c>
      <c r="AH3501" t="s">
        <v>27</v>
      </c>
    </row>
    <row r="3502" spans="1:34" x14ac:dyDescent="0.2">
      <c r="A3502">
        <v>1483928</v>
      </c>
      <c r="B3502" t="s">
        <v>20</v>
      </c>
      <c r="C3502" t="s">
        <v>133</v>
      </c>
      <c r="D3502" t="s">
        <v>22</v>
      </c>
      <c r="E3502">
        <v>53092</v>
      </c>
      <c r="F3502" t="s">
        <v>23</v>
      </c>
      <c r="G3502" t="s">
        <v>24</v>
      </c>
      <c r="H3502">
        <v>45</v>
      </c>
      <c r="I3502" t="s">
        <v>63</v>
      </c>
      <c r="J3502">
        <f>VLOOKUP(I3502,[1]Key!$A$1:$C$72,2,FALSE)</f>
        <v>43.078530000000001</v>
      </c>
      <c r="K3502">
        <f>VLOOKUP(I3502,[1]Key!$A$1:$C$72,3,FALSE)</f>
        <v>-87.882620000000003</v>
      </c>
      <c r="L3502" t="s">
        <v>93</v>
      </c>
      <c r="M3502">
        <f>VLOOKUP(L3502,[1]Key!$A$1:$C$72,2,FALSE)</f>
        <v>43.069021999999997</v>
      </c>
      <c r="N3502">
        <f>VLOOKUP(L3502,[1]Key!$A$1:$C$72,3,FALSE)</f>
        <v>-87.887940999999998</v>
      </c>
      <c r="O3502">
        <v>7</v>
      </c>
      <c r="P3502">
        <v>0</v>
      </c>
      <c r="Q3502">
        <v>1.1000000000000001</v>
      </c>
      <c r="R3502">
        <v>1</v>
      </c>
      <c r="S3502">
        <v>42</v>
      </c>
      <c r="T3502">
        <f t="shared" si="486"/>
        <v>-1</v>
      </c>
      <c r="U3502" s="1">
        <v>42777</v>
      </c>
      <c r="V3502" s="13">
        <f t="shared" si="487"/>
        <v>42767</v>
      </c>
      <c r="W3502" s="14">
        <f t="shared" si="488"/>
        <v>42777</v>
      </c>
      <c r="X3502" s="1" t="str">
        <f t="shared" si="489"/>
        <v>Saturday</v>
      </c>
      <c r="Y3502" s="2">
        <v>0.43372685185185184</v>
      </c>
      <c r="Z3502" s="2">
        <f t="shared" si="490"/>
        <v>0.41666666666666663</v>
      </c>
      <c r="AA3502">
        <f>1</f>
        <v>1</v>
      </c>
      <c r="AB3502" s="1">
        <v>42777</v>
      </c>
      <c r="AC3502" s="13">
        <f t="shared" si="491"/>
        <v>42767</v>
      </c>
      <c r="AD3502" s="14">
        <f t="shared" si="492"/>
        <v>42777</v>
      </c>
      <c r="AE3502" s="1" t="str">
        <f t="shared" si="493"/>
        <v>Saturday</v>
      </c>
      <c r="AF3502" s="2">
        <v>0.43869212962962961</v>
      </c>
      <c r="AG3502" s="2">
        <f t="shared" si="494"/>
        <v>0.45833333333333331</v>
      </c>
      <c r="AH3502" t="s">
        <v>27</v>
      </c>
    </row>
    <row r="3503" spans="1:34" x14ac:dyDescent="0.2">
      <c r="A3503">
        <v>1328721</v>
      </c>
      <c r="B3503" t="s">
        <v>20</v>
      </c>
      <c r="C3503" t="s">
        <v>28</v>
      </c>
      <c r="D3503" t="s">
        <v>22</v>
      </c>
      <c r="E3503">
        <v>53207</v>
      </c>
      <c r="F3503" t="s">
        <v>23</v>
      </c>
      <c r="G3503" t="s">
        <v>24</v>
      </c>
      <c r="H3503">
        <v>983</v>
      </c>
      <c r="I3503" t="s">
        <v>36</v>
      </c>
      <c r="J3503">
        <f>VLOOKUP(I3503,[1]Key!$A$1:$C$72,2,FALSE)</f>
        <v>43.038580000000003</v>
      </c>
      <c r="K3503">
        <f>VLOOKUP(I3503,[1]Key!$A$1:$C$72,3,FALSE)</f>
        <v>-87.90934</v>
      </c>
      <c r="L3503" t="s">
        <v>82</v>
      </c>
      <c r="M3503">
        <f>VLOOKUP(L3503,[1]Key!$A$1:$C$72,2,FALSE)</f>
        <v>43.026229999999998</v>
      </c>
      <c r="N3503">
        <f>VLOOKUP(L3503,[1]Key!$A$1:$C$72,3,FALSE)</f>
        <v>-87.912809999999993</v>
      </c>
      <c r="O3503">
        <v>6</v>
      </c>
      <c r="P3503">
        <v>0</v>
      </c>
      <c r="Q3503">
        <v>0.9</v>
      </c>
      <c r="R3503">
        <v>0.9</v>
      </c>
      <c r="S3503">
        <v>36</v>
      </c>
      <c r="T3503">
        <f t="shared" si="486"/>
        <v>-1</v>
      </c>
      <c r="U3503" s="1">
        <v>42777</v>
      </c>
      <c r="V3503" s="13">
        <f t="shared" si="487"/>
        <v>42767</v>
      </c>
      <c r="W3503" s="14">
        <f t="shared" si="488"/>
        <v>42777</v>
      </c>
      <c r="X3503" s="1" t="str">
        <f t="shared" si="489"/>
        <v>Saturday</v>
      </c>
      <c r="Y3503" s="2">
        <v>0.44474537037037037</v>
      </c>
      <c r="Z3503" s="2">
        <f t="shared" si="490"/>
        <v>0.45833333333333331</v>
      </c>
      <c r="AA3503">
        <f>1</f>
        <v>1</v>
      </c>
      <c r="AB3503" s="1">
        <v>42777</v>
      </c>
      <c r="AC3503" s="13">
        <f t="shared" si="491"/>
        <v>42767</v>
      </c>
      <c r="AD3503" s="14">
        <f t="shared" si="492"/>
        <v>42777</v>
      </c>
      <c r="AE3503" s="1" t="str">
        <f t="shared" si="493"/>
        <v>Saturday</v>
      </c>
      <c r="AF3503" s="2">
        <v>0.44862268518518517</v>
      </c>
      <c r="AG3503" s="2">
        <f t="shared" si="494"/>
        <v>0.45833333333333331</v>
      </c>
      <c r="AH3503" t="s">
        <v>27</v>
      </c>
    </row>
    <row r="3504" spans="1:34" x14ac:dyDescent="0.2">
      <c r="A3504">
        <v>1252710</v>
      </c>
      <c r="B3504" t="s">
        <v>20</v>
      </c>
      <c r="C3504" t="s">
        <v>192</v>
      </c>
      <c r="D3504" t="s">
        <v>46</v>
      </c>
      <c r="E3504">
        <v>60032</v>
      </c>
      <c r="F3504" t="s">
        <v>23</v>
      </c>
      <c r="G3504" t="s">
        <v>97</v>
      </c>
      <c r="H3504">
        <v>11051</v>
      </c>
      <c r="I3504" t="s">
        <v>87</v>
      </c>
      <c r="J3504">
        <f>VLOOKUP(I3504,[1]Key!$A$1:$C$72,2,FALSE)</f>
        <v>43.077359999999999</v>
      </c>
      <c r="K3504">
        <f>VLOOKUP(I3504,[1]Key!$A$1:$C$72,3,FALSE)</f>
        <v>-87.880769999999998</v>
      </c>
      <c r="L3504" t="s">
        <v>67</v>
      </c>
      <c r="M3504">
        <f>VLOOKUP(L3504,[1]Key!$A$1:$C$72,2,FALSE)</f>
        <v>43.074890000000003</v>
      </c>
      <c r="N3504">
        <f>VLOOKUP(L3504,[1]Key!$A$1:$C$72,3,FALSE)</f>
        <v>-87.882810000000006</v>
      </c>
      <c r="O3504">
        <v>2</v>
      </c>
      <c r="P3504">
        <v>0</v>
      </c>
      <c r="Q3504">
        <v>0.3</v>
      </c>
      <c r="R3504">
        <v>0.3</v>
      </c>
      <c r="S3504">
        <v>12</v>
      </c>
      <c r="T3504">
        <f t="shared" si="486"/>
        <v>-1</v>
      </c>
      <c r="U3504" s="1">
        <v>42777</v>
      </c>
      <c r="V3504" s="13">
        <f t="shared" si="487"/>
        <v>42767</v>
      </c>
      <c r="W3504" s="14">
        <f t="shared" si="488"/>
        <v>42777</v>
      </c>
      <c r="X3504" s="1" t="str">
        <f t="shared" si="489"/>
        <v>Saturday</v>
      </c>
      <c r="Y3504" s="2">
        <v>0.52475694444444443</v>
      </c>
      <c r="Z3504" s="2">
        <f t="shared" si="490"/>
        <v>0.54166666666666663</v>
      </c>
      <c r="AA3504">
        <f>1</f>
        <v>1</v>
      </c>
      <c r="AB3504" s="1">
        <v>42777</v>
      </c>
      <c r="AC3504" s="13">
        <f t="shared" si="491"/>
        <v>42767</v>
      </c>
      <c r="AD3504" s="14">
        <f t="shared" si="492"/>
        <v>42777</v>
      </c>
      <c r="AE3504" s="1" t="str">
        <f t="shared" si="493"/>
        <v>Saturday</v>
      </c>
      <c r="AF3504" s="2">
        <v>0.52631944444444445</v>
      </c>
      <c r="AG3504" s="2">
        <f t="shared" si="494"/>
        <v>0.54166666666666663</v>
      </c>
      <c r="AH3504" t="s">
        <v>27</v>
      </c>
    </row>
    <row r="3505" spans="1:34" x14ac:dyDescent="0.2">
      <c r="A3505">
        <v>1135547</v>
      </c>
      <c r="B3505" t="s">
        <v>20</v>
      </c>
      <c r="C3505" t="s">
        <v>28</v>
      </c>
      <c r="D3505" t="s">
        <v>22</v>
      </c>
      <c r="E3505">
        <v>53202</v>
      </c>
      <c r="F3505" t="s">
        <v>23</v>
      </c>
      <c r="G3505" t="s">
        <v>24</v>
      </c>
      <c r="H3505">
        <v>47</v>
      </c>
      <c r="I3505" t="s">
        <v>41</v>
      </c>
      <c r="J3505">
        <f>VLOOKUP(I3505,[1]Key!$A$1:$C$72,2,FALSE)</f>
        <v>43.04824</v>
      </c>
      <c r="K3505">
        <f>VLOOKUP(I3505,[1]Key!$A$1:$C$72,3,FALSE)</f>
        <v>-87.904970000000006</v>
      </c>
      <c r="L3505" t="s">
        <v>67</v>
      </c>
      <c r="M3505">
        <f>VLOOKUP(L3505,[1]Key!$A$1:$C$72,2,FALSE)</f>
        <v>43.074890000000003</v>
      </c>
      <c r="N3505">
        <f>VLOOKUP(L3505,[1]Key!$A$1:$C$72,3,FALSE)</f>
        <v>-87.882810000000006</v>
      </c>
      <c r="O3505">
        <v>23</v>
      </c>
      <c r="P3505">
        <v>0</v>
      </c>
      <c r="Q3505">
        <v>3.5</v>
      </c>
      <c r="R3505">
        <v>3.3</v>
      </c>
      <c r="S3505">
        <v>138</v>
      </c>
      <c r="T3505">
        <f t="shared" si="486"/>
        <v>-1</v>
      </c>
      <c r="U3505" s="1">
        <v>42777</v>
      </c>
      <c r="V3505" s="13">
        <f t="shared" si="487"/>
        <v>42767</v>
      </c>
      <c r="W3505" s="14">
        <f t="shared" si="488"/>
        <v>42777</v>
      </c>
      <c r="X3505" s="1" t="str">
        <f t="shared" si="489"/>
        <v>Saturday</v>
      </c>
      <c r="Y3505" s="2">
        <v>0.54688657407407404</v>
      </c>
      <c r="Z3505" s="2">
        <f t="shared" si="490"/>
        <v>0.54166666666666663</v>
      </c>
      <c r="AA3505">
        <f>1</f>
        <v>1</v>
      </c>
      <c r="AB3505" s="1">
        <v>42777</v>
      </c>
      <c r="AC3505" s="13">
        <f t="shared" si="491"/>
        <v>42767</v>
      </c>
      <c r="AD3505" s="14">
        <f t="shared" si="492"/>
        <v>42777</v>
      </c>
      <c r="AE3505" s="1" t="str">
        <f t="shared" si="493"/>
        <v>Saturday</v>
      </c>
      <c r="AF3505" s="2">
        <v>0.56274305555555559</v>
      </c>
      <c r="AG3505" s="2">
        <f t="shared" si="494"/>
        <v>0.58333333333333326</v>
      </c>
      <c r="AH3505" t="s">
        <v>27</v>
      </c>
    </row>
    <row r="3506" spans="1:34" x14ac:dyDescent="0.2">
      <c r="A3506">
        <v>1004775</v>
      </c>
      <c r="B3506" t="s">
        <v>20</v>
      </c>
      <c r="C3506" t="s">
        <v>28</v>
      </c>
      <c r="D3506" t="s">
        <v>22</v>
      </c>
      <c r="E3506">
        <v>53202</v>
      </c>
      <c r="F3506" t="s">
        <v>23</v>
      </c>
      <c r="G3506" t="s">
        <v>24</v>
      </c>
      <c r="H3506">
        <v>23</v>
      </c>
      <c r="I3506" t="s">
        <v>63</v>
      </c>
      <c r="J3506">
        <f>VLOOKUP(I3506,[1]Key!$A$1:$C$72,2,FALSE)</f>
        <v>43.078530000000001</v>
      </c>
      <c r="K3506">
        <f>VLOOKUP(I3506,[1]Key!$A$1:$C$72,3,FALSE)</f>
        <v>-87.882620000000003</v>
      </c>
      <c r="L3506" t="s">
        <v>93</v>
      </c>
      <c r="M3506">
        <f>VLOOKUP(L3506,[1]Key!$A$1:$C$72,2,FALSE)</f>
        <v>43.069021999999997</v>
      </c>
      <c r="N3506">
        <f>VLOOKUP(L3506,[1]Key!$A$1:$C$72,3,FALSE)</f>
        <v>-87.887940999999998</v>
      </c>
      <c r="O3506">
        <v>40</v>
      </c>
      <c r="P3506">
        <v>0</v>
      </c>
      <c r="Q3506">
        <v>6</v>
      </c>
      <c r="R3506">
        <v>5.7</v>
      </c>
      <c r="S3506">
        <v>240</v>
      </c>
      <c r="T3506">
        <f t="shared" si="486"/>
        <v>-1</v>
      </c>
      <c r="U3506" s="1">
        <v>42777</v>
      </c>
      <c r="V3506" s="13">
        <f t="shared" si="487"/>
        <v>42767</v>
      </c>
      <c r="W3506" s="14">
        <f t="shared" si="488"/>
        <v>42777</v>
      </c>
      <c r="X3506" s="1" t="str">
        <f t="shared" si="489"/>
        <v>Saturday</v>
      </c>
      <c r="Y3506" s="2">
        <v>0.57277777777777772</v>
      </c>
      <c r="Z3506" s="2">
        <f t="shared" si="490"/>
        <v>0.58333333333333326</v>
      </c>
      <c r="AA3506">
        <f>1</f>
        <v>1</v>
      </c>
      <c r="AB3506" s="1">
        <v>42777</v>
      </c>
      <c r="AC3506" s="13">
        <f t="shared" si="491"/>
        <v>42767</v>
      </c>
      <c r="AD3506" s="14">
        <f t="shared" si="492"/>
        <v>42777</v>
      </c>
      <c r="AE3506" s="1" t="str">
        <f t="shared" si="493"/>
        <v>Saturday</v>
      </c>
      <c r="AF3506" s="2">
        <v>0.60023148148148142</v>
      </c>
      <c r="AG3506" s="2">
        <f t="shared" si="494"/>
        <v>0.58333333333333326</v>
      </c>
      <c r="AH3506" t="s">
        <v>27</v>
      </c>
    </row>
    <row r="3507" spans="1:34" x14ac:dyDescent="0.2">
      <c r="A3507">
        <v>1358589</v>
      </c>
      <c r="B3507" t="s">
        <v>20</v>
      </c>
      <c r="C3507" t="s">
        <v>28</v>
      </c>
      <c r="D3507" t="s">
        <v>22</v>
      </c>
      <c r="E3507">
        <v>53211</v>
      </c>
      <c r="F3507" t="s">
        <v>23</v>
      </c>
      <c r="G3507" t="s">
        <v>24</v>
      </c>
      <c r="H3507">
        <v>361</v>
      </c>
      <c r="I3507" t="s">
        <v>44</v>
      </c>
      <c r="J3507">
        <f>VLOOKUP(I3507,[1]Key!$A$1:$C$72,2,FALSE)</f>
        <v>43.045712999999999</v>
      </c>
      <c r="K3507">
        <f>VLOOKUP(I3507,[1]Key!$A$1:$C$72,3,FALSE)</f>
        <v>-87.899756999999994</v>
      </c>
      <c r="L3507" t="s">
        <v>44</v>
      </c>
      <c r="M3507">
        <f>VLOOKUP(L3507,[1]Key!$A$1:$C$72,2,FALSE)</f>
        <v>43.045712999999999</v>
      </c>
      <c r="N3507">
        <f>VLOOKUP(L3507,[1]Key!$A$1:$C$72,3,FALSE)</f>
        <v>-87.899756999999994</v>
      </c>
      <c r="O3507">
        <v>10</v>
      </c>
      <c r="P3507">
        <v>0</v>
      </c>
      <c r="Q3507">
        <v>1.5</v>
      </c>
      <c r="R3507">
        <v>1.4</v>
      </c>
      <c r="S3507">
        <v>60</v>
      </c>
      <c r="T3507">
        <f t="shared" si="486"/>
        <v>-1</v>
      </c>
      <c r="U3507" s="1">
        <v>42777</v>
      </c>
      <c r="V3507" s="13">
        <f t="shared" si="487"/>
        <v>42767</v>
      </c>
      <c r="W3507" s="14">
        <f t="shared" si="488"/>
        <v>42777</v>
      </c>
      <c r="X3507" s="1" t="str">
        <f t="shared" si="489"/>
        <v>Saturday</v>
      </c>
      <c r="Y3507" s="2">
        <v>0.57667824074074081</v>
      </c>
      <c r="Z3507" s="2">
        <f t="shared" si="490"/>
        <v>0.58333333333333326</v>
      </c>
      <c r="AA3507">
        <f>1</f>
        <v>1</v>
      </c>
      <c r="AB3507" s="1">
        <v>42777</v>
      </c>
      <c r="AC3507" s="13">
        <f t="shared" si="491"/>
        <v>42767</v>
      </c>
      <c r="AD3507" s="14">
        <f t="shared" si="492"/>
        <v>42777</v>
      </c>
      <c r="AE3507" s="1" t="str">
        <f t="shared" si="493"/>
        <v>Saturday</v>
      </c>
      <c r="AF3507" s="2">
        <v>0.58398148148148155</v>
      </c>
      <c r="AG3507" s="2">
        <f t="shared" si="494"/>
        <v>0.58333333333333326</v>
      </c>
      <c r="AH3507" t="s">
        <v>35</v>
      </c>
    </row>
    <row r="3508" spans="1:34" x14ac:dyDescent="0.2">
      <c r="A3508">
        <v>1378810</v>
      </c>
      <c r="B3508" t="s">
        <v>20</v>
      </c>
      <c r="C3508" t="s">
        <v>100</v>
      </c>
      <c r="D3508" t="s">
        <v>22</v>
      </c>
      <c r="E3508">
        <v>53211</v>
      </c>
      <c r="F3508" t="s">
        <v>23</v>
      </c>
      <c r="G3508" t="s">
        <v>24</v>
      </c>
      <c r="H3508">
        <v>42</v>
      </c>
      <c r="I3508" t="s">
        <v>60</v>
      </c>
      <c r="J3508">
        <f>VLOOKUP(I3508,[1]Key!$A$1:$C$72,2,FALSE)</f>
        <v>43.066893999999998</v>
      </c>
      <c r="K3508">
        <f>VLOOKUP(I3508,[1]Key!$A$1:$C$72,3,FALSE)</f>
        <v>-87.877936000000005</v>
      </c>
      <c r="L3508" t="s">
        <v>87</v>
      </c>
      <c r="M3508">
        <f>VLOOKUP(L3508,[1]Key!$A$1:$C$72,2,FALSE)</f>
        <v>43.077359999999999</v>
      </c>
      <c r="N3508">
        <f>VLOOKUP(L3508,[1]Key!$A$1:$C$72,3,FALSE)</f>
        <v>-87.880769999999998</v>
      </c>
      <c r="O3508">
        <v>5</v>
      </c>
      <c r="P3508">
        <v>0</v>
      </c>
      <c r="Q3508">
        <v>0.8</v>
      </c>
      <c r="R3508">
        <v>0.7</v>
      </c>
      <c r="S3508">
        <v>30</v>
      </c>
      <c r="T3508">
        <f t="shared" si="486"/>
        <v>-1</v>
      </c>
      <c r="U3508" s="1">
        <v>42777</v>
      </c>
      <c r="V3508" s="13">
        <f t="shared" si="487"/>
        <v>42767</v>
      </c>
      <c r="W3508" s="14">
        <f t="shared" si="488"/>
        <v>42777</v>
      </c>
      <c r="X3508" s="1" t="str">
        <f t="shared" si="489"/>
        <v>Saturday</v>
      </c>
      <c r="Y3508" s="2">
        <v>0.62888888888888894</v>
      </c>
      <c r="Z3508" s="2">
        <f t="shared" si="490"/>
        <v>0.625</v>
      </c>
      <c r="AA3508">
        <f>1</f>
        <v>1</v>
      </c>
      <c r="AB3508" s="1">
        <v>42777</v>
      </c>
      <c r="AC3508" s="13">
        <f t="shared" si="491"/>
        <v>42767</v>
      </c>
      <c r="AD3508" s="14">
        <f t="shared" si="492"/>
        <v>42777</v>
      </c>
      <c r="AE3508" s="1" t="str">
        <f t="shared" si="493"/>
        <v>Saturday</v>
      </c>
      <c r="AF3508" s="2">
        <v>0.63224537037037043</v>
      </c>
      <c r="AG3508" s="2">
        <f t="shared" si="494"/>
        <v>0.625</v>
      </c>
      <c r="AH3508" t="s">
        <v>27</v>
      </c>
    </row>
    <row r="3509" spans="1:34" x14ac:dyDescent="0.2">
      <c r="A3509">
        <v>825934</v>
      </c>
      <c r="B3509" t="s">
        <v>20</v>
      </c>
      <c r="C3509" t="s">
        <v>28</v>
      </c>
      <c r="D3509" t="s">
        <v>22</v>
      </c>
      <c r="E3509">
        <v>53208</v>
      </c>
      <c r="F3509" t="s">
        <v>23</v>
      </c>
      <c r="G3509" t="s">
        <v>24</v>
      </c>
      <c r="H3509">
        <v>99</v>
      </c>
      <c r="I3509" t="s">
        <v>56</v>
      </c>
      <c r="J3509">
        <f>VLOOKUP(I3509,[1]Key!$A$1:$C$72,2,FALSE)</f>
        <v>43.059550000000002</v>
      </c>
      <c r="K3509">
        <f>VLOOKUP(I3509,[1]Key!$A$1:$C$72,3,FALSE)</f>
        <v>-88.008840000000006</v>
      </c>
      <c r="L3509" t="s">
        <v>59</v>
      </c>
      <c r="M3509">
        <f>VLOOKUP(L3509,[1]Key!$A$1:$C$72,2,FALSE)</f>
        <v>43.060580000000002</v>
      </c>
      <c r="N3509">
        <f>VLOOKUP(L3509,[1]Key!$A$1:$C$72,3,FALSE)</f>
        <v>-87.998589999999993</v>
      </c>
      <c r="O3509">
        <v>6</v>
      </c>
      <c r="P3509">
        <v>0</v>
      </c>
      <c r="Q3509">
        <v>0.9</v>
      </c>
      <c r="R3509">
        <v>0.9</v>
      </c>
      <c r="S3509">
        <v>36</v>
      </c>
      <c r="T3509">
        <f t="shared" si="486"/>
        <v>-1</v>
      </c>
      <c r="U3509" s="1">
        <v>42777</v>
      </c>
      <c r="V3509" s="13">
        <f t="shared" si="487"/>
        <v>42767</v>
      </c>
      <c r="W3509" s="14">
        <f t="shared" si="488"/>
        <v>42777</v>
      </c>
      <c r="X3509" s="1" t="str">
        <f t="shared" si="489"/>
        <v>Saturday</v>
      </c>
      <c r="Y3509" s="2">
        <v>0.81532407407407403</v>
      </c>
      <c r="Z3509" s="2">
        <f t="shared" si="490"/>
        <v>0.83333333333333326</v>
      </c>
      <c r="AA3509">
        <f>1</f>
        <v>1</v>
      </c>
      <c r="AB3509" s="1">
        <v>42777</v>
      </c>
      <c r="AC3509" s="13">
        <f t="shared" si="491"/>
        <v>42767</v>
      </c>
      <c r="AD3509" s="14">
        <f t="shared" si="492"/>
        <v>42777</v>
      </c>
      <c r="AE3509" s="1" t="str">
        <f t="shared" si="493"/>
        <v>Saturday</v>
      </c>
      <c r="AF3509" s="2">
        <v>0.82003472222222218</v>
      </c>
      <c r="AG3509" s="2">
        <f t="shared" si="494"/>
        <v>0.83333333333333326</v>
      </c>
      <c r="AH3509" t="s">
        <v>27</v>
      </c>
    </row>
    <row r="3510" spans="1:34" x14ac:dyDescent="0.2">
      <c r="A3510">
        <v>1249905</v>
      </c>
      <c r="B3510" t="s">
        <v>20</v>
      </c>
      <c r="C3510" t="s">
        <v>114</v>
      </c>
      <c r="D3510" t="s">
        <v>22</v>
      </c>
      <c r="E3510">
        <v>53151</v>
      </c>
      <c r="F3510" t="s">
        <v>23</v>
      </c>
      <c r="G3510" t="s">
        <v>97</v>
      </c>
      <c r="H3510">
        <v>11094</v>
      </c>
      <c r="I3510" t="s">
        <v>63</v>
      </c>
      <c r="J3510">
        <f>VLOOKUP(I3510,[1]Key!$A$1:$C$72,2,FALSE)</f>
        <v>43.078530000000001</v>
      </c>
      <c r="K3510">
        <f>VLOOKUP(I3510,[1]Key!$A$1:$C$72,3,FALSE)</f>
        <v>-87.882620000000003</v>
      </c>
      <c r="L3510" t="s">
        <v>63</v>
      </c>
      <c r="M3510">
        <f>VLOOKUP(L3510,[1]Key!$A$1:$C$72,2,FALSE)</f>
        <v>43.078530000000001</v>
      </c>
      <c r="N3510">
        <f>VLOOKUP(L3510,[1]Key!$A$1:$C$72,3,FALSE)</f>
        <v>-87.882620000000003</v>
      </c>
      <c r="O3510">
        <v>17</v>
      </c>
      <c r="P3510">
        <v>0</v>
      </c>
      <c r="Q3510">
        <v>2.6</v>
      </c>
      <c r="R3510">
        <v>2.4</v>
      </c>
      <c r="S3510">
        <v>102</v>
      </c>
      <c r="T3510">
        <f t="shared" si="486"/>
        <v>-1</v>
      </c>
      <c r="U3510" s="1">
        <v>42777</v>
      </c>
      <c r="V3510" s="13">
        <f t="shared" si="487"/>
        <v>42767</v>
      </c>
      <c r="W3510" s="14">
        <f t="shared" si="488"/>
        <v>42777</v>
      </c>
      <c r="X3510" s="1" t="str">
        <f t="shared" si="489"/>
        <v>Saturday</v>
      </c>
      <c r="Y3510" s="2">
        <v>0.81865740740740733</v>
      </c>
      <c r="Z3510" s="2">
        <f t="shared" si="490"/>
        <v>0.83333333333333326</v>
      </c>
      <c r="AA3510">
        <f>1</f>
        <v>1</v>
      </c>
      <c r="AB3510" s="1">
        <v>42777</v>
      </c>
      <c r="AC3510" s="13">
        <f t="shared" si="491"/>
        <v>42767</v>
      </c>
      <c r="AD3510" s="14">
        <f t="shared" si="492"/>
        <v>42777</v>
      </c>
      <c r="AE3510" s="1" t="str">
        <f t="shared" si="493"/>
        <v>Saturday</v>
      </c>
      <c r="AF3510" s="2">
        <v>0.8303124999999999</v>
      </c>
      <c r="AG3510" s="2">
        <f t="shared" si="494"/>
        <v>0.83333333333333326</v>
      </c>
      <c r="AH3510" t="s">
        <v>35</v>
      </c>
    </row>
    <row r="3511" spans="1:34" x14ac:dyDescent="0.2">
      <c r="A3511">
        <v>825934</v>
      </c>
      <c r="B3511" t="s">
        <v>20</v>
      </c>
      <c r="C3511" t="s">
        <v>28</v>
      </c>
      <c r="D3511" t="s">
        <v>22</v>
      </c>
      <c r="E3511">
        <v>53208</v>
      </c>
      <c r="F3511" t="s">
        <v>23</v>
      </c>
      <c r="G3511" t="s">
        <v>24</v>
      </c>
      <c r="H3511">
        <v>11142</v>
      </c>
      <c r="I3511" t="s">
        <v>55</v>
      </c>
      <c r="J3511">
        <f>VLOOKUP(I3511,[1]Key!$A$1:$C$72,2,FALSE)</f>
        <v>43.060839999999999</v>
      </c>
      <c r="K3511">
        <f>VLOOKUP(I3511,[1]Key!$A$1:$C$72,3,FALSE)</f>
        <v>-88.001940000000005</v>
      </c>
      <c r="L3511" t="s">
        <v>56</v>
      </c>
      <c r="M3511">
        <f>VLOOKUP(L3511,[1]Key!$A$1:$C$72,2,FALSE)</f>
        <v>43.059550000000002</v>
      </c>
      <c r="N3511">
        <f>VLOOKUP(L3511,[1]Key!$A$1:$C$72,3,FALSE)</f>
        <v>-88.008840000000006</v>
      </c>
      <c r="O3511">
        <v>8</v>
      </c>
      <c r="P3511">
        <v>0</v>
      </c>
      <c r="Q3511">
        <v>1.2</v>
      </c>
      <c r="R3511">
        <v>1.1000000000000001</v>
      </c>
      <c r="S3511">
        <v>48</v>
      </c>
      <c r="T3511">
        <f t="shared" si="486"/>
        <v>-1</v>
      </c>
      <c r="U3511" s="1">
        <v>42778</v>
      </c>
      <c r="V3511" s="13">
        <f t="shared" si="487"/>
        <v>42767</v>
      </c>
      <c r="W3511" s="14">
        <f t="shared" si="488"/>
        <v>42778</v>
      </c>
      <c r="X3511" s="1" t="str">
        <f t="shared" si="489"/>
        <v>Sunday</v>
      </c>
      <c r="Y3511" s="2">
        <v>0.83780092592592592</v>
      </c>
      <c r="Z3511" s="2">
        <f t="shared" si="490"/>
        <v>0.83333333333333326</v>
      </c>
      <c r="AA3511">
        <f>1</f>
        <v>1</v>
      </c>
      <c r="AB3511" s="1">
        <v>42778</v>
      </c>
      <c r="AC3511" s="13">
        <f t="shared" si="491"/>
        <v>42767</v>
      </c>
      <c r="AD3511" s="14">
        <f t="shared" si="492"/>
        <v>42778</v>
      </c>
      <c r="AE3511" s="1" t="str">
        <f t="shared" si="493"/>
        <v>Sunday</v>
      </c>
      <c r="AF3511" s="2">
        <v>0.84321759259259255</v>
      </c>
      <c r="AG3511" s="2">
        <f t="shared" si="494"/>
        <v>0.83333333333333326</v>
      </c>
      <c r="AH3511" t="s">
        <v>27</v>
      </c>
    </row>
    <row r="3512" spans="1:34" x14ac:dyDescent="0.2">
      <c r="A3512">
        <v>1400126</v>
      </c>
      <c r="B3512" t="s">
        <v>20</v>
      </c>
      <c r="C3512" t="s">
        <v>28</v>
      </c>
      <c r="D3512" t="s">
        <v>22</v>
      </c>
      <c r="E3512">
        <v>53211</v>
      </c>
      <c r="F3512" t="s">
        <v>23</v>
      </c>
      <c r="G3512" t="s">
        <v>24</v>
      </c>
      <c r="H3512">
        <v>11075</v>
      </c>
      <c r="I3512" t="s">
        <v>60</v>
      </c>
      <c r="J3512">
        <f>VLOOKUP(I3512,[1]Key!$A$1:$C$72,2,FALSE)</f>
        <v>43.066893999999998</v>
      </c>
      <c r="K3512">
        <f>VLOOKUP(I3512,[1]Key!$A$1:$C$72,3,FALSE)</f>
        <v>-87.877936000000005</v>
      </c>
      <c r="L3512" t="s">
        <v>67</v>
      </c>
      <c r="M3512">
        <f>VLOOKUP(L3512,[1]Key!$A$1:$C$72,2,FALSE)</f>
        <v>43.074890000000003</v>
      </c>
      <c r="N3512">
        <f>VLOOKUP(L3512,[1]Key!$A$1:$C$72,3,FALSE)</f>
        <v>-87.882810000000006</v>
      </c>
      <c r="O3512">
        <v>5</v>
      </c>
      <c r="P3512">
        <v>0</v>
      </c>
      <c r="Q3512">
        <v>0.8</v>
      </c>
      <c r="R3512">
        <v>0.7</v>
      </c>
      <c r="S3512">
        <v>30</v>
      </c>
      <c r="T3512">
        <f t="shared" si="486"/>
        <v>-1</v>
      </c>
      <c r="U3512" s="1">
        <v>42779</v>
      </c>
      <c r="V3512" s="13">
        <f t="shared" si="487"/>
        <v>42767</v>
      </c>
      <c r="W3512" s="14">
        <f t="shared" si="488"/>
        <v>42779</v>
      </c>
      <c r="X3512" s="1" t="str">
        <f t="shared" si="489"/>
        <v>Monday</v>
      </c>
      <c r="Y3512" s="2">
        <v>0.41226851851851848</v>
      </c>
      <c r="Z3512" s="2">
        <f t="shared" si="490"/>
        <v>0.41666666666666663</v>
      </c>
      <c r="AA3512">
        <f>1</f>
        <v>1</v>
      </c>
      <c r="AB3512" s="1">
        <v>42779</v>
      </c>
      <c r="AC3512" s="13">
        <f t="shared" si="491"/>
        <v>42767</v>
      </c>
      <c r="AD3512" s="14">
        <f t="shared" si="492"/>
        <v>42779</v>
      </c>
      <c r="AE3512" s="1" t="str">
        <f t="shared" si="493"/>
        <v>Monday</v>
      </c>
      <c r="AF3512" s="2">
        <v>0.41547453703703702</v>
      </c>
      <c r="AG3512" s="2">
        <f t="shared" si="494"/>
        <v>0.41666666666666663</v>
      </c>
      <c r="AH3512" t="s">
        <v>27</v>
      </c>
    </row>
    <row r="3513" spans="1:34" x14ac:dyDescent="0.2">
      <c r="A3513">
        <v>1250145</v>
      </c>
      <c r="B3513" t="s">
        <v>20</v>
      </c>
      <c r="C3513" t="s">
        <v>193</v>
      </c>
      <c r="D3513" t="s">
        <v>46</v>
      </c>
      <c r="E3513">
        <v>60561</v>
      </c>
      <c r="F3513" t="s">
        <v>23</v>
      </c>
      <c r="G3513" t="s">
        <v>97</v>
      </c>
      <c r="H3513">
        <v>5537</v>
      </c>
      <c r="I3513" t="s">
        <v>63</v>
      </c>
      <c r="J3513">
        <f>VLOOKUP(I3513,[1]Key!$A$1:$C$72,2,FALSE)</f>
        <v>43.078530000000001</v>
      </c>
      <c r="K3513">
        <f>VLOOKUP(I3513,[1]Key!$A$1:$C$72,3,FALSE)</f>
        <v>-87.882620000000003</v>
      </c>
      <c r="L3513" t="s">
        <v>63</v>
      </c>
      <c r="M3513">
        <f>VLOOKUP(L3513,[1]Key!$A$1:$C$72,2,FALSE)</f>
        <v>43.078530000000001</v>
      </c>
      <c r="N3513">
        <f>VLOOKUP(L3513,[1]Key!$A$1:$C$72,3,FALSE)</f>
        <v>-87.882620000000003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f t="shared" si="486"/>
        <v>-1</v>
      </c>
      <c r="U3513" s="1">
        <v>42779</v>
      </c>
      <c r="V3513" s="13">
        <f t="shared" si="487"/>
        <v>42767</v>
      </c>
      <c r="W3513" s="14">
        <f t="shared" si="488"/>
        <v>42779</v>
      </c>
      <c r="X3513" s="1" t="str">
        <f t="shared" si="489"/>
        <v>Monday</v>
      </c>
      <c r="Y3513" s="2">
        <v>0.56050925925925921</v>
      </c>
      <c r="Z3513" s="2">
        <f t="shared" si="490"/>
        <v>0.54166666666666663</v>
      </c>
      <c r="AA3513">
        <f>1</f>
        <v>1</v>
      </c>
      <c r="AB3513" s="1">
        <v>42779</v>
      </c>
      <c r="AC3513" s="13">
        <f t="shared" si="491"/>
        <v>42767</v>
      </c>
      <c r="AD3513" s="14">
        <f t="shared" si="492"/>
        <v>42779</v>
      </c>
      <c r="AE3513" s="1" t="str">
        <f t="shared" si="493"/>
        <v>Monday</v>
      </c>
      <c r="AF3513" s="2">
        <v>0.560613425925926</v>
      </c>
      <c r="AG3513" s="2">
        <f t="shared" si="494"/>
        <v>0.54166666666666663</v>
      </c>
      <c r="AH3513" t="s">
        <v>35</v>
      </c>
    </row>
    <row r="3514" spans="1:34" x14ac:dyDescent="0.2">
      <c r="A3514">
        <v>1494109</v>
      </c>
      <c r="B3514" t="s">
        <v>20</v>
      </c>
      <c r="C3514" t="s">
        <v>28</v>
      </c>
      <c r="D3514" t="s">
        <v>22</v>
      </c>
      <c r="E3514">
        <v>53233</v>
      </c>
      <c r="F3514" t="s">
        <v>23</v>
      </c>
      <c r="G3514" t="s">
        <v>24</v>
      </c>
      <c r="H3514">
        <v>5515</v>
      </c>
      <c r="I3514" t="s">
        <v>43</v>
      </c>
      <c r="J3514">
        <f>VLOOKUP(I3514,[1]Key!$A$1:$C$72,2,FALSE)</f>
        <v>43.03886</v>
      </c>
      <c r="K3514">
        <f>VLOOKUP(I3514,[1]Key!$A$1:$C$72,3,FALSE)</f>
        <v>-87.902720000000002</v>
      </c>
      <c r="L3514" t="s">
        <v>31</v>
      </c>
      <c r="M3514">
        <f>VLOOKUP(L3514,[1]Key!$A$1:$C$72,2,FALSE)</f>
        <v>43.03519</v>
      </c>
      <c r="N3514">
        <f>VLOOKUP(L3514,[1]Key!$A$1:$C$72,3,FALSE)</f>
        <v>-87.907390000000007</v>
      </c>
      <c r="O3514">
        <v>5</v>
      </c>
      <c r="P3514">
        <v>0</v>
      </c>
      <c r="Q3514">
        <v>0.8</v>
      </c>
      <c r="R3514">
        <v>0.7</v>
      </c>
      <c r="S3514">
        <v>30</v>
      </c>
      <c r="T3514">
        <f t="shared" si="486"/>
        <v>-1</v>
      </c>
      <c r="U3514" s="1">
        <v>42779</v>
      </c>
      <c r="V3514" s="13">
        <f t="shared" si="487"/>
        <v>42767</v>
      </c>
      <c r="W3514" s="14">
        <f t="shared" si="488"/>
        <v>42779</v>
      </c>
      <c r="X3514" s="1" t="str">
        <f t="shared" si="489"/>
        <v>Monday</v>
      </c>
      <c r="Y3514" s="2">
        <v>0.7061574074074074</v>
      </c>
      <c r="Z3514" s="2">
        <f t="shared" si="490"/>
        <v>0.70833333333333326</v>
      </c>
      <c r="AA3514">
        <f>1</f>
        <v>1</v>
      </c>
      <c r="AB3514" s="1">
        <v>42779</v>
      </c>
      <c r="AC3514" s="13">
        <f t="shared" si="491"/>
        <v>42767</v>
      </c>
      <c r="AD3514" s="14">
        <f t="shared" si="492"/>
        <v>42779</v>
      </c>
      <c r="AE3514" s="1" t="str">
        <f t="shared" si="493"/>
        <v>Monday</v>
      </c>
      <c r="AF3514" s="2">
        <v>0.70936342592592594</v>
      </c>
      <c r="AG3514" s="2">
        <f t="shared" si="494"/>
        <v>0.70833333333333326</v>
      </c>
      <c r="AH3514" t="s">
        <v>27</v>
      </c>
    </row>
    <row r="3515" spans="1:34" x14ac:dyDescent="0.2">
      <c r="A3515">
        <v>550946</v>
      </c>
      <c r="B3515" t="s">
        <v>20</v>
      </c>
      <c r="C3515" t="s">
        <v>28</v>
      </c>
      <c r="D3515" t="s">
        <v>22</v>
      </c>
      <c r="E3515">
        <v>53202</v>
      </c>
      <c r="F3515" t="s">
        <v>23</v>
      </c>
      <c r="G3515" t="s">
        <v>24</v>
      </c>
      <c r="H3515">
        <v>247</v>
      </c>
      <c r="I3515" t="s">
        <v>33</v>
      </c>
      <c r="J3515">
        <f>VLOOKUP(I3515,[1]Key!$A$1:$C$72,2,FALSE)</f>
        <v>43.034619999999997</v>
      </c>
      <c r="K3515">
        <f>VLOOKUP(I3515,[1]Key!$A$1:$C$72,3,FALSE)</f>
        <v>-87.917500000000004</v>
      </c>
      <c r="L3515" t="s">
        <v>31</v>
      </c>
      <c r="M3515">
        <f>VLOOKUP(L3515,[1]Key!$A$1:$C$72,2,FALSE)</f>
        <v>43.03519</v>
      </c>
      <c r="N3515">
        <f>VLOOKUP(L3515,[1]Key!$A$1:$C$72,3,FALSE)</f>
        <v>-87.907390000000007</v>
      </c>
      <c r="O3515">
        <v>5</v>
      </c>
      <c r="P3515">
        <v>0</v>
      </c>
      <c r="Q3515">
        <v>0.8</v>
      </c>
      <c r="R3515">
        <v>0.7</v>
      </c>
      <c r="S3515">
        <v>30</v>
      </c>
      <c r="T3515">
        <f t="shared" si="486"/>
        <v>-1</v>
      </c>
      <c r="U3515" s="1">
        <v>42779</v>
      </c>
      <c r="V3515" s="13">
        <f t="shared" si="487"/>
        <v>42767</v>
      </c>
      <c r="W3515" s="14">
        <f t="shared" si="488"/>
        <v>42779</v>
      </c>
      <c r="X3515" s="1" t="str">
        <f t="shared" si="489"/>
        <v>Monday</v>
      </c>
      <c r="Y3515" s="2">
        <v>0.74329861111111117</v>
      </c>
      <c r="Z3515" s="2">
        <f t="shared" si="490"/>
        <v>0.75</v>
      </c>
      <c r="AA3515">
        <f>1</f>
        <v>1</v>
      </c>
      <c r="AB3515" s="1">
        <v>42779</v>
      </c>
      <c r="AC3515" s="13">
        <f t="shared" si="491"/>
        <v>42767</v>
      </c>
      <c r="AD3515" s="14">
        <f t="shared" si="492"/>
        <v>42779</v>
      </c>
      <c r="AE3515" s="1" t="str">
        <f t="shared" si="493"/>
        <v>Monday</v>
      </c>
      <c r="AF3515" s="2">
        <v>0.74663194444444436</v>
      </c>
      <c r="AG3515" s="2">
        <f t="shared" si="494"/>
        <v>0.75</v>
      </c>
      <c r="AH3515" t="s">
        <v>27</v>
      </c>
    </row>
    <row r="3516" spans="1:34" x14ac:dyDescent="0.2">
      <c r="A3516">
        <v>1328721</v>
      </c>
      <c r="B3516" t="s">
        <v>20</v>
      </c>
      <c r="C3516" t="s">
        <v>28</v>
      </c>
      <c r="D3516" t="s">
        <v>22</v>
      </c>
      <c r="E3516">
        <v>53207</v>
      </c>
      <c r="F3516" t="s">
        <v>23</v>
      </c>
      <c r="G3516" t="s">
        <v>24</v>
      </c>
      <c r="H3516">
        <v>23</v>
      </c>
      <c r="I3516" t="s">
        <v>82</v>
      </c>
      <c r="J3516">
        <f>VLOOKUP(I3516,[1]Key!$A$1:$C$72,2,FALSE)</f>
        <v>43.026229999999998</v>
      </c>
      <c r="K3516">
        <f>VLOOKUP(I3516,[1]Key!$A$1:$C$72,3,FALSE)</f>
        <v>-87.912809999999993</v>
      </c>
      <c r="L3516" t="s">
        <v>36</v>
      </c>
      <c r="M3516">
        <f>VLOOKUP(L3516,[1]Key!$A$1:$C$72,2,FALSE)</f>
        <v>43.038580000000003</v>
      </c>
      <c r="N3516">
        <f>VLOOKUP(L3516,[1]Key!$A$1:$C$72,3,FALSE)</f>
        <v>-87.90934</v>
      </c>
      <c r="O3516">
        <v>6</v>
      </c>
      <c r="P3516">
        <v>0</v>
      </c>
      <c r="Q3516">
        <v>0.9</v>
      </c>
      <c r="R3516">
        <v>0.9</v>
      </c>
      <c r="S3516">
        <v>36</v>
      </c>
      <c r="T3516">
        <f t="shared" si="486"/>
        <v>-1</v>
      </c>
      <c r="U3516" s="1">
        <v>42779</v>
      </c>
      <c r="V3516" s="13">
        <f t="shared" si="487"/>
        <v>42767</v>
      </c>
      <c r="W3516" s="14">
        <f t="shared" si="488"/>
        <v>42779</v>
      </c>
      <c r="X3516" s="1" t="str">
        <f t="shared" si="489"/>
        <v>Monday</v>
      </c>
      <c r="Y3516" s="2">
        <v>0.80792824074074077</v>
      </c>
      <c r="Z3516" s="2">
        <f t="shared" si="490"/>
        <v>0.79166666666666663</v>
      </c>
      <c r="AA3516">
        <f>1</f>
        <v>1</v>
      </c>
      <c r="AB3516" s="1">
        <v>42779</v>
      </c>
      <c r="AC3516" s="13">
        <f t="shared" si="491"/>
        <v>42767</v>
      </c>
      <c r="AD3516" s="14">
        <f t="shared" si="492"/>
        <v>42779</v>
      </c>
      <c r="AE3516" s="1" t="str">
        <f t="shared" si="493"/>
        <v>Monday</v>
      </c>
      <c r="AF3516" s="2">
        <v>0.81239583333333332</v>
      </c>
      <c r="AG3516" s="2">
        <f t="shared" si="494"/>
        <v>0.79166666666666663</v>
      </c>
      <c r="AH3516" t="s">
        <v>27</v>
      </c>
    </row>
    <row r="3517" spans="1:34" x14ac:dyDescent="0.2">
      <c r="A3517">
        <v>1357250</v>
      </c>
      <c r="B3517" t="s">
        <v>20</v>
      </c>
      <c r="C3517" t="s">
        <v>28</v>
      </c>
      <c r="D3517" t="s">
        <v>22</v>
      </c>
      <c r="E3517">
        <v>53202</v>
      </c>
      <c r="F3517" t="s">
        <v>23</v>
      </c>
      <c r="G3517" t="s">
        <v>24</v>
      </c>
      <c r="H3517">
        <v>145</v>
      </c>
      <c r="I3517" t="s">
        <v>69</v>
      </c>
      <c r="J3517">
        <f>VLOOKUP(I3517,[1]Key!$A$1:$C$72,2,FALSE)</f>
        <v>43.048200000000001</v>
      </c>
      <c r="K3517">
        <f>VLOOKUP(I3517,[1]Key!$A$1:$C$72,3,FALSE)</f>
        <v>-87.900859999999994</v>
      </c>
      <c r="L3517" t="s">
        <v>43</v>
      </c>
      <c r="M3517">
        <f>VLOOKUP(L3517,[1]Key!$A$1:$C$72,2,FALSE)</f>
        <v>43.03886</v>
      </c>
      <c r="N3517">
        <f>VLOOKUP(L3517,[1]Key!$A$1:$C$72,3,FALSE)</f>
        <v>-87.902720000000002</v>
      </c>
      <c r="O3517">
        <v>4</v>
      </c>
      <c r="P3517">
        <v>0</v>
      </c>
      <c r="Q3517">
        <v>0.6</v>
      </c>
      <c r="R3517">
        <v>0.6</v>
      </c>
      <c r="S3517">
        <v>24</v>
      </c>
      <c r="T3517">
        <f t="shared" si="486"/>
        <v>-1</v>
      </c>
      <c r="U3517" s="1">
        <v>42780</v>
      </c>
      <c r="V3517" s="13">
        <f t="shared" si="487"/>
        <v>42767</v>
      </c>
      <c r="W3517" s="14">
        <f t="shared" si="488"/>
        <v>42780</v>
      </c>
      <c r="X3517" s="1" t="str">
        <f t="shared" si="489"/>
        <v>Tuesday</v>
      </c>
      <c r="Y3517" s="2">
        <v>0.28236111111111112</v>
      </c>
      <c r="Z3517" s="2">
        <f t="shared" si="490"/>
        <v>0.29166666666666663</v>
      </c>
      <c r="AA3517">
        <f>1</f>
        <v>1</v>
      </c>
      <c r="AB3517" s="1">
        <v>42780</v>
      </c>
      <c r="AC3517" s="13">
        <f t="shared" si="491"/>
        <v>42767</v>
      </c>
      <c r="AD3517" s="14">
        <f t="shared" si="492"/>
        <v>42780</v>
      </c>
      <c r="AE3517" s="1" t="str">
        <f t="shared" si="493"/>
        <v>Tuesday</v>
      </c>
      <c r="AF3517" s="2">
        <v>0.28490740740740739</v>
      </c>
      <c r="AG3517" s="2">
        <f t="shared" si="494"/>
        <v>0.29166666666666663</v>
      </c>
      <c r="AH3517" t="s">
        <v>27</v>
      </c>
    </row>
    <row r="3518" spans="1:34" x14ac:dyDescent="0.2">
      <c r="A3518">
        <v>1276651</v>
      </c>
      <c r="B3518" t="s">
        <v>20</v>
      </c>
      <c r="C3518" t="s">
        <v>28</v>
      </c>
      <c r="D3518" t="s">
        <v>22</v>
      </c>
      <c r="E3518">
        <v>53211</v>
      </c>
      <c r="F3518" t="s">
        <v>23</v>
      </c>
      <c r="G3518" t="s">
        <v>24</v>
      </c>
      <c r="H3518">
        <v>967</v>
      </c>
      <c r="I3518" t="s">
        <v>87</v>
      </c>
      <c r="J3518">
        <f>VLOOKUP(I3518,[1]Key!$A$1:$C$72,2,FALSE)</f>
        <v>43.077359999999999</v>
      </c>
      <c r="K3518">
        <f>VLOOKUP(I3518,[1]Key!$A$1:$C$72,3,FALSE)</f>
        <v>-87.880769999999998</v>
      </c>
      <c r="L3518" t="s">
        <v>50</v>
      </c>
      <c r="M3518">
        <f>VLOOKUP(L3518,[1]Key!$A$1:$C$72,2,FALSE)</f>
        <v>43.052549999999997</v>
      </c>
      <c r="N3518">
        <f>VLOOKUP(L3518,[1]Key!$A$1:$C$72,3,FALSE)</f>
        <v>-87.909329999999997</v>
      </c>
      <c r="O3518">
        <v>16</v>
      </c>
      <c r="P3518">
        <v>0</v>
      </c>
      <c r="Q3518">
        <v>2.4</v>
      </c>
      <c r="R3518">
        <v>2.2999999999999998</v>
      </c>
      <c r="S3518">
        <v>96</v>
      </c>
      <c r="T3518">
        <f t="shared" si="486"/>
        <v>-1</v>
      </c>
      <c r="U3518" s="1">
        <v>42780</v>
      </c>
      <c r="V3518" s="13">
        <f t="shared" si="487"/>
        <v>42767</v>
      </c>
      <c r="W3518" s="14">
        <f t="shared" si="488"/>
        <v>42780</v>
      </c>
      <c r="X3518" s="1" t="str">
        <f t="shared" si="489"/>
        <v>Tuesday</v>
      </c>
      <c r="Y3518" s="2">
        <v>0.29085648148148152</v>
      </c>
      <c r="Z3518" s="2">
        <f t="shared" si="490"/>
        <v>0.29166666666666663</v>
      </c>
      <c r="AA3518">
        <f>1</f>
        <v>1</v>
      </c>
      <c r="AB3518" s="1">
        <v>42780</v>
      </c>
      <c r="AC3518" s="13">
        <f t="shared" si="491"/>
        <v>42767</v>
      </c>
      <c r="AD3518" s="14">
        <f t="shared" si="492"/>
        <v>42780</v>
      </c>
      <c r="AE3518" s="1" t="str">
        <f t="shared" si="493"/>
        <v>Tuesday</v>
      </c>
      <c r="AF3518" s="2">
        <v>0.301875</v>
      </c>
      <c r="AG3518" s="2">
        <f t="shared" si="494"/>
        <v>0.29166666666666663</v>
      </c>
      <c r="AH3518" t="s">
        <v>27</v>
      </c>
    </row>
    <row r="3519" spans="1:34" x14ac:dyDescent="0.2">
      <c r="A3519">
        <v>825934</v>
      </c>
      <c r="B3519" t="s">
        <v>20</v>
      </c>
      <c r="C3519" t="s">
        <v>28</v>
      </c>
      <c r="D3519" t="s">
        <v>22</v>
      </c>
      <c r="E3519">
        <v>53208</v>
      </c>
      <c r="F3519" t="s">
        <v>23</v>
      </c>
      <c r="G3519" t="s">
        <v>24</v>
      </c>
      <c r="H3519">
        <v>13</v>
      </c>
      <c r="I3519" t="s">
        <v>48</v>
      </c>
      <c r="J3519">
        <f>VLOOKUP(I3519,[1]Key!$A$1:$C$72,2,FALSE)</f>
        <v>43.05097</v>
      </c>
      <c r="K3519">
        <f>VLOOKUP(I3519,[1]Key!$A$1:$C$72,3,FALSE)</f>
        <v>-87.906440000000003</v>
      </c>
      <c r="L3519" t="s">
        <v>29</v>
      </c>
      <c r="M3519">
        <f>VLOOKUP(L3519,[1]Key!$A$1:$C$72,2,FALSE)</f>
        <v>43.042490000000001</v>
      </c>
      <c r="N3519">
        <f>VLOOKUP(L3519,[1]Key!$A$1:$C$72,3,FALSE)</f>
        <v>-87.909959999999998</v>
      </c>
      <c r="O3519">
        <v>8</v>
      </c>
      <c r="P3519">
        <v>0</v>
      </c>
      <c r="Q3519">
        <v>1.2</v>
      </c>
      <c r="R3519">
        <v>1.1000000000000001</v>
      </c>
      <c r="S3519">
        <v>48</v>
      </c>
      <c r="T3519">
        <f t="shared" si="486"/>
        <v>-1</v>
      </c>
      <c r="U3519" s="1">
        <v>42780</v>
      </c>
      <c r="V3519" s="13">
        <f t="shared" si="487"/>
        <v>42767</v>
      </c>
      <c r="W3519" s="14">
        <f t="shared" si="488"/>
        <v>42780</v>
      </c>
      <c r="X3519" s="1" t="str">
        <f t="shared" si="489"/>
        <v>Tuesday</v>
      </c>
      <c r="Y3519" s="2">
        <v>0.30638888888888888</v>
      </c>
      <c r="Z3519" s="2">
        <f t="shared" si="490"/>
        <v>0.29166666666666663</v>
      </c>
      <c r="AA3519">
        <f>1</f>
        <v>1</v>
      </c>
      <c r="AB3519" s="1">
        <v>42780</v>
      </c>
      <c r="AC3519" s="13">
        <f t="shared" si="491"/>
        <v>42767</v>
      </c>
      <c r="AD3519" s="14">
        <f t="shared" si="492"/>
        <v>42780</v>
      </c>
      <c r="AE3519" s="1" t="str">
        <f t="shared" si="493"/>
        <v>Tuesday</v>
      </c>
      <c r="AF3519" s="2">
        <v>0.31194444444444441</v>
      </c>
      <c r="AG3519" s="2">
        <f t="shared" si="494"/>
        <v>0.29166666666666663</v>
      </c>
      <c r="AH3519" t="s">
        <v>27</v>
      </c>
    </row>
    <row r="3520" spans="1:34" x14ac:dyDescent="0.2">
      <c r="A3520">
        <v>1468078</v>
      </c>
      <c r="B3520" t="s">
        <v>20</v>
      </c>
      <c r="C3520" t="s">
        <v>100</v>
      </c>
      <c r="D3520" t="s">
        <v>22</v>
      </c>
      <c r="E3520">
        <v>53209</v>
      </c>
      <c r="F3520" t="s">
        <v>23</v>
      </c>
      <c r="G3520" t="s">
        <v>24</v>
      </c>
      <c r="H3520">
        <v>11000</v>
      </c>
      <c r="I3520" t="s">
        <v>41</v>
      </c>
      <c r="J3520">
        <f>VLOOKUP(I3520,[1]Key!$A$1:$C$72,2,FALSE)</f>
        <v>43.04824</v>
      </c>
      <c r="K3520">
        <f>VLOOKUP(I3520,[1]Key!$A$1:$C$72,3,FALSE)</f>
        <v>-87.904970000000006</v>
      </c>
      <c r="L3520" t="s">
        <v>65</v>
      </c>
      <c r="M3520">
        <f>VLOOKUP(L3520,[1]Key!$A$1:$C$72,2,FALSE)</f>
        <v>43.060786</v>
      </c>
      <c r="N3520">
        <f>VLOOKUP(L3520,[1]Key!$A$1:$C$72,3,FALSE)</f>
        <v>-87.883825999999999</v>
      </c>
      <c r="O3520">
        <v>8</v>
      </c>
      <c r="P3520">
        <v>0</v>
      </c>
      <c r="Q3520">
        <v>1.2</v>
      </c>
      <c r="R3520">
        <v>1.1000000000000001</v>
      </c>
      <c r="S3520">
        <v>48</v>
      </c>
      <c r="T3520">
        <f t="shared" si="486"/>
        <v>-1</v>
      </c>
      <c r="U3520" s="1">
        <v>42780</v>
      </c>
      <c r="V3520" s="13">
        <f t="shared" si="487"/>
        <v>42767</v>
      </c>
      <c r="W3520" s="14">
        <f t="shared" si="488"/>
        <v>42780</v>
      </c>
      <c r="X3520" s="1" t="str">
        <f t="shared" si="489"/>
        <v>Tuesday</v>
      </c>
      <c r="Y3520" s="2">
        <v>0.58811342592592586</v>
      </c>
      <c r="Z3520" s="2">
        <f t="shared" si="490"/>
        <v>0.58333333333333326</v>
      </c>
      <c r="AA3520">
        <f>1</f>
        <v>1</v>
      </c>
      <c r="AB3520" s="1">
        <v>42780</v>
      </c>
      <c r="AC3520" s="13">
        <f t="shared" si="491"/>
        <v>42767</v>
      </c>
      <c r="AD3520" s="14">
        <f t="shared" si="492"/>
        <v>42780</v>
      </c>
      <c r="AE3520" s="1" t="str">
        <f t="shared" si="493"/>
        <v>Tuesday</v>
      </c>
      <c r="AF3520" s="2">
        <v>0.59311342592592597</v>
      </c>
      <c r="AG3520" s="2">
        <f t="shared" si="494"/>
        <v>0.58333333333333326</v>
      </c>
      <c r="AH3520" t="s">
        <v>27</v>
      </c>
    </row>
    <row r="3521" spans="1:34" x14ac:dyDescent="0.2">
      <c r="A3521">
        <v>1248897</v>
      </c>
      <c r="B3521" t="s">
        <v>20</v>
      </c>
      <c r="C3521" t="s">
        <v>180</v>
      </c>
      <c r="D3521" t="s">
        <v>22</v>
      </c>
      <c r="E3521">
        <v>53151</v>
      </c>
      <c r="F3521" t="s">
        <v>23</v>
      </c>
      <c r="G3521" t="s">
        <v>97</v>
      </c>
      <c r="H3521">
        <v>5537</v>
      </c>
      <c r="I3521" t="s">
        <v>63</v>
      </c>
      <c r="J3521">
        <f>VLOOKUP(I3521,[1]Key!$A$1:$C$72,2,FALSE)</f>
        <v>43.078530000000001</v>
      </c>
      <c r="K3521">
        <f>VLOOKUP(I3521,[1]Key!$A$1:$C$72,3,FALSE)</f>
        <v>-87.882620000000003</v>
      </c>
      <c r="L3521" t="s">
        <v>63</v>
      </c>
      <c r="M3521">
        <f>VLOOKUP(L3521,[1]Key!$A$1:$C$72,2,FALSE)</f>
        <v>43.078530000000001</v>
      </c>
      <c r="N3521">
        <f>VLOOKUP(L3521,[1]Key!$A$1:$C$72,3,FALSE)</f>
        <v>-87.882620000000003</v>
      </c>
      <c r="O3521">
        <v>55</v>
      </c>
      <c r="P3521">
        <v>0</v>
      </c>
      <c r="Q3521">
        <v>8.3000000000000007</v>
      </c>
      <c r="R3521">
        <v>7.8</v>
      </c>
      <c r="S3521">
        <v>330</v>
      </c>
      <c r="T3521">
        <f t="shared" si="486"/>
        <v>-1</v>
      </c>
      <c r="U3521" s="1">
        <v>42780</v>
      </c>
      <c r="V3521" s="13">
        <f t="shared" si="487"/>
        <v>42767</v>
      </c>
      <c r="W3521" s="14">
        <f t="shared" si="488"/>
        <v>42780</v>
      </c>
      <c r="X3521" s="1" t="str">
        <f t="shared" si="489"/>
        <v>Tuesday</v>
      </c>
      <c r="Y3521" s="2">
        <v>0.70212962962962966</v>
      </c>
      <c r="Z3521" s="2">
        <f t="shared" si="490"/>
        <v>0.70833333333333326</v>
      </c>
      <c r="AA3521">
        <f>1</f>
        <v>1</v>
      </c>
      <c r="AB3521" s="1">
        <v>42780</v>
      </c>
      <c r="AC3521" s="13">
        <f t="shared" si="491"/>
        <v>42767</v>
      </c>
      <c r="AD3521" s="14">
        <f t="shared" si="492"/>
        <v>42780</v>
      </c>
      <c r="AE3521" s="1" t="str">
        <f t="shared" si="493"/>
        <v>Tuesday</v>
      </c>
      <c r="AF3521" s="2">
        <v>0.74031249999999993</v>
      </c>
      <c r="AG3521" s="2">
        <f t="shared" si="494"/>
        <v>0.75</v>
      </c>
      <c r="AH3521" t="s">
        <v>35</v>
      </c>
    </row>
    <row r="3522" spans="1:34" x14ac:dyDescent="0.2">
      <c r="A3522">
        <v>783916</v>
      </c>
      <c r="B3522" t="s">
        <v>20</v>
      </c>
      <c r="C3522" t="s">
        <v>53</v>
      </c>
      <c r="D3522" t="s">
        <v>46</v>
      </c>
      <c r="E3522">
        <v>60618</v>
      </c>
      <c r="F3522" t="s">
        <v>23</v>
      </c>
      <c r="G3522" t="s">
        <v>24</v>
      </c>
      <c r="H3522">
        <v>33</v>
      </c>
      <c r="I3522" t="s">
        <v>43</v>
      </c>
      <c r="J3522">
        <f>VLOOKUP(I3522,[1]Key!$A$1:$C$72,2,FALSE)</f>
        <v>43.03886</v>
      </c>
      <c r="K3522">
        <f>VLOOKUP(I3522,[1]Key!$A$1:$C$72,3,FALSE)</f>
        <v>-87.902720000000002</v>
      </c>
      <c r="L3522" t="s">
        <v>43</v>
      </c>
      <c r="M3522">
        <f>VLOOKUP(L3522,[1]Key!$A$1:$C$72,2,FALSE)</f>
        <v>43.03886</v>
      </c>
      <c r="N3522">
        <f>VLOOKUP(L3522,[1]Key!$A$1:$C$72,3,FALSE)</f>
        <v>-87.902720000000002</v>
      </c>
      <c r="O3522">
        <v>23</v>
      </c>
      <c r="P3522">
        <v>0</v>
      </c>
      <c r="Q3522">
        <v>3.5</v>
      </c>
      <c r="R3522">
        <v>3.3</v>
      </c>
      <c r="S3522">
        <v>138</v>
      </c>
      <c r="T3522">
        <f t="shared" ref="T3522:T3585" si="495">-1</f>
        <v>-1</v>
      </c>
      <c r="U3522" s="1">
        <v>42780</v>
      </c>
      <c r="V3522" s="13">
        <f t="shared" ref="V3522:V3585" si="496">DATE(YEAR(U3522), MONTH(U3522), 1)</f>
        <v>42767</v>
      </c>
      <c r="W3522" s="14">
        <f t="shared" ref="W3522:W3585" si="497">U3522</f>
        <v>42780</v>
      </c>
      <c r="X3522" s="1" t="str">
        <f t="shared" ref="X3522:X3585" si="498">TEXT(W3522,"dddd")</f>
        <v>Tuesday</v>
      </c>
      <c r="Y3522" s="2">
        <v>0.81177083333333344</v>
      </c>
      <c r="Z3522" s="2">
        <f t="shared" ref="Z3522:Z3585" si="499">MROUND(Y3522, "1:00")</f>
        <v>0.79166666666666663</v>
      </c>
      <c r="AA3522">
        <f>1</f>
        <v>1</v>
      </c>
      <c r="AB3522" s="1">
        <v>42780</v>
      </c>
      <c r="AC3522" s="13">
        <f t="shared" ref="AC3522:AC3585" si="500">DATE(YEAR(AB3522), MONTH(AB3522), 1)</f>
        <v>42767</v>
      </c>
      <c r="AD3522" s="14">
        <f t="shared" ref="AD3522:AD3585" si="501">AB3522</f>
        <v>42780</v>
      </c>
      <c r="AE3522" s="1" t="str">
        <f t="shared" ref="AE3522:AE3585" si="502">TEXT(AD3522,"dddd")</f>
        <v>Tuesday</v>
      </c>
      <c r="AF3522" s="2">
        <v>0.827662037037037</v>
      </c>
      <c r="AG3522" s="2">
        <f t="shared" ref="AG3522:AG3585" si="503">MROUND(AF3522, "1:00")</f>
        <v>0.83333333333333326</v>
      </c>
      <c r="AH3522" t="s">
        <v>35</v>
      </c>
    </row>
    <row r="3523" spans="1:34" x14ac:dyDescent="0.2">
      <c r="A3523">
        <v>1408049</v>
      </c>
      <c r="B3523" t="s">
        <v>20</v>
      </c>
      <c r="C3523" t="s">
        <v>28</v>
      </c>
      <c r="D3523" t="s">
        <v>22</v>
      </c>
      <c r="E3523">
        <v>53202</v>
      </c>
      <c r="F3523" t="s">
        <v>23</v>
      </c>
      <c r="G3523" t="s">
        <v>24</v>
      </c>
      <c r="H3523">
        <v>250</v>
      </c>
      <c r="I3523" t="s">
        <v>33</v>
      </c>
      <c r="J3523">
        <f>VLOOKUP(I3523,[1]Key!$A$1:$C$72,2,FALSE)</f>
        <v>43.034619999999997</v>
      </c>
      <c r="K3523">
        <f>VLOOKUP(I3523,[1]Key!$A$1:$C$72,3,FALSE)</f>
        <v>-87.917500000000004</v>
      </c>
      <c r="L3523" t="s">
        <v>40</v>
      </c>
      <c r="M3523">
        <f>VLOOKUP(L3523,[1]Key!$A$1:$C$72,2,FALSE)</f>
        <v>43.031480000000002</v>
      </c>
      <c r="N3523">
        <f>VLOOKUP(L3523,[1]Key!$A$1:$C$72,3,FALSE)</f>
        <v>-87.908169999999998</v>
      </c>
      <c r="O3523">
        <v>7</v>
      </c>
      <c r="P3523">
        <v>0</v>
      </c>
      <c r="Q3523">
        <v>1.1000000000000001</v>
      </c>
      <c r="R3523">
        <v>1</v>
      </c>
      <c r="S3523">
        <v>42</v>
      </c>
      <c r="T3523">
        <f t="shared" si="495"/>
        <v>-1</v>
      </c>
      <c r="U3523" s="1">
        <v>42780</v>
      </c>
      <c r="V3523" s="13">
        <f t="shared" si="496"/>
        <v>42767</v>
      </c>
      <c r="W3523" s="14">
        <f t="shared" si="497"/>
        <v>42780</v>
      </c>
      <c r="X3523" s="1" t="str">
        <f t="shared" si="498"/>
        <v>Tuesday</v>
      </c>
      <c r="Y3523" s="2">
        <v>0.86221064814814818</v>
      </c>
      <c r="Z3523" s="2">
        <f t="shared" si="499"/>
        <v>0.875</v>
      </c>
      <c r="AA3523">
        <f>1</f>
        <v>1</v>
      </c>
      <c r="AB3523" s="1">
        <v>42780</v>
      </c>
      <c r="AC3523" s="13">
        <f t="shared" si="500"/>
        <v>42767</v>
      </c>
      <c r="AD3523" s="14">
        <f t="shared" si="501"/>
        <v>42780</v>
      </c>
      <c r="AE3523" s="1" t="str">
        <f t="shared" si="502"/>
        <v>Tuesday</v>
      </c>
      <c r="AF3523" s="2">
        <v>0.86715277777777777</v>
      </c>
      <c r="AG3523" s="2">
        <f t="shared" si="503"/>
        <v>0.875</v>
      </c>
      <c r="AH3523" t="s">
        <v>27</v>
      </c>
    </row>
    <row r="3524" spans="1:34" x14ac:dyDescent="0.2">
      <c r="A3524">
        <v>1328721</v>
      </c>
      <c r="B3524" t="s">
        <v>20</v>
      </c>
      <c r="C3524" t="s">
        <v>28</v>
      </c>
      <c r="D3524" t="s">
        <v>22</v>
      </c>
      <c r="E3524">
        <v>53207</v>
      </c>
      <c r="F3524" t="s">
        <v>23</v>
      </c>
      <c r="G3524" t="s">
        <v>24</v>
      </c>
      <c r="H3524">
        <v>5428</v>
      </c>
      <c r="I3524" t="s">
        <v>82</v>
      </c>
      <c r="J3524">
        <f>VLOOKUP(I3524,[1]Key!$A$1:$C$72,2,FALSE)</f>
        <v>43.026229999999998</v>
      </c>
      <c r="K3524">
        <f>VLOOKUP(I3524,[1]Key!$A$1:$C$72,3,FALSE)</f>
        <v>-87.912809999999993</v>
      </c>
      <c r="L3524" t="s">
        <v>36</v>
      </c>
      <c r="M3524">
        <f>VLOOKUP(L3524,[1]Key!$A$1:$C$72,2,FALSE)</f>
        <v>43.038580000000003</v>
      </c>
      <c r="N3524">
        <f>VLOOKUP(L3524,[1]Key!$A$1:$C$72,3,FALSE)</f>
        <v>-87.90934</v>
      </c>
      <c r="O3524">
        <v>6</v>
      </c>
      <c r="P3524">
        <v>0</v>
      </c>
      <c r="Q3524">
        <v>0.9</v>
      </c>
      <c r="R3524">
        <v>0.9</v>
      </c>
      <c r="S3524">
        <v>36</v>
      </c>
      <c r="T3524">
        <f t="shared" si="495"/>
        <v>-1</v>
      </c>
      <c r="U3524" s="1">
        <v>42781</v>
      </c>
      <c r="V3524" s="13">
        <f t="shared" si="496"/>
        <v>42767</v>
      </c>
      <c r="W3524" s="14">
        <f t="shared" si="497"/>
        <v>42781</v>
      </c>
      <c r="X3524" s="1" t="str">
        <f t="shared" si="498"/>
        <v>Wednesday</v>
      </c>
      <c r="Y3524" s="2">
        <v>0.40591435185185182</v>
      </c>
      <c r="Z3524" s="2">
        <f t="shared" si="499"/>
        <v>0.41666666666666663</v>
      </c>
      <c r="AA3524">
        <f>1</f>
        <v>1</v>
      </c>
      <c r="AB3524" s="1">
        <v>42781</v>
      </c>
      <c r="AC3524" s="13">
        <f t="shared" si="500"/>
        <v>42767</v>
      </c>
      <c r="AD3524" s="14">
        <f t="shared" si="501"/>
        <v>42781</v>
      </c>
      <c r="AE3524" s="1" t="str">
        <f t="shared" si="502"/>
        <v>Wednesday</v>
      </c>
      <c r="AF3524" s="2">
        <v>0.41012731481481479</v>
      </c>
      <c r="AG3524" s="2">
        <f t="shared" si="503"/>
        <v>0.41666666666666663</v>
      </c>
      <c r="AH3524" t="s">
        <v>27</v>
      </c>
    </row>
    <row r="3525" spans="1:34" x14ac:dyDescent="0.2">
      <c r="A3525">
        <v>1010620</v>
      </c>
      <c r="B3525" t="s">
        <v>20</v>
      </c>
      <c r="C3525" t="s">
        <v>28</v>
      </c>
      <c r="D3525" t="s">
        <v>22</v>
      </c>
      <c r="E3525">
        <v>53202</v>
      </c>
      <c r="F3525" t="s">
        <v>23</v>
      </c>
      <c r="G3525" t="s">
        <v>24</v>
      </c>
      <c r="H3525">
        <v>1000</v>
      </c>
      <c r="I3525" t="s">
        <v>69</v>
      </c>
      <c r="J3525">
        <f>VLOOKUP(I3525,[1]Key!$A$1:$C$72,2,FALSE)</f>
        <v>43.048200000000001</v>
      </c>
      <c r="K3525">
        <f>VLOOKUP(I3525,[1]Key!$A$1:$C$72,3,FALSE)</f>
        <v>-87.900859999999994</v>
      </c>
      <c r="L3525" t="s">
        <v>67</v>
      </c>
      <c r="M3525">
        <f>VLOOKUP(L3525,[1]Key!$A$1:$C$72,2,FALSE)</f>
        <v>43.074890000000003</v>
      </c>
      <c r="N3525">
        <f>VLOOKUP(L3525,[1]Key!$A$1:$C$72,3,FALSE)</f>
        <v>-87.882810000000006</v>
      </c>
      <c r="O3525">
        <v>18</v>
      </c>
      <c r="P3525">
        <v>0</v>
      </c>
      <c r="Q3525">
        <v>2.7</v>
      </c>
      <c r="R3525">
        <v>2.6</v>
      </c>
      <c r="S3525">
        <v>108</v>
      </c>
      <c r="T3525">
        <f t="shared" si="495"/>
        <v>-1</v>
      </c>
      <c r="U3525" s="1">
        <v>42781</v>
      </c>
      <c r="V3525" s="13">
        <f t="shared" si="496"/>
        <v>42767</v>
      </c>
      <c r="W3525" s="14">
        <f t="shared" si="497"/>
        <v>42781</v>
      </c>
      <c r="X3525" s="1" t="str">
        <f t="shared" si="498"/>
        <v>Wednesday</v>
      </c>
      <c r="Y3525" s="2">
        <v>0.5247222222222222</v>
      </c>
      <c r="Z3525" s="2">
        <f t="shared" si="499"/>
        <v>0.54166666666666663</v>
      </c>
      <c r="AA3525">
        <f>1</f>
        <v>1</v>
      </c>
      <c r="AB3525" s="1">
        <v>42781</v>
      </c>
      <c r="AC3525" s="13">
        <f t="shared" si="500"/>
        <v>42767</v>
      </c>
      <c r="AD3525" s="14">
        <f t="shared" si="501"/>
        <v>42781</v>
      </c>
      <c r="AE3525" s="1" t="str">
        <f t="shared" si="502"/>
        <v>Wednesday</v>
      </c>
      <c r="AF3525" s="2">
        <v>0.53684027777777776</v>
      </c>
      <c r="AG3525" s="2">
        <f t="shared" si="503"/>
        <v>0.54166666666666663</v>
      </c>
      <c r="AH3525" t="s">
        <v>27</v>
      </c>
    </row>
    <row r="3526" spans="1:34" x14ac:dyDescent="0.2">
      <c r="A3526">
        <v>1387182</v>
      </c>
      <c r="B3526" t="s">
        <v>20</v>
      </c>
      <c r="C3526" t="s">
        <v>139</v>
      </c>
      <c r="D3526" t="s">
        <v>22</v>
      </c>
      <c r="E3526">
        <v>53094</v>
      </c>
      <c r="F3526" t="s">
        <v>23</v>
      </c>
      <c r="G3526" t="s">
        <v>24</v>
      </c>
      <c r="H3526">
        <v>11075</v>
      </c>
      <c r="I3526" t="s">
        <v>67</v>
      </c>
      <c r="J3526">
        <f>VLOOKUP(I3526,[1]Key!$A$1:$C$72,2,FALSE)</f>
        <v>43.074890000000003</v>
      </c>
      <c r="K3526">
        <f>VLOOKUP(I3526,[1]Key!$A$1:$C$72,3,FALSE)</f>
        <v>-87.882810000000006</v>
      </c>
      <c r="L3526" t="s">
        <v>78</v>
      </c>
      <c r="M3526">
        <f>VLOOKUP(L3526,[1]Key!$A$1:$C$72,2,FALSE)</f>
        <v>43.060250000000003</v>
      </c>
      <c r="N3526">
        <f>VLOOKUP(L3526,[1]Key!$A$1:$C$72,3,FALSE)</f>
        <v>-87.892169999999993</v>
      </c>
      <c r="O3526">
        <v>12</v>
      </c>
      <c r="P3526">
        <v>0</v>
      </c>
      <c r="Q3526">
        <v>1.8</v>
      </c>
      <c r="R3526">
        <v>1.7</v>
      </c>
      <c r="S3526">
        <v>72</v>
      </c>
      <c r="T3526">
        <f t="shared" si="495"/>
        <v>-1</v>
      </c>
      <c r="U3526" s="1">
        <v>42781</v>
      </c>
      <c r="V3526" s="13">
        <f t="shared" si="496"/>
        <v>42767</v>
      </c>
      <c r="W3526" s="14">
        <f t="shared" si="497"/>
        <v>42781</v>
      </c>
      <c r="X3526" s="1" t="str">
        <f t="shared" si="498"/>
        <v>Wednesday</v>
      </c>
      <c r="Y3526" s="2">
        <v>0.61199074074074067</v>
      </c>
      <c r="Z3526" s="2">
        <f t="shared" si="499"/>
        <v>0.625</v>
      </c>
      <c r="AA3526">
        <f>1</f>
        <v>1</v>
      </c>
      <c r="AB3526" s="1">
        <v>42781</v>
      </c>
      <c r="AC3526" s="13">
        <f t="shared" si="500"/>
        <v>42767</v>
      </c>
      <c r="AD3526" s="14">
        <f t="shared" si="501"/>
        <v>42781</v>
      </c>
      <c r="AE3526" s="1" t="str">
        <f t="shared" si="502"/>
        <v>Wednesday</v>
      </c>
      <c r="AF3526" s="2">
        <v>0.62067129629629625</v>
      </c>
      <c r="AG3526" s="2">
        <f t="shared" si="503"/>
        <v>0.625</v>
      </c>
      <c r="AH3526" t="s">
        <v>27</v>
      </c>
    </row>
    <row r="3527" spans="1:34" x14ac:dyDescent="0.2">
      <c r="A3527">
        <v>783916</v>
      </c>
      <c r="B3527" t="s">
        <v>20</v>
      </c>
      <c r="C3527" t="s">
        <v>53</v>
      </c>
      <c r="D3527" t="s">
        <v>46</v>
      </c>
      <c r="E3527">
        <v>60618</v>
      </c>
      <c r="F3527" t="s">
        <v>23</v>
      </c>
      <c r="G3527" t="s">
        <v>24</v>
      </c>
      <c r="H3527">
        <v>11156</v>
      </c>
      <c r="I3527" t="s">
        <v>43</v>
      </c>
      <c r="J3527">
        <f>VLOOKUP(I3527,[1]Key!$A$1:$C$72,2,FALSE)</f>
        <v>43.03886</v>
      </c>
      <c r="K3527">
        <f>VLOOKUP(I3527,[1]Key!$A$1:$C$72,3,FALSE)</f>
        <v>-87.902720000000002</v>
      </c>
      <c r="L3527" t="s">
        <v>33</v>
      </c>
      <c r="M3527">
        <f>VLOOKUP(L3527,[1]Key!$A$1:$C$72,2,FALSE)</f>
        <v>43.034619999999997</v>
      </c>
      <c r="N3527">
        <f>VLOOKUP(L3527,[1]Key!$A$1:$C$72,3,FALSE)</f>
        <v>-87.917500000000004</v>
      </c>
      <c r="O3527">
        <v>10</v>
      </c>
      <c r="P3527">
        <v>0</v>
      </c>
      <c r="Q3527">
        <v>1.5</v>
      </c>
      <c r="R3527">
        <v>1.4</v>
      </c>
      <c r="S3527">
        <v>60</v>
      </c>
      <c r="T3527">
        <f t="shared" si="495"/>
        <v>-1</v>
      </c>
      <c r="U3527" s="1">
        <v>42781</v>
      </c>
      <c r="V3527" s="13">
        <f t="shared" si="496"/>
        <v>42767</v>
      </c>
      <c r="W3527" s="14">
        <f t="shared" si="497"/>
        <v>42781</v>
      </c>
      <c r="X3527" s="1" t="str">
        <f t="shared" si="498"/>
        <v>Wednesday</v>
      </c>
      <c r="Y3527" s="2">
        <v>0.61578703703703697</v>
      </c>
      <c r="Z3527" s="2">
        <f t="shared" si="499"/>
        <v>0.625</v>
      </c>
      <c r="AA3527">
        <f>1</f>
        <v>1</v>
      </c>
      <c r="AB3527" s="1">
        <v>42781</v>
      </c>
      <c r="AC3527" s="13">
        <f t="shared" si="500"/>
        <v>42767</v>
      </c>
      <c r="AD3527" s="14">
        <f t="shared" si="501"/>
        <v>42781</v>
      </c>
      <c r="AE3527" s="1" t="str">
        <f t="shared" si="502"/>
        <v>Wednesday</v>
      </c>
      <c r="AF3527" s="2">
        <v>0.62252314814814813</v>
      </c>
      <c r="AG3527" s="2">
        <f t="shared" si="503"/>
        <v>0.625</v>
      </c>
      <c r="AH3527" t="s">
        <v>27</v>
      </c>
    </row>
    <row r="3528" spans="1:34" x14ac:dyDescent="0.2">
      <c r="A3528">
        <v>1328721</v>
      </c>
      <c r="B3528" t="s">
        <v>20</v>
      </c>
      <c r="C3528" t="s">
        <v>28</v>
      </c>
      <c r="D3528" t="s">
        <v>22</v>
      </c>
      <c r="E3528">
        <v>53207</v>
      </c>
      <c r="F3528" t="s">
        <v>23</v>
      </c>
      <c r="G3528" t="s">
        <v>24</v>
      </c>
      <c r="H3528">
        <v>11119</v>
      </c>
      <c r="I3528" t="s">
        <v>82</v>
      </c>
      <c r="J3528">
        <f>VLOOKUP(I3528,[1]Key!$A$1:$C$72,2,FALSE)</f>
        <v>43.026229999999998</v>
      </c>
      <c r="K3528">
        <f>VLOOKUP(I3528,[1]Key!$A$1:$C$72,3,FALSE)</f>
        <v>-87.912809999999993</v>
      </c>
      <c r="L3528" t="s">
        <v>85</v>
      </c>
      <c r="M3528">
        <f>VLOOKUP(L3528,[1]Key!$A$1:$C$72,2,FALSE)</f>
        <v>43.041646999999998</v>
      </c>
      <c r="N3528">
        <f>VLOOKUP(L3528,[1]Key!$A$1:$C$72,3,FALSE)</f>
        <v>-87.927257999999995</v>
      </c>
      <c r="O3528">
        <v>13</v>
      </c>
      <c r="P3528">
        <v>0</v>
      </c>
      <c r="Q3528">
        <v>2</v>
      </c>
      <c r="R3528">
        <v>1.9</v>
      </c>
      <c r="S3528">
        <v>78</v>
      </c>
      <c r="T3528">
        <f t="shared" si="495"/>
        <v>-1</v>
      </c>
      <c r="U3528" s="1">
        <v>42781</v>
      </c>
      <c r="V3528" s="13">
        <f t="shared" si="496"/>
        <v>42767</v>
      </c>
      <c r="W3528" s="14">
        <f t="shared" si="497"/>
        <v>42781</v>
      </c>
      <c r="X3528" s="1" t="str">
        <f t="shared" si="498"/>
        <v>Wednesday</v>
      </c>
      <c r="Y3528" s="2">
        <v>0.63521990740740741</v>
      </c>
      <c r="Z3528" s="2">
        <f t="shared" si="499"/>
        <v>0.625</v>
      </c>
      <c r="AA3528">
        <f>1</f>
        <v>1</v>
      </c>
      <c r="AB3528" s="1">
        <v>42781</v>
      </c>
      <c r="AC3528" s="13">
        <f t="shared" si="500"/>
        <v>42767</v>
      </c>
      <c r="AD3528" s="14">
        <f t="shared" si="501"/>
        <v>42781</v>
      </c>
      <c r="AE3528" s="1" t="str">
        <f t="shared" si="502"/>
        <v>Wednesday</v>
      </c>
      <c r="AF3528" s="2">
        <v>0.64378472222222227</v>
      </c>
      <c r="AG3528" s="2">
        <f t="shared" si="503"/>
        <v>0.625</v>
      </c>
      <c r="AH3528" t="s">
        <v>27</v>
      </c>
    </row>
    <row r="3529" spans="1:34" x14ac:dyDescent="0.2">
      <c r="A3529">
        <v>1468078</v>
      </c>
      <c r="B3529" t="s">
        <v>20</v>
      </c>
      <c r="C3529" t="s">
        <v>100</v>
      </c>
      <c r="D3529" t="s">
        <v>22</v>
      </c>
      <c r="E3529">
        <v>53209</v>
      </c>
      <c r="F3529" t="s">
        <v>23</v>
      </c>
      <c r="G3529" t="s">
        <v>24</v>
      </c>
      <c r="H3529">
        <v>11168</v>
      </c>
      <c r="I3529" t="s">
        <v>67</v>
      </c>
      <c r="J3529">
        <f>VLOOKUP(I3529,[1]Key!$A$1:$C$72,2,FALSE)</f>
        <v>43.074890000000003</v>
      </c>
      <c r="K3529">
        <f>VLOOKUP(I3529,[1]Key!$A$1:$C$72,3,FALSE)</f>
        <v>-87.882810000000006</v>
      </c>
      <c r="L3529" t="s">
        <v>61</v>
      </c>
      <c r="M3529">
        <f>VLOOKUP(L3529,[1]Key!$A$1:$C$72,2,FALSE)</f>
        <v>43.058619999999998</v>
      </c>
      <c r="N3529">
        <f>VLOOKUP(L3529,[1]Key!$A$1:$C$72,3,FALSE)</f>
        <v>-87.885319999999993</v>
      </c>
      <c r="O3529">
        <v>5</v>
      </c>
      <c r="P3529">
        <v>0</v>
      </c>
      <c r="Q3529">
        <v>0.8</v>
      </c>
      <c r="R3529">
        <v>0.7</v>
      </c>
      <c r="S3529">
        <v>30</v>
      </c>
      <c r="T3529">
        <f t="shared" si="495"/>
        <v>-1</v>
      </c>
      <c r="U3529" s="1">
        <v>42781</v>
      </c>
      <c r="V3529" s="13">
        <f t="shared" si="496"/>
        <v>42767</v>
      </c>
      <c r="W3529" s="14">
        <f t="shared" si="497"/>
        <v>42781</v>
      </c>
      <c r="X3529" s="1" t="str">
        <f t="shared" si="498"/>
        <v>Wednesday</v>
      </c>
      <c r="Y3529" s="2">
        <v>0.64870370370370367</v>
      </c>
      <c r="Z3529" s="2">
        <f t="shared" si="499"/>
        <v>0.66666666666666663</v>
      </c>
      <c r="AA3529">
        <f>1</f>
        <v>1</v>
      </c>
      <c r="AB3529" s="1">
        <v>42781</v>
      </c>
      <c r="AC3529" s="13">
        <f t="shared" si="500"/>
        <v>42767</v>
      </c>
      <c r="AD3529" s="14">
        <f t="shared" si="501"/>
        <v>42781</v>
      </c>
      <c r="AE3529" s="1" t="str">
        <f t="shared" si="502"/>
        <v>Wednesday</v>
      </c>
      <c r="AF3529" s="2">
        <v>0.65271990740740737</v>
      </c>
      <c r="AG3529" s="2">
        <f t="shared" si="503"/>
        <v>0.66666666666666663</v>
      </c>
      <c r="AH3529" t="s">
        <v>27</v>
      </c>
    </row>
    <row r="3530" spans="1:34" x14ac:dyDescent="0.2">
      <c r="A3530">
        <v>1466945</v>
      </c>
      <c r="B3530" t="s">
        <v>20</v>
      </c>
      <c r="C3530" t="s">
        <v>28</v>
      </c>
      <c r="D3530" t="s">
        <v>22</v>
      </c>
      <c r="E3530">
        <v>53211</v>
      </c>
      <c r="F3530" t="s">
        <v>23</v>
      </c>
      <c r="G3530" t="s">
        <v>24</v>
      </c>
      <c r="H3530">
        <v>1000</v>
      </c>
      <c r="I3530" t="s">
        <v>67</v>
      </c>
      <c r="J3530">
        <f>VLOOKUP(I3530,[1]Key!$A$1:$C$72,2,FALSE)</f>
        <v>43.074890000000003</v>
      </c>
      <c r="K3530">
        <f>VLOOKUP(I3530,[1]Key!$A$1:$C$72,3,FALSE)</f>
        <v>-87.882810000000006</v>
      </c>
      <c r="L3530" t="s">
        <v>93</v>
      </c>
      <c r="M3530">
        <f>VLOOKUP(L3530,[1]Key!$A$1:$C$72,2,FALSE)</f>
        <v>43.069021999999997</v>
      </c>
      <c r="N3530">
        <f>VLOOKUP(L3530,[1]Key!$A$1:$C$72,3,FALSE)</f>
        <v>-87.887940999999998</v>
      </c>
      <c r="O3530">
        <v>10</v>
      </c>
      <c r="P3530">
        <v>0</v>
      </c>
      <c r="Q3530">
        <v>1.5</v>
      </c>
      <c r="R3530">
        <v>1.4</v>
      </c>
      <c r="S3530">
        <v>60</v>
      </c>
      <c r="T3530">
        <f t="shared" si="495"/>
        <v>-1</v>
      </c>
      <c r="U3530" s="1">
        <v>42781</v>
      </c>
      <c r="V3530" s="13">
        <f t="shared" si="496"/>
        <v>42767</v>
      </c>
      <c r="W3530" s="14">
        <f t="shared" si="497"/>
        <v>42781</v>
      </c>
      <c r="X3530" s="1" t="str">
        <f t="shared" si="498"/>
        <v>Wednesday</v>
      </c>
      <c r="Y3530" s="2">
        <v>0.65765046296296303</v>
      </c>
      <c r="Z3530" s="2">
        <f t="shared" si="499"/>
        <v>0.66666666666666663</v>
      </c>
      <c r="AA3530">
        <f>1</f>
        <v>1</v>
      </c>
      <c r="AB3530" s="1">
        <v>42781</v>
      </c>
      <c r="AC3530" s="13">
        <f t="shared" si="500"/>
        <v>42767</v>
      </c>
      <c r="AD3530" s="14">
        <f t="shared" si="501"/>
        <v>42781</v>
      </c>
      <c r="AE3530" s="1" t="str">
        <f t="shared" si="502"/>
        <v>Wednesday</v>
      </c>
      <c r="AF3530" s="2">
        <v>0.66475694444444444</v>
      </c>
      <c r="AG3530" s="2">
        <f t="shared" si="503"/>
        <v>0.66666666666666663</v>
      </c>
      <c r="AH3530" t="s">
        <v>27</v>
      </c>
    </row>
    <row r="3531" spans="1:34" x14ac:dyDescent="0.2">
      <c r="A3531">
        <v>1135547</v>
      </c>
      <c r="B3531" t="s">
        <v>20</v>
      </c>
      <c r="C3531" t="s">
        <v>28</v>
      </c>
      <c r="D3531" t="s">
        <v>22</v>
      </c>
      <c r="E3531">
        <v>53202</v>
      </c>
      <c r="F3531" t="s">
        <v>23</v>
      </c>
      <c r="G3531" t="s">
        <v>24</v>
      </c>
      <c r="H3531">
        <v>5530</v>
      </c>
      <c r="I3531" t="s">
        <v>41</v>
      </c>
      <c r="J3531">
        <f>VLOOKUP(I3531,[1]Key!$A$1:$C$72,2,FALSE)</f>
        <v>43.04824</v>
      </c>
      <c r="K3531">
        <f>VLOOKUP(I3531,[1]Key!$A$1:$C$72,3,FALSE)</f>
        <v>-87.904970000000006</v>
      </c>
      <c r="L3531" t="s">
        <v>29</v>
      </c>
      <c r="M3531">
        <f>VLOOKUP(L3531,[1]Key!$A$1:$C$72,2,FALSE)</f>
        <v>43.042490000000001</v>
      </c>
      <c r="N3531">
        <f>VLOOKUP(L3531,[1]Key!$A$1:$C$72,3,FALSE)</f>
        <v>-87.909959999999998</v>
      </c>
      <c r="O3531">
        <v>5</v>
      </c>
      <c r="P3531">
        <v>0</v>
      </c>
      <c r="Q3531">
        <v>0.8</v>
      </c>
      <c r="R3531">
        <v>0.7</v>
      </c>
      <c r="S3531">
        <v>30</v>
      </c>
      <c r="T3531">
        <f t="shared" si="495"/>
        <v>-1</v>
      </c>
      <c r="U3531" s="1">
        <v>42781</v>
      </c>
      <c r="V3531" s="13">
        <f t="shared" si="496"/>
        <v>42767</v>
      </c>
      <c r="W3531" s="14">
        <f t="shared" si="497"/>
        <v>42781</v>
      </c>
      <c r="X3531" s="1" t="str">
        <f t="shared" si="498"/>
        <v>Wednesday</v>
      </c>
      <c r="Y3531" s="2">
        <v>0.72325231481481478</v>
      </c>
      <c r="Z3531" s="2">
        <f t="shared" si="499"/>
        <v>0.70833333333333326</v>
      </c>
      <c r="AA3531">
        <f>1</f>
        <v>1</v>
      </c>
      <c r="AB3531" s="1">
        <v>42781</v>
      </c>
      <c r="AC3531" s="13">
        <f t="shared" si="500"/>
        <v>42767</v>
      </c>
      <c r="AD3531" s="14">
        <f t="shared" si="501"/>
        <v>42781</v>
      </c>
      <c r="AE3531" s="1" t="str">
        <f t="shared" si="502"/>
        <v>Wednesday</v>
      </c>
      <c r="AF3531" s="2">
        <v>0.72672453703703699</v>
      </c>
      <c r="AG3531" s="2">
        <f t="shared" si="503"/>
        <v>0.70833333333333326</v>
      </c>
      <c r="AH3531" t="s">
        <v>27</v>
      </c>
    </row>
    <row r="3532" spans="1:34" x14ac:dyDescent="0.2">
      <c r="A3532">
        <v>1164700</v>
      </c>
      <c r="B3532" t="s">
        <v>20</v>
      </c>
      <c r="C3532" t="s">
        <v>28</v>
      </c>
      <c r="D3532" t="s">
        <v>22</v>
      </c>
      <c r="E3532">
        <v>53202</v>
      </c>
      <c r="F3532" t="s">
        <v>23</v>
      </c>
      <c r="G3532" t="s">
        <v>24</v>
      </c>
      <c r="H3532">
        <v>5544</v>
      </c>
      <c r="I3532" t="s">
        <v>80</v>
      </c>
      <c r="J3532">
        <f>VLOOKUP(I3532,[1]Key!$A$1:$C$72,2,FALSE)</f>
        <v>43.052460000000004</v>
      </c>
      <c r="K3532">
        <f>VLOOKUP(I3532,[1]Key!$A$1:$C$72,3,FALSE)</f>
        <v>-87.891000000000005</v>
      </c>
      <c r="L3532" t="s">
        <v>54</v>
      </c>
      <c r="M3532">
        <f>VLOOKUP(L3532,[1]Key!$A$1:$C$72,2,FALSE)</f>
        <v>43.046570000000003</v>
      </c>
      <c r="N3532">
        <f>VLOOKUP(L3532,[1]Key!$A$1:$C$72,3,FALSE)</f>
        <v>-87.908720000000002</v>
      </c>
      <c r="O3532">
        <v>7</v>
      </c>
      <c r="P3532">
        <v>0</v>
      </c>
      <c r="Q3532">
        <v>1.1000000000000001</v>
      </c>
      <c r="R3532">
        <v>1</v>
      </c>
      <c r="S3532">
        <v>42</v>
      </c>
      <c r="T3532">
        <f t="shared" si="495"/>
        <v>-1</v>
      </c>
      <c r="U3532" s="1">
        <v>42781</v>
      </c>
      <c r="V3532" s="13">
        <f t="shared" si="496"/>
        <v>42767</v>
      </c>
      <c r="W3532" s="14">
        <f t="shared" si="497"/>
        <v>42781</v>
      </c>
      <c r="X3532" s="1" t="str">
        <f t="shared" si="498"/>
        <v>Wednesday</v>
      </c>
      <c r="Y3532" s="2">
        <v>0.82290509259259259</v>
      </c>
      <c r="Z3532" s="2">
        <f t="shared" si="499"/>
        <v>0.83333333333333326</v>
      </c>
      <c r="AA3532">
        <f>1</f>
        <v>1</v>
      </c>
      <c r="AB3532" s="1">
        <v>42781</v>
      </c>
      <c r="AC3532" s="13">
        <f t="shared" si="500"/>
        <v>42767</v>
      </c>
      <c r="AD3532" s="14">
        <f t="shared" si="501"/>
        <v>42781</v>
      </c>
      <c r="AE3532" s="1" t="str">
        <f t="shared" si="502"/>
        <v>Wednesday</v>
      </c>
      <c r="AF3532" s="2">
        <v>0.82770833333333327</v>
      </c>
      <c r="AG3532" s="2">
        <f t="shared" si="503"/>
        <v>0.83333333333333326</v>
      </c>
      <c r="AH3532" t="s">
        <v>27</v>
      </c>
    </row>
    <row r="3533" spans="1:34" x14ac:dyDescent="0.2">
      <c r="A3533">
        <v>1344495</v>
      </c>
      <c r="B3533" t="s">
        <v>20</v>
      </c>
      <c r="C3533" t="s">
        <v>112</v>
      </c>
      <c r="D3533" t="s">
        <v>22</v>
      </c>
      <c r="E3533">
        <v>53144</v>
      </c>
      <c r="F3533" t="s">
        <v>23</v>
      </c>
      <c r="G3533" t="s">
        <v>24</v>
      </c>
      <c r="H3533">
        <v>178</v>
      </c>
      <c r="I3533" t="s">
        <v>81</v>
      </c>
      <c r="J3533">
        <f>VLOOKUP(I3533,[1]Key!$A$1:$C$72,2,FALSE)</f>
        <v>43.06033</v>
      </c>
      <c r="K3533">
        <f>VLOOKUP(I3533,[1]Key!$A$1:$C$72,3,FALSE)</f>
        <v>-87.89546</v>
      </c>
      <c r="L3533" t="s">
        <v>76</v>
      </c>
      <c r="M3533">
        <f>VLOOKUP(L3533,[1]Key!$A$1:$C$72,2,FALSE)</f>
        <v>43.063749000000001</v>
      </c>
      <c r="N3533">
        <f>VLOOKUP(L3533,[1]Key!$A$1:$C$72,3,FALSE)</f>
        <v>-87.887962999999999</v>
      </c>
      <c r="O3533">
        <v>5</v>
      </c>
      <c r="P3533">
        <v>0</v>
      </c>
      <c r="Q3533">
        <v>0.8</v>
      </c>
      <c r="R3533">
        <v>0.7</v>
      </c>
      <c r="S3533">
        <v>30</v>
      </c>
      <c r="T3533">
        <f t="shared" si="495"/>
        <v>-1</v>
      </c>
      <c r="U3533" s="1">
        <v>42781</v>
      </c>
      <c r="V3533" s="13">
        <f t="shared" si="496"/>
        <v>42767</v>
      </c>
      <c r="W3533" s="14">
        <f t="shared" si="497"/>
        <v>42781</v>
      </c>
      <c r="X3533" s="1" t="str">
        <f t="shared" si="498"/>
        <v>Wednesday</v>
      </c>
      <c r="Y3533" s="2">
        <v>0.85777777777777775</v>
      </c>
      <c r="Z3533" s="2">
        <f t="shared" si="499"/>
        <v>0.875</v>
      </c>
      <c r="AA3533">
        <f>1</f>
        <v>1</v>
      </c>
      <c r="AB3533" s="1">
        <v>42781</v>
      </c>
      <c r="AC3533" s="13">
        <f t="shared" si="500"/>
        <v>42767</v>
      </c>
      <c r="AD3533" s="14">
        <f t="shared" si="501"/>
        <v>42781</v>
      </c>
      <c r="AE3533" s="1" t="str">
        <f t="shared" si="502"/>
        <v>Wednesday</v>
      </c>
      <c r="AF3533" s="2">
        <v>0.86127314814814815</v>
      </c>
      <c r="AG3533" s="2">
        <f t="shared" si="503"/>
        <v>0.875</v>
      </c>
      <c r="AH3533" t="s">
        <v>27</v>
      </c>
    </row>
    <row r="3534" spans="1:34" x14ac:dyDescent="0.2">
      <c r="A3534">
        <v>1357250</v>
      </c>
      <c r="B3534" t="s">
        <v>20</v>
      </c>
      <c r="C3534" t="s">
        <v>28</v>
      </c>
      <c r="D3534" t="s">
        <v>22</v>
      </c>
      <c r="E3534">
        <v>53202</v>
      </c>
      <c r="F3534" t="s">
        <v>23</v>
      </c>
      <c r="G3534" t="s">
        <v>24</v>
      </c>
      <c r="H3534">
        <v>11149</v>
      </c>
      <c r="I3534" t="s">
        <v>43</v>
      </c>
      <c r="J3534">
        <f>VLOOKUP(I3534,[1]Key!$A$1:$C$72,2,FALSE)</f>
        <v>43.03886</v>
      </c>
      <c r="K3534">
        <f>VLOOKUP(I3534,[1]Key!$A$1:$C$72,3,FALSE)</f>
        <v>-87.902720000000002</v>
      </c>
      <c r="L3534" t="s">
        <v>69</v>
      </c>
      <c r="M3534">
        <f>VLOOKUP(L3534,[1]Key!$A$1:$C$72,2,FALSE)</f>
        <v>43.048200000000001</v>
      </c>
      <c r="N3534">
        <f>VLOOKUP(L3534,[1]Key!$A$1:$C$72,3,FALSE)</f>
        <v>-87.900859999999994</v>
      </c>
      <c r="O3534">
        <v>5</v>
      </c>
      <c r="P3534">
        <v>0</v>
      </c>
      <c r="Q3534">
        <v>0.8</v>
      </c>
      <c r="R3534">
        <v>0.7</v>
      </c>
      <c r="S3534">
        <v>30</v>
      </c>
      <c r="T3534">
        <f t="shared" si="495"/>
        <v>-1</v>
      </c>
      <c r="U3534" s="1">
        <v>42781</v>
      </c>
      <c r="V3534" s="13">
        <f t="shared" si="496"/>
        <v>42767</v>
      </c>
      <c r="W3534" s="14">
        <f t="shared" si="497"/>
        <v>42781</v>
      </c>
      <c r="X3534" s="1" t="str">
        <f t="shared" si="498"/>
        <v>Wednesday</v>
      </c>
      <c r="Y3534" s="2">
        <v>0.87224537037037031</v>
      </c>
      <c r="Z3534" s="2">
        <f t="shared" si="499"/>
        <v>0.875</v>
      </c>
      <c r="AA3534">
        <f>1</f>
        <v>1</v>
      </c>
      <c r="AB3534" s="1">
        <v>42781</v>
      </c>
      <c r="AC3534" s="13">
        <f t="shared" si="500"/>
        <v>42767</v>
      </c>
      <c r="AD3534" s="14">
        <f t="shared" si="501"/>
        <v>42781</v>
      </c>
      <c r="AE3534" s="1" t="str">
        <f t="shared" si="502"/>
        <v>Wednesday</v>
      </c>
      <c r="AF3534" s="2">
        <v>0.87637731481481485</v>
      </c>
      <c r="AG3534" s="2">
        <f t="shared" si="503"/>
        <v>0.875</v>
      </c>
      <c r="AH3534" t="s">
        <v>27</v>
      </c>
    </row>
    <row r="3535" spans="1:34" x14ac:dyDescent="0.2">
      <c r="A3535">
        <v>1215088</v>
      </c>
      <c r="B3535" t="s">
        <v>20</v>
      </c>
      <c r="C3535" t="s">
        <v>100</v>
      </c>
      <c r="D3535" t="s">
        <v>22</v>
      </c>
      <c r="E3535">
        <v>53211</v>
      </c>
      <c r="F3535" t="s">
        <v>23</v>
      </c>
      <c r="G3535" t="s">
        <v>97</v>
      </c>
      <c r="H3535">
        <v>354</v>
      </c>
      <c r="I3535" t="s">
        <v>41</v>
      </c>
      <c r="J3535">
        <f>VLOOKUP(I3535,[1]Key!$A$1:$C$72,2,FALSE)</f>
        <v>43.04824</v>
      </c>
      <c r="K3535">
        <f>VLOOKUP(I3535,[1]Key!$A$1:$C$72,3,FALSE)</f>
        <v>-87.904970000000006</v>
      </c>
      <c r="L3535" t="s">
        <v>48</v>
      </c>
      <c r="M3535">
        <f>VLOOKUP(L3535,[1]Key!$A$1:$C$72,2,FALSE)</f>
        <v>43.05097</v>
      </c>
      <c r="N3535">
        <f>VLOOKUP(L3535,[1]Key!$A$1:$C$72,3,FALSE)</f>
        <v>-87.906440000000003</v>
      </c>
      <c r="O3535">
        <v>3</v>
      </c>
      <c r="P3535">
        <v>0</v>
      </c>
      <c r="Q3535">
        <v>0.5</v>
      </c>
      <c r="R3535">
        <v>0.4</v>
      </c>
      <c r="S3535">
        <v>18</v>
      </c>
      <c r="T3535">
        <f t="shared" si="495"/>
        <v>-1</v>
      </c>
      <c r="U3535" s="1">
        <v>42781</v>
      </c>
      <c r="V3535" s="13">
        <f t="shared" si="496"/>
        <v>42767</v>
      </c>
      <c r="W3535" s="14">
        <f t="shared" si="497"/>
        <v>42781</v>
      </c>
      <c r="X3535" s="1" t="str">
        <f t="shared" si="498"/>
        <v>Wednesday</v>
      </c>
      <c r="Y3535" s="2">
        <v>0.87802083333333336</v>
      </c>
      <c r="Z3535" s="2">
        <f t="shared" si="499"/>
        <v>0.875</v>
      </c>
      <c r="AA3535">
        <f>1</f>
        <v>1</v>
      </c>
      <c r="AB3535" s="1">
        <v>42781</v>
      </c>
      <c r="AC3535" s="13">
        <f t="shared" si="500"/>
        <v>42767</v>
      </c>
      <c r="AD3535" s="14">
        <f t="shared" si="501"/>
        <v>42781</v>
      </c>
      <c r="AE3535" s="1" t="str">
        <f t="shared" si="502"/>
        <v>Wednesday</v>
      </c>
      <c r="AF3535" s="2">
        <v>0.87991898148148151</v>
      </c>
      <c r="AG3535" s="2">
        <f t="shared" si="503"/>
        <v>0.875</v>
      </c>
      <c r="AH3535" t="s">
        <v>27</v>
      </c>
    </row>
    <row r="3536" spans="1:34" x14ac:dyDescent="0.2">
      <c r="A3536">
        <v>1360169</v>
      </c>
      <c r="B3536" t="s">
        <v>20</v>
      </c>
      <c r="C3536" t="s">
        <v>106</v>
      </c>
      <c r="D3536" t="s">
        <v>22</v>
      </c>
      <c r="E3536">
        <v>53121</v>
      </c>
      <c r="F3536" t="s">
        <v>23</v>
      </c>
      <c r="G3536" t="s">
        <v>24</v>
      </c>
      <c r="H3536">
        <v>178</v>
      </c>
      <c r="I3536" t="s">
        <v>81</v>
      </c>
      <c r="J3536">
        <f>VLOOKUP(I3536,[1]Key!$A$1:$C$72,2,FALSE)</f>
        <v>43.06033</v>
      </c>
      <c r="K3536">
        <f>VLOOKUP(I3536,[1]Key!$A$1:$C$72,3,FALSE)</f>
        <v>-87.89546</v>
      </c>
      <c r="L3536" t="s">
        <v>78</v>
      </c>
      <c r="M3536">
        <f>VLOOKUP(L3536,[1]Key!$A$1:$C$72,2,FALSE)</f>
        <v>43.060250000000003</v>
      </c>
      <c r="N3536">
        <f>VLOOKUP(L3536,[1]Key!$A$1:$C$72,3,FALSE)</f>
        <v>-87.892169999999993</v>
      </c>
      <c r="O3536">
        <v>1</v>
      </c>
      <c r="P3536">
        <v>0</v>
      </c>
      <c r="Q3536">
        <v>0.2</v>
      </c>
      <c r="R3536">
        <v>0.1</v>
      </c>
      <c r="S3536">
        <v>6</v>
      </c>
      <c r="T3536">
        <f t="shared" si="495"/>
        <v>-1</v>
      </c>
      <c r="U3536" s="1">
        <v>42782</v>
      </c>
      <c r="V3536" s="13">
        <f t="shared" si="496"/>
        <v>42767</v>
      </c>
      <c r="W3536" s="14">
        <f t="shared" si="497"/>
        <v>42782</v>
      </c>
      <c r="X3536" s="1" t="str">
        <f t="shared" si="498"/>
        <v>Thursday</v>
      </c>
      <c r="Y3536" s="2">
        <v>3.2928240740740737E-2</v>
      </c>
      <c r="Z3536" s="2">
        <f t="shared" si="499"/>
        <v>4.1666666666666664E-2</v>
      </c>
      <c r="AA3536">
        <f>1</f>
        <v>1</v>
      </c>
      <c r="AB3536" s="1">
        <v>42782</v>
      </c>
      <c r="AC3536" s="13">
        <f t="shared" si="500"/>
        <v>42767</v>
      </c>
      <c r="AD3536" s="14">
        <f t="shared" si="501"/>
        <v>42782</v>
      </c>
      <c r="AE3536" s="1" t="str">
        <f t="shared" si="502"/>
        <v>Thursday</v>
      </c>
      <c r="AF3536" s="2">
        <v>3.3703703703703701E-2</v>
      </c>
      <c r="AG3536" s="2">
        <f t="shared" si="503"/>
        <v>4.1666666666666664E-2</v>
      </c>
      <c r="AH3536" t="s">
        <v>27</v>
      </c>
    </row>
    <row r="3537" spans="1:34" x14ac:dyDescent="0.2">
      <c r="A3537">
        <v>1365846</v>
      </c>
      <c r="B3537" t="s">
        <v>20</v>
      </c>
      <c r="C3537" t="s">
        <v>100</v>
      </c>
      <c r="D3537" t="s">
        <v>22</v>
      </c>
      <c r="E3537">
        <v>53233</v>
      </c>
      <c r="F3537" t="s">
        <v>23</v>
      </c>
      <c r="G3537" t="s">
        <v>24</v>
      </c>
      <c r="H3537">
        <v>11148</v>
      </c>
      <c r="I3537" t="s">
        <v>36</v>
      </c>
      <c r="J3537">
        <f>VLOOKUP(I3537,[1]Key!$A$1:$C$72,2,FALSE)</f>
        <v>43.038580000000003</v>
      </c>
      <c r="K3537">
        <f>VLOOKUP(I3537,[1]Key!$A$1:$C$72,3,FALSE)</f>
        <v>-87.90934</v>
      </c>
      <c r="L3537" t="s">
        <v>74</v>
      </c>
      <c r="M3537">
        <f>VLOOKUP(L3537,[1]Key!$A$1:$C$72,2,FALSE)</f>
        <v>43.040154000000001</v>
      </c>
      <c r="N3537">
        <f>VLOOKUP(L3537,[1]Key!$A$1:$C$72,3,FALSE)</f>
        <v>-87.932113000000001</v>
      </c>
      <c r="O3537">
        <v>10</v>
      </c>
      <c r="P3537">
        <v>0</v>
      </c>
      <c r="Q3537">
        <v>1.5</v>
      </c>
      <c r="R3537">
        <v>1.4</v>
      </c>
      <c r="S3537">
        <v>60</v>
      </c>
      <c r="T3537">
        <f t="shared" si="495"/>
        <v>-1</v>
      </c>
      <c r="U3537" s="1">
        <v>42782</v>
      </c>
      <c r="V3537" s="13">
        <f t="shared" si="496"/>
        <v>42767</v>
      </c>
      <c r="W3537" s="14">
        <f t="shared" si="497"/>
        <v>42782</v>
      </c>
      <c r="X3537" s="1" t="str">
        <f t="shared" si="498"/>
        <v>Thursday</v>
      </c>
      <c r="Y3537" s="2">
        <v>8.6006944444444441E-2</v>
      </c>
      <c r="Z3537" s="2">
        <f t="shared" si="499"/>
        <v>8.3333333333333329E-2</v>
      </c>
      <c r="AA3537">
        <f>1</f>
        <v>1</v>
      </c>
      <c r="AB3537" s="1">
        <v>42782</v>
      </c>
      <c r="AC3537" s="13">
        <f t="shared" si="500"/>
        <v>42767</v>
      </c>
      <c r="AD3537" s="14">
        <f t="shared" si="501"/>
        <v>42782</v>
      </c>
      <c r="AE3537" s="1" t="str">
        <f t="shared" si="502"/>
        <v>Thursday</v>
      </c>
      <c r="AF3537" s="2">
        <v>9.2962962962962969E-2</v>
      </c>
      <c r="AG3537" s="2">
        <f t="shared" si="503"/>
        <v>8.3333333333333329E-2</v>
      </c>
      <c r="AH3537" t="s">
        <v>27</v>
      </c>
    </row>
    <row r="3538" spans="1:34" x14ac:dyDescent="0.2">
      <c r="A3538">
        <v>1328721</v>
      </c>
      <c r="B3538" t="s">
        <v>20</v>
      </c>
      <c r="C3538" t="s">
        <v>28</v>
      </c>
      <c r="D3538" t="s">
        <v>22</v>
      </c>
      <c r="E3538">
        <v>53207</v>
      </c>
      <c r="F3538" t="s">
        <v>23</v>
      </c>
      <c r="G3538" t="s">
        <v>24</v>
      </c>
      <c r="H3538">
        <v>5508</v>
      </c>
      <c r="I3538" t="s">
        <v>72</v>
      </c>
      <c r="J3538">
        <f>VLOOKUP(I3538,[1]Key!$A$1:$C$72,2,FALSE)</f>
        <v>43.02948</v>
      </c>
      <c r="K3538">
        <f>VLOOKUP(I3538,[1]Key!$A$1:$C$72,3,FALSE)</f>
        <v>-87.912819999999996</v>
      </c>
      <c r="L3538" t="s">
        <v>36</v>
      </c>
      <c r="M3538">
        <f>VLOOKUP(L3538,[1]Key!$A$1:$C$72,2,FALSE)</f>
        <v>43.038580000000003</v>
      </c>
      <c r="N3538">
        <f>VLOOKUP(L3538,[1]Key!$A$1:$C$72,3,FALSE)</f>
        <v>-87.90934</v>
      </c>
      <c r="O3538">
        <v>6</v>
      </c>
      <c r="P3538">
        <v>0</v>
      </c>
      <c r="Q3538">
        <v>0.9</v>
      </c>
      <c r="R3538">
        <v>0.9</v>
      </c>
      <c r="S3538">
        <v>36</v>
      </c>
      <c r="T3538">
        <f t="shared" si="495"/>
        <v>-1</v>
      </c>
      <c r="U3538" s="1">
        <v>42782</v>
      </c>
      <c r="V3538" s="13">
        <f t="shared" si="496"/>
        <v>42767</v>
      </c>
      <c r="W3538" s="14">
        <f t="shared" si="497"/>
        <v>42782</v>
      </c>
      <c r="X3538" s="1" t="str">
        <f t="shared" si="498"/>
        <v>Thursday</v>
      </c>
      <c r="Y3538" s="2">
        <v>0.35116898148148151</v>
      </c>
      <c r="Z3538" s="2">
        <f t="shared" si="499"/>
        <v>0.33333333333333331</v>
      </c>
      <c r="AA3538">
        <f>1</f>
        <v>1</v>
      </c>
      <c r="AB3538" s="1">
        <v>42782</v>
      </c>
      <c r="AC3538" s="13">
        <f t="shared" si="500"/>
        <v>42767</v>
      </c>
      <c r="AD3538" s="14">
        <f t="shared" si="501"/>
        <v>42782</v>
      </c>
      <c r="AE3538" s="1" t="str">
        <f t="shared" si="502"/>
        <v>Thursday</v>
      </c>
      <c r="AF3538" s="2">
        <v>0.35510416666666672</v>
      </c>
      <c r="AG3538" s="2">
        <f t="shared" si="503"/>
        <v>0.375</v>
      </c>
      <c r="AH3538" t="s">
        <v>27</v>
      </c>
    </row>
    <row r="3539" spans="1:34" x14ac:dyDescent="0.2">
      <c r="A3539">
        <v>927112</v>
      </c>
      <c r="B3539" t="s">
        <v>20</v>
      </c>
      <c r="C3539" t="s">
        <v>96</v>
      </c>
      <c r="D3539" t="s">
        <v>22</v>
      </c>
      <c r="E3539">
        <v>53202</v>
      </c>
      <c r="F3539" t="s">
        <v>23</v>
      </c>
      <c r="G3539" t="s">
        <v>24</v>
      </c>
      <c r="H3539">
        <v>267</v>
      </c>
      <c r="I3539" t="s">
        <v>33</v>
      </c>
      <c r="J3539">
        <f>VLOOKUP(I3539,[1]Key!$A$1:$C$72,2,FALSE)</f>
        <v>43.034619999999997</v>
      </c>
      <c r="K3539">
        <f>VLOOKUP(I3539,[1]Key!$A$1:$C$72,3,FALSE)</f>
        <v>-87.917500000000004</v>
      </c>
      <c r="L3539" t="s">
        <v>41</v>
      </c>
      <c r="M3539">
        <f>VLOOKUP(L3539,[1]Key!$A$1:$C$72,2,FALSE)</f>
        <v>43.04824</v>
      </c>
      <c r="N3539">
        <f>VLOOKUP(L3539,[1]Key!$A$1:$C$72,3,FALSE)</f>
        <v>-87.904970000000006</v>
      </c>
      <c r="O3539">
        <v>21</v>
      </c>
      <c r="P3539">
        <v>0</v>
      </c>
      <c r="Q3539">
        <v>3.2</v>
      </c>
      <c r="R3539">
        <v>3</v>
      </c>
      <c r="S3539">
        <v>126</v>
      </c>
      <c r="T3539">
        <f t="shared" si="495"/>
        <v>-1</v>
      </c>
      <c r="U3539" s="1">
        <v>42782</v>
      </c>
      <c r="V3539" s="13">
        <f t="shared" si="496"/>
        <v>42767</v>
      </c>
      <c r="W3539" s="14">
        <f t="shared" si="497"/>
        <v>42782</v>
      </c>
      <c r="X3539" s="1" t="str">
        <f t="shared" si="498"/>
        <v>Thursday</v>
      </c>
      <c r="Y3539" s="2">
        <v>0.5736458333333333</v>
      </c>
      <c r="Z3539" s="2">
        <f t="shared" si="499"/>
        <v>0.58333333333333326</v>
      </c>
      <c r="AA3539">
        <f>1</f>
        <v>1</v>
      </c>
      <c r="AB3539" s="1">
        <v>42782</v>
      </c>
      <c r="AC3539" s="13">
        <f t="shared" si="500"/>
        <v>42767</v>
      </c>
      <c r="AD3539" s="14">
        <f t="shared" si="501"/>
        <v>42782</v>
      </c>
      <c r="AE3539" s="1" t="str">
        <f t="shared" si="502"/>
        <v>Thursday</v>
      </c>
      <c r="AF3539" s="2">
        <v>0.58848379629629632</v>
      </c>
      <c r="AG3539" s="2">
        <f t="shared" si="503"/>
        <v>0.58333333333333326</v>
      </c>
      <c r="AH3539" t="s">
        <v>27</v>
      </c>
    </row>
    <row r="3540" spans="1:34" x14ac:dyDescent="0.2">
      <c r="A3540">
        <v>1435377</v>
      </c>
      <c r="B3540" t="s">
        <v>20</v>
      </c>
      <c r="C3540" t="s">
        <v>28</v>
      </c>
      <c r="D3540" t="s">
        <v>22</v>
      </c>
      <c r="E3540">
        <v>53233</v>
      </c>
      <c r="F3540" t="s">
        <v>23</v>
      </c>
      <c r="G3540" t="s">
        <v>24</v>
      </c>
      <c r="H3540">
        <v>5443</v>
      </c>
      <c r="I3540" t="s">
        <v>47</v>
      </c>
      <c r="J3540">
        <f>VLOOKUP(I3540,[1]Key!$A$1:$C$72,2,FALSE)</f>
        <v>43.049230000000001</v>
      </c>
      <c r="K3540">
        <f>VLOOKUP(I3540,[1]Key!$A$1:$C$72,3,FALSE)</f>
        <v>-87.911940000000001</v>
      </c>
      <c r="L3540" t="s">
        <v>85</v>
      </c>
      <c r="M3540">
        <f>VLOOKUP(L3540,[1]Key!$A$1:$C$72,2,FALSE)</f>
        <v>43.041646999999998</v>
      </c>
      <c r="N3540">
        <f>VLOOKUP(L3540,[1]Key!$A$1:$C$72,3,FALSE)</f>
        <v>-87.927257999999995</v>
      </c>
      <c r="O3540">
        <v>12</v>
      </c>
      <c r="P3540">
        <v>0</v>
      </c>
      <c r="Q3540">
        <v>1.8</v>
      </c>
      <c r="R3540">
        <v>1.7</v>
      </c>
      <c r="S3540">
        <v>72</v>
      </c>
      <c r="T3540">
        <f t="shared" si="495"/>
        <v>-1</v>
      </c>
      <c r="U3540" s="1">
        <v>42782</v>
      </c>
      <c r="V3540" s="13">
        <f t="shared" si="496"/>
        <v>42767</v>
      </c>
      <c r="W3540" s="14">
        <f t="shared" si="497"/>
        <v>42782</v>
      </c>
      <c r="X3540" s="1" t="str">
        <f t="shared" si="498"/>
        <v>Thursday</v>
      </c>
      <c r="Y3540" s="2">
        <v>0.59832175925925923</v>
      </c>
      <c r="Z3540" s="2">
        <f t="shared" si="499"/>
        <v>0.58333333333333326</v>
      </c>
      <c r="AA3540">
        <f>1</f>
        <v>1</v>
      </c>
      <c r="AB3540" s="1">
        <v>42782</v>
      </c>
      <c r="AC3540" s="13">
        <f t="shared" si="500"/>
        <v>42767</v>
      </c>
      <c r="AD3540" s="14">
        <f t="shared" si="501"/>
        <v>42782</v>
      </c>
      <c r="AE3540" s="1" t="str">
        <f t="shared" si="502"/>
        <v>Thursday</v>
      </c>
      <c r="AF3540" s="2">
        <v>0.60625000000000007</v>
      </c>
      <c r="AG3540" s="2">
        <f t="shared" si="503"/>
        <v>0.625</v>
      </c>
      <c r="AH3540" t="s">
        <v>27</v>
      </c>
    </row>
    <row r="3541" spans="1:34" x14ac:dyDescent="0.2">
      <c r="A3541">
        <v>1135547</v>
      </c>
      <c r="B3541" t="s">
        <v>20</v>
      </c>
      <c r="C3541" t="s">
        <v>28</v>
      </c>
      <c r="D3541" t="s">
        <v>22</v>
      </c>
      <c r="E3541">
        <v>53202</v>
      </c>
      <c r="F3541" t="s">
        <v>23</v>
      </c>
      <c r="G3541" t="s">
        <v>24</v>
      </c>
      <c r="H3541">
        <v>11075</v>
      </c>
      <c r="I3541" t="s">
        <v>61</v>
      </c>
      <c r="J3541">
        <f>VLOOKUP(I3541,[1]Key!$A$1:$C$72,2,FALSE)</f>
        <v>43.058619999999998</v>
      </c>
      <c r="K3541">
        <f>VLOOKUP(I3541,[1]Key!$A$1:$C$72,3,FALSE)</f>
        <v>-87.885319999999993</v>
      </c>
      <c r="L3541" t="s">
        <v>41</v>
      </c>
      <c r="M3541">
        <f>VLOOKUP(L3541,[1]Key!$A$1:$C$72,2,FALSE)</f>
        <v>43.04824</v>
      </c>
      <c r="N3541">
        <f>VLOOKUP(L3541,[1]Key!$A$1:$C$72,3,FALSE)</f>
        <v>-87.904970000000006</v>
      </c>
      <c r="O3541">
        <v>12</v>
      </c>
      <c r="P3541">
        <v>0</v>
      </c>
      <c r="Q3541">
        <v>1.8</v>
      </c>
      <c r="R3541">
        <v>1.7</v>
      </c>
      <c r="S3541">
        <v>72</v>
      </c>
      <c r="T3541">
        <f t="shared" si="495"/>
        <v>-1</v>
      </c>
      <c r="U3541" s="1">
        <v>42782</v>
      </c>
      <c r="V3541" s="13">
        <f t="shared" si="496"/>
        <v>42767</v>
      </c>
      <c r="W3541" s="14">
        <f t="shared" si="497"/>
        <v>42782</v>
      </c>
      <c r="X3541" s="1" t="str">
        <f t="shared" si="498"/>
        <v>Thursday</v>
      </c>
      <c r="Y3541" s="2">
        <v>0.61331018518518521</v>
      </c>
      <c r="Z3541" s="2">
        <f t="shared" si="499"/>
        <v>0.625</v>
      </c>
      <c r="AA3541">
        <f>1</f>
        <v>1</v>
      </c>
      <c r="AB3541" s="1">
        <v>42782</v>
      </c>
      <c r="AC3541" s="13">
        <f t="shared" si="500"/>
        <v>42767</v>
      </c>
      <c r="AD3541" s="14">
        <f t="shared" si="501"/>
        <v>42782</v>
      </c>
      <c r="AE3541" s="1" t="str">
        <f t="shared" si="502"/>
        <v>Thursday</v>
      </c>
      <c r="AF3541" s="2">
        <v>0.62204861111111109</v>
      </c>
      <c r="AG3541" s="2">
        <f t="shared" si="503"/>
        <v>0.625</v>
      </c>
      <c r="AH3541" t="s">
        <v>27</v>
      </c>
    </row>
    <row r="3542" spans="1:34" x14ac:dyDescent="0.2">
      <c r="A3542">
        <v>1494109</v>
      </c>
      <c r="B3542" t="s">
        <v>20</v>
      </c>
      <c r="C3542" t="s">
        <v>28</v>
      </c>
      <c r="D3542" t="s">
        <v>22</v>
      </c>
      <c r="E3542">
        <v>53233</v>
      </c>
      <c r="F3542" t="s">
        <v>23</v>
      </c>
      <c r="G3542" t="s">
        <v>24</v>
      </c>
      <c r="H3542">
        <v>11098</v>
      </c>
      <c r="I3542" t="s">
        <v>43</v>
      </c>
      <c r="J3542">
        <f>VLOOKUP(I3542,[1]Key!$A$1:$C$72,2,FALSE)</f>
        <v>43.03886</v>
      </c>
      <c r="K3542">
        <f>VLOOKUP(I3542,[1]Key!$A$1:$C$72,3,FALSE)</f>
        <v>-87.902720000000002</v>
      </c>
      <c r="L3542" t="s">
        <v>73</v>
      </c>
      <c r="M3542">
        <f>VLOOKUP(L3542,[1]Key!$A$1:$C$72,2,FALSE)</f>
        <v>43.040349999999997</v>
      </c>
      <c r="N3542">
        <f>VLOOKUP(L3542,[1]Key!$A$1:$C$72,3,FALSE)</f>
        <v>-87.920760000000001</v>
      </c>
      <c r="O3542">
        <v>8</v>
      </c>
      <c r="P3542">
        <v>0</v>
      </c>
      <c r="Q3542">
        <v>1.2</v>
      </c>
      <c r="R3542">
        <v>1.1000000000000001</v>
      </c>
      <c r="S3542">
        <v>48</v>
      </c>
      <c r="T3542">
        <f t="shared" si="495"/>
        <v>-1</v>
      </c>
      <c r="U3542" s="1">
        <v>42782</v>
      </c>
      <c r="V3542" s="13">
        <f t="shared" si="496"/>
        <v>42767</v>
      </c>
      <c r="W3542" s="14">
        <f t="shared" si="497"/>
        <v>42782</v>
      </c>
      <c r="X3542" s="1" t="str">
        <f t="shared" si="498"/>
        <v>Thursday</v>
      </c>
      <c r="Y3542" s="2">
        <v>0.67532407407407413</v>
      </c>
      <c r="Z3542" s="2">
        <f t="shared" si="499"/>
        <v>0.66666666666666663</v>
      </c>
      <c r="AA3542">
        <f>1</f>
        <v>1</v>
      </c>
      <c r="AB3542" s="1">
        <v>42782</v>
      </c>
      <c r="AC3542" s="13">
        <f t="shared" si="500"/>
        <v>42767</v>
      </c>
      <c r="AD3542" s="14">
        <f t="shared" si="501"/>
        <v>42782</v>
      </c>
      <c r="AE3542" s="1" t="str">
        <f t="shared" si="502"/>
        <v>Thursday</v>
      </c>
      <c r="AF3542" s="2">
        <v>0.68103009259259262</v>
      </c>
      <c r="AG3542" s="2">
        <f t="shared" si="503"/>
        <v>0.66666666666666663</v>
      </c>
      <c r="AH3542" t="s">
        <v>27</v>
      </c>
    </row>
    <row r="3543" spans="1:34" x14ac:dyDescent="0.2">
      <c r="A3543">
        <v>1378810</v>
      </c>
      <c r="B3543" t="s">
        <v>20</v>
      </c>
      <c r="C3543" t="s">
        <v>100</v>
      </c>
      <c r="D3543" t="s">
        <v>22</v>
      </c>
      <c r="E3543">
        <v>53211</v>
      </c>
      <c r="F3543" t="s">
        <v>23</v>
      </c>
      <c r="G3543" t="s">
        <v>24</v>
      </c>
      <c r="H3543">
        <v>17</v>
      </c>
      <c r="I3543" t="s">
        <v>60</v>
      </c>
      <c r="J3543">
        <f>VLOOKUP(I3543,[1]Key!$A$1:$C$72,2,FALSE)</f>
        <v>43.066893999999998</v>
      </c>
      <c r="K3543">
        <f>VLOOKUP(I3543,[1]Key!$A$1:$C$72,3,FALSE)</f>
        <v>-87.877936000000005</v>
      </c>
      <c r="L3543" t="s">
        <v>87</v>
      </c>
      <c r="M3543">
        <f>VLOOKUP(L3543,[1]Key!$A$1:$C$72,2,FALSE)</f>
        <v>43.077359999999999</v>
      </c>
      <c r="N3543">
        <f>VLOOKUP(L3543,[1]Key!$A$1:$C$72,3,FALSE)</f>
        <v>-87.880769999999998</v>
      </c>
      <c r="O3543">
        <v>3</v>
      </c>
      <c r="P3543">
        <v>0</v>
      </c>
      <c r="Q3543">
        <v>0.5</v>
      </c>
      <c r="R3543">
        <v>0.4</v>
      </c>
      <c r="S3543">
        <v>18</v>
      </c>
      <c r="T3543">
        <f t="shared" si="495"/>
        <v>-1</v>
      </c>
      <c r="U3543" s="1">
        <v>42782</v>
      </c>
      <c r="V3543" s="13">
        <f t="shared" si="496"/>
        <v>42767</v>
      </c>
      <c r="W3543" s="14">
        <f t="shared" si="497"/>
        <v>42782</v>
      </c>
      <c r="X3543" s="1" t="str">
        <f t="shared" si="498"/>
        <v>Thursday</v>
      </c>
      <c r="Y3543" s="2">
        <v>0.68624999999999992</v>
      </c>
      <c r="Z3543" s="2">
        <f t="shared" si="499"/>
        <v>0.66666666666666663</v>
      </c>
      <c r="AA3543">
        <f>1</f>
        <v>1</v>
      </c>
      <c r="AB3543" s="1">
        <v>42782</v>
      </c>
      <c r="AC3543" s="13">
        <f t="shared" si="500"/>
        <v>42767</v>
      </c>
      <c r="AD3543" s="14">
        <f t="shared" si="501"/>
        <v>42782</v>
      </c>
      <c r="AE3543" s="1" t="str">
        <f t="shared" si="502"/>
        <v>Thursday</v>
      </c>
      <c r="AF3543" s="2">
        <v>0.68880787037037028</v>
      </c>
      <c r="AG3543" s="2">
        <f t="shared" si="503"/>
        <v>0.70833333333333326</v>
      </c>
      <c r="AH3543" t="s">
        <v>27</v>
      </c>
    </row>
    <row r="3544" spans="1:34" x14ac:dyDescent="0.2">
      <c r="A3544">
        <v>1344495</v>
      </c>
      <c r="B3544" t="s">
        <v>20</v>
      </c>
      <c r="C3544" t="s">
        <v>112</v>
      </c>
      <c r="D3544" t="s">
        <v>22</v>
      </c>
      <c r="E3544">
        <v>53144</v>
      </c>
      <c r="F3544" t="s">
        <v>23</v>
      </c>
      <c r="G3544" t="s">
        <v>24</v>
      </c>
      <c r="H3544">
        <v>5567</v>
      </c>
      <c r="I3544" t="s">
        <v>78</v>
      </c>
      <c r="J3544">
        <f>VLOOKUP(I3544,[1]Key!$A$1:$C$72,2,FALSE)</f>
        <v>43.060250000000003</v>
      </c>
      <c r="K3544">
        <f>VLOOKUP(I3544,[1]Key!$A$1:$C$72,3,FALSE)</f>
        <v>-87.892169999999993</v>
      </c>
      <c r="L3544" t="s">
        <v>81</v>
      </c>
      <c r="M3544">
        <f>VLOOKUP(L3544,[1]Key!$A$1:$C$72,2,FALSE)</f>
        <v>43.06033</v>
      </c>
      <c r="N3544">
        <f>VLOOKUP(L3544,[1]Key!$A$1:$C$72,3,FALSE)</f>
        <v>-87.89546</v>
      </c>
      <c r="O3544">
        <v>1</v>
      </c>
      <c r="P3544">
        <v>0</v>
      </c>
      <c r="Q3544">
        <v>0.2</v>
      </c>
      <c r="R3544">
        <v>0.1</v>
      </c>
      <c r="S3544">
        <v>6</v>
      </c>
      <c r="T3544">
        <f t="shared" si="495"/>
        <v>-1</v>
      </c>
      <c r="U3544" s="1">
        <v>42782</v>
      </c>
      <c r="V3544" s="13">
        <f t="shared" si="496"/>
        <v>42767</v>
      </c>
      <c r="W3544" s="14">
        <f t="shared" si="497"/>
        <v>42782</v>
      </c>
      <c r="X3544" s="1" t="str">
        <f t="shared" si="498"/>
        <v>Thursday</v>
      </c>
      <c r="Y3544" s="2">
        <v>0.7377893518518519</v>
      </c>
      <c r="Z3544" s="2">
        <f t="shared" si="499"/>
        <v>0.75</v>
      </c>
      <c r="AA3544">
        <f>1</f>
        <v>1</v>
      </c>
      <c r="AB3544" s="1">
        <v>42782</v>
      </c>
      <c r="AC3544" s="13">
        <f t="shared" si="500"/>
        <v>42767</v>
      </c>
      <c r="AD3544" s="14">
        <f t="shared" si="501"/>
        <v>42782</v>
      </c>
      <c r="AE3544" s="1" t="str">
        <f t="shared" si="502"/>
        <v>Thursday</v>
      </c>
      <c r="AF3544" s="2">
        <v>0.73878472222222225</v>
      </c>
      <c r="AG3544" s="2">
        <f t="shared" si="503"/>
        <v>0.75</v>
      </c>
      <c r="AH3544" t="s">
        <v>27</v>
      </c>
    </row>
    <row r="3545" spans="1:34" x14ac:dyDescent="0.2">
      <c r="A3545">
        <v>1489319</v>
      </c>
      <c r="B3545" t="s">
        <v>20</v>
      </c>
      <c r="C3545" t="s">
        <v>101</v>
      </c>
      <c r="D3545" t="s">
        <v>22</v>
      </c>
      <c r="E3545">
        <v>53045</v>
      </c>
      <c r="F3545" t="s">
        <v>23</v>
      </c>
      <c r="G3545" t="s">
        <v>24</v>
      </c>
      <c r="H3545">
        <v>5502</v>
      </c>
      <c r="I3545" t="s">
        <v>67</v>
      </c>
      <c r="J3545">
        <f>VLOOKUP(I3545,[1]Key!$A$1:$C$72,2,FALSE)</f>
        <v>43.074890000000003</v>
      </c>
      <c r="K3545">
        <f>VLOOKUP(I3545,[1]Key!$A$1:$C$72,3,FALSE)</f>
        <v>-87.882810000000006</v>
      </c>
      <c r="L3545" t="s">
        <v>65</v>
      </c>
      <c r="M3545">
        <f>VLOOKUP(L3545,[1]Key!$A$1:$C$72,2,FALSE)</f>
        <v>43.060786</v>
      </c>
      <c r="N3545">
        <f>VLOOKUP(L3545,[1]Key!$A$1:$C$72,3,FALSE)</f>
        <v>-87.883825999999999</v>
      </c>
      <c r="O3545">
        <v>8</v>
      </c>
      <c r="P3545">
        <v>0</v>
      </c>
      <c r="Q3545">
        <v>1.2</v>
      </c>
      <c r="R3545">
        <v>1.1000000000000001</v>
      </c>
      <c r="S3545">
        <v>48</v>
      </c>
      <c r="T3545">
        <f t="shared" si="495"/>
        <v>-1</v>
      </c>
      <c r="U3545" s="1">
        <v>42782</v>
      </c>
      <c r="V3545" s="13">
        <f t="shared" si="496"/>
        <v>42767</v>
      </c>
      <c r="W3545" s="14">
        <f t="shared" si="497"/>
        <v>42782</v>
      </c>
      <c r="X3545" s="1" t="str">
        <f t="shared" si="498"/>
        <v>Thursday</v>
      </c>
      <c r="Y3545" s="2">
        <v>0.75702546296296302</v>
      </c>
      <c r="Z3545" s="2">
        <f t="shared" si="499"/>
        <v>0.75</v>
      </c>
      <c r="AA3545">
        <f>1</f>
        <v>1</v>
      </c>
      <c r="AB3545" s="1">
        <v>42782</v>
      </c>
      <c r="AC3545" s="13">
        <f t="shared" si="500"/>
        <v>42767</v>
      </c>
      <c r="AD3545" s="14">
        <f t="shared" si="501"/>
        <v>42782</v>
      </c>
      <c r="AE3545" s="1" t="str">
        <f t="shared" si="502"/>
        <v>Thursday</v>
      </c>
      <c r="AF3545" s="2">
        <v>0.76313657407407398</v>
      </c>
      <c r="AG3545" s="2">
        <f t="shared" si="503"/>
        <v>0.75</v>
      </c>
      <c r="AH3545" t="s">
        <v>27</v>
      </c>
    </row>
    <row r="3546" spans="1:34" x14ac:dyDescent="0.2">
      <c r="A3546">
        <v>1017964</v>
      </c>
      <c r="B3546" t="s">
        <v>20</v>
      </c>
      <c r="C3546" t="s">
        <v>28</v>
      </c>
      <c r="D3546" t="s">
        <v>22</v>
      </c>
      <c r="E3546">
        <v>53202</v>
      </c>
      <c r="F3546" t="s">
        <v>23</v>
      </c>
      <c r="G3546" t="s">
        <v>24</v>
      </c>
      <c r="H3546">
        <v>243</v>
      </c>
      <c r="I3546" t="s">
        <v>68</v>
      </c>
      <c r="J3546">
        <f>VLOOKUP(I3546,[1]Key!$A$1:$C$72,2,FALSE)</f>
        <v>43.04804</v>
      </c>
      <c r="K3546">
        <f>VLOOKUP(I3546,[1]Key!$A$1:$C$72,3,FALSE)</f>
        <v>-87.896720000000002</v>
      </c>
      <c r="L3546" t="s">
        <v>61</v>
      </c>
      <c r="M3546">
        <f>VLOOKUP(L3546,[1]Key!$A$1:$C$72,2,FALSE)</f>
        <v>43.058619999999998</v>
      </c>
      <c r="N3546">
        <f>VLOOKUP(L3546,[1]Key!$A$1:$C$72,3,FALSE)</f>
        <v>-87.885319999999993</v>
      </c>
      <c r="O3546">
        <v>6</v>
      </c>
      <c r="P3546">
        <v>0</v>
      </c>
      <c r="Q3546">
        <v>0.9</v>
      </c>
      <c r="R3546">
        <v>0.9</v>
      </c>
      <c r="S3546">
        <v>36</v>
      </c>
      <c r="T3546">
        <f t="shared" si="495"/>
        <v>-1</v>
      </c>
      <c r="U3546" s="1">
        <v>42782</v>
      </c>
      <c r="V3546" s="13">
        <f t="shared" si="496"/>
        <v>42767</v>
      </c>
      <c r="W3546" s="14">
        <f t="shared" si="497"/>
        <v>42782</v>
      </c>
      <c r="X3546" s="1" t="str">
        <f t="shared" si="498"/>
        <v>Thursday</v>
      </c>
      <c r="Y3546" s="2">
        <v>0.81439814814814815</v>
      </c>
      <c r="Z3546" s="2">
        <f t="shared" si="499"/>
        <v>0.83333333333333326</v>
      </c>
      <c r="AA3546">
        <f>1</f>
        <v>1</v>
      </c>
      <c r="AB3546" s="1">
        <v>42782</v>
      </c>
      <c r="AC3546" s="13">
        <f t="shared" si="500"/>
        <v>42767</v>
      </c>
      <c r="AD3546" s="14">
        <f t="shared" si="501"/>
        <v>42782</v>
      </c>
      <c r="AE3546" s="1" t="str">
        <f t="shared" si="502"/>
        <v>Thursday</v>
      </c>
      <c r="AF3546" s="2">
        <v>0.81849537037037035</v>
      </c>
      <c r="AG3546" s="2">
        <f t="shared" si="503"/>
        <v>0.83333333333333326</v>
      </c>
      <c r="AH3546" t="s">
        <v>27</v>
      </c>
    </row>
    <row r="3547" spans="1:34" x14ac:dyDescent="0.2">
      <c r="A3547">
        <v>1466945</v>
      </c>
      <c r="B3547" t="s">
        <v>20</v>
      </c>
      <c r="C3547" t="s">
        <v>28</v>
      </c>
      <c r="D3547" t="s">
        <v>22</v>
      </c>
      <c r="E3547">
        <v>53211</v>
      </c>
      <c r="F3547" t="s">
        <v>23</v>
      </c>
      <c r="G3547" t="s">
        <v>24</v>
      </c>
      <c r="H3547">
        <v>5466</v>
      </c>
      <c r="I3547" t="s">
        <v>93</v>
      </c>
      <c r="J3547">
        <f>VLOOKUP(I3547,[1]Key!$A$1:$C$72,2,FALSE)</f>
        <v>43.069021999999997</v>
      </c>
      <c r="K3547">
        <f>VLOOKUP(I3547,[1]Key!$A$1:$C$72,3,FALSE)</f>
        <v>-87.887940999999998</v>
      </c>
      <c r="L3547" t="s">
        <v>76</v>
      </c>
      <c r="M3547">
        <f>VLOOKUP(L3547,[1]Key!$A$1:$C$72,2,FALSE)</f>
        <v>43.063749000000001</v>
      </c>
      <c r="N3547">
        <f>VLOOKUP(L3547,[1]Key!$A$1:$C$72,3,FALSE)</f>
        <v>-87.887962999999999</v>
      </c>
      <c r="O3547">
        <v>11</v>
      </c>
      <c r="P3547">
        <v>0</v>
      </c>
      <c r="Q3547">
        <v>1.7</v>
      </c>
      <c r="R3547">
        <v>1.6</v>
      </c>
      <c r="S3547">
        <v>66</v>
      </c>
      <c r="T3547">
        <f t="shared" si="495"/>
        <v>-1</v>
      </c>
      <c r="U3547" s="1">
        <v>42782</v>
      </c>
      <c r="V3547" s="13">
        <f t="shared" si="496"/>
        <v>42767</v>
      </c>
      <c r="W3547" s="14">
        <f t="shared" si="497"/>
        <v>42782</v>
      </c>
      <c r="X3547" s="1" t="str">
        <f t="shared" si="498"/>
        <v>Thursday</v>
      </c>
      <c r="Y3547" s="2">
        <v>0.88754629629629633</v>
      </c>
      <c r="Z3547" s="2">
        <f t="shared" si="499"/>
        <v>0.875</v>
      </c>
      <c r="AA3547">
        <f>1</f>
        <v>1</v>
      </c>
      <c r="AB3547" s="1">
        <v>42782</v>
      </c>
      <c r="AC3547" s="13">
        <f t="shared" si="500"/>
        <v>42767</v>
      </c>
      <c r="AD3547" s="14">
        <f t="shared" si="501"/>
        <v>42782</v>
      </c>
      <c r="AE3547" s="1" t="str">
        <f t="shared" si="502"/>
        <v>Thursday</v>
      </c>
      <c r="AF3547" s="2">
        <v>0.89578703703703699</v>
      </c>
      <c r="AG3547" s="2">
        <f t="shared" si="503"/>
        <v>0.875</v>
      </c>
      <c r="AH3547" t="s">
        <v>27</v>
      </c>
    </row>
    <row r="3548" spans="1:34" x14ac:dyDescent="0.2">
      <c r="A3548">
        <v>1357250</v>
      </c>
      <c r="B3548" t="s">
        <v>20</v>
      </c>
      <c r="C3548" t="s">
        <v>28</v>
      </c>
      <c r="D3548" t="s">
        <v>22</v>
      </c>
      <c r="E3548">
        <v>53202</v>
      </c>
      <c r="F3548" t="s">
        <v>23</v>
      </c>
      <c r="G3548" t="s">
        <v>24</v>
      </c>
      <c r="H3548">
        <v>22</v>
      </c>
      <c r="I3548" t="s">
        <v>69</v>
      </c>
      <c r="J3548">
        <f>VLOOKUP(I3548,[1]Key!$A$1:$C$72,2,FALSE)</f>
        <v>43.048200000000001</v>
      </c>
      <c r="K3548">
        <f>VLOOKUP(I3548,[1]Key!$A$1:$C$72,3,FALSE)</f>
        <v>-87.900859999999994</v>
      </c>
      <c r="L3548" t="s">
        <v>43</v>
      </c>
      <c r="M3548">
        <f>VLOOKUP(L3548,[1]Key!$A$1:$C$72,2,FALSE)</f>
        <v>43.03886</v>
      </c>
      <c r="N3548">
        <f>VLOOKUP(L3548,[1]Key!$A$1:$C$72,3,FALSE)</f>
        <v>-87.902720000000002</v>
      </c>
      <c r="O3548">
        <v>5</v>
      </c>
      <c r="P3548">
        <v>0</v>
      </c>
      <c r="Q3548">
        <v>0.8</v>
      </c>
      <c r="R3548">
        <v>0.7</v>
      </c>
      <c r="S3548">
        <v>30</v>
      </c>
      <c r="T3548">
        <f t="shared" si="495"/>
        <v>-1</v>
      </c>
      <c r="U3548" s="1">
        <v>42783</v>
      </c>
      <c r="V3548" s="13">
        <f t="shared" si="496"/>
        <v>42767</v>
      </c>
      <c r="W3548" s="14">
        <f t="shared" si="497"/>
        <v>42783</v>
      </c>
      <c r="X3548" s="1" t="str">
        <f t="shared" si="498"/>
        <v>Friday</v>
      </c>
      <c r="Y3548" s="2">
        <v>0.27310185185185182</v>
      </c>
      <c r="Z3548" s="2">
        <f t="shared" si="499"/>
        <v>0.29166666666666663</v>
      </c>
      <c r="AA3548">
        <f>1</f>
        <v>1</v>
      </c>
      <c r="AB3548" s="1">
        <v>42783</v>
      </c>
      <c r="AC3548" s="13">
        <f t="shared" si="500"/>
        <v>42767</v>
      </c>
      <c r="AD3548" s="14">
        <f t="shared" si="501"/>
        <v>42783</v>
      </c>
      <c r="AE3548" s="1" t="str">
        <f t="shared" si="502"/>
        <v>Friday</v>
      </c>
      <c r="AF3548" s="2">
        <v>0.27653935185185186</v>
      </c>
      <c r="AG3548" s="2">
        <f t="shared" si="503"/>
        <v>0.29166666666666663</v>
      </c>
      <c r="AH3548" t="s">
        <v>27</v>
      </c>
    </row>
    <row r="3549" spans="1:34" x14ac:dyDescent="0.2">
      <c r="A3549">
        <v>1494109</v>
      </c>
      <c r="B3549" t="s">
        <v>20</v>
      </c>
      <c r="C3549" t="s">
        <v>28</v>
      </c>
      <c r="D3549" t="s">
        <v>22</v>
      </c>
      <c r="E3549">
        <v>53233</v>
      </c>
      <c r="F3549" t="s">
        <v>23</v>
      </c>
      <c r="G3549" t="s">
        <v>24</v>
      </c>
      <c r="H3549">
        <v>5511</v>
      </c>
      <c r="I3549" t="s">
        <v>73</v>
      </c>
      <c r="J3549">
        <f>VLOOKUP(I3549,[1]Key!$A$1:$C$72,2,FALSE)</f>
        <v>43.040349999999997</v>
      </c>
      <c r="K3549">
        <f>VLOOKUP(I3549,[1]Key!$A$1:$C$72,3,FALSE)</f>
        <v>-87.920760000000001</v>
      </c>
      <c r="L3549" t="s">
        <v>43</v>
      </c>
      <c r="M3549">
        <f>VLOOKUP(L3549,[1]Key!$A$1:$C$72,2,FALSE)</f>
        <v>43.03886</v>
      </c>
      <c r="N3549">
        <f>VLOOKUP(L3549,[1]Key!$A$1:$C$72,3,FALSE)</f>
        <v>-87.902720000000002</v>
      </c>
      <c r="O3549">
        <v>8</v>
      </c>
      <c r="P3549">
        <v>0</v>
      </c>
      <c r="Q3549">
        <v>1.2</v>
      </c>
      <c r="R3549">
        <v>1.1000000000000001</v>
      </c>
      <c r="S3549">
        <v>48</v>
      </c>
      <c r="T3549">
        <f t="shared" si="495"/>
        <v>-1</v>
      </c>
      <c r="U3549" s="1">
        <v>42783</v>
      </c>
      <c r="V3549" s="13">
        <f t="shared" si="496"/>
        <v>42767</v>
      </c>
      <c r="W3549" s="14">
        <f t="shared" si="497"/>
        <v>42783</v>
      </c>
      <c r="X3549" s="1" t="str">
        <f t="shared" si="498"/>
        <v>Friday</v>
      </c>
      <c r="Y3549" s="2">
        <v>0.27818287037037037</v>
      </c>
      <c r="Z3549" s="2">
        <f t="shared" si="499"/>
        <v>0.29166666666666663</v>
      </c>
      <c r="AA3549">
        <f>1</f>
        <v>1</v>
      </c>
      <c r="AB3549" s="1">
        <v>42783</v>
      </c>
      <c r="AC3549" s="13">
        <f t="shared" si="500"/>
        <v>42767</v>
      </c>
      <c r="AD3549" s="14">
        <f t="shared" si="501"/>
        <v>42783</v>
      </c>
      <c r="AE3549" s="1" t="str">
        <f t="shared" si="502"/>
        <v>Friday</v>
      </c>
      <c r="AF3549" s="2">
        <v>0.28364583333333332</v>
      </c>
      <c r="AG3549" s="2">
        <f t="shared" si="503"/>
        <v>0.29166666666666663</v>
      </c>
      <c r="AH3549" t="s">
        <v>27</v>
      </c>
    </row>
    <row r="3550" spans="1:34" x14ac:dyDescent="0.2">
      <c r="A3550">
        <v>1328721</v>
      </c>
      <c r="B3550" t="s">
        <v>20</v>
      </c>
      <c r="C3550" t="s">
        <v>28</v>
      </c>
      <c r="D3550" t="s">
        <v>22</v>
      </c>
      <c r="E3550">
        <v>53207</v>
      </c>
      <c r="F3550" t="s">
        <v>23</v>
      </c>
      <c r="G3550" t="s">
        <v>24</v>
      </c>
      <c r="H3550">
        <v>11081</v>
      </c>
      <c r="I3550" t="s">
        <v>82</v>
      </c>
      <c r="J3550">
        <f>VLOOKUP(I3550,[1]Key!$A$1:$C$72,2,FALSE)</f>
        <v>43.026229999999998</v>
      </c>
      <c r="K3550">
        <f>VLOOKUP(I3550,[1]Key!$A$1:$C$72,3,FALSE)</f>
        <v>-87.912809999999993</v>
      </c>
      <c r="L3550" t="s">
        <v>36</v>
      </c>
      <c r="M3550">
        <f>VLOOKUP(L3550,[1]Key!$A$1:$C$72,2,FALSE)</f>
        <v>43.038580000000003</v>
      </c>
      <c r="N3550">
        <f>VLOOKUP(L3550,[1]Key!$A$1:$C$72,3,FALSE)</f>
        <v>-87.90934</v>
      </c>
      <c r="O3550">
        <v>6</v>
      </c>
      <c r="P3550">
        <v>0</v>
      </c>
      <c r="Q3550">
        <v>0.9</v>
      </c>
      <c r="R3550">
        <v>0.9</v>
      </c>
      <c r="S3550">
        <v>36</v>
      </c>
      <c r="T3550">
        <f t="shared" si="495"/>
        <v>-1</v>
      </c>
      <c r="U3550" s="1">
        <v>42783</v>
      </c>
      <c r="V3550" s="13">
        <f t="shared" si="496"/>
        <v>42767</v>
      </c>
      <c r="W3550" s="14">
        <f t="shared" si="497"/>
        <v>42783</v>
      </c>
      <c r="X3550" s="1" t="str">
        <f t="shared" si="498"/>
        <v>Friday</v>
      </c>
      <c r="Y3550" s="2">
        <v>0.30526620370370372</v>
      </c>
      <c r="Z3550" s="2">
        <f t="shared" si="499"/>
        <v>0.29166666666666663</v>
      </c>
      <c r="AA3550">
        <f>1</f>
        <v>1</v>
      </c>
      <c r="AB3550" s="1">
        <v>42783</v>
      </c>
      <c r="AC3550" s="13">
        <f t="shared" si="500"/>
        <v>42767</v>
      </c>
      <c r="AD3550" s="14">
        <f t="shared" si="501"/>
        <v>42783</v>
      </c>
      <c r="AE3550" s="1" t="str">
        <f t="shared" si="502"/>
        <v>Friday</v>
      </c>
      <c r="AF3550" s="2">
        <v>0.30944444444444447</v>
      </c>
      <c r="AG3550" s="2">
        <f t="shared" si="503"/>
        <v>0.29166666666666663</v>
      </c>
      <c r="AH3550" t="s">
        <v>27</v>
      </c>
    </row>
    <row r="3551" spans="1:34" x14ac:dyDescent="0.2">
      <c r="A3551">
        <v>1276651</v>
      </c>
      <c r="B3551" t="s">
        <v>20</v>
      </c>
      <c r="C3551" t="s">
        <v>28</v>
      </c>
      <c r="D3551" t="s">
        <v>22</v>
      </c>
      <c r="E3551">
        <v>53211</v>
      </c>
      <c r="F3551" t="s">
        <v>23</v>
      </c>
      <c r="G3551" t="s">
        <v>24</v>
      </c>
      <c r="H3551">
        <v>957</v>
      </c>
      <c r="I3551" t="s">
        <v>87</v>
      </c>
      <c r="J3551">
        <f>VLOOKUP(I3551,[1]Key!$A$1:$C$72,2,FALSE)</f>
        <v>43.077359999999999</v>
      </c>
      <c r="K3551">
        <f>VLOOKUP(I3551,[1]Key!$A$1:$C$72,3,FALSE)</f>
        <v>-87.880769999999998</v>
      </c>
      <c r="L3551" t="s">
        <v>50</v>
      </c>
      <c r="M3551">
        <f>VLOOKUP(L3551,[1]Key!$A$1:$C$72,2,FALSE)</f>
        <v>43.052549999999997</v>
      </c>
      <c r="N3551">
        <f>VLOOKUP(L3551,[1]Key!$A$1:$C$72,3,FALSE)</f>
        <v>-87.909329999999997</v>
      </c>
      <c r="O3551">
        <v>134</v>
      </c>
      <c r="P3551">
        <v>0</v>
      </c>
      <c r="Q3551">
        <v>4.5</v>
      </c>
      <c r="R3551">
        <v>4.3</v>
      </c>
      <c r="S3551">
        <v>180</v>
      </c>
      <c r="T3551">
        <f t="shared" si="495"/>
        <v>-1</v>
      </c>
      <c r="U3551" s="1">
        <v>42783</v>
      </c>
      <c r="V3551" s="13">
        <f t="shared" si="496"/>
        <v>42767</v>
      </c>
      <c r="W3551" s="14">
        <f t="shared" si="497"/>
        <v>42783</v>
      </c>
      <c r="X3551" s="1" t="str">
        <f t="shared" si="498"/>
        <v>Friday</v>
      </c>
      <c r="Y3551" s="2">
        <v>0.30724537037037036</v>
      </c>
      <c r="Z3551" s="2">
        <f t="shared" si="499"/>
        <v>0.29166666666666663</v>
      </c>
      <c r="AA3551">
        <f>1</f>
        <v>1</v>
      </c>
      <c r="AB3551" s="1">
        <v>42783</v>
      </c>
      <c r="AC3551" s="13">
        <f t="shared" si="500"/>
        <v>42767</v>
      </c>
      <c r="AD3551" s="14">
        <f t="shared" si="501"/>
        <v>42783</v>
      </c>
      <c r="AE3551" s="1" t="str">
        <f t="shared" si="502"/>
        <v>Friday</v>
      </c>
      <c r="AF3551" s="2">
        <v>0.40053240740740742</v>
      </c>
      <c r="AG3551" s="2">
        <f t="shared" si="503"/>
        <v>0.41666666666666663</v>
      </c>
      <c r="AH3551" t="s">
        <v>27</v>
      </c>
    </row>
    <row r="3552" spans="1:34" x14ac:dyDescent="0.2">
      <c r="A3552">
        <v>1378810</v>
      </c>
      <c r="B3552" t="s">
        <v>20</v>
      </c>
      <c r="C3552" t="s">
        <v>100</v>
      </c>
      <c r="D3552" t="s">
        <v>22</v>
      </c>
      <c r="E3552">
        <v>53211</v>
      </c>
      <c r="F3552" t="s">
        <v>23</v>
      </c>
      <c r="G3552" t="s">
        <v>24</v>
      </c>
      <c r="H3552">
        <v>88</v>
      </c>
      <c r="I3552" t="s">
        <v>60</v>
      </c>
      <c r="J3552">
        <f>VLOOKUP(I3552,[1]Key!$A$1:$C$72,2,FALSE)</f>
        <v>43.066893999999998</v>
      </c>
      <c r="K3552">
        <f>VLOOKUP(I3552,[1]Key!$A$1:$C$72,3,FALSE)</f>
        <v>-87.877936000000005</v>
      </c>
      <c r="L3552" t="s">
        <v>61</v>
      </c>
      <c r="M3552">
        <f>VLOOKUP(L3552,[1]Key!$A$1:$C$72,2,FALSE)</f>
        <v>43.058619999999998</v>
      </c>
      <c r="N3552">
        <f>VLOOKUP(L3552,[1]Key!$A$1:$C$72,3,FALSE)</f>
        <v>-87.885319999999993</v>
      </c>
      <c r="O3552">
        <v>5</v>
      </c>
      <c r="P3552">
        <v>0</v>
      </c>
      <c r="Q3552">
        <v>0.8</v>
      </c>
      <c r="R3552">
        <v>0.7</v>
      </c>
      <c r="S3552">
        <v>30</v>
      </c>
      <c r="T3552">
        <f t="shared" si="495"/>
        <v>-1</v>
      </c>
      <c r="U3552" s="1">
        <v>42783</v>
      </c>
      <c r="V3552" s="13">
        <f t="shared" si="496"/>
        <v>42767</v>
      </c>
      <c r="W3552" s="14">
        <f t="shared" si="497"/>
        <v>42783</v>
      </c>
      <c r="X3552" s="1" t="str">
        <f t="shared" si="498"/>
        <v>Friday</v>
      </c>
      <c r="Y3552" s="2">
        <v>0.51557870370370373</v>
      </c>
      <c r="Z3552" s="2">
        <f t="shared" si="499"/>
        <v>0.5</v>
      </c>
      <c r="AA3552">
        <f>1</f>
        <v>1</v>
      </c>
      <c r="AB3552" s="1">
        <v>42783</v>
      </c>
      <c r="AC3552" s="13">
        <f t="shared" si="500"/>
        <v>42767</v>
      </c>
      <c r="AD3552" s="14">
        <f t="shared" si="501"/>
        <v>42783</v>
      </c>
      <c r="AE3552" s="1" t="str">
        <f t="shared" si="502"/>
        <v>Friday</v>
      </c>
      <c r="AF3552" s="2">
        <v>0.51902777777777775</v>
      </c>
      <c r="AG3552" s="2">
        <f t="shared" si="503"/>
        <v>0.5</v>
      </c>
      <c r="AH3552" t="s">
        <v>27</v>
      </c>
    </row>
    <row r="3553" spans="1:34" x14ac:dyDescent="0.2">
      <c r="A3553">
        <v>558783</v>
      </c>
      <c r="B3553" t="s">
        <v>20</v>
      </c>
      <c r="C3553" t="s">
        <v>42</v>
      </c>
      <c r="D3553" t="s">
        <v>22</v>
      </c>
      <c r="E3553">
        <v>53066</v>
      </c>
      <c r="F3553" t="s">
        <v>23</v>
      </c>
      <c r="G3553" t="s">
        <v>24</v>
      </c>
      <c r="H3553">
        <v>5424</v>
      </c>
      <c r="I3553" t="s">
        <v>43</v>
      </c>
      <c r="J3553">
        <f>VLOOKUP(I3553,[1]Key!$A$1:$C$72,2,FALSE)</f>
        <v>43.03886</v>
      </c>
      <c r="K3553">
        <f>VLOOKUP(I3553,[1]Key!$A$1:$C$72,3,FALSE)</f>
        <v>-87.902720000000002</v>
      </c>
      <c r="L3553" t="s">
        <v>44</v>
      </c>
      <c r="M3553">
        <f>VLOOKUP(L3553,[1]Key!$A$1:$C$72,2,FALSE)</f>
        <v>43.045712999999999</v>
      </c>
      <c r="N3553">
        <f>VLOOKUP(L3553,[1]Key!$A$1:$C$72,3,FALSE)</f>
        <v>-87.899756999999994</v>
      </c>
      <c r="O3553">
        <v>29</v>
      </c>
      <c r="P3553">
        <v>0</v>
      </c>
      <c r="Q3553">
        <v>4.4000000000000004</v>
      </c>
      <c r="R3553">
        <v>4.0999999999999996</v>
      </c>
      <c r="S3553">
        <v>174</v>
      </c>
      <c r="T3553">
        <f t="shared" si="495"/>
        <v>-1</v>
      </c>
      <c r="U3553" s="1">
        <v>42783</v>
      </c>
      <c r="V3553" s="13">
        <f t="shared" si="496"/>
        <v>42767</v>
      </c>
      <c r="W3553" s="14">
        <f t="shared" si="497"/>
        <v>42783</v>
      </c>
      <c r="X3553" s="1" t="str">
        <f t="shared" si="498"/>
        <v>Friday</v>
      </c>
      <c r="Y3553" s="2">
        <v>0.51826388888888886</v>
      </c>
      <c r="Z3553" s="2">
        <f t="shared" si="499"/>
        <v>0.5</v>
      </c>
      <c r="AA3553">
        <f>1</f>
        <v>1</v>
      </c>
      <c r="AB3553" s="1">
        <v>42783</v>
      </c>
      <c r="AC3553" s="13">
        <f t="shared" si="500"/>
        <v>42767</v>
      </c>
      <c r="AD3553" s="14">
        <f t="shared" si="501"/>
        <v>42783</v>
      </c>
      <c r="AE3553" s="1" t="str">
        <f t="shared" si="502"/>
        <v>Friday</v>
      </c>
      <c r="AF3553" s="2">
        <v>0.53841435185185182</v>
      </c>
      <c r="AG3553" s="2">
        <f t="shared" si="503"/>
        <v>0.54166666666666663</v>
      </c>
      <c r="AH3553" t="s">
        <v>27</v>
      </c>
    </row>
    <row r="3554" spans="1:34" x14ac:dyDescent="0.2">
      <c r="A3554">
        <v>1432106</v>
      </c>
      <c r="B3554" t="s">
        <v>20</v>
      </c>
      <c r="C3554" t="s">
        <v>28</v>
      </c>
      <c r="D3554" t="s">
        <v>22</v>
      </c>
      <c r="E3554">
        <v>53202</v>
      </c>
      <c r="F3554" t="s">
        <v>23</v>
      </c>
      <c r="G3554" t="s">
        <v>24</v>
      </c>
      <c r="H3554">
        <v>112</v>
      </c>
      <c r="I3554" t="s">
        <v>32</v>
      </c>
      <c r="J3554">
        <f>VLOOKUP(I3554,[1]Key!$A$1:$C$72,2,FALSE)</f>
        <v>43.038719999999998</v>
      </c>
      <c r="K3554">
        <f>VLOOKUP(I3554,[1]Key!$A$1:$C$72,3,FALSE)</f>
        <v>-87.905339999999995</v>
      </c>
      <c r="L3554" t="s">
        <v>68</v>
      </c>
      <c r="M3554">
        <f>VLOOKUP(L3554,[1]Key!$A$1:$C$72,2,FALSE)</f>
        <v>43.04804</v>
      </c>
      <c r="N3554">
        <f>VLOOKUP(L3554,[1]Key!$A$1:$C$72,3,FALSE)</f>
        <v>-87.896720000000002</v>
      </c>
      <c r="O3554">
        <v>9</v>
      </c>
      <c r="P3554">
        <v>0</v>
      </c>
      <c r="Q3554">
        <v>1.4</v>
      </c>
      <c r="R3554">
        <v>1.3</v>
      </c>
      <c r="S3554">
        <v>54</v>
      </c>
      <c r="T3554">
        <f t="shared" si="495"/>
        <v>-1</v>
      </c>
      <c r="U3554" s="1">
        <v>42783</v>
      </c>
      <c r="V3554" s="13">
        <f t="shared" si="496"/>
        <v>42767</v>
      </c>
      <c r="W3554" s="14">
        <f t="shared" si="497"/>
        <v>42783</v>
      </c>
      <c r="X3554" s="1" t="str">
        <f t="shared" si="498"/>
        <v>Friday</v>
      </c>
      <c r="Y3554" s="2">
        <v>0.52528935185185188</v>
      </c>
      <c r="Z3554" s="2">
        <f t="shared" si="499"/>
        <v>0.54166666666666663</v>
      </c>
      <c r="AA3554">
        <f>1</f>
        <v>1</v>
      </c>
      <c r="AB3554" s="1">
        <v>42783</v>
      </c>
      <c r="AC3554" s="13">
        <f t="shared" si="500"/>
        <v>42767</v>
      </c>
      <c r="AD3554" s="14">
        <f t="shared" si="501"/>
        <v>42783</v>
      </c>
      <c r="AE3554" s="1" t="str">
        <f t="shared" si="502"/>
        <v>Friday</v>
      </c>
      <c r="AF3554" s="2">
        <v>0.53189814814814818</v>
      </c>
      <c r="AG3554" s="2">
        <f t="shared" si="503"/>
        <v>0.54166666666666663</v>
      </c>
      <c r="AH3554" t="s">
        <v>27</v>
      </c>
    </row>
    <row r="3555" spans="1:34" x14ac:dyDescent="0.2">
      <c r="A3555">
        <v>563384</v>
      </c>
      <c r="B3555" t="s">
        <v>20</v>
      </c>
      <c r="C3555" t="s">
        <v>158</v>
      </c>
      <c r="D3555" t="s">
        <v>22</v>
      </c>
      <c r="E3555">
        <v>53188</v>
      </c>
      <c r="F3555" t="s">
        <v>23</v>
      </c>
      <c r="G3555" t="s">
        <v>24</v>
      </c>
      <c r="H3555">
        <v>5448</v>
      </c>
      <c r="I3555" t="s">
        <v>32</v>
      </c>
      <c r="J3555">
        <f>VLOOKUP(I3555,[1]Key!$A$1:$C$72,2,FALSE)</f>
        <v>43.038719999999998</v>
      </c>
      <c r="K3555">
        <f>VLOOKUP(I3555,[1]Key!$A$1:$C$72,3,FALSE)</f>
        <v>-87.905339999999995</v>
      </c>
      <c r="L3555" t="s">
        <v>43</v>
      </c>
      <c r="M3555">
        <f>VLOOKUP(L3555,[1]Key!$A$1:$C$72,2,FALSE)</f>
        <v>43.03886</v>
      </c>
      <c r="N3555">
        <f>VLOOKUP(L3555,[1]Key!$A$1:$C$72,3,FALSE)</f>
        <v>-87.902720000000002</v>
      </c>
      <c r="O3555">
        <v>57</v>
      </c>
      <c r="P3555">
        <v>0</v>
      </c>
      <c r="Q3555">
        <v>8.6</v>
      </c>
      <c r="R3555">
        <v>8.1</v>
      </c>
      <c r="S3555">
        <v>342</v>
      </c>
      <c r="T3555">
        <f t="shared" si="495"/>
        <v>-1</v>
      </c>
      <c r="U3555" s="1">
        <v>42783</v>
      </c>
      <c r="V3555" s="13">
        <f t="shared" si="496"/>
        <v>42767</v>
      </c>
      <c r="W3555" s="14">
        <f t="shared" si="497"/>
        <v>42783</v>
      </c>
      <c r="X3555" s="1" t="str">
        <f t="shared" si="498"/>
        <v>Friday</v>
      </c>
      <c r="Y3555" s="2">
        <v>0.5367939814814815</v>
      </c>
      <c r="Z3555" s="2">
        <f t="shared" si="499"/>
        <v>0.54166666666666663</v>
      </c>
      <c r="AA3555">
        <f>1</f>
        <v>1</v>
      </c>
      <c r="AB3555" s="1">
        <v>42783</v>
      </c>
      <c r="AC3555" s="13">
        <f t="shared" si="500"/>
        <v>42767</v>
      </c>
      <c r="AD3555" s="14">
        <f t="shared" si="501"/>
        <v>42783</v>
      </c>
      <c r="AE3555" s="1" t="str">
        <f t="shared" si="502"/>
        <v>Friday</v>
      </c>
      <c r="AF3555" s="2">
        <v>0.57600694444444445</v>
      </c>
      <c r="AG3555" s="2">
        <f t="shared" si="503"/>
        <v>0.58333333333333326</v>
      </c>
      <c r="AH3555" t="s">
        <v>27</v>
      </c>
    </row>
    <row r="3556" spans="1:34" x14ac:dyDescent="0.2">
      <c r="A3556">
        <v>531246</v>
      </c>
      <c r="B3556" t="s">
        <v>20</v>
      </c>
      <c r="C3556" t="s">
        <v>28</v>
      </c>
      <c r="D3556" t="s">
        <v>22</v>
      </c>
      <c r="E3556">
        <v>53221</v>
      </c>
      <c r="F3556" t="s">
        <v>23</v>
      </c>
      <c r="G3556" t="s">
        <v>24</v>
      </c>
      <c r="H3556">
        <v>342</v>
      </c>
      <c r="I3556" t="s">
        <v>31</v>
      </c>
      <c r="J3556">
        <f>VLOOKUP(I3556,[1]Key!$A$1:$C$72,2,FALSE)</f>
        <v>43.03519</v>
      </c>
      <c r="K3556">
        <f>VLOOKUP(I3556,[1]Key!$A$1:$C$72,3,FALSE)</f>
        <v>-87.907390000000007</v>
      </c>
      <c r="L3556" t="s">
        <v>29</v>
      </c>
      <c r="M3556">
        <f>VLOOKUP(L3556,[1]Key!$A$1:$C$72,2,FALSE)</f>
        <v>43.042490000000001</v>
      </c>
      <c r="N3556">
        <f>VLOOKUP(L3556,[1]Key!$A$1:$C$72,3,FALSE)</f>
        <v>-87.909959999999998</v>
      </c>
      <c r="O3556">
        <v>5</v>
      </c>
      <c r="P3556">
        <v>0</v>
      </c>
      <c r="Q3556">
        <v>0.8</v>
      </c>
      <c r="R3556">
        <v>0.7</v>
      </c>
      <c r="S3556">
        <v>30</v>
      </c>
      <c r="T3556">
        <f t="shared" si="495"/>
        <v>-1</v>
      </c>
      <c r="U3556" s="1">
        <v>42783</v>
      </c>
      <c r="V3556" s="13">
        <f t="shared" si="496"/>
        <v>42767</v>
      </c>
      <c r="W3556" s="14">
        <f t="shared" si="497"/>
        <v>42783</v>
      </c>
      <c r="X3556" s="1" t="str">
        <f t="shared" si="498"/>
        <v>Friday</v>
      </c>
      <c r="Y3556" s="2">
        <v>0.5521759259259259</v>
      </c>
      <c r="Z3556" s="2">
        <f t="shared" si="499"/>
        <v>0.54166666666666663</v>
      </c>
      <c r="AA3556">
        <f>1</f>
        <v>1</v>
      </c>
      <c r="AB3556" s="1">
        <v>42783</v>
      </c>
      <c r="AC3556" s="13">
        <f t="shared" si="500"/>
        <v>42767</v>
      </c>
      <c r="AD3556" s="14">
        <f t="shared" si="501"/>
        <v>42783</v>
      </c>
      <c r="AE3556" s="1" t="str">
        <f t="shared" si="502"/>
        <v>Friday</v>
      </c>
      <c r="AF3556" s="2">
        <v>0.55608796296296303</v>
      </c>
      <c r="AG3556" s="2">
        <f t="shared" si="503"/>
        <v>0.54166666666666663</v>
      </c>
      <c r="AH3556" t="s">
        <v>27</v>
      </c>
    </row>
    <row r="3557" spans="1:34" x14ac:dyDescent="0.2">
      <c r="A3557">
        <v>1406251</v>
      </c>
      <c r="B3557" t="s">
        <v>20</v>
      </c>
      <c r="C3557" t="s">
        <v>28</v>
      </c>
      <c r="D3557" t="s">
        <v>22</v>
      </c>
      <c r="E3557">
        <v>53211</v>
      </c>
      <c r="F3557" t="s">
        <v>23</v>
      </c>
      <c r="G3557" t="s">
        <v>24</v>
      </c>
      <c r="H3557">
        <v>11131</v>
      </c>
      <c r="I3557" t="s">
        <v>61</v>
      </c>
      <c r="J3557">
        <f>VLOOKUP(I3557,[1]Key!$A$1:$C$72,2,FALSE)</f>
        <v>43.058619999999998</v>
      </c>
      <c r="K3557">
        <f>VLOOKUP(I3557,[1]Key!$A$1:$C$72,3,FALSE)</f>
        <v>-87.885319999999993</v>
      </c>
      <c r="L3557" t="s">
        <v>39</v>
      </c>
      <c r="M3557">
        <f>VLOOKUP(L3557,[1]Key!$A$1:$C$72,2,FALSE)</f>
        <v>43.03913</v>
      </c>
      <c r="N3557">
        <f>VLOOKUP(L3557,[1]Key!$A$1:$C$72,3,FALSE)</f>
        <v>-87.916150000000002</v>
      </c>
      <c r="O3557">
        <v>36</v>
      </c>
      <c r="P3557">
        <v>0</v>
      </c>
      <c r="Q3557">
        <v>5.4</v>
      </c>
      <c r="R3557">
        <v>5.0999999999999996</v>
      </c>
      <c r="S3557">
        <v>216</v>
      </c>
      <c r="T3557">
        <f t="shared" si="495"/>
        <v>-1</v>
      </c>
      <c r="U3557" s="1">
        <v>42783</v>
      </c>
      <c r="V3557" s="13">
        <f t="shared" si="496"/>
        <v>42767</v>
      </c>
      <c r="W3557" s="14">
        <f t="shared" si="497"/>
        <v>42783</v>
      </c>
      <c r="X3557" s="1" t="str">
        <f t="shared" si="498"/>
        <v>Friday</v>
      </c>
      <c r="Y3557" s="2">
        <v>0.71637731481481481</v>
      </c>
      <c r="Z3557" s="2">
        <f t="shared" si="499"/>
        <v>0.70833333333333326</v>
      </c>
      <c r="AA3557">
        <f>1</f>
        <v>1</v>
      </c>
      <c r="AB3557" s="1">
        <v>42783</v>
      </c>
      <c r="AC3557" s="13">
        <f t="shared" si="500"/>
        <v>42767</v>
      </c>
      <c r="AD3557" s="14">
        <f t="shared" si="501"/>
        <v>42783</v>
      </c>
      <c r="AE3557" s="1" t="str">
        <f t="shared" si="502"/>
        <v>Friday</v>
      </c>
      <c r="AF3557" s="2">
        <v>0.74098379629629629</v>
      </c>
      <c r="AG3557" s="2">
        <f t="shared" si="503"/>
        <v>0.75</v>
      </c>
      <c r="AH3557" t="s">
        <v>27</v>
      </c>
    </row>
    <row r="3558" spans="1:34" x14ac:dyDescent="0.2">
      <c r="A3558">
        <v>1372197</v>
      </c>
      <c r="B3558" t="s">
        <v>20</v>
      </c>
      <c r="C3558" t="s">
        <v>96</v>
      </c>
      <c r="D3558" t="s">
        <v>22</v>
      </c>
      <c r="E3558">
        <v>53202</v>
      </c>
      <c r="F3558" t="s">
        <v>23</v>
      </c>
      <c r="G3558" t="s">
        <v>24</v>
      </c>
      <c r="H3558">
        <v>11134</v>
      </c>
      <c r="I3558" t="s">
        <v>61</v>
      </c>
      <c r="J3558">
        <f>VLOOKUP(I3558,[1]Key!$A$1:$C$72,2,FALSE)</f>
        <v>43.058619999999998</v>
      </c>
      <c r="K3558">
        <f>VLOOKUP(I3558,[1]Key!$A$1:$C$72,3,FALSE)</f>
        <v>-87.885319999999993</v>
      </c>
      <c r="L3558" t="s">
        <v>81</v>
      </c>
      <c r="M3558">
        <f>VLOOKUP(L3558,[1]Key!$A$1:$C$72,2,FALSE)</f>
        <v>43.06033</v>
      </c>
      <c r="N3558">
        <f>VLOOKUP(L3558,[1]Key!$A$1:$C$72,3,FALSE)</f>
        <v>-87.89546</v>
      </c>
      <c r="O3558">
        <v>8</v>
      </c>
      <c r="P3558">
        <v>0</v>
      </c>
      <c r="Q3558">
        <v>1.2</v>
      </c>
      <c r="R3558">
        <v>1.1000000000000001</v>
      </c>
      <c r="S3558">
        <v>48</v>
      </c>
      <c r="T3558">
        <f t="shared" si="495"/>
        <v>-1</v>
      </c>
      <c r="U3558" s="1">
        <v>42783</v>
      </c>
      <c r="V3558" s="13">
        <f t="shared" si="496"/>
        <v>42767</v>
      </c>
      <c r="W3558" s="14">
        <f t="shared" si="497"/>
        <v>42783</v>
      </c>
      <c r="X3558" s="1" t="str">
        <f t="shared" si="498"/>
        <v>Friday</v>
      </c>
      <c r="Y3558" s="2">
        <v>0.84884259259259265</v>
      </c>
      <c r="Z3558" s="2">
        <f t="shared" si="499"/>
        <v>0.83333333333333326</v>
      </c>
      <c r="AA3558">
        <f>1</f>
        <v>1</v>
      </c>
      <c r="AB3558" s="1">
        <v>42783</v>
      </c>
      <c r="AC3558" s="13">
        <f t="shared" si="500"/>
        <v>42767</v>
      </c>
      <c r="AD3558" s="14">
        <f t="shared" si="501"/>
        <v>42783</v>
      </c>
      <c r="AE3558" s="1" t="str">
        <f t="shared" si="502"/>
        <v>Friday</v>
      </c>
      <c r="AF3558" s="2">
        <v>0.85421296296296301</v>
      </c>
      <c r="AG3558" s="2">
        <f t="shared" si="503"/>
        <v>0.875</v>
      </c>
      <c r="AH3558" t="s">
        <v>27</v>
      </c>
    </row>
    <row r="3559" spans="1:34" x14ac:dyDescent="0.2">
      <c r="A3559">
        <v>1369902</v>
      </c>
      <c r="B3559" t="s">
        <v>20</v>
      </c>
      <c r="C3559" t="s">
        <v>28</v>
      </c>
      <c r="D3559" t="s">
        <v>22</v>
      </c>
      <c r="E3559">
        <v>53217</v>
      </c>
      <c r="F3559" t="s">
        <v>23</v>
      </c>
      <c r="G3559" t="s">
        <v>24</v>
      </c>
      <c r="H3559">
        <v>5470</v>
      </c>
      <c r="I3559" t="s">
        <v>63</v>
      </c>
      <c r="J3559">
        <f>VLOOKUP(I3559,[1]Key!$A$1:$C$72,2,FALSE)</f>
        <v>43.078530000000001</v>
      </c>
      <c r="K3559">
        <f>VLOOKUP(I3559,[1]Key!$A$1:$C$72,3,FALSE)</f>
        <v>-87.882620000000003</v>
      </c>
      <c r="L3559" t="s">
        <v>63</v>
      </c>
      <c r="M3559">
        <f>VLOOKUP(L3559,[1]Key!$A$1:$C$72,2,FALSE)</f>
        <v>43.078530000000001</v>
      </c>
      <c r="N3559">
        <f>VLOOKUP(L3559,[1]Key!$A$1:$C$72,3,FALSE)</f>
        <v>-87.882620000000003</v>
      </c>
      <c r="O3559">
        <v>31</v>
      </c>
      <c r="P3559">
        <v>0</v>
      </c>
      <c r="Q3559">
        <v>4.7</v>
      </c>
      <c r="R3559">
        <v>4.4000000000000004</v>
      </c>
      <c r="S3559">
        <v>186</v>
      </c>
      <c r="T3559">
        <f t="shared" si="495"/>
        <v>-1</v>
      </c>
      <c r="U3559" s="1">
        <v>42783</v>
      </c>
      <c r="V3559" s="13">
        <f t="shared" si="496"/>
        <v>42767</v>
      </c>
      <c r="W3559" s="14">
        <f t="shared" si="497"/>
        <v>42783</v>
      </c>
      <c r="X3559" s="1" t="str">
        <f t="shared" si="498"/>
        <v>Friday</v>
      </c>
      <c r="Y3559" s="2">
        <v>0.87342592592592594</v>
      </c>
      <c r="Z3559" s="2">
        <f t="shared" si="499"/>
        <v>0.875</v>
      </c>
      <c r="AA3559">
        <f>1</f>
        <v>1</v>
      </c>
      <c r="AB3559" s="1">
        <v>42783</v>
      </c>
      <c r="AC3559" s="13">
        <f t="shared" si="500"/>
        <v>42767</v>
      </c>
      <c r="AD3559" s="14">
        <f t="shared" si="501"/>
        <v>42783</v>
      </c>
      <c r="AE3559" s="1" t="str">
        <f t="shared" si="502"/>
        <v>Friday</v>
      </c>
      <c r="AF3559" s="2">
        <v>0.89447916666666671</v>
      </c>
      <c r="AG3559" s="2">
        <f t="shared" si="503"/>
        <v>0.875</v>
      </c>
      <c r="AH3559" t="s">
        <v>35</v>
      </c>
    </row>
    <row r="3560" spans="1:34" x14ac:dyDescent="0.2">
      <c r="A3560">
        <v>1358589</v>
      </c>
      <c r="B3560" t="s">
        <v>20</v>
      </c>
      <c r="C3560" t="s">
        <v>28</v>
      </c>
      <c r="D3560" t="s">
        <v>22</v>
      </c>
      <c r="E3560">
        <v>53211</v>
      </c>
      <c r="F3560" t="s">
        <v>23</v>
      </c>
      <c r="G3560" t="s">
        <v>24</v>
      </c>
      <c r="H3560">
        <v>129</v>
      </c>
      <c r="I3560" t="s">
        <v>44</v>
      </c>
      <c r="J3560">
        <f>VLOOKUP(I3560,[1]Key!$A$1:$C$72,2,FALSE)</f>
        <v>43.045712999999999</v>
      </c>
      <c r="K3560">
        <f>VLOOKUP(I3560,[1]Key!$A$1:$C$72,3,FALSE)</f>
        <v>-87.899756999999994</v>
      </c>
      <c r="L3560" t="s">
        <v>44</v>
      </c>
      <c r="M3560">
        <f>VLOOKUP(L3560,[1]Key!$A$1:$C$72,2,FALSE)</f>
        <v>43.045712999999999</v>
      </c>
      <c r="N3560">
        <f>VLOOKUP(L3560,[1]Key!$A$1:$C$72,3,FALSE)</f>
        <v>-87.899756999999994</v>
      </c>
      <c r="O3560">
        <v>11</v>
      </c>
      <c r="P3560">
        <v>0</v>
      </c>
      <c r="Q3560">
        <v>1.7</v>
      </c>
      <c r="R3560">
        <v>1.6</v>
      </c>
      <c r="S3560">
        <v>66</v>
      </c>
      <c r="T3560">
        <f t="shared" si="495"/>
        <v>-1</v>
      </c>
      <c r="U3560" s="1">
        <v>42783</v>
      </c>
      <c r="V3560" s="13">
        <f t="shared" si="496"/>
        <v>42767</v>
      </c>
      <c r="W3560" s="14">
        <f t="shared" si="497"/>
        <v>42783</v>
      </c>
      <c r="X3560" s="1" t="str">
        <f t="shared" si="498"/>
        <v>Friday</v>
      </c>
      <c r="Y3560" s="2">
        <v>0.88400462962962967</v>
      </c>
      <c r="Z3560" s="2">
        <f t="shared" si="499"/>
        <v>0.875</v>
      </c>
      <c r="AA3560">
        <f>1</f>
        <v>1</v>
      </c>
      <c r="AB3560" s="1">
        <v>42783</v>
      </c>
      <c r="AC3560" s="13">
        <f t="shared" si="500"/>
        <v>42767</v>
      </c>
      <c r="AD3560" s="14">
        <f t="shared" si="501"/>
        <v>42783</v>
      </c>
      <c r="AE3560" s="1" t="str">
        <f t="shared" si="502"/>
        <v>Friday</v>
      </c>
      <c r="AF3560" s="2">
        <v>0.89145833333333335</v>
      </c>
      <c r="AG3560" s="2">
        <f t="shared" si="503"/>
        <v>0.875</v>
      </c>
      <c r="AH3560" t="s">
        <v>35</v>
      </c>
    </row>
    <row r="3561" spans="1:34" x14ac:dyDescent="0.2">
      <c r="A3561">
        <v>1385062</v>
      </c>
      <c r="B3561" t="s">
        <v>20</v>
      </c>
      <c r="C3561" t="s">
        <v>28</v>
      </c>
      <c r="D3561" t="s">
        <v>22</v>
      </c>
      <c r="E3561">
        <v>53219</v>
      </c>
      <c r="F3561" t="s">
        <v>23</v>
      </c>
      <c r="G3561" t="s">
        <v>108</v>
      </c>
      <c r="H3561">
        <v>186</v>
      </c>
      <c r="I3561" t="s">
        <v>34</v>
      </c>
      <c r="J3561">
        <f>VLOOKUP(I3561,[1]Key!$A$1:$C$72,2,FALSE)</f>
        <v>43.036900000000003</v>
      </c>
      <c r="K3561">
        <f>VLOOKUP(I3561,[1]Key!$A$1:$C$72,3,FALSE)</f>
        <v>-87.89667</v>
      </c>
      <c r="L3561" t="s">
        <v>34</v>
      </c>
      <c r="M3561">
        <f>VLOOKUP(L3561,[1]Key!$A$1:$C$72,2,FALSE)</f>
        <v>43.036900000000003</v>
      </c>
      <c r="N3561">
        <f>VLOOKUP(L3561,[1]Key!$A$1:$C$72,3,FALSE)</f>
        <v>-87.89667</v>
      </c>
      <c r="O3561">
        <v>45</v>
      </c>
      <c r="P3561">
        <v>4</v>
      </c>
      <c r="Q3561">
        <v>6.8</v>
      </c>
      <c r="R3561">
        <v>6.4</v>
      </c>
      <c r="S3561">
        <v>270</v>
      </c>
      <c r="T3561">
        <f t="shared" si="495"/>
        <v>-1</v>
      </c>
      <c r="U3561" s="1">
        <v>42783</v>
      </c>
      <c r="V3561" s="13">
        <f t="shared" si="496"/>
        <v>42767</v>
      </c>
      <c r="W3561" s="14">
        <f t="shared" si="497"/>
        <v>42783</v>
      </c>
      <c r="X3561" s="1" t="str">
        <f t="shared" si="498"/>
        <v>Friday</v>
      </c>
      <c r="Y3561" s="2">
        <v>0.88418981481481485</v>
      </c>
      <c r="Z3561" s="2">
        <f t="shared" si="499"/>
        <v>0.875</v>
      </c>
      <c r="AA3561">
        <f>1</f>
        <v>1</v>
      </c>
      <c r="AB3561" s="1">
        <v>42783</v>
      </c>
      <c r="AC3561" s="13">
        <f t="shared" si="500"/>
        <v>42767</v>
      </c>
      <c r="AD3561" s="14">
        <f t="shared" si="501"/>
        <v>42783</v>
      </c>
      <c r="AE3561" s="1" t="str">
        <f t="shared" si="502"/>
        <v>Friday</v>
      </c>
      <c r="AF3561" s="2">
        <v>0.9156712962962964</v>
      </c>
      <c r="AG3561" s="2">
        <f t="shared" si="503"/>
        <v>0.91666666666666663</v>
      </c>
      <c r="AH3561" t="s">
        <v>35</v>
      </c>
    </row>
    <row r="3562" spans="1:34" x14ac:dyDescent="0.2">
      <c r="A3562">
        <v>1482626</v>
      </c>
      <c r="B3562" t="s">
        <v>20</v>
      </c>
      <c r="C3562" t="s">
        <v>28</v>
      </c>
      <c r="D3562" t="s">
        <v>22</v>
      </c>
      <c r="E3562">
        <v>53207</v>
      </c>
      <c r="F3562" t="s">
        <v>23</v>
      </c>
      <c r="G3562" t="s">
        <v>24</v>
      </c>
      <c r="H3562">
        <v>99</v>
      </c>
      <c r="I3562" t="s">
        <v>36</v>
      </c>
      <c r="J3562">
        <f>VLOOKUP(I3562,[1]Key!$A$1:$C$72,2,FALSE)</f>
        <v>43.038580000000003</v>
      </c>
      <c r="K3562">
        <f>VLOOKUP(I3562,[1]Key!$A$1:$C$72,3,FALSE)</f>
        <v>-87.90934</v>
      </c>
      <c r="L3562" t="s">
        <v>29</v>
      </c>
      <c r="M3562">
        <f>VLOOKUP(L3562,[1]Key!$A$1:$C$72,2,FALSE)</f>
        <v>43.042490000000001</v>
      </c>
      <c r="N3562">
        <f>VLOOKUP(L3562,[1]Key!$A$1:$C$72,3,FALSE)</f>
        <v>-87.909959999999998</v>
      </c>
      <c r="O3562">
        <v>56</v>
      </c>
      <c r="P3562">
        <v>0</v>
      </c>
      <c r="Q3562">
        <v>8.4</v>
      </c>
      <c r="R3562">
        <v>8</v>
      </c>
      <c r="S3562">
        <v>336</v>
      </c>
      <c r="T3562">
        <f t="shared" si="495"/>
        <v>-1</v>
      </c>
      <c r="U3562" s="1">
        <v>42784</v>
      </c>
      <c r="V3562" s="13">
        <f t="shared" si="496"/>
        <v>42767</v>
      </c>
      <c r="W3562" s="14">
        <f t="shared" si="497"/>
        <v>42784</v>
      </c>
      <c r="X3562" s="1" t="str">
        <f t="shared" si="498"/>
        <v>Saturday</v>
      </c>
      <c r="Y3562" s="2">
        <v>0.39599537037037041</v>
      </c>
      <c r="Z3562" s="2">
        <f t="shared" si="499"/>
        <v>0.41666666666666663</v>
      </c>
      <c r="AA3562">
        <f>1</f>
        <v>1</v>
      </c>
      <c r="AB3562" s="1">
        <v>42784</v>
      </c>
      <c r="AC3562" s="13">
        <f t="shared" si="500"/>
        <v>42767</v>
      </c>
      <c r="AD3562" s="14">
        <f t="shared" si="501"/>
        <v>42784</v>
      </c>
      <c r="AE3562" s="1" t="str">
        <f t="shared" si="502"/>
        <v>Saturday</v>
      </c>
      <c r="AF3562" s="2">
        <v>0.43520833333333336</v>
      </c>
      <c r="AG3562" s="2">
        <f t="shared" si="503"/>
        <v>0.41666666666666663</v>
      </c>
      <c r="AH3562" t="s">
        <v>27</v>
      </c>
    </row>
    <row r="3563" spans="1:34" x14ac:dyDescent="0.2">
      <c r="A3563">
        <v>1509123</v>
      </c>
      <c r="B3563" t="s">
        <v>20</v>
      </c>
      <c r="C3563" t="s">
        <v>28</v>
      </c>
      <c r="D3563" t="s">
        <v>22</v>
      </c>
      <c r="E3563">
        <v>53211</v>
      </c>
      <c r="F3563" t="s">
        <v>23</v>
      </c>
      <c r="G3563" t="s">
        <v>24</v>
      </c>
      <c r="H3563">
        <v>5489</v>
      </c>
      <c r="I3563" t="s">
        <v>93</v>
      </c>
      <c r="J3563">
        <f>VLOOKUP(I3563,[1]Key!$A$1:$C$72,2,FALSE)</f>
        <v>43.069021999999997</v>
      </c>
      <c r="K3563">
        <f>VLOOKUP(I3563,[1]Key!$A$1:$C$72,3,FALSE)</f>
        <v>-87.887940999999998</v>
      </c>
      <c r="L3563" t="s">
        <v>93</v>
      </c>
      <c r="M3563">
        <f>VLOOKUP(L3563,[1]Key!$A$1:$C$72,2,FALSE)</f>
        <v>43.069021999999997</v>
      </c>
      <c r="N3563">
        <f>VLOOKUP(L3563,[1]Key!$A$1:$C$72,3,FALSE)</f>
        <v>-87.887940999999998</v>
      </c>
      <c r="O3563">
        <v>1</v>
      </c>
      <c r="P3563">
        <v>0</v>
      </c>
      <c r="Q3563">
        <v>0.2</v>
      </c>
      <c r="R3563">
        <v>0.1</v>
      </c>
      <c r="S3563">
        <v>6</v>
      </c>
      <c r="T3563">
        <f t="shared" si="495"/>
        <v>-1</v>
      </c>
      <c r="U3563" s="1">
        <v>42784</v>
      </c>
      <c r="V3563" s="13">
        <f t="shared" si="496"/>
        <v>42767</v>
      </c>
      <c r="W3563" s="14">
        <f t="shared" si="497"/>
        <v>42784</v>
      </c>
      <c r="X3563" s="1" t="str">
        <f t="shared" si="498"/>
        <v>Saturday</v>
      </c>
      <c r="Y3563" s="2">
        <v>0.42024305555555558</v>
      </c>
      <c r="Z3563" s="2">
        <f t="shared" si="499"/>
        <v>0.41666666666666663</v>
      </c>
      <c r="AA3563">
        <f>1</f>
        <v>1</v>
      </c>
      <c r="AB3563" s="1">
        <v>42784</v>
      </c>
      <c r="AC3563" s="13">
        <f t="shared" si="500"/>
        <v>42767</v>
      </c>
      <c r="AD3563" s="14">
        <f t="shared" si="501"/>
        <v>42784</v>
      </c>
      <c r="AE3563" s="1" t="str">
        <f t="shared" si="502"/>
        <v>Saturday</v>
      </c>
      <c r="AF3563" s="2">
        <v>0.42086805555555556</v>
      </c>
      <c r="AG3563" s="2">
        <f t="shared" si="503"/>
        <v>0.41666666666666663</v>
      </c>
      <c r="AH3563" t="s">
        <v>35</v>
      </c>
    </row>
    <row r="3564" spans="1:34" x14ac:dyDescent="0.2">
      <c r="A3564">
        <v>1276651</v>
      </c>
      <c r="B3564" t="s">
        <v>20</v>
      </c>
      <c r="C3564" t="s">
        <v>28</v>
      </c>
      <c r="D3564" t="s">
        <v>22</v>
      </c>
      <c r="E3564">
        <v>53211</v>
      </c>
      <c r="F3564" t="s">
        <v>23</v>
      </c>
      <c r="G3564" t="s">
        <v>24</v>
      </c>
      <c r="H3564">
        <v>967</v>
      </c>
      <c r="I3564" t="s">
        <v>50</v>
      </c>
      <c r="J3564">
        <f>VLOOKUP(I3564,[1]Key!$A$1:$C$72,2,FALSE)</f>
        <v>43.052549999999997</v>
      </c>
      <c r="K3564">
        <f>VLOOKUP(I3564,[1]Key!$A$1:$C$72,3,FALSE)</f>
        <v>-87.909329999999997</v>
      </c>
      <c r="L3564" t="s">
        <v>60</v>
      </c>
      <c r="M3564">
        <f>VLOOKUP(L3564,[1]Key!$A$1:$C$72,2,FALSE)</f>
        <v>43.066893999999998</v>
      </c>
      <c r="N3564">
        <f>VLOOKUP(L3564,[1]Key!$A$1:$C$72,3,FALSE)</f>
        <v>-87.877936000000005</v>
      </c>
      <c r="O3564">
        <v>15</v>
      </c>
      <c r="P3564">
        <v>0</v>
      </c>
      <c r="Q3564">
        <v>2.2999999999999998</v>
      </c>
      <c r="R3564">
        <v>2.1</v>
      </c>
      <c r="S3564">
        <v>90</v>
      </c>
      <c r="T3564">
        <f t="shared" si="495"/>
        <v>-1</v>
      </c>
      <c r="U3564" s="1">
        <v>42784</v>
      </c>
      <c r="V3564" s="13">
        <f t="shared" si="496"/>
        <v>42767</v>
      </c>
      <c r="W3564" s="14">
        <f t="shared" si="497"/>
        <v>42784</v>
      </c>
      <c r="X3564" s="1" t="str">
        <f t="shared" si="498"/>
        <v>Saturday</v>
      </c>
      <c r="Y3564" s="2">
        <v>0.50336805555555553</v>
      </c>
      <c r="Z3564" s="2">
        <f t="shared" si="499"/>
        <v>0.5</v>
      </c>
      <c r="AA3564">
        <f>1</f>
        <v>1</v>
      </c>
      <c r="AB3564" s="1">
        <v>42784</v>
      </c>
      <c r="AC3564" s="13">
        <f t="shared" si="500"/>
        <v>42767</v>
      </c>
      <c r="AD3564" s="14">
        <f t="shared" si="501"/>
        <v>42784</v>
      </c>
      <c r="AE3564" s="1" t="str">
        <f t="shared" si="502"/>
        <v>Saturday</v>
      </c>
      <c r="AF3564" s="2">
        <v>0.51366898148148155</v>
      </c>
      <c r="AG3564" s="2">
        <f t="shared" si="503"/>
        <v>0.5</v>
      </c>
      <c r="AH3564" t="s">
        <v>27</v>
      </c>
    </row>
    <row r="3565" spans="1:34" x14ac:dyDescent="0.2">
      <c r="A3565">
        <v>1509599</v>
      </c>
      <c r="B3565" t="s">
        <v>20</v>
      </c>
      <c r="C3565" t="s">
        <v>184</v>
      </c>
      <c r="D3565" t="s">
        <v>22</v>
      </c>
      <c r="E3565">
        <v>53220</v>
      </c>
      <c r="F3565" t="s">
        <v>23</v>
      </c>
      <c r="G3565" t="s">
        <v>24</v>
      </c>
      <c r="H3565">
        <v>129</v>
      </c>
      <c r="I3565" t="s">
        <v>44</v>
      </c>
      <c r="J3565">
        <f>VLOOKUP(I3565,[1]Key!$A$1:$C$72,2,FALSE)</f>
        <v>43.045712999999999</v>
      </c>
      <c r="K3565">
        <f>VLOOKUP(I3565,[1]Key!$A$1:$C$72,3,FALSE)</f>
        <v>-87.899756999999994</v>
      </c>
      <c r="L3565" t="s">
        <v>62</v>
      </c>
      <c r="M3565">
        <f>VLOOKUP(L3565,[1]Key!$A$1:$C$72,2,FALSE)</f>
        <v>43.058010000000003</v>
      </c>
      <c r="N3565">
        <f>VLOOKUP(L3565,[1]Key!$A$1:$C$72,3,FALSE)</f>
        <v>-87.877300000000005</v>
      </c>
      <c r="O3565">
        <v>31</v>
      </c>
      <c r="P3565">
        <v>0</v>
      </c>
      <c r="Q3565">
        <v>4.7</v>
      </c>
      <c r="R3565">
        <v>4.4000000000000004</v>
      </c>
      <c r="S3565">
        <v>186</v>
      </c>
      <c r="T3565">
        <f t="shared" si="495"/>
        <v>-1</v>
      </c>
      <c r="U3565" s="1">
        <v>42784</v>
      </c>
      <c r="V3565" s="13">
        <f t="shared" si="496"/>
        <v>42767</v>
      </c>
      <c r="W3565" s="14">
        <f t="shared" si="497"/>
        <v>42784</v>
      </c>
      <c r="X3565" s="1" t="str">
        <f t="shared" si="498"/>
        <v>Saturday</v>
      </c>
      <c r="Y3565" s="2">
        <v>0.54063657407407406</v>
      </c>
      <c r="Z3565" s="2">
        <f t="shared" si="499"/>
        <v>0.54166666666666663</v>
      </c>
      <c r="AA3565">
        <f>1</f>
        <v>1</v>
      </c>
      <c r="AB3565" s="1">
        <v>42784</v>
      </c>
      <c r="AC3565" s="13">
        <f t="shared" si="500"/>
        <v>42767</v>
      </c>
      <c r="AD3565" s="14">
        <f t="shared" si="501"/>
        <v>42784</v>
      </c>
      <c r="AE3565" s="1" t="str">
        <f t="shared" si="502"/>
        <v>Saturday</v>
      </c>
      <c r="AF3565" s="2">
        <v>0.56196759259259255</v>
      </c>
      <c r="AG3565" s="2">
        <f t="shared" si="503"/>
        <v>0.54166666666666663</v>
      </c>
      <c r="AH3565" t="s">
        <v>27</v>
      </c>
    </row>
    <row r="3566" spans="1:34" x14ac:dyDescent="0.2">
      <c r="A3566">
        <v>1511229</v>
      </c>
      <c r="B3566" t="s">
        <v>20</v>
      </c>
      <c r="C3566" t="s">
        <v>28</v>
      </c>
      <c r="D3566" t="s">
        <v>22</v>
      </c>
      <c r="E3566">
        <v>53204</v>
      </c>
      <c r="F3566" t="s">
        <v>23</v>
      </c>
      <c r="G3566" t="s">
        <v>24</v>
      </c>
      <c r="H3566">
        <v>5468</v>
      </c>
      <c r="I3566" t="s">
        <v>72</v>
      </c>
      <c r="J3566">
        <f>VLOOKUP(I3566,[1]Key!$A$1:$C$72,2,FALSE)</f>
        <v>43.02948</v>
      </c>
      <c r="K3566">
        <f>VLOOKUP(I3566,[1]Key!$A$1:$C$72,3,FALSE)</f>
        <v>-87.912819999999996</v>
      </c>
      <c r="L3566" t="s">
        <v>44</v>
      </c>
      <c r="M3566">
        <f>VLOOKUP(L3566,[1]Key!$A$1:$C$72,2,FALSE)</f>
        <v>43.045712999999999</v>
      </c>
      <c r="N3566">
        <f>VLOOKUP(L3566,[1]Key!$A$1:$C$72,3,FALSE)</f>
        <v>-87.899756999999994</v>
      </c>
      <c r="O3566">
        <v>15</v>
      </c>
      <c r="P3566">
        <v>0</v>
      </c>
      <c r="Q3566">
        <v>2.2999999999999998</v>
      </c>
      <c r="R3566">
        <v>2.1</v>
      </c>
      <c r="S3566">
        <v>90</v>
      </c>
      <c r="T3566">
        <f t="shared" si="495"/>
        <v>-1</v>
      </c>
      <c r="U3566" s="1">
        <v>42784</v>
      </c>
      <c r="V3566" s="13">
        <f t="shared" si="496"/>
        <v>42767</v>
      </c>
      <c r="W3566" s="14">
        <f t="shared" si="497"/>
        <v>42784</v>
      </c>
      <c r="X3566" s="1" t="str">
        <f t="shared" si="498"/>
        <v>Saturday</v>
      </c>
      <c r="Y3566" s="2">
        <v>0.56555555555555559</v>
      </c>
      <c r="Z3566" s="2">
        <f t="shared" si="499"/>
        <v>0.58333333333333326</v>
      </c>
      <c r="AA3566">
        <f>1</f>
        <v>1</v>
      </c>
      <c r="AB3566" s="1">
        <v>42784</v>
      </c>
      <c r="AC3566" s="13">
        <f t="shared" si="500"/>
        <v>42767</v>
      </c>
      <c r="AD3566" s="14">
        <f t="shared" si="501"/>
        <v>42784</v>
      </c>
      <c r="AE3566" s="1" t="str">
        <f t="shared" si="502"/>
        <v>Saturday</v>
      </c>
      <c r="AF3566" s="2">
        <v>0.57590277777777776</v>
      </c>
      <c r="AG3566" s="2">
        <f t="shared" si="503"/>
        <v>0.58333333333333326</v>
      </c>
      <c r="AH3566" t="s">
        <v>27</v>
      </c>
    </row>
    <row r="3567" spans="1:34" x14ac:dyDescent="0.2">
      <c r="A3567">
        <v>1312561</v>
      </c>
      <c r="B3567" t="s">
        <v>20</v>
      </c>
      <c r="C3567" t="s">
        <v>28</v>
      </c>
      <c r="D3567" t="s">
        <v>22</v>
      </c>
      <c r="E3567">
        <v>53202</v>
      </c>
      <c r="F3567" t="s">
        <v>23</v>
      </c>
      <c r="G3567" t="s">
        <v>108</v>
      </c>
      <c r="H3567">
        <v>47</v>
      </c>
      <c r="I3567" t="s">
        <v>36</v>
      </c>
      <c r="J3567">
        <f>VLOOKUP(I3567,[1]Key!$A$1:$C$72,2,FALSE)</f>
        <v>43.038580000000003</v>
      </c>
      <c r="K3567">
        <f>VLOOKUP(I3567,[1]Key!$A$1:$C$72,3,FALSE)</f>
        <v>-87.90934</v>
      </c>
      <c r="L3567" t="s">
        <v>41</v>
      </c>
      <c r="M3567">
        <f>VLOOKUP(L3567,[1]Key!$A$1:$C$72,2,FALSE)</f>
        <v>43.04824</v>
      </c>
      <c r="N3567">
        <f>VLOOKUP(L3567,[1]Key!$A$1:$C$72,3,FALSE)</f>
        <v>-87.904970000000006</v>
      </c>
      <c r="O3567">
        <v>11</v>
      </c>
      <c r="P3567">
        <v>2</v>
      </c>
      <c r="Q3567">
        <v>1.7</v>
      </c>
      <c r="R3567">
        <v>1.6</v>
      </c>
      <c r="S3567">
        <v>66</v>
      </c>
      <c r="T3567">
        <f t="shared" si="495"/>
        <v>-1</v>
      </c>
      <c r="U3567" s="1">
        <v>42784</v>
      </c>
      <c r="V3567" s="13">
        <f t="shared" si="496"/>
        <v>42767</v>
      </c>
      <c r="W3567" s="14">
        <f t="shared" si="497"/>
        <v>42784</v>
      </c>
      <c r="X3567" s="1" t="str">
        <f t="shared" si="498"/>
        <v>Saturday</v>
      </c>
      <c r="Y3567" s="2">
        <v>0.63359953703703698</v>
      </c>
      <c r="Z3567" s="2">
        <f t="shared" si="499"/>
        <v>0.625</v>
      </c>
      <c r="AA3567">
        <f>1</f>
        <v>1</v>
      </c>
      <c r="AB3567" s="1">
        <v>42784</v>
      </c>
      <c r="AC3567" s="13">
        <f t="shared" si="500"/>
        <v>42767</v>
      </c>
      <c r="AD3567" s="14">
        <f t="shared" si="501"/>
        <v>42784</v>
      </c>
      <c r="AE3567" s="1" t="str">
        <f t="shared" si="502"/>
        <v>Saturday</v>
      </c>
      <c r="AF3567" s="2">
        <v>0.64099537037037035</v>
      </c>
      <c r="AG3567" s="2">
        <f t="shared" si="503"/>
        <v>0.625</v>
      </c>
      <c r="AH3567" t="s">
        <v>27</v>
      </c>
    </row>
    <row r="3568" spans="1:34" x14ac:dyDescent="0.2">
      <c r="A3568">
        <v>1251273</v>
      </c>
      <c r="B3568" t="s">
        <v>20</v>
      </c>
      <c r="C3568" t="s">
        <v>152</v>
      </c>
      <c r="D3568" t="s">
        <v>22</v>
      </c>
      <c r="E3568">
        <v>53963</v>
      </c>
      <c r="F3568" t="s">
        <v>23</v>
      </c>
      <c r="G3568" t="s">
        <v>97</v>
      </c>
      <c r="H3568">
        <v>5487</v>
      </c>
      <c r="I3568" t="s">
        <v>63</v>
      </c>
      <c r="J3568">
        <f>VLOOKUP(I3568,[1]Key!$A$1:$C$72,2,FALSE)</f>
        <v>43.078530000000001</v>
      </c>
      <c r="K3568">
        <f>VLOOKUP(I3568,[1]Key!$A$1:$C$72,3,FALSE)</f>
        <v>-87.882620000000003</v>
      </c>
      <c r="L3568" t="s">
        <v>67</v>
      </c>
      <c r="M3568">
        <f>VLOOKUP(L3568,[1]Key!$A$1:$C$72,2,FALSE)</f>
        <v>43.074890000000003</v>
      </c>
      <c r="N3568">
        <f>VLOOKUP(L3568,[1]Key!$A$1:$C$72,3,FALSE)</f>
        <v>-87.882810000000006</v>
      </c>
      <c r="O3568">
        <v>17</v>
      </c>
      <c r="P3568">
        <v>0</v>
      </c>
      <c r="Q3568">
        <v>2.6</v>
      </c>
      <c r="R3568">
        <v>2.4</v>
      </c>
      <c r="S3568">
        <v>102</v>
      </c>
      <c r="T3568">
        <f t="shared" si="495"/>
        <v>-1</v>
      </c>
      <c r="U3568" s="1">
        <v>42784</v>
      </c>
      <c r="V3568" s="13">
        <f t="shared" si="496"/>
        <v>42767</v>
      </c>
      <c r="W3568" s="14">
        <f t="shared" si="497"/>
        <v>42784</v>
      </c>
      <c r="X3568" s="1" t="str">
        <f t="shared" si="498"/>
        <v>Saturday</v>
      </c>
      <c r="Y3568" s="2">
        <v>0.63505787037037031</v>
      </c>
      <c r="Z3568" s="2">
        <f t="shared" si="499"/>
        <v>0.625</v>
      </c>
      <c r="AA3568">
        <f>1</f>
        <v>1</v>
      </c>
      <c r="AB3568" s="1">
        <v>42784</v>
      </c>
      <c r="AC3568" s="13">
        <f t="shared" si="500"/>
        <v>42767</v>
      </c>
      <c r="AD3568" s="14">
        <f t="shared" si="501"/>
        <v>42784</v>
      </c>
      <c r="AE3568" s="1" t="str">
        <f t="shared" si="502"/>
        <v>Saturday</v>
      </c>
      <c r="AF3568" s="2">
        <v>0.6466898148148148</v>
      </c>
      <c r="AG3568" s="2">
        <f t="shared" si="503"/>
        <v>0.66666666666666663</v>
      </c>
      <c r="AH3568" t="s">
        <v>27</v>
      </c>
    </row>
    <row r="3569" spans="1:34" x14ac:dyDescent="0.2">
      <c r="A3569">
        <v>1257022</v>
      </c>
      <c r="B3569" t="s">
        <v>20</v>
      </c>
      <c r="C3569" t="s">
        <v>153</v>
      </c>
      <c r="D3569" t="s">
        <v>46</v>
      </c>
      <c r="E3569">
        <v>60541</v>
      </c>
      <c r="F3569" t="s">
        <v>23</v>
      </c>
      <c r="G3569" t="s">
        <v>97</v>
      </c>
      <c r="H3569">
        <v>26</v>
      </c>
      <c r="I3569" t="s">
        <v>67</v>
      </c>
      <c r="J3569">
        <f>VLOOKUP(I3569,[1]Key!$A$1:$C$72,2,FALSE)</f>
        <v>43.074890000000003</v>
      </c>
      <c r="K3569">
        <f>VLOOKUP(I3569,[1]Key!$A$1:$C$72,3,FALSE)</f>
        <v>-87.882810000000006</v>
      </c>
      <c r="L3569" t="s">
        <v>67</v>
      </c>
      <c r="M3569">
        <f>VLOOKUP(L3569,[1]Key!$A$1:$C$72,2,FALSE)</f>
        <v>43.074890000000003</v>
      </c>
      <c r="N3569">
        <f>VLOOKUP(L3569,[1]Key!$A$1:$C$72,3,FALSE)</f>
        <v>-87.882810000000006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f t="shared" si="495"/>
        <v>-1</v>
      </c>
      <c r="U3569" s="1">
        <v>42784</v>
      </c>
      <c r="V3569" s="13">
        <f t="shared" si="496"/>
        <v>42767</v>
      </c>
      <c r="W3569" s="14">
        <f t="shared" si="497"/>
        <v>42784</v>
      </c>
      <c r="X3569" s="1" t="str">
        <f t="shared" si="498"/>
        <v>Saturday</v>
      </c>
      <c r="Y3569" s="2">
        <v>0.64652777777777781</v>
      </c>
      <c r="Z3569" s="2">
        <f t="shared" si="499"/>
        <v>0.66666666666666663</v>
      </c>
      <c r="AA3569">
        <f>1</f>
        <v>1</v>
      </c>
      <c r="AB3569" s="1">
        <v>42784</v>
      </c>
      <c r="AC3569" s="13">
        <f t="shared" si="500"/>
        <v>42767</v>
      </c>
      <c r="AD3569" s="14">
        <f t="shared" si="501"/>
        <v>42784</v>
      </c>
      <c r="AE3569" s="1" t="str">
        <f t="shared" si="502"/>
        <v>Saturday</v>
      </c>
      <c r="AF3569" s="2">
        <v>0.64680555555555552</v>
      </c>
      <c r="AG3569" s="2">
        <f t="shared" si="503"/>
        <v>0.66666666666666663</v>
      </c>
      <c r="AH3569" t="s">
        <v>35</v>
      </c>
    </row>
    <row r="3570" spans="1:34" x14ac:dyDescent="0.2">
      <c r="A3570">
        <v>1169361</v>
      </c>
      <c r="B3570" t="s">
        <v>20</v>
      </c>
      <c r="C3570" t="s">
        <v>28</v>
      </c>
      <c r="D3570" t="s">
        <v>22</v>
      </c>
      <c r="E3570">
        <v>53202</v>
      </c>
      <c r="F3570" t="s">
        <v>23</v>
      </c>
      <c r="G3570" t="s">
        <v>97</v>
      </c>
      <c r="H3570">
        <v>5550</v>
      </c>
      <c r="I3570" t="s">
        <v>77</v>
      </c>
      <c r="J3570">
        <f>VLOOKUP(I3570,[1]Key!$A$1:$C$72,2,FALSE)</f>
        <v>43.074655999999997</v>
      </c>
      <c r="K3570">
        <f>VLOOKUP(I3570,[1]Key!$A$1:$C$72,3,FALSE)</f>
        <v>-87.889011999999994</v>
      </c>
      <c r="L3570" t="s">
        <v>80</v>
      </c>
      <c r="M3570">
        <f>VLOOKUP(L3570,[1]Key!$A$1:$C$72,2,FALSE)</f>
        <v>43.052460000000004</v>
      </c>
      <c r="N3570">
        <f>VLOOKUP(L3570,[1]Key!$A$1:$C$72,3,FALSE)</f>
        <v>-87.891000000000005</v>
      </c>
      <c r="O3570">
        <v>16</v>
      </c>
      <c r="P3570">
        <v>0</v>
      </c>
      <c r="Q3570">
        <v>2.4</v>
      </c>
      <c r="R3570">
        <v>2.2999999999999998</v>
      </c>
      <c r="S3570">
        <v>96</v>
      </c>
      <c r="T3570">
        <f t="shared" si="495"/>
        <v>-1</v>
      </c>
      <c r="U3570" s="1">
        <v>42784</v>
      </c>
      <c r="V3570" s="13">
        <f t="shared" si="496"/>
        <v>42767</v>
      </c>
      <c r="W3570" s="14">
        <f t="shared" si="497"/>
        <v>42784</v>
      </c>
      <c r="X3570" s="1" t="str">
        <f t="shared" si="498"/>
        <v>Saturday</v>
      </c>
      <c r="Y3570" s="2">
        <v>0.65145833333333336</v>
      </c>
      <c r="Z3570" s="2">
        <f t="shared" si="499"/>
        <v>0.66666666666666663</v>
      </c>
      <c r="AA3570">
        <f>1</f>
        <v>1</v>
      </c>
      <c r="AB3570" s="1">
        <v>42784</v>
      </c>
      <c r="AC3570" s="13">
        <f t="shared" si="500"/>
        <v>42767</v>
      </c>
      <c r="AD3570" s="14">
        <f t="shared" si="501"/>
        <v>42784</v>
      </c>
      <c r="AE3570" s="1" t="str">
        <f t="shared" si="502"/>
        <v>Saturday</v>
      </c>
      <c r="AF3570" s="2">
        <v>0.66295138888888883</v>
      </c>
      <c r="AG3570" s="2">
        <f t="shared" si="503"/>
        <v>0.66666666666666663</v>
      </c>
      <c r="AH3570" t="s">
        <v>27</v>
      </c>
    </row>
    <row r="3571" spans="1:34" x14ac:dyDescent="0.2">
      <c r="A3571">
        <v>1372197</v>
      </c>
      <c r="B3571" t="s">
        <v>20</v>
      </c>
      <c r="C3571" t="s">
        <v>96</v>
      </c>
      <c r="D3571" t="s">
        <v>22</v>
      </c>
      <c r="E3571">
        <v>53202</v>
      </c>
      <c r="F3571" t="s">
        <v>23</v>
      </c>
      <c r="G3571" t="s">
        <v>24</v>
      </c>
      <c r="H3571">
        <v>5434</v>
      </c>
      <c r="I3571" t="s">
        <v>62</v>
      </c>
      <c r="J3571">
        <f>VLOOKUP(I3571,[1]Key!$A$1:$C$72,2,FALSE)</f>
        <v>43.058010000000003</v>
      </c>
      <c r="K3571">
        <f>VLOOKUP(I3571,[1]Key!$A$1:$C$72,3,FALSE)</f>
        <v>-87.877300000000005</v>
      </c>
      <c r="L3571" t="s">
        <v>62</v>
      </c>
      <c r="M3571">
        <f>VLOOKUP(L3571,[1]Key!$A$1:$C$72,2,FALSE)</f>
        <v>43.058010000000003</v>
      </c>
      <c r="N3571">
        <f>VLOOKUP(L3571,[1]Key!$A$1:$C$72,3,FALSE)</f>
        <v>-87.877300000000005</v>
      </c>
      <c r="O3571">
        <v>1</v>
      </c>
      <c r="P3571">
        <v>0</v>
      </c>
      <c r="Q3571">
        <v>0.2</v>
      </c>
      <c r="R3571">
        <v>0.1</v>
      </c>
      <c r="S3571">
        <v>6</v>
      </c>
      <c r="T3571">
        <f t="shared" si="495"/>
        <v>-1</v>
      </c>
      <c r="U3571" s="1">
        <v>42784</v>
      </c>
      <c r="V3571" s="13">
        <f t="shared" si="496"/>
        <v>42767</v>
      </c>
      <c r="W3571" s="14">
        <f t="shared" si="497"/>
        <v>42784</v>
      </c>
      <c r="X3571" s="1" t="str">
        <f t="shared" si="498"/>
        <v>Saturday</v>
      </c>
      <c r="Y3571" s="2">
        <v>0.70621527777777782</v>
      </c>
      <c r="Z3571" s="2">
        <f t="shared" si="499"/>
        <v>0.70833333333333326</v>
      </c>
      <c r="AA3571">
        <f>1</f>
        <v>1</v>
      </c>
      <c r="AB3571" s="1">
        <v>42784</v>
      </c>
      <c r="AC3571" s="13">
        <f t="shared" si="500"/>
        <v>42767</v>
      </c>
      <c r="AD3571" s="14">
        <f t="shared" si="501"/>
        <v>42784</v>
      </c>
      <c r="AE3571" s="1" t="str">
        <f t="shared" si="502"/>
        <v>Saturday</v>
      </c>
      <c r="AF3571" s="2">
        <v>0.70635416666666673</v>
      </c>
      <c r="AG3571" s="2">
        <f t="shared" si="503"/>
        <v>0.70833333333333326</v>
      </c>
      <c r="AH3571" t="s">
        <v>35</v>
      </c>
    </row>
    <row r="3572" spans="1:34" x14ac:dyDescent="0.2">
      <c r="A3572">
        <v>1028096</v>
      </c>
      <c r="B3572" t="s">
        <v>20</v>
      </c>
      <c r="C3572" t="s">
        <v>28</v>
      </c>
      <c r="D3572" t="s">
        <v>22</v>
      </c>
      <c r="E3572">
        <v>53202</v>
      </c>
      <c r="F3572" t="s">
        <v>23</v>
      </c>
      <c r="G3572" t="s">
        <v>24</v>
      </c>
      <c r="H3572">
        <v>5433</v>
      </c>
      <c r="I3572" t="s">
        <v>44</v>
      </c>
      <c r="J3572">
        <f>VLOOKUP(I3572,[1]Key!$A$1:$C$72,2,FALSE)</f>
        <v>43.045712999999999</v>
      </c>
      <c r="K3572">
        <f>VLOOKUP(I3572,[1]Key!$A$1:$C$72,3,FALSE)</f>
        <v>-87.899756999999994</v>
      </c>
      <c r="L3572" t="s">
        <v>44</v>
      </c>
      <c r="M3572">
        <f>VLOOKUP(L3572,[1]Key!$A$1:$C$72,2,FALSE)</f>
        <v>43.045712999999999</v>
      </c>
      <c r="N3572">
        <f>VLOOKUP(L3572,[1]Key!$A$1:$C$72,3,FALSE)</f>
        <v>-87.899756999999994</v>
      </c>
      <c r="O3572">
        <v>1</v>
      </c>
      <c r="P3572">
        <v>0</v>
      </c>
      <c r="Q3572">
        <v>0.2</v>
      </c>
      <c r="R3572">
        <v>0.1</v>
      </c>
      <c r="S3572">
        <v>6</v>
      </c>
      <c r="T3572">
        <f t="shared" si="495"/>
        <v>-1</v>
      </c>
      <c r="U3572" s="1">
        <v>42784</v>
      </c>
      <c r="V3572" s="13">
        <f t="shared" si="496"/>
        <v>42767</v>
      </c>
      <c r="W3572" s="14">
        <f t="shared" si="497"/>
        <v>42784</v>
      </c>
      <c r="X3572" s="1" t="str">
        <f t="shared" si="498"/>
        <v>Saturday</v>
      </c>
      <c r="Y3572" s="2">
        <v>0.74842592592592594</v>
      </c>
      <c r="Z3572" s="2">
        <f t="shared" si="499"/>
        <v>0.75</v>
      </c>
      <c r="AA3572">
        <f>1</f>
        <v>1</v>
      </c>
      <c r="AB3572" s="1">
        <v>42784</v>
      </c>
      <c r="AC3572" s="13">
        <f t="shared" si="500"/>
        <v>42767</v>
      </c>
      <c r="AD3572" s="14">
        <f t="shared" si="501"/>
        <v>42784</v>
      </c>
      <c r="AE3572" s="1" t="str">
        <f t="shared" si="502"/>
        <v>Saturday</v>
      </c>
      <c r="AF3572" s="2">
        <v>0.74892361111111105</v>
      </c>
      <c r="AG3572" s="2">
        <f t="shared" si="503"/>
        <v>0.75</v>
      </c>
      <c r="AH3572" t="s">
        <v>35</v>
      </c>
    </row>
    <row r="3573" spans="1:34" x14ac:dyDescent="0.2">
      <c r="A3573">
        <v>1425087</v>
      </c>
      <c r="B3573" t="s">
        <v>20</v>
      </c>
      <c r="C3573" t="s">
        <v>96</v>
      </c>
      <c r="D3573" t="s">
        <v>22</v>
      </c>
      <c r="E3573">
        <v>53212</v>
      </c>
      <c r="F3573" t="s">
        <v>23</v>
      </c>
      <c r="G3573" t="s">
        <v>24</v>
      </c>
      <c r="H3573">
        <v>5564</v>
      </c>
      <c r="I3573" t="s">
        <v>81</v>
      </c>
      <c r="J3573">
        <f>VLOOKUP(I3573,[1]Key!$A$1:$C$72,2,FALSE)</f>
        <v>43.06033</v>
      </c>
      <c r="K3573">
        <f>VLOOKUP(I3573,[1]Key!$A$1:$C$72,3,FALSE)</f>
        <v>-87.89546</v>
      </c>
      <c r="L3573" t="s">
        <v>39</v>
      </c>
      <c r="M3573">
        <f>VLOOKUP(L3573,[1]Key!$A$1:$C$72,2,FALSE)</f>
        <v>43.03913</v>
      </c>
      <c r="N3573">
        <f>VLOOKUP(L3573,[1]Key!$A$1:$C$72,3,FALSE)</f>
        <v>-87.916150000000002</v>
      </c>
      <c r="O3573">
        <v>11</v>
      </c>
      <c r="P3573">
        <v>0</v>
      </c>
      <c r="Q3573">
        <v>1.7</v>
      </c>
      <c r="R3573">
        <v>1.6</v>
      </c>
      <c r="S3573">
        <v>66</v>
      </c>
      <c r="T3573">
        <f t="shared" si="495"/>
        <v>-1</v>
      </c>
      <c r="U3573" s="1">
        <v>42785</v>
      </c>
      <c r="V3573" s="13">
        <f t="shared" si="496"/>
        <v>42767</v>
      </c>
      <c r="W3573" s="14">
        <f t="shared" si="497"/>
        <v>42785</v>
      </c>
      <c r="X3573" s="1" t="str">
        <f t="shared" si="498"/>
        <v>Sunday</v>
      </c>
      <c r="Y3573" s="2">
        <v>0.27028935185185182</v>
      </c>
      <c r="Z3573" s="2">
        <f t="shared" si="499"/>
        <v>0.25</v>
      </c>
      <c r="AA3573">
        <f>1</f>
        <v>1</v>
      </c>
      <c r="AB3573" s="1">
        <v>42785</v>
      </c>
      <c r="AC3573" s="13">
        <f t="shared" si="500"/>
        <v>42767</v>
      </c>
      <c r="AD3573" s="14">
        <f t="shared" si="501"/>
        <v>42785</v>
      </c>
      <c r="AE3573" s="1" t="str">
        <f t="shared" si="502"/>
        <v>Sunday</v>
      </c>
      <c r="AF3573" s="2">
        <v>0.27840277777777778</v>
      </c>
      <c r="AG3573" s="2">
        <f t="shared" si="503"/>
        <v>0.29166666666666663</v>
      </c>
      <c r="AH3573" t="s">
        <v>27</v>
      </c>
    </row>
    <row r="3574" spans="1:34" x14ac:dyDescent="0.2">
      <c r="A3574">
        <v>717793</v>
      </c>
      <c r="B3574" t="s">
        <v>20</v>
      </c>
      <c r="C3574" t="s">
        <v>28</v>
      </c>
      <c r="D3574" t="s">
        <v>22</v>
      </c>
      <c r="E3574">
        <v>53202</v>
      </c>
      <c r="F3574" t="s">
        <v>23</v>
      </c>
      <c r="G3574" t="s">
        <v>24</v>
      </c>
      <c r="H3574">
        <v>1</v>
      </c>
      <c r="I3574" t="s">
        <v>31</v>
      </c>
      <c r="J3574">
        <f>VLOOKUP(I3574,[1]Key!$A$1:$C$72,2,FALSE)</f>
        <v>43.03519</v>
      </c>
      <c r="K3574">
        <f>VLOOKUP(I3574,[1]Key!$A$1:$C$72,3,FALSE)</f>
        <v>-87.907390000000007</v>
      </c>
      <c r="L3574" t="s">
        <v>31</v>
      </c>
      <c r="M3574">
        <f>VLOOKUP(L3574,[1]Key!$A$1:$C$72,2,FALSE)</f>
        <v>43.03519</v>
      </c>
      <c r="N3574">
        <f>VLOOKUP(L3574,[1]Key!$A$1:$C$72,3,FALSE)</f>
        <v>-87.907390000000007</v>
      </c>
      <c r="O3574">
        <v>32</v>
      </c>
      <c r="P3574">
        <v>0</v>
      </c>
      <c r="Q3574">
        <v>4.8</v>
      </c>
      <c r="R3574">
        <v>4.5999999999999996</v>
      </c>
      <c r="S3574">
        <v>192</v>
      </c>
      <c r="T3574">
        <f t="shared" si="495"/>
        <v>-1</v>
      </c>
      <c r="U3574" s="1">
        <v>42785</v>
      </c>
      <c r="V3574" s="13">
        <f t="shared" si="496"/>
        <v>42767</v>
      </c>
      <c r="W3574" s="14">
        <f t="shared" si="497"/>
        <v>42785</v>
      </c>
      <c r="X3574" s="1" t="str">
        <f t="shared" si="498"/>
        <v>Sunday</v>
      </c>
      <c r="Y3574" s="2">
        <v>0.43967592592592591</v>
      </c>
      <c r="Z3574" s="2">
        <f t="shared" si="499"/>
        <v>0.45833333333333331</v>
      </c>
      <c r="AA3574">
        <f>1</f>
        <v>1</v>
      </c>
      <c r="AB3574" s="1">
        <v>42785</v>
      </c>
      <c r="AC3574" s="13">
        <f t="shared" si="500"/>
        <v>42767</v>
      </c>
      <c r="AD3574" s="14">
        <f t="shared" si="501"/>
        <v>42785</v>
      </c>
      <c r="AE3574" s="1" t="str">
        <f t="shared" si="502"/>
        <v>Sunday</v>
      </c>
      <c r="AF3574" s="2">
        <v>0.46210648148148148</v>
      </c>
      <c r="AG3574" s="2">
        <f t="shared" si="503"/>
        <v>0.45833333333333331</v>
      </c>
      <c r="AH3574" t="s">
        <v>35</v>
      </c>
    </row>
    <row r="3575" spans="1:34" x14ac:dyDescent="0.2">
      <c r="A3575">
        <v>550946</v>
      </c>
      <c r="B3575" t="s">
        <v>20</v>
      </c>
      <c r="C3575" t="s">
        <v>28</v>
      </c>
      <c r="D3575" t="s">
        <v>22</v>
      </c>
      <c r="E3575">
        <v>53202</v>
      </c>
      <c r="F3575" t="s">
        <v>23</v>
      </c>
      <c r="G3575" t="s">
        <v>24</v>
      </c>
      <c r="H3575">
        <v>202</v>
      </c>
      <c r="I3575" t="s">
        <v>51</v>
      </c>
      <c r="J3575">
        <f>VLOOKUP(I3575,[1]Key!$A$1:$C$72,2,FALSE)</f>
        <v>43.05536</v>
      </c>
      <c r="K3575">
        <f>VLOOKUP(I3575,[1]Key!$A$1:$C$72,3,FALSE)</f>
        <v>-87.90504</v>
      </c>
      <c r="L3575" t="s">
        <v>31</v>
      </c>
      <c r="M3575">
        <f>VLOOKUP(L3575,[1]Key!$A$1:$C$72,2,FALSE)</f>
        <v>43.03519</v>
      </c>
      <c r="N3575">
        <f>VLOOKUP(L3575,[1]Key!$A$1:$C$72,3,FALSE)</f>
        <v>-87.907390000000007</v>
      </c>
      <c r="O3575">
        <v>30</v>
      </c>
      <c r="P3575">
        <v>0</v>
      </c>
      <c r="Q3575">
        <v>4.5</v>
      </c>
      <c r="R3575">
        <v>4.3</v>
      </c>
      <c r="S3575">
        <v>180</v>
      </c>
      <c r="T3575">
        <f t="shared" si="495"/>
        <v>-1</v>
      </c>
      <c r="U3575" s="1">
        <v>42785</v>
      </c>
      <c r="V3575" s="13">
        <f t="shared" si="496"/>
        <v>42767</v>
      </c>
      <c r="W3575" s="14">
        <f t="shared" si="497"/>
        <v>42785</v>
      </c>
      <c r="X3575" s="1" t="str">
        <f t="shared" si="498"/>
        <v>Sunday</v>
      </c>
      <c r="Y3575" s="2">
        <v>0.46383101851851855</v>
      </c>
      <c r="Z3575" s="2">
        <f t="shared" si="499"/>
        <v>0.45833333333333331</v>
      </c>
      <c r="AA3575">
        <f>1</f>
        <v>1</v>
      </c>
      <c r="AB3575" s="1">
        <v>42785</v>
      </c>
      <c r="AC3575" s="13">
        <f t="shared" si="500"/>
        <v>42767</v>
      </c>
      <c r="AD3575" s="14">
        <f t="shared" si="501"/>
        <v>42785</v>
      </c>
      <c r="AE3575" s="1" t="str">
        <f t="shared" si="502"/>
        <v>Sunday</v>
      </c>
      <c r="AF3575" s="2">
        <v>0.48447916666666663</v>
      </c>
      <c r="AG3575" s="2">
        <f t="shared" si="503"/>
        <v>0.5</v>
      </c>
      <c r="AH3575" t="s">
        <v>27</v>
      </c>
    </row>
    <row r="3576" spans="1:34" x14ac:dyDescent="0.2">
      <c r="A3576">
        <v>1251108</v>
      </c>
      <c r="B3576" t="s">
        <v>20</v>
      </c>
      <c r="C3576" t="s">
        <v>110</v>
      </c>
      <c r="D3576" t="s">
        <v>22</v>
      </c>
      <c r="E3576">
        <v>54913</v>
      </c>
      <c r="F3576" t="s">
        <v>23</v>
      </c>
      <c r="G3576" t="s">
        <v>97</v>
      </c>
      <c r="H3576">
        <v>5485</v>
      </c>
      <c r="I3576" t="s">
        <v>78</v>
      </c>
      <c r="J3576">
        <f>VLOOKUP(I3576,[1]Key!$A$1:$C$72,2,FALSE)</f>
        <v>43.060250000000003</v>
      </c>
      <c r="K3576">
        <f>VLOOKUP(I3576,[1]Key!$A$1:$C$72,3,FALSE)</f>
        <v>-87.892169999999993</v>
      </c>
      <c r="L3576" t="s">
        <v>81</v>
      </c>
      <c r="M3576">
        <f>VLOOKUP(L3576,[1]Key!$A$1:$C$72,2,FALSE)</f>
        <v>43.06033</v>
      </c>
      <c r="N3576">
        <f>VLOOKUP(L3576,[1]Key!$A$1:$C$72,3,FALSE)</f>
        <v>-87.89546</v>
      </c>
      <c r="O3576">
        <v>2</v>
      </c>
      <c r="P3576">
        <v>0</v>
      </c>
      <c r="Q3576">
        <v>0.3</v>
      </c>
      <c r="R3576">
        <v>0.3</v>
      </c>
      <c r="S3576">
        <v>12</v>
      </c>
      <c r="T3576">
        <f t="shared" si="495"/>
        <v>-1</v>
      </c>
      <c r="U3576" s="1">
        <v>42785</v>
      </c>
      <c r="V3576" s="13">
        <f t="shared" si="496"/>
        <v>42767</v>
      </c>
      <c r="W3576" s="14">
        <f t="shared" si="497"/>
        <v>42785</v>
      </c>
      <c r="X3576" s="1" t="str">
        <f t="shared" si="498"/>
        <v>Sunday</v>
      </c>
      <c r="Y3576" s="2">
        <v>0.46524305555555556</v>
      </c>
      <c r="Z3576" s="2">
        <f t="shared" si="499"/>
        <v>0.45833333333333331</v>
      </c>
      <c r="AA3576">
        <f>1</f>
        <v>1</v>
      </c>
      <c r="AB3576" s="1">
        <v>42785</v>
      </c>
      <c r="AC3576" s="13">
        <f t="shared" si="500"/>
        <v>42767</v>
      </c>
      <c r="AD3576" s="14">
        <f t="shared" si="501"/>
        <v>42785</v>
      </c>
      <c r="AE3576" s="1" t="str">
        <f t="shared" si="502"/>
        <v>Sunday</v>
      </c>
      <c r="AF3576" s="2">
        <v>0.46623842592592596</v>
      </c>
      <c r="AG3576" s="2">
        <f t="shared" si="503"/>
        <v>0.45833333333333331</v>
      </c>
      <c r="AH3576" t="s">
        <v>27</v>
      </c>
    </row>
    <row r="3577" spans="1:34" x14ac:dyDescent="0.2">
      <c r="A3577">
        <v>1251113</v>
      </c>
      <c r="B3577" t="s">
        <v>20</v>
      </c>
      <c r="C3577" t="s">
        <v>119</v>
      </c>
      <c r="D3577" t="s">
        <v>22</v>
      </c>
      <c r="E3577">
        <v>54956</v>
      </c>
      <c r="F3577" t="s">
        <v>23</v>
      </c>
      <c r="G3577" t="s">
        <v>97</v>
      </c>
      <c r="H3577">
        <v>5485</v>
      </c>
      <c r="I3577" t="s">
        <v>81</v>
      </c>
      <c r="J3577">
        <f>VLOOKUP(I3577,[1]Key!$A$1:$C$72,2,FALSE)</f>
        <v>43.06033</v>
      </c>
      <c r="K3577">
        <f>VLOOKUP(I3577,[1]Key!$A$1:$C$72,3,FALSE)</f>
        <v>-87.89546</v>
      </c>
      <c r="L3577" t="s">
        <v>78</v>
      </c>
      <c r="M3577">
        <f>VLOOKUP(L3577,[1]Key!$A$1:$C$72,2,FALSE)</f>
        <v>43.060250000000003</v>
      </c>
      <c r="N3577">
        <f>VLOOKUP(L3577,[1]Key!$A$1:$C$72,3,FALSE)</f>
        <v>-87.892169999999993</v>
      </c>
      <c r="O3577">
        <v>2</v>
      </c>
      <c r="P3577">
        <v>0</v>
      </c>
      <c r="Q3577">
        <v>0.3</v>
      </c>
      <c r="R3577">
        <v>0.3</v>
      </c>
      <c r="S3577">
        <v>12</v>
      </c>
      <c r="T3577">
        <f t="shared" si="495"/>
        <v>-1</v>
      </c>
      <c r="U3577" s="1">
        <v>42785</v>
      </c>
      <c r="V3577" s="13">
        <f t="shared" si="496"/>
        <v>42767</v>
      </c>
      <c r="W3577" s="14">
        <f t="shared" si="497"/>
        <v>42785</v>
      </c>
      <c r="X3577" s="1" t="str">
        <f t="shared" si="498"/>
        <v>Sunday</v>
      </c>
      <c r="Y3577" s="2">
        <v>0.49430555555555555</v>
      </c>
      <c r="Z3577" s="2">
        <f t="shared" si="499"/>
        <v>0.5</v>
      </c>
      <c r="AA3577">
        <f>1</f>
        <v>1</v>
      </c>
      <c r="AB3577" s="1">
        <v>42785</v>
      </c>
      <c r="AC3577" s="13">
        <f t="shared" si="500"/>
        <v>42767</v>
      </c>
      <c r="AD3577" s="14">
        <f t="shared" si="501"/>
        <v>42785</v>
      </c>
      <c r="AE3577" s="1" t="str">
        <f t="shared" si="502"/>
        <v>Sunday</v>
      </c>
      <c r="AF3577" s="2">
        <v>0.49542824074074071</v>
      </c>
      <c r="AG3577" s="2">
        <f t="shared" si="503"/>
        <v>0.5</v>
      </c>
      <c r="AH3577" t="s">
        <v>27</v>
      </c>
    </row>
    <row r="3578" spans="1:34" x14ac:dyDescent="0.2">
      <c r="A3578">
        <v>1257700</v>
      </c>
      <c r="B3578" t="s">
        <v>20</v>
      </c>
      <c r="C3578" t="s">
        <v>28</v>
      </c>
      <c r="D3578" t="s">
        <v>22</v>
      </c>
      <c r="E3578">
        <v>53202</v>
      </c>
      <c r="F3578" t="s">
        <v>23</v>
      </c>
      <c r="G3578" t="s">
        <v>24</v>
      </c>
      <c r="H3578">
        <v>5573</v>
      </c>
      <c r="I3578" t="s">
        <v>32</v>
      </c>
      <c r="J3578">
        <f>VLOOKUP(I3578,[1]Key!$A$1:$C$72,2,FALSE)</f>
        <v>43.038719999999998</v>
      </c>
      <c r="K3578">
        <f>VLOOKUP(I3578,[1]Key!$A$1:$C$72,3,FALSE)</f>
        <v>-87.905339999999995</v>
      </c>
      <c r="L3578" t="s">
        <v>37</v>
      </c>
      <c r="M3578">
        <f>VLOOKUP(L3578,[1]Key!$A$1:$C$72,2,FALSE)</f>
        <v>43.031320000000001</v>
      </c>
      <c r="N3578">
        <f>VLOOKUP(L3578,[1]Key!$A$1:$C$72,3,FALSE)</f>
        <v>-87.904259999999994</v>
      </c>
      <c r="O3578">
        <v>6</v>
      </c>
      <c r="P3578">
        <v>0</v>
      </c>
      <c r="Q3578">
        <v>0.9</v>
      </c>
      <c r="R3578">
        <v>0.9</v>
      </c>
      <c r="S3578">
        <v>36</v>
      </c>
      <c r="T3578">
        <f t="shared" si="495"/>
        <v>-1</v>
      </c>
      <c r="U3578" s="1">
        <v>42785</v>
      </c>
      <c r="V3578" s="13">
        <f t="shared" si="496"/>
        <v>42767</v>
      </c>
      <c r="W3578" s="14">
        <f t="shared" si="497"/>
        <v>42785</v>
      </c>
      <c r="X3578" s="1" t="str">
        <f t="shared" si="498"/>
        <v>Sunday</v>
      </c>
      <c r="Y3578" s="2">
        <v>0.5100810185185185</v>
      </c>
      <c r="Z3578" s="2">
        <f t="shared" si="499"/>
        <v>0.5</v>
      </c>
      <c r="AA3578">
        <f>1</f>
        <v>1</v>
      </c>
      <c r="AB3578" s="1">
        <v>42785</v>
      </c>
      <c r="AC3578" s="13">
        <f t="shared" si="500"/>
        <v>42767</v>
      </c>
      <c r="AD3578" s="14">
        <f t="shared" si="501"/>
        <v>42785</v>
      </c>
      <c r="AE3578" s="1" t="str">
        <f t="shared" si="502"/>
        <v>Sunday</v>
      </c>
      <c r="AF3578" s="2">
        <v>0.51432870370370376</v>
      </c>
      <c r="AG3578" s="2">
        <f t="shared" si="503"/>
        <v>0.5</v>
      </c>
      <c r="AH3578" t="s">
        <v>27</v>
      </c>
    </row>
    <row r="3579" spans="1:34" x14ac:dyDescent="0.2">
      <c r="A3579">
        <v>1263141</v>
      </c>
      <c r="B3579" t="s">
        <v>20</v>
      </c>
      <c r="C3579" t="s">
        <v>28</v>
      </c>
      <c r="D3579" t="s">
        <v>22</v>
      </c>
      <c r="E3579">
        <v>53202</v>
      </c>
      <c r="F3579" t="s">
        <v>23</v>
      </c>
      <c r="G3579" t="s">
        <v>108</v>
      </c>
      <c r="H3579">
        <v>361</v>
      </c>
      <c r="I3579" t="s">
        <v>70</v>
      </c>
      <c r="J3579">
        <f>VLOOKUP(I3579,[1]Key!$A$1:$C$72,2,FALSE)</f>
        <v>43.053040000000003</v>
      </c>
      <c r="K3579">
        <f>VLOOKUP(I3579,[1]Key!$A$1:$C$72,3,FALSE)</f>
        <v>-87.897660000000002</v>
      </c>
      <c r="L3579" t="s">
        <v>31</v>
      </c>
      <c r="M3579">
        <f>VLOOKUP(L3579,[1]Key!$A$1:$C$72,2,FALSE)</f>
        <v>43.03519</v>
      </c>
      <c r="N3579">
        <f>VLOOKUP(L3579,[1]Key!$A$1:$C$72,3,FALSE)</f>
        <v>-87.907390000000007</v>
      </c>
      <c r="O3579">
        <v>16</v>
      </c>
      <c r="P3579">
        <v>2</v>
      </c>
      <c r="Q3579">
        <v>2.4</v>
      </c>
      <c r="R3579">
        <v>2.2999999999999998</v>
      </c>
      <c r="S3579">
        <v>96</v>
      </c>
      <c r="T3579">
        <f t="shared" si="495"/>
        <v>-1</v>
      </c>
      <c r="U3579" s="1">
        <v>42785</v>
      </c>
      <c r="V3579" s="13">
        <f t="shared" si="496"/>
        <v>42767</v>
      </c>
      <c r="W3579" s="14">
        <f t="shared" si="497"/>
        <v>42785</v>
      </c>
      <c r="X3579" s="1" t="str">
        <f t="shared" si="498"/>
        <v>Sunday</v>
      </c>
      <c r="Y3579" s="2">
        <v>0.5160069444444445</v>
      </c>
      <c r="Z3579" s="2">
        <f t="shared" si="499"/>
        <v>0.5</v>
      </c>
      <c r="AA3579">
        <f>1</f>
        <v>1</v>
      </c>
      <c r="AB3579" s="1">
        <v>42785</v>
      </c>
      <c r="AC3579" s="13">
        <f t="shared" si="500"/>
        <v>42767</v>
      </c>
      <c r="AD3579" s="14">
        <f t="shared" si="501"/>
        <v>42785</v>
      </c>
      <c r="AE3579" s="1" t="str">
        <f t="shared" si="502"/>
        <v>Sunday</v>
      </c>
      <c r="AF3579" s="2">
        <v>0.52746527777777774</v>
      </c>
      <c r="AG3579" s="2">
        <f t="shared" si="503"/>
        <v>0.54166666666666663</v>
      </c>
      <c r="AH3579" t="s">
        <v>27</v>
      </c>
    </row>
    <row r="3580" spans="1:34" x14ac:dyDescent="0.2">
      <c r="A3580">
        <v>1004775</v>
      </c>
      <c r="B3580" t="s">
        <v>20</v>
      </c>
      <c r="C3580" t="s">
        <v>28</v>
      </c>
      <c r="D3580" t="s">
        <v>22</v>
      </c>
      <c r="E3580">
        <v>53202</v>
      </c>
      <c r="F3580" t="s">
        <v>23</v>
      </c>
      <c r="G3580" t="s">
        <v>24</v>
      </c>
      <c r="H3580">
        <v>112</v>
      </c>
      <c r="I3580" t="s">
        <v>41</v>
      </c>
      <c r="J3580">
        <f>VLOOKUP(I3580,[1]Key!$A$1:$C$72,2,FALSE)</f>
        <v>43.04824</v>
      </c>
      <c r="K3580">
        <f>VLOOKUP(I3580,[1]Key!$A$1:$C$72,3,FALSE)</f>
        <v>-87.904970000000006</v>
      </c>
      <c r="L3580" t="s">
        <v>34</v>
      </c>
      <c r="M3580">
        <f>VLOOKUP(L3580,[1]Key!$A$1:$C$72,2,FALSE)</f>
        <v>43.036900000000003</v>
      </c>
      <c r="N3580">
        <f>VLOOKUP(L3580,[1]Key!$A$1:$C$72,3,FALSE)</f>
        <v>-87.89667</v>
      </c>
      <c r="O3580">
        <v>10</v>
      </c>
      <c r="P3580">
        <v>0</v>
      </c>
      <c r="Q3580">
        <v>1.5</v>
      </c>
      <c r="R3580">
        <v>1.4</v>
      </c>
      <c r="S3580">
        <v>60</v>
      </c>
      <c r="T3580">
        <f t="shared" si="495"/>
        <v>-1</v>
      </c>
      <c r="U3580" s="1">
        <v>42785</v>
      </c>
      <c r="V3580" s="13">
        <f t="shared" si="496"/>
        <v>42767</v>
      </c>
      <c r="W3580" s="14">
        <f t="shared" si="497"/>
        <v>42785</v>
      </c>
      <c r="X3580" s="1" t="str">
        <f t="shared" si="498"/>
        <v>Sunday</v>
      </c>
      <c r="Y3580" s="2">
        <v>0.58003472222222219</v>
      </c>
      <c r="Z3580" s="2">
        <f t="shared" si="499"/>
        <v>0.58333333333333326</v>
      </c>
      <c r="AA3580">
        <f>1</f>
        <v>1</v>
      </c>
      <c r="AB3580" s="1">
        <v>42785</v>
      </c>
      <c r="AC3580" s="13">
        <f t="shared" si="500"/>
        <v>42767</v>
      </c>
      <c r="AD3580" s="14">
        <f t="shared" si="501"/>
        <v>42785</v>
      </c>
      <c r="AE3580" s="1" t="str">
        <f t="shared" si="502"/>
        <v>Sunday</v>
      </c>
      <c r="AF3580" s="2">
        <v>0.58729166666666666</v>
      </c>
      <c r="AG3580" s="2">
        <f t="shared" si="503"/>
        <v>0.58333333333333326</v>
      </c>
      <c r="AH3580" t="s">
        <v>27</v>
      </c>
    </row>
    <row r="3581" spans="1:34" x14ac:dyDescent="0.2">
      <c r="A3581">
        <v>1509506</v>
      </c>
      <c r="B3581" t="s">
        <v>20</v>
      </c>
      <c r="C3581" t="s">
        <v>145</v>
      </c>
      <c r="D3581" t="s">
        <v>22</v>
      </c>
      <c r="E3581">
        <v>53202</v>
      </c>
      <c r="F3581" t="s">
        <v>23</v>
      </c>
      <c r="G3581" t="s">
        <v>108</v>
      </c>
      <c r="H3581">
        <v>100</v>
      </c>
      <c r="I3581" t="s">
        <v>29</v>
      </c>
      <c r="J3581">
        <f>VLOOKUP(I3581,[1]Key!$A$1:$C$72,2,FALSE)</f>
        <v>43.042490000000001</v>
      </c>
      <c r="K3581">
        <f>VLOOKUP(I3581,[1]Key!$A$1:$C$72,3,FALSE)</f>
        <v>-87.909959999999998</v>
      </c>
      <c r="L3581" t="s">
        <v>70</v>
      </c>
      <c r="M3581">
        <f>VLOOKUP(L3581,[1]Key!$A$1:$C$72,2,FALSE)</f>
        <v>43.053040000000003</v>
      </c>
      <c r="N3581">
        <f>VLOOKUP(L3581,[1]Key!$A$1:$C$72,3,FALSE)</f>
        <v>-87.897660000000002</v>
      </c>
      <c r="O3581">
        <v>66</v>
      </c>
      <c r="P3581">
        <v>6</v>
      </c>
      <c r="Q3581">
        <v>9.9</v>
      </c>
      <c r="R3581">
        <v>9.4</v>
      </c>
      <c r="S3581">
        <v>396</v>
      </c>
      <c r="T3581">
        <f t="shared" si="495"/>
        <v>-1</v>
      </c>
      <c r="U3581" s="1">
        <v>42785</v>
      </c>
      <c r="V3581" s="13">
        <f t="shared" si="496"/>
        <v>42767</v>
      </c>
      <c r="W3581" s="14">
        <f t="shared" si="497"/>
        <v>42785</v>
      </c>
      <c r="X3581" s="1" t="str">
        <f t="shared" si="498"/>
        <v>Sunday</v>
      </c>
      <c r="Y3581" s="2">
        <v>0.58975694444444449</v>
      </c>
      <c r="Z3581" s="2">
        <f t="shared" si="499"/>
        <v>0.58333333333333326</v>
      </c>
      <c r="AA3581">
        <f>1</f>
        <v>1</v>
      </c>
      <c r="AB3581" s="1">
        <v>42785</v>
      </c>
      <c r="AC3581" s="13">
        <f t="shared" si="500"/>
        <v>42767</v>
      </c>
      <c r="AD3581" s="14">
        <f t="shared" si="501"/>
        <v>42785</v>
      </c>
      <c r="AE3581" s="1" t="str">
        <f t="shared" si="502"/>
        <v>Sunday</v>
      </c>
      <c r="AF3581" s="2">
        <v>0.63575231481481487</v>
      </c>
      <c r="AG3581" s="2">
        <f t="shared" si="503"/>
        <v>0.625</v>
      </c>
      <c r="AH3581" t="s">
        <v>27</v>
      </c>
    </row>
    <row r="3582" spans="1:34" x14ac:dyDescent="0.2">
      <c r="A3582">
        <v>1249191</v>
      </c>
      <c r="B3582" t="s">
        <v>20</v>
      </c>
      <c r="C3582" t="s">
        <v>174</v>
      </c>
      <c r="D3582" t="s">
        <v>22</v>
      </c>
      <c r="E3582">
        <v>54935</v>
      </c>
      <c r="F3582" t="s">
        <v>23</v>
      </c>
      <c r="G3582" t="s">
        <v>97</v>
      </c>
      <c r="H3582">
        <v>243</v>
      </c>
      <c r="I3582" t="s">
        <v>81</v>
      </c>
      <c r="J3582">
        <f>VLOOKUP(I3582,[1]Key!$A$1:$C$72,2,FALSE)</f>
        <v>43.06033</v>
      </c>
      <c r="K3582">
        <f>VLOOKUP(I3582,[1]Key!$A$1:$C$72,3,FALSE)</f>
        <v>-87.89546</v>
      </c>
      <c r="L3582" t="s">
        <v>30</v>
      </c>
      <c r="M3582">
        <f>VLOOKUP(L3582,[1]Key!$A$1:$C$72,2,FALSE)</f>
        <v>43.05847</v>
      </c>
      <c r="N3582">
        <f>VLOOKUP(L3582,[1]Key!$A$1:$C$72,3,FALSE)</f>
        <v>-87.898079999999993</v>
      </c>
      <c r="O3582">
        <v>20</v>
      </c>
      <c r="P3582">
        <v>0</v>
      </c>
      <c r="Q3582">
        <v>3</v>
      </c>
      <c r="R3582">
        <v>2.9</v>
      </c>
      <c r="S3582">
        <v>120</v>
      </c>
      <c r="T3582">
        <f t="shared" si="495"/>
        <v>-1</v>
      </c>
      <c r="U3582" s="1">
        <v>42785</v>
      </c>
      <c r="V3582" s="13">
        <f t="shared" si="496"/>
        <v>42767</v>
      </c>
      <c r="W3582" s="14">
        <f t="shared" si="497"/>
        <v>42785</v>
      </c>
      <c r="X3582" s="1" t="str">
        <f t="shared" si="498"/>
        <v>Sunday</v>
      </c>
      <c r="Y3582" s="2">
        <v>0.59866898148148151</v>
      </c>
      <c r="Z3582" s="2">
        <f t="shared" si="499"/>
        <v>0.58333333333333326</v>
      </c>
      <c r="AA3582">
        <f>1</f>
        <v>1</v>
      </c>
      <c r="AB3582" s="1">
        <v>42785</v>
      </c>
      <c r="AC3582" s="13">
        <f t="shared" si="500"/>
        <v>42767</v>
      </c>
      <c r="AD3582" s="14">
        <f t="shared" si="501"/>
        <v>42785</v>
      </c>
      <c r="AE3582" s="1" t="str">
        <f t="shared" si="502"/>
        <v>Sunday</v>
      </c>
      <c r="AF3582" s="2">
        <v>0.61280092592592594</v>
      </c>
      <c r="AG3582" s="2">
        <f t="shared" si="503"/>
        <v>0.625</v>
      </c>
      <c r="AH3582" t="s">
        <v>27</v>
      </c>
    </row>
    <row r="3583" spans="1:34" x14ac:dyDescent="0.2">
      <c r="A3583">
        <v>825934</v>
      </c>
      <c r="B3583" t="s">
        <v>20</v>
      </c>
      <c r="C3583" t="s">
        <v>28</v>
      </c>
      <c r="D3583" t="s">
        <v>22</v>
      </c>
      <c r="E3583">
        <v>53208</v>
      </c>
      <c r="F3583" t="s">
        <v>23</v>
      </c>
      <c r="G3583" t="s">
        <v>24</v>
      </c>
      <c r="H3583">
        <v>146</v>
      </c>
      <c r="I3583" t="s">
        <v>58</v>
      </c>
      <c r="J3583">
        <f>VLOOKUP(I3583,[1]Key!$A$1:$C$72,2,FALSE)</f>
        <v>43.052630000000001</v>
      </c>
      <c r="K3583">
        <f>VLOOKUP(I3583,[1]Key!$A$1:$C$72,3,FALSE)</f>
        <v>-88.016319999999993</v>
      </c>
      <c r="L3583" t="s">
        <v>57</v>
      </c>
      <c r="M3583">
        <f>VLOOKUP(L3583,[1]Key!$A$1:$C$72,2,FALSE)</f>
        <v>43.048609999999996</v>
      </c>
      <c r="N3583">
        <f>VLOOKUP(L3583,[1]Key!$A$1:$C$72,3,FALSE)</f>
        <v>-88.008480000000006</v>
      </c>
      <c r="O3583">
        <v>6</v>
      </c>
      <c r="P3583">
        <v>0</v>
      </c>
      <c r="Q3583">
        <v>0.9</v>
      </c>
      <c r="R3583">
        <v>0.9</v>
      </c>
      <c r="S3583">
        <v>36</v>
      </c>
      <c r="T3583">
        <f t="shared" si="495"/>
        <v>-1</v>
      </c>
      <c r="U3583" s="1">
        <v>42785</v>
      </c>
      <c r="V3583" s="13">
        <f t="shared" si="496"/>
        <v>42767</v>
      </c>
      <c r="W3583" s="14">
        <f t="shared" si="497"/>
        <v>42785</v>
      </c>
      <c r="X3583" s="1" t="str">
        <f t="shared" si="498"/>
        <v>Sunday</v>
      </c>
      <c r="Y3583" s="2">
        <v>0.60428240740740746</v>
      </c>
      <c r="Z3583" s="2">
        <f t="shared" si="499"/>
        <v>0.625</v>
      </c>
      <c r="AA3583">
        <f>1</f>
        <v>1</v>
      </c>
      <c r="AB3583" s="1">
        <v>42785</v>
      </c>
      <c r="AC3583" s="13">
        <f t="shared" si="500"/>
        <v>42767</v>
      </c>
      <c r="AD3583" s="14">
        <f t="shared" si="501"/>
        <v>42785</v>
      </c>
      <c r="AE3583" s="1" t="str">
        <f t="shared" si="502"/>
        <v>Sunday</v>
      </c>
      <c r="AF3583" s="2">
        <v>0.60862268518518514</v>
      </c>
      <c r="AG3583" s="2">
        <f t="shared" si="503"/>
        <v>0.625</v>
      </c>
      <c r="AH3583" t="s">
        <v>27</v>
      </c>
    </row>
    <row r="3584" spans="1:34" x14ac:dyDescent="0.2">
      <c r="A3584">
        <v>1408049</v>
      </c>
      <c r="B3584" t="s">
        <v>20</v>
      </c>
      <c r="C3584" t="s">
        <v>28</v>
      </c>
      <c r="D3584" t="s">
        <v>22</v>
      </c>
      <c r="E3584">
        <v>53202</v>
      </c>
      <c r="F3584" t="s">
        <v>23</v>
      </c>
      <c r="G3584" t="s">
        <v>24</v>
      </c>
      <c r="H3584">
        <v>5470</v>
      </c>
      <c r="I3584" t="s">
        <v>37</v>
      </c>
      <c r="J3584">
        <f>VLOOKUP(I3584,[1]Key!$A$1:$C$72,2,FALSE)</f>
        <v>43.031320000000001</v>
      </c>
      <c r="K3584">
        <f>VLOOKUP(I3584,[1]Key!$A$1:$C$72,3,FALSE)</f>
        <v>-87.904259999999994</v>
      </c>
      <c r="L3584" t="s">
        <v>40</v>
      </c>
      <c r="M3584">
        <f>VLOOKUP(L3584,[1]Key!$A$1:$C$72,2,FALSE)</f>
        <v>43.031480000000002</v>
      </c>
      <c r="N3584">
        <f>VLOOKUP(L3584,[1]Key!$A$1:$C$72,3,FALSE)</f>
        <v>-87.908169999999998</v>
      </c>
      <c r="O3584">
        <v>8</v>
      </c>
      <c r="P3584">
        <v>0</v>
      </c>
      <c r="Q3584">
        <v>1.2</v>
      </c>
      <c r="R3584">
        <v>1.1000000000000001</v>
      </c>
      <c r="S3584">
        <v>48</v>
      </c>
      <c r="T3584">
        <f t="shared" si="495"/>
        <v>-1</v>
      </c>
      <c r="U3584" s="1">
        <v>42785</v>
      </c>
      <c r="V3584" s="13">
        <f t="shared" si="496"/>
        <v>42767</v>
      </c>
      <c r="W3584" s="14">
        <f t="shared" si="497"/>
        <v>42785</v>
      </c>
      <c r="X3584" s="1" t="str">
        <f t="shared" si="498"/>
        <v>Sunday</v>
      </c>
      <c r="Y3584" s="2">
        <v>0.61618055555555562</v>
      </c>
      <c r="Z3584" s="2">
        <f t="shared" si="499"/>
        <v>0.625</v>
      </c>
      <c r="AA3584">
        <f>1</f>
        <v>1</v>
      </c>
      <c r="AB3584" s="1">
        <v>42785</v>
      </c>
      <c r="AC3584" s="13">
        <f t="shared" si="500"/>
        <v>42767</v>
      </c>
      <c r="AD3584" s="14">
        <f t="shared" si="501"/>
        <v>42785</v>
      </c>
      <c r="AE3584" s="1" t="str">
        <f t="shared" si="502"/>
        <v>Sunday</v>
      </c>
      <c r="AF3584" s="2">
        <v>0.62158564814814821</v>
      </c>
      <c r="AG3584" s="2">
        <f t="shared" si="503"/>
        <v>0.625</v>
      </c>
      <c r="AH3584" t="s">
        <v>27</v>
      </c>
    </row>
    <row r="3585" spans="1:34" x14ac:dyDescent="0.2">
      <c r="A3585">
        <v>1362171</v>
      </c>
      <c r="B3585" t="s">
        <v>20</v>
      </c>
      <c r="C3585" t="s">
        <v>28</v>
      </c>
      <c r="D3585" t="s">
        <v>22</v>
      </c>
      <c r="E3585">
        <v>53201</v>
      </c>
      <c r="F3585" t="s">
        <v>23</v>
      </c>
      <c r="G3585" t="s">
        <v>24</v>
      </c>
      <c r="H3585">
        <v>11147</v>
      </c>
      <c r="I3585" t="s">
        <v>62</v>
      </c>
      <c r="J3585">
        <f>VLOOKUP(I3585,[1]Key!$A$1:$C$72,2,FALSE)</f>
        <v>43.058010000000003</v>
      </c>
      <c r="K3585">
        <f>VLOOKUP(I3585,[1]Key!$A$1:$C$72,3,FALSE)</f>
        <v>-87.877300000000005</v>
      </c>
      <c r="L3585" t="s">
        <v>63</v>
      </c>
      <c r="M3585">
        <f>VLOOKUP(L3585,[1]Key!$A$1:$C$72,2,FALSE)</f>
        <v>43.078530000000001</v>
      </c>
      <c r="N3585">
        <f>VLOOKUP(L3585,[1]Key!$A$1:$C$72,3,FALSE)</f>
        <v>-87.882620000000003</v>
      </c>
      <c r="O3585">
        <v>40</v>
      </c>
      <c r="P3585">
        <v>0</v>
      </c>
      <c r="Q3585">
        <v>6</v>
      </c>
      <c r="R3585">
        <v>5.7</v>
      </c>
      <c r="S3585">
        <v>240</v>
      </c>
      <c r="T3585">
        <f t="shared" si="495"/>
        <v>-1</v>
      </c>
      <c r="U3585" s="1">
        <v>42785</v>
      </c>
      <c r="V3585" s="13">
        <f t="shared" si="496"/>
        <v>42767</v>
      </c>
      <c r="W3585" s="14">
        <f t="shared" si="497"/>
        <v>42785</v>
      </c>
      <c r="X3585" s="1" t="str">
        <f t="shared" si="498"/>
        <v>Sunday</v>
      </c>
      <c r="Y3585" s="2">
        <v>0.70921296296296299</v>
      </c>
      <c r="Z3585" s="2">
        <f t="shared" si="499"/>
        <v>0.70833333333333326</v>
      </c>
      <c r="AA3585">
        <f>1</f>
        <v>1</v>
      </c>
      <c r="AB3585" s="1">
        <v>42785</v>
      </c>
      <c r="AC3585" s="13">
        <f t="shared" si="500"/>
        <v>42767</v>
      </c>
      <c r="AD3585" s="14">
        <f t="shared" si="501"/>
        <v>42785</v>
      </c>
      <c r="AE3585" s="1" t="str">
        <f t="shared" si="502"/>
        <v>Sunday</v>
      </c>
      <c r="AF3585" s="2">
        <v>0.73723379629629626</v>
      </c>
      <c r="AG3585" s="2">
        <f t="shared" si="503"/>
        <v>0.75</v>
      </c>
      <c r="AH3585" t="s">
        <v>27</v>
      </c>
    </row>
    <row r="3586" spans="1:34" x14ac:dyDescent="0.2">
      <c r="A3586">
        <v>1477939</v>
      </c>
      <c r="B3586" t="s">
        <v>20</v>
      </c>
      <c r="C3586" t="s">
        <v>141</v>
      </c>
      <c r="D3586" t="s">
        <v>22</v>
      </c>
      <c r="E3586">
        <v>53010</v>
      </c>
      <c r="F3586" t="s">
        <v>23</v>
      </c>
      <c r="G3586" t="s">
        <v>24</v>
      </c>
      <c r="H3586">
        <v>11161</v>
      </c>
      <c r="I3586" t="s">
        <v>66</v>
      </c>
      <c r="J3586">
        <f>VLOOKUP(I3586,[1]Key!$A$1:$C$72,2,FALSE)</f>
        <v>43.060155999999999</v>
      </c>
      <c r="K3586">
        <f>VLOOKUP(I3586,[1]Key!$A$1:$C$72,3,FALSE)</f>
        <v>-87.881258000000003</v>
      </c>
      <c r="L3586" t="s">
        <v>66</v>
      </c>
      <c r="M3586">
        <f>VLOOKUP(L3586,[1]Key!$A$1:$C$72,2,FALSE)</f>
        <v>43.060155999999999</v>
      </c>
      <c r="N3586">
        <f>VLOOKUP(L3586,[1]Key!$A$1:$C$72,3,FALSE)</f>
        <v>-87.881258000000003</v>
      </c>
      <c r="O3586">
        <v>16</v>
      </c>
      <c r="P3586">
        <v>0</v>
      </c>
      <c r="Q3586">
        <v>2.4</v>
      </c>
      <c r="R3586">
        <v>2.2999999999999998</v>
      </c>
      <c r="S3586">
        <v>96</v>
      </c>
      <c r="T3586">
        <f t="shared" ref="T3586:T3649" si="504">-1</f>
        <v>-1</v>
      </c>
      <c r="U3586" s="1">
        <v>42785</v>
      </c>
      <c r="V3586" s="13">
        <f t="shared" ref="V3586:V3649" si="505">DATE(YEAR(U3586), MONTH(U3586), 1)</f>
        <v>42767</v>
      </c>
      <c r="W3586" s="14">
        <f t="shared" ref="W3586:W3649" si="506">U3586</f>
        <v>42785</v>
      </c>
      <c r="X3586" s="1" t="str">
        <f t="shared" ref="X3586:X3649" si="507">TEXT(W3586,"dddd")</f>
        <v>Sunday</v>
      </c>
      <c r="Y3586" s="2">
        <v>0.78640046296296295</v>
      </c>
      <c r="Z3586" s="2">
        <f t="shared" ref="Z3586:Z3649" si="508">MROUND(Y3586, "1:00")</f>
        <v>0.79166666666666663</v>
      </c>
      <c r="AA3586">
        <f>1</f>
        <v>1</v>
      </c>
      <c r="AB3586" s="1">
        <v>42785</v>
      </c>
      <c r="AC3586" s="13">
        <f t="shared" ref="AC3586:AC3649" si="509">DATE(YEAR(AB3586), MONTH(AB3586), 1)</f>
        <v>42767</v>
      </c>
      <c r="AD3586" s="14">
        <f t="shared" ref="AD3586:AD3649" si="510">AB3586</f>
        <v>42785</v>
      </c>
      <c r="AE3586" s="1" t="str">
        <f t="shared" ref="AE3586:AE3649" si="511">TEXT(AD3586,"dddd")</f>
        <v>Sunday</v>
      </c>
      <c r="AF3586" s="2">
        <v>0.79788194444444438</v>
      </c>
      <c r="AG3586" s="2">
        <f t="shared" ref="AG3586:AG3649" si="512">MROUND(AF3586, "1:00")</f>
        <v>0.79166666666666663</v>
      </c>
      <c r="AH3586" t="s">
        <v>35</v>
      </c>
    </row>
    <row r="3587" spans="1:34" x14ac:dyDescent="0.2">
      <c r="A3587">
        <v>1400126</v>
      </c>
      <c r="B3587" t="s">
        <v>20</v>
      </c>
      <c r="C3587" t="s">
        <v>28</v>
      </c>
      <c r="D3587" t="s">
        <v>22</v>
      </c>
      <c r="E3587">
        <v>53211</v>
      </c>
      <c r="F3587" t="s">
        <v>23</v>
      </c>
      <c r="G3587" t="s">
        <v>24</v>
      </c>
      <c r="H3587">
        <v>96</v>
      </c>
      <c r="I3587" t="s">
        <v>60</v>
      </c>
      <c r="J3587">
        <f>VLOOKUP(I3587,[1]Key!$A$1:$C$72,2,FALSE)</f>
        <v>43.066893999999998</v>
      </c>
      <c r="K3587">
        <f>VLOOKUP(I3587,[1]Key!$A$1:$C$72,3,FALSE)</f>
        <v>-87.877936000000005</v>
      </c>
      <c r="L3587" t="s">
        <v>81</v>
      </c>
      <c r="M3587">
        <f>VLOOKUP(L3587,[1]Key!$A$1:$C$72,2,FALSE)</f>
        <v>43.06033</v>
      </c>
      <c r="N3587">
        <f>VLOOKUP(L3587,[1]Key!$A$1:$C$72,3,FALSE)</f>
        <v>-87.89546</v>
      </c>
      <c r="O3587">
        <v>8</v>
      </c>
      <c r="P3587">
        <v>0</v>
      </c>
      <c r="Q3587">
        <v>1.2</v>
      </c>
      <c r="R3587">
        <v>1.1000000000000001</v>
      </c>
      <c r="S3587">
        <v>48</v>
      </c>
      <c r="T3587">
        <f t="shared" si="504"/>
        <v>-1</v>
      </c>
      <c r="U3587" s="1">
        <v>42785</v>
      </c>
      <c r="V3587" s="13">
        <f t="shared" si="505"/>
        <v>42767</v>
      </c>
      <c r="W3587" s="14">
        <f t="shared" si="506"/>
        <v>42785</v>
      </c>
      <c r="X3587" s="1" t="str">
        <f t="shared" si="507"/>
        <v>Sunday</v>
      </c>
      <c r="Y3587" s="2">
        <v>0.80787037037037035</v>
      </c>
      <c r="Z3587" s="2">
        <f t="shared" si="508"/>
        <v>0.79166666666666663</v>
      </c>
      <c r="AA3587">
        <f>1</f>
        <v>1</v>
      </c>
      <c r="AB3587" s="1">
        <v>42785</v>
      </c>
      <c r="AC3587" s="13">
        <f t="shared" si="509"/>
        <v>42767</v>
      </c>
      <c r="AD3587" s="14">
        <f t="shared" si="510"/>
        <v>42785</v>
      </c>
      <c r="AE3587" s="1" t="str">
        <f t="shared" si="511"/>
        <v>Sunday</v>
      </c>
      <c r="AF3587" s="2">
        <v>0.81341435185185185</v>
      </c>
      <c r="AG3587" s="2">
        <f t="shared" si="512"/>
        <v>0.83333333333333326</v>
      </c>
      <c r="AH3587" t="s">
        <v>27</v>
      </c>
    </row>
    <row r="3588" spans="1:34" x14ac:dyDescent="0.2">
      <c r="A3588">
        <v>1387849</v>
      </c>
      <c r="B3588" t="s">
        <v>20</v>
      </c>
      <c r="C3588" t="s">
        <v>117</v>
      </c>
      <c r="D3588" t="s">
        <v>22</v>
      </c>
      <c r="E3588">
        <v>53105</v>
      </c>
      <c r="F3588" t="s">
        <v>23</v>
      </c>
      <c r="G3588" t="s">
        <v>24</v>
      </c>
      <c r="H3588">
        <v>13</v>
      </c>
      <c r="I3588" t="s">
        <v>93</v>
      </c>
      <c r="J3588">
        <f>VLOOKUP(I3588,[1]Key!$A$1:$C$72,2,FALSE)</f>
        <v>43.069021999999997</v>
      </c>
      <c r="K3588">
        <f>VLOOKUP(I3588,[1]Key!$A$1:$C$72,3,FALSE)</f>
        <v>-87.887940999999998</v>
      </c>
      <c r="L3588" t="s">
        <v>81</v>
      </c>
      <c r="M3588">
        <f>VLOOKUP(L3588,[1]Key!$A$1:$C$72,2,FALSE)</f>
        <v>43.06033</v>
      </c>
      <c r="N3588">
        <f>VLOOKUP(L3588,[1]Key!$A$1:$C$72,3,FALSE)</f>
        <v>-87.89546</v>
      </c>
      <c r="O3588">
        <v>6</v>
      </c>
      <c r="P3588">
        <v>0</v>
      </c>
      <c r="Q3588">
        <v>0.9</v>
      </c>
      <c r="R3588">
        <v>0.9</v>
      </c>
      <c r="S3588">
        <v>36</v>
      </c>
      <c r="T3588">
        <f t="shared" si="504"/>
        <v>-1</v>
      </c>
      <c r="U3588" s="1">
        <v>42785</v>
      </c>
      <c r="V3588" s="13">
        <f t="shared" si="505"/>
        <v>42767</v>
      </c>
      <c r="W3588" s="14">
        <f t="shared" si="506"/>
        <v>42785</v>
      </c>
      <c r="X3588" s="1" t="str">
        <f t="shared" si="507"/>
        <v>Sunday</v>
      </c>
      <c r="Y3588" s="2">
        <v>0.90965277777777775</v>
      </c>
      <c r="Z3588" s="2">
        <f t="shared" si="508"/>
        <v>0.91666666666666663</v>
      </c>
      <c r="AA3588">
        <f>1</f>
        <v>1</v>
      </c>
      <c r="AB3588" s="1">
        <v>42785</v>
      </c>
      <c r="AC3588" s="13">
        <f t="shared" si="509"/>
        <v>42767</v>
      </c>
      <c r="AD3588" s="14">
        <f t="shared" si="510"/>
        <v>42785</v>
      </c>
      <c r="AE3588" s="1" t="str">
        <f t="shared" si="511"/>
        <v>Sunday</v>
      </c>
      <c r="AF3588" s="2">
        <v>0.91366898148148146</v>
      </c>
      <c r="AG3588" s="2">
        <f t="shared" si="512"/>
        <v>0.91666666666666663</v>
      </c>
      <c r="AH3588" t="s">
        <v>27</v>
      </c>
    </row>
    <row r="3589" spans="1:34" x14ac:dyDescent="0.2">
      <c r="A3589">
        <v>1088320</v>
      </c>
      <c r="B3589" t="s">
        <v>20</v>
      </c>
      <c r="C3589" t="s">
        <v>96</v>
      </c>
      <c r="D3589" t="s">
        <v>22</v>
      </c>
      <c r="E3589">
        <v>53202</v>
      </c>
      <c r="F3589" t="s">
        <v>23</v>
      </c>
      <c r="G3589" t="s">
        <v>24</v>
      </c>
      <c r="H3589">
        <v>1000</v>
      </c>
      <c r="I3589" t="s">
        <v>68</v>
      </c>
      <c r="J3589">
        <f>VLOOKUP(I3589,[1]Key!$A$1:$C$72,2,FALSE)</f>
        <v>43.04804</v>
      </c>
      <c r="K3589">
        <f>VLOOKUP(I3589,[1]Key!$A$1:$C$72,3,FALSE)</f>
        <v>-87.896720000000002</v>
      </c>
      <c r="L3589" t="s">
        <v>43</v>
      </c>
      <c r="M3589">
        <f>VLOOKUP(L3589,[1]Key!$A$1:$C$72,2,FALSE)</f>
        <v>43.03886</v>
      </c>
      <c r="N3589">
        <f>VLOOKUP(L3589,[1]Key!$A$1:$C$72,3,FALSE)</f>
        <v>-87.902720000000002</v>
      </c>
      <c r="O3589">
        <v>6</v>
      </c>
      <c r="P3589">
        <v>0</v>
      </c>
      <c r="Q3589">
        <v>0.9</v>
      </c>
      <c r="R3589">
        <v>0.9</v>
      </c>
      <c r="S3589">
        <v>36</v>
      </c>
      <c r="T3589">
        <f t="shared" si="504"/>
        <v>-1</v>
      </c>
      <c r="U3589" s="1">
        <v>42786</v>
      </c>
      <c r="V3589" s="13">
        <f t="shared" si="505"/>
        <v>42767</v>
      </c>
      <c r="W3589" s="14">
        <f t="shared" si="506"/>
        <v>42786</v>
      </c>
      <c r="X3589" s="1" t="str">
        <f t="shared" si="507"/>
        <v>Monday</v>
      </c>
      <c r="Y3589" s="2">
        <v>0.33725694444444443</v>
      </c>
      <c r="Z3589" s="2">
        <f t="shared" si="508"/>
        <v>0.33333333333333331</v>
      </c>
      <c r="AA3589">
        <f>1</f>
        <v>1</v>
      </c>
      <c r="AB3589" s="1">
        <v>42786</v>
      </c>
      <c r="AC3589" s="13">
        <f t="shared" si="509"/>
        <v>42767</v>
      </c>
      <c r="AD3589" s="14">
        <f t="shared" si="510"/>
        <v>42786</v>
      </c>
      <c r="AE3589" s="1" t="str">
        <f t="shared" si="511"/>
        <v>Monday</v>
      </c>
      <c r="AF3589" s="2">
        <v>0.3414814814814815</v>
      </c>
      <c r="AG3589" s="2">
        <f t="shared" si="512"/>
        <v>0.33333333333333331</v>
      </c>
      <c r="AH3589" t="s">
        <v>27</v>
      </c>
    </row>
    <row r="3590" spans="1:34" x14ac:dyDescent="0.2">
      <c r="A3590">
        <v>1387054</v>
      </c>
      <c r="B3590" t="s">
        <v>20</v>
      </c>
      <c r="C3590" t="s">
        <v>21</v>
      </c>
      <c r="D3590" t="s">
        <v>22</v>
      </c>
      <c r="E3590">
        <v>53213</v>
      </c>
      <c r="F3590" t="s">
        <v>23</v>
      </c>
      <c r="G3590" t="s">
        <v>24</v>
      </c>
      <c r="H3590">
        <v>11095</v>
      </c>
      <c r="I3590" t="s">
        <v>25</v>
      </c>
      <c r="J3590">
        <f>VLOOKUP(I3590,[1]Key!$A$1:$C$72,2,FALSE)</f>
        <v>43.06044</v>
      </c>
      <c r="K3590">
        <f>VLOOKUP(I3590,[1]Key!$A$1:$C$72,3,FALSE)</f>
        <v>-88.016239999999996</v>
      </c>
      <c r="L3590" t="s">
        <v>25</v>
      </c>
      <c r="M3590">
        <f>VLOOKUP(L3590,[1]Key!$A$1:$C$72,2,FALSE)</f>
        <v>43.06044</v>
      </c>
      <c r="N3590">
        <f>VLOOKUP(L3590,[1]Key!$A$1:$C$72,3,FALSE)</f>
        <v>-88.016239999999996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f t="shared" si="504"/>
        <v>-1</v>
      </c>
      <c r="U3590" s="1">
        <v>42786</v>
      </c>
      <c r="V3590" s="13">
        <f t="shared" si="505"/>
        <v>42767</v>
      </c>
      <c r="W3590" s="14">
        <f t="shared" si="506"/>
        <v>42786</v>
      </c>
      <c r="X3590" s="1" t="str">
        <f t="shared" si="507"/>
        <v>Monday</v>
      </c>
      <c r="Y3590" s="2">
        <v>0.38858796296296294</v>
      </c>
      <c r="Z3590" s="2">
        <f t="shared" si="508"/>
        <v>0.375</v>
      </c>
      <c r="AA3590">
        <f>1</f>
        <v>1</v>
      </c>
      <c r="AB3590" s="1">
        <v>42786</v>
      </c>
      <c r="AC3590" s="13">
        <f t="shared" si="509"/>
        <v>42767</v>
      </c>
      <c r="AD3590" s="14">
        <f t="shared" si="510"/>
        <v>42786</v>
      </c>
      <c r="AE3590" s="1" t="str">
        <f t="shared" si="511"/>
        <v>Monday</v>
      </c>
      <c r="AF3590" s="2">
        <v>0.38873842592592595</v>
      </c>
      <c r="AG3590" s="2">
        <f t="shared" si="512"/>
        <v>0.375</v>
      </c>
      <c r="AH3590" t="s">
        <v>35</v>
      </c>
    </row>
    <row r="3591" spans="1:34" x14ac:dyDescent="0.2">
      <c r="A3591">
        <v>1400126</v>
      </c>
      <c r="B3591" t="s">
        <v>20</v>
      </c>
      <c r="C3591" t="s">
        <v>28</v>
      </c>
      <c r="D3591" t="s">
        <v>22</v>
      </c>
      <c r="E3591">
        <v>53211</v>
      </c>
      <c r="F3591" t="s">
        <v>23</v>
      </c>
      <c r="G3591" t="s">
        <v>24</v>
      </c>
      <c r="H3591">
        <v>96</v>
      </c>
      <c r="I3591" t="s">
        <v>67</v>
      </c>
      <c r="J3591">
        <f>VLOOKUP(I3591,[1]Key!$A$1:$C$72,2,FALSE)</f>
        <v>43.074890000000003</v>
      </c>
      <c r="K3591">
        <f>VLOOKUP(I3591,[1]Key!$A$1:$C$72,3,FALSE)</f>
        <v>-87.882810000000006</v>
      </c>
      <c r="L3591" t="s">
        <v>60</v>
      </c>
      <c r="M3591">
        <f>VLOOKUP(L3591,[1]Key!$A$1:$C$72,2,FALSE)</f>
        <v>43.066893999999998</v>
      </c>
      <c r="N3591">
        <f>VLOOKUP(L3591,[1]Key!$A$1:$C$72,3,FALSE)</f>
        <v>-87.877936000000005</v>
      </c>
      <c r="O3591">
        <v>5</v>
      </c>
      <c r="P3591">
        <v>0</v>
      </c>
      <c r="Q3591">
        <v>0.8</v>
      </c>
      <c r="R3591">
        <v>0.7</v>
      </c>
      <c r="S3591">
        <v>30</v>
      </c>
      <c r="T3591">
        <f t="shared" si="504"/>
        <v>-1</v>
      </c>
      <c r="U3591" s="1">
        <v>42786</v>
      </c>
      <c r="V3591" s="13">
        <f t="shared" si="505"/>
        <v>42767</v>
      </c>
      <c r="W3591" s="14">
        <f t="shared" si="506"/>
        <v>42786</v>
      </c>
      <c r="X3591" s="1" t="str">
        <f t="shared" si="507"/>
        <v>Monday</v>
      </c>
      <c r="Y3591" s="2">
        <v>0.45548611111111109</v>
      </c>
      <c r="Z3591" s="2">
        <f t="shared" si="508"/>
        <v>0.45833333333333331</v>
      </c>
      <c r="AA3591">
        <f>1</f>
        <v>1</v>
      </c>
      <c r="AB3591" s="1">
        <v>42786</v>
      </c>
      <c r="AC3591" s="13">
        <f t="shared" si="509"/>
        <v>42767</v>
      </c>
      <c r="AD3591" s="14">
        <f t="shared" si="510"/>
        <v>42786</v>
      </c>
      <c r="AE3591" s="1" t="str">
        <f t="shared" si="511"/>
        <v>Monday</v>
      </c>
      <c r="AF3591" s="2">
        <v>0.45886574074074077</v>
      </c>
      <c r="AG3591" s="2">
        <f t="shared" si="512"/>
        <v>0.45833333333333331</v>
      </c>
      <c r="AH3591" t="s">
        <v>27</v>
      </c>
    </row>
    <row r="3592" spans="1:34" x14ac:dyDescent="0.2">
      <c r="A3592">
        <v>1378810</v>
      </c>
      <c r="B3592" t="s">
        <v>20</v>
      </c>
      <c r="C3592" t="s">
        <v>100</v>
      </c>
      <c r="D3592" t="s">
        <v>22</v>
      </c>
      <c r="E3592">
        <v>53211</v>
      </c>
      <c r="F3592" t="s">
        <v>23</v>
      </c>
      <c r="G3592" t="s">
        <v>24</v>
      </c>
      <c r="H3592">
        <v>5454</v>
      </c>
      <c r="I3592" t="s">
        <v>60</v>
      </c>
      <c r="J3592">
        <f>VLOOKUP(I3592,[1]Key!$A$1:$C$72,2,FALSE)</f>
        <v>43.066893999999998</v>
      </c>
      <c r="K3592">
        <f>VLOOKUP(I3592,[1]Key!$A$1:$C$72,3,FALSE)</f>
        <v>-87.877936000000005</v>
      </c>
      <c r="L3592" t="s">
        <v>67</v>
      </c>
      <c r="M3592">
        <f>VLOOKUP(L3592,[1]Key!$A$1:$C$72,2,FALSE)</f>
        <v>43.074890000000003</v>
      </c>
      <c r="N3592">
        <f>VLOOKUP(L3592,[1]Key!$A$1:$C$72,3,FALSE)</f>
        <v>-87.882810000000006</v>
      </c>
      <c r="O3592">
        <v>4</v>
      </c>
      <c r="P3592">
        <v>0</v>
      </c>
      <c r="Q3592">
        <v>0.6</v>
      </c>
      <c r="R3592">
        <v>0.6</v>
      </c>
      <c r="S3592">
        <v>24</v>
      </c>
      <c r="T3592">
        <f t="shared" si="504"/>
        <v>-1</v>
      </c>
      <c r="U3592" s="1">
        <v>42786</v>
      </c>
      <c r="V3592" s="13">
        <f t="shared" si="505"/>
        <v>42767</v>
      </c>
      <c r="W3592" s="14">
        <f t="shared" si="506"/>
        <v>42786</v>
      </c>
      <c r="X3592" s="1" t="str">
        <f t="shared" si="507"/>
        <v>Monday</v>
      </c>
      <c r="Y3592" s="2">
        <v>0.53746527777777775</v>
      </c>
      <c r="Z3592" s="2">
        <f t="shared" si="508"/>
        <v>0.54166666666666663</v>
      </c>
      <c r="AA3592">
        <f>1</f>
        <v>1</v>
      </c>
      <c r="AB3592" s="1">
        <v>42786</v>
      </c>
      <c r="AC3592" s="13">
        <f t="shared" si="509"/>
        <v>42767</v>
      </c>
      <c r="AD3592" s="14">
        <f t="shared" si="510"/>
        <v>42786</v>
      </c>
      <c r="AE3592" s="1" t="str">
        <f t="shared" si="511"/>
        <v>Monday</v>
      </c>
      <c r="AF3592" s="2">
        <v>0.54021990740740744</v>
      </c>
      <c r="AG3592" s="2">
        <f t="shared" si="512"/>
        <v>0.54166666666666663</v>
      </c>
      <c r="AH3592" t="s">
        <v>27</v>
      </c>
    </row>
    <row r="3593" spans="1:34" x14ac:dyDescent="0.2">
      <c r="A3593">
        <v>986622</v>
      </c>
      <c r="B3593" t="s">
        <v>20</v>
      </c>
      <c r="C3593" t="s">
        <v>95</v>
      </c>
      <c r="D3593" t="s">
        <v>46</v>
      </c>
      <c r="E3593">
        <v>60085</v>
      </c>
      <c r="F3593" t="s">
        <v>23</v>
      </c>
      <c r="G3593" t="s">
        <v>24</v>
      </c>
      <c r="H3593">
        <v>11052</v>
      </c>
      <c r="I3593" t="s">
        <v>44</v>
      </c>
      <c r="J3593">
        <f>VLOOKUP(I3593,[1]Key!$A$1:$C$72,2,FALSE)</f>
        <v>43.045712999999999</v>
      </c>
      <c r="K3593">
        <f>VLOOKUP(I3593,[1]Key!$A$1:$C$72,3,FALSE)</f>
        <v>-87.899756999999994</v>
      </c>
      <c r="L3593" t="s">
        <v>80</v>
      </c>
      <c r="M3593">
        <f>VLOOKUP(L3593,[1]Key!$A$1:$C$72,2,FALSE)</f>
        <v>43.052460000000004</v>
      </c>
      <c r="N3593">
        <f>VLOOKUP(L3593,[1]Key!$A$1:$C$72,3,FALSE)</f>
        <v>-87.891000000000005</v>
      </c>
      <c r="O3593">
        <v>4</v>
      </c>
      <c r="P3593">
        <v>0</v>
      </c>
      <c r="Q3593">
        <v>0.6</v>
      </c>
      <c r="R3593">
        <v>0.6</v>
      </c>
      <c r="S3593">
        <v>24</v>
      </c>
      <c r="T3593">
        <f t="shared" si="504"/>
        <v>-1</v>
      </c>
      <c r="U3593" s="1">
        <v>42786</v>
      </c>
      <c r="V3593" s="13">
        <f t="shared" si="505"/>
        <v>42767</v>
      </c>
      <c r="W3593" s="14">
        <f t="shared" si="506"/>
        <v>42786</v>
      </c>
      <c r="X3593" s="1" t="str">
        <f t="shared" si="507"/>
        <v>Monday</v>
      </c>
      <c r="Y3593" s="2">
        <v>0.59670138888888891</v>
      </c>
      <c r="Z3593" s="2">
        <f t="shared" si="508"/>
        <v>0.58333333333333326</v>
      </c>
      <c r="AA3593">
        <f>1</f>
        <v>1</v>
      </c>
      <c r="AB3593" s="1">
        <v>42786</v>
      </c>
      <c r="AC3593" s="13">
        <f t="shared" si="509"/>
        <v>42767</v>
      </c>
      <c r="AD3593" s="14">
        <f t="shared" si="510"/>
        <v>42786</v>
      </c>
      <c r="AE3593" s="1" t="str">
        <f t="shared" si="511"/>
        <v>Monday</v>
      </c>
      <c r="AF3593" s="2">
        <v>0.59962962962962962</v>
      </c>
      <c r="AG3593" s="2">
        <f t="shared" si="512"/>
        <v>0.58333333333333326</v>
      </c>
      <c r="AH3593" t="s">
        <v>27</v>
      </c>
    </row>
    <row r="3594" spans="1:34" x14ac:dyDescent="0.2">
      <c r="A3594">
        <v>1407702</v>
      </c>
      <c r="B3594" t="s">
        <v>20</v>
      </c>
      <c r="C3594" t="s">
        <v>28</v>
      </c>
      <c r="D3594" t="s">
        <v>22</v>
      </c>
      <c r="E3594">
        <v>53202</v>
      </c>
      <c r="F3594" t="s">
        <v>23</v>
      </c>
      <c r="G3594" t="s">
        <v>24</v>
      </c>
      <c r="H3594">
        <v>11161</v>
      </c>
      <c r="I3594" t="s">
        <v>67</v>
      </c>
      <c r="J3594">
        <f>VLOOKUP(I3594,[1]Key!$A$1:$C$72,2,FALSE)</f>
        <v>43.074890000000003</v>
      </c>
      <c r="K3594">
        <f>VLOOKUP(I3594,[1]Key!$A$1:$C$72,3,FALSE)</f>
        <v>-87.882810000000006</v>
      </c>
      <c r="L3594" t="s">
        <v>77</v>
      </c>
      <c r="M3594">
        <f>VLOOKUP(L3594,[1]Key!$A$1:$C$72,2,FALSE)</f>
        <v>43.074655999999997</v>
      </c>
      <c r="N3594">
        <f>VLOOKUP(L3594,[1]Key!$A$1:$C$72,3,FALSE)</f>
        <v>-87.889011999999994</v>
      </c>
      <c r="O3594">
        <v>5</v>
      </c>
      <c r="P3594">
        <v>0</v>
      </c>
      <c r="Q3594">
        <v>0.8</v>
      </c>
      <c r="R3594">
        <v>0.7</v>
      </c>
      <c r="S3594">
        <v>30</v>
      </c>
      <c r="T3594">
        <f t="shared" si="504"/>
        <v>-1</v>
      </c>
      <c r="U3594" s="1">
        <v>42786</v>
      </c>
      <c r="V3594" s="13">
        <f t="shared" si="505"/>
        <v>42767</v>
      </c>
      <c r="W3594" s="14">
        <f t="shared" si="506"/>
        <v>42786</v>
      </c>
      <c r="X3594" s="1" t="str">
        <f t="shared" si="507"/>
        <v>Monday</v>
      </c>
      <c r="Y3594" s="2">
        <v>0.60335648148148147</v>
      </c>
      <c r="Z3594" s="2">
        <f t="shared" si="508"/>
        <v>0.58333333333333326</v>
      </c>
      <c r="AA3594">
        <f>1</f>
        <v>1</v>
      </c>
      <c r="AB3594" s="1">
        <v>42786</v>
      </c>
      <c r="AC3594" s="13">
        <f t="shared" si="509"/>
        <v>42767</v>
      </c>
      <c r="AD3594" s="14">
        <f t="shared" si="510"/>
        <v>42786</v>
      </c>
      <c r="AE3594" s="1" t="str">
        <f t="shared" si="511"/>
        <v>Monday</v>
      </c>
      <c r="AF3594" s="2">
        <v>0.60651620370370374</v>
      </c>
      <c r="AG3594" s="2">
        <f t="shared" si="512"/>
        <v>0.625</v>
      </c>
      <c r="AH3594" t="s">
        <v>27</v>
      </c>
    </row>
    <row r="3595" spans="1:34" x14ac:dyDescent="0.2">
      <c r="A3595">
        <v>1135547</v>
      </c>
      <c r="B3595" t="s">
        <v>20</v>
      </c>
      <c r="C3595" t="s">
        <v>28</v>
      </c>
      <c r="D3595" t="s">
        <v>22</v>
      </c>
      <c r="E3595">
        <v>53202</v>
      </c>
      <c r="F3595" t="s">
        <v>23</v>
      </c>
      <c r="G3595" t="s">
        <v>24</v>
      </c>
      <c r="H3595">
        <v>5491</v>
      </c>
      <c r="I3595" t="s">
        <v>41</v>
      </c>
      <c r="J3595">
        <f>VLOOKUP(I3595,[1]Key!$A$1:$C$72,2,FALSE)</f>
        <v>43.04824</v>
      </c>
      <c r="K3595">
        <f>VLOOKUP(I3595,[1]Key!$A$1:$C$72,3,FALSE)</f>
        <v>-87.904970000000006</v>
      </c>
      <c r="L3595" t="s">
        <v>70</v>
      </c>
      <c r="M3595">
        <f>VLOOKUP(L3595,[1]Key!$A$1:$C$72,2,FALSE)</f>
        <v>43.053040000000003</v>
      </c>
      <c r="N3595">
        <f>VLOOKUP(L3595,[1]Key!$A$1:$C$72,3,FALSE)</f>
        <v>-87.897660000000002</v>
      </c>
      <c r="O3595">
        <v>6</v>
      </c>
      <c r="P3595">
        <v>0</v>
      </c>
      <c r="Q3595">
        <v>0.9</v>
      </c>
      <c r="R3595">
        <v>0.9</v>
      </c>
      <c r="S3595">
        <v>36</v>
      </c>
      <c r="T3595">
        <f t="shared" si="504"/>
        <v>-1</v>
      </c>
      <c r="U3595" s="1">
        <v>42786</v>
      </c>
      <c r="V3595" s="13">
        <f t="shared" si="505"/>
        <v>42767</v>
      </c>
      <c r="W3595" s="14">
        <f t="shared" si="506"/>
        <v>42786</v>
      </c>
      <c r="X3595" s="1" t="str">
        <f t="shared" si="507"/>
        <v>Monday</v>
      </c>
      <c r="Y3595" s="2">
        <v>0.61714120370370373</v>
      </c>
      <c r="Z3595" s="2">
        <f t="shared" si="508"/>
        <v>0.625</v>
      </c>
      <c r="AA3595">
        <f>1</f>
        <v>1</v>
      </c>
      <c r="AB3595" s="1">
        <v>42786</v>
      </c>
      <c r="AC3595" s="13">
        <f t="shared" si="509"/>
        <v>42767</v>
      </c>
      <c r="AD3595" s="14">
        <f t="shared" si="510"/>
        <v>42786</v>
      </c>
      <c r="AE3595" s="1" t="str">
        <f t="shared" si="511"/>
        <v>Monday</v>
      </c>
      <c r="AF3595" s="2">
        <v>0.62116898148148147</v>
      </c>
      <c r="AG3595" s="2">
        <f t="shared" si="512"/>
        <v>0.625</v>
      </c>
      <c r="AH3595" t="s">
        <v>27</v>
      </c>
    </row>
    <row r="3596" spans="1:34" x14ac:dyDescent="0.2">
      <c r="A3596">
        <v>1365846</v>
      </c>
      <c r="B3596" t="s">
        <v>20</v>
      </c>
      <c r="C3596" t="s">
        <v>100</v>
      </c>
      <c r="D3596" t="s">
        <v>22</v>
      </c>
      <c r="E3596">
        <v>53233</v>
      </c>
      <c r="F3596" t="s">
        <v>23</v>
      </c>
      <c r="G3596" t="s">
        <v>24</v>
      </c>
      <c r="H3596">
        <v>989</v>
      </c>
      <c r="I3596" t="s">
        <v>36</v>
      </c>
      <c r="J3596">
        <f>VLOOKUP(I3596,[1]Key!$A$1:$C$72,2,FALSE)</f>
        <v>43.038580000000003</v>
      </c>
      <c r="K3596">
        <f>VLOOKUP(I3596,[1]Key!$A$1:$C$72,3,FALSE)</f>
        <v>-87.90934</v>
      </c>
      <c r="L3596" t="s">
        <v>74</v>
      </c>
      <c r="M3596">
        <f>VLOOKUP(L3596,[1]Key!$A$1:$C$72,2,FALSE)</f>
        <v>43.040154000000001</v>
      </c>
      <c r="N3596">
        <f>VLOOKUP(L3596,[1]Key!$A$1:$C$72,3,FALSE)</f>
        <v>-87.932113000000001</v>
      </c>
      <c r="O3596">
        <v>11</v>
      </c>
      <c r="P3596">
        <v>0</v>
      </c>
      <c r="Q3596">
        <v>1.7</v>
      </c>
      <c r="R3596">
        <v>1.6</v>
      </c>
      <c r="S3596">
        <v>66</v>
      </c>
      <c r="T3596">
        <f t="shared" si="504"/>
        <v>-1</v>
      </c>
      <c r="U3596" s="1">
        <v>42786</v>
      </c>
      <c r="V3596" s="13">
        <f t="shared" si="505"/>
        <v>42767</v>
      </c>
      <c r="W3596" s="14">
        <f t="shared" si="506"/>
        <v>42786</v>
      </c>
      <c r="X3596" s="1" t="str">
        <f t="shared" si="507"/>
        <v>Monday</v>
      </c>
      <c r="Y3596" s="2">
        <v>0.66033564814814816</v>
      </c>
      <c r="Z3596" s="2">
        <f t="shared" si="508"/>
        <v>0.66666666666666663</v>
      </c>
      <c r="AA3596">
        <f>1</f>
        <v>1</v>
      </c>
      <c r="AB3596" s="1">
        <v>42786</v>
      </c>
      <c r="AC3596" s="13">
        <f t="shared" si="509"/>
        <v>42767</v>
      </c>
      <c r="AD3596" s="14">
        <f t="shared" si="510"/>
        <v>42786</v>
      </c>
      <c r="AE3596" s="1" t="str">
        <f t="shared" si="511"/>
        <v>Monday</v>
      </c>
      <c r="AF3596" s="2">
        <v>0.66784722222222215</v>
      </c>
      <c r="AG3596" s="2">
        <f t="shared" si="512"/>
        <v>0.66666666666666663</v>
      </c>
      <c r="AH3596" t="s">
        <v>27</v>
      </c>
    </row>
    <row r="3597" spans="1:34" x14ac:dyDescent="0.2">
      <c r="A3597">
        <v>1004235</v>
      </c>
      <c r="B3597" t="s">
        <v>20</v>
      </c>
      <c r="C3597" t="s">
        <v>28</v>
      </c>
      <c r="D3597" t="s">
        <v>22</v>
      </c>
      <c r="E3597">
        <v>53203</v>
      </c>
      <c r="F3597" t="s">
        <v>23</v>
      </c>
      <c r="G3597" t="s">
        <v>24</v>
      </c>
      <c r="H3597">
        <v>231</v>
      </c>
      <c r="I3597" t="s">
        <v>40</v>
      </c>
      <c r="J3597">
        <f>VLOOKUP(I3597,[1]Key!$A$1:$C$72,2,FALSE)</f>
        <v>43.031480000000002</v>
      </c>
      <c r="K3597">
        <f>VLOOKUP(I3597,[1]Key!$A$1:$C$72,3,FALSE)</f>
        <v>-87.908169999999998</v>
      </c>
      <c r="L3597" t="s">
        <v>40</v>
      </c>
      <c r="M3597">
        <f>VLOOKUP(L3597,[1]Key!$A$1:$C$72,2,FALSE)</f>
        <v>43.031480000000002</v>
      </c>
      <c r="N3597">
        <f>VLOOKUP(L3597,[1]Key!$A$1:$C$72,3,FALSE)</f>
        <v>-87.908169999999998</v>
      </c>
      <c r="O3597">
        <v>7</v>
      </c>
      <c r="P3597">
        <v>0</v>
      </c>
      <c r="Q3597">
        <v>1.1000000000000001</v>
      </c>
      <c r="R3597">
        <v>1</v>
      </c>
      <c r="S3597">
        <v>42</v>
      </c>
      <c r="T3597">
        <f t="shared" si="504"/>
        <v>-1</v>
      </c>
      <c r="U3597" s="1">
        <v>42786</v>
      </c>
      <c r="V3597" s="13">
        <f t="shared" si="505"/>
        <v>42767</v>
      </c>
      <c r="W3597" s="14">
        <f t="shared" si="506"/>
        <v>42786</v>
      </c>
      <c r="X3597" s="1" t="str">
        <f t="shared" si="507"/>
        <v>Monday</v>
      </c>
      <c r="Y3597" s="2">
        <v>0.70302083333333332</v>
      </c>
      <c r="Z3597" s="2">
        <f t="shared" si="508"/>
        <v>0.70833333333333326</v>
      </c>
      <c r="AA3597">
        <f>1</f>
        <v>1</v>
      </c>
      <c r="AB3597" s="1">
        <v>42786</v>
      </c>
      <c r="AC3597" s="13">
        <f t="shared" si="509"/>
        <v>42767</v>
      </c>
      <c r="AD3597" s="14">
        <f t="shared" si="510"/>
        <v>42786</v>
      </c>
      <c r="AE3597" s="1" t="str">
        <f t="shared" si="511"/>
        <v>Monday</v>
      </c>
      <c r="AF3597" s="2">
        <v>0.70818287037037031</v>
      </c>
      <c r="AG3597" s="2">
        <f t="shared" si="512"/>
        <v>0.70833333333333326</v>
      </c>
      <c r="AH3597" t="s">
        <v>35</v>
      </c>
    </row>
    <row r="3598" spans="1:34" x14ac:dyDescent="0.2">
      <c r="A3598">
        <v>1004235</v>
      </c>
      <c r="B3598" t="s">
        <v>20</v>
      </c>
      <c r="C3598" t="s">
        <v>28</v>
      </c>
      <c r="D3598" t="s">
        <v>22</v>
      </c>
      <c r="E3598">
        <v>53203</v>
      </c>
      <c r="F3598" t="s">
        <v>23</v>
      </c>
      <c r="G3598" t="s">
        <v>24</v>
      </c>
      <c r="H3598">
        <v>231</v>
      </c>
      <c r="I3598" t="s">
        <v>40</v>
      </c>
      <c r="J3598">
        <f>VLOOKUP(I3598,[1]Key!$A$1:$C$72,2,FALSE)</f>
        <v>43.031480000000002</v>
      </c>
      <c r="K3598">
        <f>VLOOKUP(I3598,[1]Key!$A$1:$C$72,3,FALSE)</f>
        <v>-87.908169999999998</v>
      </c>
      <c r="L3598" t="s">
        <v>80</v>
      </c>
      <c r="M3598">
        <f>VLOOKUP(L3598,[1]Key!$A$1:$C$72,2,FALSE)</f>
        <v>43.052460000000004</v>
      </c>
      <c r="N3598">
        <f>VLOOKUP(L3598,[1]Key!$A$1:$C$72,3,FALSE)</f>
        <v>-87.891000000000005</v>
      </c>
      <c r="O3598">
        <v>21</v>
      </c>
      <c r="P3598">
        <v>0</v>
      </c>
      <c r="Q3598">
        <v>3.2</v>
      </c>
      <c r="R3598">
        <v>3</v>
      </c>
      <c r="S3598">
        <v>126</v>
      </c>
      <c r="T3598">
        <f t="shared" si="504"/>
        <v>-1</v>
      </c>
      <c r="U3598" s="1">
        <v>42786</v>
      </c>
      <c r="V3598" s="13">
        <f t="shared" si="505"/>
        <v>42767</v>
      </c>
      <c r="W3598" s="14">
        <f t="shared" si="506"/>
        <v>42786</v>
      </c>
      <c r="X3598" s="1" t="str">
        <f t="shared" si="507"/>
        <v>Monday</v>
      </c>
      <c r="Y3598" s="2">
        <v>0.71159722222222221</v>
      </c>
      <c r="Z3598" s="2">
        <f t="shared" si="508"/>
        <v>0.70833333333333326</v>
      </c>
      <c r="AA3598">
        <f>1</f>
        <v>1</v>
      </c>
      <c r="AB3598" s="1">
        <v>42786</v>
      </c>
      <c r="AC3598" s="13">
        <f t="shared" si="509"/>
        <v>42767</v>
      </c>
      <c r="AD3598" s="14">
        <f t="shared" si="510"/>
        <v>42786</v>
      </c>
      <c r="AE3598" s="1" t="str">
        <f t="shared" si="511"/>
        <v>Monday</v>
      </c>
      <c r="AF3598" s="2">
        <v>0.72635416666666675</v>
      </c>
      <c r="AG3598" s="2">
        <f t="shared" si="512"/>
        <v>0.70833333333333326</v>
      </c>
      <c r="AH3598" t="s">
        <v>27</v>
      </c>
    </row>
    <row r="3599" spans="1:34" x14ac:dyDescent="0.2">
      <c r="A3599">
        <v>1276651</v>
      </c>
      <c r="B3599" t="s">
        <v>20</v>
      </c>
      <c r="C3599" t="s">
        <v>28</v>
      </c>
      <c r="D3599" t="s">
        <v>22</v>
      </c>
      <c r="E3599">
        <v>53211</v>
      </c>
      <c r="F3599" t="s">
        <v>23</v>
      </c>
      <c r="G3599" t="s">
        <v>24</v>
      </c>
      <c r="H3599">
        <v>2968</v>
      </c>
      <c r="I3599" t="s">
        <v>87</v>
      </c>
      <c r="J3599">
        <f>VLOOKUP(I3599,[1]Key!$A$1:$C$72,2,FALSE)</f>
        <v>43.077359999999999</v>
      </c>
      <c r="K3599">
        <f>VLOOKUP(I3599,[1]Key!$A$1:$C$72,3,FALSE)</f>
        <v>-87.880769999999998</v>
      </c>
      <c r="L3599" t="s">
        <v>60</v>
      </c>
      <c r="M3599">
        <f>VLOOKUP(L3599,[1]Key!$A$1:$C$72,2,FALSE)</f>
        <v>43.066893999999998</v>
      </c>
      <c r="N3599">
        <f>VLOOKUP(L3599,[1]Key!$A$1:$C$72,3,FALSE)</f>
        <v>-87.877936000000005</v>
      </c>
      <c r="O3599">
        <v>7</v>
      </c>
      <c r="P3599">
        <v>0</v>
      </c>
      <c r="Q3599">
        <v>1.1000000000000001</v>
      </c>
      <c r="R3599">
        <v>1</v>
      </c>
      <c r="S3599">
        <v>42</v>
      </c>
      <c r="T3599">
        <f t="shared" si="504"/>
        <v>-1</v>
      </c>
      <c r="U3599" s="1">
        <v>42786</v>
      </c>
      <c r="V3599" s="13">
        <f t="shared" si="505"/>
        <v>42767</v>
      </c>
      <c r="W3599" s="14">
        <f t="shared" si="506"/>
        <v>42786</v>
      </c>
      <c r="X3599" s="1" t="str">
        <f t="shared" si="507"/>
        <v>Monday</v>
      </c>
      <c r="Y3599" s="2">
        <v>0.71253472222222225</v>
      </c>
      <c r="Z3599" s="2">
        <f t="shared" si="508"/>
        <v>0.70833333333333326</v>
      </c>
      <c r="AA3599">
        <f>1</f>
        <v>1</v>
      </c>
      <c r="AB3599" s="1">
        <v>42786</v>
      </c>
      <c r="AC3599" s="13">
        <f t="shared" si="509"/>
        <v>42767</v>
      </c>
      <c r="AD3599" s="14">
        <f t="shared" si="510"/>
        <v>42786</v>
      </c>
      <c r="AE3599" s="1" t="str">
        <f t="shared" si="511"/>
        <v>Monday</v>
      </c>
      <c r="AF3599" s="2">
        <v>0.71762731481481479</v>
      </c>
      <c r="AG3599" s="2">
        <f t="shared" si="512"/>
        <v>0.70833333333333326</v>
      </c>
      <c r="AH3599" t="s">
        <v>27</v>
      </c>
    </row>
    <row r="3600" spans="1:34" x14ac:dyDescent="0.2">
      <c r="A3600">
        <v>1224715</v>
      </c>
      <c r="B3600" t="s">
        <v>20</v>
      </c>
      <c r="C3600" t="s">
        <v>28</v>
      </c>
      <c r="D3600" t="s">
        <v>22</v>
      </c>
      <c r="E3600">
        <v>53212</v>
      </c>
      <c r="F3600" t="s">
        <v>23</v>
      </c>
      <c r="G3600" t="s">
        <v>24</v>
      </c>
      <c r="H3600">
        <v>5433</v>
      </c>
      <c r="I3600" t="s">
        <v>30</v>
      </c>
      <c r="J3600">
        <f>VLOOKUP(I3600,[1]Key!$A$1:$C$72,2,FALSE)</f>
        <v>43.05847</v>
      </c>
      <c r="K3600">
        <f>VLOOKUP(I3600,[1]Key!$A$1:$C$72,3,FALSE)</f>
        <v>-87.898079999999993</v>
      </c>
      <c r="L3600" t="s">
        <v>39</v>
      </c>
      <c r="M3600">
        <f>VLOOKUP(L3600,[1]Key!$A$1:$C$72,2,FALSE)</f>
        <v>43.03913</v>
      </c>
      <c r="N3600">
        <f>VLOOKUP(L3600,[1]Key!$A$1:$C$72,3,FALSE)</f>
        <v>-87.916150000000002</v>
      </c>
      <c r="O3600">
        <v>11</v>
      </c>
      <c r="P3600">
        <v>0</v>
      </c>
      <c r="Q3600">
        <v>1.7</v>
      </c>
      <c r="R3600">
        <v>1.6</v>
      </c>
      <c r="S3600">
        <v>66</v>
      </c>
      <c r="T3600">
        <f t="shared" si="504"/>
        <v>-1</v>
      </c>
      <c r="U3600" s="1">
        <v>42786</v>
      </c>
      <c r="V3600" s="13">
        <f t="shared" si="505"/>
        <v>42767</v>
      </c>
      <c r="W3600" s="14">
        <f t="shared" si="506"/>
        <v>42786</v>
      </c>
      <c r="X3600" s="1" t="str">
        <f t="shared" si="507"/>
        <v>Monday</v>
      </c>
      <c r="Y3600" s="2">
        <v>0.74199074074074067</v>
      </c>
      <c r="Z3600" s="2">
        <f t="shared" si="508"/>
        <v>0.75</v>
      </c>
      <c r="AA3600">
        <f>1</f>
        <v>1</v>
      </c>
      <c r="AB3600" s="1">
        <v>42786</v>
      </c>
      <c r="AC3600" s="13">
        <f t="shared" si="509"/>
        <v>42767</v>
      </c>
      <c r="AD3600" s="14">
        <f t="shared" si="510"/>
        <v>42786</v>
      </c>
      <c r="AE3600" s="1" t="str">
        <f t="shared" si="511"/>
        <v>Monday</v>
      </c>
      <c r="AF3600" s="2">
        <v>0.74956018518518519</v>
      </c>
      <c r="AG3600" s="2">
        <f t="shared" si="512"/>
        <v>0.75</v>
      </c>
      <c r="AH3600" t="s">
        <v>27</v>
      </c>
    </row>
    <row r="3601" spans="1:34" x14ac:dyDescent="0.2">
      <c r="A3601">
        <v>1379395</v>
      </c>
      <c r="B3601" t="s">
        <v>20</v>
      </c>
      <c r="C3601" t="s">
        <v>134</v>
      </c>
      <c r="D3601" t="s">
        <v>22</v>
      </c>
      <c r="E3601">
        <v>53212</v>
      </c>
      <c r="F3601" t="s">
        <v>23</v>
      </c>
      <c r="G3601" t="s">
        <v>24</v>
      </c>
      <c r="H3601">
        <v>96</v>
      </c>
      <c r="I3601" t="s">
        <v>78</v>
      </c>
      <c r="J3601">
        <f>VLOOKUP(I3601,[1]Key!$A$1:$C$72,2,FALSE)</f>
        <v>43.060250000000003</v>
      </c>
      <c r="K3601">
        <f>VLOOKUP(I3601,[1]Key!$A$1:$C$72,3,FALSE)</f>
        <v>-87.892169999999993</v>
      </c>
      <c r="L3601" t="s">
        <v>81</v>
      </c>
      <c r="M3601">
        <f>VLOOKUP(L3601,[1]Key!$A$1:$C$72,2,FALSE)</f>
        <v>43.06033</v>
      </c>
      <c r="N3601">
        <f>VLOOKUP(L3601,[1]Key!$A$1:$C$72,3,FALSE)</f>
        <v>-87.89546</v>
      </c>
      <c r="O3601">
        <v>1</v>
      </c>
      <c r="P3601">
        <v>0</v>
      </c>
      <c r="Q3601">
        <v>0.2</v>
      </c>
      <c r="R3601">
        <v>0.1</v>
      </c>
      <c r="S3601">
        <v>6</v>
      </c>
      <c r="T3601">
        <f t="shared" si="504"/>
        <v>-1</v>
      </c>
      <c r="U3601" s="1">
        <v>42786</v>
      </c>
      <c r="V3601" s="13">
        <f t="shared" si="505"/>
        <v>42767</v>
      </c>
      <c r="W3601" s="14">
        <f t="shared" si="506"/>
        <v>42786</v>
      </c>
      <c r="X3601" s="1" t="str">
        <f t="shared" si="507"/>
        <v>Monday</v>
      </c>
      <c r="Y3601" s="2">
        <v>0.87380787037037033</v>
      </c>
      <c r="Z3601" s="2">
        <f t="shared" si="508"/>
        <v>0.875</v>
      </c>
      <c r="AA3601">
        <f>1</f>
        <v>1</v>
      </c>
      <c r="AB3601" s="1">
        <v>42786</v>
      </c>
      <c r="AC3601" s="13">
        <f t="shared" si="509"/>
        <v>42767</v>
      </c>
      <c r="AD3601" s="14">
        <f t="shared" si="510"/>
        <v>42786</v>
      </c>
      <c r="AE3601" s="1" t="str">
        <f t="shared" si="511"/>
        <v>Monday</v>
      </c>
      <c r="AF3601" s="2">
        <v>0.87452546296296296</v>
      </c>
      <c r="AG3601" s="2">
        <f t="shared" si="512"/>
        <v>0.875</v>
      </c>
      <c r="AH3601" t="s">
        <v>27</v>
      </c>
    </row>
    <row r="3602" spans="1:34" x14ac:dyDescent="0.2">
      <c r="A3602">
        <v>1357250</v>
      </c>
      <c r="B3602" t="s">
        <v>20</v>
      </c>
      <c r="C3602" t="s">
        <v>28</v>
      </c>
      <c r="D3602" t="s">
        <v>22</v>
      </c>
      <c r="E3602">
        <v>53202</v>
      </c>
      <c r="F3602" t="s">
        <v>23</v>
      </c>
      <c r="G3602" t="s">
        <v>24</v>
      </c>
      <c r="H3602">
        <v>216</v>
      </c>
      <c r="I3602" t="s">
        <v>69</v>
      </c>
      <c r="J3602">
        <f>VLOOKUP(I3602,[1]Key!$A$1:$C$72,2,FALSE)</f>
        <v>43.048200000000001</v>
      </c>
      <c r="K3602">
        <f>VLOOKUP(I3602,[1]Key!$A$1:$C$72,3,FALSE)</f>
        <v>-87.900859999999994</v>
      </c>
      <c r="L3602" t="s">
        <v>43</v>
      </c>
      <c r="M3602">
        <f>VLOOKUP(L3602,[1]Key!$A$1:$C$72,2,FALSE)</f>
        <v>43.03886</v>
      </c>
      <c r="N3602">
        <f>VLOOKUP(L3602,[1]Key!$A$1:$C$72,3,FALSE)</f>
        <v>-87.902720000000002</v>
      </c>
      <c r="O3602">
        <v>43</v>
      </c>
      <c r="P3602">
        <v>0</v>
      </c>
      <c r="Q3602">
        <v>6.5</v>
      </c>
      <c r="R3602">
        <v>6.1</v>
      </c>
      <c r="S3602">
        <v>258</v>
      </c>
      <c r="T3602">
        <f t="shared" si="504"/>
        <v>-1</v>
      </c>
      <c r="U3602" s="1">
        <v>42787</v>
      </c>
      <c r="V3602" s="13">
        <f t="shared" si="505"/>
        <v>42767</v>
      </c>
      <c r="W3602" s="14">
        <f t="shared" si="506"/>
        <v>42787</v>
      </c>
      <c r="X3602" s="1" t="str">
        <f t="shared" si="507"/>
        <v>Tuesday</v>
      </c>
      <c r="Y3602" s="2">
        <v>0.27347222222222223</v>
      </c>
      <c r="Z3602" s="2">
        <f t="shared" si="508"/>
        <v>0.29166666666666663</v>
      </c>
      <c r="AA3602">
        <f>1</f>
        <v>1</v>
      </c>
      <c r="AB3602" s="1">
        <v>42787</v>
      </c>
      <c r="AC3602" s="13">
        <f t="shared" si="509"/>
        <v>42767</v>
      </c>
      <c r="AD3602" s="14">
        <f t="shared" si="510"/>
        <v>42787</v>
      </c>
      <c r="AE3602" s="1" t="str">
        <f t="shared" si="511"/>
        <v>Tuesday</v>
      </c>
      <c r="AF3602" s="2">
        <v>0.30344907407407407</v>
      </c>
      <c r="AG3602" s="2">
        <f t="shared" si="512"/>
        <v>0.29166666666666663</v>
      </c>
      <c r="AH3602" t="s">
        <v>27</v>
      </c>
    </row>
    <row r="3603" spans="1:34" x14ac:dyDescent="0.2">
      <c r="A3603">
        <v>783916</v>
      </c>
      <c r="B3603" t="s">
        <v>20</v>
      </c>
      <c r="C3603" t="s">
        <v>53</v>
      </c>
      <c r="D3603" t="s">
        <v>46</v>
      </c>
      <c r="E3603">
        <v>60618</v>
      </c>
      <c r="F3603" t="s">
        <v>23</v>
      </c>
      <c r="G3603" t="s">
        <v>24</v>
      </c>
      <c r="H3603">
        <v>81</v>
      </c>
      <c r="I3603" t="s">
        <v>33</v>
      </c>
      <c r="J3603">
        <f>VLOOKUP(I3603,[1]Key!$A$1:$C$72,2,FALSE)</f>
        <v>43.034619999999997</v>
      </c>
      <c r="K3603">
        <f>VLOOKUP(I3603,[1]Key!$A$1:$C$72,3,FALSE)</f>
        <v>-87.917500000000004</v>
      </c>
      <c r="L3603" t="s">
        <v>43</v>
      </c>
      <c r="M3603">
        <f>VLOOKUP(L3603,[1]Key!$A$1:$C$72,2,FALSE)</f>
        <v>43.03886</v>
      </c>
      <c r="N3603">
        <f>VLOOKUP(L3603,[1]Key!$A$1:$C$72,3,FALSE)</f>
        <v>-87.902720000000002</v>
      </c>
      <c r="O3603">
        <v>25</v>
      </c>
      <c r="P3603">
        <v>0</v>
      </c>
      <c r="Q3603">
        <v>3.8</v>
      </c>
      <c r="R3603">
        <v>3.6</v>
      </c>
      <c r="S3603">
        <v>150</v>
      </c>
      <c r="T3603">
        <f t="shared" si="504"/>
        <v>-1</v>
      </c>
      <c r="U3603" s="1">
        <v>42787</v>
      </c>
      <c r="V3603" s="13">
        <f t="shared" si="505"/>
        <v>42767</v>
      </c>
      <c r="W3603" s="14">
        <f t="shared" si="506"/>
        <v>42787</v>
      </c>
      <c r="X3603" s="1" t="str">
        <f t="shared" si="507"/>
        <v>Tuesday</v>
      </c>
      <c r="Y3603" s="2">
        <v>0.32402777777777775</v>
      </c>
      <c r="Z3603" s="2">
        <f t="shared" si="508"/>
        <v>0.33333333333333331</v>
      </c>
      <c r="AA3603">
        <f>1</f>
        <v>1</v>
      </c>
      <c r="AB3603" s="1">
        <v>42787</v>
      </c>
      <c r="AC3603" s="13">
        <f t="shared" si="509"/>
        <v>42767</v>
      </c>
      <c r="AD3603" s="14">
        <f t="shared" si="510"/>
        <v>42787</v>
      </c>
      <c r="AE3603" s="1" t="str">
        <f t="shared" si="511"/>
        <v>Tuesday</v>
      </c>
      <c r="AF3603" s="2">
        <v>0.34156249999999999</v>
      </c>
      <c r="AG3603" s="2">
        <f t="shared" si="512"/>
        <v>0.33333333333333331</v>
      </c>
      <c r="AH3603" t="s">
        <v>27</v>
      </c>
    </row>
    <row r="3604" spans="1:34" x14ac:dyDescent="0.2">
      <c r="A3604">
        <v>1017964</v>
      </c>
      <c r="B3604" t="s">
        <v>20</v>
      </c>
      <c r="C3604" t="s">
        <v>28</v>
      </c>
      <c r="D3604" t="s">
        <v>22</v>
      </c>
      <c r="E3604">
        <v>53202</v>
      </c>
      <c r="F3604" t="s">
        <v>23</v>
      </c>
      <c r="G3604" t="s">
        <v>24</v>
      </c>
      <c r="H3604">
        <v>11080</v>
      </c>
      <c r="I3604" t="s">
        <v>61</v>
      </c>
      <c r="J3604">
        <f>VLOOKUP(I3604,[1]Key!$A$1:$C$72,2,FALSE)</f>
        <v>43.058619999999998</v>
      </c>
      <c r="K3604">
        <f>VLOOKUP(I3604,[1]Key!$A$1:$C$72,3,FALSE)</f>
        <v>-87.885319999999993</v>
      </c>
      <c r="L3604" t="s">
        <v>43</v>
      </c>
      <c r="M3604">
        <f>VLOOKUP(L3604,[1]Key!$A$1:$C$72,2,FALSE)</f>
        <v>43.03886</v>
      </c>
      <c r="N3604">
        <f>VLOOKUP(L3604,[1]Key!$A$1:$C$72,3,FALSE)</f>
        <v>-87.902720000000002</v>
      </c>
      <c r="O3604">
        <v>14</v>
      </c>
      <c r="P3604">
        <v>0</v>
      </c>
      <c r="Q3604">
        <v>2.1</v>
      </c>
      <c r="R3604">
        <v>2</v>
      </c>
      <c r="S3604">
        <v>84</v>
      </c>
      <c r="T3604">
        <f t="shared" si="504"/>
        <v>-1</v>
      </c>
      <c r="U3604" s="1">
        <v>42787</v>
      </c>
      <c r="V3604" s="13">
        <f t="shared" si="505"/>
        <v>42767</v>
      </c>
      <c r="W3604" s="14">
        <f t="shared" si="506"/>
        <v>42787</v>
      </c>
      <c r="X3604" s="1" t="str">
        <f t="shared" si="507"/>
        <v>Tuesday</v>
      </c>
      <c r="Y3604" s="2">
        <v>0.33504629629629629</v>
      </c>
      <c r="Z3604" s="2">
        <f t="shared" si="508"/>
        <v>0.33333333333333331</v>
      </c>
      <c r="AA3604">
        <f>1</f>
        <v>1</v>
      </c>
      <c r="AB3604" s="1">
        <v>42787</v>
      </c>
      <c r="AC3604" s="13">
        <f t="shared" si="509"/>
        <v>42767</v>
      </c>
      <c r="AD3604" s="14">
        <f t="shared" si="510"/>
        <v>42787</v>
      </c>
      <c r="AE3604" s="1" t="str">
        <f t="shared" si="511"/>
        <v>Tuesday</v>
      </c>
      <c r="AF3604" s="2">
        <v>0.34508101851851852</v>
      </c>
      <c r="AG3604" s="2">
        <f t="shared" si="512"/>
        <v>0.33333333333333331</v>
      </c>
      <c r="AH3604" t="s">
        <v>27</v>
      </c>
    </row>
    <row r="3605" spans="1:34" x14ac:dyDescent="0.2">
      <c r="A3605">
        <v>1088320</v>
      </c>
      <c r="B3605" t="s">
        <v>20</v>
      </c>
      <c r="C3605" t="s">
        <v>96</v>
      </c>
      <c r="D3605" t="s">
        <v>22</v>
      </c>
      <c r="E3605">
        <v>53202</v>
      </c>
      <c r="F3605" t="s">
        <v>23</v>
      </c>
      <c r="G3605" t="s">
        <v>24</v>
      </c>
      <c r="H3605">
        <v>15</v>
      </c>
      <c r="I3605" t="s">
        <v>69</v>
      </c>
      <c r="J3605">
        <f>VLOOKUP(I3605,[1]Key!$A$1:$C$72,2,FALSE)</f>
        <v>43.048200000000001</v>
      </c>
      <c r="K3605">
        <f>VLOOKUP(I3605,[1]Key!$A$1:$C$72,3,FALSE)</f>
        <v>-87.900859999999994</v>
      </c>
      <c r="L3605" t="s">
        <v>43</v>
      </c>
      <c r="M3605">
        <f>VLOOKUP(L3605,[1]Key!$A$1:$C$72,2,FALSE)</f>
        <v>43.03886</v>
      </c>
      <c r="N3605">
        <f>VLOOKUP(L3605,[1]Key!$A$1:$C$72,3,FALSE)</f>
        <v>-87.902720000000002</v>
      </c>
      <c r="O3605">
        <v>6</v>
      </c>
      <c r="P3605">
        <v>0</v>
      </c>
      <c r="Q3605">
        <v>0.9</v>
      </c>
      <c r="R3605">
        <v>0.9</v>
      </c>
      <c r="S3605">
        <v>36</v>
      </c>
      <c r="T3605">
        <f t="shared" si="504"/>
        <v>-1</v>
      </c>
      <c r="U3605" s="1">
        <v>42787</v>
      </c>
      <c r="V3605" s="13">
        <f t="shared" si="505"/>
        <v>42767</v>
      </c>
      <c r="W3605" s="14">
        <f t="shared" si="506"/>
        <v>42787</v>
      </c>
      <c r="X3605" s="1" t="str">
        <f t="shared" si="507"/>
        <v>Tuesday</v>
      </c>
      <c r="Y3605" s="2">
        <v>0.37331018518518522</v>
      </c>
      <c r="Z3605" s="2">
        <f t="shared" si="508"/>
        <v>0.375</v>
      </c>
      <c r="AA3605">
        <f>1</f>
        <v>1</v>
      </c>
      <c r="AB3605" s="1">
        <v>42787</v>
      </c>
      <c r="AC3605" s="13">
        <f t="shared" si="509"/>
        <v>42767</v>
      </c>
      <c r="AD3605" s="14">
        <f t="shared" si="510"/>
        <v>42787</v>
      </c>
      <c r="AE3605" s="1" t="str">
        <f t="shared" si="511"/>
        <v>Tuesday</v>
      </c>
      <c r="AF3605" s="2">
        <v>0.37712962962962965</v>
      </c>
      <c r="AG3605" s="2">
        <f t="shared" si="512"/>
        <v>0.375</v>
      </c>
      <c r="AH3605" t="s">
        <v>27</v>
      </c>
    </row>
    <row r="3606" spans="1:34" x14ac:dyDescent="0.2">
      <c r="A3606">
        <v>1372138</v>
      </c>
      <c r="B3606" t="s">
        <v>20</v>
      </c>
      <c r="C3606" t="s">
        <v>131</v>
      </c>
      <c r="D3606" t="s">
        <v>46</v>
      </c>
      <c r="E3606">
        <v>60189</v>
      </c>
      <c r="F3606" t="s">
        <v>23</v>
      </c>
      <c r="G3606" t="s">
        <v>24</v>
      </c>
      <c r="H3606">
        <v>11108</v>
      </c>
      <c r="I3606" t="s">
        <v>81</v>
      </c>
      <c r="J3606">
        <f>VLOOKUP(I3606,[1]Key!$A$1:$C$72,2,FALSE)</f>
        <v>43.06033</v>
      </c>
      <c r="K3606">
        <f>VLOOKUP(I3606,[1]Key!$A$1:$C$72,3,FALSE)</f>
        <v>-87.89546</v>
      </c>
      <c r="L3606" t="s">
        <v>67</v>
      </c>
      <c r="M3606">
        <f>VLOOKUP(L3606,[1]Key!$A$1:$C$72,2,FALSE)</f>
        <v>43.074890000000003</v>
      </c>
      <c r="N3606">
        <f>VLOOKUP(L3606,[1]Key!$A$1:$C$72,3,FALSE)</f>
        <v>-87.882810000000006</v>
      </c>
      <c r="O3606">
        <v>9</v>
      </c>
      <c r="P3606">
        <v>0</v>
      </c>
      <c r="Q3606">
        <v>1.4</v>
      </c>
      <c r="R3606">
        <v>1.3</v>
      </c>
      <c r="S3606">
        <v>54</v>
      </c>
      <c r="T3606">
        <f t="shared" si="504"/>
        <v>-1</v>
      </c>
      <c r="U3606" s="1">
        <v>42787</v>
      </c>
      <c r="V3606" s="13">
        <f t="shared" si="505"/>
        <v>42767</v>
      </c>
      <c r="W3606" s="14">
        <f t="shared" si="506"/>
        <v>42787</v>
      </c>
      <c r="X3606" s="1" t="str">
        <f t="shared" si="507"/>
        <v>Tuesday</v>
      </c>
      <c r="Y3606" s="2">
        <v>0.3835648148148148</v>
      </c>
      <c r="Z3606" s="2">
        <f t="shared" si="508"/>
        <v>0.375</v>
      </c>
      <c r="AA3606">
        <f>1</f>
        <v>1</v>
      </c>
      <c r="AB3606" s="1">
        <v>42787</v>
      </c>
      <c r="AC3606" s="13">
        <f t="shared" si="509"/>
        <v>42767</v>
      </c>
      <c r="AD3606" s="14">
        <f t="shared" si="510"/>
        <v>42787</v>
      </c>
      <c r="AE3606" s="1" t="str">
        <f t="shared" si="511"/>
        <v>Tuesday</v>
      </c>
      <c r="AF3606" s="2">
        <v>0.39020833333333332</v>
      </c>
      <c r="AG3606" s="2">
        <f t="shared" si="512"/>
        <v>0.375</v>
      </c>
      <c r="AH3606" t="s">
        <v>27</v>
      </c>
    </row>
    <row r="3607" spans="1:34" x14ac:dyDescent="0.2">
      <c r="A3607">
        <v>1201980</v>
      </c>
      <c r="B3607" t="s">
        <v>20</v>
      </c>
      <c r="C3607" t="s">
        <v>106</v>
      </c>
      <c r="D3607" t="s">
        <v>22</v>
      </c>
      <c r="E3607">
        <v>53121</v>
      </c>
      <c r="F3607" t="s">
        <v>23</v>
      </c>
      <c r="G3607" t="s">
        <v>24</v>
      </c>
      <c r="H3607">
        <v>5512</v>
      </c>
      <c r="I3607" t="s">
        <v>60</v>
      </c>
      <c r="J3607">
        <f>VLOOKUP(I3607,[1]Key!$A$1:$C$72,2,FALSE)</f>
        <v>43.066893999999998</v>
      </c>
      <c r="K3607">
        <f>VLOOKUP(I3607,[1]Key!$A$1:$C$72,3,FALSE)</f>
        <v>-87.877936000000005</v>
      </c>
      <c r="L3607" t="s">
        <v>87</v>
      </c>
      <c r="M3607">
        <f>VLOOKUP(L3607,[1]Key!$A$1:$C$72,2,FALSE)</f>
        <v>43.077359999999999</v>
      </c>
      <c r="N3607">
        <f>VLOOKUP(L3607,[1]Key!$A$1:$C$72,3,FALSE)</f>
        <v>-87.880769999999998</v>
      </c>
      <c r="O3607">
        <v>7</v>
      </c>
      <c r="P3607">
        <v>0</v>
      </c>
      <c r="Q3607">
        <v>1.1000000000000001</v>
      </c>
      <c r="R3607">
        <v>1</v>
      </c>
      <c r="S3607">
        <v>42</v>
      </c>
      <c r="T3607">
        <f t="shared" si="504"/>
        <v>-1</v>
      </c>
      <c r="U3607" s="1">
        <v>42787</v>
      </c>
      <c r="V3607" s="13">
        <f t="shared" si="505"/>
        <v>42767</v>
      </c>
      <c r="W3607" s="14">
        <f t="shared" si="506"/>
        <v>42787</v>
      </c>
      <c r="X3607" s="1" t="str">
        <f t="shared" si="507"/>
        <v>Tuesday</v>
      </c>
      <c r="Y3607" s="2">
        <v>0.4225694444444445</v>
      </c>
      <c r="Z3607" s="2">
        <f t="shared" si="508"/>
        <v>0.41666666666666663</v>
      </c>
      <c r="AA3607">
        <f>1</f>
        <v>1</v>
      </c>
      <c r="AB3607" s="1">
        <v>42787</v>
      </c>
      <c r="AC3607" s="13">
        <f t="shared" si="509"/>
        <v>42767</v>
      </c>
      <c r="AD3607" s="14">
        <f t="shared" si="510"/>
        <v>42787</v>
      </c>
      <c r="AE3607" s="1" t="str">
        <f t="shared" si="511"/>
        <v>Tuesday</v>
      </c>
      <c r="AF3607" s="2">
        <v>0.42731481481481487</v>
      </c>
      <c r="AG3607" s="2">
        <f t="shared" si="512"/>
        <v>0.41666666666666663</v>
      </c>
      <c r="AH3607" t="s">
        <v>27</v>
      </c>
    </row>
    <row r="3608" spans="1:34" x14ac:dyDescent="0.2">
      <c r="A3608">
        <v>1274295</v>
      </c>
      <c r="B3608" t="s">
        <v>20</v>
      </c>
      <c r="C3608" t="s">
        <v>28</v>
      </c>
      <c r="D3608" t="s">
        <v>22</v>
      </c>
      <c r="E3608">
        <v>53202</v>
      </c>
      <c r="F3608" t="s">
        <v>23</v>
      </c>
      <c r="G3608" t="s">
        <v>108</v>
      </c>
      <c r="H3608">
        <v>136</v>
      </c>
      <c r="I3608" t="s">
        <v>84</v>
      </c>
      <c r="J3608">
        <f>VLOOKUP(I3608,[1]Key!$A$1:$C$72,2,FALSE)</f>
        <v>43.024340000000002</v>
      </c>
      <c r="K3608">
        <f>VLOOKUP(I3608,[1]Key!$A$1:$C$72,3,FALSE)</f>
        <v>-87.916753</v>
      </c>
      <c r="L3608" t="s">
        <v>84</v>
      </c>
      <c r="M3608">
        <f>VLOOKUP(L3608,[1]Key!$A$1:$C$72,2,FALSE)</f>
        <v>43.024340000000002</v>
      </c>
      <c r="N3608">
        <f>VLOOKUP(L3608,[1]Key!$A$1:$C$72,3,FALSE)</f>
        <v>-87.916753</v>
      </c>
      <c r="O3608">
        <v>29</v>
      </c>
      <c r="P3608">
        <v>2</v>
      </c>
      <c r="Q3608">
        <v>4.4000000000000004</v>
      </c>
      <c r="R3608">
        <v>4.0999999999999996</v>
      </c>
      <c r="S3608">
        <v>174</v>
      </c>
      <c r="T3608">
        <f t="shared" si="504"/>
        <v>-1</v>
      </c>
      <c r="U3608" s="1">
        <v>42787</v>
      </c>
      <c r="V3608" s="13">
        <f t="shared" si="505"/>
        <v>42767</v>
      </c>
      <c r="W3608" s="14">
        <f t="shared" si="506"/>
        <v>42787</v>
      </c>
      <c r="X3608" s="1" t="str">
        <f t="shared" si="507"/>
        <v>Tuesday</v>
      </c>
      <c r="Y3608" s="2">
        <v>0.46078703703703705</v>
      </c>
      <c r="Z3608" s="2">
        <f t="shared" si="508"/>
        <v>0.45833333333333331</v>
      </c>
      <c r="AA3608">
        <f>1</f>
        <v>1</v>
      </c>
      <c r="AB3608" s="1">
        <v>42787</v>
      </c>
      <c r="AC3608" s="13">
        <f t="shared" si="509"/>
        <v>42767</v>
      </c>
      <c r="AD3608" s="14">
        <f t="shared" si="510"/>
        <v>42787</v>
      </c>
      <c r="AE3608" s="1" t="str">
        <f t="shared" si="511"/>
        <v>Tuesday</v>
      </c>
      <c r="AF3608" s="2">
        <v>0.4808796296296296</v>
      </c>
      <c r="AG3608" s="2">
        <f t="shared" si="512"/>
        <v>0.5</v>
      </c>
      <c r="AH3608" t="s">
        <v>35</v>
      </c>
    </row>
    <row r="3609" spans="1:34" x14ac:dyDescent="0.2">
      <c r="A3609">
        <v>1154367</v>
      </c>
      <c r="B3609" t="s">
        <v>20</v>
      </c>
      <c r="C3609" t="s">
        <v>28</v>
      </c>
      <c r="D3609" t="s">
        <v>22</v>
      </c>
      <c r="E3609">
        <v>53202</v>
      </c>
      <c r="F3609" t="s">
        <v>23</v>
      </c>
      <c r="G3609" t="s">
        <v>24</v>
      </c>
      <c r="H3609">
        <v>11130</v>
      </c>
      <c r="I3609" t="s">
        <v>31</v>
      </c>
      <c r="J3609">
        <f>VLOOKUP(I3609,[1]Key!$A$1:$C$72,2,FALSE)</f>
        <v>43.03519</v>
      </c>
      <c r="K3609">
        <f>VLOOKUP(I3609,[1]Key!$A$1:$C$72,3,FALSE)</f>
        <v>-87.907390000000007</v>
      </c>
      <c r="L3609" t="s">
        <v>36</v>
      </c>
      <c r="M3609">
        <f>VLOOKUP(L3609,[1]Key!$A$1:$C$72,2,FALSE)</f>
        <v>43.038580000000003</v>
      </c>
      <c r="N3609">
        <f>VLOOKUP(L3609,[1]Key!$A$1:$C$72,3,FALSE)</f>
        <v>-87.90934</v>
      </c>
      <c r="O3609">
        <v>4</v>
      </c>
      <c r="P3609">
        <v>0</v>
      </c>
      <c r="Q3609">
        <v>0.6</v>
      </c>
      <c r="R3609">
        <v>0.6</v>
      </c>
      <c r="S3609">
        <v>24</v>
      </c>
      <c r="T3609">
        <f t="shared" si="504"/>
        <v>-1</v>
      </c>
      <c r="U3609" s="1">
        <v>42787</v>
      </c>
      <c r="V3609" s="13">
        <f t="shared" si="505"/>
        <v>42767</v>
      </c>
      <c r="W3609" s="14">
        <f t="shared" si="506"/>
        <v>42787</v>
      </c>
      <c r="X3609" s="1" t="str">
        <f t="shared" si="507"/>
        <v>Tuesday</v>
      </c>
      <c r="Y3609" s="2">
        <v>0.46768518518518515</v>
      </c>
      <c r="Z3609" s="2">
        <f t="shared" si="508"/>
        <v>0.45833333333333331</v>
      </c>
      <c r="AA3609">
        <f>1</f>
        <v>1</v>
      </c>
      <c r="AB3609" s="1">
        <v>42787</v>
      </c>
      <c r="AC3609" s="13">
        <f t="shared" si="509"/>
        <v>42767</v>
      </c>
      <c r="AD3609" s="14">
        <f t="shared" si="510"/>
        <v>42787</v>
      </c>
      <c r="AE3609" s="1" t="str">
        <f t="shared" si="511"/>
        <v>Tuesday</v>
      </c>
      <c r="AF3609" s="2">
        <v>0.47015046296296298</v>
      </c>
      <c r="AG3609" s="2">
        <f t="shared" si="512"/>
        <v>0.45833333333333331</v>
      </c>
      <c r="AH3609" t="s">
        <v>27</v>
      </c>
    </row>
    <row r="3610" spans="1:34" x14ac:dyDescent="0.2">
      <c r="A3610">
        <v>564095</v>
      </c>
      <c r="B3610" t="s">
        <v>20</v>
      </c>
      <c r="C3610" t="s">
        <v>28</v>
      </c>
      <c r="D3610" t="s">
        <v>22</v>
      </c>
      <c r="E3610">
        <v>53207</v>
      </c>
      <c r="F3610" t="s">
        <v>23</v>
      </c>
      <c r="G3610" t="s">
        <v>24</v>
      </c>
      <c r="H3610">
        <v>5589</v>
      </c>
      <c r="I3610" t="s">
        <v>29</v>
      </c>
      <c r="J3610">
        <f>VLOOKUP(I3610,[1]Key!$A$1:$C$72,2,FALSE)</f>
        <v>43.042490000000001</v>
      </c>
      <c r="K3610">
        <f>VLOOKUP(I3610,[1]Key!$A$1:$C$72,3,FALSE)</f>
        <v>-87.909959999999998</v>
      </c>
      <c r="L3610" t="s">
        <v>40</v>
      </c>
      <c r="M3610">
        <f>VLOOKUP(L3610,[1]Key!$A$1:$C$72,2,FALSE)</f>
        <v>43.031480000000002</v>
      </c>
      <c r="N3610">
        <f>VLOOKUP(L3610,[1]Key!$A$1:$C$72,3,FALSE)</f>
        <v>-87.908169999999998</v>
      </c>
      <c r="O3610">
        <v>12</v>
      </c>
      <c r="P3610">
        <v>0</v>
      </c>
      <c r="Q3610">
        <v>1.8</v>
      </c>
      <c r="R3610">
        <v>1.7</v>
      </c>
      <c r="S3610">
        <v>72</v>
      </c>
      <c r="T3610">
        <f t="shared" si="504"/>
        <v>-1</v>
      </c>
      <c r="U3610" s="1">
        <v>42787</v>
      </c>
      <c r="V3610" s="13">
        <f t="shared" si="505"/>
        <v>42767</v>
      </c>
      <c r="W3610" s="14">
        <f t="shared" si="506"/>
        <v>42787</v>
      </c>
      <c r="X3610" s="1" t="str">
        <f t="shared" si="507"/>
        <v>Tuesday</v>
      </c>
      <c r="Y3610" s="2">
        <v>0.51490740740740737</v>
      </c>
      <c r="Z3610" s="2">
        <f t="shared" si="508"/>
        <v>0.5</v>
      </c>
      <c r="AA3610">
        <f>1</f>
        <v>1</v>
      </c>
      <c r="AB3610" s="1">
        <v>42787</v>
      </c>
      <c r="AC3610" s="13">
        <f t="shared" si="509"/>
        <v>42767</v>
      </c>
      <c r="AD3610" s="14">
        <f t="shared" si="510"/>
        <v>42787</v>
      </c>
      <c r="AE3610" s="1" t="str">
        <f t="shared" si="511"/>
        <v>Tuesday</v>
      </c>
      <c r="AF3610" s="2">
        <v>0.52348379629629627</v>
      </c>
      <c r="AG3610" s="2">
        <f t="shared" si="512"/>
        <v>0.54166666666666663</v>
      </c>
      <c r="AH3610" t="s">
        <v>27</v>
      </c>
    </row>
    <row r="3611" spans="1:34" x14ac:dyDescent="0.2">
      <c r="A3611">
        <v>1152387</v>
      </c>
      <c r="B3611" t="s">
        <v>20</v>
      </c>
      <c r="C3611" t="s">
        <v>28</v>
      </c>
      <c r="D3611" t="s">
        <v>22</v>
      </c>
      <c r="E3611">
        <v>53211</v>
      </c>
      <c r="F3611" t="s">
        <v>23</v>
      </c>
      <c r="G3611" t="s">
        <v>97</v>
      </c>
      <c r="H3611">
        <v>961</v>
      </c>
      <c r="I3611" t="s">
        <v>60</v>
      </c>
      <c r="J3611">
        <f>VLOOKUP(I3611,[1]Key!$A$1:$C$72,2,FALSE)</f>
        <v>43.066893999999998</v>
      </c>
      <c r="K3611">
        <f>VLOOKUP(I3611,[1]Key!$A$1:$C$72,3,FALSE)</f>
        <v>-87.877936000000005</v>
      </c>
      <c r="L3611" t="s">
        <v>67</v>
      </c>
      <c r="M3611">
        <f>VLOOKUP(L3611,[1]Key!$A$1:$C$72,2,FALSE)</f>
        <v>43.074890000000003</v>
      </c>
      <c r="N3611">
        <f>VLOOKUP(L3611,[1]Key!$A$1:$C$72,3,FALSE)</f>
        <v>-87.882810000000006</v>
      </c>
      <c r="O3611">
        <v>5</v>
      </c>
      <c r="P3611">
        <v>0</v>
      </c>
      <c r="Q3611">
        <v>0.8</v>
      </c>
      <c r="R3611">
        <v>0.7</v>
      </c>
      <c r="S3611">
        <v>30</v>
      </c>
      <c r="T3611">
        <f t="shared" si="504"/>
        <v>-1</v>
      </c>
      <c r="U3611" s="1">
        <v>42787</v>
      </c>
      <c r="V3611" s="13">
        <f t="shared" si="505"/>
        <v>42767</v>
      </c>
      <c r="W3611" s="14">
        <f t="shared" si="506"/>
        <v>42787</v>
      </c>
      <c r="X3611" s="1" t="str">
        <f t="shared" si="507"/>
        <v>Tuesday</v>
      </c>
      <c r="Y3611" s="2">
        <v>0.54711805555555559</v>
      </c>
      <c r="Z3611" s="2">
        <f t="shared" si="508"/>
        <v>0.54166666666666663</v>
      </c>
      <c r="AA3611">
        <f>1</f>
        <v>1</v>
      </c>
      <c r="AB3611" s="1">
        <v>42787</v>
      </c>
      <c r="AC3611" s="13">
        <f t="shared" si="509"/>
        <v>42767</v>
      </c>
      <c r="AD3611" s="14">
        <f t="shared" si="510"/>
        <v>42787</v>
      </c>
      <c r="AE3611" s="1" t="str">
        <f t="shared" si="511"/>
        <v>Tuesday</v>
      </c>
      <c r="AF3611" s="2">
        <v>0.55032407407407413</v>
      </c>
      <c r="AG3611" s="2">
        <f t="shared" si="512"/>
        <v>0.54166666666666663</v>
      </c>
      <c r="AH3611" t="s">
        <v>27</v>
      </c>
    </row>
    <row r="3612" spans="1:34" x14ac:dyDescent="0.2">
      <c r="A3612">
        <v>1255543</v>
      </c>
      <c r="B3612" t="s">
        <v>20</v>
      </c>
      <c r="C3612" t="s">
        <v>117</v>
      </c>
      <c r="D3612" t="s">
        <v>22</v>
      </c>
      <c r="E3612">
        <v>53105</v>
      </c>
      <c r="F3612" t="s">
        <v>23</v>
      </c>
      <c r="G3612" t="s">
        <v>97</v>
      </c>
      <c r="H3612">
        <v>11063</v>
      </c>
      <c r="I3612" t="s">
        <v>66</v>
      </c>
      <c r="J3612">
        <f>VLOOKUP(I3612,[1]Key!$A$1:$C$72,2,FALSE)</f>
        <v>43.060155999999999</v>
      </c>
      <c r="K3612">
        <f>VLOOKUP(I3612,[1]Key!$A$1:$C$72,3,FALSE)</f>
        <v>-87.881258000000003</v>
      </c>
      <c r="L3612" t="s">
        <v>66</v>
      </c>
      <c r="M3612">
        <f>VLOOKUP(L3612,[1]Key!$A$1:$C$72,2,FALSE)</f>
        <v>43.060155999999999</v>
      </c>
      <c r="N3612">
        <f>VLOOKUP(L3612,[1]Key!$A$1:$C$72,3,FALSE)</f>
        <v>-87.881258000000003</v>
      </c>
      <c r="O3612">
        <v>15</v>
      </c>
      <c r="P3612">
        <v>0</v>
      </c>
      <c r="Q3612">
        <v>2.2999999999999998</v>
      </c>
      <c r="R3612">
        <v>2.1</v>
      </c>
      <c r="S3612">
        <v>90</v>
      </c>
      <c r="T3612">
        <f t="shared" si="504"/>
        <v>-1</v>
      </c>
      <c r="U3612" s="1">
        <v>42787</v>
      </c>
      <c r="V3612" s="13">
        <f t="shared" si="505"/>
        <v>42767</v>
      </c>
      <c r="W3612" s="14">
        <f t="shared" si="506"/>
        <v>42787</v>
      </c>
      <c r="X3612" s="1" t="str">
        <f t="shared" si="507"/>
        <v>Tuesday</v>
      </c>
      <c r="Y3612" s="2">
        <v>0.6229513888888889</v>
      </c>
      <c r="Z3612" s="2">
        <f t="shared" si="508"/>
        <v>0.625</v>
      </c>
      <c r="AA3612">
        <f>1</f>
        <v>1</v>
      </c>
      <c r="AB3612" s="1">
        <v>42787</v>
      </c>
      <c r="AC3612" s="13">
        <f t="shared" si="509"/>
        <v>42767</v>
      </c>
      <c r="AD3612" s="14">
        <f t="shared" si="510"/>
        <v>42787</v>
      </c>
      <c r="AE3612" s="1" t="str">
        <f t="shared" si="511"/>
        <v>Tuesday</v>
      </c>
      <c r="AF3612" s="2">
        <v>0.63373842592592589</v>
      </c>
      <c r="AG3612" s="2">
        <f t="shared" si="512"/>
        <v>0.625</v>
      </c>
      <c r="AH3612" t="s">
        <v>35</v>
      </c>
    </row>
    <row r="3613" spans="1:34" x14ac:dyDescent="0.2">
      <c r="A3613">
        <v>1244268</v>
      </c>
      <c r="B3613" t="s">
        <v>20</v>
      </c>
      <c r="C3613" t="s">
        <v>102</v>
      </c>
      <c r="D3613" t="s">
        <v>22</v>
      </c>
      <c r="E3613">
        <v>53211</v>
      </c>
      <c r="F3613" t="s">
        <v>23</v>
      </c>
      <c r="G3613" t="s">
        <v>108</v>
      </c>
      <c r="H3613">
        <v>11136</v>
      </c>
      <c r="I3613" t="s">
        <v>55</v>
      </c>
      <c r="J3613">
        <f>VLOOKUP(I3613,[1]Key!$A$1:$C$72,2,FALSE)</f>
        <v>43.060839999999999</v>
      </c>
      <c r="K3613">
        <f>VLOOKUP(I3613,[1]Key!$A$1:$C$72,3,FALSE)</f>
        <v>-88.001940000000005</v>
      </c>
      <c r="L3613" t="s">
        <v>59</v>
      </c>
      <c r="M3613">
        <f>VLOOKUP(L3613,[1]Key!$A$1:$C$72,2,FALSE)</f>
        <v>43.060580000000002</v>
      </c>
      <c r="N3613">
        <f>VLOOKUP(L3613,[1]Key!$A$1:$C$72,3,FALSE)</f>
        <v>-87.998589999999993</v>
      </c>
      <c r="O3613">
        <v>14</v>
      </c>
      <c r="P3613">
        <v>2</v>
      </c>
      <c r="Q3613">
        <v>2.1</v>
      </c>
      <c r="R3613">
        <v>2</v>
      </c>
      <c r="S3613">
        <v>84</v>
      </c>
      <c r="T3613">
        <f t="shared" si="504"/>
        <v>-1</v>
      </c>
      <c r="U3613" s="1">
        <v>42787</v>
      </c>
      <c r="V3613" s="13">
        <f t="shared" si="505"/>
        <v>42767</v>
      </c>
      <c r="W3613" s="14">
        <f t="shared" si="506"/>
        <v>42787</v>
      </c>
      <c r="X3613" s="1" t="str">
        <f t="shared" si="507"/>
        <v>Tuesday</v>
      </c>
      <c r="Y3613" s="2">
        <v>0.67586805555555562</v>
      </c>
      <c r="Z3613" s="2">
        <f t="shared" si="508"/>
        <v>0.66666666666666663</v>
      </c>
      <c r="AA3613">
        <f>1</f>
        <v>1</v>
      </c>
      <c r="AB3613" s="1">
        <v>42787</v>
      </c>
      <c r="AC3613" s="13">
        <f t="shared" si="509"/>
        <v>42767</v>
      </c>
      <c r="AD3613" s="14">
        <f t="shared" si="510"/>
        <v>42787</v>
      </c>
      <c r="AE3613" s="1" t="str">
        <f t="shared" si="511"/>
        <v>Tuesday</v>
      </c>
      <c r="AF3613" s="2">
        <v>0.68586805555555552</v>
      </c>
      <c r="AG3613" s="2">
        <f t="shared" si="512"/>
        <v>0.66666666666666663</v>
      </c>
      <c r="AH3613" t="s">
        <v>27</v>
      </c>
    </row>
    <row r="3614" spans="1:34" x14ac:dyDescent="0.2">
      <c r="A3614">
        <v>1010620</v>
      </c>
      <c r="B3614" t="s">
        <v>20</v>
      </c>
      <c r="C3614" t="s">
        <v>28</v>
      </c>
      <c r="D3614" t="s">
        <v>22</v>
      </c>
      <c r="E3614">
        <v>53202</v>
      </c>
      <c r="F3614" t="s">
        <v>23</v>
      </c>
      <c r="G3614" t="s">
        <v>24</v>
      </c>
      <c r="H3614">
        <v>17</v>
      </c>
      <c r="I3614" t="s">
        <v>41</v>
      </c>
      <c r="J3614">
        <f>VLOOKUP(I3614,[1]Key!$A$1:$C$72,2,FALSE)</f>
        <v>43.04824</v>
      </c>
      <c r="K3614">
        <f>VLOOKUP(I3614,[1]Key!$A$1:$C$72,3,FALSE)</f>
        <v>-87.904970000000006</v>
      </c>
      <c r="L3614" t="s">
        <v>67</v>
      </c>
      <c r="M3614">
        <f>VLOOKUP(L3614,[1]Key!$A$1:$C$72,2,FALSE)</f>
        <v>43.074890000000003</v>
      </c>
      <c r="N3614">
        <f>VLOOKUP(L3614,[1]Key!$A$1:$C$72,3,FALSE)</f>
        <v>-87.882810000000006</v>
      </c>
      <c r="O3614">
        <v>17</v>
      </c>
      <c r="P3614">
        <v>0</v>
      </c>
      <c r="Q3614">
        <v>2.6</v>
      </c>
      <c r="R3614">
        <v>2.4</v>
      </c>
      <c r="S3614">
        <v>102</v>
      </c>
      <c r="T3614">
        <f t="shared" si="504"/>
        <v>-1</v>
      </c>
      <c r="U3614" s="1">
        <v>42787</v>
      </c>
      <c r="V3614" s="13">
        <f t="shared" si="505"/>
        <v>42767</v>
      </c>
      <c r="W3614" s="14">
        <f t="shared" si="506"/>
        <v>42787</v>
      </c>
      <c r="X3614" s="1" t="str">
        <f t="shared" si="507"/>
        <v>Tuesday</v>
      </c>
      <c r="Y3614" s="2">
        <v>0.695775462962963</v>
      </c>
      <c r="Z3614" s="2">
        <f t="shared" si="508"/>
        <v>0.70833333333333326</v>
      </c>
      <c r="AA3614">
        <f>1</f>
        <v>1</v>
      </c>
      <c r="AB3614" s="1">
        <v>42787</v>
      </c>
      <c r="AC3614" s="13">
        <f t="shared" si="509"/>
        <v>42767</v>
      </c>
      <c r="AD3614" s="14">
        <f t="shared" si="510"/>
        <v>42787</v>
      </c>
      <c r="AE3614" s="1" t="str">
        <f t="shared" si="511"/>
        <v>Tuesday</v>
      </c>
      <c r="AF3614" s="2">
        <v>0.70694444444444438</v>
      </c>
      <c r="AG3614" s="2">
        <f t="shared" si="512"/>
        <v>0.70833333333333326</v>
      </c>
      <c r="AH3614" t="s">
        <v>27</v>
      </c>
    </row>
    <row r="3615" spans="1:34" x14ac:dyDescent="0.2">
      <c r="A3615">
        <v>1400126</v>
      </c>
      <c r="B3615" t="s">
        <v>20</v>
      </c>
      <c r="C3615" t="s">
        <v>28</v>
      </c>
      <c r="D3615" t="s">
        <v>22</v>
      </c>
      <c r="E3615">
        <v>53211</v>
      </c>
      <c r="F3615" t="s">
        <v>23</v>
      </c>
      <c r="G3615" t="s">
        <v>24</v>
      </c>
      <c r="H3615">
        <v>13</v>
      </c>
      <c r="I3615" t="s">
        <v>60</v>
      </c>
      <c r="J3615">
        <f>VLOOKUP(I3615,[1]Key!$A$1:$C$72,2,FALSE)</f>
        <v>43.066893999999998</v>
      </c>
      <c r="K3615">
        <f>VLOOKUP(I3615,[1]Key!$A$1:$C$72,3,FALSE)</f>
        <v>-87.877936000000005</v>
      </c>
      <c r="L3615" t="s">
        <v>81</v>
      </c>
      <c r="M3615">
        <f>VLOOKUP(L3615,[1]Key!$A$1:$C$72,2,FALSE)</f>
        <v>43.06033</v>
      </c>
      <c r="N3615">
        <f>VLOOKUP(L3615,[1]Key!$A$1:$C$72,3,FALSE)</f>
        <v>-87.89546</v>
      </c>
      <c r="O3615">
        <v>6</v>
      </c>
      <c r="P3615">
        <v>0</v>
      </c>
      <c r="Q3615">
        <v>0.9</v>
      </c>
      <c r="R3615">
        <v>0.9</v>
      </c>
      <c r="S3615">
        <v>36</v>
      </c>
      <c r="T3615">
        <f t="shared" si="504"/>
        <v>-1</v>
      </c>
      <c r="U3615" s="1">
        <v>42787</v>
      </c>
      <c r="V3615" s="13">
        <f t="shared" si="505"/>
        <v>42767</v>
      </c>
      <c r="W3615" s="14">
        <f t="shared" si="506"/>
        <v>42787</v>
      </c>
      <c r="X3615" s="1" t="str">
        <f t="shared" si="507"/>
        <v>Tuesday</v>
      </c>
      <c r="Y3615" s="2">
        <v>0.76670138888888895</v>
      </c>
      <c r="Z3615" s="2">
        <f t="shared" si="508"/>
        <v>0.75</v>
      </c>
      <c r="AA3615">
        <f>1</f>
        <v>1</v>
      </c>
      <c r="AB3615" s="1">
        <v>42787</v>
      </c>
      <c r="AC3615" s="13">
        <f t="shared" si="509"/>
        <v>42767</v>
      </c>
      <c r="AD3615" s="14">
        <f t="shared" si="510"/>
        <v>42787</v>
      </c>
      <c r="AE3615" s="1" t="str">
        <f t="shared" si="511"/>
        <v>Tuesday</v>
      </c>
      <c r="AF3615" s="2">
        <v>0.77091435185185186</v>
      </c>
      <c r="AG3615" s="2">
        <f t="shared" si="512"/>
        <v>0.79166666666666663</v>
      </c>
      <c r="AH3615" t="s">
        <v>27</v>
      </c>
    </row>
    <row r="3616" spans="1:34" x14ac:dyDescent="0.2">
      <c r="A3616">
        <v>1257700</v>
      </c>
      <c r="B3616" t="s">
        <v>20</v>
      </c>
      <c r="C3616" t="s">
        <v>28</v>
      </c>
      <c r="D3616" t="s">
        <v>22</v>
      </c>
      <c r="E3616">
        <v>53202</v>
      </c>
      <c r="F3616" t="s">
        <v>23</v>
      </c>
      <c r="G3616" t="s">
        <v>24</v>
      </c>
      <c r="H3616">
        <v>139</v>
      </c>
      <c r="I3616" t="s">
        <v>31</v>
      </c>
      <c r="J3616">
        <f>VLOOKUP(I3616,[1]Key!$A$1:$C$72,2,FALSE)</f>
        <v>43.03519</v>
      </c>
      <c r="K3616">
        <f>VLOOKUP(I3616,[1]Key!$A$1:$C$72,3,FALSE)</f>
        <v>-87.907390000000007</v>
      </c>
      <c r="L3616" t="s">
        <v>65</v>
      </c>
      <c r="M3616">
        <f>VLOOKUP(L3616,[1]Key!$A$1:$C$72,2,FALSE)</f>
        <v>43.060786</v>
      </c>
      <c r="N3616">
        <f>VLOOKUP(L3616,[1]Key!$A$1:$C$72,3,FALSE)</f>
        <v>-87.883825999999999</v>
      </c>
      <c r="O3616">
        <v>41</v>
      </c>
      <c r="P3616">
        <v>0</v>
      </c>
      <c r="Q3616">
        <v>6.2</v>
      </c>
      <c r="R3616">
        <v>5.8</v>
      </c>
      <c r="S3616">
        <v>246</v>
      </c>
      <c r="T3616">
        <f t="shared" si="504"/>
        <v>-1</v>
      </c>
      <c r="U3616" s="1">
        <v>42787</v>
      </c>
      <c r="V3616" s="13">
        <f t="shared" si="505"/>
        <v>42767</v>
      </c>
      <c r="W3616" s="14">
        <f t="shared" si="506"/>
        <v>42787</v>
      </c>
      <c r="X3616" s="1" t="str">
        <f t="shared" si="507"/>
        <v>Tuesday</v>
      </c>
      <c r="Y3616" s="2">
        <v>0.82658564814814817</v>
      </c>
      <c r="Z3616" s="2">
        <f t="shared" si="508"/>
        <v>0.83333333333333326</v>
      </c>
      <c r="AA3616">
        <f>1</f>
        <v>1</v>
      </c>
      <c r="AB3616" s="1">
        <v>42787</v>
      </c>
      <c r="AC3616" s="13">
        <f t="shared" si="509"/>
        <v>42767</v>
      </c>
      <c r="AD3616" s="14">
        <f t="shared" si="510"/>
        <v>42787</v>
      </c>
      <c r="AE3616" s="1" t="str">
        <f t="shared" si="511"/>
        <v>Tuesday</v>
      </c>
      <c r="AF3616" s="2">
        <v>0.85513888888888889</v>
      </c>
      <c r="AG3616" s="2">
        <f t="shared" si="512"/>
        <v>0.875</v>
      </c>
      <c r="AH3616" t="s">
        <v>27</v>
      </c>
    </row>
    <row r="3617" spans="1:34" x14ac:dyDescent="0.2">
      <c r="A3617">
        <v>1154367</v>
      </c>
      <c r="B3617" t="s">
        <v>20</v>
      </c>
      <c r="C3617" t="s">
        <v>28</v>
      </c>
      <c r="D3617" t="s">
        <v>22</v>
      </c>
      <c r="E3617">
        <v>53202</v>
      </c>
      <c r="F3617" t="s">
        <v>23</v>
      </c>
      <c r="G3617" t="s">
        <v>24</v>
      </c>
      <c r="H3617">
        <v>144</v>
      </c>
      <c r="I3617" t="s">
        <v>31</v>
      </c>
      <c r="J3617">
        <f>VLOOKUP(I3617,[1]Key!$A$1:$C$72,2,FALSE)</f>
        <v>43.03519</v>
      </c>
      <c r="K3617">
        <f>VLOOKUP(I3617,[1]Key!$A$1:$C$72,3,FALSE)</f>
        <v>-87.907390000000007</v>
      </c>
      <c r="L3617" t="s">
        <v>65</v>
      </c>
      <c r="M3617">
        <f>VLOOKUP(L3617,[1]Key!$A$1:$C$72,2,FALSE)</f>
        <v>43.060786</v>
      </c>
      <c r="N3617">
        <f>VLOOKUP(L3617,[1]Key!$A$1:$C$72,3,FALSE)</f>
        <v>-87.883825999999999</v>
      </c>
      <c r="O3617">
        <v>42</v>
      </c>
      <c r="P3617">
        <v>0</v>
      </c>
      <c r="Q3617">
        <v>6.3</v>
      </c>
      <c r="R3617">
        <v>6</v>
      </c>
      <c r="S3617">
        <v>252</v>
      </c>
      <c r="T3617">
        <f t="shared" si="504"/>
        <v>-1</v>
      </c>
      <c r="U3617" s="1">
        <v>42787</v>
      </c>
      <c r="V3617" s="13">
        <f t="shared" si="505"/>
        <v>42767</v>
      </c>
      <c r="W3617" s="14">
        <f t="shared" si="506"/>
        <v>42787</v>
      </c>
      <c r="X3617" s="1" t="str">
        <f t="shared" si="507"/>
        <v>Tuesday</v>
      </c>
      <c r="Y3617" s="2">
        <v>0.82670138888888889</v>
      </c>
      <c r="Z3617" s="2">
        <f t="shared" si="508"/>
        <v>0.83333333333333326</v>
      </c>
      <c r="AA3617">
        <f>1</f>
        <v>1</v>
      </c>
      <c r="AB3617" s="1">
        <v>42787</v>
      </c>
      <c r="AC3617" s="13">
        <f t="shared" si="509"/>
        <v>42767</v>
      </c>
      <c r="AD3617" s="14">
        <f t="shared" si="510"/>
        <v>42787</v>
      </c>
      <c r="AE3617" s="1" t="str">
        <f t="shared" si="511"/>
        <v>Tuesday</v>
      </c>
      <c r="AF3617" s="2">
        <v>0.85612268518518519</v>
      </c>
      <c r="AG3617" s="2">
        <f t="shared" si="512"/>
        <v>0.875</v>
      </c>
      <c r="AH3617" t="s">
        <v>27</v>
      </c>
    </row>
    <row r="3618" spans="1:34" x14ac:dyDescent="0.2">
      <c r="A3618">
        <v>545427</v>
      </c>
      <c r="B3618" t="s">
        <v>20</v>
      </c>
      <c r="C3618" t="s">
        <v>28</v>
      </c>
      <c r="D3618" t="s">
        <v>22</v>
      </c>
      <c r="E3618">
        <v>53211</v>
      </c>
      <c r="F3618" t="s">
        <v>23</v>
      </c>
      <c r="G3618" t="s">
        <v>24</v>
      </c>
      <c r="H3618">
        <v>11113</v>
      </c>
      <c r="I3618" t="s">
        <v>67</v>
      </c>
      <c r="J3618">
        <f>VLOOKUP(I3618,[1]Key!$A$1:$C$72,2,FALSE)</f>
        <v>43.074890000000003</v>
      </c>
      <c r="K3618">
        <f>VLOOKUP(I3618,[1]Key!$A$1:$C$72,3,FALSE)</f>
        <v>-87.882810000000006</v>
      </c>
      <c r="L3618" t="s">
        <v>77</v>
      </c>
      <c r="M3618">
        <f>VLOOKUP(L3618,[1]Key!$A$1:$C$72,2,FALSE)</f>
        <v>43.074655999999997</v>
      </c>
      <c r="N3618">
        <f>VLOOKUP(L3618,[1]Key!$A$1:$C$72,3,FALSE)</f>
        <v>-87.889011999999994</v>
      </c>
      <c r="O3618">
        <v>2</v>
      </c>
      <c r="P3618">
        <v>0</v>
      </c>
      <c r="Q3618">
        <v>0.3</v>
      </c>
      <c r="R3618">
        <v>0.3</v>
      </c>
      <c r="S3618">
        <v>12</v>
      </c>
      <c r="T3618">
        <f t="shared" si="504"/>
        <v>-1</v>
      </c>
      <c r="U3618" s="1">
        <v>42792</v>
      </c>
      <c r="V3618" s="13">
        <f t="shared" si="505"/>
        <v>42767</v>
      </c>
      <c r="W3618" s="14">
        <f t="shared" si="506"/>
        <v>42792</v>
      </c>
      <c r="X3618" s="1" t="str">
        <f t="shared" si="507"/>
        <v>Sunday</v>
      </c>
      <c r="Y3618" s="2">
        <v>0.69938657407407412</v>
      </c>
      <c r="Z3618" s="2">
        <f t="shared" si="508"/>
        <v>0.70833333333333326</v>
      </c>
      <c r="AA3618">
        <f>1</f>
        <v>1</v>
      </c>
      <c r="AB3618" s="1">
        <v>42792</v>
      </c>
      <c r="AC3618" s="13">
        <f t="shared" si="509"/>
        <v>42767</v>
      </c>
      <c r="AD3618" s="14">
        <f t="shared" si="510"/>
        <v>42792</v>
      </c>
      <c r="AE3618" s="1" t="str">
        <f t="shared" si="511"/>
        <v>Sunday</v>
      </c>
      <c r="AF3618" s="2">
        <v>0.70115740740740751</v>
      </c>
      <c r="AG3618" s="2">
        <f t="shared" si="512"/>
        <v>0.70833333333333326</v>
      </c>
      <c r="AH3618" t="s">
        <v>27</v>
      </c>
    </row>
    <row r="3619" spans="1:34" x14ac:dyDescent="0.2">
      <c r="A3619">
        <v>550946</v>
      </c>
      <c r="B3619" t="s">
        <v>20</v>
      </c>
      <c r="C3619" t="s">
        <v>28</v>
      </c>
      <c r="D3619" t="s">
        <v>22</v>
      </c>
      <c r="E3619">
        <v>53202</v>
      </c>
      <c r="F3619" t="s">
        <v>23</v>
      </c>
      <c r="G3619" t="s">
        <v>24</v>
      </c>
      <c r="H3619">
        <v>175</v>
      </c>
      <c r="I3619" t="s">
        <v>31</v>
      </c>
      <c r="J3619">
        <f>VLOOKUP(I3619,[1]Key!$A$1:$C$72,2,FALSE)</f>
        <v>43.03519</v>
      </c>
      <c r="K3619">
        <f>VLOOKUP(I3619,[1]Key!$A$1:$C$72,3,FALSE)</f>
        <v>-87.907390000000007</v>
      </c>
      <c r="L3619" t="s">
        <v>52</v>
      </c>
      <c r="M3619">
        <f>VLOOKUP(L3619,[1]Key!$A$1:$C$72,2,FALSE)</f>
        <v>43.026470000000003</v>
      </c>
      <c r="N3619">
        <f>VLOOKUP(L3619,[1]Key!$A$1:$C$72,3,FALSE)</f>
        <v>-87.918040000000005</v>
      </c>
      <c r="O3619">
        <v>11</v>
      </c>
      <c r="P3619">
        <v>0</v>
      </c>
      <c r="Q3619">
        <v>1.7</v>
      </c>
      <c r="R3619">
        <v>1.6</v>
      </c>
      <c r="S3619">
        <v>66</v>
      </c>
      <c r="T3619">
        <f t="shared" si="504"/>
        <v>-1</v>
      </c>
      <c r="U3619" s="1">
        <v>42792</v>
      </c>
      <c r="V3619" s="13">
        <f t="shared" si="505"/>
        <v>42767</v>
      </c>
      <c r="W3619" s="14">
        <f t="shared" si="506"/>
        <v>42792</v>
      </c>
      <c r="X3619" s="1" t="str">
        <f t="shared" si="507"/>
        <v>Sunday</v>
      </c>
      <c r="Y3619" s="2">
        <v>0.71239583333333334</v>
      </c>
      <c r="Z3619" s="2">
        <f t="shared" si="508"/>
        <v>0.70833333333333326</v>
      </c>
      <c r="AA3619">
        <f>1</f>
        <v>1</v>
      </c>
      <c r="AB3619" s="1">
        <v>42792</v>
      </c>
      <c r="AC3619" s="13">
        <f t="shared" si="509"/>
        <v>42767</v>
      </c>
      <c r="AD3619" s="14">
        <f t="shared" si="510"/>
        <v>42792</v>
      </c>
      <c r="AE3619" s="1" t="str">
        <f t="shared" si="511"/>
        <v>Sunday</v>
      </c>
      <c r="AF3619" s="2">
        <v>0.72004629629629635</v>
      </c>
      <c r="AG3619" s="2">
        <f t="shared" si="512"/>
        <v>0.70833333333333326</v>
      </c>
      <c r="AH3619" t="s">
        <v>27</v>
      </c>
    </row>
    <row r="3620" spans="1:34" x14ac:dyDescent="0.2">
      <c r="A3620">
        <v>1489639</v>
      </c>
      <c r="B3620" t="s">
        <v>20</v>
      </c>
      <c r="C3620" t="s">
        <v>28</v>
      </c>
      <c r="D3620" t="s">
        <v>22</v>
      </c>
      <c r="E3620">
        <v>53202</v>
      </c>
      <c r="F3620" t="s">
        <v>23</v>
      </c>
      <c r="G3620" t="s">
        <v>24</v>
      </c>
      <c r="H3620">
        <v>5428</v>
      </c>
      <c r="I3620" t="s">
        <v>41</v>
      </c>
      <c r="J3620">
        <f>VLOOKUP(I3620,[1]Key!$A$1:$C$72,2,FALSE)</f>
        <v>43.04824</v>
      </c>
      <c r="K3620">
        <f>VLOOKUP(I3620,[1]Key!$A$1:$C$72,3,FALSE)</f>
        <v>-87.904970000000006</v>
      </c>
      <c r="L3620" t="s">
        <v>44</v>
      </c>
      <c r="M3620">
        <f>VLOOKUP(L3620,[1]Key!$A$1:$C$72,2,FALSE)</f>
        <v>43.045712999999999</v>
      </c>
      <c r="N3620">
        <f>VLOOKUP(L3620,[1]Key!$A$1:$C$72,3,FALSE)</f>
        <v>-87.899756999999994</v>
      </c>
      <c r="O3620">
        <v>6</v>
      </c>
      <c r="P3620">
        <v>0</v>
      </c>
      <c r="Q3620">
        <v>0.9</v>
      </c>
      <c r="R3620">
        <v>0.9</v>
      </c>
      <c r="S3620">
        <v>36</v>
      </c>
      <c r="T3620">
        <f t="shared" si="504"/>
        <v>-1</v>
      </c>
      <c r="U3620" s="1">
        <v>42792</v>
      </c>
      <c r="V3620" s="13">
        <f t="shared" si="505"/>
        <v>42767</v>
      </c>
      <c r="W3620" s="14">
        <f t="shared" si="506"/>
        <v>42792</v>
      </c>
      <c r="X3620" s="1" t="str">
        <f t="shared" si="507"/>
        <v>Sunday</v>
      </c>
      <c r="Y3620" s="2">
        <v>0.72238425925925931</v>
      </c>
      <c r="Z3620" s="2">
        <f t="shared" si="508"/>
        <v>0.70833333333333326</v>
      </c>
      <c r="AA3620">
        <f>1</f>
        <v>1</v>
      </c>
      <c r="AB3620" s="1">
        <v>42792</v>
      </c>
      <c r="AC3620" s="13">
        <f t="shared" si="509"/>
        <v>42767</v>
      </c>
      <c r="AD3620" s="14">
        <f t="shared" si="510"/>
        <v>42792</v>
      </c>
      <c r="AE3620" s="1" t="str">
        <f t="shared" si="511"/>
        <v>Sunday</v>
      </c>
      <c r="AF3620" s="2">
        <v>0.72660879629629627</v>
      </c>
      <c r="AG3620" s="2">
        <f t="shared" si="512"/>
        <v>0.70833333333333326</v>
      </c>
      <c r="AH3620" t="s">
        <v>27</v>
      </c>
    </row>
    <row r="3621" spans="1:34" x14ac:dyDescent="0.2">
      <c r="A3621">
        <v>825934</v>
      </c>
      <c r="B3621" t="s">
        <v>20</v>
      </c>
      <c r="C3621" t="s">
        <v>28</v>
      </c>
      <c r="D3621" t="s">
        <v>22</v>
      </c>
      <c r="E3621">
        <v>53208</v>
      </c>
      <c r="F3621" t="s">
        <v>23</v>
      </c>
      <c r="G3621" t="s">
        <v>24</v>
      </c>
      <c r="H3621">
        <v>11142</v>
      </c>
      <c r="I3621" t="s">
        <v>56</v>
      </c>
      <c r="J3621">
        <f>VLOOKUP(I3621,[1]Key!$A$1:$C$72,2,FALSE)</f>
        <v>43.059550000000002</v>
      </c>
      <c r="K3621">
        <f>VLOOKUP(I3621,[1]Key!$A$1:$C$72,3,FALSE)</f>
        <v>-88.008840000000006</v>
      </c>
      <c r="L3621" t="s">
        <v>55</v>
      </c>
      <c r="M3621">
        <f>VLOOKUP(L3621,[1]Key!$A$1:$C$72,2,FALSE)</f>
        <v>43.060839999999999</v>
      </c>
      <c r="N3621">
        <f>VLOOKUP(L3621,[1]Key!$A$1:$C$72,3,FALSE)</f>
        <v>-88.001940000000005</v>
      </c>
      <c r="O3621">
        <v>4</v>
      </c>
      <c r="P3621">
        <v>0</v>
      </c>
      <c r="Q3621">
        <v>0.6</v>
      </c>
      <c r="R3621">
        <v>0.6</v>
      </c>
      <c r="S3621">
        <v>24</v>
      </c>
      <c r="T3621">
        <f t="shared" si="504"/>
        <v>-1</v>
      </c>
      <c r="U3621" s="1">
        <v>42792</v>
      </c>
      <c r="V3621" s="13">
        <f t="shared" si="505"/>
        <v>42767</v>
      </c>
      <c r="W3621" s="14">
        <f t="shared" si="506"/>
        <v>42792</v>
      </c>
      <c r="X3621" s="1" t="str">
        <f t="shared" si="507"/>
        <v>Sunday</v>
      </c>
      <c r="Y3621" s="2">
        <v>0.85315972222222225</v>
      </c>
      <c r="Z3621" s="2">
        <f t="shared" si="508"/>
        <v>0.83333333333333326</v>
      </c>
      <c r="AA3621">
        <f>1</f>
        <v>1</v>
      </c>
      <c r="AB3621" s="1">
        <v>42792</v>
      </c>
      <c r="AC3621" s="13">
        <f t="shared" si="509"/>
        <v>42767</v>
      </c>
      <c r="AD3621" s="14">
        <f t="shared" si="510"/>
        <v>42792</v>
      </c>
      <c r="AE3621" s="1" t="str">
        <f t="shared" si="511"/>
        <v>Sunday</v>
      </c>
      <c r="AF3621" s="2">
        <v>0.85575231481481484</v>
      </c>
      <c r="AG3621" s="2">
        <f t="shared" si="512"/>
        <v>0.875</v>
      </c>
      <c r="AH3621" t="s">
        <v>27</v>
      </c>
    </row>
    <row r="3622" spans="1:34" x14ac:dyDescent="0.2">
      <c r="A3622">
        <v>1357250</v>
      </c>
      <c r="B3622" t="s">
        <v>20</v>
      </c>
      <c r="C3622" t="s">
        <v>28</v>
      </c>
      <c r="D3622" t="s">
        <v>22</v>
      </c>
      <c r="E3622">
        <v>53202</v>
      </c>
      <c r="F3622" t="s">
        <v>23</v>
      </c>
      <c r="G3622" t="s">
        <v>24</v>
      </c>
      <c r="H3622">
        <v>16</v>
      </c>
      <c r="I3622" t="s">
        <v>69</v>
      </c>
      <c r="J3622">
        <f>VLOOKUP(I3622,[1]Key!$A$1:$C$72,2,FALSE)</f>
        <v>43.048200000000001</v>
      </c>
      <c r="K3622">
        <f>VLOOKUP(I3622,[1]Key!$A$1:$C$72,3,FALSE)</f>
        <v>-87.900859999999994</v>
      </c>
      <c r="L3622" t="s">
        <v>43</v>
      </c>
      <c r="M3622">
        <f>VLOOKUP(L3622,[1]Key!$A$1:$C$72,2,FALSE)</f>
        <v>43.03886</v>
      </c>
      <c r="N3622">
        <f>VLOOKUP(L3622,[1]Key!$A$1:$C$72,3,FALSE)</f>
        <v>-87.902720000000002</v>
      </c>
      <c r="O3622">
        <v>4</v>
      </c>
      <c r="P3622">
        <v>0</v>
      </c>
      <c r="Q3622">
        <v>0.6</v>
      </c>
      <c r="R3622">
        <v>0.6</v>
      </c>
      <c r="S3622">
        <v>24</v>
      </c>
      <c r="T3622">
        <f t="shared" si="504"/>
        <v>-1</v>
      </c>
      <c r="U3622" s="1">
        <v>42793</v>
      </c>
      <c r="V3622" s="13">
        <f t="shared" si="505"/>
        <v>42767</v>
      </c>
      <c r="W3622" s="14">
        <f t="shared" si="506"/>
        <v>42793</v>
      </c>
      <c r="X3622" s="1" t="str">
        <f t="shared" si="507"/>
        <v>Monday</v>
      </c>
      <c r="Y3622" s="2">
        <v>0.30780092592592595</v>
      </c>
      <c r="Z3622" s="2">
        <f t="shared" si="508"/>
        <v>0.29166666666666663</v>
      </c>
      <c r="AA3622">
        <f>1</f>
        <v>1</v>
      </c>
      <c r="AB3622" s="1">
        <v>42793</v>
      </c>
      <c r="AC3622" s="13">
        <f t="shared" si="509"/>
        <v>42767</v>
      </c>
      <c r="AD3622" s="14">
        <f t="shared" si="510"/>
        <v>42793</v>
      </c>
      <c r="AE3622" s="1" t="str">
        <f t="shared" si="511"/>
        <v>Monday</v>
      </c>
      <c r="AF3622" s="2">
        <v>0.31103009259259257</v>
      </c>
      <c r="AG3622" s="2">
        <f t="shared" si="512"/>
        <v>0.29166666666666663</v>
      </c>
      <c r="AH3622" t="s">
        <v>27</v>
      </c>
    </row>
    <row r="3623" spans="1:34" x14ac:dyDescent="0.2">
      <c r="A3623">
        <v>550946</v>
      </c>
      <c r="B3623" t="s">
        <v>20</v>
      </c>
      <c r="C3623" t="s">
        <v>28</v>
      </c>
      <c r="D3623" t="s">
        <v>22</v>
      </c>
      <c r="E3623">
        <v>53202</v>
      </c>
      <c r="F3623" t="s">
        <v>23</v>
      </c>
      <c r="G3623" t="s">
        <v>24</v>
      </c>
      <c r="H3623">
        <v>175</v>
      </c>
      <c r="I3623" t="s">
        <v>33</v>
      </c>
      <c r="J3623">
        <f>VLOOKUP(I3623,[1]Key!$A$1:$C$72,2,FALSE)</f>
        <v>43.034619999999997</v>
      </c>
      <c r="K3623">
        <f>VLOOKUP(I3623,[1]Key!$A$1:$C$72,3,FALSE)</f>
        <v>-87.917500000000004</v>
      </c>
      <c r="L3623" t="s">
        <v>31</v>
      </c>
      <c r="M3623">
        <f>VLOOKUP(L3623,[1]Key!$A$1:$C$72,2,FALSE)</f>
        <v>43.03519</v>
      </c>
      <c r="N3623">
        <f>VLOOKUP(L3623,[1]Key!$A$1:$C$72,3,FALSE)</f>
        <v>-87.907390000000007</v>
      </c>
      <c r="O3623">
        <v>3</v>
      </c>
      <c r="P3623">
        <v>0</v>
      </c>
      <c r="Q3623">
        <v>0.5</v>
      </c>
      <c r="R3623">
        <v>0.4</v>
      </c>
      <c r="S3623">
        <v>18</v>
      </c>
      <c r="T3623">
        <f t="shared" si="504"/>
        <v>-1</v>
      </c>
      <c r="U3623" s="1">
        <v>42793</v>
      </c>
      <c r="V3623" s="13">
        <f t="shared" si="505"/>
        <v>42767</v>
      </c>
      <c r="W3623" s="14">
        <f t="shared" si="506"/>
        <v>42793</v>
      </c>
      <c r="X3623" s="1" t="str">
        <f t="shared" si="507"/>
        <v>Monday</v>
      </c>
      <c r="Y3623" s="2">
        <v>0.52238425925925924</v>
      </c>
      <c r="Z3623" s="2">
        <f t="shared" si="508"/>
        <v>0.54166666666666663</v>
      </c>
      <c r="AA3623">
        <f>1</f>
        <v>1</v>
      </c>
      <c r="AB3623" s="1">
        <v>42793</v>
      </c>
      <c r="AC3623" s="13">
        <f t="shared" si="509"/>
        <v>42767</v>
      </c>
      <c r="AD3623" s="14">
        <f t="shared" si="510"/>
        <v>42793</v>
      </c>
      <c r="AE3623" s="1" t="str">
        <f t="shared" si="511"/>
        <v>Monday</v>
      </c>
      <c r="AF3623" s="2">
        <v>0.52465277777777775</v>
      </c>
      <c r="AG3623" s="2">
        <f t="shared" si="512"/>
        <v>0.54166666666666663</v>
      </c>
      <c r="AH3623" t="s">
        <v>27</v>
      </c>
    </row>
    <row r="3624" spans="1:34" x14ac:dyDescent="0.2">
      <c r="A3624">
        <v>1257700</v>
      </c>
      <c r="B3624" t="s">
        <v>20</v>
      </c>
      <c r="C3624" t="s">
        <v>28</v>
      </c>
      <c r="D3624" t="s">
        <v>22</v>
      </c>
      <c r="E3624">
        <v>53202</v>
      </c>
      <c r="F3624" t="s">
        <v>23</v>
      </c>
      <c r="G3624" t="s">
        <v>24</v>
      </c>
      <c r="H3624">
        <v>5428</v>
      </c>
      <c r="I3624" t="s">
        <v>44</v>
      </c>
      <c r="J3624">
        <f>VLOOKUP(I3624,[1]Key!$A$1:$C$72,2,FALSE)</f>
        <v>43.045712999999999</v>
      </c>
      <c r="K3624">
        <f>VLOOKUP(I3624,[1]Key!$A$1:$C$72,3,FALSE)</f>
        <v>-87.899756999999994</v>
      </c>
      <c r="L3624" t="s">
        <v>69</v>
      </c>
      <c r="M3624">
        <f>VLOOKUP(L3624,[1]Key!$A$1:$C$72,2,FALSE)</f>
        <v>43.048200000000001</v>
      </c>
      <c r="N3624">
        <f>VLOOKUP(L3624,[1]Key!$A$1:$C$72,3,FALSE)</f>
        <v>-87.900859999999994</v>
      </c>
      <c r="O3624">
        <v>8</v>
      </c>
      <c r="P3624">
        <v>0</v>
      </c>
      <c r="Q3624">
        <v>1.2</v>
      </c>
      <c r="R3624">
        <v>1.1000000000000001</v>
      </c>
      <c r="S3624">
        <v>48</v>
      </c>
      <c r="T3624">
        <f t="shared" si="504"/>
        <v>-1</v>
      </c>
      <c r="U3624" s="1">
        <v>42793</v>
      </c>
      <c r="V3624" s="13">
        <f t="shared" si="505"/>
        <v>42767</v>
      </c>
      <c r="W3624" s="14">
        <f t="shared" si="506"/>
        <v>42793</v>
      </c>
      <c r="X3624" s="1" t="str">
        <f t="shared" si="507"/>
        <v>Monday</v>
      </c>
      <c r="Y3624" s="2">
        <v>0.69859953703703714</v>
      </c>
      <c r="Z3624" s="2">
        <f t="shared" si="508"/>
        <v>0.70833333333333326</v>
      </c>
      <c r="AA3624">
        <f>1</f>
        <v>1</v>
      </c>
      <c r="AB3624" s="1">
        <v>42793</v>
      </c>
      <c r="AC3624" s="13">
        <f t="shared" si="509"/>
        <v>42767</v>
      </c>
      <c r="AD3624" s="14">
        <f t="shared" si="510"/>
        <v>42793</v>
      </c>
      <c r="AE3624" s="1" t="str">
        <f t="shared" si="511"/>
        <v>Monday</v>
      </c>
      <c r="AF3624" s="2">
        <v>0.70349537037037047</v>
      </c>
      <c r="AG3624" s="2">
        <f t="shared" si="512"/>
        <v>0.70833333333333326</v>
      </c>
      <c r="AH3624" t="s">
        <v>27</v>
      </c>
    </row>
    <row r="3625" spans="1:34" x14ac:dyDescent="0.2">
      <c r="A3625">
        <v>825934</v>
      </c>
      <c r="B3625" t="s">
        <v>20</v>
      </c>
      <c r="C3625" t="s">
        <v>28</v>
      </c>
      <c r="D3625" t="s">
        <v>22</v>
      </c>
      <c r="E3625">
        <v>53208</v>
      </c>
      <c r="F3625" t="s">
        <v>23</v>
      </c>
      <c r="G3625" t="s">
        <v>24</v>
      </c>
      <c r="H3625">
        <v>135</v>
      </c>
      <c r="I3625" t="s">
        <v>41</v>
      </c>
      <c r="J3625">
        <f>VLOOKUP(I3625,[1]Key!$A$1:$C$72,2,FALSE)</f>
        <v>43.04824</v>
      </c>
      <c r="K3625">
        <f>VLOOKUP(I3625,[1]Key!$A$1:$C$72,3,FALSE)</f>
        <v>-87.904970000000006</v>
      </c>
      <c r="L3625" t="s">
        <v>29</v>
      </c>
      <c r="M3625">
        <f>VLOOKUP(L3625,[1]Key!$A$1:$C$72,2,FALSE)</f>
        <v>43.042490000000001</v>
      </c>
      <c r="N3625">
        <f>VLOOKUP(L3625,[1]Key!$A$1:$C$72,3,FALSE)</f>
        <v>-87.909959999999998</v>
      </c>
      <c r="O3625">
        <v>10</v>
      </c>
      <c r="P3625">
        <v>0</v>
      </c>
      <c r="Q3625">
        <v>1.5</v>
      </c>
      <c r="R3625">
        <v>1.4</v>
      </c>
      <c r="S3625">
        <v>60</v>
      </c>
      <c r="T3625">
        <f t="shared" si="504"/>
        <v>-1</v>
      </c>
      <c r="U3625" s="1">
        <v>42794</v>
      </c>
      <c r="V3625" s="13">
        <f t="shared" si="505"/>
        <v>42767</v>
      </c>
      <c r="W3625" s="14">
        <f t="shared" si="506"/>
        <v>42794</v>
      </c>
      <c r="X3625" s="1" t="str">
        <f t="shared" si="507"/>
        <v>Tuesday</v>
      </c>
      <c r="Y3625" s="2">
        <v>0.30747685185185186</v>
      </c>
      <c r="Z3625" s="2">
        <f t="shared" si="508"/>
        <v>0.29166666666666663</v>
      </c>
      <c r="AA3625">
        <f>1</f>
        <v>1</v>
      </c>
      <c r="AB3625" s="1">
        <v>42794</v>
      </c>
      <c r="AC3625" s="13">
        <f t="shared" si="509"/>
        <v>42767</v>
      </c>
      <c r="AD3625" s="14">
        <f t="shared" si="510"/>
        <v>42794</v>
      </c>
      <c r="AE3625" s="1" t="str">
        <f t="shared" si="511"/>
        <v>Tuesday</v>
      </c>
      <c r="AF3625" s="2">
        <v>0.31434027777777779</v>
      </c>
      <c r="AG3625" s="2">
        <f t="shared" si="512"/>
        <v>0.33333333333333331</v>
      </c>
      <c r="AH3625" t="s">
        <v>27</v>
      </c>
    </row>
    <row r="3626" spans="1:34" x14ac:dyDescent="0.2">
      <c r="A3626">
        <v>783916</v>
      </c>
      <c r="B3626" t="s">
        <v>20</v>
      </c>
      <c r="C3626" t="s">
        <v>53</v>
      </c>
      <c r="D3626" t="s">
        <v>46</v>
      </c>
      <c r="E3626">
        <v>60618</v>
      </c>
      <c r="F3626" t="s">
        <v>23</v>
      </c>
      <c r="G3626" t="s">
        <v>24</v>
      </c>
      <c r="H3626">
        <v>961</v>
      </c>
      <c r="I3626" t="s">
        <v>33</v>
      </c>
      <c r="J3626">
        <f>VLOOKUP(I3626,[1]Key!$A$1:$C$72,2,FALSE)</f>
        <v>43.034619999999997</v>
      </c>
      <c r="K3626">
        <f>VLOOKUP(I3626,[1]Key!$A$1:$C$72,3,FALSE)</f>
        <v>-87.917500000000004</v>
      </c>
      <c r="L3626" t="s">
        <v>43</v>
      </c>
      <c r="M3626">
        <f>VLOOKUP(L3626,[1]Key!$A$1:$C$72,2,FALSE)</f>
        <v>43.03886</v>
      </c>
      <c r="N3626">
        <f>VLOOKUP(L3626,[1]Key!$A$1:$C$72,3,FALSE)</f>
        <v>-87.902720000000002</v>
      </c>
      <c r="O3626">
        <v>9</v>
      </c>
      <c r="P3626">
        <v>0</v>
      </c>
      <c r="Q3626">
        <v>1.4</v>
      </c>
      <c r="R3626">
        <v>1.3</v>
      </c>
      <c r="S3626">
        <v>54</v>
      </c>
      <c r="T3626">
        <f t="shared" si="504"/>
        <v>-1</v>
      </c>
      <c r="U3626" s="1">
        <v>42794</v>
      </c>
      <c r="V3626" s="13">
        <f t="shared" si="505"/>
        <v>42767</v>
      </c>
      <c r="W3626" s="14">
        <f t="shared" si="506"/>
        <v>42794</v>
      </c>
      <c r="X3626" s="1" t="str">
        <f t="shared" si="507"/>
        <v>Tuesday</v>
      </c>
      <c r="Y3626" s="2">
        <v>0.31922453703703701</v>
      </c>
      <c r="Z3626" s="2">
        <f t="shared" si="508"/>
        <v>0.33333333333333331</v>
      </c>
      <c r="AA3626">
        <f>1</f>
        <v>1</v>
      </c>
      <c r="AB3626" s="1">
        <v>42794</v>
      </c>
      <c r="AC3626" s="13">
        <f t="shared" si="509"/>
        <v>42767</v>
      </c>
      <c r="AD3626" s="14">
        <f t="shared" si="510"/>
        <v>42794</v>
      </c>
      <c r="AE3626" s="1" t="str">
        <f t="shared" si="511"/>
        <v>Tuesday</v>
      </c>
      <c r="AF3626" s="2">
        <v>0.32557870370370373</v>
      </c>
      <c r="AG3626" s="2">
        <f t="shared" si="512"/>
        <v>0.33333333333333331</v>
      </c>
      <c r="AH3626" t="s">
        <v>27</v>
      </c>
    </row>
    <row r="3627" spans="1:34" x14ac:dyDescent="0.2">
      <c r="A3627">
        <v>783916</v>
      </c>
      <c r="B3627" t="s">
        <v>20</v>
      </c>
      <c r="C3627" t="s">
        <v>53</v>
      </c>
      <c r="D3627" t="s">
        <v>46</v>
      </c>
      <c r="E3627">
        <v>60618</v>
      </c>
      <c r="F3627" t="s">
        <v>23</v>
      </c>
      <c r="G3627" t="s">
        <v>24</v>
      </c>
      <c r="H3627">
        <v>961</v>
      </c>
      <c r="I3627" t="s">
        <v>43</v>
      </c>
      <c r="J3627">
        <f>VLOOKUP(I3627,[1]Key!$A$1:$C$72,2,FALSE)</f>
        <v>43.03886</v>
      </c>
      <c r="K3627">
        <f>VLOOKUP(I3627,[1]Key!$A$1:$C$72,3,FALSE)</f>
        <v>-87.902720000000002</v>
      </c>
      <c r="L3627" t="s">
        <v>32</v>
      </c>
      <c r="M3627">
        <f>VLOOKUP(L3627,[1]Key!$A$1:$C$72,2,FALSE)</f>
        <v>43.038719999999998</v>
      </c>
      <c r="N3627">
        <f>VLOOKUP(L3627,[1]Key!$A$1:$C$72,3,FALSE)</f>
        <v>-87.905339999999995</v>
      </c>
      <c r="O3627">
        <v>1</v>
      </c>
      <c r="P3627">
        <v>0</v>
      </c>
      <c r="Q3627">
        <v>0.2</v>
      </c>
      <c r="R3627">
        <v>0.1</v>
      </c>
      <c r="S3627">
        <v>6</v>
      </c>
      <c r="T3627">
        <f t="shared" si="504"/>
        <v>-1</v>
      </c>
      <c r="U3627" s="1">
        <v>42794</v>
      </c>
      <c r="V3627" s="13">
        <f t="shared" si="505"/>
        <v>42767</v>
      </c>
      <c r="W3627" s="14">
        <f t="shared" si="506"/>
        <v>42794</v>
      </c>
      <c r="X3627" s="1" t="str">
        <f t="shared" si="507"/>
        <v>Tuesday</v>
      </c>
      <c r="Y3627" s="2">
        <v>0.36427083333333332</v>
      </c>
      <c r="Z3627" s="2">
        <f t="shared" si="508"/>
        <v>0.375</v>
      </c>
      <c r="AA3627">
        <f>1</f>
        <v>1</v>
      </c>
      <c r="AB3627" s="1">
        <v>42794</v>
      </c>
      <c r="AC3627" s="13">
        <f t="shared" si="509"/>
        <v>42767</v>
      </c>
      <c r="AD3627" s="14">
        <f t="shared" si="510"/>
        <v>42794</v>
      </c>
      <c r="AE3627" s="1" t="str">
        <f t="shared" si="511"/>
        <v>Tuesday</v>
      </c>
      <c r="AF3627" s="2">
        <v>0.36518518518518522</v>
      </c>
      <c r="AG3627" s="2">
        <f t="shared" si="512"/>
        <v>0.375</v>
      </c>
      <c r="AH3627" t="s">
        <v>27</v>
      </c>
    </row>
    <row r="3628" spans="1:34" x14ac:dyDescent="0.2">
      <c r="A3628">
        <v>1351368</v>
      </c>
      <c r="B3628" t="s">
        <v>20</v>
      </c>
      <c r="C3628" t="s">
        <v>28</v>
      </c>
      <c r="D3628" t="s">
        <v>22</v>
      </c>
      <c r="E3628">
        <v>53202</v>
      </c>
      <c r="F3628" t="s">
        <v>23</v>
      </c>
      <c r="G3628" t="s">
        <v>24</v>
      </c>
      <c r="H3628">
        <v>11135</v>
      </c>
      <c r="I3628" t="s">
        <v>61</v>
      </c>
      <c r="J3628">
        <f>VLOOKUP(I3628,[1]Key!$A$1:$C$72,2,FALSE)</f>
        <v>43.058619999999998</v>
      </c>
      <c r="K3628">
        <f>VLOOKUP(I3628,[1]Key!$A$1:$C$72,3,FALSE)</f>
        <v>-87.885319999999993</v>
      </c>
      <c r="L3628" t="s">
        <v>70</v>
      </c>
      <c r="M3628">
        <f>VLOOKUP(L3628,[1]Key!$A$1:$C$72,2,FALSE)</f>
        <v>43.053040000000003</v>
      </c>
      <c r="N3628">
        <f>VLOOKUP(L3628,[1]Key!$A$1:$C$72,3,FALSE)</f>
        <v>-87.897660000000002</v>
      </c>
      <c r="O3628">
        <v>15</v>
      </c>
      <c r="P3628">
        <v>0</v>
      </c>
      <c r="Q3628">
        <v>2.2999999999999998</v>
      </c>
      <c r="R3628">
        <v>2.1</v>
      </c>
      <c r="S3628">
        <v>90</v>
      </c>
      <c r="T3628">
        <f t="shared" si="504"/>
        <v>-1</v>
      </c>
      <c r="U3628" s="1">
        <v>42794</v>
      </c>
      <c r="V3628" s="13">
        <f t="shared" si="505"/>
        <v>42767</v>
      </c>
      <c r="W3628" s="14">
        <f t="shared" si="506"/>
        <v>42794</v>
      </c>
      <c r="X3628" s="1" t="str">
        <f t="shared" si="507"/>
        <v>Tuesday</v>
      </c>
      <c r="Y3628" s="2">
        <v>0.49712962962962964</v>
      </c>
      <c r="Z3628" s="2">
        <f t="shared" si="508"/>
        <v>0.5</v>
      </c>
      <c r="AA3628">
        <f>1</f>
        <v>1</v>
      </c>
      <c r="AB3628" s="1">
        <v>42794</v>
      </c>
      <c r="AC3628" s="13">
        <f t="shared" si="509"/>
        <v>42767</v>
      </c>
      <c r="AD3628" s="14">
        <f t="shared" si="510"/>
        <v>42794</v>
      </c>
      <c r="AE3628" s="1" t="str">
        <f t="shared" si="511"/>
        <v>Tuesday</v>
      </c>
      <c r="AF3628" s="2">
        <v>0.50696759259259261</v>
      </c>
      <c r="AG3628" s="2">
        <f t="shared" si="512"/>
        <v>0.5</v>
      </c>
      <c r="AH3628" t="s">
        <v>27</v>
      </c>
    </row>
    <row r="3629" spans="1:34" x14ac:dyDescent="0.2">
      <c r="A3629">
        <v>1135547</v>
      </c>
      <c r="B3629" t="s">
        <v>20</v>
      </c>
      <c r="C3629" t="s">
        <v>28</v>
      </c>
      <c r="D3629" t="s">
        <v>22</v>
      </c>
      <c r="E3629">
        <v>53202</v>
      </c>
      <c r="F3629" t="s">
        <v>23</v>
      </c>
      <c r="G3629" t="s">
        <v>24</v>
      </c>
      <c r="H3629">
        <v>11107</v>
      </c>
      <c r="I3629" t="s">
        <v>41</v>
      </c>
      <c r="J3629">
        <f>VLOOKUP(I3629,[1]Key!$A$1:$C$72,2,FALSE)</f>
        <v>43.04824</v>
      </c>
      <c r="K3629">
        <f>VLOOKUP(I3629,[1]Key!$A$1:$C$72,3,FALSE)</f>
        <v>-87.904970000000006</v>
      </c>
      <c r="L3629" t="s">
        <v>31</v>
      </c>
      <c r="M3629">
        <f>VLOOKUP(L3629,[1]Key!$A$1:$C$72,2,FALSE)</f>
        <v>43.03519</v>
      </c>
      <c r="N3629">
        <f>VLOOKUP(L3629,[1]Key!$A$1:$C$72,3,FALSE)</f>
        <v>-87.907390000000007</v>
      </c>
      <c r="O3629">
        <v>58</v>
      </c>
      <c r="P3629">
        <v>0</v>
      </c>
      <c r="Q3629">
        <v>8.6999999999999993</v>
      </c>
      <c r="R3629">
        <v>8.3000000000000007</v>
      </c>
      <c r="S3629">
        <v>348</v>
      </c>
      <c r="T3629">
        <f t="shared" si="504"/>
        <v>-1</v>
      </c>
      <c r="U3629" s="1">
        <v>42794</v>
      </c>
      <c r="V3629" s="13">
        <f t="shared" si="505"/>
        <v>42767</v>
      </c>
      <c r="W3629" s="14">
        <f t="shared" si="506"/>
        <v>42794</v>
      </c>
      <c r="X3629" s="1" t="str">
        <f t="shared" si="507"/>
        <v>Tuesday</v>
      </c>
      <c r="Y3629" s="2">
        <v>0.62103009259259256</v>
      </c>
      <c r="Z3629" s="2">
        <f t="shared" si="508"/>
        <v>0.625</v>
      </c>
      <c r="AA3629">
        <f>1</f>
        <v>1</v>
      </c>
      <c r="AB3629" s="1">
        <v>42794</v>
      </c>
      <c r="AC3629" s="13">
        <f t="shared" si="509"/>
        <v>42767</v>
      </c>
      <c r="AD3629" s="14">
        <f t="shared" si="510"/>
        <v>42794</v>
      </c>
      <c r="AE3629" s="1" t="str">
        <f t="shared" si="511"/>
        <v>Tuesday</v>
      </c>
      <c r="AF3629" s="2">
        <v>0.66148148148148145</v>
      </c>
      <c r="AG3629" s="2">
        <f t="shared" si="512"/>
        <v>0.66666666666666663</v>
      </c>
      <c r="AH3629" t="s">
        <v>27</v>
      </c>
    </row>
    <row r="3630" spans="1:34" x14ac:dyDescent="0.2">
      <c r="A3630">
        <v>1251108</v>
      </c>
      <c r="B3630" t="s">
        <v>20</v>
      </c>
      <c r="C3630" t="s">
        <v>110</v>
      </c>
      <c r="D3630" t="s">
        <v>22</v>
      </c>
      <c r="E3630">
        <v>54913</v>
      </c>
      <c r="F3630" t="s">
        <v>23</v>
      </c>
      <c r="G3630" t="s">
        <v>97</v>
      </c>
      <c r="H3630">
        <v>5476</v>
      </c>
      <c r="I3630" t="s">
        <v>60</v>
      </c>
      <c r="J3630">
        <f>VLOOKUP(I3630,[1]Key!$A$1:$C$72,2,FALSE)</f>
        <v>43.066893999999998</v>
      </c>
      <c r="K3630">
        <f>VLOOKUP(I3630,[1]Key!$A$1:$C$72,3,FALSE)</f>
        <v>-87.877936000000005</v>
      </c>
      <c r="L3630" t="s">
        <v>87</v>
      </c>
      <c r="M3630">
        <f>VLOOKUP(L3630,[1]Key!$A$1:$C$72,2,FALSE)</f>
        <v>43.077359999999999</v>
      </c>
      <c r="N3630">
        <f>VLOOKUP(L3630,[1]Key!$A$1:$C$72,3,FALSE)</f>
        <v>-87.880769999999998</v>
      </c>
      <c r="O3630">
        <v>7</v>
      </c>
      <c r="P3630">
        <v>0</v>
      </c>
      <c r="Q3630">
        <v>1.1000000000000001</v>
      </c>
      <c r="R3630">
        <v>1</v>
      </c>
      <c r="S3630">
        <v>42</v>
      </c>
      <c r="T3630">
        <f t="shared" si="504"/>
        <v>-1</v>
      </c>
      <c r="U3630" s="1">
        <v>42794</v>
      </c>
      <c r="V3630" s="13">
        <f t="shared" si="505"/>
        <v>42767</v>
      </c>
      <c r="W3630" s="14">
        <f t="shared" si="506"/>
        <v>42794</v>
      </c>
      <c r="X3630" s="1" t="str">
        <f t="shared" si="507"/>
        <v>Tuesday</v>
      </c>
      <c r="Y3630" s="2">
        <v>0.6821180555555556</v>
      </c>
      <c r="Z3630" s="2">
        <f t="shared" si="508"/>
        <v>0.66666666666666663</v>
      </c>
      <c r="AA3630">
        <f>1</f>
        <v>1</v>
      </c>
      <c r="AB3630" s="1">
        <v>42794</v>
      </c>
      <c r="AC3630" s="13">
        <f t="shared" si="509"/>
        <v>42767</v>
      </c>
      <c r="AD3630" s="14">
        <f t="shared" si="510"/>
        <v>42794</v>
      </c>
      <c r="AE3630" s="1" t="str">
        <f t="shared" si="511"/>
        <v>Tuesday</v>
      </c>
      <c r="AF3630" s="2">
        <v>0.68682870370370364</v>
      </c>
      <c r="AG3630" s="2">
        <f t="shared" si="512"/>
        <v>0.66666666666666663</v>
      </c>
      <c r="AH3630" t="s">
        <v>27</v>
      </c>
    </row>
    <row r="3631" spans="1:34" x14ac:dyDescent="0.2">
      <c r="A3631">
        <v>1151083</v>
      </c>
      <c r="B3631" t="s">
        <v>20</v>
      </c>
      <c r="C3631" t="s">
        <v>28</v>
      </c>
      <c r="D3631" t="s">
        <v>22</v>
      </c>
      <c r="E3631">
        <v>53202</v>
      </c>
      <c r="F3631" t="s">
        <v>23</v>
      </c>
      <c r="G3631" t="s">
        <v>97</v>
      </c>
      <c r="H3631">
        <v>46</v>
      </c>
      <c r="I3631" t="s">
        <v>73</v>
      </c>
      <c r="J3631">
        <f>VLOOKUP(I3631,[1]Key!$A$1:$C$72,2,FALSE)</f>
        <v>43.040349999999997</v>
      </c>
      <c r="K3631">
        <f>VLOOKUP(I3631,[1]Key!$A$1:$C$72,3,FALSE)</f>
        <v>-87.920760000000001</v>
      </c>
      <c r="L3631" t="s">
        <v>41</v>
      </c>
      <c r="M3631">
        <f>VLOOKUP(L3631,[1]Key!$A$1:$C$72,2,FALSE)</f>
        <v>43.04824</v>
      </c>
      <c r="N3631">
        <f>VLOOKUP(L3631,[1]Key!$A$1:$C$72,3,FALSE)</f>
        <v>-87.904970000000006</v>
      </c>
      <c r="O3631">
        <v>10</v>
      </c>
      <c r="P3631">
        <v>0</v>
      </c>
      <c r="Q3631">
        <v>1.5</v>
      </c>
      <c r="R3631">
        <v>1.4</v>
      </c>
      <c r="S3631">
        <v>60</v>
      </c>
      <c r="T3631">
        <f t="shared" si="504"/>
        <v>-1</v>
      </c>
      <c r="U3631" s="1">
        <v>42794</v>
      </c>
      <c r="V3631" s="13">
        <f t="shared" si="505"/>
        <v>42767</v>
      </c>
      <c r="W3631" s="14">
        <f t="shared" si="506"/>
        <v>42794</v>
      </c>
      <c r="X3631" s="1" t="str">
        <f t="shared" si="507"/>
        <v>Tuesday</v>
      </c>
      <c r="Y3631" s="2">
        <v>0.69019675925925927</v>
      </c>
      <c r="Z3631" s="2">
        <f t="shared" si="508"/>
        <v>0.70833333333333326</v>
      </c>
      <c r="AA3631">
        <f>1</f>
        <v>1</v>
      </c>
      <c r="AB3631" s="1">
        <v>42794</v>
      </c>
      <c r="AC3631" s="13">
        <f t="shared" si="509"/>
        <v>42767</v>
      </c>
      <c r="AD3631" s="14">
        <f t="shared" si="510"/>
        <v>42794</v>
      </c>
      <c r="AE3631" s="1" t="str">
        <f t="shared" si="511"/>
        <v>Tuesday</v>
      </c>
      <c r="AF3631" s="2">
        <v>0.69670138888888899</v>
      </c>
      <c r="AG3631" s="2">
        <f t="shared" si="512"/>
        <v>0.70833333333333326</v>
      </c>
      <c r="AH3631" t="s">
        <v>27</v>
      </c>
    </row>
    <row r="3632" spans="1:34" x14ac:dyDescent="0.2">
      <c r="A3632">
        <v>1298099</v>
      </c>
      <c r="B3632" t="s">
        <v>20</v>
      </c>
      <c r="C3632" t="s">
        <v>28</v>
      </c>
      <c r="D3632" t="s">
        <v>22</v>
      </c>
      <c r="E3632">
        <v>53233</v>
      </c>
      <c r="F3632" t="s">
        <v>23</v>
      </c>
      <c r="G3632" t="s">
        <v>24</v>
      </c>
      <c r="H3632">
        <v>2</v>
      </c>
      <c r="I3632" t="s">
        <v>67</v>
      </c>
      <c r="J3632">
        <f>VLOOKUP(I3632,[1]Key!$A$1:$C$72,2,FALSE)</f>
        <v>43.074890000000003</v>
      </c>
      <c r="K3632">
        <f>VLOOKUP(I3632,[1]Key!$A$1:$C$72,3,FALSE)</f>
        <v>-87.882810000000006</v>
      </c>
      <c r="L3632" t="s">
        <v>36</v>
      </c>
      <c r="M3632">
        <f>VLOOKUP(L3632,[1]Key!$A$1:$C$72,2,FALSE)</f>
        <v>43.038580000000003</v>
      </c>
      <c r="N3632">
        <f>VLOOKUP(L3632,[1]Key!$A$1:$C$72,3,FALSE)</f>
        <v>-87.90934</v>
      </c>
      <c r="O3632">
        <v>19</v>
      </c>
      <c r="P3632">
        <v>0</v>
      </c>
      <c r="Q3632">
        <v>2.9</v>
      </c>
      <c r="R3632">
        <v>2.7</v>
      </c>
      <c r="S3632">
        <v>114</v>
      </c>
      <c r="T3632">
        <f t="shared" si="504"/>
        <v>-1</v>
      </c>
      <c r="U3632" s="1">
        <v>42794</v>
      </c>
      <c r="V3632" s="13">
        <f t="shared" si="505"/>
        <v>42767</v>
      </c>
      <c r="W3632" s="14">
        <f t="shared" si="506"/>
        <v>42794</v>
      </c>
      <c r="X3632" s="1" t="str">
        <f t="shared" si="507"/>
        <v>Tuesday</v>
      </c>
      <c r="Y3632" s="2">
        <v>0.73054398148148147</v>
      </c>
      <c r="Z3632" s="2">
        <f t="shared" si="508"/>
        <v>0.75</v>
      </c>
      <c r="AA3632">
        <f>1</f>
        <v>1</v>
      </c>
      <c r="AB3632" s="1">
        <v>42794</v>
      </c>
      <c r="AC3632" s="13">
        <f t="shared" si="509"/>
        <v>42767</v>
      </c>
      <c r="AD3632" s="14">
        <f t="shared" si="510"/>
        <v>42794</v>
      </c>
      <c r="AE3632" s="1" t="str">
        <f t="shared" si="511"/>
        <v>Tuesday</v>
      </c>
      <c r="AF3632" s="2">
        <v>0.74320601851851853</v>
      </c>
      <c r="AG3632" s="2">
        <f t="shared" si="512"/>
        <v>0.75</v>
      </c>
      <c r="AH3632" t="s">
        <v>27</v>
      </c>
    </row>
    <row r="3633" spans="1:34" x14ac:dyDescent="0.2">
      <c r="A3633">
        <v>550946</v>
      </c>
      <c r="B3633" t="s">
        <v>20</v>
      </c>
      <c r="C3633" t="s">
        <v>28</v>
      </c>
      <c r="D3633" t="s">
        <v>22</v>
      </c>
      <c r="E3633">
        <v>53202</v>
      </c>
      <c r="F3633" t="s">
        <v>23</v>
      </c>
      <c r="G3633" t="s">
        <v>24</v>
      </c>
      <c r="H3633">
        <v>11150</v>
      </c>
      <c r="I3633" t="s">
        <v>33</v>
      </c>
      <c r="J3633">
        <f>VLOOKUP(I3633,[1]Key!$A$1:$C$72,2,FALSE)</f>
        <v>43.034619999999997</v>
      </c>
      <c r="K3633">
        <f>VLOOKUP(I3633,[1]Key!$A$1:$C$72,3,FALSE)</f>
        <v>-87.917500000000004</v>
      </c>
      <c r="L3633" t="s">
        <v>31</v>
      </c>
      <c r="M3633">
        <f>VLOOKUP(L3633,[1]Key!$A$1:$C$72,2,FALSE)</f>
        <v>43.03519</v>
      </c>
      <c r="N3633">
        <f>VLOOKUP(L3633,[1]Key!$A$1:$C$72,3,FALSE)</f>
        <v>-87.907390000000007</v>
      </c>
      <c r="O3633">
        <v>5</v>
      </c>
      <c r="P3633">
        <v>0</v>
      </c>
      <c r="Q3633">
        <v>0.8</v>
      </c>
      <c r="R3633">
        <v>0.7</v>
      </c>
      <c r="S3633">
        <v>30</v>
      </c>
      <c r="T3633">
        <f t="shared" si="504"/>
        <v>-1</v>
      </c>
      <c r="U3633" s="1">
        <v>42794</v>
      </c>
      <c r="V3633" s="13">
        <f t="shared" si="505"/>
        <v>42767</v>
      </c>
      <c r="W3633" s="14">
        <f t="shared" si="506"/>
        <v>42794</v>
      </c>
      <c r="X3633" s="1" t="str">
        <f t="shared" si="507"/>
        <v>Tuesday</v>
      </c>
      <c r="Y3633" s="2">
        <v>0.7443749999999999</v>
      </c>
      <c r="Z3633" s="2">
        <f t="shared" si="508"/>
        <v>0.75</v>
      </c>
      <c r="AA3633">
        <f>1</f>
        <v>1</v>
      </c>
      <c r="AB3633" s="1">
        <v>42794</v>
      </c>
      <c r="AC3633" s="13">
        <f t="shared" si="509"/>
        <v>42767</v>
      </c>
      <c r="AD3633" s="14">
        <f t="shared" si="510"/>
        <v>42794</v>
      </c>
      <c r="AE3633" s="1" t="str">
        <f t="shared" si="511"/>
        <v>Tuesday</v>
      </c>
      <c r="AF3633" s="2">
        <v>0.74740740740740741</v>
      </c>
      <c r="AG3633" s="2">
        <f t="shared" si="512"/>
        <v>0.75</v>
      </c>
      <c r="AH3633" t="s">
        <v>27</v>
      </c>
    </row>
    <row r="3634" spans="1:34" x14ac:dyDescent="0.2">
      <c r="A3634">
        <v>1442430</v>
      </c>
      <c r="B3634" t="s">
        <v>20</v>
      </c>
      <c r="C3634" t="s">
        <v>28</v>
      </c>
      <c r="D3634" t="s">
        <v>22</v>
      </c>
      <c r="E3634">
        <v>53211</v>
      </c>
      <c r="F3634" t="s">
        <v>23</v>
      </c>
      <c r="G3634" t="s">
        <v>24</v>
      </c>
      <c r="H3634">
        <v>5519</v>
      </c>
      <c r="I3634" t="s">
        <v>67</v>
      </c>
      <c r="J3634">
        <f>VLOOKUP(I3634,[1]Key!$A$1:$C$72,2,FALSE)</f>
        <v>43.074890000000003</v>
      </c>
      <c r="K3634">
        <f>VLOOKUP(I3634,[1]Key!$A$1:$C$72,3,FALSE)</f>
        <v>-87.882810000000006</v>
      </c>
      <c r="L3634" t="s">
        <v>77</v>
      </c>
      <c r="M3634">
        <f>VLOOKUP(L3634,[1]Key!$A$1:$C$72,2,FALSE)</f>
        <v>43.074655999999997</v>
      </c>
      <c r="N3634">
        <f>VLOOKUP(L3634,[1]Key!$A$1:$C$72,3,FALSE)</f>
        <v>-87.889011999999994</v>
      </c>
      <c r="O3634">
        <v>3</v>
      </c>
      <c r="P3634">
        <v>0</v>
      </c>
      <c r="Q3634">
        <v>0.5</v>
      </c>
      <c r="R3634">
        <v>0.4</v>
      </c>
      <c r="S3634">
        <v>18</v>
      </c>
      <c r="T3634">
        <f t="shared" si="504"/>
        <v>-1</v>
      </c>
      <c r="U3634" s="1">
        <v>42794</v>
      </c>
      <c r="V3634" s="13">
        <f t="shared" si="505"/>
        <v>42767</v>
      </c>
      <c r="W3634" s="14">
        <f t="shared" si="506"/>
        <v>42794</v>
      </c>
      <c r="X3634" s="1" t="str">
        <f t="shared" si="507"/>
        <v>Tuesday</v>
      </c>
      <c r="Y3634" s="2">
        <v>0.78113425925925928</v>
      </c>
      <c r="Z3634" s="2">
        <f t="shared" si="508"/>
        <v>0.79166666666666663</v>
      </c>
      <c r="AA3634">
        <f>1</f>
        <v>1</v>
      </c>
      <c r="AB3634" s="1">
        <v>42794</v>
      </c>
      <c r="AC3634" s="13">
        <f t="shared" si="509"/>
        <v>42767</v>
      </c>
      <c r="AD3634" s="14">
        <f t="shared" si="510"/>
        <v>42794</v>
      </c>
      <c r="AE3634" s="1" t="str">
        <f t="shared" si="511"/>
        <v>Tuesday</v>
      </c>
      <c r="AF3634" s="2">
        <v>0.78312500000000007</v>
      </c>
      <c r="AG3634" s="2">
        <f t="shared" si="512"/>
        <v>0.79166666666666663</v>
      </c>
      <c r="AH3634" t="s">
        <v>27</v>
      </c>
    </row>
    <row r="3635" spans="1:34" x14ac:dyDescent="0.2">
      <c r="A3635">
        <v>1249964</v>
      </c>
      <c r="B3635" t="s">
        <v>20</v>
      </c>
      <c r="C3635" t="s">
        <v>117</v>
      </c>
      <c r="D3635" t="s">
        <v>22</v>
      </c>
      <c r="E3635">
        <v>53105</v>
      </c>
      <c r="F3635" t="s">
        <v>23</v>
      </c>
      <c r="G3635" t="s">
        <v>97</v>
      </c>
      <c r="H3635">
        <v>11162</v>
      </c>
      <c r="I3635" t="s">
        <v>67</v>
      </c>
      <c r="J3635">
        <f>VLOOKUP(I3635,[1]Key!$A$1:$C$72,2,FALSE)</f>
        <v>43.074890000000003</v>
      </c>
      <c r="K3635">
        <f>VLOOKUP(I3635,[1]Key!$A$1:$C$72,3,FALSE)</f>
        <v>-87.882810000000006</v>
      </c>
      <c r="L3635" t="s">
        <v>78</v>
      </c>
      <c r="M3635">
        <f>VLOOKUP(L3635,[1]Key!$A$1:$C$72,2,FALSE)</f>
        <v>43.060250000000003</v>
      </c>
      <c r="N3635">
        <f>VLOOKUP(L3635,[1]Key!$A$1:$C$72,3,FALSE)</f>
        <v>-87.892169999999993</v>
      </c>
      <c r="O3635">
        <v>9</v>
      </c>
      <c r="P3635">
        <v>0</v>
      </c>
      <c r="Q3635">
        <v>1.4</v>
      </c>
      <c r="R3635">
        <v>1.3</v>
      </c>
      <c r="S3635">
        <v>54</v>
      </c>
      <c r="T3635">
        <f t="shared" si="504"/>
        <v>-1</v>
      </c>
      <c r="U3635" s="1">
        <v>42794</v>
      </c>
      <c r="V3635" s="13">
        <f t="shared" si="505"/>
        <v>42767</v>
      </c>
      <c r="W3635" s="14">
        <f t="shared" si="506"/>
        <v>42794</v>
      </c>
      <c r="X3635" s="1" t="str">
        <f t="shared" si="507"/>
        <v>Tuesday</v>
      </c>
      <c r="Y3635" s="2">
        <v>0.86305555555555558</v>
      </c>
      <c r="Z3635" s="2">
        <f t="shared" si="508"/>
        <v>0.875</v>
      </c>
      <c r="AA3635">
        <f>1</f>
        <v>1</v>
      </c>
      <c r="AB3635" s="1">
        <v>42794</v>
      </c>
      <c r="AC3635" s="13">
        <f t="shared" si="509"/>
        <v>42767</v>
      </c>
      <c r="AD3635" s="14">
        <f t="shared" si="510"/>
        <v>42794</v>
      </c>
      <c r="AE3635" s="1" t="str">
        <f t="shared" si="511"/>
        <v>Tuesday</v>
      </c>
      <c r="AF3635" s="2">
        <v>0.86940972222222224</v>
      </c>
      <c r="AG3635" s="2">
        <f t="shared" si="512"/>
        <v>0.875</v>
      </c>
      <c r="AH3635" t="s">
        <v>27</v>
      </c>
    </row>
    <row r="3636" spans="1:34" x14ac:dyDescent="0.2">
      <c r="A3636">
        <v>1255543</v>
      </c>
      <c r="B3636" t="s">
        <v>20</v>
      </c>
      <c r="C3636" t="s">
        <v>117</v>
      </c>
      <c r="D3636" t="s">
        <v>22</v>
      </c>
      <c r="E3636">
        <v>53105</v>
      </c>
      <c r="F3636" t="s">
        <v>23</v>
      </c>
      <c r="G3636" t="s">
        <v>97</v>
      </c>
      <c r="H3636">
        <v>186</v>
      </c>
      <c r="I3636" t="s">
        <v>65</v>
      </c>
      <c r="J3636">
        <f>VLOOKUP(I3636,[1]Key!$A$1:$C$72,2,FALSE)</f>
        <v>43.060786</v>
      </c>
      <c r="K3636">
        <f>VLOOKUP(I3636,[1]Key!$A$1:$C$72,3,FALSE)</f>
        <v>-87.883825999999999</v>
      </c>
      <c r="L3636" t="s">
        <v>81</v>
      </c>
      <c r="M3636">
        <f>VLOOKUP(L3636,[1]Key!$A$1:$C$72,2,FALSE)</f>
        <v>43.06033</v>
      </c>
      <c r="N3636">
        <f>VLOOKUP(L3636,[1]Key!$A$1:$C$72,3,FALSE)</f>
        <v>-87.89546</v>
      </c>
      <c r="O3636">
        <v>5</v>
      </c>
      <c r="P3636">
        <v>0</v>
      </c>
      <c r="Q3636">
        <v>0.8</v>
      </c>
      <c r="R3636">
        <v>0.7</v>
      </c>
      <c r="S3636">
        <v>30</v>
      </c>
      <c r="T3636">
        <f t="shared" si="504"/>
        <v>-1</v>
      </c>
      <c r="U3636" s="1">
        <v>42788</v>
      </c>
      <c r="V3636" s="13">
        <f t="shared" si="505"/>
        <v>42767</v>
      </c>
      <c r="W3636" s="14">
        <f t="shared" si="506"/>
        <v>42788</v>
      </c>
      <c r="X3636" s="1" t="str">
        <f t="shared" si="507"/>
        <v>Wednesday</v>
      </c>
      <c r="Y3636" s="2">
        <v>6.6446759259259261E-2</v>
      </c>
      <c r="Z3636" s="2">
        <f t="shared" si="508"/>
        <v>8.3333333333333329E-2</v>
      </c>
      <c r="AA3636">
        <f>1</f>
        <v>1</v>
      </c>
      <c r="AB3636" s="1">
        <v>42788</v>
      </c>
      <c r="AC3636" s="13">
        <f t="shared" si="509"/>
        <v>42767</v>
      </c>
      <c r="AD3636" s="14">
        <f t="shared" si="510"/>
        <v>42788</v>
      </c>
      <c r="AE3636" s="1" t="str">
        <f t="shared" si="511"/>
        <v>Wednesday</v>
      </c>
      <c r="AF3636" s="2">
        <v>6.9791666666666669E-2</v>
      </c>
      <c r="AG3636" s="2">
        <f t="shared" si="512"/>
        <v>8.3333333333333329E-2</v>
      </c>
      <c r="AH3636" t="s">
        <v>27</v>
      </c>
    </row>
    <row r="3637" spans="1:34" x14ac:dyDescent="0.2">
      <c r="A3637">
        <v>531439</v>
      </c>
      <c r="B3637" t="s">
        <v>20</v>
      </c>
      <c r="C3637" t="s">
        <v>28</v>
      </c>
      <c r="D3637" t="s">
        <v>22</v>
      </c>
      <c r="E3637">
        <v>53208</v>
      </c>
      <c r="F3637" t="s">
        <v>23</v>
      </c>
      <c r="G3637" t="s">
        <v>24</v>
      </c>
      <c r="H3637">
        <v>347</v>
      </c>
      <c r="I3637" t="s">
        <v>105</v>
      </c>
      <c r="J3637">
        <f>VLOOKUP(I3637,[1]Key!$A$1:$C$72,2,FALSE)</f>
        <v>43.020020000000002</v>
      </c>
      <c r="K3637">
        <f>VLOOKUP(I3637,[1]Key!$A$1:$C$72,3,FALSE)</f>
        <v>-87.912540000000007</v>
      </c>
      <c r="L3637" t="s">
        <v>31</v>
      </c>
      <c r="M3637">
        <f>VLOOKUP(L3637,[1]Key!$A$1:$C$72,2,FALSE)</f>
        <v>43.03519</v>
      </c>
      <c r="N3637">
        <f>VLOOKUP(L3637,[1]Key!$A$1:$C$72,3,FALSE)</f>
        <v>-87.907390000000007</v>
      </c>
      <c r="O3637">
        <v>114</v>
      </c>
      <c r="P3637">
        <v>6</v>
      </c>
      <c r="Q3637">
        <v>17.100000000000001</v>
      </c>
      <c r="R3637">
        <v>16.2</v>
      </c>
      <c r="S3637">
        <v>684</v>
      </c>
      <c r="T3637">
        <f t="shared" si="504"/>
        <v>-1</v>
      </c>
      <c r="U3637" s="1">
        <v>42788</v>
      </c>
      <c r="V3637" s="13">
        <f t="shared" si="505"/>
        <v>42767</v>
      </c>
      <c r="W3637" s="14">
        <f t="shared" si="506"/>
        <v>42788</v>
      </c>
      <c r="X3637" s="1" t="str">
        <f t="shared" si="507"/>
        <v>Wednesday</v>
      </c>
      <c r="Y3637" s="2">
        <v>0.39560185185185182</v>
      </c>
      <c r="Z3637" s="2">
        <f t="shared" si="508"/>
        <v>0.375</v>
      </c>
      <c r="AA3637">
        <f>1</f>
        <v>1</v>
      </c>
      <c r="AB3637" s="1">
        <v>42788</v>
      </c>
      <c r="AC3637" s="13">
        <f t="shared" si="509"/>
        <v>42767</v>
      </c>
      <c r="AD3637" s="14">
        <f t="shared" si="510"/>
        <v>42788</v>
      </c>
      <c r="AE3637" s="1" t="str">
        <f t="shared" si="511"/>
        <v>Wednesday</v>
      </c>
      <c r="AF3637" s="2">
        <v>0.47498842592592588</v>
      </c>
      <c r="AG3637" s="2">
        <f t="shared" si="512"/>
        <v>0.45833333333333331</v>
      </c>
      <c r="AH3637" t="s">
        <v>27</v>
      </c>
    </row>
    <row r="3638" spans="1:34" x14ac:dyDescent="0.2">
      <c r="A3638">
        <v>564095</v>
      </c>
      <c r="B3638" t="s">
        <v>20</v>
      </c>
      <c r="C3638" t="s">
        <v>28</v>
      </c>
      <c r="D3638" t="s">
        <v>22</v>
      </c>
      <c r="E3638">
        <v>53207</v>
      </c>
      <c r="F3638" t="s">
        <v>23</v>
      </c>
      <c r="G3638" t="s">
        <v>24</v>
      </c>
      <c r="H3638">
        <v>247</v>
      </c>
      <c r="I3638" t="s">
        <v>29</v>
      </c>
      <c r="J3638">
        <f>VLOOKUP(I3638,[1]Key!$A$1:$C$72,2,FALSE)</f>
        <v>43.042490000000001</v>
      </c>
      <c r="K3638">
        <f>VLOOKUP(I3638,[1]Key!$A$1:$C$72,3,FALSE)</f>
        <v>-87.909959999999998</v>
      </c>
      <c r="L3638" t="s">
        <v>31</v>
      </c>
      <c r="M3638">
        <f>VLOOKUP(L3638,[1]Key!$A$1:$C$72,2,FALSE)</f>
        <v>43.03519</v>
      </c>
      <c r="N3638">
        <f>VLOOKUP(L3638,[1]Key!$A$1:$C$72,3,FALSE)</f>
        <v>-87.907390000000007</v>
      </c>
      <c r="O3638">
        <v>6</v>
      </c>
      <c r="P3638">
        <v>0</v>
      </c>
      <c r="Q3638">
        <v>0.9</v>
      </c>
      <c r="R3638">
        <v>0.9</v>
      </c>
      <c r="S3638">
        <v>36</v>
      </c>
      <c r="T3638">
        <f t="shared" si="504"/>
        <v>-1</v>
      </c>
      <c r="U3638" s="1">
        <v>42788</v>
      </c>
      <c r="V3638" s="13">
        <f t="shared" si="505"/>
        <v>42767</v>
      </c>
      <c r="W3638" s="14">
        <f t="shared" si="506"/>
        <v>42788</v>
      </c>
      <c r="X3638" s="1" t="str">
        <f t="shared" si="507"/>
        <v>Wednesday</v>
      </c>
      <c r="Y3638" s="2">
        <v>0.51824074074074067</v>
      </c>
      <c r="Z3638" s="2">
        <f t="shared" si="508"/>
        <v>0.5</v>
      </c>
      <c r="AA3638">
        <f>1</f>
        <v>1</v>
      </c>
      <c r="AB3638" s="1">
        <v>42788</v>
      </c>
      <c r="AC3638" s="13">
        <f t="shared" si="509"/>
        <v>42767</v>
      </c>
      <c r="AD3638" s="14">
        <f t="shared" si="510"/>
        <v>42788</v>
      </c>
      <c r="AE3638" s="1" t="str">
        <f t="shared" si="511"/>
        <v>Wednesday</v>
      </c>
      <c r="AF3638" s="2">
        <v>0.52256944444444442</v>
      </c>
      <c r="AG3638" s="2">
        <f t="shared" si="512"/>
        <v>0.54166666666666663</v>
      </c>
      <c r="AH3638" t="s">
        <v>27</v>
      </c>
    </row>
    <row r="3639" spans="1:34" x14ac:dyDescent="0.2">
      <c r="A3639">
        <v>1269318</v>
      </c>
      <c r="B3639" t="s">
        <v>20</v>
      </c>
      <c r="C3639" t="s">
        <v>28</v>
      </c>
      <c r="D3639" t="s">
        <v>22</v>
      </c>
      <c r="E3639">
        <v>53204</v>
      </c>
      <c r="F3639" t="s">
        <v>23</v>
      </c>
      <c r="G3639" t="s">
        <v>24</v>
      </c>
      <c r="H3639">
        <v>5514</v>
      </c>
      <c r="I3639" t="s">
        <v>33</v>
      </c>
      <c r="J3639">
        <f>VLOOKUP(I3639,[1]Key!$A$1:$C$72,2,FALSE)</f>
        <v>43.034619999999997</v>
      </c>
      <c r="K3639">
        <f>VLOOKUP(I3639,[1]Key!$A$1:$C$72,3,FALSE)</f>
        <v>-87.917500000000004</v>
      </c>
      <c r="L3639" t="s">
        <v>39</v>
      </c>
      <c r="M3639">
        <f>VLOOKUP(L3639,[1]Key!$A$1:$C$72,2,FALSE)</f>
        <v>43.03913</v>
      </c>
      <c r="N3639">
        <f>VLOOKUP(L3639,[1]Key!$A$1:$C$72,3,FALSE)</f>
        <v>-87.916150000000002</v>
      </c>
      <c r="O3639">
        <v>3</v>
      </c>
      <c r="P3639">
        <v>0</v>
      </c>
      <c r="Q3639">
        <v>0.5</v>
      </c>
      <c r="R3639">
        <v>0.4</v>
      </c>
      <c r="S3639">
        <v>18</v>
      </c>
      <c r="T3639">
        <f t="shared" si="504"/>
        <v>-1</v>
      </c>
      <c r="U3639" s="1">
        <v>42788</v>
      </c>
      <c r="V3639" s="13">
        <f t="shared" si="505"/>
        <v>42767</v>
      </c>
      <c r="W3639" s="14">
        <f t="shared" si="506"/>
        <v>42788</v>
      </c>
      <c r="X3639" s="1" t="str">
        <f t="shared" si="507"/>
        <v>Wednesday</v>
      </c>
      <c r="Y3639" s="2">
        <v>0.52255787037037038</v>
      </c>
      <c r="Z3639" s="2">
        <f t="shared" si="508"/>
        <v>0.54166666666666663</v>
      </c>
      <c r="AA3639">
        <f>1</f>
        <v>1</v>
      </c>
      <c r="AB3639" s="1">
        <v>42788</v>
      </c>
      <c r="AC3639" s="13">
        <f t="shared" si="509"/>
        <v>42767</v>
      </c>
      <c r="AD3639" s="14">
        <f t="shared" si="510"/>
        <v>42788</v>
      </c>
      <c r="AE3639" s="1" t="str">
        <f t="shared" si="511"/>
        <v>Wednesday</v>
      </c>
      <c r="AF3639" s="2">
        <v>0.52489583333333334</v>
      </c>
      <c r="AG3639" s="2">
        <f t="shared" si="512"/>
        <v>0.54166666666666663</v>
      </c>
      <c r="AH3639" t="s">
        <v>27</v>
      </c>
    </row>
    <row r="3640" spans="1:34" x14ac:dyDescent="0.2">
      <c r="A3640">
        <v>1383664</v>
      </c>
      <c r="B3640" t="s">
        <v>20</v>
      </c>
      <c r="C3640" t="s">
        <v>100</v>
      </c>
      <c r="D3640" t="s">
        <v>22</v>
      </c>
      <c r="E3640">
        <v>53201</v>
      </c>
      <c r="F3640" t="s">
        <v>23</v>
      </c>
      <c r="G3640" t="s">
        <v>24</v>
      </c>
      <c r="H3640">
        <v>11147</v>
      </c>
      <c r="I3640" t="s">
        <v>63</v>
      </c>
      <c r="J3640">
        <f>VLOOKUP(I3640,[1]Key!$A$1:$C$72,2,FALSE)</f>
        <v>43.078530000000001</v>
      </c>
      <c r="K3640">
        <f>VLOOKUP(I3640,[1]Key!$A$1:$C$72,3,FALSE)</f>
        <v>-87.882620000000003</v>
      </c>
      <c r="L3640" t="s">
        <v>62</v>
      </c>
      <c r="M3640">
        <f>VLOOKUP(L3640,[1]Key!$A$1:$C$72,2,FALSE)</f>
        <v>43.058010000000003</v>
      </c>
      <c r="N3640">
        <f>VLOOKUP(L3640,[1]Key!$A$1:$C$72,3,FALSE)</f>
        <v>-87.877300000000005</v>
      </c>
      <c r="O3640">
        <v>15</v>
      </c>
      <c r="P3640">
        <v>0</v>
      </c>
      <c r="Q3640">
        <v>2.2999999999999998</v>
      </c>
      <c r="R3640">
        <v>2.1</v>
      </c>
      <c r="S3640">
        <v>90</v>
      </c>
      <c r="T3640">
        <f t="shared" si="504"/>
        <v>-1</v>
      </c>
      <c r="U3640" s="1">
        <v>42788</v>
      </c>
      <c r="V3640" s="13">
        <f t="shared" si="505"/>
        <v>42767</v>
      </c>
      <c r="W3640" s="14">
        <f t="shared" si="506"/>
        <v>42788</v>
      </c>
      <c r="X3640" s="1" t="str">
        <f t="shared" si="507"/>
        <v>Wednesday</v>
      </c>
      <c r="Y3640" s="2">
        <v>0.55010416666666673</v>
      </c>
      <c r="Z3640" s="2">
        <f t="shared" si="508"/>
        <v>0.54166666666666663</v>
      </c>
      <c r="AA3640">
        <f>1</f>
        <v>1</v>
      </c>
      <c r="AB3640" s="1">
        <v>42788</v>
      </c>
      <c r="AC3640" s="13">
        <f t="shared" si="509"/>
        <v>42767</v>
      </c>
      <c r="AD3640" s="14">
        <f t="shared" si="510"/>
        <v>42788</v>
      </c>
      <c r="AE3640" s="1" t="str">
        <f t="shared" si="511"/>
        <v>Wednesday</v>
      </c>
      <c r="AF3640" s="2">
        <v>0.56041666666666667</v>
      </c>
      <c r="AG3640" s="2">
        <f t="shared" si="512"/>
        <v>0.54166666666666663</v>
      </c>
      <c r="AH3640" t="s">
        <v>27</v>
      </c>
    </row>
    <row r="3641" spans="1:34" x14ac:dyDescent="0.2">
      <c r="A3641">
        <v>1248799</v>
      </c>
      <c r="B3641" t="s">
        <v>20</v>
      </c>
      <c r="C3641" t="s">
        <v>109</v>
      </c>
      <c r="D3641" t="s">
        <v>22</v>
      </c>
      <c r="E3641">
        <v>53405</v>
      </c>
      <c r="F3641" t="s">
        <v>23</v>
      </c>
      <c r="G3641" t="s">
        <v>97</v>
      </c>
      <c r="H3641">
        <v>223</v>
      </c>
      <c r="I3641" t="s">
        <v>77</v>
      </c>
      <c r="J3641">
        <f>VLOOKUP(I3641,[1]Key!$A$1:$C$72,2,FALSE)</f>
        <v>43.074655999999997</v>
      </c>
      <c r="K3641">
        <f>VLOOKUP(I3641,[1]Key!$A$1:$C$72,3,FALSE)</f>
        <v>-87.889011999999994</v>
      </c>
      <c r="L3641" t="s">
        <v>67</v>
      </c>
      <c r="M3641">
        <f>VLOOKUP(L3641,[1]Key!$A$1:$C$72,2,FALSE)</f>
        <v>43.074890000000003</v>
      </c>
      <c r="N3641">
        <f>VLOOKUP(L3641,[1]Key!$A$1:$C$72,3,FALSE)</f>
        <v>-87.882810000000006</v>
      </c>
      <c r="O3641">
        <v>8</v>
      </c>
      <c r="P3641">
        <v>0</v>
      </c>
      <c r="Q3641">
        <v>1.2</v>
      </c>
      <c r="R3641">
        <v>1.1000000000000001</v>
      </c>
      <c r="S3641">
        <v>48</v>
      </c>
      <c r="T3641">
        <f t="shared" si="504"/>
        <v>-1</v>
      </c>
      <c r="U3641" s="1">
        <v>42788</v>
      </c>
      <c r="V3641" s="13">
        <f t="shared" si="505"/>
        <v>42767</v>
      </c>
      <c r="W3641" s="14">
        <f t="shared" si="506"/>
        <v>42788</v>
      </c>
      <c r="X3641" s="1" t="str">
        <f t="shared" si="507"/>
        <v>Wednesday</v>
      </c>
      <c r="Y3641" s="2">
        <v>0.55026620370370372</v>
      </c>
      <c r="Z3641" s="2">
        <f t="shared" si="508"/>
        <v>0.54166666666666663</v>
      </c>
      <c r="AA3641">
        <f>1</f>
        <v>1</v>
      </c>
      <c r="AB3641" s="1">
        <v>42788</v>
      </c>
      <c r="AC3641" s="13">
        <f t="shared" si="509"/>
        <v>42767</v>
      </c>
      <c r="AD3641" s="14">
        <f t="shared" si="510"/>
        <v>42788</v>
      </c>
      <c r="AE3641" s="1" t="str">
        <f t="shared" si="511"/>
        <v>Wednesday</v>
      </c>
      <c r="AF3641" s="2">
        <v>0.55603009259259262</v>
      </c>
      <c r="AG3641" s="2">
        <f t="shared" si="512"/>
        <v>0.54166666666666663</v>
      </c>
      <c r="AH3641" t="s">
        <v>27</v>
      </c>
    </row>
    <row r="3642" spans="1:34" x14ac:dyDescent="0.2">
      <c r="A3642">
        <v>1509599</v>
      </c>
      <c r="B3642" t="s">
        <v>20</v>
      </c>
      <c r="C3642" t="s">
        <v>184</v>
      </c>
      <c r="D3642" t="s">
        <v>22</v>
      </c>
      <c r="E3642">
        <v>53220</v>
      </c>
      <c r="F3642" t="s">
        <v>23</v>
      </c>
      <c r="G3642" t="s">
        <v>24</v>
      </c>
      <c r="H3642">
        <v>1000</v>
      </c>
      <c r="I3642" t="s">
        <v>67</v>
      </c>
      <c r="J3642">
        <f>VLOOKUP(I3642,[1]Key!$A$1:$C$72,2,FALSE)</f>
        <v>43.074890000000003</v>
      </c>
      <c r="K3642">
        <f>VLOOKUP(I3642,[1]Key!$A$1:$C$72,3,FALSE)</f>
        <v>-87.882810000000006</v>
      </c>
      <c r="L3642" t="s">
        <v>44</v>
      </c>
      <c r="M3642">
        <f>VLOOKUP(L3642,[1]Key!$A$1:$C$72,2,FALSE)</f>
        <v>43.045712999999999</v>
      </c>
      <c r="N3642">
        <f>VLOOKUP(L3642,[1]Key!$A$1:$C$72,3,FALSE)</f>
        <v>-87.899756999999994</v>
      </c>
      <c r="O3642">
        <v>21</v>
      </c>
      <c r="P3642">
        <v>0</v>
      </c>
      <c r="Q3642">
        <v>3.2</v>
      </c>
      <c r="R3642">
        <v>3</v>
      </c>
      <c r="S3642">
        <v>126</v>
      </c>
      <c r="T3642">
        <f t="shared" si="504"/>
        <v>-1</v>
      </c>
      <c r="U3642" s="1">
        <v>42788</v>
      </c>
      <c r="V3642" s="13">
        <f t="shared" si="505"/>
        <v>42767</v>
      </c>
      <c r="W3642" s="14">
        <f t="shared" si="506"/>
        <v>42788</v>
      </c>
      <c r="X3642" s="1" t="str">
        <f t="shared" si="507"/>
        <v>Wednesday</v>
      </c>
      <c r="Y3642" s="2">
        <v>0.57248842592592586</v>
      </c>
      <c r="Z3642" s="2">
        <f t="shared" si="508"/>
        <v>0.58333333333333326</v>
      </c>
      <c r="AA3642">
        <f>1</f>
        <v>1</v>
      </c>
      <c r="AB3642" s="1">
        <v>42788</v>
      </c>
      <c r="AC3642" s="13">
        <f t="shared" si="509"/>
        <v>42767</v>
      </c>
      <c r="AD3642" s="14">
        <f t="shared" si="510"/>
        <v>42788</v>
      </c>
      <c r="AE3642" s="1" t="str">
        <f t="shared" si="511"/>
        <v>Wednesday</v>
      </c>
      <c r="AF3642" s="2">
        <v>0.58690972222222226</v>
      </c>
      <c r="AG3642" s="2">
        <f t="shared" si="512"/>
        <v>0.58333333333333326</v>
      </c>
      <c r="AH3642" t="s">
        <v>27</v>
      </c>
    </row>
    <row r="3643" spans="1:34" x14ac:dyDescent="0.2">
      <c r="A3643">
        <v>563384</v>
      </c>
      <c r="B3643" t="s">
        <v>20</v>
      </c>
      <c r="C3643" t="s">
        <v>158</v>
      </c>
      <c r="D3643" t="s">
        <v>22</v>
      </c>
      <c r="E3643">
        <v>53188</v>
      </c>
      <c r="F3643" t="s">
        <v>23</v>
      </c>
      <c r="G3643" t="s">
        <v>24</v>
      </c>
      <c r="H3643">
        <v>11080</v>
      </c>
      <c r="I3643" t="s">
        <v>34</v>
      </c>
      <c r="J3643">
        <f>VLOOKUP(I3643,[1]Key!$A$1:$C$72,2,FALSE)</f>
        <v>43.036900000000003</v>
      </c>
      <c r="K3643">
        <f>VLOOKUP(I3643,[1]Key!$A$1:$C$72,3,FALSE)</f>
        <v>-87.89667</v>
      </c>
      <c r="L3643" t="s">
        <v>32</v>
      </c>
      <c r="M3643">
        <f>VLOOKUP(L3643,[1]Key!$A$1:$C$72,2,FALSE)</f>
        <v>43.038719999999998</v>
      </c>
      <c r="N3643">
        <f>VLOOKUP(L3643,[1]Key!$A$1:$C$72,3,FALSE)</f>
        <v>-87.905339999999995</v>
      </c>
      <c r="O3643">
        <v>13</v>
      </c>
      <c r="P3643">
        <v>0</v>
      </c>
      <c r="Q3643">
        <v>2</v>
      </c>
      <c r="R3643">
        <v>1.9</v>
      </c>
      <c r="S3643">
        <v>78</v>
      </c>
      <c r="T3643">
        <f t="shared" si="504"/>
        <v>-1</v>
      </c>
      <c r="U3643" s="1">
        <v>42788</v>
      </c>
      <c r="V3643" s="13">
        <f t="shared" si="505"/>
        <v>42767</v>
      </c>
      <c r="W3643" s="14">
        <f t="shared" si="506"/>
        <v>42788</v>
      </c>
      <c r="X3643" s="1" t="str">
        <f t="shared" si="507"/>
        <v>Wednesday</v>
      </c>
      <c r="Y3643" s="2">
        <v>0.58939814814814817</v>
      </c>
      <c r="Z3643" s="2">
        <f t="shared" si="508"/>
        <v>0.58333333333333326</v>
      </c>
      <c r="AA3643">
        <f>1</f>
        <v>1</v>
      </c>
      <c r="AB3643" s="1">
        <v>42788</v>
      </c>
      <c r="AC3643" s="13">
        <f t="shared" si="509"/>
        <v>42767</v>
      </c>
      <c r="AD3643" s="14">
        <f t="shared" si="510"/>
        <v>42788</v>
      </c>
      <c r="AE3643" s="1" t="str">
        <f t="shared" si="511"/>
        <v>Wednesday</v>
      </c>
      <c r="AF3643" s="2">
        <v>0.59836805555555561</v>
      </c>
      <c r="AG3643" s="2">
        <f t="shared" si="512"/>
        <v>0.58333333333333326</v>
      </c>
      <c r="AH3643" t="s">
        <v>27</v>
      </c>
    </row>
    <row r="3644" spans="1:34" x14ac:dyDescent="0.2">
      <c r="A3644">
        <v>1255543</v>
      </c>
      <c r="B3644" t="s">
        <v>20</v>
      </c>
      <c r="C3644" t="s">
        <v>117</v>
      </c>
      <c r="D3644" t="s">
        <v>22</v>
      </c>
      <c r="E3644">
        <v>53105</v>
      </c>
      <c r="F3644" t="s">
        <v>23</v>
      </c>
      <c r="G3644" t="s">
        <v>97</v>
      </c>
      <c r="H3644">
        <v>99</v>
      </c>
      <c r="I3644" t="s">
        <v>61</v>
      </c>
      <c r="J3644">
        <f>VLOOKUP(I3644,[1]Key!$A$1:$C$72,2,FALSE)</f>
        <v>43.058619999999998</v>
      </c>
      <c r="K3644">
        <f>VLOOKUP(I3644,[1]Key!$A$1:$C$72,3,FALSE)</f>
        <v>-87.885319999999993</v>
      </c>
      <c r="L3644" t="s">
        <v>87</v>
      </c>
      <c r="M3644">
        <f>VLOOKUP(L3644,[1]Key!$A$1:$C$72,2,FALSE)</f>
        <v>43.077359999999999</v>
      </c>
      <c r="N3644">
        <f>VLOOKUP(L3644,[1]Key!$A$1:$C$72,3,FALSE)</f>
        <v>-87.880769999999998</v>
      </c>
      <c r="O3644">
        <v>51</v>
      </c>
      <c r="P3644">
        <v>0</v>
      </c>
      <c r="Q3644">
        <v>7.7</v>
      </c>
      <c r="R3644">
        <v>7.3</v>
      </c>
      <c r="S3644">
        <v>306</v>
      </c>
      <c r="T3644">
        <f t="shared" si="504"/>
        <v>-1</v>
      </c>
      <c r="U3644" s="1">
        <v>42788</v>
      </c>
      <c r="V3644" s="13">
        <f t="shared" si="505"/>
        <v>42767</v>
      </c>
      <c r="W3644" s="14">
        <f t="shared" si="506"/>
        <v>42788</v>
      </c>
      <c r="X3644" s="1" t="str">
        <f t="shared" si="507"/>
        <v>Wednesday</v>
      </c>
      <c r="Y3644" s="2">
        <v>0.59873842592592597</v>
      </c>
      <c r="Z3644" s="2">
        <f t="shared" si="508"/>
        <v>0.58333333333333326</v>
      </c>
      <c r="AA3644">
        <f>1</f>
        <v>1</v>
      </c>
      <c r="AB3644" s="1">
        <v>42788</v>
      </c>
      <c r="AC3644" s="13">
        <f t="shared" si="509"/>
        <v>42767</v>
      </c>
      <c r="AD3644" s="14">
        <f t="shared" si="510"/>
        <v>42788</v>
      </c>
      <c r="AE3644" s="1" t="str">
        <f t="shared" si="511"/>
        <v>Wednesday</v>
      </c>
      <c r="AF3644" s="2">
        <v>0.63408564814814816</v>
      </c>
      <c r="AG3644" s="2">
        <f t="shared" si="512"/>
        <v>0.625</v>
      </c>
      <c r="AH3644" t="s">
        <v>27</v>
      </c>
    </row>
    <row r="3645" spans="1:34" x14ac:dyDescent="0.2">
      <c r="A3645">
        <v>1516022</v>
      </c>
      <c r="B3645" t="s">
        <v>20</v>
      </c>
      <c r="C3645" t="s">
        <v>146</v>
      </c>
      <c r="D3645" t="s">
        <v>22</v>
      </c>
      <c r="E3645">
        <v>53913</v>
      </c>
      <c r="F3645" t="s">
        <v>23</v>
      </c>
      <c r="G3645" t="s">
        <v>92</v>
      </c>
      <c r="H3645">
        <v>145</v>
      </c>
      <c r="I3645" t="s">
        <v>32</v>
      </c>
      <c r="J3645">
        <f>VLOOKUP(I3645,[1]Key!$A$1:$C$72,2,FALSE)</f>
        <v>43.038719999999998</v>
      </c>
      <c r="K3645">
        <f>VLOOKUP(I3645,[1]Key!$A$1:$C$72,3,FALSE)</f>
        <v>-87.905339999999995</v>
      </c>
      <c r="L3645" t="s">
        <v>32</v>
      </c>
      <c r="M3645">
        <f>VLOOKUP(L3645,[1]Key!$A$1:$C$72,2,FALSE)</f>
        <v>43.038719999999998</v>
      </c>
      <c r="N3645">
        <f>VLOOKUP(L3645,[1]Key!$A$1:$C$72,3,FALSE)</f>
        <v>-87.905339999999995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504"/>
        <v>-1</v>
      </c>
      <c r="U3645" s="1">
        <v>42788</v>
      </c>
      <c r="V3645" s="13">
        <f t="shared" si="505"/>
        <v>42767</v>
      </c>
      <c r="W3645" s="14">
        <f t="shared" si="506"/>
        <v>42788</v>
      </c>
      <c r="X3645" s="1" t="str">
        <f t="shared" si="507"/>
        <v>Wednesday</v>
      </c>
      <c r="Y3645" s="2">
        <v>0.62599537037037034</v>
      </c>
      <c r="Z3645" s="2">
        <f t="shared" si="508"/>
        <v>0.625</v>
      </c>
      <c r="AA3645">
        <f>1</f>
        <v>1</v>
      </c>
      <c r="AB3645" s="1">
        <v>42788</v>
      </c>
      <c r="AC3645" s="13">
        <f t="shared" si="509"/>
        <v>42767</v>
      </c>
      <c r="AD3645" s="14">
        <f t="shared" si="510"/>
        <v>42788</v>
      </c>
      <c r="AE3645" s="1" t="str">
        <f t="shared" si="511"/>
        <v>Wednesday</v>
      </c>
      <c r="AF3645" s="2">
        <v>0.62629629629629624</v>
      </c>
      <c r="AG3645" s="2">
        <f t="shared" si="512"/>
        <v>0.625</v>
      </c>
      <c r="AH3645" t="s">
        <v>35</v>
      </c>
    </row>
    <row r="3646" spans="1:34" x14ac:dyDescent="0.2">
      <c r="A3646">
        <v>1516022</v>
      </c>
      <c r="B3646" t="s">
        <v>20</v>
      </c>
      <c r="C3646" t="s">
        <v>146</v>
      </c>
      <c r="D3646" t="s">
        <v>22</v>
      </c>
      <c r="E3646">
        <v>53913</v>
      </c>
      <c r="F3646" t="s">
        <v>23</v>
      </c>
      <c r="G3646" t="s">
        <v>92</v>
      </c>
      <c r="H3646">
        <v>11126</v>
      </c>
      <c r="I3646" t="s">
        <v>32</v>
      </c>
      <c r="J3646">
        <f>VLOOKUP(I3646,[1]Key!$A$1:$C$72,2,FALSE)</f>
        <v>43.038719999999998</v>
      </c>
      <c r="K3646">
        <f>VLOOKUP(I3646,[1]Key!$A$1:$C$72,3,FALSE)</f>
        <v>-87.905339999999995</v>
      </c>
      <c r="L3646" t="s">
        <v>36</v>
      </c>
      <c r="M3646">
        <f>VLOOKUP(L3646,[1]Key!$A$1:$C$72,2,FALSE)</f>
        <v>43.038580000000003</v>
      </c>
      <c r="N3646">
        <f>VLOOKUP(L3646,[1]Key!$A$1:$C$72,3,FALSE)</f>
        <v>-87.90934</v>
      </c>
      <c r="O3646">
        <v>5</v>
      </c>
      <c r="P3646">
        <v>0</v>
      </c>
      <c r="Q3646">
        <v>0.8</v>
      </c>
      <c r="R3646">
        <v>0.7</v>
      </c>
      <c r="S3646">
        <v>30</v>
      </c>
      <c r="T3646">
        <f t="shared" si="504"/>
        <v>-1</v>
      </c>
      <c r="U3646" s="1">
        <v>42788</v>
      </c>
      <c r="V3646" s="13">
        <f t="shared" si="505"/>
        <v>42767</v>
      </c>
      <c r="W3646" s="14">
        <f t="shared" si="506"/>
        <v>42788</v>
      </c>
      <c r="X3646" s="1" t="str">
        <f t="shared" si="507"/>
        <v>Wednesday</v>
      </c>
      <c r="Y3646" s="2">
        <v>0.63219907407407405</v>
      </c>
      <c r="Z3646" s="2">
        <f t="shared" si="508"/>
        <v>0.625</v>
      </c>
      <c r="AA3646">
        <f>1</f>
        <v>1</v>
      </c>
      <c r="AB3646" s="1">
        <v>42788</v>
      </c>
      <c r="AC3646" s="13">
        <f t="shared" si="509"/>
        <v>42767</v>
      </c>
      <c r="AD3646" s="14">
        <f t="shared" si="510"/>
        <v>42788</v>
      </c>
      <c r="AE3646" s="1" t="str">
        <f t="shared" si="511"/>
        <v>Wednesday</v>
      </c>
      <c r="AF3646" s="2">
        <v>0.63560185185185192</v>
      </c>
      <c r="AG3646" s="2">
        <f t="shared" si="512"/>
        <v>0.625</v>
      </c>
      <c r="AH3646" t="s">
        <v>27</v>
      </c>
    </row>
    <row r="3647" spans="1:34" x14ac:dyDescent="0.2">
      <c r="A3647">
        <v>1170376</v>
      </c>
      <c r="B3647" t="s">
        <v>20</v>
      </c>
      <c r="C3647" t="s">
        <v>103</v>
      </c>
      <c r="D3647" t="s">
        <v>22</v>
      </c>
      <c r="E3647">
        <v>53538</v>
      </c>
      <c r="F3647" t="s">
        <v>23</v>
      </c>
      <c r="G3647" t="s">
        <v>97</v>
      </c>
      <c r="H3647">
        <v>111</v>
      </c>
      <c r="I3647" t="s">
        <v>63</v>
      </c>
      <c r="J3647">
        <f>VLOOKUP(I3647,[1]Key!$A$1:$C$72,2,FALSE)</f>
        <v>43.078530000000001</v>
      </c>
      <c r="K3647">
        <f>VLOOKUP(I3647,[1]Key!$A$1:$C$72,3,FALSE)</f>
        <v>-87.882620000000003</v>
      </c>
      <c r="L3647" t="s">
        <v>65</v>
      </c>
      <c r="M3647">
        <f>VLOOKUP(L3647,[1]Key!$A$1:$C$72,2,FALSE)</f>
        <v>43.060786</v>
      </c>
      <c r="N3647">
        <f>VLOOKUP(L3647,[1]Key!$A$1:$C$72,3,FALSE)</f>
        <v>-87.883825999999999</v>
      </c>
      <c r="O3647">
        <v>14</v>
      </c>
      <c r="P3647">
        <v>0</v>
      </c>
      <c r="Q3647">
        <v>2.1</v>
      </c>
      <c r="R3647">
        <v>2</v>
      </c>
      <c r="S3647">
        <v>84</v>
      </c>
      <c r="T3647">
        <f t="shared" si="504"/>
        <v>-1</v>
      </c>
      <c r="U3647" s="1">
        <v>42788</v>
      </c>
      <c r="V3647" s="13">
        <f t="shared" si="505"/>
        <v>42767</v>
      </c>
      <c r="W3647" s="14">
        <f t="shared" si="506"/>
        <v>42788</v>
      </c>
      <c r="X3647" s="1" t="str">
        <f t="shared" si="507"/>
        <v>Wednesday</v>
      </c>
      <c r="Y3647" s="2">
        <v>0.63351851851851848</v>
      </c>
      <c r="Z3647" s="2">
        <f t="shared" si="508"/>
        <v>0.625</v>
      </c>
      <c r="AA3647">
        <f>1</f>
        <v>1</v>
      </c>
      <c r="AB3647" s="1">
        <v>42788</v>
      </c>
      <c r="AC3647" s="13">
        <f t="shared" si="509"/>
        <v>42767</v>
      </c>
      <c r="AD3647" s="14">
        <f t="shared" si="510"/>
        <v>42788</v>
      </c>
      <c r="AE3647" s="1" t="str">
        <f t="shared" si="511"/>
        <v>Wednesday</v>
      </c>
      <c r="AF3647" s="2">
        <v>0.6433564814814815</v>
      </c>
      <c r="AG3647" s="2">
        <f t="shared" si="512"/>
        <v>0.625</v>
      </c>
      <c r="AH3647" t="s">
        <v>27</v>
      </c>
    </row>
    <row r="3648" spans="1:34" x14ac:dyDescent="0.2">
      <c r="A3648">
        <v>558783</v>
      </c>
      <c r="B3648" t="s">
        <v>20</v>
      </c>
      <c r="C3648" t="s">
        <v>42</v>
      </c>
      <c r="D3648" t="s">
        <v>22</v>
      </c>
      <c r="E3648">
        <v>53066</v>
      </c>
      <c r="F3648" t="s">
        <v>23</v>
      </c>
      <c r="G3648" t="s">
        <v>24</v>
      </c>
      <c r="H3648">
        <v>5418</v>
      </c>
      <c r="I3648" t="s">
        <v>52</v>
      </c>
      <c r="J3648">
        <f>VLOOKUP(I3648,[1]Key!$A$1:$C$72,2,FALSE)</f>
        <v>43.026470000000003</v>
      </c>
      <c r="K3648">
        <f>VLOOKUP(I3648,[1]Key!$A$1:$C$72,3,FALSE)</f>
        <v>-87.918040000000005</v>
      </c>
      <c r="L3648" t="s">
        <v>43</v>
      </c>
      <c r="M3648">
        <f>VLOOKUP(L3648,[1]Key!$A$1:$C$72,2,FALSE)</f>
        <v>43.03886</v>
      </c>
      <c r="N3648">
        <f>VLOOKUP(L3648,[1]Key!$A$1:$C$72,3,FALSE)</f>
        <v>-87.902720000000002</v>
      </c>
      <c r="O3648">
        <v>13</v>
      </c>
      <c r="P3648">
        <v>0</v>
      </c>
      <c r="Q3648">
        <v>2</v>
      </c>
      <c r="R3648">
        <v>1.9</v>
      </c>
      <c r="S3648">
        <v>78</v>
      </c>
      <c r="T3648">
        <f t="shared" si="504"/>
        <v>-1</v>
      </c>
      <c r="U3648" s="1">
        <v>42788</v>
      </c>
      <c r="V3648" s="13">
        <f t="shared" si="505"/>
        <v>42767</v>
      </c>
      <c r="W3648" s="14">
        <f t="shared" si="506"/>
        <v>42788</v>
      </c>
      <c r="X3648" s="1" t="str">
        <f t="shared" si="507"/>
        <v>Wednesday</v>
      </c>
      <c r="Y3648" s="2">
        <v>0.66498842592592589</v>
      </c>
      <c r="Z3648" s="2">
        <f t="shared" si="508"/>
        <v>0.66666666666666663</v>
      </c>
      <c r="AA3648">
        <f>1</f>
        <v>1</v>
      </c>
      <c r="AB3648" s="1">
        <v>42788</v>
      </c>
      <c r="AC3648" s="13">
        <f t="shared" si="509"/>
        <v>42767</v>
      </c>
      <c r="AD3648" s="14">
        <f t="shared" si="510"/>
        <v>42788</v>
      </c>
      <c r="AE3648" s="1" t="str">
        <f t="shared" si="511"/>
        <v>Wednesday</v>
      </c>
      <c r="AF3648" s="2">
        <v>0.67425925925925922</v>
      </c>
      <c r="AG3648" s="2">
        <f t="shared" si="512"/>
        <v>0.66666666666666663</v>
      </c>
      <c r="AH3648" t="s">
        <v>27</v>
      </c>
    </row>
    <row r="3649" spans="1:34" x14ac:dyDescent="0.2">
      <c r="A3649">
        <v>1154367</v>
      </c>
      <c r="B3649" t="s">
        <v>20</v>
      </c>
      <c r="C3649" t="s">
        <v>28</v>
      </c>
      <c r="D3649" t="s">
        <v>22</v>
      </c>
      <c r="E3649">
        <v>53202</v>
      </c>
      <c r="F3649" t="s">
        <v>23</v>
      </c>
      <c r="G3649" t="s">
        <v>24</v>
      </c>
      <c r="H3649">
        <v>5562</v>
      </c>
      <c r="I3649" t="s">
        <v>43</v>
      </c>
      <c r="J3649">
        <f>VLOOKUP(I3649,[1]Key!$A$1:$C$72,2,FALSE)</f>
        <v>43.03886</v>
      </c>
      <c r="K3649">
        <f>VLOOKUP(I3649,[1]Key!$A$1:$C$72,3,FALSE)</f>
        <v>-87.902720000000002</v>
      </c>
      <c r="L3649" t="s">
        <v>31</v>
      </c>
      <c r="M3649">
        <f>VLOOKUP(L3649,[1]Key!$A$1:$C$72,2,FALSE)</f>
        <v>43.03519</v>
      </c>
      <c r="N3649">
        <f>VLOOKUP(L3649,[1]Key!$A$1:$C$72,3,FALSE)</f>
        <v>-87.907390000000007</v>
      </c>
      <c r="O3649">
        <v>8</v>
      </c>
      <c r="P3649">
        <v>0</v>
      </c>
      <c r="Q3649">
        <v>1.2</v>
      </c>
      <c r="R3649">
        <v>1.1000000000000001</v>
      </c>
      <c r="S3649">
        <v>48</v>
      </c>
      <c r="T3649">
        <f t="shared" si="504"/>
        <v>-1</v>
      </c>
      <c r="U3649" s="1">
        <v>42788</v>
      </c>
      <c r="V3649" s="13">
        <f t="shared" si="505"/>
        <v>42767</v>
      </c>
      <c r="W3649" s="14">
        <f t="shared" si="506"/>
        <v>42788</v>
      </c>
      <c r="X3649" s="1" t="str">
        <f t="shared" si="507"/>
        <v>Wednesday</v>
      </c>
      <c r="Y3649" s="2">
        <v>0.67203703703703699</v>
      </c>
      <c r="Z3649" s="2">
        <f t="shared" si="508"/>
        <v>0.66666666666666663</v>
      </c>
      <c r="AA3649">
        <f>1</f>
        <v>1</v>
      </c>
      <c r="AB3649" s="1">
        <v>42788</v>
      </c>
      <c r="AC3649" s="13">
        <f t="shared" si="509"/>
        <v>42767</v>
      </c>
      <c r="AD3649" s="14">
        <f t="shared" si="510"/>
        <v>42788</v>
      </c>
      <c r="AE3649" s="1" t="str">
        <f t="shared" si="511"/>
        <v>Wednesday</v>
      </c>
      <c r="AF3649" s="2">
        <v>0.67768518518518517</v>
      </c>
      <c r="AG3649" s="2">
        <f t="shared" si="512"/>
        <v>0.66666666666666663</v>
      </c>
      <c r="AH3649" t="s">
        <v>27</v>
      </c>
    </row>
    <row r="3650" spans="1:34" x14ac:dyDescent="0.2">
      <c r="A3650">
        <v>1516022</v>
      </c>
      <c r="B3650" t="s">
        <v>20</v>
      </c>
      <c r="C3650" t="s">
        <v>146</v>
      </c>
      <c r="D3650" t="s">
        <v>22</v>
      </c>
      <c r="E3650">
        <v>53913</v>
      </c>
      <c r="F3650" t="s">
        <v>23</v>
      </c>
      <c r="G3650" t="s">
        <v>92</v>
      </c>
      <c r="H3650">
        <v>11117</v>
      </c>
      <c r="I3650" t="s">
        <v>59</v>
      </c>
      <c r="J3650">
        <f>VLOOKUP(I3650,[1]Key!$A$1:$C$72,2,FALSE)</f>
        <v>43.060580000000002</v>
      </c>
      <c r="K3650">
        <f>VLOOKUP(I3650,[1]Key!$A$1:$C$72,3,FALSE)</f>
        <v>-87.998589999999993</v>
      </c>
      <c r="L3650" t="s">
        <v>59</v>
      </c>
      <c r="M3650">
        <f>VLOOKUP(L3650,[1]Key!$A$1:$C$72,2,FALSE)</f>
        <v>43.060580000000002</v>
      </c>
      <c r="N3650">
        <f>VLOOKUP(L3650,[1]Key!$A$1:$C$72,3,FALSE)</f>
        <v>-87.998589999999993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f t="shared" ref="T3650:T3713" si="513">-1</f>
        <v>-1</v>
      </c>
      <c r="U3650" s="1">
        <v>42788</v>
      </c>
      <c r="V3650" s="13">
        <f t="shared" ref="V3650:V3713" si="514">DATE(YEAR(U3650), MONTH(U3650), 1)</f>
        <v>42767</v>
      </c>
      <c r="W3650" s="14">
        <f t="shared" ref="W3650:W3713" si="515">U3650</f>
        <v>42788</v>
      </c>
      <c r="X3650" s="1" t="str">
        <f t="shared" ref="X3650:X3713" si="516">TEXT(W3650,"dddd")</f>
        <v>Wednesday</v>
      </c>
      <c r="Y3650" s="2">
        <v>0.6837847222222222</v>
      </c>
      <c r="Z3650" s="2">
        <f t="shared" ref="Z3650:Z3713" si="517">MROUND(Y3650, "1:00")</f>
        <v>0.66666666666666663</v>
      </c>
      <c r="AA3650">
        <f>1</f>
        <v>1</v>
      </c>
      <c r="AB3650" s="1">
        <v>42788</v>
      </c>
      <c r="AC3650" s="13">
        <f t="shared" ref="AC3650:AC3713" si="518">DATE(YEAR(AB3650), MONTH(AB3650), 1)</f>
        <v>42767</v>
      </c>
      <c r="AD3650" s="14">
        <f t="shared" ref="AD3650:AD3713" si="519">AB3650</f>
        <v>42788</v>
      </c>
      <c r="AE3650" s="1" t="str">
        <f t="shared" ref="AE3650:AE3713" si="520">TEXT(AD3650,"dddd")</f>
        <v>Wednesday</v>
      </c>
      <c r="AF3650" s="2">
        <v>0.6840046296296296</v>
      </c>
      <c r="AG3650" s="2">
        <f t="shared" ref="AG3650:AG3713" si="521">MROUND(AF3650, "1:00")</f>
        <v>0.66666666666666663</v>
      </c>
      <c r="AH3650" t="s">
        <v>35</v>
      </c>
    </row>
    <row r="3651" spans="1:34" x14ac:dyDescent="0.2">
      <c r="A3651">
        <v>1449580</v>
      </c>
      <c r="B3651" t="s">
        <v>20</v>
      </c>
      <c r="C3651" t="s">
        <v>178</v>
      </c>
      <c r="D3651" t="s">
        <v>179</v>
      </c>
      <c r="E3651">
        <v>55746</v>
      </c>
      <c r="F3651" t="s">
        <v>23</v>
      </c>
      <c r="G3651" t="s">
        <v>24</v>
      </c>
      <c r="H3651">
        <v>11127</v>
      </c>
      <c r="I3651" t="s">
        <v>67</v>
      </c>
      <c r="J3651">
        <f>VLOOKUP(I3651,[1]Key!$A$1:$C$72,2,FALSE)</f>
        <v>43.074890000000003</v>
      </c>
      <c r="K3651">
        <f>VLOOKUP(I3651,[1]Key!$A$1:$C$72,3,FALSE)</f>
        <v>-87.882810000000006</v>
      </c>
      <c r="L3651" t="s">
        <v>60</v>
      </c>
      <c r="M3651">
        <f>VLOOKUP(L3651,[1]Key!$A$1:$C$72,2,FALSE)</f>
        <v>43.066893999999998</v>
      </c>
      <c r="N3651">
        <f>VLOOKUP(L3651,[1]Key!$A$1:$C$72,3,FALSE)</f>
        <v>-87.877936000000005</v>
      </c>
      <c r="O3651">
        <v>5</v>
      </c>
      <c r="P3651">
        <v>0</v>
      </c>
      <c r="Q3651">
        <v>0.8</v>
      </c>
      <c r="R3651">
        <v>0.7</v>
      </c>
      <c r="S3651">
        <v>30</v>
      </c>
      <c r="T3651">
        <f t="shared" si="513"/>
        <v>-1</v>
      </c>
      <c r="U3651" s="1">
        <v>42788</v>
      </c>
      <c r="V3651" s="13">
        <f t="shared" si="514"/>
        <v>42767</v>
      </c>
      <c r="W3651" s="14">
        <f t="shared" si="515"/>
        <v>42788</v>
      </c>
      <c r="X3651" s="1" t="str">
        <f t="shared" si="516"/>
        <v>Wednesday</v>
      </c>
      <c r="Y3651" s="2">
        <v>0.72942129629629626</v>
      </c>
      <c r="Z3651" s="2">
        <f t="shared" si="517"/>
        <v>0.75</v>
      </c>
      <c r="AA3651">
        <f>1</f>
        <v>1</v>
      </c>
      <c r="AB3651" s="1">
        <v>42788</v>
      </c>
      <c r="AC3651" s="13">
        <f t="shared" si="518"/>
        <v>42767</v>
      </c>
      <c r="AD3651" s="14">
        <f t="shared" si="519"/>
        <v>42788</v>
      </c>
      <c r="AE3651" s="1" t="str">
        <f t="shared" si="520"/>
        <v>Wednesday</v>
      </c>
      <c r="AF3651" s="2">
        <v>0.73321759259259256</v>
      </c>
      <c r="AG3651" s="2">
        <f t="shared" si="521"/>
        <v>0.75</v>
      </c>
      <c r="AH3651" t="s">
        <v>27</v>
      </c>
    </row>
    <row r="3652" spans="1:34" x14ac:dyDescent="0.2">
      <c r="A3652">
        <v>993583</v>
      </c>
      <c r="B3652" t="s">
        <v>20</v>
      </c>
      <c r="C3652" t="s">
        <v>28</v>
      </c>
      <c r="D3652" t="s">
        <v>22</v>
      </c>
      <c r="E3652">
        <v>53211</v>
      </c>
      <c r="F3652" t="s">
        <v>23</v>
      </c>
      <c r="G3652" t="s">
        <v>97</v>
      </c>
      <c r="H3652">
        <v>45</v>
      </c>
      <c r="I3652" t="s">
        <v>87</v>
      </c>
      <c r="J3652">
        <f>VLOOKUP(I3652,[1]Key!$A$1:$C$72,2,FALSE)</f>
        <v>43.077359999999999</v>
      </c>
      <c r="K3652">
        <f>VLOOKUP(I3652,[1]Key!$A$1:$C$72,3,FALSE)</f>
        <v>-87.880769999999998</v>
      </c>
      <c r="L3652" t="s">
        <v>65</v>
      </c>
      <c r="M3652">
        <f>VLOOKUP(L3652,[1]Key!$A$1:$C$72,2,FALSE)</f>
        <v>43.060786</v>
      </c>
      <c r="N3652">
        <f>VLOOKUP(L3652,[1]Key!$A$1:$C$72,3,FALSE)</f>
        <v>-87.883825999999999</v>
      </c>
      <c r="O3652">
        <v>15</v>
      </c>
      <c r="P3652">
        <v>0</v>
      </c>
      <c r="Q3652">
        <v>2.2999999999999998</v>
      </c>
      <c r="R3652">
        <v>2.1</v>
      </c>
      <c r="S3652">
        <v>90</v>
      </c>
      <c r="T3652">
        <f t="shared" si="513"/>
        <v>-1</v>
      </c>
      <c r="U3652" s="1">
        <v>42788</v>
      </c>
      <c r="V3652" s="13">
        <f t="shared" si="514"/>
        <v>42767</v>
      </c>
      <c r="W3652" s="14">
        <f t="shared" si="515"/>
        <v>42788</v>
      </c>
      <c r="X3652" s="1" t="str">
        <f t="shared" si="516"/>
        <v>Wednesday</v>
      </c>
      <c r="Y3652" s="2">
        <v>0.74920138888888888</v>
      </c>
      <c r="Z3652" s="2">
        <f t="shared" si="517"/>
        <v>0.75</v>
      </c>
      <c r="AA3652">
        <f>1</f>
        <v>1</v>
      </c>
      <c r="AB3652" s="1">
        <v>42788</v>
      </c>
      <c r="AC3652" s="13">
        <f t="shared" si="518"/>
        <v>42767</v>
      </c>
      <c r="AD3652" s="14">
        <f t="shared" si="519"/>
        <v>42788</v>
      </c>
      <c r="AE3652" s="1" t="str">
        <f t="shared" si="520"/>
        <v>Wednesday</v>
      </c>
      <c r="AF3652" s="2">
        <v>0.7591782407407407</v>
      </c>
      <c r="AG3652" s="2">
        <f t="shared" si="521"/>
        <v>0.75</v>
      </c>
      <c r="AH3652" t="s">
        <v>27</v>
      </c>
    </row>
    <row r="3653" spans="1:34" x14ac:dyDescent="0.2">
      <c r="A3653">
        <v>1250036</v>
      </c>
      <c r="B3653" t="s">
        <v>20</v>
      </c>
      <c r="C3653" t="s">
        <v>173</v>
      </c>
      <c r="D3653" t="s">
        <v>22</v>
      </c>
      <c r="E3653">
        <v>53151</v>
      </c>
      <c r="F3653" t="s">
        <v>23</v>
      </c>
      <c r="G3653" t="s">
        <v>97</v>
      </c>
      <c r="H3653">
        <v>5496</v>
      </c>
      <c r="I3653" t="s">
        <v>77</v>
      </c>
      <c r="J3653">
        <f>VLOOKUP(I3653,[1]Key!$A$1:$C$72,2,FALSE)</f>
        <v>43.074655999999997</v>
      </c>
      <c r="K3653">
        <f>VLOOKUP(I3653,[1]Key!$A$1:$C$72,3,FALSE)</f>
        <v>-87.889011999999994</v>
      </c>
      <c r="L3653" t="s">
        <v>63</v>
      </c>
      <c r="M3653">
        <f>VLOOKUP(L3653,[1]Key!$A$1:$C$72,2,FALSE)</f>
        <v>43.078530000000001</v>
      </c>
      <c r="N3653">
        <f>VLOOKUP(L3653,[1]Key!$A$1:$C$72,3,FALSE)</f>
        <v>-87.882620000000003</v>
      </c>
      <c r="O3653">
        <v>15</v>
      </c>
      <c r="P3653">
        <v>0</v>
      </c>
      <c r="Q3653">
        <v>2.2999999999999998</v>
      </c>
      <c r="R3653">
        <v>2.1</v>
      </c>
      <c r="S3653">
        <v>90</v>
      </c>
      <c r="T3653">
        <f t="shared" si="513"/>
        <v>-1</v>
      </c>
      <c r="U3653" s="1">
        <v>42788</v>
      </c>
      <c r="V3653" s="13">
        <f t="shared" si="514"/>
        <v>42767</v>
      </c>
      <c r="W3653" s="14">
        <f t="shared" si="515"/>
        <v>42788</v>
      </c>
      <c r="X3653" s="1" t="str">
        <f t="shared" si="516"/>
        <v>Wednesday</v>
      </c>
      <c r="Y3653" s="2">
        <v>0.765625</v>
      </c>
      <c r="Z3653" s="2">
        <f t="shared" si="517"/>
        <v>0.75</v>
      </c>
      <c r="AA3653">
        <f>1</f>
        <v>1</v>
      </c>
      <c r="AB3653" s="1">
        <v>42788</v>
      </c>
      <c r="AC3653" s="13">
        <f t="shared" si="518"/>
        <v>42767</v>
      </c>
      <c r="AD3653" s="14">
        <f t="shared" si="519"/>
        <v>42788</v>
      </c>
      <c r="AE3653" s="1" t="str">
        <f t="shared" si="520"/>
        <v>Wednesday</v>
      </c>
      <c r="AF3653" s="2">
        <v>0.77618055555555554</v>
      </c>
      <c r="AG3653" s="2">
        <f t="shared" si="521"/>
        <v>0.79166666666666663</v>
      </c>
      <c r="AH3653" t="s">
        <v>27</v>
      </c>
    </row>
    <row r="3654" spans="1:34" x14ac:dyDescent="0.2">
      <c r="A3654">
        <v>1442430</v>
      </c>
      <c r="B3654" t="s">
        <v>20</v>
      </c>
      <c r="C3654" t="s">
        <v>28</v>
      </c>
      <c r="D3654" t="s">
        <v>22</v>
      </c>
      <c r="E3654">
        <v>53211</v>
      </c>
      <c r="F3654" t="s">
        <v>23</v>
      </c>
      <c r="G3654" t="s">
        <v>24</v>
      </c>
      <c r="H3654">
        <v>11108</v>
      </c>
      <c r="I3654" t="s">
        <v>67</v>
      </c>
      <c r="J3654">
        <f>VLOOKUP(I3654,[1]Key!$A$1:$C$72,2,FALSE)</f>
        <v>43.074890000000003</v>
      </c>
      <c r="K3654">
        <f>VLOOKUP(I3654,[1]Key!$A$1:$C$72,3,FALSE)</f>
        <v>-87.882810000000006</v>
      </c>
      <c r="L3654" t="s">
        <v>77</v>
      </c>
      <c r="M3654">
        <f>VLOOKUP(L3654,[1]Key!$A$1:$C$72,2,FALSE)</f>
        <v>43.074655999999997</v>
      </c>
      <c r="N3654">
        <f>VLOOKUP(L3654,[1]Key!$A$1:$C$72,3,FALSE)</f>
        <v>-87.889011999999994</v>
      </c>
      <c r="O3654">
        <v>2</v>
      </c>
      <c r="P3654">
        <v>0</v>
      </c>
      <c r="Q3654">
        <v>0.3</v>
      </c>
      <c r="R3654">
        <v>0.3</v>
      </c>
      <c r="S3654">
        <v>12</v>
      </c>
      <c r="T3654">
        <f t="shared" si="513"/>
        <v>-1</v>
      </c>
      <c r="U3654" s="1">
        <v>42788</v>
      </c>
      <c r="V3654" s="13">
        <f t="shared" si="514"/>
        <v>42767</v>
      </c>
      <c r="W3654" s="14">
        <f t="shared" si="515"/>
        <v>42788</v>
      </c>
      <c r="X3654" s="1" t="str">
        <f t="shared" si="516"/>
        <v>Wednesday</v>
      </c>
      <c r="Y3654" s="2">
        <v>0.84094907407407404</v>
      </c>
      <c r="Z3654" s="2">
        <f t="shared" si="517"/>
        <v>0.83333333333333326</v>
      </c>
      <c r="AA3654">
        <f>1</f>
        <v>1</v>
      </c>
      <c r="AB3654" s="1">
        <v>42788</v>
      </c>
      <c r="AC3654" s="13">
        <f t="shared" si="518"/>
        <v>42767</v>
      </c>
      <c r="AD3654" s="14">
        <f t="shared" si="519"/>
        <v>42788</v>
      </c>
      <c r="AE3654" s="1" t="str">
        <f t="shared" si="520"/>
        <v>Wednesday</v>
      </c>
      <c r="AF3654" s="2">
        <v>0.84231481481481485</v>
      </c>
      <c r="AG3654" s="2">
        <f t="shared" si="521"/>
        <v>0.83333333333333326</v>
      </c>
      <c r="AH3654" t="s">
        <v>27</v>
      </c>
    </row>
    <row r="3655" spans="1:34" x14ac:dyDescent="0.2">
      <c r="A3655">
        <v>993583</v>
      </c>
      <c r="B3655" t="s">
        <v>20</v>
      </c>
      <c r="C3655" t="s">
        <v>28</v>
      </c>
      <c r="D3655" t="s">
        <v>22</v>
      </c>
      <c r="E3655">
        <v>53211</v>
      </c>
      <c r="F3655" t="s">
        <v>23</v>
      </c>
      <c r="G3655" t="s">
        <v>97</v>
      </c>
      <c r="H3655">
        <v>5442</v>
      </c>
      <c r="I3655" t="s">
        <v>87</v>
      </c>
      <c r="J3655">
        <f>VLOOKUP(I3655,[1]Key!$A$1:$C$72,2,FALSE)</f>
        <v>43.077359999999999</v>
      </c>
      <c r="K3655">
        <f>VLOOKUP(I3655,[1]Key!$A$1:$C$72,3,FALSE)</f>
        <v>-87.880769999999998</v>
      </c>
      <c r="L3655" t="s">
        <v>67</v>
      </c>
      <c r="M3655">
        <f>VLOOKUP(L3655,[1]Key!$A$1:$C$72,2,FALSE)</f>
        <v>43.074890000000003</v>
      </c>
      <c r="N3655">
        <f>VLOOKUP(L3655,[1]Key!$A$1:$C$72,3,FALSE)</f>
        <v>-87.882810000000006</v>
      </c>
      <c r="O3655">
        <v>16</v>
      </c>
      <c r="P3655">
        <v>0</v>
      </c>
      <c r="Q3655">
        <v>2.4</v>
      </c>
      <c r="R3655">
        <v>2.2999999999999998</v>
      </c>
      <c r="S3655">
        <v>96</v>
      </c>
      <c r="T3655">
        <f t="shared" si="513"/>
        <v>-1</v>
      </c>
      <c r="U3655" s="1">
        <v>42788</v>
      </c>
      <c r="V3655" s="13">
        <f t="shared" si="514"/>
        <v>42767</v>
      </c>
      <c r="W3655" s="14">
        <f t="shared" si="515"/>
        <v>42788</v>
      </c>
      <c r="X3655" s="1" t="str">
        <f t="shared" si="516"/>
        <v>Wednesday</v>
      </c>
      <c r="Y3655" s="2">
        <v>0.85353009259259249</v>
      </c>
      <c r="Z3655" s="2">
        <f t="shared" si="517"/>
        <v>0.83333333333333326</v>
      </c>
      <c r="AA3655">
        <f>1</f>
        <v>1</v>
      </c>
      <c r="AB3655" s="1">
        <v>42788</v>
      </c>
      <c r="AC3655" s="13">
        <f t="shared" si="518"/>
        <v>42767</v>
      </c>
      <c r="AD3655" s="14">
        <f t="shared" si="519"/>
        <v>42788</v>
      </c>
      <c r="AE3655" s="1" t="str">
        <f t="shared" si="520"/>
        <v>Wednesday</v>
      </c>
      <c r="AF3655" s="2">
        <v>0.86515046296296294</v>
      </c>
      <c r="AG3655" s="2">
        <f t="shared" si="521"/>
        <v>0.875</v>
      </c>
      <c r="AH3655" t="s">
        <v>27</v>
      </c>
    </row>
    <row r="3656" spans="1:34" x14ac:dyDescent="0.2">
      <c r="A3656">
        <v>1489319</v>
      </c>
      <c r="B3656" t="s">
        <v>20</v>
      </c>
      <c r="C3656" t="s">
        <v>101</v>
      </c>
      <c r="D3656" t="s">
        <v>22</v>
      </c>
      <c r="E3656">
        <v>53045</v>
      </c>
      <c r="F3656" t="s">
        <v>23</v>
      </c>
      <c r="G3656" t="s">
        <v>24</v>
      </c>
      <c r="H3656">
        <v>5476</v>
      </c>
      <c r="I3656" t="s">
        <v>63</v>
      </c>
      <c r="J3656">
        <f>VLOOKUP(I3656,[1]Key!$A$1:$C$72,2,FALSE)</f>
        <v>43.078530000000001</v>
      </c>
      <c r="K3656">
        <f>VLOOKUP(I3656,[1]Key!$A$1:$C$72,3,FALSE)</f>
        <v>-87.882620000000003</v>
      </c>
      <c r="L3656" t="s">
        <v>65</v>
      </c>
      <c r="M3656">
        <f>VLOOKUP(L3656,[1]Key!$A$1:$C$72,2,FALSE)</f>
        <v>43.060786</v>
      </c>
      <c r="N3656">
        <f>VLOOKUP(L3656,[1]Key!$A$1:$C$72,3,FALSE)</f>
        <v>-87.883825999999999</v>
      </c>
      <c r="O3656">
        <v>10</v>
      </c>
      <c r="P3656">
        <v>0</v>
      </c>
      <c r="Q3656">
        <v>1.5</v>
      </c>
      <c r="R3656">
        <v>1.4</v>
      </c>
      <c r="S3656">
        <v>60</v>
      </c>
      <c r="T3656">
        <f t="shared" si="513"/>
        <v>-1</v>
      </c>
      <c r="U3656" s="1">
        <v>42788</v>
      </c>
      <c r="V3656" s="13">
        <f t="shared" si="514"/>
        <v>42767</v>
      </c>
      <c r="W3656" s="14">
        <f t="shared" si="515"/>
        <v>42788</v>
      </c>
      <c r="X3656" s="1" t="str">
        <f t="shared" si="516"/>
        <v>Wednesday</v>
      </c>
      <c r="Y3656" s="2">
        <v>0.92396990740740748</v>
      </c>
      <c r="Z3656" s="2">
        <f t="shared" si="517"/>
        <v>0.91666666666666663</v>
      </c>
      <c r="AA3656">
        <f>1</f>
        <v>1</v>
      </c>
      <c r="AB3656" s="1">
        <v>42788</v>
      </c>
      <c r="AC3656" s="13">
        <f t="shared" si="518"/>
        <v>42767</v>
      </c>
      <c r="AD3656" s="14">
        <f t="shared" si="519"/>
        <v>42788</v>
      </c>
      <c r="AE3656" s="1" t="str">
        <f t="shared" si="520"/>
        <v>Wednesday</v>
      </c>
      <c r="AF3656" s="2">
        <v>0.93107638888888899</v>
      </c>
      <c r="AG3656" s="2">
        <f t="shared" si="521"/>
        <v>0.91666666666666663</v>
      </c>
      <c r="AH3656" t="s">
        <v>27</v>
      </c>
    </row>
    <row r="3657" spans="1:34" x14ac:dyDescent="0.2">
      <c r="A3657">
        <v>1328721</v>
      </c>
      <c r="B3657" t="s">
        <v>20</v>
      </c>
      <c r="C3657" t="s">
        <v>28</v>
      </c>
      <c r="D3657" t="s">
        <v>22</v>
      </c>
      <c r="E3657">
        <v>53207</v>
      </c>
      <c r="F3657" t="s">
        <v>23</v>
      </c>
      <c r="G3657" t="s">
        <v>24</v>
      </c>
      <c r="H3657">
        <v>997</v>
      </c>
      <c r="I3657" t="s">
        <v>36</v>
      </c>
      <c r="J3657">
        <f>VLOOKUP(I3657,[1]Key!$A$1:$C$72,2,FALSE)</f>
        <v>43.038580000000003</v>
      </c>
      <c r="K3657">
        <f>VLOOKUP(I3657,[1]Key!$A$1:$C$72,3,FALSE)</f>
        <v>-87.90934</v>
      </c>
      <c r="L3657" t="s">
        <v>82</v>
      </c>
      <c r="M3657">
        <f>VLOOKUP(L3657,[1]Key!$A$1:$C$72,2,FALSE)</f>
        <v>43.026229999999998</v>
      </c>
      <c r="N3657">
        <f>VLOOKUP(L3657,[1]Key!$A$1:$C$72,3,FALSE)</f>
        <v>-87.912809999999993</v>
      </c>
      <c r="O3657">
        <v>6</v>
      </c>
      <c r="P3657">
        <v>0</v>
      </c>
      <c r="Q3657">
        <v>0.9</v>
      </c>
      <c r="R3657">
        <v>0.9</v>
      </c>
      <c r="S3657">
        <v>36</v>
      </c>
      <c r="T3657">
        <f t="shared" si="513"/>
        <v>-1</v>
      </c>
      <c r="U3657" s="1">
        <v>42789</v>
      </c>
      <c r="V3657" s="13">
        <f t="shared" si="514"/>
        <v>42767</v>
      </c>
      <c r="W3657" s="14">
        <f t="shared" si="515"/>
        <v>42789</v>
      </c>
      <c r="X3657" s="1" t="str">
        <f t="shared" si="516"/>
        <v>Thursday</v>
      </c>
      <c r="Y3657" s="2">
        <v>0.3195486111111111</v>
      </c>
      <c r="Z3657" s="2">
        <f t="shared" si="517"/>
        <v>0.33333333333333331</v>
      </c>
      <c r="AA3657">
        <f>1</f>
        <v>1</v>
      </c>
      <c r="AB3657" s="1">
        <v>42789</v>
      </c>
      <c r="AC3657" s="13">
        <f t="shared" si="518"/>
        <v>42767</v>
      </c>
      <c r="AD3657" s="14">
        <f t="shared" si="519"/>
        <v>42789</v>
      </c>
      <c r="AE3657" s="1" t="str">
        <f t="shared" si="520"/>
        <v>Thursday</v>
      </c>
      <c r="AF3657" s="2">
        <v>0.32383101851851853</v>
      </c>
      <c r="AG3657" s="2">
        <f t="shared" si="521"/>
        <v>0.33333333333333331</v>
      </c>
      <c r="AH3657" t="s">
        <v>27</v>
      </c>
    </row>
    <row r="3658" spans="1:34" x14ac:dyDescent="0.2">
      <c r="A3658">
        <v>1387054</v>
      </c>
      <c r="B3658" t="s">
        <v>20</v>
      </c>
      <c r="C3658" t="s">
        <v>21</v>
      </c>
      <c r="D3658" t="s">
        <v>22</v>
      </c>
      <c r="E3658">
        <v>53213</v>
      </c>
      <c r="F3658" t="s">
        <v>23</v>
      </c>
      <c r="G3658" t="s">
        <v>24</v>
      </c>
      <c r="H3658">
        <v>5421</v>
      </c>
      <c r="I3658" t="s">
        <v>25</v>
      </c>
      <c r="J3658">
        <f>VLOOKUP(I3658,[1]Key!$A$1:$C$72,2,FALSE)</f>
        <v>43.06044</v>
      </c>
      <c r="K3658">
        <f>VLOOKUP(I3658,[1]Key!$A$1:$C$72,3,FALSE)</f>
        <v>-88.016239999999996</v>
      </c>
      <c r="L3658" t="s">
        <v>26</v>
      </c>
      <c r="M3658">
        <f>VLOOKUP(L3658,[1]Key!$A$1:$C$72,2,FALSE)</f>
        <v>43.060079999999999</v>
      </c>
      <c r="N3658">
        <f>VLOOKUP(L3658,[1]Key!$A$1:$C$72,3,FALSE)</f>
        <v>-88.027349999999998</v>
      </c>
      <c r="O3658">
        <v>7</v>
      </c>
      <c r="P3658">
        <v>0</v>
      </c>
      <c r="Q3658">
        <v>1.1000000000000001</v>
      </c>
      <c r="R3658">
        <v>1</v>
      </c>
      <c r="S3658">
        <v>42</v>
      </c>
      <c r="T3658">
        <f t="shared" si="513"/>
        <v>-1</v>
      </c>
      <c r="U3658" s="1">
        <v>42789</v>
      </c>
      <c r="V3658" s="13">
        <f t="shared" si="514"/>
        <v>42767</v>
      </c>
      <c r="W3658" s="14">
        <f t="shared" si="515"/>
        <v>42789</v>
      </c>
      <c r="X3658" s="1" t="str">
        <f t="shared" si="516"/>
        <v>Thursday</v>
      </c>
      <c r="Y3658" s="2">
        <v>0.34101851851851855</v>
      </c>
      <c r="Z3658" s="2">
        <f t="shared" si="517"/>
        <v>0.33333333333333331</v>
      </c>
      <c r="AA3658">
        <f>1</f>
        <v>1</v>
      </c>
      <c r="AB3658" s="1">
        <v>42789</v>
      </c>
      <c r="AC3658" s="13">
        <f t="shared" si="518"/>
        <v>42767</v>
      </c>
      <c r="AD3658" s="14">
        <f t="shared" si="519"/>
        <v>42789</v>
      </c>
      <c r="AE3658" s="1" t="str">
        <f t="shared" si="520"/>
        <v>Thursday</v>
      </c>
      <c r="AF3658" s="2">
        <v>0.34585648148148151</v>
      </c>
      <c r="AG3658" s="2">
        <f t="shared" si="521"/>
        <v>0.33333333333333331</v>
      </c>
      <c r="AH3658" t="s">
        <v>27</v>
      </c>
    </row>
    <row r="3659" spans="1:34" x14ac:dyDescent="0.2">
      <c r="A3659">
        <v>1328721</v>
      </c>
      <c r="B3659" t="s">
        <v>20</v>
      </c>
      <c r="C3659" t="s">
        <v>28</v>
      </c>
      <c r="D3659" t="s">
        <v>22</v>
      </c>
      <c r="E3659">
        <v>53207</v>
      </c>
      <c r="F3659" t="s">
        <v>23</v>
      </c>
      <c r="G3659" t="s">
        <v>24</v>
      </c>
      <c r="H3659">
        <v>997</v>
      </c>
      <c r="I3659" t="s">
        <v>82</v>
      </c>
      <c r="J3659">
        <f>VLOOKUP(I3659,[1]Key!$A$1:$C$72,2,FALSE)</f>
        <v>43.026229999999998</v>
      </c>
      <c r="K3659">
        <f>VLOOKUP(I3659,[1]Key!$A$1:$C$72,3,FALSE)</f>
        <v>-87.912809999999993</v>
      </c>
      <c r="L3659" t="s">
        <v>74</v>
      </c>
      <c r="M3659">
        <f>VLOOKUP(L3659,[1]Key!$A$1:$C$72,2,FALSE)</f>
        <v>43.040154000000001</v>
      </c>
      <c r="N3659">
        <f>VLOOKUP(L3659,[1]Key!$A$1:$C$72,3,FALSE)</f>
        <v>-87.932113000000001</v>
      </c>
      <c r="O3659">
        <v>10</v>
      </c>
      <c r="P3659">
        <v>0</v>
      </c>
      <c r="Q3659">
        <v>1.5</v>
      </c>
      <c r="R3659">
        <v>1.4</v>
      </c>
      <c r="S3659">
        <v>60</v>
      </c>
      <c r="T3659">
        <f t="shared" si="513"/>
        <v>-1</v>
      </c>
      <c r="U3659" s="1">
        <v>42789</v>
      </c>
      <c r="V3659" s="13">
        <f t="shared" si="514"/>
        <v>42767</v>
      </c>
      <c r="W3659" s="14">
        <f t="shared" si="515"/>
        <v>42789</v>
      </c>
      <c r="X3659" s="1" t="str">
        <f t="shared" si="516"/>
        <v>Thursday</v>
      </c>
      <c r="Y3659" s="2">
        <v>0.44747685185185188</v>
      </c>
      <c r="Z3659" s="2">
        <f t="shared" si="517"/>
        <v>0.45833333333333331</v>
      </c>
      <c r="AA3659">
        <f>1</f>
        <v>1</v>
      </c>
      <c r="AB3659" s="1">
        <v>42789</v>
      </c>
      <c r="AC3659" s="13">
        <f t="shared" si="518"/>
        <v>42767</v>
      </c>
      <c r="AD3659" s="14">
        <f t="shared" si="519"/>
        <v>42789</v>
      </c>
      <c r="AE3659" s="1" t="str">
        <f t="shared" si="520"/>
        <v>Thursday</v>
      </c>
      <c r="AF3659" s="2">
        <v>0.45450231481481485</v>
      </c>
      <c r="AG3659" s="2">
        <f t="shared" si="521"/>
        <v>0.45833333333333331</v>
      </c>
      <c r="AH3659" t="s">
        <v>27</v>
      </c>
    </row>
    <row r="3660" spans="1:34" x14ac:dyDescent="0.2">
      <c r="A3660">
        <v>550946</v>
      </c>
      <c r="B3660" t="s">
        <v>20</v>
      </c>
      <c r="C3660" t="s">
        <v>28</v>
      </c>
      <c r="D3660" t="s">
        <v>22</v>
      </c>
      <c r="E3660">
        <v>53202</v>
      </c>
      <c r="F3660" t="s">
        <v>23</v>
      </c>
      <c r="G3660" t="s">
        <v>24</v>
      </c>
      <c r="H3660">
        <v>255</v>
      </c>
      <c r="I3660" t="s">
        <v>33</v>
      </c>
      <c r="J3660">
        <f>VLOOKUP(I3660,[1]Key!$A$1:$C$72,2,FALSE)</f>
        <v>43.034619999999997</v>
      </c>
      <c r="K3660">
        <f>VLOOKUP(I3660,[1]Key!$A$1:$C$72,3,FALSE)</f>
        <v>-87.917500000000004</v>
      </c>
      <c r="L3660" t="s">
        <v>31</v>
      </c>
      <c r="M3660">
        <f>VLOOKUP(L3660,[1]Key!$A$1:$C$72,2,FALSE)</f>
        <v>43.03519</v>
      </c>
      <c r="N3660">
        <f>VLOOKUP(L3660,[1]Key!$A$1:$C$72,3,FALSE)</f>
        <v>-87.907390000000007</v>
      </c>
      <c r="O3660">
        <v>4</v>
      </c>
      <c r="P3660">
        <v>0</v>
      </c>
      <c r="Q3660">
        <v>0.6</v>
      </c>
      <c r="R3660">
        <v>0.6</v>
      </c>
      <c r="S3660">
        <v>24</v>
      </c>
      <c r="T3660">
        <f t="shared" si="513"/>
        <v>-1</v>
      </c>
      <c r="U3660" s="1">
        <v>42789</v>
      </c>
      <c r="V3660" s="13">
        <f t="shared" si="514"/>
        <v>42767</v>
      </c>
      <c r="W3660" s="14">
        <f t="shared" si="515"/>
        <v>42789</v>
      </c>
      <c r="X3660" s="1" t="str">
        <f t="shared" si="516"/>
        <v>Thursday</v>
      </c>
      <c r="Y3660" s="2">
        <v>0.51840277777777777</v>
      </c>
      <c r="Z3660" s="2">
        <f t="shared" si="517"/>
        <v>0.5</v>
      </c>
      <c r="AA3660">
        <f>1</f>
        <v>1</v>
      </c>
      <c r="AB3660" s="1">
        <v>42789</v>
      </c>
      <c r="AC3660" s="13">
        <f t="shared" si="518"/>
        <v>42767</v>
      </c>
      <c r="AD3660" s="14">
        <f t="shared" si="519"/>
        <v>42789</v>
      </c>
      <c r="AE3660" s="1" t="str">
        <f t="shared" si="520"/>
        <v>Thursday</v>
      </c>
      <c r="AF3660" s="2">
        <v>0.52144675925925921</v>
      </c>
      <c r="AG3660" s="2">
        <f t="shared" si="521"/>
        <v>0.54166666666666663</v>
      </c>
      <c r="AH3660" t="s">
        <v>27</v>
      </c>
    </row>
    <row r="3661" spans="1:34" x14ac:dyDescent="0.2">
      <c r="A3661">
        <v>550946</v>
      </c>
      <c r="B3661" t="s">
        <v>20</v>
      </c>
      <c r="C3661" t="s">
        <v>28</v>
      </c>
      <c r="D3661" t="s">
        <v>22</v>
      </c>
      <c r="E3661">
        <v>53202</v>
      </c>
      <c r="F3661" t="s">
        <v>23</v>
      </c>
      <c r="G3661" t="s">
        <v>24</v>
      </c>
      <c r="H3661">
        <v>255</v>
      </c>
      <c r="I3661" t="s">
        <v>31</v>
      </c>
      <c r="J3661">
        <f>VLOOKUP(I3661,[1]Key!$A$1:$C$72,2,FALSE)</f>
        <v>43.03519</v>
      </c>
      <c r="K3661">
        <f>VLOOKUP(I3661,[1]Key!$A$1:$C$72,3,FALSE)</f>
        <v>-87.907390000000007</v>
      </c>
      <c r="L3661" t="s">
        <v>33</v>
      </c>
      <c r="M3661">
        <f>VLOOKUP(L3661,[1]Key!$A$1:$C$72,2,FALSE)</f>
        <v>43.034619999999997</v>
      </c>
      <c r="N3661">
        <f>VLOOKUP(L3661,[1]Key!$A$1:$C$72,3,FALSE)</f>
        <v>-87.917500000000004</v>
      </c>
      <c r="O3661">
        <v>10</v>
      </c>
      <c r="P3661">
        <v>0</v>
      </c>
      <c r="Q3661">
        <v>1.5</v>
      </c>
      <c r="R3661">
        <v>1.4</v>
      </c>
      <c r="S3661">
        <v>60</v>
      </c>
      <c r="T3661">
        <f t="shared" si="513"/>
        <v>-1</v>
      </c>
      <c r="U3661" s="1">
        <v>42789</v>
      </c>
      <c r="V3661" s="13">
        <f t="shared" si="514"/>
        <v>42767</v>
      </c>
      <c r="W3661" s="14">
        <f t="shared" si="515"/>
        <v>42789</v>
      </c>
      <c r="X3661" s="1" t="str">
        <f t="shared" si="516"/>
        <v>Thursday</v>
      </c>
      <c r="Y3661" s="2">
        <v>0.53519675925925925</v>
      </c>
      <c r="Z3661" s="2">
        <f t="shared" si="517"/>
        <v>0.54166666666666663</v>
      </c>
      <c r="AA3661">
        <f>1</f>
        <v>1</v>
      </c>
      <c r="AB3661" s="1">
        <v>42789</v>
      </c>
      <c r="AC3661" s="13">
        <f t="shared" si="518"/>
        <v>42767</v>
      </c>
      <c r="AD3661" s="14">
        <f t="shared" si="519"/>
        <v>42789</v>
      </c>
      <c r="AE3661" s="1" t="str">
        <f t="shared" si="520"/>
        <v>Thursday</v>
      </c>
      <c r="AF3661" s="2">
        <v>0.54228009259259258</v>
      </c>
      <c r="AG3661" s="2">
        <f t="shared" si="521"/>
        <v>0.54166666666666663</v>
      </c>
      <c r="AH3661" t="s">
        <v>27</v>
      </c>
    </row>
    <row r="3662" spans="1:34" x14ac:dyDescent="0.2">
      <c r="A3662">
        <v>1382140</v>
      </c>
      <c r="B3662" t="s">
        <v>20</v>
      </c>
      <c r="C3662" t="s">
        <v>137</v>
      </c>
      <c r="D3662" t="s">
        <v>22</v>
      </c>
      <c r="E3662">
        <v>53027</v>
      </c>
      <c r="F3662" t="s">
        <v>23</v>
      </c>
      <c r="G3662" t="s">
        <v>24</v>
      </c>
      <c r="H3662">
        <v>11063</v>
      </c>
      <c r="I3662" t="s">
        <v>67</v>
      </c>
      <c r="J3662">
        <f>VLOOKUP(I3662,[1]Key!$A$1:$C$72,2,FALSE)</f>
        <v>43.074890000000003</v>
      </c>
      <c r="K3662">
        <f>VLOOKUP(I3662,[1]Key!$A$1:$C$72,3,FALSE)</f>
        <v>-87.882810000000006</v>
      </c>
      <c r="L3662" t="s">
        <v>78</v>
      </c>
      <c r="M3662">
        <f>VLOOKUP(L3662,[1]Key!$A$1:$C$72,2,FALSE)</f>
        <v>43.060250000000003</v>
      </c>
      <c r="N3662">
        <f>VLOOKUP(L3662,[1]Key!$A$1:$C$72,3,FALSE)</f>
        <v>-87.892169999999993</v>
      </c>
      <c r="O3662">
        <v>7</v>
      </c>
      <c r="P3662">
        <v>0</v>
      </c>
      <c r="Q3662">
        <v>1.1000000000000001</v>
      </c>
      <c r="R3662">
        <v>1</v>
      </c>
      <c r="S3662">
        <v>42</v>
      </c>
      <c r="T3662">
        <f t="shared" si="513"/>
        <v>-1</v>
      </c>
      <c r="U3662" s="1">
        <v>42789</v>
      </c>
      <c r="V3662" s="13">
        <f t="shared" si="514"/>
        <v>42767</v>
      </c>
      <c r="W3662" s="14">
        <f t="shared" si="515"/>
        <v>42789</v>
      </c>
      <c r="X3662" s="1" t="str">
        <f t="shared" si="516"/>
        <v>Thursday</v>
      </c>
      <c r="Y3662" s="2">
        <v>0.53892361111111109</v>
      </c>
      <c r="Z3662" s="2">
        <f t="shared" si="517"/>
        <v>0.54166666666666663</v>
      </c>
      <c r="AA3662">
        <f>1</f>
        <v>1</v>
      </c>
      <c r="AB3662" s="1">
        <v>42789</v>
      </c>
      <c r="AC3662" s="13">
        <f t="shared" si="518"/>
        <v>42767</v>
      </c>
      <c r="AD3662" s="14">
        <f t="shared" si="519"/>
        <v>42789</v>
      </c>
      <c r="AE3662" s="1" t="str">
        <f t="shared" si="520"/>
        <v>Thursday</v>
      </c>
      <c r="AF3662" s="2">
        <v>0.54390046296296302</v>
      </c>
      <c r="AG3662" s="2">
        <f t="shared" si="521"/>
        <v>0.54166666666666663</v>
      </c>
      <c r="AH3662" t="s">
        <v>27</v>
      </c>
    </row>
    <row r="3663" spans="1:34" x14ac:dyDescent="0.2">
      <c r="A3663">
        <v>1328721</v>
      </c>
      <c r="B3663" t="s">
        <v>20</v>
      </c>
      <c r="C3663" t="s">
        <v>28</v>
      </c>
      <c r="D3663" t="s">
        <v>22</v>
      </c>
      <c r="E3663">
        <v>53207</v>
      </c>
      <c r="F3663" t="s">
        <v>23</v>
      </c>
      <c r="G3663" t="s">
        <v>24</v>
      </c>
      <c r="H3663">
        <v>997</v>
      </c>
      <c r="I3663" t="s">
        <v>82</v>
      </c>
      <c r="J3663">
        <f>VLOOKUP(I3663,[1]Key!$A$1:$C$72,2,FALSE)</f>
        <v>43.026229999999998</v>
      </c>
      <c r="K3663">
        <f>VLOOKUP(I3663,[1]Key!$A$1:$C$72,3,FALSE)</f>
        <v>-87.912809999999993</v>
      </c>
      <c r="L3663" t="s">
        <v>84</v>
      </c>
      <c r="M3663">
        <f>VLOOKUP(L3663,[1]Key!$A$1:$C$72,2,FALSE)</f>
        <v>43.024340000000002</v>
      </c>
      <c r="N3663">
        <f>VLOOKUP(L3663,[1]Key!$A$1:$C$72,3,FALSE)</f>
        <v>-87.916753</v>
      </c>
      <c r="O3663">
        <v>3</v>
      </c>
      <c r="P3663">
        <v>0</v>
      </c>
      <c r="Q3663">
        <v>0.5</v>
      </c>
      <c r="R3663">
        <v>0.4</v>
      </c>
      <c r="S3663">
        <v>18</v>
      </c>
      <c r="T3663">
        <f t="shared" si="513"/>
        <v>-1</v>
      </c>
      <c r="U3663" s="1">
        <v>42789</v>
      </c>
      <c r="V3663" s="13">
        <f t="shared" si="514"/>
        <v>42767</v>
      </c>
      <c r="W3663" s="14">
        <f t="shared" si="515"/>
        <v>42789</v>
      </c>
      <c r="X3663" s="1" t="str">
        <f t="shared" si="516"/>
        <v>Thursday</v>
      </c>
      <c r="Y3663" s="2">
        <v>0.54107638888888887</v>
      </c>
      <c r="Z3663" s="2">
        <f t="shared" si="517"/>
        <v>0.54166666666666663</v>
      </c>
      <c r="AA3663">
        <f>1</f>
        <v>1</v>
      </c>
      <c r="AB3663" s="1">
        <v>42789</v>
      </c>
      <c r="AC3663" s="13">
        <f t="shared" si="518"/>
        <v>42767</v>
      </c>
      <c r="AD3663" s="14">
        <f t="shared" si="519"/>
        <v>42789</v>
      </c>
      <c r="AE3663" s="1" t="str">
        <f t="shared" si="520"/>
        <v>Thursday</v>
      </c>
      <c r="AF3663" s="2">
        <v>0.54318287037037039</v>
      </c>
      <c r="AG3663" s="2">
        <f t="shared" si="521"/>
        <v>0.54166666666666663</v>
      </c>
      <c r="AH3663" t="s">
        <v>27</v>
      </c>
    </row>
    <row r="3664" spans="1:34" x14ac:dyDescent="0.2">
      <c r="A3664">
        <v>1432106</v>
      </c>
      <c r="B3664" t="s">
        <v>20</v>
      </c>
      <c r="C3664" t="s">
        <v>28</v>
      </c>
      <c r="D3664" t="s">
        <v>22</v>
      </c>
      <c r="E3664">
        <v>53202</v>
      </c>
      <c r="F3664" t="s">
        <v>23</v>
      </c>
      <c r="G3664" t="s">
        <v>24</v>
      </c>
      <c r="H3664">
        <v>11080</v>
      </c>
      <c r="I3664" t="s">
        <v>32</v>
      </c>
      <c r="J3664">
        <f>VLOOKUP(I3664,[1]Key!$A$1:$C$72,2,FALSE)</f>
        <v>43.038719999999998</v>
      </c>
      <c r="K3664">
        <f>VLOOKUP(I3664,[1]Key!$A$1:$C$72,3,FALSE)</f>
        <v>-87.905339999999995</v>
      </c>
      <c r="L3664" t="s">
        <v>68</v>
      </c>
      <c r="M3664">
        <f>VLOOKUP(L3664,[1]Key!$A$1:$C$72,2,FALSE)</f>
        <v>43.04804</v>
      </c>
      <c r="N3664">
        <f>VLOOKUP(L3664,[1]Key!$A$1:$C$72,3,FALSE)</f>
        <v>-87.896720000000002</v>
      </c>
      <c r="O3664">
        <v>8</v>
      </c>
      <c r="P3664">
        <v>0</v>
      </c>
      <c r="Q3664">
        <v>1.2</v>
      </c>
      <c r="R3664">
        <v>1.1000000000000001</v>
      </c>
      <c r="S3664">
        <v>48</v>
      </c>
      <c r="T3664">
        <f t="shared" si="513"/>
        <v>-1</v>
      </c>
      <c r="U3664" s="1">
        <v>42789</v>
      </c>
      <c r="V3664" s="13">
        <f t="shared" si="514"/>
        <v>42767</v>
      </c>
      <c r="W3664" s="14">
        <f t="shared" si="515"/>
        <v>42789</v>
      </c>
      <c r="X3664" s="1" t="str">
        <f t="shared" si="516"/>
        <v>Thursday</v>
      </c>
      <c r="Y3664" s="2">
        <v>0.54894675925925929</v>
      </c>
      <c r="Z3664" s="2">
        <f t="shared" si="517"/>
        <v>0.54166666666666663</v>
      </c>
      <c r="AA3664">
        <f>1</f>
        <v>1</v>
      </c>
      <c r="AB3664" s="1">
        <v>42789</v>
      </c>
      <c r="AC3664" s="13">
        <f t="shared" si="518"/>
        <v>42767</v>
      </c>
      <c r="AD3664" s="14">
        <f t="shared" si="519"/>
        <v>42789</v>
      </c>
      <c r="AE3664" s="1" t="str">
        <f t="shared" si="520"/>
        <v>Thursday</v>
      </c>
      <c r="AF3664" s="2">
        <v>0.55479166666666668</v>
      </c>
      <c r="AG3664" s="2">
        <f t="shared" si="521"/>
        <v>0.54166666666666663</v>
      </c>
      <c r="AH3664" t="s">
        <v>27</v>
      </c>
    </row>
    <row r="3665" spans="1:34" x14ac:dyDescent="0.2">
      <c r="A3665">
        <v>1466945</v>
      </c>
      <c r="B3665" t="s">
        <v>20</v>
      </c>
      <c r="C3665" t="s">
        <v>28</v>
      </c>
      <c r="D3665" t="s">
        <v>22</v>
      </c>
      <c r="E3665">
        <v>53211</v>
      </c>
      <c r="F3665" t="s">
        <v>23</v>
      </c>
      <c r="G3665" t="s">
        <v>24</v>
      </c>
      <c r="H3665">
        <v>5484</v>
      </c>
      <c r="I3665" t="s">
        <v>67</v>
      </c>
      <c r="J3665">
        <f>VLOOKUP(I3665,[1]Key!$A$1:$C$72,2,FALSE)</f>
        <v>43.074890000000003</v>
      </c>
      <c r="K3665">
        <f>VLOOKUP(I3665,[1]Key!$A$1:$C$72,3,FALSE)</f>
        <v>-87.882810000000006</v>
      </c>
      <c r="L3665" t="s">
        <v>93</v>
      </c>
      <c r="M3665">
        <f>VLOOKUP(L3665,[1]Key!$A$1:$C$72,2,FALSE)</f>
        <v>43.069021999999997</v>
      </c>
      <c r="N3665">
        <f>VLOOKUP(L3665,[1]Key!$A$1:$C$72,3,FALSE)</f>
        <v>-87.887940999999998</v>
      </c>
      <c r="O3665">
        <v>9</v>
      </c>
      <c r="P3665">
        <v>0</v>
      </c>
      <c r="Q3665">
        <v>1.4</v>
      </c>
      <c r="R3665">
        <v>1.3</v>
      </c>
      <c r="S3665">
        <v>54</v>
      </c>
      <c r="T3665">
        <f t="shared" si="513"/>
        <v>-1</v>
      </c>
      <c r="U3665" s="1">
        <v>42789</v>
      </c>
      <c r="V3665" s="13">
        <f t="shared" si="514"/>
        <v>42767</v>
      </c>
      <c r="W3665" s="14">
        <f t="shared" si="515"/>
        <v>42789</v>
      </c>
      <c r="X3665" s="1" t="str">
        <f t="shared" si="516"/>
        <v>Thursday</v>
      </c>
      <c r="Y3665" s="2">
        <v>0.59420138888888896</v>
      </c>
      <c r="Z3665" s="2">
        <f t="shared" si="517"/>
        <v>0.58333333333333326</v>
      </c>
      <c r="AA3665">
        <f>1</f>
        <v>1</v>
      </c>
      <c r="AB3665" s="1">
        <v>42789</v>
      </c>
      <c r="AC3665" s="13">
        <f t="shared" si="518"/>
        <v>42767</v>
      </c>
      <c r="AD3665" s="14">
        <f t="shared" si="519"/>
        <v>42789</v>
      </c>
      <c r="AE3665" s="1" t="str">
        <f t="shared" si="520"/>
        <v>Thursday</v>
      </c>
      <c r="AF3665" s="2">
        <v>0.60055555555555562</v>
      </c>
      <c r="AG3665" s="2">
        <f t="shared" si="521"/>
        <v>0.58333333333333326</v>
      </c>
      <c r="AH3665" t="s">
        <v>27</v>
      </c>
    </row>
    <row r="3666" spans="1:34" x14ac:dyDescent="0.2">
      <c r="A3666">
        <v>1370752</v>
      </c>
      <c r="B3666" t="s">
        <v>20</v>
      </c>
      <c r="C3666" t="s">
        <v>117</v>
      </c>
      <c r="D3666" t="s">
        <v>22</v>
      </c>
      <c r="E3666">
        <v>53105</v>
      </c>
      <c r="F3666" t="s">
        <v>23</v>
      </c>
      <c r="G3666" t="s">
        <v>24</v>
      </c>
      <c r="H3666">
        <v>357</v>
      </c>
      <c r="I3666" t="s">
        <v>78</v>
      </c>
      <c r="J3666">
        <f>VLOOKUP(I3666,[1]Key!$A$1:$C$72,2,FALSE)</f>
        <v>43.060250000000003</v>
      </c>
      <c r="K3666">
        <f>VLOOKUP(I3666,[1]Key!$A$1:$C$72,3,FALSE)</f>
        <v>-87.892169999999993</v>
      </c>
      <c r="L3666" t="s">
        <v>62</v>
      </c>
      <c r="M3666">
        <f>VLOOKUP(L3666,[1]Key!$A$1:$C$72,2,FALSE)</f>
        <v>43.058010000000003</v>
      </c>
      <c r="N3666">
        <f>VLOOKUP(L3666,[1]Key!$A$1:$C$72,3,FALSE)</f>
        <v>-87.877300000000005</v>
      </c>
      <c r="O3666">
        <v>7</v>
      </c>
      <c r="P3666">
        <v>0</v>
      </c>
      <c r="Q3666">
        <v>1.1000000000000001</v>
      </c>
      <c r="R3666">
        <v>1</v>
      </c>
      <c r="S3666">
        <v>42</v>
      </c>
      <c r="T3666">
        <f t="shared" si="513"/>
        <v>-1</v>
      </c>
      <c r="U3666" s="1">
        <v>42789</v>
      </c>
      <c r="V3666" s="13">
        <f t="shared" si="514"/>
        <v>42767</v>
      </c>
      <c r="W3666" s="14">
        <f t="shared" si="515"/>
        <v>42789</v>
      </c>
      <c r="X3666" s="1" t="str">
        <f t="shared" si="516"/>
        <v>Thursday</v>
      </c>
      <c r="Y3666" s="2">
        <v>0.70052083333333337</v>
      </c>
      <c r="Z3666" s="2">
        <f t="shared" si="517"/>
        <v>0.70833333333333326</v>
      </c>
      <c r="AA3666">
        <f>1</f>
        <v>1</v>
      </c>
      <c r="AB3666" s="1">
        <v>42789</v>
      </c>
      <c r="AC3666" s="13">
        <f t="shared" si="518"/>
        <v>42767</v>
      </c>
      <c r="AD3666" s="14">
        <f t="shared" si="519"/>
        <v>42789</v>
      </c>
      <c r="AE3666" s="1" t="str">
        <f t="shared" si="520"/>
        <v>Thursday</v>
      </c>
      <c r="AF3666" s="2">
        <v>0.70539351851851861</v>
      </c>
      <c r="AG3666" s="2">
        <f t="shared" si="521"/>
        <v>0.70833333333333326</v>
      </c>
      <c r="AH3666" t="s">
        <v>27</v>
      </c>
    </row>
    <row r="3667" spans="1:34" x14ac:dyDescent="0.2">
      <c r="A3667">
        <v>1249163</v>
      </c>
      <c r="B3667" t="s">
        <v>20</v>
      </c>
      <c r="C3667" t="s">
        <v>28</v>
      </c>
      <c r="D3667" t="s">
        <v>22</v>
      </c>
      <c r="E3667">
        <v>53211</v>
      </c>
      <c r="F3667" t="s">
        <v>23</v>
      </c>
      <c r="G3667" t="s">
        <v>97</v>
      </c>
      <c r="H3667">
        <v>77</v>
      </c>
      <c r="I3667" t="s">
        <v>67</v>
      </c>
      <c r="J3667">
        <f>VLOOKUP(I3667,[1]Key!$A$1:$C$72,2,FALSE)</f>
        <v>43.074890000000003</v>
      </c>
      <c r="K3667">
        <f>VLOOKUP(I3667,[1]Key!$A$1:$C$72,3,FALSE)</f>
        <v>-87.882810000000006</v>
      </c>
      <c r="L3667" t="s">
        <v>93</v>
      </c>
      <c r="M3667">
        <f>VLOOKUP(L3667,[1]Key!$A$1:$C$72,2,FALSE)</f>
        <v>43.069021999999997</v>
      </c>
      <c r="N3667">
        <f>VLOOKUP(L3667,[1]Key!$A$1:$C$72,3,FALSE)</f>
        <v>-87.887940999999998</v>
      </c>
      <c r="O3667">
        <v>5</v>
      </c>
      <c r="P3667">
        <v>0</v>
      </c>
      <c r="Q3667">
        <v>0.8</v>
      </c>
      <c r="R3667">
        <v>0.7</v>
      </c>
      <c r="S3667">
        <v>30</v>
      </c>
      <c r="T3667">
        <f t="shared" si="513"/>
        <v>-1</v>
      </c>
      <c r="U3667" s="1">
        <v>42789</v>
      </c>
      <c r="V3667" s="13">
        <f t="shared" si="514"/>
        <v>42767</v>
      </c>
      <c r="W3667" s="14">
        <f t="shared" si="515"/>
        <v>42789</v>
      </c>
      <c r="X3667" s="1" t="str">
        <f t="shared" si="516"/>
        <v>Thursday</v>
      </c>
      <c r="Y3667" s="2">
        <v>0.739375</v>
      </c>
      <c r="Z3667" s="2">
        <f t="shared" si="517"/>
        <v>0.75</v>
      </c>
      <c r="AA3667">
        <f>1</f>
        <v>1</v>
      </c>
      <c r="AB3667" s="1">
        <v>42789</v>
      </c>
      <c r="AC3667" s="13">
        <f t="shared" si="518"/>
        <v>42767</v>
      </c>
      <c r="AD3667" s="14">
        <f t="shared" si="519"/>
        <v>42789</v>
      </c>
      <c r="AE3667" s="1" t="str">
        <f t="shared" si="520"/>
        <v>Thursday</v>
      </c>
      <c r="AF3667" s="2">
        <v>0.74304398148148154</v>
      </c>
      <c r="AG3667" s="2">
        <f t="shared" si="521"/>
        <v>0.75</v>
      </c>
      <c r="AH3667" t="s">
        <v>27</v>
      </c>
    </row>
    <row r="3668" spans="1:34" x14ac:dyDescent="0.2">
      <c r="A3668">
        <v>1442430</v>
      </c>
      <c r="B3668" t="s">
        <v>20</v>
      </c>
      <c r="C3668" t="s">
        <v>28</v>
      </c>
      <c r="D3668" t="s">
        <v>22</v>
      </c>
      <c r="E3668">
        <v>53211</v>
      </c>
      <c r="F3668" t="s">
        <v>23</v>
      </c>
      <c r="G3668" t="s">
        <v>24</v>
      </c>
      <c r="H3668">
        <v>11108</v>
      </c>
      <c r="I3668" t="s">
        <v>67</v>
      </c>
      <c r="J3668">
        <f>VLOOKUP(I3668,[1]Key!$A$1:$C$72,2,FALSE)</f>
        <v>43.074890000000003</v>
      </c>
      <c r="K3668">
        <f>VLOOKUP(I3668,[1]Key!$A$1:$C$72,3,FALSE)</f>
        <v>-87.882810000000006</v>
      </c>
      <c r="L3668" t="s">
        <v>77</v>
      </c>
      <c r="M3668">
        <f>VLOOKUP(L3668,[1]Key!$A$1:$C$72,2,FALSE)</f>
        <v>43.074655999999997</v>
      </c>
      <c r="N3668">
        <f>VLOOKUP(L3668,[1]Key!$A$1:$C$72,3,FALSE)</f>
        <v>-87.889011999999994</v>
      </c>
      <c r="O3668">
        <v>2</v>
      </c>
      <c r="P3668">
        <v>0</v>
      </c>
      <c r="Q3668">
        <v>0.3</v>
      </c>
      <c r="R3668">
        <v>0.3</v>
      </c>
      <c r="S3668">
        <v>12</v>
      </c>
      <c r="T3668">
        <f t="shared" si="513"/>
        <v>-1</v>
      </c>
      <c r="U3668" s="1">
        <v>42789</v>
      </c>
      <c r="V3668" s="13">
        <f t="shared" si="514"/>
        <v>42767</v>
      </c>
      <c r="W3668" s="14">
        <f t="shared" si="515"/>
        <v>42789</v>
      </c>
      <c r="X3668" s="1" t="str">
        <f t="shared" si="516"/>
        <v>Thursday</v>
      </c>
      <c r="Y3668" s="2">
        <v>0.88013888888888892</v>
      </c>
      <c r="Z3668" s="2">
        <f t="shared" si="517"/>
        <v>0.875</v>
      </c>
      <c r="AA3668">
        <f>1</f>
        <v>1</v>
      </c>
      <c r="AB3668" s="1">
        <v>42789</v>
      </c>
      <c r="AC3668" s="13">
        <f t="shared" si="518"/>
        <v>42767</v>
      </c>
      <c r="AD3668" s="14">
        <f t="shared" si="519"/>
        <v>42789</v>
      </c>
      <c r="AE3668" s="1" t="str">
        <f t="shared" si="520"/>
        <v>Thursday</v>
      </c>
      <c r="AF3668" s="2">
        <v>0.88173611111111105</v>
      </c>
      <c r="AG3668" s="2">
        <f t="shared" si="521"/>
        <v>0.875</v>
      </c>
      <c r="AH3668" t="s">
        <v>27</v>
      </c>
    </row>
    <row r="3669" spans="1:34" x14ac:dyDescent="0.2">
      <c r="A3669">
        <v>717793</v>
      </c>
      <c r="B3669" t="s">
        <v>20</v>
      </c>
      <c r="C3669" t="s">
        <v>28</v>
      </c>
      <c r="D3669" t="s">
        <v>22</v>
      </c>
      <c r="E3669">
        <v>53202</v>
      </c>
      <c r="F3669" t="s">
        <v>23</v>
      </c>
      <c r="G3669" t="s">
        <v>24</v>
      </c>
      <c r="H3669">
        <v>175</v>
      </c>
      <c r="I3669" t="s">
        <v>32</v>
      </c>
      <c r="J3669">
        <f>VLOOKUP(I3669,[1]Key!$A$1:$C$72,2,FALSE)</f>
        <v>43.038719999999998</v>
      </c>
      <c r="K3669">
        <f>VLOOKUP(I3669,[1]Key!$A$1:$C$72,3,FALSE)</f>
        <v>-87.905339999999995</v>
      </c>
      <c r="L3669" t="s">
        <v>32</v>
      </c>
      <c r="M3669">
        <f>VLOOKUP(L3669,[1]Key!$A$1:$C$72,2,FALSE)</f>
        <v>43.038719999999998</v>
      </c>
      <c r="N3669">
        <f>VLOOKUP(L3669,[1]Key!$A$1:$C$72,3,FALSE)</f>
        <v>-87.905339999999995</v>
      </c>
      <c r="O3669">
        <v>38</v>
      </c>
      <c r="P3669">
        <v>0</v>
      </c>
      <c r="Q3669">
        <v>5.7</v>
      </c>
      <c r="R3669">
        <v>5.4</v>
      </c>
      <c r="S3669">
        <v>228</v>
      </c>
      <c r="T3669">
        <f t="shared" si="513"/>
        <v>-1</v>
      </c>
      <c r="U3669" s="1">
        <v>42790</v>
      </c>
      <c r="V3669" s="13">
        <f t="shared" si="514"/>
        <v>42767</v>
      </c>
      <c r="W3669" s="14">
        <f t="shared" si="515"/>
        <v>42790</v>
      </c>
      <c r="X3669" s="1" t="str">
        <f t="shared" si="516"/>
        <v>Friday</v>
      </c>
      <c r="Y3669" s="2">
        <v>0.55629629629629629</v>
      </c>
      <c r="Z3669" s="2">
        <f t="shared" si="517"/>
        <v>0.54166666666666663</v>
      </c>
      <c r="AA3669">
        <f>1</f>
        <v>1</v>
      </c>
      <c r="AB3669" s="1">
        <v>42790</v>
      </c>
      <c r="AC3669" s="13">
        <f t="shared" si="518"/>
        <v>42767</v>
      </c>
      <c r="AD3669" s="14">
        <f t="shared" si="519"/>
        <v>42790</v>
      </c>
      <c r="AE3669" s="1" t="str">
        <f t="shared" si="520"/>
        <v>Friday</v>
      </c>
      <c r="AF3669" s="2">
        <v>0.58313657407407404</v>
      </c>
      <c r="AG3669" s="2">
        <f t="shared" si="521"/>
        <v>0.58333333333333326</v>
      </c>
      <c r="AH3669" t="s">
        <v>35</v>
      </c>
    </row>
    <row r="3670" spans="1:34" x14ac:dyDescent="0.2">
      <c r="A3670">
        <v>1244268</v>
      </c>
      <c r="B3670" t="s">
        <v>20</v>
      </c>
      <c r="C3670" t="s">
        <v>102</v>
      </c>
      <c r="D3670" t="s">
        <v>22</v>
      </c>
      <c r="E3670">
        <v>53211</v>
      </c>
      <c r="F3670" t="s">
        <v>23</v>
      </c>
      <c r="G3670" t="s">
        <v>108</v>
      </c>
      <c r="H3670">
        <v>5467</v>
      </c>
      <c r="I3670" t="s">
        <v>55</v>
      </c>
      <c r="J3670">
        <f>VLOOKUP(I3670,[1]Key!$A$1:$C$72,2,FALSE)</f>
        <v>43.060839999999999</v>
      </c>
      <c r="K3670">
        <f>VLOOKUP(I3670,[1]Key!$A$1:$C$72,3,FALSE)</f>
        <v>-88.001940000000005</v>
      </c>
      <c r="L3670" t="s">
        <v>59</v>
      </c>
      <c r="M3670">
        <f>VLOOKUP(L3670,[1]Key!$A$1:$C$72,2,FALSE)</f>
        <v>43.060580000000002</v>
      </c>
      <c r="N3670">
        <f>VLOOKUP(L3670,[1]Key!$A$1:$C$72,3,FALSE)</f>
        <v>-87.998589999999993</v>
      </c>
      <c r="O3670">
        <v>10</v>
      </c>
      <c r="P3670">
        <v>2</v>
      </c>
      <c r="Q3670">
        <v>1.5</v>
      </c>
      <c r="R3670">
        <v>1.4</v>
      </c>
      <c r="S3670">
        <v>60</v>
      </c>
      <c r="T3670">
        <f t="shared" si="513"/>
        <v>-1</v>
      </c>
      <c r="U3670" s="1">
        <v>42791</v>
      </c>
      <c r="V3670" s="13">
        <f t="shared" si="514"/>
        <v>42767</v>
      </c>
      <c r="W3670" s="14">
        <f t="shared" si="515"/>
        <v>42791</v>
      </c>
      <c r="X3670" s="1" t="str">
        <f t="shared" si="516"/>
        <v>Saturday</v>
      </c>
      <c r="Y3670" s="2">
        <v>0.59682870370370367</v>
      </c>
      <c r="Z3670" s="2">
        <f t="shared" si="517"/>
        <v>0.58333333333333326</v>
      </c>
      <c r="AA3670">
        <f>1</f>
        <v>1</v>
      </c>
      <c r="AB3670" s="1">
        <v>42791</v>
      </c>
      <c r="AC3670" s="13">
        <f t="shared" si="518"/>
        <v>42767</v>
      </c>
      <c r="AD3670" s="14">
        <f t="shared" si="519"/>
        <v>42791</v>
      </c>
      <c r="AE3670" s="1" t="str">
        <f t="shared" si="520"/>
        <v>Saturday</v>
      </c>
      <c r="AF3670" s="2">
        <v>0.60380787037037031</v>
      </c>
      <c r="AG3670" s="2">
        <f t="shared" si="521"/>
        <v>0.58333333333333326</v>
      </c>
      <c r="AH3670" t="s">
        <v>27</v>
      </c>
    </row>
    <row r="3671" spans="1:34" x14ac:dyDescent="0.2">
      <c r="A3671">
        <v>1250036</v>
      </c>
      <c r="B3671" t="s">
        <v>20</v>
      </c>
      <c r="C3671" t="s">
        <v>173</v>
      </c>
      <c r="D3671" t="s">
        <v>22</v>
      </c>
      <c r="E3671">
        <v>53151</v>
      </c>
      <c r="F3671" t="s">
        <v>23</v>
      </c>
      <c r="G3671" t="s">
        <v>97</v>
      </c>
      <c r="H3671">
        <v>5429</v>
      </c>
      <c r="I3671" t="s">
        <v>63</v>
      </c>
      <c r="J3671">
        <f>VLOOKUP(I3671,[1]Key!$A$1:$C$72,2,FALSE)</f>
        <v>43.078530000000001</v>
      </c>
      <c r="K3671">
        <f>VLOOKUP(I3671,[1]Key!$A$1:$C$72,3,FALSE)</f>
        <v>-87.882620000000003</v>
      </c>
      <c r="L3671" t="s">
        <v>67</v>
      </c>
      <c r="M3671">
        <f>VLOOKUP(L3671,[1]Key!$A$1:$C$72,2,FALSE)</f>
        <v>43.074890000000003</v>
      </c>
      <c r="N3671">
        <f>VLOOKUP(L3671,[1]Key!$A$1:$C$72,3,FALSE)</f>
        <v>-87.882810000000006</v>
      </c>
      <c r="O3671">
        <v>1</v>
      </c>
      <c r="P3671">
        <v>0</v>
      </c>
      <c r="Q3671">
        <v>0.2</v>
      </c>
      <c r="R3671">
        <v>0.1</v>
      </c>
      <c r="S3671">
        <v>6</v>
      </c>
      <c r="T3671">
        <f t="shared" si="513"/>
        <v>-1</v>
      </c>
      <c r="U3671" s="1">
        <v>42791</v>
      </c>
      <c r="V3671" s="13">
        <f t="shared" si="514"/>
        <v>42767</v>
      </c>
      <c r="W3671" s="14">
        <f t="shared" si="515"/>
        <v>42791</v>
      </c>
      <c r="X3671" s="1" t="str">
        <f t="shared" si="516"/>
        <v>Saturday</v>
      </c>
      <c r="Y3671" s="2">
        <v>0.62589120370370377</v>
      </c>
      <c r="Z3671" s="2">
        <f t="shared" si="517"/>
        <v>0.625</v>
      </c>
      <c r="AA3671">
        <f>1</f>
        <v>1</v>
      </c>
      <c r="AB3671" s="1">
        <v>42791</v>
      </c>
      <c r="AC3671" s="13">
        <f t="shared" si="518"/>
        <v>42767</v>
      </c>
      <c r="AD3671" s="14">
        <f t="shared" si="519"/>
        <v>42791</v>
      </c>
      <c r="AE3671" s="1" t="str">
        <f t="shared" si="520"/>
        <v>Saturday</v>
      </c>
      <c r="AF3671" s="2">
        <v>0.62693287037037038</v>
      </c>
      <c r="AG3671" s="2">
        <f t="shared" si="521"/>
        <v>0.625</v>
      </c>
      <c r="AH3671" t="s">
        <v>27</v>
      </c>
    </row>
    <row r="3672" spans="1:34" x14ac:dyDescent="0.2">
      <c r="A3672">
        <v>1328721</v>
      </c>
      <c r="B3672" t="s">
        <v>20</v>
      </c>
      <c r="C3672" t="s">
        <v>28</v>
      </c>
      <c r="D3672" t="s">
        <v>22</v>
      </c>
      <c r="E3672">
        <v>53207</v>
      </c>
      <c r="F3672" t="s">
        <v>23</v>
      </c>
      <c r="G3672" t="s">
        <v>24</v>
      </c>
      <c r="H3672">
        <v>997</v>
      </c>
      <c r="I3672" t="s">
        <v>38</v>
      </c>
      <c r="J3672">
        <f>VLOOKUP(I3672,[1]Key!$A$1:$C$72,2,FALSE)</f>
        <v>43.004728999999998</v>
      </c>
      <c r="K3672">
        <f>VLOOKUP(I3672,[1]Key!$A$1:$C$72,3,FALSE)</f>
        <v>-87.905463999999995</v>
      </c>
      <c r="L3672" t="s">
        <v>72</v>
      </c>
      <c r="M3672">
        <f>VLOOKUP(L3672,[1]Key!$A$1:$C$72,2,FALSE)</f>
        <v>43.02948</v>
      </c>
      <c r="N3672">
        <f>VLOOKUP(L3672,[1]Key!$A$1:$C$72,3,FALSE)</f>
        <v>-87.912819999999996</v>
      </c>
      <c r="O3672">
        <v>17</v>
      </c>
      <c r="P3672">
        <v>0</v>
      </c>
      <c r="Q3672">
        <v>2.6</v>
      </c>
      <c r="R3672">
        <v>2.4</v>
      </c>
      <c r="S3672">
        <v>102</v>
      </c>
      <c r="T3672">
        <f t="shared" si="513"/>
        <v>-1</v>
      </c>
      <c r="U3672" s="1">
        <v>42791</v>
      </c>
      <c r="V3672" s="13">
        <f t="shared" si="514"/>
        <v>42767</v>
      </c>
      <c r="W3672" s="14">
        <f t="shared" si="515"/>
        <v>42791</v>
      </c>
      <c r="X3672" s="1" t="str">
        <f t="shared" si="516"/>
        <v>Saturday</v>
      </c>
      <c r="Y3672" s="2">
        <v>0.72190972222222216</v>
      </c>
      <c r="Z3672" s="2">
        <f t="shared" si="517"/>
        <v>0.70833333333333326</v>
      </c>
      <c r="AA3672">
        <f>1</f>
        <v>1</v>
      </c>
      <c r="AB3672" s="1">
        <v>42791</v>
      </c>
      <c r="AC3672" s="13">
        <f t="shared" si="518"/>
        <v>42767</v>
      </c>
      <c r="AD3672" s="14">
        <f t="shared" si="519"/>
        <v>42791</v>
      </c>
      <c r="AE3672" s="1" t="str">
        <f t="shared" si="520"/>
        <v>Saturday</v>
      </c>
      <c r="AF3672" s="2">
        <v>0.73366898148148152</v>
      </c>
      <c r="AG3672" s="2">
        <f t="shared" si="521"/>
        <v>0.75</v>
      </c>
      <c r="AH3672" t="s">
        <v>27</v>
      </c>
    </row>
    <row r="3673" spans="1:34" x14ac:dyDescent="0.2">
      <c r="A3673">
        <v>1328721</v>
      </c>
      <c r="B3673" t="s">
        <v>20</v>
      </c>
      <c r="C3673" t="s">
        <v>28</v>
      </c>
      <c r="D3673" t="s">
        <v>22</v>
      </c>
      <c r="E3673">
        <v>53207</v>
      </c>
      <c r="F3673" t="s">
        <v>23</v>
      </c>
      <c r="G3673" t="s">
        <v>24</v>
      </c>
      <c r="H3673">
        <v>997</v>
      </c>
      <c r="I3673" t="s">
        <v>36</v>
      </c>
      <c r="J3673">
        <f>VLOOKUP(I3673,[1]Key!$A$1:$C$72,2,FALSE)</f>
        <v>43.038580000000003</v>
      </c>
      <c r="K3673">
        <f>VLOOKUP(I3673,[1]Key!$A$1:$C$72,3,FALSE)</f>
        <v>-87.90934</v>
      </c>
      <c r="L3673" t="s">
        <v>72</v>
      </c>
      <c r="M3673">
        <f>VLOOKUP(L3673,[1]Key!$A$1:$C$72,2,FALSE)</f>
        <v>43.02948</v>
      </c>
      <c r="N3673">
        <f>VLOOKUP(L3673,[1]Key!$A$1:$C$72,3,FALSE)</f>
        <v>-87.912819999999996</v>
      </c>
      <c r="O3673">
        <v>32</v>
      </c>
      <c r="P3673">
        <v>0</v>
      </c>
      <c r="Q3673">
        <v>4.8</v>
      </c>
      <c r="R3673">
        <v>4.5999999999999996</v>
      </c>
      <c r="S3673">
        <v>192</v>
      </c>
      <c r="T3673">
        <f t="shared" si="513"/>
        <v>-1</v>
      </c>
      <c r="U3673" s="1">
        <v>42791</v>
      </c>
      <c r="V3673" s="13">
        <f t="shared" si="514"/>
        <v>42767</v>
      </c>
      <c r="W3673" s="14">
        <f t="shared" si="515"/>
        <v>42791</v>
      </c>
      <c r="X3673" s="1" t="str">
        <f t="shared" si="516"/>
        <v>Saturday</v>
      </c>
      <c r="Y3673" s="2">
        <v>0.78834490740740737</v>
      </c>
      <c r="Z3673" s="2">
        <f t="shared" si="517"/>
        <v>0.79166666666666663</v>
      </c>
      <c r="AA3673">
        <f>1</f>
        <v>1</v>
      </c>
      <c r="AB3673" s="1">
        <v>42791</v>
      </c>
      <c r="AC3673" s="13">
        <f t="shared" si="518"/>
        <v>42767</v>
      </c>
      <c r="AD3673" s="14">
        <f t="shared" si="519"/>
        <v>42791</v>
      </c>
      <c r="AE3673" s="1" t="str">
        <f t="shared" si="520"/>
        <v>Saturday</v>
      </c>
      <c r="AF3673" s="2">
        <v>0.81075231481481491</v>
      </c>
      <c r="AG3673" s="2">
        <f t="shared" si="521"/>
        <v>0.79166666666666663</v>
      </c>
      <c r="AH3673" t="s">
        <v>27</v>
      </c>
    </row>
    <row r="3674" spans="1:34" x14ac:dyDescent="0.2">
      <c r="A3674">
        <v>1328721</v>
      </c>
      <c r="B3674" t="s">
        <v>20</v>
      </c>
      <c r="C3674" t="s">
        <v>28</v>
      </c>
      <c r="D3674" t="s">
        <v>22</v>
      </c>
      <c r="E3674">
        <v>53207</v>
      </c>
      <c r="F3674" t="s">
        <v>23</v>
      </c>
      <c r="G3674" t="s">
        <v>24</v>
      </c>
      <c r="H3674">
        <v>997</v>
      </c>
      <c r="I3674" t="s">
        <v>72</v>
      </c>
      <c r="J3674">
        <f>VLOOKUP(I3674,[1]Key!$A$1:$C$72,2,FALSE)</f>
        <v>43.02948</v>
      </c>
      <c r="K3674">
        <f>VLOOKUP(I3674,[1]Key!$A$1:$C$72,3,FALSE)</f>
        <v>-87.912819999999996</v>
      </c>
      <c r="L3674" t="s">
        <v>38</v>
      </c>
      <c r="M3674">
        <f>VLOOKUP(L3674,[1]Key!$A$1:$C$72,2,FALSE)</f>
        <v>43.004728999999998</v>
      </c>
      <c r="N3674">
        <f>VLOOKUP(L3674,[1]Key!$A$1:$C$72,3,FALSE)</f>
        <v>-87.905463999999995</v>
      </c>
      <c r="O3674">
        <v>14</v>
      </c>
      <c r="P3674">
        <v>0</v>
      </c>
      <c r="Q3674">
        <v>2.1</v>
      </c>
      <c r="R3674">
        <v>2</v>
      </c>
      <c r="S3674">
        <v>84</v>
      </c>
      <c r="T3674">
        <f t="shared" si="513"/>
        <v>-1</v>
      </c>
      <c r="U3674" s="1">
        <v>42791</v>
      </c>
      <c r="V3674" s="13">
        <f t="shared" si="514"/>
        <v>42767</v>
      </c>
      <c r="W3674" s="14">
        <f t="shared" si="515"/>
        <v>42791</v>
      </c>
      <c r="X3674" s="1" t="str">
        <f t="shared" si="516"/>
        <v>Saturday</v>
      </c>
      <c r="Y3674" s="2">
        <v>0.81238425925925928</v>
      </c>
      <c r="Z3674" s="2">
        <f t="shared" si="517"/>
        <v>0.79166666666666663</v>
      </c>
      <c r="AA3674">
        <f>1</f>
        <v>1</v>
      </c>
      <c r="AB3674" s="1">
        <v>42791</v>
      </c>
      <c r="AC3674" s="13">
        <f t="shared" si="518"/>
        <v>42767</v>
      </c>
      <c r="AD3674" s="14">
        <f t="shared" si="519"/>
        <v>42791</v>
      </c>
      <c r="AE3674" s="1" t="str">
        <f t="shared" si="520"/>
        <v>Saturday</v>
      </c>
      <c r="AF3674" s="2">
        <v>0.82170138888888899</v>
      </c>
      <c r="AG3674" s="2">
        <f t="shared" si="521"/>
        <v>0.83333333333333326</v>
      </c>
      <c r="AH3674" t="s">
        <v>27</v>
      </c>
    </row>
    <row r="3675" spans="1:34" x14ac:dyDescent="0.2">
      <c r="A3675">
        <v>1255543</v>
      </c>
      <c r="B3675" t="s">
        <v>20</v>
      </c>
      <c r="C3675" t="s">
        <v>117</v>
      </c>
      <c r="D3675" t="s">
        <v>22</v>
      </c>
      <c r="E3675">
        <v>53105</v>
      </c>
      <c r="F3675" t="s">
        <v>23</v>
      </c>
      <c r="G3675" t="s">
        <v>97</v>
      </c>
      <c r="H3675">
        <v>228</v>
      </c>
      <c r="I3675" t="s">
        <v>93</v>
      </c>
      <c r="J3675">
        <f>VLOOKUP(I3675,[1]Key!$A$1:$C$72,2,FALSE)</f>
        <v>43.069021999999997</v>
      </c>
      <c r="K3675">
        <f>VLOOKUP(I3675,[1]Key!$A$1:$C$72,3,FALSE)</f>
        <v>-87.887940999999998</v>
      </c>
      <c r="L3675" t="s">
        <v>78</v>
      </c>
      <c r="M3675">
        <f>VLOOKUP(L3675,[1]Key!$A$1:$C$72,2,FALSE)</f>
        <v>43.060250000000003</v>
      </c>
      <c r="N3675">
        <f>VLOOKUP(L3675,[1]Key!$A$1:$C$72,3,FALSE)</f>
        <v>-87.892169999999993</v>
      </c>
      <c r="O3675">
        <v>6</v>
      </c>
      <c r="P3675">
        <v>0</v>
      </c>
      <c r="Q3675">
        <v>0.9</v>
      </c>
      <c r="R3675">
        <v>0.9</v>
      </c>
      <c r="S3675">
        <v>36</v>
      </c>
      <c r="T3675">
        <f t="shared" si="513"/>
        <v>-1</v>
      </c>
      <c r="U3675" s="1">
        <v>42792</v>
      </c>
      <c r="V3675" s="13">
        <f t="shared" si="514"/>
        <v>42767</v>
      </c>
      <c r="W3675" s="14">
        <f t="shared" si="515"/>
        <v>42792</v>
      </c>
      <c r="X3675" s="1" t="str">
        <f t="shared" si="516"/>
        <v>Sunday</v>
      </c>
      <c r="Y3675" s="2">
        <v>0.12895833333333334</v>
      </c>
      <c r="Z3675" s="2">
        <f t="shared" si="517"/>
        <v>0.125</v>
      </c>
      <c r="AA3675">
        <f>1</f>
        <v>1</v>
      </c>
      <c r="AB3675" s="1">
        <v>42792</v>
      </c>
      <c r="AC3675" s="13">
        <f t="shared" si="518"/>
        <v>42767</v>
      </c>
      <c r="AD3675" s="14">
        <f t="shared" si="519"/>
        <v>42792</v>
      </c>
      <c r="AE3675" s="1" t="str">
        <f t="shared" si="520"/>
        <v>Sunday</v>
      </c>
      <c r="AF3675" s="2">
        <v>0.13284722222222223</v>
      </c>
      <c r="AG3675" s="2">
        <f t="shared" si="521"/>
        <v>0.125</v>
      </c>
      <c r="AH3675" t="s">
        <v>27</v>
      </c>
    </row>
    <row r="3676" spans="1:34" x14ac:dyDescent="0.2">
      <c r="A3676">
        <v>1328721</v>
      </c>
      <c r="B3676" t="s">
        <v>20</v>
      </c>
      <c r="C3676" t="s">
        <v>28</v>
      </c>
      <c r="D3676" t="s">
        <v>22</v>
      </c>
      <c r="E3676">
        <v>53207</v>
      </c>
      <c r="F3676" t="s">
        <v>23</v>
      </c>
      <c r="G3676" t="s">
        <v>24</v>
      </c>
      <c r="H3676">
        <v>34</v>
      </c>
      <c r="I3676" t="s">
        <v>38</v>
      </c>
      <c r="J3676">
        <f>VLOOKUP(I3676,[1]Key!$A$1:$C$72,2,FALSE)</f>
        <v>43.004728999999998</v>
      </c>
      <c r="K3676">
        <f>VLOOKUP(I3676,[1]Key!$A$1:$C$72,3,FALSE)</f>
        <v>-87.905463999999995</v>
      </c>
      <c r="L3676" t="s">
        <v>69</v>
      </c>
      <c r="M3676">
        <f>VLOOKUP(L3676,[1]Key!$A$1:$C$72,2,FALSE)</f>
        <v>43.048200000000001</v>
      </c>
      <c r="N3676">
        <f>VLOOKUP(L3676,[1]Key!$A$1:$C$72,3,FALSE)</f>
        <v>-87.900859999999994</v>
      </c>
      <c r="O3676">
        <v>16</v>
      </c>
      <c r="P3676">
        <v>0</v>
      </c>
      <c r="Q3676">
        <v>2.4</v>
      </c>
      <c r="R3676">
        <v>2.2999999999999998</v>
      </c>
      <c r="S3676">
        <v>96</v>
      </c>
      <c r="T3676">
        <f t="shared" si="513"/>
        <v>-1</v>
      </c>
      <c r="U3676" s="1">
        <v>42792</v>
      </c>
      <c r="V3676" s="13">
        <f t="shared" si="514"/>
        <v>42767</v>
      </c>
      <c r="W3676" s="14">
        <f t="shared" si="515"/>
        <v>42792</v>
      </c>
      <c r="X3676" s="1" t="str">
        <f t="shared" si="516"/>
        <v>Sunday</v>
      </c>
      <c r="Y3676" s="2">
        <v>0.35685185185185181</v>
      </c>
      <c r="Z3676" s="2">
        <f t="shared" si="517"/>
        <v>0.375</v>
      </c>
      <c r="AA3676">
        <f>1</f>
        <v>1</v>
      </c>
      <c r="AB3676" s="1">
        <v>42792</v>
      </c>
      <c r="AC3676" s="13">
        <f t="shared" si="518"/>
        <v>42767</v>
      </c>
      <c r="AD3676" s="14">
        <f t="shared" si="519"/>
        <v>42792</v>
      </c>
      <c r="AE3676" s="1" t="str">
        <f t="shared" si="520"/>
        <v>Sunday</v>
      </c>
      <c r="AF3676" s="2">
        <v>0.36791666666666667</v>
      </c>
      <c r="AG3676" s="2">
        <f t="shared" si="521"/>
        <v>0.375</v>
      </c>
      <c r="AH3676" t="s">
        <v>27</v>
      </c>
    </row>
    <row r="3677" spans="1:34" x14ac:dyDescent="0.2">
      <c r="A3677">
        <v>1328721</v>
      </c>
      <c r="B3677" t="s">
        <v>20</v>
      </c>
      <c r="C3677" t="s">
        <v>28</v>
      </c>
      <c r="D3677" t="s">
        <v>22</v>
      </c>
      <c r="E3677">
        <v>53207</v>
      </c>
      <c r="F3677" t="s">
        <v>23</v>
      </c>
      <c r="G3677" t="s">
        <v>24</v>
      </c>
      <c r="H3677">
        <v>34</v>
      </c>
      <c r="I3677" t="s">
        <v>82</v>
      </c>
      <c r="J3677">
        <f>VLOOKUP(I3677,[1]Key!$A$1:$C$72,2,FALSE)</f>
        <v>43.026229999999998</v>
      </c>
      <c r="K3677">
        <f>VLOOKUP(I3677,[1]Key!$A$1:$C$72,3,FALSE)</f>
        <v>-87.912809999999993</v>
      </c>
      <c r="L3677" t="s">
        <v>36</v>
      </c>
      <c r="M3677">
        <f>VLOOKUP(L3677,[1]Key!$A$1:$C$72,2,FALSE)</f>
        <v>43.038580000000003</v>
      </c>
      <c r="N3677">
        <f>VLOOKUP(L3677,[1]Key!$A$1:$C$72,3,FALSE)</f>
        <v>-87.90934</v>
      </c>
      <c r="O3677">
        <v>6</v>
      </c>
      <c r="P3677">
        <v>0</v>
      </c>
      <c r="Q3677">
        <v>0.9</v>
      </c>
      <c r="R3677">
        <v>0.9</v>
      </c>
      <c r="S3677">
        <v>36</v>
      </c>
      <c r="T3677">
        <f t="shared" si="513"/>
        <v>-1</v>
      </c>
      <c r="U3677" s="1">
        <v>42792</v>
      </c>
      <c r="V3677" s="13">
        <f t="shared" si="514"/>
        <v>42767</v>
      </c>
      <c r="W3677" s="14">
        <f t="shared" si="515"/>
        <v>42792</v>
      </c>
      <c r="X3677" s="1" t="str">
        <f t="shared" si="516"/>
        <v>Sunday</v>
      </c>
      <c r="Y3677" s="2">
        <v>0.51189814814814816</v>
      </c>
      <c r="Z3677" s="2">
        <f t="shared" si="517"/>
        <v>0.5</v>
      </c>
      <c r="AA3677">
        <f>1</f>
        <v>1</v>
      </c>
      <c r="AB3677" s="1">
        <v>42792</v>
      </c>
      <c r="AC3677" s="13">
        <f t="shared" si="518"/>
        <v>42767</v>
      </c>
      <c r="AD3677" s="14">
        <f t="shared" si="519"/>
        <v>42792</v>
      </c>
      <c r="AE3677" s="1" t="str">
        <f t="shared" si="520"/>
        <v>Sunday</v>
      </c>
      <c r="AF3677" s="2">
        <v>0.516087962962963</v>
      </c>
      <c r="AG3677" s="2">
        <f t="shared" si="521"/>
        <v>0.5</v>
      </c>
      <c r="AH3677" t="s">
        <v>27</v>
      </c>
    </row>
    <row r="3678" spans="1:34" x14ac:dyDescent="0.2">
      <c r="A3678">
        <v>1507912</v>
      </c>
      <c r="B3678" t="s">
        <v>20</v>
      </c>
      <c r="C3678" t="s">
        <v>28</v>
      </c>
      <c r="D3678" t="s">
        <v>22</v>
      </c>
      <c r="E3678">
        <v>53222</v>
      </c>
      <c r="F3678" t="s">
        <v>23</v>
      </c>
      <c r="G3678" t="s">
        <v>108</v>
      </c>
      <c r="H3678">
        <v>5558</v>
      </c>
      <c r="I3678" t="s">
        <v>34</v>
      </c>
      <c r="J3678">
        <f>VLOOKUP(I3678,[1]Key!$A$1:$C$72,2,FALSE)</f>
        <v>43.036900000000003</v>
      </c>
      <c r="K3678">
        <f>VLOOKUP(I3678,[1]Key!$A$1:$C$72,3,FALSE)</f>
        <v>-87.89667</v>
      </c>
      <c r="L3678" t="s">
        <v>80</v>
      </c>
      <c r="M3678">
        <f>VLOOKUP(L3678,[1]Key!$A$1:$C$72,2,FALSE)</f>
        <v>43.052460000000004</v>
      </c>
      <c r="N3678">
        <f>VLOOKUP(L3678,[1]Key!$A$1:$C$72,3,FALSE)</f>
        <v>-87.891000000000005</v>
      </c>
      <c r="O3678">
        <v>46</v>
      </c>
      <c r="P3678">
        <v>4</v>
      </c>
      <c r="Q3678">
        <v>6.9</v>
      </c>
      <c r="R3678">
        <v>6.6</v>
      </c>
      <c r="S3678">
        <v>276</v>
      </c>
      <c r="T3678">
        <f t="shared" si="513"/>
        <v>-1</v>
      </c>
      <c r="U3678" s="1">
        <v>42792</v>
      </c>
      <c r="V3678" s="13">
        <f t="shared" si="514"/>
        <v>42767</v>
      </c>
      <c r="W3678" s="14">
        <f t="shared" si="515"/>
        <v>42792</v>
      </c>
      <c r="X3678" s="1" t="str">
        <f t="shared" si="516"/>
        <v>Sunday</v>
      </c>
      <c r="Y3678" s="2">
        <v>0.60406250000000006</v>
      </c>
      <c r="Z3678" s="2">
        <f t="shared" si="517"/>
        <v>0.58333333333333326</v>
      </c>
      <c r="AA3678">
        <f>1</f>
        <v>1</v>
      </c>
      <c r="AB3678" s="1">
        <v>42792</v>
      </c>
      <c r="AC3678" s="13">
        <f t="shared" si="518"/>
        <v>42767</v>
      </c>
      <c r="AD3678" s="14">
        <f t="shared" si="519"/>
        <v>42792</v>
      </c>
      <c r="AE3678" s="1" t="str">
        <f t="shared" si="520"/>
        <v>Sunday</v>
      </c>
      <c r="AF3678" s="2">
        <v>0.63545138888888886</v>
      </c>
      <c r="AG3678" s="2">
        <f t="shared" si="521"/>
        <v>0.625</v>
      </c>
      <c r="AH3678" t="s">
        <v>27</v>
      </c>
    </row>
    <row r="3679" spans="1:34" x14ac:dyDescent="0.2">
      <c r="A3679">
        <v>1381218</v>
      </c>
      <c r="B3679" t="s">
        <v>20</v>
      </c>
      <c r="C3679" t="s">
        <v>102</v>
      </c>
      <c r="D3679" t="s">
        <v>22</v>
      </c>
      <c r="E3679">
        <v>53211</v>
      </c>
      <c r="F3679" t="s">
        <v>23</v>
      </c>
      <c r="G3679" t="s">
        <v>92</v>
      </c>
      <c r="H3679">
        <v>5485</v>
      </c>
      <c r="I3679" t="s">
        <v>87</v>
      </c>
      <c r="J3679">
        <f>VLOOKUP(I3679,[1]Key!$A$1:$C$72,2,FALSE)</f>
        <v>43.077359999999999</v>
      </c>
      <c r="K3679">
        <f>VLOOKUP(I3679,[1]Key!$A$1:$C$72,3,FALSE)</f>
        <v>-87.880769999999998</v>
      </c>
      <c r="L3679" t="s">
        <v>68</v>
      </c>
      <c r="M3679">
        <f>VLOOKUP(L3679,[1]Key!$A$1:$C$72,2,FALSE)</f>
        <v>43.04804</v>
      </c>
      <c r="N3679">
        <f>VLOOKUP(L3679,[1]Key!$A$1:$C$72,3,FALSE)</f>
        <v>-87.896720000000002</v>
      </c>
      <c r="O3679">
        <v>18</v>
      </c>
      <c r="P3679">
        <v>0</v>
      </c>
      <c r="Q3679">
        <v>2.7</v>
      </c>
      <c r="R3679">
        <v>2.6</v>
      </c>
      <c r="S3679">
        <v>108</v>
      </c>
      <c r="T3679">
        <f t="shared" si="513"/>
        <v>-1</v>
      </c>
      <c r="U3679" s="1">
        <v>42789</v>
      </c>
      <c r="V3679" s="13">
        <f t="shared" si="514"/>
        <v>42767</v>
      </c>
      <c r="W3679" s="14">
        <f t="shared" si="515"/>
        <v>42789</v>
      </c>
      <c r="X3679" s="1" t="str">
        <f t="shared" si="516"/>
        <v>Thursday</v>
      </c>
      <c r="Y3679" s="2">
        <v>0.69037037037037041</v>
      </c>
      <c r="Z3679" s="2">
        <f t="shared" si="517"/>
        <v>0.70833333333333326</v>
      </c>
      <c r="AA3679">
        <f>1</f>
        <v>1</v>
      </c>
      <c r="AB3679" s="1">
        <v>42789</v>
      </c>
      <c r="AC3679" s="13">
        <f t="shared" si="518"/>
        <v>42767</v>
      </c>
      <c r="AD3679" s="14">
        <f t="shared" si="519"/>
        <v>42789</v>
      </c>
      <c r="AE3679" s="1" t="str">
        <f t="shared" si="520"/>
        <v>Thursday</v>
      </c>
      <c r="AF3679" s="2">
        <v>0.70283564814814825</v>
      </c>
      <c r="AG3679" s="2">
        <f t="shared" si="521"/>
        <v>0.70833333333333326</v>
      </c>
      <c r="AH3679" t="s">
        <v>27</v>
      </c>
    </row>
    <row r="3680" spans="1:34" x14ac:dyDescent="0.2">
      <c r="A3680">
        <v>1517518</v>
      </c>
      <c r="B3680" t="s">
        <v>20</v>
      </c>
      <c r="C3680" t="s">
        <v>147</v>
      </c>
      <c r="D3680" t="s">
        <v>22</v>
      </c>
      <c r="E3680">
        <v>53704</v>
      </c>
      <c r="F3680" t="s">
        <v>23</v>
      </c>
      <c r="G3680" t="s">
        <v>92</v>
      </c>
      <c r="H3680">
        <v>989</v>
      </c>
      <c r="I3680" t="s">
        <v>32</v>
      </c>
      <c r="J3680">
        <f>VLOOKUP(I3680,[1]Key!$A$1:$C$72,2,FALSE)</f>
        <v>43.038719999999998</v>
      </c>
      <c r="K3680">
        <f>VLOOKUP(I3680,[1]Key!$A$1:$C$72,3,FALSE)</f>
        <v>-87.905339999999995</v>
      </c>
      <c r="L3680" t="s">
        <v>32</v>
      </c>
      <c r="M3680">
        <f>VLOOKUP(L3680,[1]Key!$A$1:$C$72,2,FALSE)</f>
        <v>43.038719999999998</v>
      </c>
      <c r="N3680">
        <f>VLOOKUP(L3680,[1]Key!$A$1:$C$72,3,FALSE)</f>
        <v>-87.905339999999995</v>
      </c>
      <c r="O3680">
        <v>1</v>
      </c>
      <c r="P3680">
        <v>0</v>
      </c>
      <c r="Q3680">
        <v>0.2</v>
      </c>
      <c r="R3680">
        <v>0.1</v>
      </c>
      <c r="S3680">
        <v>6</v>
      </c>
      <c r="T3680">
        <f t="shared" si="513"/>
        <v>-1</v>
      </c>
      <c r="U3680" s="1">
        <v>42788</v>
      </c>
      <c r="V3680" s="13">
        <f t="shared" si="514"/>
        <v>42767</v>
      </c>
      <c r="W3680" s="14">
        <f t="shared" si="515"/>
        <v>42788</v>
      </c>
      <c r="X3680" s="1" t="str">
        <f t="shared" si="516"/>
        <v>Wednesday</v>
      </c>
      <c r="Y3680" s="2">
        <v>0.63175925925925924</v>
      </c>
      <c r="Z3680" s="2">
        <f t="shared" si="517"/>
        <v>0.625</v>
      </c>
      <c r="AA3680">
        <f>1</f>
        <v>1</v>
      </c>
      <c r="AB3680" s="1">
        <v>42788</v>
      </c>
      <c r="AC3680" s="13">
        <f t="shared" si="518"/>
        <v>42767</v>
      </c>
      <c r="AD3680" s="14">
        <f t="shared" si="519"/>
        <v>42788</v>
      </c>
      <c r="AE3680" s="1" t="str">
        <f t="shared" si="520"/>
        <v>Wednesday</v>
      </c>
      <c r="AF3680" s="2">
        <v>0.63194444444444442</v>
      </c>
      <c r="AG3680" s="2">
        <f t="shared" si="521"/>
        <v>0.625</v>
      </c>
      <c r="AH3680" t="s">
        <v>35</v>
      </c>
    </row>
    <row r="3681" spans="1:34" x14ac:dyDescent="0.2">
      <c r="A3681">
        <v>1518070</v>
      </c>
      <c r="B3681" t="s">
        <v>20</v>
      </c>
      <c r="C3681" t="s">
        <v>28</v>
      </c>
      <c r="D3681" t="s">
        <v>22</v>
      </c>
      <c r="E3681">
        <v>53211</v>
      </c>
      <c r="F3681" t="s">
        <v>23</v>
      </c>
      <c r="G3681" t="s">
        <v>92</v>
      </c>
      <c r="H3681">
        <v>11098</v>
      </c>
      <c r="I3681" t="s">
        <v>50</v>
      </c>
      <c r="J3681">
        <f>VLOOKUP(I3681,[1]Key!$A$1:$C$72,2,FALSE)</f>
        <v>43.052549999999997</v>
      </c>
      <c r="K3681">
        <f>VLOOKUP(I3681,[1]Key!$A$1:$C$72,3,FALSE)</f>
        <v>-87.909329999999997</v>
      </c>
      <c r="L3681" t="s">
        <v>30</v>
      </c>
      <c r="M3681">
        <f>VLOOKUP(L3681,[1]Key!$A$1:$C$72,2,FALSE)</f>
        <v>43.05847</v>
      </c>
      <c r="N3681">
        <f>VLOOKUP(L3681,[1]Key!$A$1:$C$72,3,FALSE)</f>
        <v>-87.898079999999993</v>
      </c>
      <c r="O3681">
        <v>5</v>
      </c>
      <c r="P3681">
        <v>0</v>
      </c>
      <c r="Q3681">
        <v>0.8</v>
      </c>
      <c r="R3681">
        <v>0.7</v>
      </c>
      <c r="S3681">
        <v>30</v>
      </c>
      <c r="T3681">
        <f t="shared" si="513"/>
        <v>-1</v>
      </c>
      <c r="U3681" s="1">
        <v>42789</v>
      </c>
      <c r="V3681" s="13">
        <f t="shared" si="514"/>
        <v>42767</v>
      </c>
      <c r="W3681" s="14">
        <f t="shared" si="515"/>
        <v>42789</v>
      </c>
      <c r="X3681" s="1" t="str">
        <f t="shared" si="516"/>
        <v>Thursday</v>
      </c>
      <c r="Y3681" s="2">
        <v>0.75624999999999998</v>
      </c>
      <c r="Z3681" s="2">
        <f t="shared" si="517"/>
        <v>0.75</v>
      </c>
      <c r="AA3681">
        <f>1</f>
        <v>1</v>
      </c>
      <c r="AB3681" s="1">
        <v>42789</v>
      </c>
      <c r="AC3681" s="13">
        <f t="shared" si="518"/>
        <v>42767</v>
      </c>
      <c r="AD3681" s="14">
        <f t="shared" si="519"/>
        <v>42789</v>
      </c>
      <c r="AE3681" s="1" t="str">
        <f t="shared" si="520"/>
        <v>Thursday</v>
      </c>
      <c r="AF3681" s="2">
        <v>0.75975694444444442</v>
      </c>
      <c r="AG3681" s="2">
        <f t="shared" si="521"/>
        <v>0.75</v>
      </c>
      <c r="AH3681" t="s">
        <v>27</v>
      </c>
    </row>
    <row r="3682" spans="1:34" x14ac:dyDescent="0.2">
      <c r="A3682">
        <v>1154367</v>
      </c>
      <c r="B3682" t="s">
        <v>20</v>
      </c>
      <c r="C3682" t="s">
        <v>28</v>
      </c>
      <c r="D3682" t="s">
        <v>22</v>
      </c>
      <c r="E3682">
        <v>53202</v>
      </c>
      <c r="F3682" t="s">
        <v>23</v>
      </c>
      <c r="G3682" t="s">
        <v>24</v>
      </c>
      <c r="H3682">
        <v>11125</v>
      </c>
      <c r="I3682" t="s">
        <v>32</v>
      </c>
      <c r="J3682">
        <f>VLOOKUP(I3682,[1]Key!$A$1:$C$72,2,FALSE)</f>
        <v>43.038719999999998</v>
      </c>
      <c r="K3682">
        <f>VLOOKUP(I3682,[1]Key!$A$1:$C$72,3,FALSE)</f>
        <v>-87.905339999999995</v>
      </c>
      <c r="L3682" t="s">
        <v>82</v>
      </c>
      <c r="M3682">
        <f>VLOOKUP(L3682,[1]Key!$A$1:$C$72,2,FALSE)</f>
        <v>43.026229999999998</v>
      </c>
      <c r="N3682">
        <f>VLOOKUP(L3682,[1]Key!$A$1:$C$72,3,FALSE)</f>
        <v>-87.912809999999993</v>
      </c>
      <c r="O3682">
        <v>14</v>
      </c>
      <c r="P3682">
        <v>0</v>
      </c>
      <c r="Q3682">
        <v>2.1</v>
      </c>
      <c r="R3682">
        <v>2</v>
      </c>
      <c r="S3682">
        <v>84</v>
      </c>
      <c r="T3682">
        <f t="shared" si="513"/>
        <v>-1</v>
      </c>
      <c r="U3682" s="1">
        <v>42767</v>
      </c>
      <c r="V3682" s="13">
        <f t="shared" si="514"/>
        <v>42767</v>
      </c>
      <c r="W3682" s="14">
        <f t="shared" si="515"/>
        <v>42767</v>
      </c>
      <c r="X3682" s="1" t="str">
        <f t="shared" si="516"/>
        <v>Wednesday</v>
      </c>
      <c r="Y3682" s="2">
        <v>0.37251157407407409</v>
      </c>
      <c r="Z3682" s="2">
        <f t="shared" si="517"/>
        <v>0.375</v>
      </c>
      <c r="AA3682">
        <f>1</f>
        <v>1</v>
      </c>
      <c r="AB3682" s="1">
        <v>42767</v>
      </c>
      <c r="AC3682" s="13">
        <f t="shared" si="518"/>
        <v>42767</v>
      </c>
      <c r="AD3682" s="14">
        <f t="shared" si="519"/>
        <v>42767</v>
      </c>
      <c r="AE3682" s="1" t="str">
        <f t="shared" si="520"/>
        <v>Wednesday</v>
      </c>
      <c r="AF3682" s="2">
        <v>0.38210648148148146</v>
      </c>
      <c r="AG3682" s="2">
        <f t="shared" si="521"/>
        <v>0.375</v>
      </c>
      <c r="AH3682" t="s">
        <v>27</v>
      </c>
    </row>
    <row r="3683" spans="1:34" x14ac:dyDescent="0.2">
      <c r="A3683">
        <v>1154367</v>
      </c>
      <c r="B3683" t="s">
        <v>20</v>
      </c>
      <c r="C3683" t="s">
        <v>28</v>
      </c>
      <c r="D3683" t="s">
        <v>22</v>
      </c>
      <c r="E3683">
        <v>53202</v>
      </c>
      <c r="F3683" t="s">
        <v>23</v>
      </c>
      <c r="G3683" t="s">
        <v>24</v>
      </c>
      <c r="H3683">
        <v>11125</v>
      </c>
      <c r="I3683" t="s">
        <v>82</v>
      </c>
      <c r="J3683">
        <f>VLOOKUP(I3683,[1]Key!$A$1:$C$72,2,FALSE)</f>
        <v>43.026229999999998</v>
      </c>
      <c r="K3683">
        <f>VLOOKUP(I3683,[1]Key!$A$1:$C$72,3,FALSE)</f>
        <v>-87.912809999999993</v>
      </c>
      <c r="L3683" t="s">
        <v>32</v>
      </c>
      <c r="M3683">
        <f>VLOOKUP(L3683,[1]Key!$A$1:$C$72,2,FALSE)</f>
        <v>43.038719999999998</v>
      </c>
      <c r="N3683">
        <f>VLOOKUP(L3683,[1]Key!$A$1:$C$72,3,FALSE)</f>
        <v>-87.905339999999995</v>
      </c>
      <c r="O3683">
        <v>12</v>
      </c>
      <c r="P3683">
        <v>0</v>
      </c>
      <c r="Q3683">
        <v>1.8</v>
      </c>
      <c r="R3683">
        <v>1.7</v>
      </c>
      <c r="S3683">
        <v>72</v>
      </c>
      <c r="T3683">
        <f t="shared" si="513"/>
        <v>-1</v>
      </c>
      <c r="U3683" s="1">
        <v>42767</v>
      </c>
      <c r="V3683" s="13">
        <f t="shared" si="514"/>
        <v>42767</v>
      </c>
      <c r="W3683" s="14">
        <f t="shared" si="515"/>
        <v>42767</v>
      </c>
      <c r="X3683" s="1" t="str">
        <f t="shared" si="516"/>
        <v>Wednesday</v>
      </c>
      <c r="Y3683" s="2">
        <v>0.39906250000000004</v>
      </c>
      <c r="Z3683" s="2">
        <f t="shared" si="517"/>
        <v>0.41666666666666663</v>
      </c>
      <c r="AA3683">
        <f>1</f>
        <v>1</v>
      </c>
      <c r="AB3683" s="1">
        <v>42767</v>
      </c>
      <c r="AC3683" s="13">
        <f t="shared" si="518"/>
        <v>42767</v>
      </c>
      <c r="AD3683" s="14">
        <f t="shared" si="519"/>
        <v>42767</v>
      </c>
      <c r="AE3683" s="1" t="str">
        <f t="shared" si="520"/>
        <v>Wednesday</v>
      </c>
      <c r="AF3683" s="2">
        <v>0.4073032407407407</v>
      </c>
      <c r="AG3683" s="2">
        <f t="shared" si="521"/>
        <v>0.41666666666666663</v>
      </c>
      <c r="AH3683" t="s">
        <v>27</v>
      </c>
    </row>
    <row r="3684" spans="1:34" x14ac:dyDescent="0.2">
      <c r="A3684">
        <v>1468078</v>
      </c>
      <c r="B3684" t="s">
        <v>20</v>
      </c>
      <c r="C3684" t="s">
        <v>100</v>
      </c>
      <c r="D3684" t="s">
        <v>22</v>
      </c>
      <c r="E3684">
        <v>53209</v>
      </c>
      <c r="F3684" t="s">
        <v>23</v>
      </c>
      <c r="G3684" t="s">
        <v>24</v>
      </c>
      <c r="H3684">
        <v>11047</v>
      </c>
      <c r="I3684" t="s">
        <v>54</v>
      </c>
      <c r="J3684">
        <f>VLOOKUP(I3684,[1]Key!$A$1:$C$72,2,FALSE)</f>
        <v>43.046570000000003</v>
      </c>
      <c r="K3684">
        <f>VLOOKUP(I3684,[1]Key!$A$1:$C$72,3,FALSE)</f>
        <v>-87.908720000000002</v>
      </c>
      <c r="L3684" t="s">
        <v>61</v>
      </c>
      <c r="M3684">
        <f>VLOOKUP(L3684,[1]Key!$A$1:$C$72,2,FALSE)</f>
        <v>43.058619999999998</v>
      </c>
      <c r="N3684">
        <f>VLOOKUP(L3684,[1]Key!$A$1:$C$72,3,FALSE)</f>
        <v>-87.885319999999993</v>
      </c>
      <c r="O3684">
        <v>9</v>
      </c>
      <c r="P3684">
        <v>0</v>
      </c>
      <c r="Q3684">
        <v>1.4</v>
      </c>
      <c r="R3684">
        <v>1.3</v>
      </c>
      <c r="S3684">
        <v>54</v>
      </c>
      <c r="T3684">
        <f t="shared" si="513"/>
        <v>-1</v>
      </c>
      <c r="U3684" s="1">
        <v>42767</v>
      </c>
      <c r="V3684" s="13">
        <f t="shared" si="514"/>
        <v>42767</v>
      </c>
      <c r="W3684" s="14">
        <f t="shared" si="515"/>
        <v>42767</v>
      </c>
      <c r="X3684" s="1" t="str">
        <f t="shared" si="516"/>
        <v>Wednesday</v>
      </c>
      <c r="Y3684" s="2">
        <v>0.50005787037037031</v>
      </c>
      <c r="Z3684" s="2">
        <f t="shared" si="517"/>
        <v>0.5</v>
      </c>
      <c r="AA3684">
        <f>1</f>
        <v>1</v>
      </c>
      <c r="AB3684" s="1">
        <v>42767</v>
      </c>
      <c r="AC3684" s="13">
        <f t="shared" si="518"/>
        <v>42767</v>
      </c>
      <c r="AD3684" s="14">
        <f t="shared" si="519"/>
        <v>42767</v>
      </c>
      <c r="AE3684" s="1" t="str">
        <f t="shared" si="520"/>
        <v>Wednesday</v>
      </c>
      <c r="AF3684" s="2">
        <v>0.50675925925925924</v>
      </c>
      <c r="AG3684" s="2">
        <f t="shared" si="521"/>
        <v>0.5</v>
      </c>
      <c r="AH3684" t="s">
        <v>27</v>
      </c>
    </row>
    <row r="3685" spans="1:34" x14ac:dyDescent="0.2">
      <c r="A3685">
        <v>1092313</v>
      </c>
      <c r="B3685" t="s">
        <v>20</v>
      </c>
      <c r="C3685" t="s">
        <v>28</v>
      </c>
      <c r="D3685" t="s">
        <v>22</v>
      </c>
      <c r="E3685">
        <v>53211</v>
      </c>
      <c r="F3685" t="s">
        <v>23</v>
      </c>
      <c r="G3685" t="s">
        <v>97</v>
      </c>
      <c r="H3685">
        <v>11114</v>
      </c>
      <c r="I3685" t="s">
        <v>72</v>
      </c>
      <c r="J3685">
        <f>VLOOKUP(I3685,[1]Key!$A$1:$C$72,2,FALSE)</f>
        <v>43.02948</v>
      </c>
      <c r="K3685">
        <f>VLOOKUP(I3685,[1]Key!$A$1:$C$72,3,FALSE)</f>
        <v>-87.912819999999996</v>
      </c>
      <c r="L3685" t="s">
        <v>74</v>
      </c>
      <c r="M3685">
        <f>VLOOKUP(L3685,[1]Key!$A$1:$C$72,2,FALSE)</f>
        <v>43.040154000000001</v>
      </c>
      <c r="N3685">
        <f>VLOOKUP(L3685,[1]Key!$A$1:$C$72,3,FALSE)</f>
        <v>-87.932113000000001</v>
      </c>
      <c r="O3685">
        <v>16</v>
      </c>
      <c r="P3685">
        <v>0</v>
      </c>
      <c r="Q3685">
        <v>2.4</v>
      </c>
      <c r="R3685">
        <v>2.2999999999999998</v>
      </c>
      <c r="S3685">
        <v>96</v>
      </c>
      <c r="T3685">
        <f t="shared" si="513"/>
        <v>-1</v>
      </c>
      <c r="U3685" s="1">
        <v>42767</v>
      </c>
      <c r="V3685" s="13">
        <f t="shared" si="514"/>
        <v>42767</v>
      </c>
      <c r="W3685" s="14">
        <f t="shared" si="515"/>
        <v>42767</v>
      </c>
      <c r="X3685" s="1" t="str">
        <f t="shared" si="516"/>
        <v>Wednesday</v>
      </c>
      <c r="Y3685" s="2">
        <v>0.6169675925925926</v>
      </c>
      <c r="Z3685" s="2">
        <f t="shared" si="517"/>
        <v>0.625</v>
      </c>
      <c r="AA3685">
        <f>1</f>
        <v>1</v>
      </c>
      <c r="AB3685" s="1">
        <v>42767</v>
      </c>
      <c r="AC3685" s="13">
        <f t="shared" si="518"/>
        <v>42767</v>
      </c>
      <c r="AD3685" s="14">
        <f t="shared" si="519"/>
        <v>42767</v>
      </c>
      <c r="AE3685" s="1" t="str">
        <f t="shared" si="520"/>
        <v>Wednesday</v>
      </c>
      <c r="AF3685" s="2">
        <v>0.62798611111111113</v>
      </c>
      <c r="AG3685" s="2">
        <f t="shared" si="521"/>
        <v>0.625</v>
      </c>
      <c r="AH3685" t="s">
        <v>27</v>
      </c>
    </row>
    <row r="3686" spans="1:34" x14ac:dyDescent="0.2">
      <c r="A3686">
        <v>1257756</v>
      </c>
      <c r="B3686" t="s">
        <v>20</v>
      </c>
      <c r="C3686" t="s">
        <v>28</v>
      </c>
      <c r="D3686" t="s">
        <v>22</v>
      </c>
      <c r="E3686">
        <v>53204</v>
      </c>
      <c r="F3686" t="s">
        <v>23</v>
      </c>
      <c r="G3686" t="s">
        <v>24</v>
      </c>
      <c r="H3686">
        <v>11085</v>
      </c>
      <c r="I3686" t="s">
        <v>105</v>
      </c>
      <c r="J3686">
        <f>VLOOKUP(I3686,[1]Key!$A$1:$C$72,2,FALSE)</f>
        <v>43.020020000000002</v>
      </c>
      <c r="K3686">
        <f>VLOOKUP(I3686,[1]Key!$A$1:$C$72,3,FALSE)</f>
        <v>-87.912540000000007</v>
      </c>
      <c r="L3686" t="s">
        <v>41</v>
      </c>
      <c r="M3686">
        <f>VLOOKUP(L3686,[1]Key!$A$1:$C$72,2,FALSE)</f>
        <v>43.04824</v>
      </c>
      <c r="N3686">
        <f>VLOOKUP(L3686,[1]Key!$A$1:$C$72,3,FALSE)</f>
        <v>-87.904970000000006</v>
      </c>
      <c r="O3686">
        <v>15</v>
      </c>
      <c r="P3686">
        <v>0</v>
      </c>
      <c r="Q3686">
        <v>2.2999999999999998</v>
      </c>
      <c r="R3686">
        <v>2.1</v>
      </c>
      <c r="S3686">
        <v>90</v>
      </c>
      <c r="T3686">
        <f t="shared" si="513"/>
        <v>-1</v>
      </c>
      <c r="U3686" s="1">
        <v>42767</v>
      </c>
      <c r="V3686" s="13">
        <f t="shared" si="514"/>
        <v>42767</v>
      </c>
      <c r="W3686" s="14">
        <f t="shared" si="515"/>
        <v>42767</v>
      </c>
      <c r="X3686" s="1" t="str">
        <f t="shared" si="516"/>
        <v>Wednesday</v>
      </c>
      <c r="Y3686" s="2">
        <v>0.71565972222222218</v>
      </c>
      <c r="Z3686" s="2">
        <f t="shared" si="517"/>
        <v>0.70833333333333326</v>
      </c>
      <c r="AA3686">
        <f>1</f>
        <v>1</v>
      </c>
      <c r="AB3686" s="1">
        <v>42767</v>
      </c>
      <c r="AC3686" s="13">
        <f t="shared" si="518"/>
        <v>42767</v>
      </c>
      <c r="AD3686" s="14">
        <f t="shared" si="519"/>
        <v>42767</v>
      </c>
      <c r="AE3686" s="1" t="str">
        <f t="shared" si="520"/>
        <v>Wednesday</v>
      </c>
      <c r="AF3686" s="2">
        <v>0.72613425925925934</v>
      </c>
      <c r="AG3686" s="2">
        <f t="shared" si="521"/>
        <v>0.70833333333333326</v>
      </c>
      <c r="AH3686" t="s">
        <v>27</v>
      </c>
    </row>
    <row r="3687" spans="1:34" x14ac:dyDescent="0.2">
      <c r="A3687">
        <v>1425087</v>
      </c>
      <c r="B3687" t="s">
        <v>20</v>
      </c>
      <c r="C3687" t="s">
        <v>96</v>
      </c>
      <c r="D3687" t="s">
        <v>22</v>
      </c>
      <c r="E3687">
        <v>53212</v>
      </c>
      <c r="F3687" t="s">
        <v>23</v>
      </c>
      <c r="G3687" t="s">
        <v>24</v>
      </c>
      <c r="H3687">
        <v>5493</v>
      </c>
      <c r="I3687" t="s">
        <v>39</v>
      </c>
      <c r="J3687">
        <f>VLOOKUP(I3687,[1]Key!$A$1:$C$72,2,FALSE)</f>
        <v>43.03913</v>
      </c>
      <c r="K3687">
        <f>VLOOKUP(I3687,[1]Key!$A$1:$C$72,3,FALSE)</f>
        <v>-87.916150000000002</v>
      </c>
      <c r="L3687" t="s">
        <v>81</v>
      </c>
      <c r="M3687">
        <f>VLOOKUP(L3687,[1]Key!$A$1:$C$72,2,FALSE)</f>
        <v>43.06033</v>
      </c>
      <c r="N3687">
        <f>VLOOKUP(L3687,[1]Key!$A$1:$C$72,3,FALSE)</f>
        <v>-87.89546</v>
      </c>
      <c r="O3687">
        <v>14</v>
      </c>
      <c r="P3687">
        <v>0</v>
      </c>
      <c r="Q3687">
        <v>2.1</v>
      </c>
      <c r="R3687">
        <v>2</v>
      </c>
      <c r="S3687">
        <v>84</v>
      </c>
      <c r="T3687">
        <f t="shared" si="513"/>
        <v>-1</v>
      </c>
      <c r="U3687" s="1">
        <v>42767</v>
      </c>
      <c r="V3687" s="13">
        <f t="shared" si="514"/>
        <v>42767</v>
      </c>
      <c r="W3687" s="14">
        <f t="shared" si="515"/>
        <v>42767</v>
      </c>
      <c r="X3687" s="1" t="str">
        <f t="shared" si="516"/>
        <v>Wednesday</v>
      </c>
      <c r="Y3687" s="2">
        <v>0.72212962962962957</v>
      </c>
      <c r="Z3687" s="2">
        <f t="shared" si="517"/>
        <v>0.70833333333333326</v>
      </c>
      <c r="AA3687">
        <f>1</f>
        <v>1</v>
      </c>
      <c r="AB3687" s="1">
        <v>42767</v>
      </c>
      <c r="AC3687" s="13">
        <f t="shared" si="518"/>
        <v>42767</v>
      </c>
      <c r="AD3687" s="14">
        <f t="shared" si="519"/>
        <v>42767</v>
      </c>
      <c r="AE3687" s="1" t="str">
        <f t="shared" si="520"/>
        <v>Wednesday</v>
      </c>
      <c r="AF3687" s="2">
        <v>0.73138888888888898</v>
      </c>
      <c r="AG3687" s="2">
        <f t="shared" si="521"/>
        <v>0.75</v>
      </c>
      <c r="AH3687" t="s">
        <v>27</v>
      </c>
    </row>
    <row r="3688" spans="1:34" x14ac:dyDescent="0.2">
      <c r="A3688">
        <v>1088320</v>
      </c>
      <c r="B3688" t="s">
        <v>20</v>
      </c>
      <c r="C3688" t="s">
        <v>96</v>
      </c>
      <c r="D3688" t="s">
        <v>22</v>
      </c>
      <c r="E3688">
        <v>53202</v>
      </c>
      <c r="F3688" t="s">
        <v>23</v>
      </c>
      <c r="G3688" t="s">
        <v>24</v>
      </c>
      <c r="H3688">
        <v>274</v>
      </c>
      <c r="I3688" t="s">
        <v>43</v>
      </c>
      <c r="J3688">
        <f>VLOOKUP(I3688,[1]Key!$A$1:$C$72,2,FALSE)</f>
        <v>43.03886</v>
      </c>
      <c r="K3688">
        <f>VLOOKUP(I3688,[1]Key!$A$1:$C$72,3,FALSE)</f>
        <v>-87.902720000000002</v>
      </c>
      <c r="L3688" t="s">
        <v>69</v>
      </c>
      <c r="M3688">
        <f>VLOOKUP(L3688,[1]Key!$A$1:$C$72,2,FALSE)</f>
        <v>43.048200000000001</v>
      </c>
      <c r="N3688">
        <f>VLOOKUP(L3688,[1]Key!$A$1:$C$72,3,FALSE)</f>
        <v>-87.900859999999994</v>
      </c>
      <c r="O3688">
        <v>8</v>
      </c>
      <c r="P3688">
        <v>0</v>
      </c>
      <c r="Q3688">
        <v>1.2</v>
      </c>
      <c r="R3688">
        <v>1.1000000000000001</v>
      </c>
      <c r="S3688">
        <v>48</v>
      </c>
      <c r="T3688">
        <f t="shared" si="513"/>
        <v>-1</v>
      </c>
      <c r="U3688" s="1">
        <v>42767</v>
      </c>
      <c r="V3688" s="13">
        <f t="shared" si="514"/>
        <v>42767</v>
      </c>
      <c r="W3688" s="14">
        <f t="shared" si="515"/>
        <v>42767</v>
      </c>
      <c r="X3688" s="1" t="str">
        <f t="shared" si="516"/>
        <v>Wednesday</v>
      </c>
      <c r="Y3688" s="2">
        <v>0.73243055555555558</v>
      </c>
      <c r="Z3688" s="2">
        <f t="shared" si="517"/>
        <v>0.75</v>
      </c>
      <c r="AA3688">
        <f>1</f>
        <v>1</v>
      </c>
      <c r="AB3688" s="1">
        <v>42767</v>
      </c>
      <c r="AC3688" s="13">
        <f t="shared" si="518"/>
        <v>42767</v>
      </c>
      <c r="AD3688" s="14">
        <f t="shared" si="519"/>
        <v>42767</v>
      </c>
      <c r="AE3688" s="1" t="str">
        <f t="shared" si="520"/>
        <v>Wednesday</v>
      </c>
      <c r="AF3688" s="2">
        <v>0.73749999999999993</v>
      </c>
      <c r="AG3688" s="2">
        <f t="shared" si="521"/>
        <v>0.75</v>
      </c>
      <c r="AH3688" t="s">
        <v>27</v>
      </c>
    </row>
    <row r="3689" spans="1:34" x14ac:dyDescent="0.2">
      <c r="A3689">
        <v>1344495</v>
      </c>
      <c r="B3689" t="s">
        <v>20</v>
      </c>
      <c r="C3689" t="s">
        <v>112</v>
      </c>
      <c r="D3689" t="s">
        <v>22</v>
      </c>
      <c r="E3689">
        <v>53144</v>
      </c>
      <c r="F3689" t="s">
        <v>23</v>
      </c>
      <c r="G3689" t="s">
        <v>24</v>
      </c>
      <c r="H3689">
        <v>216</v>
      </c>
      <c r="I3689" t="s">
        <v>81</v>
      </c>
      <c r="J3689">
        <f>VLOOKUP(I3689,[1]Key!$A$1:$C$72,2,FALSE)</f>
        <v>43.06033</v>
      </c>
      <c r="K3689">
        <f>VLOOKUP(I3689,[1]Key!$A$1:$C$72,3,FALSE)</f>
        <v>-87.89546</v>
      </c>
      <c r="L3689" t="s">
        <v>78</v>
      </c>
      <c r="M3689">
        <f>VLOOKUP(L3689,[1]Key!$A$1:$C$72,2,FALSE)</f>
        <v>43.060250000000003</v>
      </c>
      <c r="N3689">
        <f>VLOOKUP(L3689,[1]Key!$A$1:$C$72,3,FALSE)</f>
        <v>-87.892169999999993</v>
      </c>
      <c r="O3689">
        <v>1</v>
      </c>
      <c r="P3689">
        <v>0</v>
      </c>
      <c r="Q3689">
        <v>0.2</v>
      </c>
      <c r="R3689">
        <v>0.1</v>
      </c>
      <c r="S3689">
        <v>6</v>
      </c>
      <c r="T3689">
        <f t="shared" si="513"/>
        <v>-1</v>
      </c>
      <c r="U3689" s="1">
        <v>42767</v>
      </c>
      <c r="V3689" s="13">
        <f t="shared" si="514"/>
        <v>42767</v>
      </c>
      <c r="W3689" s="14">
        <f t="shared" si="515"/>
        <v>42767</v>
      </c>
      <c r="X3689" s="1" t="str">
        <f t="shared" si="516"/>
        <v>Wednesday</v>
      </c>
      <c r="Y3689" s="2">
        <v>0.83337962962962964</v>
      </c>
      <c r="Z3689" s="2">
        <f t="shared" si="517"/>
        <v>0.83333333333333326</v>
      </c>
      <c r="AA3689">
        <f>1</f>
        <v>1</v>
      </c>
      <c r="AB3689" s="1">
        <v>42767</v>
      </c>
      <c r="AC3689" s="13">
        <f t="shared" si="518"/>
        <v>42767</v>
      </c>
      <c r="AD3689" s="14">
        <f t="shared" si="519"/>
        <v>42767</v>
      </c>
      <c r="AE3689" s="1" t="str">
        <f t="shared" si="520"/>
        <v>Wednesday</v>
      </c>
      <c r="AF3689" s="2">
        <v>0.83409722222222227</v>
      </c>
      <c r="AG3689" s="2">
        <f t="shared" si="521"/>
        <v>0.83333333333333326</v>
      </c>
      <c r="AH3689" t="s">
        <v>27</v>
      </c>
    </row>
    <row r="3690" spans="1:34" x14ac:dyDescent="0.2">
      <c r="A3690">
        <v>1328721</v>
      </c>
      <c r="B3690" t="s">
        <v>20</v>
      </c>
      <c r="C3690" t="s">
        <v>28</v>
      </c>
      <c r="D3690" t="s">
        <v>22</v>
      </c>
      <c r="E3690">
        <v>53207</v>
      </c>
      <c r="F3690" t="s">
        <v>23</v>
      </c>
      <c r="G3690" t="s">
        <v>24</v>
      </c>
      <c r="H3690">
        <v>45</v>
      </c>
      <c r="I3690" t="s">
        <v>82</v>
      </c>
      <c r="J3690">
        <f>VLOOKUP(I3690,[1]Key!$A$1:$C$72,2,FALSE)</f>
        <v>43.026229999999998</v>
      </c>
      <c r="K3690">
        <f>VLOOKUP(I3690,[1]Key!$A$1:$C$72,3,FALSE)</f>
        <v>-87.912809999999993</v>
      </c>
      <c r="L3690" t="s">
        <v>85</v>
      </c>
      <c r="M3690">
        <f>VLOOKUP(L3690,[1]Key!$A$1:$C$72,2,FALSE)</f>
        <v>43.041646999999998</v>
      </c>
      <c r="N3690">
        <f>VLOOKUP(L3690,[1]Key!$A$1:$C$72,3,FALSE)</f>
        <v>-87.927257999999995</v>
      </c>
      <c r="O3690">
        <v>11</v>
      </c>
      <c r="P3690">
        <v>0</v>
      </c>
      <c r="Q3690">
        <v>1.7</v>
      </c>
      <c r="R3690">
        <v>1.6</v>
      </c>
      <c r="S3690">
        <v>66</v>
      </c>
      <c r="T3690">
        <f t="shared" si="513"/>
        <v>-1</v>
      </c>
      <c r="U3690" s="1">
        <v>42768</v>
      </c>
      <c r="V3690" s="13">
        <f t="shared" si="514"/>
        <v>42767</v>
      </c>
      <c r="W3690" s="14">
        <f t="shared" si="515"/>
        <v>42768</v>
      </c>
      <c r="X3690" s="1" t="str">
        <f t="shared" si="516"/>
        <v>Thursday</v>
      </c>
      <c r="Y3690" s="2">
        <v>0.42842592592592593</v>
      </c>
      <c r="Z3690" s="2">
        <f t="shared" si="517"/>
        <v>0.41666666666666663</v>
      </c>
      <c r="AA3690">
        <f>1</f>
        <v>1</v>
      </c>
      <c r="AB3690" s="1">
        <v>42768</v>
      </c>
      <c r="AC3690" s="13">
        <f t="shared" si="518"/>
        <v>42767</v>
      </c>
      <c r="AD3690" s="14">
        <f t="shared" si="519"/>
        <v>42768</v>
      </c>
      <c r="AE3690" s="1" t="str">
        <f t="shared" si="520"/>
        <v>Thursday</v>
      </c>
      <c r="AF3690" s="2">
        <v>0.43597222222222221</v>
      </c>
      <c r="AG3690" s="2">
        <f t="shared" si="521"/>
        <v>0.41666666666666663</v>
      </c>
      <c r="AH3690" t="s">
        <v>27</v>
      </c>
    </row>
    <row r="3691" spans="1:34" x14ac:dyDescent="0.2">
      <c r="A3691">
        <v>1246588</v>
      </c>
      <c r="B3691" t="s">
        <v>20</v>
      </c>
      <c r="C3691" t="s">
        <v>28</v>
      </c>
      <c r="D3691" t="s">
        <v>22</v>
      </c>
      <c r="E3691">
        <v>53218</v>
      </c>
      <c r="F3691" t="s">
        <v>23</v>
      </c>
      <c r="G3691" t="s">
        <v>97</v>
      </c>
      <c r="H3691">
        <v>5503</v>
      </c>
      <c r="I3691" t="s">
        <v>87</v>
      </c>
      <c r="J3691">
        <f>VLOOKUP(I3691,[1]Key!$A$1:$C$72,2,FALSE)</f>
        <v>43.077359999999999</v>
      </c>
      <c r="K3691">
        <f>VLOOKUP(I3691,[1]Key!$A$1:$C$72,3,FALSE)</f>
        <v>-87.880769999999998</v>
      </c>
      <c r="L3691" t="s">
        <v>63</v>
      </c>
      <c r="M3691">
        <f>VLOOKUP(L3691,[1]Key!$A$1:$C$72,2,FALSE)</f>
        <v>43.078530000000001</v>
      </c>
      <c r="N3691">
        <f>VLOOKUP(L3691,[1]Key!$A$1:$C$72,3,FALSE)</f>
        <v>-87.882620000000003</v>
      </c>
      <c r="O3691">
        <v>2</v>
      </c>
      <c r="P3691">
        <v>0</v>
      </c>
      <c r="Q3691">
        <v>0.3</v>
      </c>
      <c r="R3691">
        <v>0.3</v>
      </c>
      <c r="S3691">
        <v>12</v>
      </c>
      <c r="T3691">
        <f t="shared" si="513"/>
        <v>-1</v>
      </c>
      <c r="U3691" s="1">
        <v>42768</v>
      </c>
      <c r="V3691" s="13">
        <f t="shared" si="514"/>
        <v>42767</v>
      </c>
      <c r="W3691" s="14">
        <f t="shared" si="515"/>
        <v>42768</v>
      </c>
      <c r="X3691" s="1" t="str">
        <f t="shared" si="516"/>
        <v>Thursday</v>
      </c>
      <c r="Y3691" s="2">
        <v>0.45587962962962963</v>
      </c>
      <c r="Z3691" s="2">
        <f t="shared" si="517"/>
        <v>0.45833333333333331</v>
      </c>
      <c r="AA3691">
        <f>1</f>
        <v>1</v>
      </c>
      <c r="AB3691" s="1">
        <v>42768</v>
      </c>
      <c r="AC3691" s="13">
        <f t="shared" si="518"/>
        <v>42767</v>
      </c>
      <c r="AD3691" s="14">
        <f t="shared" si="519"/>
        <v>42768</v>
      </c>
      <c r="AE3691" s="1" t="str">
        <f t="shared" si="520"/>
        <v>Thursday</v>
      </c>
      <c r="AF3691" s="2">
        <v>0.45734953703703707</v>
      </c>
      <c r="AG3691" s="2">
        <f t="shared" si="521"/>
        <v>0.45833333333333331</v>
      </c>
      <c r="AH3691" t="s">
        <v>27</v>
      </c>
    </row>
    <row r="3692" spans="1:34" x14ac:dyDescent="0.2">
      <c r="A3692">
        <v>1381218</v>
      </c>
      <c r="B3692" t="s">
        <v>20</v>
      </c>
      <c r="C3692" t="s">
        <v>102</v>
      </c>
      <c r="D3692" t="s">
        <v>22</v>
      </c>
      <c r="E3692">
        <v>53211</v>
      </c>
      <c r="F3692" t="s">
        <v>23</v>
      </c>
      <c r="G3692" t="s">
        <v>92</v>
      </c>
      <c r="H3692">
        <v>5516</v>
      </c>
      <c r="I3692" t="s">
        <v>87</v>
      </c>
      <c r="J3692">
        <f>VLOOKUP(I3692,[1]Key!$A$1:$C$72,2,FALSE)</f>
        <v>43.077359999999999</v>
      </c>
      <c r="K3692">
        <f>VLOOKUP(I3692,[1]Key!$A$1:$C$72,3,FALSE)</f>
        <v>-87.880769999999998</v>
      </c>
      <c r="L3692" t="s">
        <v>61</v>
      </c>
      <c r="M3692">
        <f>VLOOKUP(L3692,[1]Key!$A$1:$C$72,2,FALSE)</f>
        <v>43.058619999999998</v>
      </c>
      <c r="N3692">
        <f>VLOOKUP(L3692,[1]Key!$A$1:$C$72,3,FALSE)</f>
        <v>-87.885319999999993</v>
      </c>
      <c r="O3692">
        <v>13</v>
      </c>
      <c r="P3692">
        <v>0</v>
      </c>
      <c r="Q3692">
        <v>2</v>
      </c>
      <c r="R3692">
        <v>1.9</v>
      </c>
      <c r="S3692">
        <v>78</v>
      </c>
      <c r="T3692">
        <f t="shared" si="513"/>
        <v>-1</v>
      </c>
      <c r="U3692" s="1">
        <v>42768</v>
      </c>
      <c r="V3692" s="13">
        <f t="shared" si="514"/>
        <v>42767</v>
      </c>
      <c r="W3692" s="14">
        <f t="shared" si="515"/>
        <v>42768</v>
      </c>
      <c r="X3692" s="1" t="str">
        <f t="shared" si="516"/>
        <v>Thursday</v>
      </c>
      <c r="Y3692" s="2">
        <v>0.47296296296296297</v>
      </c>
      <c r="Z3692" s="2">
        <f t="shared" si="517"/>
        <v>0.45833333333333331</v>
      </c>
      <c r="AA3692">
        <f>1</f>
        <v>1</v>
      </c>
      <c r="AB3692" s="1">
        <v>42768</v>
      </c>
      <c r="AC3692" s="13">
        <f t="shared" si="518"/>
        <v>42767</v>
      </c>
      <c r="AD3692" s="14">
        <f t="shared" si="519"/>
        <v>42768</v>
      </c>
      <c r="AE3692" s="1" t="str">
        <f t="shared" si="520"/>
        <v>Thursday</v>
      </c>
      <c r="AF3692" s="2">
        <v>0.48207175925925921</v>
      </c>
      <c r="AG3692" s="2">
        <f t="shared" si="521"/>
        <v>0.5</v>
      </c>
      <c r="AH3692" t="s">
        <v>27</v>
      </c>
    </row>
    <row r="3693" spans="1:34" x14ac:dyDescent="0.2">
      <c r="A3693">
        <v>825934</v>
      </c>
      <c r="B3693" t="s">
        <v>20</v>
      </c>
      <c r="C3693" t="s">
        <v>28</v>
      </c>
      <c r="D3693" t="s">
        <v>22</v>
      </c>
      <c r="E3693">
        <v>53208</v>
      </c>
      <c r="F3693" t="s">
        <v>23</v>
      </c>
      <c r="G3693" t="s">
        <v>24</v>
      </c>
      <c r="H3693">
        <v>23</v>
      </c>
      <c r="I3693" t="s">
        <v>48</v>
      </c>
      <c r="J3693">
        <f>VLOOKUP(I3693,[1]Key!$A$1:$C$72,2,FALSE)</f>
        <v>43.05097</v>
      </c>
      <c r="K3693">
        <f>VLOOKUP(I3693,[1]Key!$A$1:$C$72,3,FALSE)</f>
        <v>-87.906440000000003</v>
      </c>
      <c r="L3693" t="s">
        <v>29</v>
      </c>
      <c r="M3693">
        <f>VLOOKUP(L3693,[1]Key!$A$1:$C$72,2,FALSE)</f>
        <v>43.042490000000001</v>
      </c>
      <c r="N3693">
        <f>VLOOKUP(L3693,[1]Key!$A$1:$C$72,3,FALSE)</f>
        <v>-87.909959999999998</v>
      </c>
      <c r="O3693">
        <v>7</v>
      </c>
      <c r="P3693">
        <v>0</v>
      </c>
      <c r="Q3693">
        <v>1.1000000000000001</v>
      </c>
      <c r="R3693">
        <v>1</v>
      </c>
      <c r="S3693">
        <v>42</v>
      </c>
      <c r="T3693">
        <f t="shared" si="513"/>
        <v>-1</v>
      </c>
      <c r="U3693" s="1">
        <v>42768</v>
      </c>
      <c r="V3693" s="13">
        <f t="shared" si="514"/>
        <v>42767</v>
      </c>
      <c r="W3693" s="14">
        <f t="shared" si="515"/>
        <v>42768</v>
      </c>
      <c r="X3693" s="1" t="str">
        <f t="shared" si="516"/>
        <v>Thursday</v>
      </c>
      <c r="Y3693" s="2">
        <v>0.55425925925925923</v>
      </c>
      <c r="Z3693" s="2">
        <f t="shared" si="517"/>
        <v>0.54166666666666663</v>
      </c>
      <c r="AA3693">
        <f>1</f>
        <v>1</v>
      </c>
      <c r="AB3693" s="1">
        <v>42768</v>
      </c>
      <c r="AC3693" s="13">
        <f t="shared" si="518"/>
        <v>42767</v>
      </c>
      <c r="AD3693" s="14">
        <f t="shared" si="519"/>
        <v>42768</v>
      </c>
      <c r="AE3693" s="1" t="str">
        <f t="shared" si="520"/>
        <v>Thursday</v>
      </c>
      <c r="AF3693" s="2">
        <v>0.5596875</v>
      </c>
      <c r="AG3693" s="2">
        <f t="shared" si="521"/>
        <v>0.54166666666666663</v>
      </c>
      <c r="AH3693" t="s">
        <v>27</v>
      </c>
    </row>
    <row r="3694" spans="1:34" x14ac:dyDescent="0.2">
      <c r="A3694">
        <v>1397107</v>
      </c>
      <c r="B3694" t="s">
        <v>20</v>
      </c>
      <c r="C3694" t="s">
        <v>90</v>
      </c>
      <c r="D3694" t="s">
        <v>22</v>
      </c>
      <c r="E3694">
        <v>53233</v>
      </c>
      <c r="F3694" t="s">
        <v>23</v>
      </c>
      <c r="G3694" t="s">
        <v>24</v>
      </c>
      <c r="H3694">
        <v>5524</v>
      </c>
      <c r="I3694" t="s">
        <v>75</v>
      </c>
      <c r="J3694">
        <f>VLOOKUP(I3694,[1]Key!$A$1:$C$72,2,FALSE)</f>
        <v>43.056539999999998</v>
      </c>
      <c r="K3694">
        <f>VLOOKUP(I3694,[1]Key!$A$1:$C$72,3,FALSE)</f>
        <v>-87.914370000000005</v>
      </c>
      <c r="L3694" t="s">
        <v>72</v>
      </c>
      <c r="M3694">
        <f>VLOOKUP(L3694,[1]Key!$A$1:$C$72,2,FALSE)</f>
        <v>43.02948</v>
      </c>
      <c r="N3694">
        <f>VLOOKUP(L3694,[1]Key!$A$1:$C$72,3,FALSE)</f>
        <v>-87.912819999999996</v>
      </c>
      <c r="O3694">
        <v>17</v>
      </c>
      <c r="P3694">
        <v>0</v>
      </c>
      <c r="Q3694">
        <v>2.6</v>
      </c>
      <c r="R3694">
        <v>2.4</v>
      </c>
      <c r="S3694">
        <v>102</v>
      </c>
      <c r="T3694">
        <f t="shared" si="513"/>
        <v>-1</v>
      </c>
      <c r="U3694" s="1">
        <v>42768</v>
      </c>
      <c r="V3694" s="13">
        <f t="shared" si="514"/>
        <v>42767</v>
      </c>
      <c r="W3694" s="14">
        <f t="shared" si="515"/>
        <v>42768</v>
      </c>
      <c r="X3694" s="1" t="str">
        <f t="shared" si="516"/>
        <v>Thursday</v>
      </c>
      <c r="Y3694" s="2">
        <v>0.80019675925925926</v>
      </c>
      <c r="Z3694" s="2">
        <f t="shared" si="517"/>
        <v>0.79166666666666663</v>
      </c>
      <c r="AA3694">
        <f>1</f>
        <v>1</v>
      </c>
      <c r="AB3694" s="1">
        <v>42768</v>
      </c>
      <c r="AC3694" s="13">
        <f t="shared" si="518"/>
        <v>42767</v>
      </c>
      <c r="AD3694" s="14">
        <f t="shared" si="519"/>
        <v>42768</v>
      </c>
      <c r="AE3694" s="1" t="str">
        <f t="shared" si="520"/>
        <v>Thursday</v>
      </c>
      <c r="AF3694" s="2">
        <v>0.81238425925925928</v>
      </c>
      <c r="AG3694" s="2">
        <f t="shared" si="521"/>
        <v>0.79166666666666663</v>
      </c>
      <c r="AH3694" t="s">
        <v>27</v>
      </c>
    </row>
    <row r="3695" spans="1:34" x14ac:dyDescent="0.2">
      <c r="A3695">
        <v>1379329</v>
      </c>
      <c r="B3695" t="s">
        <v>20</v>
      </c>
      <c r="C3695" t="s">
        <v>28</v>
      </c>
      <c r="D3695" t="s">
        <v>22</v>
      </c>
      <c r="E3695">
        <v>53233</v>
      </c>
      <c r="F3695" t="s">
        <v>23</v>
      </c>
      <c r="G3695" t="s">
        <v>24</v>
      </c>
      <c r="H3695">
        <v>190</v>
      </c>
      <c r="I3695" t="s">
        <v>65</v>
      </c>
      <c r="J3695">
        <f>VLOOKUP(I3695,[1]Key!$A$1:$C$72,2,FALSE)</f>
        <v>43.060786</v>
      </c>
      <c r="K3695">
        <f>VLOOKUP(I3695,[1]Key!$A$1:$C$72,3,FALSE)</f>
        <v>-87.883825999999999</v>
      </c>
      <c r="L3695" t="s">
        <v>44</v>
      </c>
      <c r="M3695">
        <f>VLOOKUP(L3695,[1]Key!$A$1:$C$72,2,FALSE)</f>
        <v>43.045712999999999</v>
      </c>
      <c r="N3695">
        <f>VLOOKUP(L3695,[1]Key!$A$1:$C$72,3,FALSE)</f>
        <v>-87.899756999999994</v>
      </c>
      <c r="O3695">
        <v>8</v>
      </c>
      <c r="P3695">
        <v>0</v>
      </c>
      <c r="Q3695">
        <v>1.2</v>
      </c>
      <c r="R3695">
        <v>1.1000000000000001</v>
      </c>
      <c r="S3695">
        <v>48</v>
      </c>
      <c r="T3695">
        <f t="shared" si="513"/>
        <v>-1</v>
      </c>
      <c r="U3695" s="1">
        <v>42768</v>
      </c>
      <c r="V3695" s="13">
        <f t="shared" si="514"/>
        <v>42767</v>
      </c>
      <c r="W3695" s="14">
        <f t="shared" si="515"/>
        <v>42768</v>
      </c>
      <c r="X3695" s="1" t="str">
        <f t="shared" si="516"/>
        <v>Thursday</v>
      </c>
      <c r="Y3695" s="2">
        <v>0.87590277777777781</v>
      </c>
      <c r="Z3695" s="2">
        <f t="shared" si="517"/>
        <v>0.875</v>
      </c>
      <c r="AA3695">
        <f>1</f>
        <v>1</v>
      </c>
      <c r="AB3695" s="1">
        <v>42768</v>
      </c>
      <c r="AC3695" s="13">
        <f t="shared" si="518"/>
        <v>42767</v>
      </c>
      <c r="AD3695" s="14">
        <f t="shared" si="519"/>
        <v>42768</v>
      </c>
      <c r="AE3695" s="1" t="str">
        <f t="shared" si="520"/>
        <v>Thursday</v>
      </c>
      <c r="AF3695" s="2">
        <v>0.88168981481481479</v>
      </c>
      <c r="AG3695" s="2">
        <f t="shared" si="521"/>
        <v>0.875</v>
      </c>
      <c r="AH3695" t="s">
        <v>27</v>
      </c>
    </row>
    <row r="3696" spans="1:34" x14ac:dyDescent="0.2">
      <c r="A3696">
        <v>1257700</v>
      </c>
      <c r="B3696" t="s">
        <v>20</v>
      </c>
      <c r="C3696" t="s">
        <v>28</v>
      </c>
      <c r="D3696" t="s">
        <v>22</v>
      </c>
      <c r="E3696">
        <v>53202</v>
      </c>
      <c r="F3696" t="s">
        <v>23</v>
      </c>
      <c r="G3696" t="s">
        <v>24</v>
      </c>
      <c r="H3696">
        <v>5489</v>
      </c>
      <c r="I3696" t="s">
        <v>48</v>
      </c>
      <c r="J3696">
        <f>VLOOKUP(I3696,[1]Key!$A$1:$C$72,2,FALSE)</f>
        <v>43.05097</v>
      </c>
      <c r="K3696">
        <f>VLOOKUP(I3696,[1]Key!$A$1:$C$72,3,FALSE)</f>
        <v>-87.906440000000003</v>
      </c>
      <c r="L3696" t="s">
        <v>36</v>
      </c>
      <c r="M3696">
        <f>VLOOKUP(L3696,[1]Key!$A$1:$C$72,2,FALSE)</f>
        <v>43.038580000000003</v>
      </c>
      <c r="N3696">
        <f>VLOOKUP(L3696,[1]Key!$A$1:$C$72,3,FALSE)</f>
        <v>-87.90934</v>
      </c>
      <c r="O3696">
        <v>10</v>
      </c>
      <c r="P3696">
        <v>0</v>
      </c>
      <c r="Q3696">
        <v>1.5</v>
      </c>
      <c r="R3696">
        <v>1.4</v>
      </c>
      <c r="S3696">
        <v>60</v>
      </c>
      <c r="T3696">
        <f t="shared" si="513"/>
        <v>-1</v>
      </c>
      <c r="U3696" s="1">
        <v>42769</v>
      </c>
      <c r="V3696" s="13">
        <f t="shared" si="514"/>
        <v>42767</v>
      </c>
      <c r="W3696" s="14">
        <f t="shared" si="515"/>
        <v>42769</v>
      </c>
      <c r="X3696" s="1" t="str">
        <f t="shared" si="516"/>
        <v>Friday</v>
      </c>
      <c r="Y3696" s="2">
        <v>0.41347222222222224</v>
      </c>
      <c r="Z3696" s="2">
        <f t="shared" si="517"/>
        <v>0.41666666666666663</v>
      </c>
      <c r="AA3696">
        <f>1</f>
        <v>1</v>
      </c>
      <c r="AB3696" s="1">
        <v>42769</v>
      </c>
      <c r="AC3696" s="13">
        <f t="shared" si="518"/>
        <v>42767</v>
      </c>
      <c r="AD3696" s="14">
        <f t="shared" si="519"/>
        <v>42769</v>
      </c>
      <c r="AE3696" s="1" t="str">
        <f t="shared" si="520"/>
        <v>Friday</v>
      </c>
      <c r="AF3696" s="2">
        <v>0.42053240740740744</v>
      </c>
      <c r="AG3696" s="2">
        <f t="shared" si="521"/>
        <v>0.41666666666666663</v>
      </c>
      <c r="AH3696" t="s">
        <v>27</v>
      </c>
    </row>
    <row r="3697" spans="1:34" x14ac:dyDescent="0.2">
      <c r="A3697">
        <v>1494109</v>
      </c>
      <c r="B3697" t="s">
        <v>20</v>
      </c>
      <c r="C3697" t="s">
        <v>28</v>
      </c>
      <c r="D3697" t="s">
        <v>22</v>
      </c>
      <c r="E3697">
        <v>53233</v>
      </c>
      <c r="F3697" t="s">
        <v>23</v>
      </c>
      <c r="G3697" t="s">
        <v>24</v>
      </c>
      <c r="H3697">
        <v>199</v>
      </c>
      <c r="I3697" t="s">
        <v>31</v>
      </c>
      <c r="J3697">
        <f>VLOOKUP(I3697,[1]Key!$A$1:$C$72,2,FALSE)</f>
        <v>43.03519</v>
      </c>
      <c r="K3697">
        <f>VLOOKUP(I3697,[1]Key!$A$1:$C$72,3,FALSE)</f>
        <v>-87.907390000000007</v>
      </c>
      <c r="L3697" t="s">
        <v>43</v>
      </c>
      <c r="M3697">
        <f>VLOOKUP(L3697,[1]Key!$A$1:$C$72,2,FALSE)</f>
        <v>43.03886</v>
      </c>
      <c r="N3697">
        <f>VLOOKUP(L3697,[1]Key!$A$1:$C$72,3,FALSE)</f>
        <v>-87.902720000000002</v>
      </c>
      <c r="O3697">
        <v>3</v>
      </c>
      <c r="P3697">
        <v>0</v>
      </c>
      <c r="Q3697">
        <v>0.5</v>
      </c>
      <c r="R3697">
        <v>0.4</v>
      </c>
      <c r="S3697">
        <v>18</v>
      </c>
      <c r="T3697">
        <f t="shared" si="513"/>
        <v>-1</v>
      </c>
      <c r="U3697" s="1">
        <v>42769</v>
      </c>
      <c r="V3697" s="13">
        <f t="shared" si="514"/>
        <v>42767</v>
      </c>
      <c r="W3697" s="14">
        <f t="shared" si="515"/>
        <v>42769</v>
      </c>
      <c r="X3697" s="1" t="str">
        <f t="shared" si="516"/>
        <v>Friday</v>
      </c>
      <c r="Y3697" s="2">
        <v>0.44513888888888892</v>
      </c>
      <c r="Z3697" s="2">
        <f t="shared" si="517"/>
        <v>0.45833333333333331</v>
      </c>
      <c r="AA3697">
        <f>1</f>
        <v>1</v>
      </c>
      <c r="AB3697" s="1">
        <v>42769</v>
      </c>
      <c r="AC3697" s="13">
        <f t="shared" si="518"/>
        <v>42767</v>
      </c>
      <c r="AD3697" s="14">
        <f t="shared" si="519"/>
        <v>42769</v>
      </c>
      <c r="AE3697" s="1" t="str">
        <f t="shared" si="520"/>
        <v>Friday</v>
      </c>
      <c r="AF3697" s="2">
        <v>0.44725694444444447</v>
      </c>
      <c r="AG3697" s="2">
        <f t="shared" si="521"/>
        <v>0.45833333333333331</v>
      </c>
      <c r="AH3697" t="s">
        <v>27</v>
      </c>
    </row>
    <row r="3698" spans="1:34" x14ac:dyDescent="0.2">
      <c r="A3698">
        <v>1382140</v>
      </c>
      <c r="B3698" t="s">
        <v>20</v>
      </c>
      <c r="C3698" t="s">
        <v>137</v>
      </c>
      <c r="D3698" t="s">
        <v>22</v>
      </c>
      <c r="E3698">
        <v>53027</v>
      </c>
      <c r="F3698" t="s">
        <v>23</v>
      </c>
      <c r="G3698" t="s">
        <v>24</v>
      </c>
      <c r="H3698">
        <v>11065</v>
      </c>
      <c r="I3698" t="s">
        <v>93</v>
      </c>
      <c r="J3698">
        <f>VLOOKUP(I3698,[1]Key!$A$1:$C$72,2,FALSE)</f>
        <v>43.069021999999997</v>
      </c>
      <c r="K3698">
        <f>VLOOKUP(I3698,[1]Key!$A$1:$C$72,3,FALSE)</f>
        <v>-87.887940999999998</v>
      </c>
      <c r="L3698" t="s">
        <v>78</v>
      </c>
      <c r="M3698">
        <f>VLOOKUP(L3698,[1]Key!$A$1:$C$72,2,FALSE)</f>
        <v>43.060250000000003</v>
      </c>
      <c r="N3698">
        <f>VLOOKUP(L3698,[1]Key!$A$1:$C$72,3,FALSE)</f>
        <v>-87.892169999999993</v>
      </c>
      <c r="O3698">
        <v>6</v>
      </c>
      <c r="P3698">
        <v>0</v>
      </c>
      <c r="Q3698">
        <v>0.9</v>
      </c>
      <c r="R3698">
        <v>0.9</v>
      </c>
      <c r="S3698">
        <v>36</v>
      </c>
      <c r="T3698">
        <f t="shared" si="513"/>
        <v>-1</v>
      </c>
      <c r="U3698" s="1">
        <v>42769</v>
      </c>
      <c r="V3698" s="13">
        <f t="shared" si="514"/>
        <v>42767</v>
      </c>
      <c r="W3698" s="14">
        <f t="shared" si="515"/>
        <v>42769</v>
      </c>
      <c r="X3698" s="1" t="str">
        <f t="shared" si="516"/>
        <v>Friday</v>
      </c>
      <c r="Y3698" s="2">
        <v>0.58178240740740739</v>
      </c>
      <c r="Z3698" s="2">
        <f t="shared" si="517"/>
        <v>0.58333333333333326</v>
      </c>
      <c r="AA3698">
        <f>1</f>
        <v>1</v>
      </c>
      <c r="AB3698" s="1">
        <v>42769</v>
      </c>
      <c r="AC3698" s="13">
        <f t="shared" si="518"/>
        <v>42767</v>
      </c>
      <c r="AD3698" s="14">
        <f t="shared" si="519"/>
        <v>42769</v>
      </c>
      <c r="AE3698" s="1" t="str">
        <f t="shared" si="520"/>
        <v>Friday</v>
      </c>
      <c r="AF3698" s="2">
        <v>0.58550925925925923</v>
      </c>
      <c r="AG3698" s="2">
        <f t="shared" si="521"/>
        <v>0.58333333333333326</v>
      </c>
      <c r="AH3698" t="s">
        <v>27</v>
      </c>
    </row>
    <row r="3699" spans="1:34" x14ac:dyDescent="0.2">
      <c r="A3699">
        <v>1360133</v>
      </c>
      <c r="B3699" t="s">
        <v>20</v>
      </c>
      <c r="C3699" t="s">
        <v>100</v>
      </c>
      <c r="D3699" t="s">
        <v>22</v>
      </c>
      <c r="E3699">
        <v>53212</v>
      </c>
      <c r="F3699" t="s">
        <v>23</v>
      </c>
      <c r="G3699" t="s">
        <v>24</v>
      </c>
      <c r="H3699">
        <v>5712</v>
      </c>
      <c r="I3699" t="s">
        <v>67</v>
      </c>
      <c r="J3699">
        <f>VLOOKUP(I3699,[1]Key!$A$1:$C$72,2,FALSE)</f>
        <v>43.074890000000003</v>
      </c>
      <c r="K3699">
        <f>VLOOKUP(I3699,[1]Key!$A$1:$C$72,3,FALSE)</f>
        <v>-87.882810000000006</v>
      </c>
      <c r="L3699" t="s">
        <v>67</v>
      </c>
      <c r="M3699">
        <f>VLOOKUP(L3699,[1]Key!$A$1:$C$72,2,FALSE)</f>
        <v>43.074890000000003</v>
      </c>
      <c r="N3699">
        <f>VLOOKUP(L3699,[1]Key!$A$1:$C$72,3,FALSE)</f>
        <v>-87.882810000000006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f t="shared" si="513"/>
        <v>-1</v>
      </c>
      <c r="U3699" s="1">
        <v>42769</v>
      </c>
      <c r="V3699" s="13">
        <f t="shared" si="514"/>
        <v>42767</v>
      </c>
      <c r="W3699" s="14">
        <f t="shared" si="515"/>
        <v>42769</v>
      </c>
      <c r="X3699" s="1" t="str">
        <f t="shared" si="516"/>
        <v>Friday</v>
      </c>
      <c r="Y3699" s="2">
        <v>0.97509259259259251</v>
      </c>
      <c r="Z3699" s="2">
        <f t="shared" si="517"/>
        <v>0.95833333333333326</v>
      </c>
      <c r="AA3699">
        <f>1</f>
        <v>1</v>
      </c>
      <c r="AB3699" s="1">
        <v>42769</v>
      </c>
      <c r="AC3699" s="13">
        <f t="shared" si="518"/>
        <v>42767</v>
      </c>
      <c r="AD3699" s="14">
        <f t="shared" si="519"/>
        <v>42769</v>
      </c>
      <c r="AE3699" s="1" t="str">
        <f t="shared" si="520"/>
        <v>Friday</v>
      </c>
      <c r="AF3699" s="2">
        <v>0.97546296296296298</v>
      </c>
      <c r="AG3699" s="2">
        <f t="shared" si="521"/>
        <v>0.95833333333333326</v>
      </c>
      <c r="AH3699" t="s">
        <v>35</v>
      </c>
    </row>
    <row r="3700" spans="1:34" x14ac:dyDescent="0.2">
      <c r="A3700">
        <v>1466945</v>
      </c>
      <c r="B3700" t="s">
        <v>20</v>
      </c>
      <c r="C3700" t="s">
        <v>28</v>
      </c>
      <c r="D3700" t="s">
        <v>22</v>
      </c>
      <c r="E3700">
        <v>53211</v>
      </c>
      <c r="F3700" t="s">
        <v>23</v>
      </c>
      <c r="G3700" t="s">
        <v>24</v>
      </c>
      <c r="H3700">
        <v>139</v>
      </c>
      <c r="I3700" t="s">
        <v>76</v>
      </c>
      <c r="J3700">
        <f>VLOOKUP(I3700,[1]Key!$A$1:$C$72,2,FALSE)</f>
        <v>43.063749000000001</v>
      </c>
      <c r="K3700">
        <f>VLOOKUP(I3700,[1]Key!$A$1:$C$72,3,FALSE)</f>
        <v>-87.887962999999999</v>
      </c>
      <c r="L3700" t="s">
        <v>93</v>
      </c>
      <c r="M3700">
        <f>VLOOKUP(L3700,[1]Key!$A$1:$C$72,2,FALSE)</f>
        <v>43.069021999999997</v>
      </c>
      <c r="N3700">
        <f>VLOOKUP(L3700,[1]Key!$A$1:$C$72,3,FALSE)</f>
        <v>-87.887940999999998</v>
      </c>
      <c r="O3700">
        <v>6</v>
      </c>
      <c r="P3700">
        <v>0</v>
      </c>
      <c r="Q3700">
        <v>0.9</v>
      </c>
      <c r="R3700">
        <v>0.9</v>
      </c>
      <c r="S3700">
        <v>36</v>
      </c>
      <c r="T3700">
        <f t="shared" si="513"/>
        <v>-1</v>
      </c>
      <c r="U3700" s="1">
        <v>42769</v>
      </c>
      <c r="V3700" s="13">
        <f t="shared" si="514"/>
        <v>42767</v>
      </c>
      <c r="W3700" s="14">
        <f t="shared" si="515"/>
        <v>42769</v>
      </c>
      <c r="X3700" s="1" t="str">
        <f t="shared" si="516"/>
        <v>Friday</v>
      </c>
      <c r="Y3700" s="2">
        <v>0.98657407407407405</v>
      </c>
      <c r="Z3700" s="2">
        <f t="shared" si="517"/>
        <v>1</v>
      </c>
      <c r="AA3700">
        <f>1</f>
        <v>1</v>
      </c>
      <c r="AB3700" s="1">
        <v>42769</v>
      </c>
      <c r="AC3700" s="13">
        <f t="shared" si="518"/>
        <v>42767</v>
      </c>
      <c r="AD3700" s="14">
        <f t="shared" si="519"/>
        <v>42769</v>
      </c>
      <c r="AE3700" s="1" t="str">
        <f t="shared" si="520"/>
        <v>Friday</v>
      </c>
      <c r="AF3700" s="2">
        <v>0.99072916666666666</v>
      </c>
      <c r="AG3700" s="2">
        <f t="shared" si="521"/>
        <v>1</v>
      </c>
      <c r="AH3700" t="s">
        <v>27</v>
      </c>
    </row>
    <row r="3701" spans="1:34" x14ac:dyDescent="0.2">
      <c r="A3701">
        <v>1251108</v>
      </c>
      <c r="B3701" t="s">
        <v>20</v>
      </c>
      <c r="C3701" t="s">
        <v>110</v>
      </c>
      <c r="D3701" t="s">
        <v>22</v>
      </c>
      <c r="E3701">
        <v>54913</v>
      </c>
      <c r="F3701" t="s">
        <v>23</v>
      </c>
      <c r="G3701" t="s">
        <v>97</v>
      </c>
      <c r="H3701">
        <v>5537</v>
      </c>
      <c r="I3701" t="s">
        <v>81</v>
      </c>
      <c r="J3701">
        <f>VLOOKUP(I3701,[1]Key!$A$1:$C$72,2,FALSE)</f>
        <v>43.06033</v>
      </c>
      <c r="K3701">
        <f>VLOOKUP(I3701,[1]Key!$A$1:$C$72,3,FALSE)</f>
        <v>-87.89546</v>
      </c>
      <c r="L3701" t="s">
        <v>78</v>
      </c>
      <c r="M3701">
        <f>VLOOKUP(L3701,[1]Key!$A$1:$C$72,2,FALSE)</f>
        <v>43.060250000000003</v>
      </c>
      <c r="N3701">
        <f>VLOOKUP(L3701,[1]Key!$A$1:$C$72,3,FALSE)</f>
        <v>-87.892169999999993</v>
      </c>
      <c r="O3701">
        <v>2</v>
      </c>
      <c r="P3701">
        <v>0</v>
      </c>
      <c r="Q3701">
        <v>0.3</v>
      </c>
      <c r="R3701">
        <v>0.3</v>
      </c>
      <c r="S3701">
        <v>12</v>
      </c>
      <c r="T3701">
        <f t="shared" si="513"/>
        <v>-1</v>
      </c>
      <c r="U3701" s="1">
        <v>42770</v>
      </c>
      <c r="V3701" s="13">
        <f t="shared" si="514"/>
        <v>42767</v>
      </c>
      <c r="W3701" s="14">
        <f t="shared" si="515"/>
        <v>42770</v>
      </c>
      <c r="X3701" s="1" t="str">
        <f t="shared" si="516"/>
        <v>Saturday</v>
      </c>
      <c r="Y3701" s="2">
        <v>0.24716435185185184</v>
      </c>
      <c r="Z3701" s="2">
        <f t="shared" si="517"/>
        <v>0.25</v>
      </c>
      <c r="AA3701">
        <f>1</f>
        <v>1</v>
      </c>
      <c r="AB3701" s="1">
        <v>42770</v>
      </c>
      <c r="AC3701" s="13">
        <f t="shared" si="518"/>
        <v>42767</v>
      </c>
      <c r="AD3701" s="14">
        <f t="shared" si="519"/>
        <v>42770</v>
      </c>
      <c r="AE3701" s="1" t="str">
        <f t="shared" si="520"/>
        <v>Saturday</v>
      </c>
      <c r="AF3701" s="2">
        <v>0.24818287037037037</v>
      </c>
      <c r="AG3701" s="2">
        <f t="shared" si="521"/>
        <v>0.25</v>
      </c>
      <c r="AH3701" t="s">
        <v>27</v>
      </c>
    </row>
    <row r="3702" spans="1:34" x14ac:dyDescent="0.2">
      <c r="A3702">
        <v>1224715</v>
      </c>
      <c r="B3702" t="s">
        <v>20</v>
      </c>
      <c r="C3702" t="s">
        <v>28</v>
      </c>
      <c r="D3702" t="s">
        <v>22</v>
      </c>
      <c r="E3702">
        <v>53212</v>
      </c>
      <c r="F3702" t="s">
        <v>23</v>
      </c>
      <c r="G3702" t="s">
        <v>92</v>
      </c>
      <c r="H3702">
        <v>244</v>
      </c>
      <c r="I3702" t="s">
        <v>30</v>
      </c>
      <c r="J3702">
        <f>VLOOKUP(I3702,[1]Key!$A$1:$C$72,2,FALSE)</f>
        <v>43.05847</v>
      </c>
      <c r="K3702">
        <f>VLOOKUP(I3702,[1]Key!$A$1:$C$72,3,FALSE)</f>
        <v>-87.898079999999993</v>
      </c>
      <c r="L3702" t="s">
        <v>32</v>
      </c>
      <c r="M3702">
        <f>VLOOKUP(L3702,[1]Key!$A$1:$C$72,2,FALSE)</f>
        <v>43.038719999999998</v>
      </c>
      <c r="N3702">
        <f>VLOOKUP(L3702,[1]Key!$A$1:$C$72,3,FALSE)</f>
        <v>-87.905339999999995</v>
      </c>
      <c r="O3702">
        <v>10</v>
      </c>
      <c r="P3702">
        <v>0</v>
      </c>
      <c r="Q3702">
        <v>1.5</v>
      </c>
      <c r="R3702">
        <v>1.4</v>
      </c>
      <c r="S3702">
        <v>60</v>
      </c>
      <c r="T3702">
        <f t="shared" si="513"/>
        <v>-1</v>
      </c>
      <c r="U3702" s="1">
        <v>42770</v>
      </c>
      <c r="V3702" s="13">
        <f t="shared" si="514"/>
        <v>42767</v>
      </c>
      <c r="W3702" s="14">
        <f t="shared" si="515"/>
        <v>42770</v>
      </c>
      <c r="X3702" s="1" t="str">
        <f t="shared" si="516"/>
        <v>Saturday</v>
      </c>
      <c r="Y3702" s="2">
        <v>0.35494212962962962</v>
      </c>
      <c r="Z3702" s="2">
        <f t="shared" si="517"/>
        <v>0.375</v>
      </c>
      <c r="AA3702">
        <f>1</f>
        <v>1</v>
      </c>
      <c r="AB3702" s="1">
        <v>42770</v>
      </c>
      <c r="AC3702" s="13">
        <f t="shared" si="518"/>
        <v>42767</v>
      </c>
      <c r="AD3702" s="14">
        <f t="shared" si="519"/>
        <v>42770</v>
      </c>
      <c r="AE3702" s="1" t="str">
        <f t="shared" si="520"/>
        <v>Saturday</v>
      </c>
      <c r="AF3702" s="2">
        <v>0.36197916666666669</v>
      </c>
      <c r="AG3702" s="2">
        <f t="shared" si="521"/>
        <v>0.375</v>
      </c>
      <c r="AH3702" t="s">
        <v>27</v>
      </c>
    </row>
    <row r="3703" spans="1:34" x14ac:dyDescent="0.2">
      <c r="A3703">
        <v>550946</v>
      </c>
      <c r="B3703" t="s">
        <v>20</v>
      </c>
      <c r="C3703" t="s">
        <v>28</v>
      </c>
      <c r="D3703" t="s">
        <v>22</v>
      </c>
      <c r="E3703">
        <v>53202</v>
      </c>
      <c r="F3703" t="s">
        <v>23</v>
      </c>
      <c r="G3703" t="s">
        <v>24</v>
      </c>
      <c r="H3703">
        <v>228</v>
      </c>
      <c r="I3703" t="s">
        <v>37</v>
      </c>
      <c r="J3703">
        <f>VLOOKUP(I3703,[1]Key!$A$1:$C$72,2,FALSE)</f>
        <v>43.031320000000001</v>
      </c>
      <c r="K3703">
        <f>VLOOKUP(I3703,[1]Key!$A$1:$C$72,3,FALSE)</f>
        <v>-87.904259999999994</v>
      </c>
      <c r="L3703" t="s">
        <v>37</v>
      </c>
      <c r="M3703">
        <f>VLOOKUP(L3703,[1]Key!$A$1:$C$72,2,FALSE)</f>
        <v>43.031320000000001</v>
      </c>
      <c r="N3703">
        <f>VLOOKUP(L3703,[1]Key!$A$1:$C$72,3,FALSE)</f>
        <v>-87.904259999999994</v>
      </c>
      <c r="O3703">
        <v>1</v>
      </c>
      <c r="P3703">
        <v>0</v>
      </c>
      <c r="Q3703">
        <v>0.2</v>
      </c>
      <c r="R3703">
        <v>0.1</v>
      </c>
      <c r="S3703">
        <v>6</v>
      </c>
      <c r="T3703">
        <f t="shared" si="513"/>
        <v>-1</v>
      </c>
      <c r="U3703" s="1">
        <v>42770</v>
      </c>
      <c r="V3703" s="13">
        <f t="shared" si="514"/>
        <v>42767</v>
      </c>
      <c r="W3703" s="14">
        <f t="shared" si="515"/>
        <v>42770</v>
      </c>
      <c r="X3703" s="1" t="str">
        <f t="shared" si="516"/>
        <v>Saturday</v>
      </c>
      <c r="Y3703" s="2">
        <v>0.52685185185185179</v>
      </c>
      <c r="Z3703" s="2">
        <f t="shared" si="517"/>
        <v>0.54166666666666663</v>
      </c>
      <c r="AA3703">
        <f>1</f>
        <v>1</v>
      </c>
      <c r="AB3703" s="1">
        <v>42770</v>
      </c>
      <c r="AC3703" s="13">
        <f t="shared" si="518"/>
        <v>42767</v>
      </c>
      <c r="AD3703" s="14">
        <f t="shared" si="519"/>
        <v>42770</v>
      </c>
      <c r="AE3703" s="1" t="str">
        <f t="shared" si="520"/>
        <v>Saturday</v>
      </c>
      <c r="AF3703" s="2">
        <v>0.52765046296296292</v>
      </c>
      <c r="AG3703" s="2">
        <f t="shared" si="521"/>
        <v>0.54166666666666663</v>
      </c>
      <c r="AH3703" t="s">
        <v>35</v>
      </c>
    </row>
    <row r="3704" spans="1:34" x14ac:dyDescent="0.2">
      <c r="A3704">
        <v>1328721</v>
      </c>
      <c r="B3704" t="s">
        <v>20</v>
      </c>
      <c r="C3704" t="s">
        <v>28</v>
      </c>
      <c r="D3704" t="s">
        <v>22</v>
      </c>
      <c r="E3704">
        <v>53207</v>
      </c>
      <c r="F3704" t="s">
        <v>23</v>
      </c>
      <c r="G3704" t="s">
        <v>24</v>
      </c>
      <c r="H3704">
        <v>45</v>
      </c>
      <c r="I3704" t="s">
        <v>38</v>
      </c>
      <c r="J3704">
        <f>VLOOKUP(I3704,[1]Key!$A$1:$C$72,2,FALSE)</f>
        <v>43.004728999999998</v>
      </c>
      <c r="K3704">
        <f>VLOOKUP(I3704,[1]Key!$A$1:$C$72,3,FALSE)</f>
        <v>-87.905463999999995</v>
      </c>
      <c r="L3704" t="s">
        <v>38</v>
      </c>
      <c r="M3704">
        <f>VLOOKUP(L3704,[1]Key!$A$1:$C$72,2,FALSE)</f>
        <v>43.004728999999998</v>
      </c>
      <c r="N3704">
        <f>VLOOKUP(L3704,[1]Key!$A$1:$C$72,3,FALSE)</f>
        <v>-87.905463999999995</v>
      </c>
      <c r="O3704">
        <v>57</v>
      </c>
      <c r="P3704">
        <v>0</v>
      </c>
      <c r="Q3704">
        <v>8.6</v>
      </c>
      <c r="R3704">
        <v>8.1</v>
      </c>
      <c r="S3704">
        <v>342</v>
      </c>
      <c r="T3704">
        <f t="shared" si="513"/>
        <v>-1</v>
      </c>
      <c r="U3704" s="1">
        <v>42770</v>
      </c>
      <c r="V3704" s="13">
        <f t="shared" si="514"/>
        <v>42767</v>
      </c>
      <c r="W3704" s="14">
        <f t="shared" si="515"/>
        <v>42770</v>
      </c>
      <c r="X3704" s="1" t="str">
        <f t="shared" si="516"/>
        <v>Saturday</v>
      </c>
      <c r="Y3704" s="2">
        <v>0.5685648148148148</v>
      </c>
      <c r="Z3704" s="2">
        <f t="shared" si="517"/>
        <v>0.58333333333333326</v>
      </c>
      <c r="AA3704">
        <f>1</f>
        <v>1</v>
      </c>
      <c r="AB3704" s="1">
        <v>42770</v>
      </c>
      <c r="AC3704" s="13">
        <f t="shared" si="518"/>
        <v>42767</v>
      </c>
      <c r="AD3704" s="14">
        <f t="shared" si="519"/>
        <v>42770</v>
      </c>
      <c r="AE3704" s="1" t="str">
        <f t="shared" si="520"/>
        <v>Saturday</v>
      </c>
      <c r="AF3704" s="2">
        <v>0.60770833333333341</v>
      </c>
      <c r="AG3704" s="2">
        <f t="shared" si="521"/>
        <v>0.625</v>
      </c>
      <c r="AH3704" t="s">
        <v>35</v>
      </c>
    </row>
    <row r="3705" spans="1:34" x14ac:dyDescent="0.2">
      <c r="A3705">
        <v>825934</v>
      </c>
      <c r="B3705" t="s">
        <v>20</v>
      </c>
      <c r="C3705" t="s">
        <v>28</v>
      </c>
      <c r="D3705" t="s">
        <v>22</v>
      </c>
      <c r="E3705">
        <v>53208</v>
      </c>
      <c r="F3705" t="s">
        <v>23</v>
      </c>
      <c r="G3705" t="s">
        <v>24</v>
      </c>
      <c r="H3705">
        <v>346</v>
      </c>
      <c r="I3705" t="s">
        <v>56</v>
      </c>
      <c r="J3705">
        <f>VLOOKUP(I3705,[1]Key!$A$1:$C$72,2,FALSE)</f>
        <v>43.059550000000002</v>
      </c>
      <c r="K3705">
        <f>VLOOKUP(I3705,[1]Key!$A$1:$C$72,3,FALSE)</f>
        <v>-88.008840000000006</v>
      </c>
      <c r="L3705" t="s">
        <v>59</v>
      </c>
      <c r="M3705">
        <f>VLOOKUP(L3705,[1]Key!$A$1:$C$72,2,FALSE)</f>
        <v>43.060580000000002</v>
      </c>
      <c r="N3705">
        <f>VLOOKUP(L3705,[1]Key!$A$1:$C$72,3,FALSE)</f>
        <v>-87.998589999999993</v>
      </c>
      <c r="O3705">
        <v>4</v>
      </c>
      <c r="P3705">
        <v>0</v>
      </c>
      <c r="Q3705">
        <v>0.6</v>
      </c>
      <c r="R3705">
        <v>0.6</v>
      </c>
      <c r="S3705">
        <v>24</v>
      </c>
      <c r="T3705">
        <f t="shared" si="513"/>
        <v>-1</v>
      </c>
      <c r="U3705" s="1">
        <v>42770</v>
      </c>
      <c r="V3705" s="13">
        <f t="shared" si="514"/>
        <v>42767</v>
      </c>
      <c r="W3705" s="14">
        <f t="shared" si="515"/>
        <v>42770</v>
      </c>
      <c r="X3705" s="1" t="str">
        <f t="shared" si="516"/>
        <v>Saturday</v>
      </c>
      <c r="Y3705" s="2">
        <v>0.70846064814814813</v>
      </c>
      <c r="Z3705" s="2">
        <f t="shared" si="517"/>
        <v>0.70833333333333326</v>
      </c>
      <c r="AA3705">
        <f>1</f>
        <v>1</v>
      </c>
      <c r="AB3705" s="1">
        <v>42770</v>
      </c>
      <c r="AC3705" s="13">
        <f t="shared" si="518"/>
        <v>42767</v>
      </c>
      <c r="AD3705" s="14">
        <f t="shared" si="519"/>
        <v>42770</v>
      </c>
      <c r="AE3705" s="1" t="str">
        <f t="shared" si="520"/>
        <v>Saturday</v>
      </c>
      <c r="AF3705" s="2">
        <v>0.71164351851851848</v>
      </c>
      <c r="AG3705" s="2">
        <f t="shared" si="521"/>
        <v>0.70833333333333326</v>
      </c>
      <c r="AH3705" t="s">
        <v>27</v>
      </c>
    </row>
    <row r="3706" spans="1:34" x14ac:dyDescent="0.2">
      <c r="A3706">
        <v>1344495</v>
      </c>
      <c r="B3706" t="s">
        <v>20</v>
      </c>
      <c r="C3706" t="s">
        <v>112</v>
      </c>
      <c r="D3706" t="s">
        <v>22</v>
      </c>
      <c r="E3706">
        <v>53144</v>
      </c>
      <c r="F3706" t="s">
        <v>23</v>
      </c>
      <c r="G3706" t="s">
        <v>24</v>
      </c>
      <c r="H3706">
        <v>5493</v>
      </c>
      <c r="I3706" t="s">
        <v>81</v>
      </c>
      <c r="J3706">
        <f>VLOOKUP(I3706,[1]Key!$A$1:$C$72,2,FALSE)</f>
        <v>43.06033</v>
      </c>
      <c r="K3706">
        <f>VLOOKUP(I3706,[1]Key!$A$1:$C$72,3,FALSE)</f>
        <v>-87.89546</v>
      </c>
      <c r="L3706" t="s">
        <v>76</v>
      </c>
      <c r="M3706">
        <f>VLOOKUP(L3706,[1]Key!$A$1:$C$72,2,FALSE)</f>
        <v>43.063749000000001</v>
      </c>
      <c r="N3706">
        <f>VLOOKUP(L3706,[1]Key!$A$1:$C$72,3,FALSE)</f>
        <v>-87.887962999999999</v>
      </c>
      <c r="O3706">
        <v>5</v>
      </c>
      <c r="P3706">
        <v>0</v>
      </c>
      <c r="Q3706">
        <v>0.8</v>
      </c>
      <c r="R3706">
        <v>0.7</v>
      </c>
      <c r="S3706">
        <v>30</v>
      </c>
      <c r="T3706">
        <f t="shared" si="513"/>
        <v>-1</v>
      </c>
      <c r="U3706" s="1">
        <v>42770</v>
      </c>
      <c r="V3706" s="13">
        <f t="shared" si="514"/>
        <v>42767</v>
      </c>
      <c r="W3706" s="14">
        <f t="shared" si="515"/>
        <v>42770</v>
      </c>
      <c r="X3706" s="1" t="str">
        <f t="shared" si="516"/>
        <v>Saturday</v>
      </c>
      <c r="Y3706" s="2">
        <v>0.7669907407407407</v>
      </c>
      <c r="Z3706" s="2">
        <f t="shared" si="517"/>
        <v>0.75</v>
      </c>
      <c r="AA3706">
        <f>1</f>
        <v>1</v>
      </c>
      <c r="AB3706" s="1">
        <v>42770</v>
      </c>
      <c r="AC3706" s="13">
        <f t="shared" si="518"/>
        <v>42767</v>
      </c>
      <c r="AD3706" s="14">
        <f t="shared" si="519"/>
        <v>42770</v>
      </c>
      <c r="AE3706" s="1" t="str">
        <f t="shared" si="520"/>
        <v>Saturday</v>
      </c>
      <c r="AF3706" s="2">
        <v>0.77056712962962959</v>
      </c>
      <c r="AG3706" s="2">
        <f t="shared" si="521"/>
        <v>0.75</v>
      </c>
      <c r="AH3706" t="s">
        <v>27</v>
      </c>
    </row>
    <row r="3707" spans="1:34" x14ac:dyDescent="0.2">
      <c r="A3707">
        <v>1344495</v>
      </c>
      <c r="B3707" t="s">
        <v>20</v>
      </c>
      <c r="C3707" t="s">
        <v>112</v>
      </c>
      <c r="D3707" t="s">
        <v>22</v>
      </c>
      <c r="E3707">
        <v>53144</v>
      </c>
      <c r="F3707" t="s">
        <v>23</v>
      </c>
      <c r="G3707" t="s">
        <v>24</v>
      </c>
      <c r="H3707">
        <v>11157</v>
      </c>
      <c r="I3707" t="s">
        <v>78</v>
      </c>
      <c r="J3707">
        <f>VLOOKUP(I3707,[1]Key!$A$1:$C$72,2,FALSE)</f>
        <v>43.060250000000003</v>
      </c>
      <c r="K3707">
        <f>VLOOKUP(I3707,[1]Key!$A$1:$C$72,3,FALSE)</f>
        <v>-87.892169999999993</v>
      </c>
      <c r="L3707" t="s">
        <v>81</v>
      </c>
      <c r="M3707">
        <f>VLOOKUP(L3707,[1]Key!$A$1:$C$72,2,FALSE)</f>
        <v>43.06033</v>
      </c>
      <c r="N3707">
        <f>VLOOKUP(L3707,[1]Key!$A$1:$C$72,3,FALSE)</f>
        <v>-87.89546</v>
      </c>
      <c r="O3707">
        <v>3</v>
      </c>
      <c r="P3707">
        <v>0</v>
      </c>
      <c r="Q3707">
        <v>0.5</v>
      </c>
      <c r="R3707">
        <v>0.4</v>
      </c>
      <c r="S3707">
        <v>18</v>
      </c>
      <c r="T3707">
        <f t="shared" si="513"/>
        <v>-1</v>
      </c>
      <c r="U3707" s="1">
        <v>42770</v>
      </c>
      <c r="V3707" s="13">
        <f t="shared" si="514"/>
        <v>42767</v>
      </c>
      <c r="W3707" s="14">
        <f t="shared" si="515"/>
        <v>42770</v>
      </c>
      <c r="X3707" s="1" t="str">
        <f t="shared" si="516"/>
        <v>Saturday</v>
      </c>
      <c r="Y3707" s="2">
        <v>0.98189814814814813</v>
      </c>
      <c r="Z3707" s="2">
        <f t="shared" si="517"/>
        <v>1</v>
      </c>
      <c r="AA3707">
        <f>1</f>
        <v>1</v>
      </c>
      <c r="AB3707" s="1">
        <v>42770</v>
      </c>
      <c r="AC3707" s="13">
        <f t="shared" si="518"/>
        <v>42767</v>
      </c>
      <c r="AD3707" s="14">
        <f t="shared" si="519"/>
        <v>42770</v>
      </c>
      <c r="AE3707" s="1" t="str">
        <f t="shared" si="520"/>
        <v>Saturday</v>
      </c>
      <c r="AF3707" s="2">
        <v>0.98376157407407405</v>
      </c>
      <c r="AG3707" s="2">
        <f t="shared" si="521"/>
        <v>1</v>
      </c>
      <c r="AH3707" t="s">
        <v>27</v>
      </c>
    </row>
    <row r="3708" spans="1:34" x14ac:dyDescent="0.2">
      <c r="A3708">
        <v>1250004</v>
      </c>
      <c r="B3708" t="s">
        <v>20</v>
      </c>
      <c r="C3708" t="s">
        <v>118</v>
      </c>
      <c r="D3708" t="s">
        <v>46</v>
      </c>
      <c r="E3708">
        <v>61107</v>
      </c>
      <c r="F3708" t="s">
        <v>23</v>
      </c>
      <c r="G3708" t="s">
        <v>97</v>
      </c>
      <c r="H3708">
        <v>5712</v>
      </c>
      <c r="I3708" t="s">
        <v>67</v>
      </c>
      <c r="J3708">
        <f>VLOOKUP(I3708,[1]Key!$A$1:$C$72,2,FALSE)</f>
        <v>43.074890000000003</v>
      </c>
      <c r="K3708">
        <f>VLOOKUP(I3708,[1]Key!$A$1:$C$72,3,FALSE)</f>
        <v>-87.882810000000006</v>
      </c>
      <c r="L3708" t="s">
        <v>67</v>
      </c>
      <c r="M3708">
        <f>VLOOKUP(L3708,[1]Key!$A$1:$C$72,2,FALSE)</f>
        <v>43.074890000000003</v>
      </c>
      <c r="N3708">
        <f>VLOOKUP(L3708,[1]Key!$A$1:$C$72,3,FALSE)</f>
        <v>-87.882810000000006</v>
      </c>
      <c r="O3708">
        <v>1</v>
      </c>
      <c r="P3708">
        <v>0</v>
      </c>
      <c r="Q3708">
        <v>0.2</v>
      </c>
      <c r="R3708">
        <v>0.1</v>
      </c>
      <c r="S3708">
        <v>6</v>
      </c>
      <c r="T3708">
        <f t="shared" si="513"/>
        <v>-1</v>
      </c>
      <c r="U3708" s="1">
        <v>42771</v>
      </c>
      <c r="V3708" s="13">
        <f t="shared" si="514"/>
        <v>42767</v>
      </c>
      <c r="W3708" s="14">
        <f t="shared" si="515"/>
        <v>42771</v>
      </c>
      <c r="X3708" s="1" t="str">
        <f t="shared" si="516"/>
        <v>Sunday</v>
      </c>
      <c r="Y3708" s="2">
        <v>5.543981481481481E-2</v>
      </c>
      <c r="Z3708" s="2">
        <f t="shared" si="517"/>
        <v>4.1666666666666664E-2</v>
      </c>
      <c r="AA3708">
        <f>1</f>
        <v>1</v>
      </c>
      <c r="AB3708" s="1">
        <v>42771</v>
      </c>
      <c r="AC3708" s="13">
        <f t="shared" si="518"/>
        <v>42767</v>
      </c>
      <c r="AD3708" s="14">
        <f t="shared" si="519"/>
        <v>42771</v>
      </c>
      <c r="AE3708" s="1" t="str">
        <f t="shared" si="520"/>
        <v>Sunday</v>
      </c>
      <c r="AF3708" s="2">
        <v>5.6064814814814817E-2</v>
      </c>
      <c r="AG3708" s="2">
        <f t="shared" si="521"/>
        <v>4.1666666666666664E-2</v>
      </c>
      <c r="AH3708" t="s">
        <v>35</v>
      </c>
    </row>
    <row r="3709" spans="1:34" x14ac:dyDescent="0.2">
      <c r="A3709">
        <v>1359140</v>
      </c>
      <c r="B3709" t="s">
        <v>20</v>
      </c>
      <c r="C3709" t="s">
        <v>125</v>
      </c>
      <c r="D3709" t="s">
        <v>22</v>
      </c>
      <c r="E3709">
        <v>53118</v>
      </c>
      <c r="F3709" t="s">
        <v>23</v>
      </c>
      <c r="G3709" t="s">
        <v>24</v>
      </c>
      <c r="H3709">
        <v>5714</v>
      </c>
      <c r="I3709" t="s">
        <v>81</v>
      </c>
      <c r="J3709">
        <f>VLOOKUP(I3709,[1]Key!$A$1:$C$72,2,FALSE)</f>
        <v>43.06033</v>
      </c>
      <c r="K3709">
        <f>VLOOKUP(I3709,[1]Key!$A$1:$C$72,3,FALSE)</f>
        <v>-87.89546</v>
      </c>
      <c r="L3709" t="s">
        <v>78</v>
      </c>
      <c r="M3709">
        <f>VLOOKUP(L3709,[1]Key!$A$1:$C$72,2,FALSE)</f>
        <v>43.060250000000003</v>
      </c>
      <c r="N3709">
        <f>VLOOKUP(L3709,[1]Key!$A$1:$C$72,3,FALSE)</f>
        <v>-87.892169999999993</v>
      </c>
      <c r="O3709">
        <v>1</v>
      </c>
      <c r="P3709">
        <v>0</v>
      </c>
      <c r="Q3709">
        <v>0.2</v>
      </c>
      <c r="R3709">
        <v>0.1</v>
      </c>
      <c r="S3709">
        <v>6</v>
      </c>
      <c r="T3709">
        <f t="shared" si="513"/>
        <v>-1</v>
      </c>
      <c r="U3709" s="1">
        <v>42771</v>
      </c>
      <c r="V3709" s="13">
        <f t="shared" si="514"/>
        <v>42767</v>
      </c>
      <c r="W3709" s="14">
        <f t="shared" si="515"/>
        <v>42771</v>
      </c>
      <c r="X3709" s="1" t="str">
        <f t="shared" si="516"/>
        <v>Sunday</v>
      </c>
      <c r="Y3709" s="2">
        <v>0.10564814814814816</v>
      </c>
      <c r="Z3709" s="2">
        <f t="shared" si="517"/>
        <v>0.125</v>
      </c>
      <c r="AA3709">
        <f>1</f>
        <v>1</v>
      </c>
      <c r="AB3709" s="1">
        <v>42771</v>
      </c>
      <c r="AC3709" s="13">
        <f t="shared" si="518"/>
        <v>42767</v>
      </c>
      <c r="AD3709" s="14">
        <f t="shared" si="519"/>
        <v>42771</v>
      </c>
      <c r="AE3709" s="1" t="str">
        <f t="shared" si="520"/>
        <v>Sunday</v>
      </c>
      <c r="AF3709" s="2">
        <v>0.10635416666666668</v>
      </c>
      <c r="AG3709" s="2">
        <f t="shared" si="521"/>
        <v>0.125</v>
      </c>
      <c r="AH3709" t="s">
        <v>27</v>
      </c>
    </row>
    <row r="3710" spans="1:34" x14ac:dyDescent="0.2">
      <c r="A3710">
        <v>1387054</v>
      </c>
      <c r="B3710" t="s">
        <v>20</v>
      </c>
      <c r="C3710" t="s">
        <v>21</v>
      </c>
      <c r="D3710" t="s">
        <v>22</v>
      </c>
      <c r="E3710">
        <v>53213</v>
      </c>
      <c r="F3710" t="s">
        <v>23</v>
      </c>
      <c r="G3710" t="s">
        <v>24</v>
      </c>
      <c r="H3710">
        <v>11121</v>
      </c>
      <c r="I3710" t="s">
        <v>58</v>
      </c>
      <c r="J3710">
        <f>VLOOKUP(I3710,[1]Key!$A$1:$C$72,2,FALSE)</f>
        <v>43.052630000000001</v>
      </c>
      <c r="K3710">
        <f>VLOOKUP(I3710,[1]Key!$A$1:$C$72,3,FALSE)</f>
        <v>-88.016319999999993</v>
      </c>
      <c r="L3710" t="s">
        <v>56</v>
      </c>
      <c r="M3710">
        <f>VLOOKUP(L3710,[1]Key!$A$1:$C$72,2,FALSE)</f>
        <v>43.059550000000002</v>
      </c>
      <c r="N3710">
        <f>VLOOKUP(L3710,[1]Key!$A$1:$C$72,3,FALSE)</f>
        <v>-88.008840000000006</v>
      </c>
      <c r="O3710">
        <v>6</v>
      </c>
      <c r="P3710">
        <v>0</v>
      </c>
      <c r="Q3710">
        <v>0.9</v>
      </c>
      <c r="R3710">
        <v>0.9</v>
      </c>
      <c r="S3710">
        <v>36</v>
      </c>
      <c r="T3710">
        <f t="shared" si="513"/>
        <v>-1</v>
      </c>
      <c r="U3710" s="1">
        <v>42771</v>
      </c>
      <c r="V3710" s="13">
        <f t="shared" si="514"/>
        <v>42767</v>
      </c>
      <c r="W3710" s="14">
        <f t="shared" si="515"/>
        <v>42771</v>
      </c>
      <c r="X3710" s="1" t="str">
        <f t="shared" si="516"/>
        <v>Sunday</v>
      </c>
      <c r="Y3710" s="2">
        <v>0.49583333333333335</v>
      </c>
      <c r="Z3710" s="2">
        <f t="shared" si="517"/>
        <v>0.5</v>
      </c>
      <c r="AA3710">
        <f>1</f>
        <v>1</v>
      </c>
      <c r="AB3710" s="1">
        <v>42771</v>
      </c>
      <c r="AC3710" s="13">
        <f t="shared" si="518"/>
        <v>42767</v>
      </c>
      <c r="AD3710" s="14">
        <f t="shared" si="519"/>
        <v>42771</v>
      </c>
      <c r="AE3710" s="1" t="str">
        <f t="shared" si="520"/>
        <v>Sunday</v>
      </c>
      <c r="AF3710" s="2">
        <v>0.50043981481481481</v>
      </c>
      <c r="AG3710" s="2">
        <f t="shared" si="521"/>
        <v>0.5</v>
      </c>
      <c r="AH3710" t="s">
        <v>27</v>
      </c>
    </row>
    <row r="3711" spans="1:34" x14ac:dyDescent="0.2">
      <c r="A3711">
        <v>1249909</v>
      </c>
      <c r="B3711" t="s">
        <v>20</v>
      </c>
      <c r="C3711" t="s">
        <v>115</v>
      </c>
      <c r="D3711" t="s">
        <v>22</v>
      </c>
      <c r="E3711">
        <v>54914</v>
      </c>
      <c r="F3711" t="s">
        <v>23</v>
      </c>
      <c r="G3711" t="s">
        <v>97</v>
      </c>
      <c r="H3711">
        <v>5468</v>
      </c>
      <c r="I3711" t="s">
        <v>61</v>
      </c>
      <c r="J3711">
        <f>VLOOKUP(I3711,[1]Key!$A$1:$C$72,2,FALSE)</f>
        <v>43.058619999999998</v>
      </c>
      <c r="K3711">
        <f>VLOOKUP(I3711,[1]Key!$A$1:$C$72,3,FALSE)</f>
        <v>-87.885319999999993</v>
      </c>
      <c r="L3711" t="s">
        <v>78</v>
      </c>
      <c r="M3711">
        <f>VLOOKUP(L3711,[1]Key!$A$1:$C$72,2,FALSE)</f>
        <v>43.060250000000003</v>
      </c>
      <c r="N3711">
        <f>VLOOKUP(L3711,[1]Key!$A$1:$C$72,3,FALSE)</f>
        <v>-87.892169999999993</v>
      </c>
      <c r="O3711">
        <v>3</v>
      </c>
      <c r="P3711">
        <v>0</v>
      </c>
      <c r="Q3711">
        <v>0.5</v>
      </c>
      <c r="R3711">
        <v>0.4</v>
      </c>
      <c r="S3711">
        <v>18</v>
      </c>
      <c r="T3711">
        <f t="shared" si="513"/>
        <v>-1</v>
      </c>
      <c r="U3711" s="1">
        <v>42771</v>
      </c>
      <c r="V3711" s="13">
        <f t="shared" si="514"/>
        <v>42767</v>
      </c>
      <c r="W3711" s="14">
        <f t="shared" si="515"/>
        <v>42771</v>
      </c>
      <c r="X3711" s="1" t="str">
        <f t="shared" si="516"/>
        <v>Sunday</v>
      </c>
      <c r="Y3711" s="2">
        <v>0.61636574074074069</v>
      </c>
      <c r="Z3711" s="2">
        <f t="shared" si="517"/>
        <v>0.625</v>
      </c>
      <c r="AA3711">
        <f>1</f>
        <v>1</v>
      </c>
      <c r="AB3711" s="1">
        <v>42771</v>
      </c>
      <c r="AC3711" s="13">
        <f t="shared" si="518"/>
        <v>42767</v>
      </c>
      <c r="AD3711" s="14">
        <f t="shared" si="519"/>
        <v>42771</v>
      </c>
      <c r="AE3711" s="1" t="str">
        <f t="shared" si="520"/>
        <v>Sunday</v>
      </c>
      <c r="AF3711" s="2">
        <v>0.61849537037037039</v>
      </c>
      <c r="AG3711" s="2">
        <f t="shared" si="521"/>
        <v>0.625</v>
      </c>
      <c r="AH3711" t="s">
        <v>27</v>
      </c>
    </row>
    <row r="3712" spans="1:34" x14ac:dyDescent="0.2">
      <c r="A3712">
        <v>1148445</v>
      </c>
      <c r="B3712" t="s">
        <v>20</v>
      </c>
      <c r="C3712" t="s">
        <v>102</v>
      </c>
      <c r="D3712" t="s">
        <v>22</v>
      </c>
      <c r="E3712">
        <v>53211</v>
      </c>
      <c r="F3712" t="s">
        <v>23</v>
      </c>
      <c r="G3712" t="s">
        <v>97</v>
      </c>
      <c r="H3712">
        <v>5472</v>
      </c>
      <c r="I3712" t="s">
        <v>32</v>
      </c>
      <c r="J3712">
        <f>VLOOKUP(I3712,[1]Key!$A$1:$C$72,2,FALSE)</f>
        <v>43.038719999999998</v>
      </c>
      <c r="K3712">
        <f>VLOOKUP(I3712,[1]Key!$A$1:$C$72,3,FALSE)</f>
        <v>-87.905339999999995</v>
      </c>
      <c r="L3712" t="s">
        <v>41</v>
      </c>
      <c r="M3712">
        <f>VLOOKUP(L3712,[1]Key!$A$1:$C$72,2,FALSE)</f>
        <v>43.04824</v>
      </c>
      <c r="N3712">
        <f>VLOOKUP(L3712,[1]Key!$A$1:$C$72,3,FALSE)</f>
        <v>-87.904970000000006</v>
      </c>
      <c r="O3712">
        <v>8</v>
      </c>
      <c r="P3712">
        <v>0</v>
      </c>
      <c r="Q3712">
        <v>1.2</v>
      </c>
      <c r="R3712">
        <v>1.1000000000000001</v>
      </c>
      <c r="S3712">
        <v>48</v>
      </c>
      <c r="T3712">
        <f t="shared" si="513"/>
        <v>-1</v>
      </c>
      <c r="U3712" s="1">
        <v>42771</v>
      </c>
      <c r="V3712" s="13">
        <f t="shared" si="514"/>
        <v>42767</v>
      </c>
      <c r="W3712" s="14">
        <f t="shared" si="515"/>
        <v>42771</v>
      </c>
      <c r="X3712" s="1" t="str">
        <f t="shared" si="516"/>
        <v>Sunday</v>
      </c>
      <c r="Y3712" s="2">
        <v>0.74827546296296299</v>
      </c>
      <c r="Z3712" s="2">
        <f t="shared" si="517"/>
        <v>0.75</v>
      </c>
      <c r="AA3712">
        <f>1</f>
        <v>1</v>
      </c>
      <c r="AB3712" s="1">
        <v>42771</v>
      </c>
      <c r="AC3712" s="13">
        <f t="shared" si="518"/>
        <v>42767</v>
      </c>
      <c r="AD3712" s="14">
        <f t="shared" si="519"/>
        <v>42771</v>
      </c>
      <c r="AE3712" s="1" t="str">
        <f t="shared" si="520"/>
        <v>Sunday</v>
      </c>
      <c r="AF3712" s="2">
        <v>0.75388888888888894</v>
      </c>
      <c r="AG3712" s="2">
        <f t="shared" si="521"/>
        <v>0.75</v>
      </c>
      <c r="AH3712" t="s">
        <v>27</v>
      </c>
    </row>
    <row r="3713" spans="1:34" x14ac:dyDescent="0.2">
      <c r="A3713">
        <v>1466945</v>
      </c>
      <c r="B3713" t="s">
        <v>20</v>
      </c>
      <c r="C3713" t="s">
        <v>28</v>
      </c>
      <c r="D3713" t="s">
        <v>22</v>
      </c>
      <c r="E3713">
        <v>53211</v>
      </c>
      <c r="F3713" t="s">
        <v>23</v>
      </c>
      <c r="G3713" t="s">
        <v>24</v>
      </c>
      <c r="H3713">
        <v>9</v>
      </c>
      <c r="I3713" t="s">
        <v>93</v>
      </c>
      <c r="J3713">
        <f>VLOOKUP(I3713,[1]Key!$A$1:$C$72,2,FALSE)</f>
        <v>43.069021999999997</v>
      </c>
      <c r="K3713">
        <f>VLOOKUP(I3713,[1]Key!$A$1:$C$72,3,FALSE)</f>
        <v>-87.887940999999998</v>
      </c>
      <c r="L3713" t="s">
        <v>87</v>
      </c>
      <c r="M3713">
        <f>VLOOKUP(L3713,[1]Key!$A$1:$C$72,2,FALSE)</f>
        <v>43.077359999999999</v>
      </c>
      <c r="N3713">
        <f>VLOOKUP(L3713,[1]Key!$A$1:$C$72,3,FALSE)</f>
        <v>-87.880769999999998</v>
      </c>
      <c r="O3713">
        <v>10</v>
      </c>
      <c r="P3713">
        <v>0</v>
      </c>
      <c r="Q3713">
        <v>1.5</v>
      </c>
      <c r="R3713">
        <v>1.4</v>
      </c>
      <c r="S3713">
        <v>60</v>
      </c>
      <c r="T3713">
        <f t="shared" si="513"/>
        <v>-1</v>
      </c>
      <c r="U3713" s="1">
        <v>42771</v>
      </c>
      <c r="V3713" s="13">
        <f t="shared" si="514"/>
        <v>42767</v>
      </c>
      <c r="W3713" s="14">
        <f t="shared" si="515"/>
        <v>42771</v>
      </c>
      <c r="X3713" s="1" t="str">
        <f t="shared" si="516"/>
        <v>Sunday</v>
      </c>
      <c r="Y3713" s="2">
        <v>0.76402777777777775</v>
      </c>
      <c r="Z3713" s="2">
        <f t="shared" si="517"/>
        <v>0.75</v>
      </c>
      <c r="AA3713">
        <f>1</f>
        <v>1</v>
      </c>
      <c r="AB3713" s="1">
        <v>42771</v>
      </c>
      <c r="AC3713" s="13">
        <f t="shared" si="518"/>
        <v>42767</v>
      </c>
      <c r="AD3713" s="14">
        <f t="shared" si="519"/>
        <v>42771</v>
      </c>
      <c r="AE3713" s="1" t="str">
        <f t="shared" si="520"/>
        <v>Sunday</v>
      </c>
      <c r="AF3713" s="2">
        <v>0.77084490740740741</v>
      </c>
      <c r="AG3713" s="2">
        <f t="shared" si="521"/>
        <v>0.79166666666666663</v>
      </c>
      <c r="AH3713" t="s">
        <v>27</v>
      </c>
    </row>
    <row r="3714" spans="1:34" x14ac:dyDescent="0.2">
      <c r="A3714">
        <v>1276651</v>
      </c>
      <c r="B3714" t="s">
        <v>20</v>
      </c>
      <c r="C3714" t="s">
        <v>28</v>
      </c>
      <c r="D3714" t="s">
        <v>22</v>
      </c>
      <c r="E3714">
        <v>53211</v>
      </c>
      <c r="F3714" t="s">
        <v>23</v>
      </c>
      <c r="G3714" t="s">
        <v>24</v>
      </c>
      <c r="H3714">
        <v>9</v>
      </c>
      <c r="I3714" t="s">
        <v>87</v>
      </c>
      <c r="J3714">
        <f>VLOOKUP(I3714,[1]Key!$A$1:$C$72,2,FALSE)</f>
        <v>43.077359999999999</v>
      </c>
      <c r="K3714">
        <f>VLOOKUP(I3714,[1]Key!$A$1:$C$72,3,FALSE)</f>
        <v>-87.880769999999998</v>
      </c>
      <c r="L3714" t="s">
        <v>50</v>
      </c>
      <c r="M3714">
        <f>VLOOKUP(L3714,[1]Key!$A$1:$C$72,2,FALSE)</f>
        <v>43.052549999999997</v>
      </c>
      <c r="N3714">
        <f>VLOOKUP(L3714,[1]Key!$A$1:$C$72,3,FALSE)</f>
        <v>-87.909329999999997</v>
      </c>
      <c r="O3714">
        <v>20</v>
      </c>
      <c r="P3714">
        <v>0</v>
      </c>
      <c r="Q3714">
        <v>3</v>
      </c>
      <c r="R3714">
        <v>2.9</v>
      </c>
      <c r="S3714">
        <v>120</v>
      </c>
      <c r="T3714">
        <f t="shared" ref="T3714:T3777" si="522">-1</f>
        <v>-1</v>
      </c>
      <c r="U3714" s="1">
        <v>42772</v>
      </c>
      <c r="V3714" s="13">
        <f t="shared" ref="V3714:V3777" si="523">DATE(YEAR(U3714), MONTH(U3714), 1)</f>
        <v>42767</v>
      </c>
      <c r="W3714" s="14">
        <f t="shared" ref="W3714:W3777" si="524">U3714</f>
        <v>42772</v>
      </c>
      <c r="X3714" s="1" t="str">
        <f t="shared" ref="X3714:X3777" si="525">TEXT(W3714,"dddd")</f>
        <v>Monday</v>
      </c>
      <c r="Y3714" s="2">
        <v>0.31214120370370374</v>
      </c>
      <c r="Z3714" s="2">
        <f t="shared" ref="Z3714:Z3777" si="526">MROUND(Y3714, "1:00")</f>
        <v>0.29166666666666663</v>
      </c>
      <c r="AA3714">
        <f>1</f>
        <v>1</v>
      </c>
      <c r="AB3714" s="1">
        <v>42772</v>
      </c>
      <c r="AC3714" s="13">
        <f t="shared" ref="AC3714:AC3777" si="527">DATE(YEAR(AB3714), MONTH(AB3714), 1)</f>
        <v>42767</v>
      </c>
      <c r="AD3714" s="14">
        <f t="shared" ref="AD3714:AD3777" si="528">AB3714</f>
        <v>42772</v>
      </c>
      <c r="AE3714" s="1" t="str">
        <f t="shared" ref="AE3714:AE3777" si="529">TEXT(AD3714,"dddd")</f>
        <v>Monday</v>
      </c>
      <c r="AF3714" s="2">
        <v>0.32601851851851854</v>
      </c>
      <c r="AG3714" s="2">
        <f t="shared" ref="AG3714:AG3777" si="530">MROUND(AF3714, "1:00")</f>
        <v>0.33333333333333331</v>
      </c>
      <c r="AH3714" t="s">
        <v>27</v>
      </c>
    </row>
    <row r="3715" spans="1:34" x14ac:dyDescent="0.2">
      <c r="A3715">
        <v>550946</v>
      </c>
      <c r="B3715" t="s">
        <v>20</v>
      </c>
      <c r="C3715" t="s">
        <v>28</v>
      </c>
      <c r="D3715" t="s">
        <v>22</v>
      </c>
      <c r="E3715">
        <v>53202</v>
      </c>
      <c r="F3715" t="s">
        <v>23</v>
      </c>
      <c r="G3715" t="s">
        <v>24</v>
      </c>
      <c r="H3715">
        <v>247</v>
      </c>
      <c r="I3715" t="s">
        <v>31</v>
      </c>
      <c r="J3715">
        <f>VLOOKUP(I3715,[1]Key!$A$1:$C$72,2,FALSE)</f>
        <v>43.03519</v>
      </c>
      <c r="K3715">
        <f>VLOOKUP(I3715,[1]Key!$A$1:$C$72,3,FALSE)</f>
        <v>-87.907390000000007</v>
      </c>
      <c r="L3715" t="s">
        <v>33</v>
      </c>
      <c r="M3715">
        <f>VLOOKUP(L3715,[1]Key!$A$1:$C$72,2,FALSE)</f>
        <v>43.034619999999997</v>
      </c>
      <c r="N3715">
        <f>VLOOKUP(L3715,[1]Key!$A$1:$C$72,3,FALSE)</f>
        <v>-87.917500000000004</v>
      </c>
      <c r="O3715">
        <v>10</v>
      </c>
      <c r="P3715">
        <v>0</v>
      </c>
      <c r="Q3715">
        <v>1.5</v>
      </c>
      <c r="R3715">
        <v>1.4</v>
      </c>
      <c r="S3715">
        <v>60</v>
      </c>
      <c r="T3715">
        <f t="shared" si="522"/>
        <v>-1</v>
      </c>
      <c r="U3715" s="1">
        <v>42772</v>
      </c>
      <c r="V3715" s="13">
        <f t="shared" si="523"/>
        <v>42767</v>
      </c>
      <c r="W3715" s="14">
        <f t="shared" si="524"/>
        <v>42772</v>
      </c>
      <c r="X3715" s="1" t="str">
        <f t="shared" si="525"/>
        <v>Monday</v>
      </c>
      <c r="Y3715" s="2">
        <v>0.3674189814814815</v>
      </c>
      <c r="Z3715" s="2">
        <f t="shared" si="526"/>
        <v>0.375</v>
      </c>
      <c r="AA3715">
        <f>1</f>
        <v>1</v>
      </c>
      <c r="AB3715" s="1">
        <v>42772</v>
      </c>
      <c r="AC3715" s="13">
        <f t="shared" si="527"/>
        <v>42767</v>
      </c>
      <c r="AD3715" s="14">
        <f t="shared" si="528"/>
        <v>42772</v>
      </c>
      <c r="AE3715" s="1" t="str">
        <f t="shared" si="529"/>
        <v>Monday</v>
      </c>
      <c r="AF3715" s="2">
        <v>0.3743055555555555</v>
      </c>
      <c r="AG3715" s="2">
        <f t="shared" si="530"/>
        <v>0.375</v>
      </c>
      <c r="AH3715" t="s">
        <v>27</v>
      </c>
    </row>
    <row r="3716" spans="1:34" x14ac:dyDescent="0.2">
      <c r="A3716">
        <v>1489319</v>
      </c>
      <c r="B3716" t="s">
        <v>20</v>
      </c>
      <c r="C3716" t="s">
        <v>101</v>
      </c>
      <c r="D3716" t="s">
        <v>22</v>
      </c>
      <c r="E3716">
        <v>53045</v>
      </c>
      <c r="F3716" t="s">
        <v>23</v>
      </c>
      <c r="G3716" t="s">
        <v>24</v>
      </c>
      <c r="H3716">
        <v>242</v>
      </c>
      <c r="I3716" t="s">
        <v>65</v>
      </c>
      <c r="J3716">
        <f>VLOOKUP(I3716,[1]Key!$A$1:$C$72,2,FALSE)</f>
        <v>43.060786</v>
      </c>
      <c r="K3716">
        <f>VLOOKUP(I3716,[1]Key!$A$1:$C$72,3,FALSE)</f>
        <v>-87.883825999999999</v>
      </c>
      <c r="L3716" t="s">
        <v>67</v>
      </c>
      <c r="M3716">
        <f>VLOOKUP(L3716,[1]Key!$A$1:$C$72,2,FALSE)</f>
        <v>43.074890000000003</v>
      </c>
      <c r="N3716">
        <f>VLOOKUP(L3716,[1]Key!$A$1:$C$72,3,FALSE)</f>
        <v>-87.882810000000006</v>
      </c>
      <c r="O3716">
        <v>7</v>
      </c>
      <c r="P3716">
        <v>0</v>
      </c>
      <c r="Q3716">
        <v>1.1000000000000001</v>
      </c>
      <c r="R3716">
        <v>1</v>
      </c>
      <c r="S3716">
        <v>42</v>
      </c>
      <c r="T3716">
        <f t="shared" si="522"/>
        <v>-1</v>
      </c>
      <c r="U3716" s="1">
        <v>42772</v>
      </c>
      <c r="V3716" s="13">
        <f t="shared" si="523"/>
        <v>42767</v>
      </c>
      <c r="W3716" s="14">
        <f t="shared" si="524"/>
        <v>42772</v>
      </c>
      <c r="X3716" s="1" t="str">
        <f t="shared" si="525"/>
        <v>Monday</v>
      </c>
      <c r="Y3716" s="2">
        <v>0.44043981481481481</v>
      </c>
      <c r="Z3716" s="2">
        <f t="shared" si="526"/>
        <v>0.45833333333333331</v>
      </c>
      <c r="AA3716">
        <f>1</f>
        <v>1</v>
      </c>
      <c r="AB3716" s="1">
        <v>42772</v>
      </c>
      <c r="AC3716" s="13">
        <f t="shared" si="527"/>
        <v>42767</v>
      </c>
      <c r="AD3716" s="14">
        <f t="shared" si="528"/>
        <v>42772</v>
      </c>
      <c r="AE3716" s="1" t="str">
        <f t="shared" si="529"/>
        <v>Monday</v>
      </c>
      <c r="AF3716" s="2">
        <v>0.44557870370370373</v>
      </c>
      <c r="AG3716" s="2">
        <f t="shared" si="530"/>
        <v>0.45833333333333331</v>
      </c>
      <c r="AH3716" t="s">
        <v>27</v>
      </c>
    </row>
    <row r="3717" spans="1:34" x14ac:dyDescent="0.2">
      <c r="A3717">
        <v>550946</v>
      </c>
      <c r="B3717" t="s">
        <v>20</v>
      </c>
      <c r="C3717" t="s">
        <v>28</v>
      </c>
      <c r="D3717" t="s">
        <v>22</v>
      </c>
      <c r="E3717">
        <v>53202</v>
      </c>
      <c r="F3717" t="s">
        <v>23</v>
      </c>
      <c r="G3717" t="s">
        <v>24</v>
      </c>
      <c r="H3717">
        <v>247</v>
      </c>
      <c r="I3717" t="s">
        <v>33</v>
      </c>
      <c r="J3717">
        <f>VLOOKUP(I3717,[1]Key!$A$1:$C$72,2,FALSE)</f>
        <v>43.034619999999997</v>
      </c>
      <c r="K3717">
        <f>VLOOKUP(I3717,[1]Key!$A$1:$C$72,3,FALSE)</f>
        <v>-87.917500000000004</v>
      </c>
      <c r="L3717" t="s">
        <v>33</v>
      </c>
      <c r="M3717">
        <f>VLOOKUP(L3717,[1]Key!$A$1:$C$72,2,FALSE)</f>
        <v>43.034619999999997</v>
      </c>
      <c r="N3717">
        <f>VLOOKUP(L3717,[1]Key!$A$1:$C$72,3,FALSE)</f>
        <v>-87.917500000000004</v>
      </c>
      <c r="O3717">
        <v>45</v>
      </c>
      <c r="P3717">
        <v>0</v>
      </c>
      <c r="Q3717">
        <v>6.8</v>
      </c>
      <c r="R3717">
        <v>6.4</v>
      </c>
      <c r="S3717">
        <v>270</v>
      </c>
      <c r="T3717">
        <f t="shared" si="522"/>
        <v>-1</v>
      </c>
      <c r="U3717" s="1">
        <v>42772</v>
      </c>
      <c r="V3717" s="13">
        <f t="shared" si="523"/>
        <v>42767</v>
      </c>
      <c r="W3717" s="14">
        <f t="shared" si="524"/>
        <v>42772</v>
      </c>
      <c r="X3717" s="1" t="str">
        <f t="shared" si="525"/>
        <v>Monday</v>
      </c>
      <c r="Y3717" s="2">
        <v>0.53991898148148143</v>
      </c>
      <c r="Z3717" s="2">
        <f t="shared" si="526"/>
        <v>0.54166666666666663</v>
      </c>
      <c r="AA3717">
        <f>1</f>
        <v>1</v>
      </c>
      <c r="AB3717" s="1">
        <v>42772</v>
      </c>
      <c r="AC3717" s="13">
        <f t="shared" si="527"/>
        <v>42767</v>
      </c>
      <c r="AD3717" s="14">
        <f t="shared" si="528"/>
        <v>42772</v>
      </c>
      <c r="AE3717" s="1" t="str">
        <f t="shared" si="529"/>
        <v>Monday</v>
      </c>
      <c r="AF3717" s="2">
        <v>0.5713773148148148</v>
      </c>
      <c r="AG3717" s="2">
        <f t="shared" si="530"/>
        <v>0.58333333333333326</v>
      </c>
      <c r="AH3717" t="s">
        <v>35</v>
      </c>
    </row>
    <row r="3718" spans="1:34" x14ac:dyDescent="0.2">
      <c r="A3718">
        <v>1351368</v>
      </c>
      <c r="B3718" t="s">
        <v>20</v>
      </c>
      <c r="C3718" t="s">
        <v>28</v>
      </c>
      <c r="D3718" t="s">
        <v>22</v>
      </c>
      <c r="E3718">
        <v>53202</v>
      </c>
      <c r="F3718" t="s">
        <v>23</v>
      </c>
      <c r="G3718" t="s">
        <v>24</v>
      </c>
      <c r="H3718">
        <v>11166</v>
      </c>
      <c r="I3718" t="s">
        <v>31</v>
      </c>
      <c r="J3718">
        <f>VLOOKUP(I3718,[1]Key!$A$1:$C$72,2,FALSE)</f>
        <v>43.03519</v>
      </c>
      <c r="K3718">
        <f>VLOOKUP(I3718,[1]Key!$A$1:$C$72,3,FALSE)</f>
        <v>-87.907390000000007</v>
      </c>
      <c r="L3718" t="s">
        <v>79</v>
      </c>
      <c r="M3718">
        <f>VLOOKUP(L3718,[1]Key!$A$1:$C$72,2,FALSE)</f>
        <v>43.038649999999997</v>
      </c>
      <c r="N3718">
        <f>VLOOKUP(L3718,[1]Key!$A$1:$C$72,3,FALSE)</f>
        <v>-87.921930000000003</v>
      </c>
      <c r="O3718">
        <v>13</v>
      </c>
      <c r="P3718">
        <v>0</v>
      </c>
      <c r="Q3718">
        <v>2</v>
      </c>
      <c r="R3718">
        <v>1.9</v>
      </c>
      <c r="S3718">
        <v>78</v>
      </c>
      <c r="T3718">
        <f t="shared" si="522"/>
        <v>-1</v>
      </c>
      <c r="U3718" s="1">
        <v>42772</v>
      </c>
      <c r="V3718" s="13">
        <f t="shared" si="523"/>
        <v>42767</v>
      </c>
      <c r="W3718" s="14">
        <f t="shared" si="524"/>
        <v>42772</v>
      </c>
      <c r="X3718" s="1" t="str">
        <f t="shared" si="525"/>
        <v>Monday</v>
      </c>
      <c r="Y3718" s="2">
        <v>0.60031250000000003</v>
      </c>
      <c r="Z3718" s="2">
        <f t="shared" si="526"/>
        <v>0.58333333333333326</v>
      </c>
      <c r="AA3718">
        <f>1</f>
        <v>1</v>
      </c>
      <c r="AB3718" s="1">
        <v>42772</v>
      </c>
      <c r="AC3718" s="13">
        <f t="shared" si="527"/>
        <v>42767</v>
      </c>
      <c r="AD3718" s="14">
        <f t="shared" si="528"/>
        <v>42772</v>
      </c>
      <c r="AE3718" s="1" t="str">
        <f t="shared" si="529"/>
        <v>Monday</v>
      </c>
      <c r="AF3718" s="2">
        <v>0.60925925925925928</v>
      </c>
      <c r="AG3718" s="2">
        <f t="shared" si="530"/>
        <v>0.625</v>
      </c>
      <c r="AH3718" t="s">
        <v>27</v>
      </c>
    </row>
    <row r="3719" spans="1:34" x14ac:dyDescent="0.2">
      <c r="A3719">
        <v>1255543</v>
      </c>
      <c r="B3719" t="s">
        <v>20</v>
      </c>
      <c r="C3719" t="s">
        <v>117</v>
      </c>
      <c r="D3719" t="s">
        <v>22</v>
      </c>
      <c r="E3719">
        <v>53105</v>
      </c>
      <c r="F3719" t="s">
        <v>23</v>
      </c>
      <c r="G3719" t="s">
        <v>97</v>
      </c>
      <c r="H3719">
        <v>2</v>
      </c>
      <c r="I3719" t="s">
        <v>87</v>
      </c>
      <c r="J3719">
        <f>VLOOKUP(I3719,[1]Key!$A$1:$C$72,2,FALSE)</f>
        <v>43.077359999999999</v>
      </c>
      <c r="K3719">
        <f>VLOOKUP(I3719,[1]Key!$A$1:$C$72,3,FALSE)</f>
        <v>-87.880769999999998</v>
      </c>
      <c r="L3719" t="s">
        <v>67</v>
      </c>
      <c r="M3719">
        <f>VLOOKUP(L3719,[1]Key!$A$1:$C$72,2,FALSE)</f>
        <v>43.074890000000003</v>
      </c>
      <c r="N3719">
        <f>VLOOKUP(L3719,[1]Key!$A$1:$C$72,3,FALSE)</f>
        <v>-87.882810000000006</v>
      </c>
      <c r="O3719">
        <v>22</v>
      </c>
      <c r="P3719">
        <v>0</v>
      </c>
      <c r="Q3719">
        <v>3.3</v>
      </c>
      <c r="R3719">
        <v>3.1</v>
      </c>
      <c r="S3719">
        <v>132</v>
      </c>
      <c r="T3719">
        <f t="shared" si="522"/>
        <v>-1</v>
      </c>
      <c r="U3719" s="1">
        <v>42772</v>
      </c>
      <c r="V3719" s="13">
        <f t="shared" si="523"/>
        <v>42767</v>
      </c>
      <c r="W3719" s="14">
        <f t="shared" si="524"/>
        <v>42772</v>
      </c>
      <c r="X3719" s="1" t="str">
        <f t="shared" si="525"/>
        <v>Monday</v>
      </c>
      <c r="Y3719" s="2">
        <v>0.70025462962962959</v>
      </c>
      <c r="Z3719" s="2">
        <f t="shared" si="526"/>
        <v>0.70833333333333326</v>
      </c>
      <c r="AA3719">
        <f>1</f>
        <v>1</v>
      </c>
      <c r="AB3719" s="1">
        <v>42772</v>
      </c>
      <c r="AC3719" s="13">
        <f t="shared" si="527"/>
        <v>42767</v>
      </c>
      <c r="AD3719" s="14">
        <f t="shared" si="528"/>
        <v>42772</v>
      </c>
      <c r="AE3719" s="1" t="str">
        <f t="shared" si="529"/>
        <v>Monday</v>
      </c>
      <c r="AF3719" s="2">
        <v>0.7153356481481481</v>
      </c>
      <c r="AG3719" s="2">
        <f t="shared" si="530"/>
        <v>0.70833333333333326</v>
      </c>
      <c r="AH3719" t="s">
        <v>27</v>
      </c>
    </row>
    <row r="3720" spans="1:34" x14ac:dyDescent="0.2">
      <c r="A3720">
        <v>1280192</v>
      </c>
      <c r="B3720" t="s">
        <v>20</v>
      </c>
      <c r="C3720" t="s">
        <v>28</v>
      </c>
      <c r="D3720" t="s">
        <v>22</v>
      </c>
      <c r="E3720">
        <v>53212</v>
      </c>
      <c r="F3720" t="s">
        <v>23</v>
      </c>
      <c r="G3720" t="s">
        <v>24</v>
      </c>
      <c r="H3720">
        <v>5475</v>
      </c>
      <c r="I3720" t="s">
        <v>80</v>
      </c>
      <c r="J3720">
        <f>VLOOKUP(I3720,[1]Key!$A$1:$C$72,2,FALSE)</f>
        <v>43.052460000000004</v>
      </c>
      <c r="K3720">
        <f>VLOOKUP(I3720,[1]Key!$A$1:$C$72,3,FALSE)</f>
        <v>-87.891000000000005</v>
      </c>
      <c r="L3720" t="s">
        <v>80</v>
      </c>
      <c r="M3720">
        <f>VLOOKUP(L3720,[1]Key!$A$1:$C$72,2,FALSE)</f>
        <v>43.052460000000004</v>
      </c>
      <c r="N3720">
        <f>VLOOKUP(L3720,[1]Key!$A$1:$C$72,3,FALSE)</f>
        <v>-87.891000000000005</v>
      </c>
      <c r="O3720">
        <v>39</v>
      </c>
      <c r="P3720">
        <v>0</v>
      </c>
      <c r="Q3720">
        <v>5.9</v>
      </c>
      <c r="R3720">
        <v>5.6</v>
      </c>
      <c r="S3720">
        <v>234</v>
      </c>
      <c r="T3720">
        <f t="shared" si="522"/>
        <v>-1</v>
      </c>
      <c r="U3720" s="1">
        <v>42772</v>
      </c>
      <c r="V3720" s="13">
        <f t="shared" si="523"/>
        <v>42767</v>
      </c>
      <c r="W3720" s="14">
        <f t="shared" si="524"/>
        <v>42772</v>
      </c>
      <c r="X3720" s="1" t="str">
        <f t="shared" si="525"/>
        <v>Monday</v>
      </c>
      <c r="Y3720" s="2">
        <v>0.71787037037037038</v>
      </c>
      <c r="Z3720" s="2">
        <f t="shared" si="526"/>
        <v>0.70833333333333326</v>
      </c>
      <c r="AA3720">
        <f>1</f>
        <v>1</v>
      </c>
      <c r="AB3720" s="1">
        <v>42772</v>
      </c>
      <c r="AC3720" s="13">
        <f t="shared" si="527"/>
        <v>42767</v>
      </c>
      <c r="AD3720" s="14">
        <f t="shared" si="528"/>
        <v>42772</v>
      </c>
      <c r="AE3720" s="1" t="str">
        <f t="shared" si="529"/>
        <v>Monday</v>
      </c>
      <c r="AF3720" s="2">
        <v>0.74476851851851855</v>
      </c>
      <c r="AG3720" s="2">
        <f t="shared" si="530"/>
        <v>0.75</v>
      </c>
      <c r="AH3720" t="s">
        <v>35</v>
      </c>
    </row>
    <row r="3721" spans="1:34" x14ac:dyDescent="0.2">
      <c r="A3721">
        <v>1247358</v>
      </c>
      <c r="B3721" t="s">
        <v>20</v>
      </c>
      <c r="C3721" t="s">
        <v>161</v>
      </c>
      <c r="D3721" t="s">
        <v>22</v>
      </c>
      <c r="E3721">
        <v>54303</v>
      </c>
      <c r="F3721" t="s">
        <v>23</v>
      </c>
      <c r="G3721" t="s">
        <v>97</v>
      </c>
      <c r="H3721">
        <v>11147</v>
      </c>
      <c r="I3721" t="s">
        <v>66</v>
      </c>
      <c r="J3721">
        <f>VLOOKUP(I3721,[1]Key!$A$1:$C$72,2,FALSE)</f>
        <v>43.060155999999999</v>
      </c>
      <c r="K3721">
        <f>VLOOKUP(I3721,[1]Key!$A$1:$C$72,3,FALSE)</f>
        <v>-87.881258000000003</v>
      </c>
      <c r="L3721" t="s">
        <v>78</v>
      </c>
      <c r="M3721">
        <f>VLOOKUP(L3721,[1]Key!$A$1:$C$72,2,FALSE)</f>
        <v>43.060250000000003</v>
      </c>
      <c r="N3721">
        <f>VLOOKUP(L3721,[1]Key!$A$1:$C$72,3,FALSE)</f>
        <v>-87.892169999999993</v>
      </c>
      <c r="O3721">
        <v>4</v>
      </c>
      <c r="P3721">
        <v>0</v>
      </c>
      <c r="Q3721">
        <v>0.6</v>
      </c>
      <c r="R3721">
        <v>0.6</v>
      </c>
      <c r="S3721">
        <v>24</v>
      </c>
      <c r="T3721">
        <f t="shared" si="522"/>
        <v>-1</v>
      </c>
      <c r="U3721" s="1">
        <v>42772</v>
      </c>
      <c r="V3721" s="13">
        <f t="shared" si="523"/>
        <v>42767</v>
      </c>
      <c r="W3721" s="14">
        <f t="shared" si="524"/>
        <v>42772</v>
      </c>
      <c r="X3721" s="1" t="str">
        <f t="shared" si="525"/>
        <v>Monday</v>
      </c>
      <c r="Y3721" s="2">
        <v>0.79706018518518518</v>
      </c>
      <c r="Z3721" s="2">
        <f t="shared" si="526"/>
        <v>0.79166666666666663</v>
      </c>
      <c r="AA3721">
        <f>1</f>
        <v>1</v>
      </c>
      <c r="AB3721" s="1">
        <v>42772</v>
      </c>
      <c r="AC3721" s="13">
        <f t="shared" si="527"/>
        <v>42767</v>
      </c>
      <c r="AD3721" s="14">
        <f t="shared" si="528"/>
        <v>42772</v>
      </c>
      <c r="AE3721" s="1" t="str">
        <f t="shared" si="529"/>
        <v>Monday</v>
      </c>
      <c r="AF3721" s="2">
        <v>0.79982638888888891</v>
      </c>
      <c r="AG3721" s="2">
        <f t="shared" si="530"/>
        <v>0.79166666666666663</v>
      </c>
      <c r="AH3721" t="s">
        <v>27</v>
      </c>
    </row>
    <row r="3722" spans="1:34" x14ac:dyDescent="0.2">
      <c r="A3722">
        <v>1442430</v>
      </c>
      <c r="B3722" t="s">
        <v>20</v>
      </c>
      <c r="C3722" t="s">
        <v>28</v>
      </c>
      <c r="D3722" t="s">
        <v>22</v>
      </c>
      <c r="E3722">
        <v>53211</v>
      </c>
      <c r="F3722" t="s">
        <v>23</v>
      </c>
      <c r="G3722" t="s">
        <v>24</v>
      </c>
      <c r="H3722">
        <v>2</v>
      </c>
      <c r="I3722" t="s">
        <v>67</v>
      </c>
      <c r="J3722">
        <f>VLOOKUP(I3722,[1]Key!$A$1:$C$72,2,FALSE)</f>
        <v>43.074890000000003</v>
      </c>
      <c r="K3722">
        <f>VLOOKUP(I3722,[1]Key!$A$1:$C$72,3,FALSE)</f>
        <v>-87.882810000000006</v>
      </c>
      <c r="L3722" t="s">
        <v>77</v>
      </c>
      <c r="M3722">
        <f>VLOOKUP(L3722,[1]Key!$A$1:$C$72,2,FALSE)</f>
        <v>43.074655999999997</v>
      </c>
      <c r="N3722">
        <f>VLOOKUP(L3722,[1]Key!$A$1:$C$72,3,FALSE)</f>
        <v>-87.889011999999994</v>
      </c>
      <c r="O3722">
        <v>2</v>
      </c>
      <c r="P3722">
        <v>0</v>
      </c>
      <c r="Q3722">
        <v>0.3</v>
      </c>
      <c r="R3722">
        <v>0.3</v>
      </c>
      <c r="S3722">
        <v>12</v>
      </c>
      <c r="T3722">
        <f t="shared" si="522"/>
        <v>-1</v>
      </c>
      <c r="U3722" s="1">
        <v>42772</v>
      </c>
      <c r="V3722" s="13">
        <f t="shared" si="523"/>
        <v>42767</v>
      </c>
      <c r="W3722" s="14">
        <f t="shared" si="524"/>
        <v>42772</v>
      </c>
      <c r="X3722" s="1" t="str">
        <f t="shared" si="525"/>
        <v>Monday</v>
      </c>
      <c r="Y3722" s="2">
        <v>0.85093750000000001</v>
      </c>
      <c r="Z3722" s="2">
        <f t="shared" si="526"/>
        <v>0.83333333333333326</v>
      </c>
      <c r="AA3722">
        <f>1</f>
        <v>1</v>
      </c>
      <c r="AB3722" s="1">
        <v>42772</v>
      </c>
      <c r="AC3722" s="13">
        <f t="shared" si="527"/>
        <v>42767</v>
      </c>
      <c r="AD3722" s="14">
        <f t="shared" si="528"/>
        <v>42772</v>
      </c>
      <c r="AE3722" s="1" t="str">
        <f t="shared" si="529"/>
        <v>Monday</v>
      </c>
      <c r="AF3722" s="2">
        <v>0.85209490740740745</v>
      </c>
      <c r="AG3722" s="2">
        <f t="shared" si="530"/>
        <v>0.83333333333333326</v>
      </c>
      <c r="AH3722" t="s">
        <v>27</v>
      </c>
    </row>
    <row r="3723" spans="1:34" x14ac:dyDescent="0.2">
      <c r="A3723">
        <v>1489319</v>
      </c>
      <c r="B3723" t="s">
        <v>20</v>
      </c>
      <c r="C3723" t="s">
        <v>101</v>
      </c>
      <c r="D3723" t="s">
        <v>22</v>
      </c>
      <c r="E3723">
        <v>53045</v>
      </c>
      <c r="F3723" t="s">
        <v>23</v>
      </c>
      <c r="G3723" t="s">
        <v>24</v>
      </c>
      <c r="H3723">
        <v>242</v>
      </c>
      <c r="I3723" t="s">
        <v>65</v>
      </c>
      <c r="J3723">
        <f>VLOOKUP(I3723,[1]Key!$A$1:$C$72,2,FALSE)</f>
        <v>43.060786</v>
      </c>
      <c r="K3723">
        <f>VLOOKUP(I3723,[1]Key!$A$1:$C$72,3,FALSE)</f>
        <v>-87.883825999999999</v>
      </c>
      <c r="L3723" t="s">
        <v>67</v>
      </c>
      <c r="M3723">
        <f>VLOOKUP(L3723,[1]Key!$A$1:$C$72,2,FALSE)</f>
        <v>43.074890000000003</v>
      </c>
      <c r="N3723">
        <f>VLOOKUP(L3723,[1]Key!$A$1:$C$72,3,FALSE)</f>
        <v>-87.882810000000006</v>
      </c>
      <c r="O3723">
        <v>9</v>
      </c>
      <c r="P3723">
        <v>0</v>
      </c>
      <c r="Q3723">
        <v>1.4</v>
      </c>
      <c r="R3723">
        <v>1.3</v>
      </c>
      <c r="S3723">
        <v>54</v>
      </c>
      <c r="T3723">
        <f t="shared" si="522"/>
        <v>-1</v>
      </c>
      <c r="U3723" s="1">
        <v>42773</v>
      </c>
      <c r="V3723" s="13">
        <f t="shared" si="523"/>
        <v>42767</v>
      </c>
      <c r="W3723" s="14">
        <f t="shared" si="524"/>
        <v>42773</v>
      </c>
      <c r="X3723" s="1" t="str">
        <f t="shared" si="525"/>
        <v>Tuesday</v>
      </c>
      <c r="Y3723" s="2">
        <v>0.43709490740740736</v>
      </c>
      <c r="Z3723" s="2">
        <f t="shared" si="526"/>
        <v>0.41666666666666663</v>
      </c>
      <c r="AA3723">
        <f>1</f>
        <v>1</v>
      </c>
      <c r="AB3723" s="1">
        <v>42773</v>
      </c>
      <c r="AC3723" s="13">
        <f t="shared" si="527"/>
        <v>42767</v>
      </c>
      <c r="AD3723" s="14">
        <f t="shared" si="528"/>
        <v>42773</v>
      </c>
      <c r="AE3723" s="1" t="str">
        <f t="shared" si="529"/>
        <v>Tuesday</v>
      </c>
      <c r="AF3723" s="2">
        <v>0.44355324074074076</v>
      </c>
      <c r="AG3723" s="2">
        <f t="shared" si="530"/>
        <v>0.45833333333333331</v>
      </c>
      <c r="AH3723" t="s">
        <v>27</v>
      </c>
    </row>
    <row r="3724" spans="1:34" x14ac:dyDescent="0.2">
      <c r="A3724">
        <v>983724</v>
      </c>
      <c r="B3724" t="s">
        <v>20</v>
      </c>
      <c r="C3724" t="s">
        <v>147</v>
      </c>
      <c r="D3724" t="s">
        <v>22</v>
      </c>
      <c r="E3724">
        <v>53201</v>
      </c>
      <c r="F3724" t="s">
        <v>23</v>
      </c>
      <c r="G3724" t="s">
        <v>97</v>
      </c>
      <c r="H3724">
        <v>5476</v>
      </c>
      <c r="I3724" t="s">
        <v>87</v>
      </c>
      <c r="J3724">
        <f>VLOOKUP(I3724,[1]Key!$A$1:$C$72,2,FALSE)</f>
        <v>43.077359999999999</v>
      </c>
      <c r="K3724">
        <f>VLOOKUP(I3724,[1]Key!$A$1:$C$72,3,FALSE)</f>
        <v>-87.880769999999998</v>
      </c>
      <c r="L3724" t="s">
        <v>87</v>
      </c>
      <c r="M3724">
        <f>VLOOKUP(L3724,[1]Key!$A$1:$C$72,2,FALSE)</f>
        <v>43.077359999999999</v>
      </c>
      <c r="N3724">
        <f>VLOOKUP(L3724,[1]Key!$A$1:$C$72,3,FALSE)</f>
        <v>-87.880769999999998</v>
      </c>
      <c r="O3724">
        <v>9</v>
      </c>
      <c r="P3724">
        <v>0</v>
      </c>
      <c r="Q3724">
        <v>1.4</v>
      </c>
      <c r="R3724">
        <v>1.3</v>
      </c>
      <c r="S3724">
        <v>54</v>
      </c>
      <c r="T3724">
        <f t="shared" si="522"/>
        <v>-1</v>
      </c>
      <c r="U3724" s="1">
        <v>42773</v>
      </c>
      <c r="V3724" s="13">
        <f t="shared" si="523"/>
        <v>42767</v>
      </c>
      <c r="W3724" s="14">
        <f t="shared" si="524"/>
        <v>42773</v>
      </c>
      <c r="X3724" s="1" t="str">
        <f t="shared" si="525"/>
        <v>Tuesday</v>
      </c>
      <c r="Y3724" s="2">
        <v>0.51307870370370368</v>
      </c>
      <c r="Z3724" s="2">
        <f t="shared" si="526"/>
        <v>0.5</v>
      </c>
      <c r="AA3724">
        <f>1</f>
        <v>1</v>
      </c>
      <c r="AB3724" s="1">
        <v>42773</v>
      </c>
      <c r="AC3724" s="13">
        <f t="shared" si="527"/>
        <v>42767</v>
      </c>
      <c r="AD3724" s="14">
        <f t="shared" si="528"/>
        <v>42773</v>
      </c>
      <c r="AE3724" s="1" t="str">
        <f t="shared" si="529"/>
        <v>Tuesday</v>
      </c>
      <c r="AF3724" s="2">
        <v>0.51906249999999998</v>
      </c>
      <c r="AG3724" s="2">
        <f t="shared" si="530"/>
        <v>0.5</v>
      </c>
      <c r="AH3724" t="s">
        <v>35</v>
      </c>
    </row>
    <row r="3725" spans="1:34" x14ac:dyDescent="0.2">
      <c r="A3725">
        <v>1250783</v>
      </c>
      <c r="B3725" t="s">
        <v>20</v>
      </c>
      <c r="C3725" t="s">
        <v>28</v>
      </c>
      <c r="D3725" t="s">
        <v>22</v>
      </c>
      <c r="E3725">
        <v>53211</v>
      </c>
      <c r="F3725" t="s">
        <v>23</v>
      </c>
      <c r="G3725" t="s">
        <v>97</v>
      </c>
      <c r="H3725">
        <v>11072</v>
      </c>
      <c r="I3725" t="s">
        <v>63</v>
      </c>
      <c r="J3725">
        <f>VLOOKUP(I3725,[1]Key!$A$1:$C$72,2,FALSE)</f>
        <v>43.078530000000001</v>
      </c>
      <c r="K3725">
        <f>VLOOKUP(I3725,[1]Key!$A$1:$C$72,3,FALSE)</f>
        <v>-87.882620000000003</v>
      </c>
      <c r="L3725" t="s">
        <v>67</v>
      </c>
      <c r="M3725">
        <f>VLOOKUP(L3725,[1]Key!$A$1:$C$72,2,FALSE)</f>
        <v>43.074890000000003</v>
      </c>
      <c r="N3725">
        <f>VLOOKUP(L3725,[1]Key!$A$1:$C$72,3,FALSE)</f>
        <v>-87.882810000000006</v>
      </c>
      <c r="O3725">
        <v>2</v>
      </c>
      <c r="P3725">
        <v>0</v>
      </c>
      <c r="Q3725">
        <v>0.3</v>
      </c>
      <c r="R3725">
        <v>0.3</v>
      </c>
      <c r="S3725">
        <v>12</v>
      </c>
      <c r="T3725">
        <f t="shared" si="522"/>
        <v>-1</v>
      </c>
      <c r="U3725" s="1">
        <v>42773</v>
      </c>
      <c r="V3725" s="13">
        <f t="shared" si="523"/>
        <v>42767</v>
      </c>
      <c r="W3725" s="14">
        <f t="shared" si="524"/>
        <v>42773</v>
      </c>
      <c r="X3725" s="1" t="str">
        <f t="shared" si="525"/>
        <v>Tuesday</v>
      </c>
      <c r="Y3725" s="2">
        <v>0.58891203703703698</v>
      </c>
      <c r="Z3725" s="2">
        <f t="shared" si="526"/>
        <v>0.58333333333333326</v>
      </c>
      <c r="AA3725">
        <f>1</f>
        <v>1</v>
      </c>
      <c r="AB3725" s="1">
        <v>42773</v>
      </c>
      <c r="AC3725" s="13">
        <f t="shared" si="527"/>
        <v>42767</v>
      </c>
      <c r="AD3725" s="14">
        <f t="shared" si="528"/>
        <v>42773</v>
      </c>
      <c r="AE3725" s="1" t="str">
        <f t="shared" si="529"/>
        <v>Tuesday</v>
      </c>
      <c r="AF3725" s="2">
        <v>0.59028935185185183</v>
      </c>
      <c r="AG3725" s="2">
        <f t="shared" si="530"/>
        <v>0.58333333333333326</v>
      </c>
      <c r="AH3725" t="s">
        <v>27</v>
      </c>
    </row>
    <row r="3726" spans="1:34" x14ac:dyDescent="0.2">
      <c r="A3726">
        <v>1397107</v>
      </c>
      <c r="B3726" t="s">
        <v>20</v>
      </c>
      <c r="C3726" t="s">
        <v>90</v>
      </c>
      <c r="D3726" t="s">
        <v>22</v>
      </c>
      <c r="E3726">
        <v>53233</v>
      </c>
      <c r="F3726" t="s">
        <v>23</v>
      </c>
      <c r="G3726" t="s">
        <v>24</v>
      </c>
      <c r="H3726">
        <v>5573</v>
      </c>
      <c r="I3726" t="s">
        <v>75</v>
      </c>
      <c r="J3726">
        <f>VLOOKUP(I3726,[1]Key!$A$1:$C$72,2,FALSE)</f>
        <v>43.056539999999998</v>
      </c>
      <c r="K3726">
        <f>VLOOKUP(I3726,[1]Key!$A$1:$C$72,3,FALSE)</f>
        <v>-87.914370000000005</v>
      </c>
      <c r="L3726" t="s">
        <v>48</v>
      </c>
      <c r="M3726">
        <f>VLOOKUP(L3726,[1]Key!$A$1:$C$72,2,FALSE)</f>
        <v>43.05097</v>
      </c>
      <c r="N3726">
        <f>VLOOKUP(L3726,[1]Key!$A$1:$C$72,3,FALSE)</f>
        <v>-87.906440000000003</v>
      </c>
      <c r="O3726">
        <v>4</v>
      </c>
      <c r="P3726">
        <v>0</v>
      </c>
      <c r="Q3726">
        <v>0.6</v>
      </c>
      <c r="R3726">
        <v>0.6</v>
      </c>
      <c r="S3726">
        <v>24</v>
      </c>
      <c r="T3726">
        <f t="shared" si="522"/>
        <v>-1</v>
      </c>
      <c r="U3726" s="1">
        <v>42773</v>
      </c>
      <c r="V3726" s="13">
        <f t="shared" si="523"/>
        <v>42767</v>
      </c>
      <c r="W3726" s="14">
        <f t="shared" si="524"/>
        <v>42773</v>
      </c>
      <c r="X3726" s="1" t="str">
        <f t="shared" si="525"/>
        <v>Tuesday</v>
      </c>
      <c r="Y3726" s="2">
        <v>0.72451388888888879</v>
      </c>
      <c r="Z3726" s="2">
        <f t="shared" si="526"/>
        <v>0.70833333333333326</v>
      </c>
      <c r="AA3726">
        <f>1</f>
        <v>1</v>
      </c>
      <c r="AB3726" s="1">
        <v>42773</v>
      </c>
      <c r="AC3726" s="13">
        <f t="shared" si="527"/>
        <v>42767</v>
      </c>
      <c r="AD3726" s="14">
        <f t="shared" si="528"/>
        <v>42773</v>
      </c>
      <c r="AE3726" s="1" t="str">
        <f t="shared" si="529"/>
        <v>Tuesday</v>
      </c>
      <c r="AF3726" s="2">
        <v>0.7271643518518518</v>
      </c>
      <c r="AG3726" s="2">
        <f t="shared" si="530"/>
        <v>0.70833333333333326</v>
      </c>
      <c r="AH3726" t="s">
        <v>27</v>
      </c>
    </row>
    <row r="3727" spans="1:34" x14ac:dyDescent="0.2">
      <c r="A3727">
        <v>1397107</v>
      </c>
      <c r="B3727" t="s">
        <v>20</v>
      </c>
      <c r="C3727" t="s">
        <v>90</v>
      </c>
      <c r="D3727" t="s">
        <v>22</v>
      </c>
      <c r="E3727">
        <v>53233</v>
      </c>
      <c r="F3727" t="s">
        <v>23</v>
      </c>
      <c r="G3727" t="s">
        <v>24</v>
      </c>
      <c r="H3727">
        <v>5573</v>
      </c>
      <c r="I3727" t="s">
        <v>48</v>
      </c>
      <c r="J3727">
        <f>VLOOKUP(I3727,[1]Key!$A$1:$C$72,2,FALSE)</f>
        <v>43.05097</v>
      </c>
      <c r="K3727">
        <f>VLOOKUP(I3727,[1]Key!$A$1:$C$72,3,FALSE)</f>
        <v>-87.906440000000003</v>
      </c>
      <c r="L3727" t="s">
        <v>73</v>
      </c>
      <c r="M3727">
        <f>VLOOKUP(L3727,[1]Key!$A$1:$C$72,2,FALSE)</f>
        <v>43.040349999999997</v>
      </c>
      <c r="N3727">
        <f>VLOOKUP(L3727,[1]Key!$A$1:$C$72,3,FALSE)</f>
        <v>-87.920760000000001</v>
      </c>
      <c r="O3727">
        <v>8</v>
      </c>
      <c r="P3727">
        <v>0</v>
      </c>
      <c r="Q3727">
        <v>1.2</v>
      </c>
      <c r="R3727">
        <v>1.1000000000000001</v>
      </c>
      <c r="S3727">
        <v>48</v>
      </c>
      <c r="T3727">
        <f t="shared" si="522"/>
        <v>-1</v>
      </c>
      <c r="U3727" s="1">
        <v>42773</v>
      </c>
      <c r="V3727" s="13">
        <f t="shared" si="523"/>
        <v>42767</v>
      </c>
      <c r="W3727" s="14">
        <f t="shared" si="524"/>
        <v>42773</v>
      </c>
      <c r="X3727" s="1" t="str">
        <f t="shared" si="525"/>
        <v>Tuesday</v>
      </c>
      <c r="Y3727" s="2">
        <v>0.73269675925925926</v>
      </c>
      <c r="Z3727" s="2">
        <f t="shared" si="526"/>
        <v>0.75</v>
      </c>
      <c r="AA3727">
        <f>1</f>
        <v>1</v>
      </c>
      <c r="AB3727" s="1">
        <v>42773</v>
      </c>
      <c r="AC3727" s="13">
        <f t="shared" si="527"/>
        <v>42767</v>
      </c>
      <c r="AD3727" s="14">
        <f t="shared" si="528"/>
        <v>42773</v>
      </c>
      <c r="AE3727" s="1" t="str">
        <f t="shared" si="529"/>
        <v>Tuesday</v>
      </c>
      <c r="AF3727" s="2">
        <v>0.73873842592592587</v>
      </c>
      <c r="AG3727" s="2">
        <f t="shared" si="530"/>
        <v>0.75</v>
      </c>
      <c r="AH3727" t="s">
        <v>27</v>
      </c>
    </row>
    <row r="3728" spans="1:34" x14ac:dyDescent="0.2">
      <c r="A3728">
        <v>1224715</v>
      </c>
      <c r="B3728" t="s">
        <v>20</v>
      </c>
      <c r="C3728" t="s">
        <v>28</v>
      </c>
      <c r="D3728" t="s">
        <v>22</v>
      </c>
      <c r="E3728">
        <v>53212</v>
      </c>
      <c r="F3728" t="s">
        <v>23</v>
      </c>
      <c r="G3728" t="s">
        <v>24</v>
      </c>
      <c r="H3728">
        <v>11124</v>
      </c>
      <c r="I3728" t="s">
        <v>30</v>
      </c>
      <c r="J3728">
        <f>VLOOKUP(I3728,[1]Key!$A$1:$C$72,2,FALSE)</f>
        <v>43.05847</v>
      </c>
      <c r="K3728">
        <f>VLOOKUP(I3728,[1]Key!$A$1:$C$72,3,FALSE)</f>
        <v>-87.898079999999993</v>
      </c>
      <c r="L3728" t="s">
        <v>47</v>
      </c>
      <c r="M3728">
        <f>VLOOKUP(L3728,[1]Key!$A$1:$C$72,2,FALSE)</f>
        <v>43.049230000000001</v>
      </c>
      <c r="N3728">
        <f>VLOOKUP(L3728,[1]Key!$A$1:$C$72,3,FALSE)</f>
        <v>-87.911940000000001</v>
      </c>
      <c r="O3728">
        <v>6</v>
      </c>
      <c r="P3728">
        <v>0</v>
      </c>
      <c r="Q3728">
        <v>0.9</v>
      </c>
      <c r="R3728">
        <v>0.9</v>
      </c>
      <c r="S3728">
        <v>36</v>
      </c>
      <c r="T3728">
        <f t="shared" si="522"/>
        <v>-1</v>
      </c>
      <c r="U3728" s="1">
        <v>42773</v>
      </c>
      <c r="V3728" s="13">
        <f t="shared" si="523"/>
        <v>42767</v>
      </c>
      <c r="W3728" s="14">
        <f t="shared" si="524"/>
        <v>42773</v>
      </c>
      <c r="X3728" s="1" t="str">
        <f t="shared" si="525"/>
        <v>Tuesday</v>
      </c>
      <c r="Y3728" s="2">
        <v>0.8159953703703704</v>
      </c>
      <c r="Z3728" s="2">
        <f t="shared" si="526"/>
        <v>0.83333333333333326</v>
      </c>
      <c r="AA3728">
        <f>1</f>
        <v>1</v>
      </c>
      <c r="AB3728" s="1">
        <v>42773</v>
      </c>
      <c r="AC3728" s="13">
        <f t="shared" si="527"/>
        <v>42767</v>
      </c>
      <c r="AD3728" s="14">
        <f t="shared" si="528"/>
        <v>42773</v>
      </c>
      <c r="AE3728" s="1" t="str">
        <f t="shared" si="529"/>
        <v>Tuesday</v>
      </c>
      <c r="AF3728" s="2">
        <v>0.82016203703703694</v>
      </c>
      <c r="AG3728" s="2">
        <f t="shared" si="530"/>
        <v>0.83333333333333326</v>
      </c>
      <c r="AH3728" t="s">
        <v>27</v>
      </c>
    </row>
    <row r="3729" spans="1:34" x14ac:dyDescent="0.2">
      <c r="A3729">
        <v>1251108</v>
      </c>
      <c r="B3729" t="s">
        <v>20</v>
      </c>
      <c r="C3729" t="s">
        <v>110</v>
      </c>
      <c r="D3729" t="s">
        <v>22</v>
      </c>
      <c r="E3729">
        <v>54913</v>
      </c>
      <c r="F3729" t="s">
        <v>23</v>
      </c>
      <c r="G3729" t="s">
        <v>97</v>
      </c>
      <c r="H3729">
        <v>11091</v>
      </c>
      <c r="I3729" t="s">
        <v>81</v>
      </c>
      <c r="J3729">
        <f>VLOOKUP(I3729,[1]Key!$A$1:$C$72,2,FALSE)</f>
        <v>43.06033</v>
      </c>
      <c r="K3729">
        <f>VLOOKUP(I3729,[1]Key!$A$1:$C$72,3,FALSE)</f>
        <v>-87.89546</v>
      </c>
      <c r="L3729" t="s">
        <v>78</v>
      </c>
      <c r="M3729">
        <f>VLOOKUP(L3729,[1]Key!$A$1:$C$72,2,FALSE)</f>
        <v>43.060250000000003</v>
      </c>
      <c r="N3729">
        <f>VLOOKUP(L3729,[1]Key!$A$1:$C$72,3,FALSE)</f>
        <v>-87.892169999999993</v>
      </c>
      <c r="O3729">
        <v>2</v>
      </c>
      <c r="P3729">
        <v>0</v>
      </c>
      <c r="Q3729">
        <v>0.3</v>
      </c>
      <c r="R3729">
        <v>0.3</v>
      </c>
      <c r="S3729">
        <v>12</v>
      </c>
      <c r="T3729">
        <f t="shared" si="522"/>
        <v>-1</v>
      </c>
      <c r="U3729" s="1">
        <v>42773</v>
      </c>
      <c r="V3729" s="13">
        <f t="shared" si="523"/>
        <v>42767</v>
      </c>
      <c r="W3729" s="14">
        <f t="shared" si="524"/>
        <v>42773</v>
      </c>
      <c r="X3729" s="1" t="str">
        <f t="shared" si="525"/>
        <v>Tuesday</v>
      </c>
      <c r="Y3729" s="2">
        <v>0.85969907407407409</v>
      </c>
      <c r="Z3729" s="2">
        <f t="shared" si="526"/>
        <v>0.875</v>
      </c>
      <c r="AA3729">
        <f>1</f>
        <v>1</v>
      </c>
      <c r="AB3729" s="1">
        <v>42773</v>
      </c>
      <c r="AC3729" s="13">
        <f t="shared" si="527"/>
        <v>42767</v>
      </c>
      <c r="AD3729" s="14">
        <f t="shared" si="528"/>
        <v>42773</v>
      </c>
      <c r="AE3729" s="1" t="str">
        <f t="shared" si="529"/>
        <v>Tuesday</v>
      </c>
      <c r="AF3729" s="2">
        <v>0.86055555555555552</v>
      </c>
      <c r="AG3729" s="2">
        <f t="shared" si="530"/>
        <v>0.875</v>
      </c>
      <c r="AH3729" t="s">
        <v>27</v>
      </c>
    </row>
    <row r="3730" spans="1:34" x14ac:dyDescent="0.2">
      <c r="A3730">
        <v>1224715</v>
      </c>
      <c r="B3730" t="s">
        <v>20</v>
      </c>
      <c r="C3730" t="s">
        <v>28</v>
      </c>
      <c r="D3730" t="s">
        <v>22</v>
      </c>
      <c r="E3730">
        <v>53212</v>
      </c>
      <c r="F3730" t="s">
        <v>23</v>
      </c>
      <c r="G3730" t="s">
        <v>24</v>
      </c>
      <c r="H3730">
        <v>11124</v>
      </c>
      <c r="I3730" t="s">
        <v>47</v>
      </c>
      <c r="J3730">
        <f>VLOOKUP(I3730,[1]Key!$A$1:$C$72,2,FALSE)</f>
        <v>43.049230000000001</v>
      </c>
      <c r="K3730">
        <f>VLOOKUP(I3730,[1]Key!$A$1:$C$72,3,FALSE)</f>
        <v>-87.911940000000001</v>
      </c>
      <c r="L3730" t="s">
        <v>30</v>
      </c>
      <c r="M3730">
        <f>VLOOKUP(L3730,[1]Key!$A$1:$C$72,2,FALSE)</f>
        <v>43.05847</v>
      </c>
      <c r="N3730">
        <f>VLOOKUP(L3730,[1]Key!$A$1:$C$72,3,FALSE)</f>
        <v>-87.898079999999993</v>
      </c>
      <c r="O3730">
        <v>5</v>
      </c>
      <c r="P3730">
        <v>0</v>
      </c>
      <c r="Q3730">
        <v>0.8</v>
      </c>
      <c r="R3730">
        <v>0.7</v>
      </c>
      <c r="S3730">
        <v>30</v>
      </c>
      <c r="T3730">
        <f t="shared" si="522"/>
        <v>-1</v>
      </c>
      <c r="U3730" s="1">
        <v>42773</v>
      </c>
      <c r="V3730" s="13">
        <f t="shared" si="523"/>
        <v>42767</v>
      </c>
      <c r="W3730" s="14">
        <f t="shared" si="524"/>
        <v>42773</v>
      </c>
      <c r="X3730" s="1" t="str">
        <f t="shared" si="525"/>
        <v>Tuesday</v>
      </c>
      <c r="Y3730" s="2">
        <v>0.92015046296296299</v>
      </c>
      <c r="Z3730" s="2">
        <f t="shared" si="526"/>
        <v>0.91666666666666663</v>
      </c>
      <c r="AA3730">
        <f>1</f>
        <v>1</v>
      </c>
      <c r="AB3730" s="1">
        <v>42773</v>
      </c>
      <c r="AC3730" s="13">
        <f t="shared" si="527"/>
        <v>42767</v>
      </c>
      <c r="AD3730" s="14">
        <f t="shared" si="528"/>
        <v>42773</v>
      </c>
      <c r="AE3730" s="1" t="str">
        <f t="shared" si="529"/>
        <v>Tuesday</v>
      </c>
      <c r="AF3730" s="2">
        <v>0.92410879629629628</v>
      </c>
      <c r="AG3730" s="2">
        <f t="shared" si="530"/>
        <v>0.91666666666666663</v>
      </c>
      <c r="AH3730" t="s">
        <v>27</v>
      </c>
    </row>
    <row r="3731" spans="1:34" x14ac:dyDescent="0.2">
      <c r="A3731">
        <v>1468078</v>
      </c>
      <c r="B3731" t="s">
        <v>20</v>
      </c>
      <c r="C3731" t="s">
        <v>100</v>
      </c>
      <c r="D3731" t="s">
        <v>22</v>
      </c>
      <c r="E3731">
        <v>53209</v>
      </c>
      <c r="F3731" t="s">
        <v>23</v>
      </c>
      <c r="G3731" t="s">
        <v>24</v>
      </c>
      <c r="H3731">
        <v>5436</v>
      </c>
      <c r="I3731" t="s">
        <v>61</v>
      </c>
      <c r="J3731">
        <f>VLOOKUP(I3731,[1]Key!$A$1:$C$72,2,FALSE)</f>
        <v>43.058619999999998</v>
      </c>
      <c r="K3731">
        <f>VLOOKUP(I3731,[1]Key!$A$1:$C$72,3,FALSE)</f>
        <v>-87.885319999999993</v>
      </c>
      <c r="L3731" t="s">
        <v>54</v>
      </c>
      <c r="M3731">
        <f>VLOOKUP(L3731,[1]Key!$A$1:$C$72,2,FALSE)</f>
        <v>43.046570000000003</v>
      </c>
      <c r="N3731">
        <f>VLOOKUP(L3731,[1]Key!$A$1:$C$72,3,FALSE)</f>
        <v>-87.908720000000002</v>
      </c>
      <c r="O3731">
        <v>9</v>
      </c>
      <c r="P3731">
        <v>0</v>
      </c>
      <c r="Q3731">
        <v>1.4</v>
      </c>
      <c r="R3731">
        <v>1.3</v>
      </c>
      <c r="S3731">
        <v>54</v>
      </c>
      <c r="T3731">
        <f t="shared" si="522"/>
        <v>-1</v>
      </c>
      <c r="U3731" s="1">
        <v>42774</v>
      </c>
      <c r="V3731" s="13">
        <f t="shared" si="523"/>
        <v>42767</v>
      </c>
      <c r="W3731" s="14">
        <f t="shared" si="524"/>
        <v>42774</v>
      </c>
      <c r="X3731" s="1" t="str">
        <f t="shared" si="525"/>
        <v>Wednesday</v>
      </c>
      <c r="Y3731" s="2">
        <v>0.31451388888888893</v>
      </c>
      <c r="Z3731" s="2">
        <f t="shared" si="526"/>
        <v>0.33333333333333331</v>
      </c>
      <c r="AA3731">
        <f>1</f>
        <v>1</v>
      </c>
      <c r="AB3731" s="1">
        <v>42774</v>
      </c>
      <c r="AC3731" s="13">
        <f t="shared" si="527"/>
        <v>42767</v>
      </c>
      <c r="AD3731" s="14">
        <f t="shared" si="528"/>
        <v>42774</v>
      </c>
      <c r="AE3731" s="1" t="str">
        <f t="shared" si="529"/>
        <v>Wednesday</v>
      </c>
      <c r="AF3731" s="2">
        <v>0.32041666666666663</v>
      </c>
      <c r="AG3731" s="2">
        <f t="shared" si="530"/>
        <v>0.33333333333333331</v>
      </c>
      <c r="AH3731" t="s">
        <v>27</v>
      </c>
    </row>
    <row r="3732" spans="1:34" x14ac:dyDescent="0.2">
      <c r="A3732">
        <v>1494109</v>
      </c>
      <c r="B3732" t="s">
        <v>20</v>
      </c>
      <c r="C3732" t="s">
        <v>28</v>
      </c>
      <c r="D3732" t="s">
        <v>22</v>
      </c>
      <c r="E3732">
        <v>53233</v>
      </c>
      <c r="F3732" t="s">
        <v>23</v>
      </c>
      <c r="G3732" t="s">
        <v>24</v>
      </c>
      <c r="H3732">
        <v>11142</v>
      </c>
      <c r="I3732" t="s">
        <v>73</v>
      </c>
      <c r="J3732">
        <f>VLOOKUP(I3732,[1]Key!$A$1:$C$72,2,FALSE)</f>
        <v>43.040349999999997</v>
      </c>
      <c r="K3732">
        <f>VLOOKUP(I3732,[1]Key!$A$1:$C$72,3,FALSE)</f>
        <v>-87.920760000000001</v>
      </c>
      <c r="L3732" t="s">
        <v>43</v>
      </c>
      <c r="M3732">
        <f>VLOOKUP(L3732,[1]Key!$A$1:$C$72,2,FALSE)</f>
        <v>43.03886</v>
      </c>
      <c r="N3732">
        <f>VLOOKUP(L3732,[1]Key!$A$1:$C$72,3,FALSE)</f>
        <v>-87.902720000000002</v>
      </c>
      <c r="O3732">
        <v>8</v>
      </c>
      <c r="P3732">
        <v>0</v>
      </c>
      <c r="Q3732">
        <v>1.2</v>
      </c>
      <c r="R3732">
        <v>1.1000000000000001</v>
      </c>
      <c r="S3732">
        <v>48</v>
      </c>
      <c r="T3732">
        <f t="shared" si="522"/>
        <v>-1</v>
      </c>
      <c r="U3732" s="1">
        <v>42774</v>
      </c>
      <c r="V3732" s="13">
        <f t="shared" si="523"/>
        <v>42767</v>
      </c>
      <c r="W3732" s="14">
        <f t="shared" si="524"/>
        <v>42774</v>
      </c>
      <c r="X3732" s="1" t="str">
        <f t="shared" si="525"/>
        <v>Wednesday</v>
      </c>
      <c r="Y3732" s="2">
        <v>0.32067129629629632</v>
      </c>
      <c r="Z3732" s="2">
        <f t="shared" si="526"/>
        <v>0.33333333333333331</v>
      </c>
      <c r="AA3732">
        <f>1</f>
        <v>1</v>
      </c>
      <c r="AB3732" s="1">
        <v>42774</v>
      </c>
      <c r="AC3732" s="13">
        <f t="shared" si="527"/>
        <v>42767</v>
      </c>
      <c r="AD3732" s="14">
        <f t="shared" si="528"/>
        <v>42774</v>
      </c>
      <c r="AE3732" s="1" t="str">
        <f t="shared" si="529"/>
        <v>Wednesday</v>
      </c>
      <c r="AF3732" s="2">
        <v>0.32626157407407408</v>
      </c>
      <c r="AG3732" s="2">
        <f t="shared" si="530"/>
        <v>0.33333333333333331</v>
      </c>
      <c r="AH3732" t="s">
        <v>27</v>
      </c>
    </row>
    <row r="3733" spans="1:34" x14ac:dyDescent="0.2">
      <c r="A3733">
        <v>1154367</v>
      </c>
      <c r="B3733" t="s">
        <v>20</v>
      </c>
      <c r="C3733" t="s">
        <v>28</v>
      </c>
      <c r="D3733" t="s">
        <v>22</v>
      </c>
      <c r="E3733">
        <v>53202</v>
      </c>
      <c r="F3733" t="s">
        <v>23</v>
      </c>
      <c r="G3733" t="s">
        <v>24</v>
      </c>
      <c r="H3733">
        <v>5449</v>
      </c>
      <c r="I3733" t="s">
        <v>72</v>
      </c>
      <c r="J3733">
        <f>VLOOKUP(I3733,[1]Key!$A$1:$C$72,2,FALSE)</f>
        <v>43.02948</v>
      </c>
      <c r="K3733">
        <f>VLOOKUP(I3733,[1]Key!$A$1:$C$72,3,FALSE)</f>
        <v>-87.912819999999996</v>
      </c>
      <c r="L3733" t="s">
        <v>82</v>
      </c>
      <c r="M3733">
        <f>VLOOKUP(L3733,[1]Key!$A$1:$C$72,2,FALSE)</f>
        <v>43.026229999999998</v>
      </c>
      <c r="N3733">
        <f>VLOOKUP(L3733,[1]Key!$A$1:$C$72,3,FALSE)</f>
        <v>-87.912809999999993</v>
      </c>
      <c r="O3733">
        <v>8</v>
      </c>
      <c r="P3733">
        <v>0</v>
      </c>
      <c r="Q3733">
        <v>1.2</v>
      </c>
      <c r="R3733">
        <v>1.1000000000000001</v>
      </c>
      <c r="S3733">
        <v>48</v>
      </c>
      <c r="T3733">
        <f t="shared" si="522"/>
        <v>-1</v>
      </c>
      <c r="U3733" s="1">
        <v>42774</v>
      </c>
      <c r="V3733" s="13">
        <f t="shared" si="523"/>
        <v>42767</v>
      </c>
      <c r="W3733" s="14">
        <f t="shared" si="524"/>
        <v>42774</v>
      </c>
      <c r="X3733" s="1" t="str">
        <f t="shared" si="525"/>
        <v>Wednesday</v>
      </c>
      <c r="Y3733" s="2">
        <v>0.41578703703703707</v>
      </c>
      <c r="Z3733" s="2">
        <f t="shared" si="526"/>
        <v>0.41666666666666663</v>
      </c>
      <c r="AA3733">
        <f>1</f>
        <v>1</v>
      </c>
      <c r="AB3733" s="1">
        <v>42774</v>
      </c>
      <c r="AC3733" s="13">
        <f t="shared" si="527"/>
        <v>42767</v>
      </c>
      <c r="AD3733" s="14">
        <f t="shared" si="528"/>
        <v>42774</v>
      </c>
      <c r="AE3733" s="1" t="str">
        <f t="shared" si="529"/>
        <v>Wednesday</v>
      </c>
      <c r="AF3733" s="2">
        <v>0.42091435185185189</v>
      </c>
      <c r="AG3733" s="2">
        <f t="shared" si="530"/>
        <v>0.41666666666666663</v>
      </c>
      <c r="AH3733" t="s">
        <v>27</v>
      </c>
    </row>
    <row r="3734" spans="1:34" x14ac:dyDescent="0.2">
      <c r="A3734">
        <v>783916</v>
      </c>
      <c r="B3734" t="s">
        <v>20</v>
      </c>
      <c r="C3734" t="s">
        <v>53</v>
      </c>
      <c r="D3734" t="s">
        <v>46</v>
      </c>
      <c r="E3734">
        <v>60618</v>
      </c>
      <c r="F3734" t="s">
        <v>23</v>
      </c>
      <c r="G3734" t="s">
        <v>24</v>
      </c>
      <c r="H3734">
        <v>952</v>
      </c>
      <c r="I3734" t="s">
        <v>43</v>
      </c>
      <c r="J3734">
        <f>VLOOKUP(I3734,[1]Key!$A$1:$C$72,2,FALSE)</f>
        <v>43.03886</v>
      </c>
      <c r="K3734">
        <f>VLOOKUP(I3734,[1]Key!$A$1:$C$72,3,FALSE)</f>
        <v>-87.902720000000002</v>
      </c>
      <c r="L3734" t="s">
        <v>33</v>
      </c>
      <c r="M3734">
        <f>VLOOKUP(L3734,[1]Key!$A$1:$C$72,2,FALSE)</f>
        <v>43.034619999999997</v>
      </c>
      <c r="N3734">
        <f>VLOOKUP(L3734,[1]Key!$A$1:$C$72,3,FALSE)</f>
        <v>-87.917500000000004</v>
      </c>
      <c r="O3734">
        <v>9</v>
      </c>
      <c r="P3734">
        <v>0</v>
      </c>
      <c r="Q3734">
        <v>1.4</v>
      </c>
      <c r="R3734">
        <v>1.3</v>
      </c>
      <c r="S3734">
        <v>54</v>
      </c>
      <c r="T3734">
        <f t="shared" si="522"/>
        <v>-1</v>
      </c>
      <c r="U3734" s="1">
        <v>42774</v>
      </c>
      <c r="V3734" s="13">
        <f t="shared" si="523"/>
        <v>42767</v>
      </c>
      <c r="W3734" s="14">
        <f t="shared" si="524"/>
        <v>42774</v>
      </c>
      <c r="X3734" s="1" t="str">
        <f t="shared" si="525"/>
        <v>Wednesday</v>
      </c>
      <c r="Y3734" s="2">
        <v>0.61555555555555552</v>
      </c>
      <c r="Z3734" s="2">
        <f t="shared" si="526"/>
        <v>0.625</v>
      </c>
      <c r="AA3734">
        <f>1</f>
        <v>1</v>
      </c>
      <c r="AB3734" s="1">
        <v>42774</v>
      </c>
      <c r="AC3734" s="13">
        <f t="shared" si="527"/>
        <v>42767</v>
      </c>
      <c r="AD3734" s="14">
        <f t="shared" si="528"/>
        <v>42774</v>
      </c>
      <c r="AE3734" s="1" t="str">
        <f t="shared" si="529"/>
        <v>Wednesday</v>
      </c>
      <c r="AF3734" s="2">
        <v>0.62156250000000002</v>
      </c>
      <c r="AG3734" s="2">
        <f t="shared" si="530"/>
        <v>0.625</v>
      </c>
      <c r="AH3734" t="s">
        <v>27</v>
      </c>
    </row>
    <row r="3735" spans="1:34" x14ac:dyDescent="0.2">
      <c r="A3735">
        <v>545427</v>
      </c>
      <c r="B3735" t="s">
        <v>20</v>
      </c>
      <c r="C3735" t="s">
        <v>28</v>
      </c>
      <c r="D3735" t="s">
        <v>22</v>
      </c>
      <c r="E3735">
        <v>53211</v>
      </c>
      <c r="F3735" t="s">
        <v>23</v>
      </c>
      <c r="G3735" t="s">
        <v>24</v>
      </c>
      <c r="H3735">
        <v>11125</v>
      </c>
      <c r="I3735" t="s">
        <v>31</v>
      </c>
      <c r="J3735">
        <f>VLOOKUP(I3735,[1]Key!$A$1:$C$72,2,FALSE)</f>
        <v>43.03519</v>
      </c>
      <c r="K3735">
        <f>VLOOKUP(I3735,[1]Key!$A$1:$C$72,3,FALSE)</f>
        <v>-87.907390000000007</v>
      </c>
      <c r="L3735" t="s">
        <v>32</v>
      </c>
      <c r="M3735">
        <f>VLOOKUP(L3735,[1]Key!$A$1:$C$72,2,FALSE)</f>
        <v>43.038719999999998</v>
      </c>
      <c r="N3735">
        <f>VLOOKUP(L3735,[1]Key!$A$1:$C$72,3,FALSE)</f>
        <v>-87.905339999999995</v>
      </c>
      <c r="O3735">
        <v>3</v>
      </c>
      <c r="P3735">
        <v>0</v>
      </c>
      <c r="Q3735">
        <v>0.5</v>
      </c>
      <c r="R3735">
        <v>0.4</v>
      </c>
      <c r="S3735">
        <v>18</v>
      </c>
      <c r="T3735">
        <f t="shared" si="522"/>
        <v>-1</v>
      </c>
      <c r="U3735" s="1">
        <v>42774</v>
      </c>
      <c r="V3735" s="13">
        <f t="shared" si="523"/>
        <v>42767</v>
      </c>
      <c r="W3735" s="14">
        <f t="shared" si="524"/>
        <v>42774</v>
      </c>
      <c r="X3735" s="1" t="str">
        <f t="shared" si="525"/>
        <v>Wednesday</v>
      </c>
      <c r="Y3735" s="2">
        <v>0.62988425925925928</v>
      </c>
      <c r="Z3735" s="2">
        <f t="shared" si="526"/>
        <v>0.625</v>
      </c>
      <c r="AA3735">
        <f>1</f>
        <v>1</v>
      </c>
      <c r="AB3735" s="1">
        <v>42774</v>
      </c>
      <c r="AC3735" s="13">
        <f t="shared" si="527"/>
        <v>42767</v>
      </c>
      <c r="AD3735" s="14">
        <f t="shared" si="528"/>
        <v>42774</v>
      </c>
      <c r="AE3735" s="1" t="str">
        <f t="shared" si="529"/>
        <v>Wednesday</v>
      </c>
      <c r="AF3735" s="2">
        <v>0.63201388888888888</v>
      </c>
      <c r="AG3735" s="2">
        <f t="shared" si="530"/>
        <v>0.625</v>
      </c>
      <c r="AH3735" t="s">
        <v>27</v>
      </c>
    </row>
    <row r="3736" spans="1:34" x14ac:dyDescent="0.2">
      <c r="A3736">
        <v>1182678</v>
      </c>
      <c r="B3736" t="s">
        <v>20</v>
      </c>
      <c r="C3736" t="s">
        <v>28</v>
      </c>
      <c r="D3736" t="s">
        <v>22</v>
      </c>
      <c r="E3736">
        <v>53202</v>
      </c>
      <c r="F3736" t="s">
        <v>23</v>
      </c>
      <c r="G3736" t="s">
        <v>24</v>
      </c>
      <c r="H3736">
        <v>1</v>
      </c>
      <c r="I3736" t="s">
        <v>32</v>
      </c>
      <c r="J3736">
        <f>VLOOKUP(I3736,[1]Key!$A$1:$C$72,2,FALSE)</f>
        <v>43.038719999999998</v>
      </c>
      <c r="K3736">
        <f>VLOOKUP(I3736,[1]Key!$A$1:$C$72,3,FALSE)</f>
        <v>-87.905339999999995</v>
      </c>
      <c r="L3736" t="s">
        <v>37</v>
      </c>
      <c r="M3736">
        <f>VLOOKUP(L3736,[1]Key!$A$1:$C$72,2,FALSE)</f>
        <v>43.031320000000001</v>
      </c>
      <c r="N3736">
        <f>VLOOKUP(L3736,[1]Key!$A$1:$C$72,3,FALSE)</f>
        <v>-87.904259999999994</v>
      </c>
      <c r="O3736">
        <v>4</v>
      </c>
      <c r="P3736">
        <v>0</v>
      </c>
      <c r="Q3736">
        <v>0.6</v>
      </c>
      <c r="R3736">
        <v>0.6</v>
      </c>
      <c r="S3736">
        <v>24</v>
      </c>
      <c r="T3736">
        <f t="shared" si="522"/>
        <v>-1</v>
      </c>
      <c r="U3736" s="1">
        <v>42774</v>
      </c>
      <c r="V3736" s="13">
        <f t="shared" si="523"/>
        <v>42767</v>
      </c>
      <c r="W3736" s="14">
        <f t="shared" si="524"/>
        <v>42774</v>
      </c>
      <c r="X3736" s="1" t="str">
        <f t="shared" si="525"/>
        <v>Wednesday</v>
      </c>
      <c r="Y3736" s="2">
        <v>0.77353009259259264</v>
      </c>
      <c r="Z3736" s="2">
        <f t="shared" si="526"/>
        <v>0.79166666666666663</v>
      </c>
      <c r="AA3736">
        <f>1</f>
        <v>1</v>
      </c>
      <c r="AB3736" s="1">
        <v>42774</v>
      </c>
      <c r="AC3736" s="13">
        <f t="shared" si="527"/>
        <v>42767</v>
      </c>
      <c r="AD3736" s="14">
        <f t="shared" si="528"/>
        <v>42774</v>
      </c>
      <c r="AE3736" s="1" t="str">
        <f t="shared" si="529"/>
        <v>Wednesday</v>
      </c>
      <c r="AF3736" s="2">
        <v>0.77631944444444445</v>
      </c>
      <c r="AG3736" s="2">
        <f t="shared" si="530"/>
        <v>0.79166666666666663</v>
      </c>
      <c r="AH3736" t="s">
        <v>27</v>
      </c>
    </row>
    <row r="3737" spans="1:34" x14ac:dyDescent="0.2">
      <c r="A3737">
        <v>1186494</v>
      </c>
      <c r="B3737" t="s">
        <v>20</v>
      </c>
      <c r="C3737" t="s">
        <v>28</v>
      </c>
      <c r="D3737" t="s">
        <v>22</v>
      </c>
      <c r="E3737">
        <v>53202</v>
      </c>
      <c r="F3737" t="s">
        <v>23</v>
      </c>
      <c r="G3737" t="s">
        <v>97</v>
      </c>
      <c r="H3737">
        <v>5714</v>
      </c>
      <c r="I3737" t="s">
        <v>81</v>
      </c>
      <c r="J3737">
        <f>VLOOKUP(I3737,[1]Key!$A$1:$C$72,2,FALSE)</f>
        <v>43.06033</v>
      </c>
      <c r="K3737">
        <f>VLOOKUP(I3737,[1]Key!$A$1:$C$72,3,FALSE)</f>
        <v>-87.89546</v>
      </c>
      <c r="L3737" t="s">
        <v>61</v>
      </c>
      <c r="M3737">
        <f>VLOOKUP(L3737,[1]Key!$A$1:$C$72,2,FALSE)</f>
        <v>43.058619999999998</v>
      </c>
      <c r="N3737">
        <f>VLOOKUP(L3737,[1]Key!$A$1:$C$72,3,FALSE)</f>
        <v>-87.885319999999993</v>
      </c>
      <c r="O3737">
        <v>7</v>
      </c>
      <c r="P3737">
        <v>0</v>
      </c>
      <c r="Q3737">
        <v>1.1000000000000001</v>
      </c>
      <c r="R3737">
        <v>1</v>
      </c>
      <c r="S3737">
        <v>42</v>
      </c>
      <c r="T3737">
        <f t="shared" si="522"/>
        <v>-1</v>
      </c>
      <c r="U3737" s="1">
        <v>42774</v>
      </c>
      <c r="V3737" s="13">
        <f t="shared" si="523"/>
        <v>42767</v>
      </c>
      <c r="W3737" s="14">
        <f t="shared" si="524"/>
        <v>42774</v>
      </c>
      <c r="X3737" s="1" t="str">
        <f t="shared" si="525"/>
        <v>Wednesday</v>
      </c>
      <c r="Y3737" s="2">
        <v>0.87843749999999998</v>
      </c>
      <c r="Z3737" s="2">
        <f t="shared" si="526"/>
        <v>0.875</v>
      </c>
      <c r="AA3737">
        <f>1</f>
        <v>1</v>
      </c>
      <c r="AB3737" s="1">
        <v>42774</v>
      </c>
      <c r="AC3737" s="13">
        <f t="shared" si="527"/>
        <v>42767</v>
      </c>
      <c r="AD3737" s="14">
        <f t="shared" si="528"/>
        <v>42774</v>
      </c>
      <c r="AE3737" s="1" t="str">
        <f t="shared" si="529"/>
        <v>Wednesday</v>
      </c>
      <c r="AF3737" s="2">
        <v>0.88271990740740736</v>
      </c>
      <c r="AG3737" s="2">
        <f t="shared" si="530"/>
        <v>0.875</v>
      </c>
      <c r="AH3737" t="s">
        <v>27</v>
      </c>
    </row>
    <row r="3738" spans="1:34" x14ac:dyDescent="0.2">
      <c r="A3738">
        <v>1466945</v>
      </c>
      <c r="B3738" t="s">
        <v>20</v>
      </c>
      <c r="C3738" t="s">
        <v>28</v>
      </c>
      <c r="D3738" t="s">
        <v>22</v>
      </c>
      <c r="E3738">
        <v>53211</v>
      </c>
      <c r="F3738" t="s">
        <v>23</v>
      </c>
      <c r="G3738" t="s">
        <v>24</v>
      </c>
      <c r="H3738">
        <v>5493</v>
      </c>
      <c r="I3738" t="s">
        <v>76</v>
      </c>
      <c r="J3738">
        <f>VLOOKUP(I3738,[1]Key!$A$1:$C$72,2,FALSE)</f>
        <v>43.063749000000001</v>
      </c>
      <c r="K3738">
        <f>VLOOKUP(I3738,[1]Key!$A$1:$C$72,3,FALSE)</f>
        <v>-87.887962999999999</v>
      </c>
      <c r="L3738" t="s">
        <v>93</v>
      </c>
      <c r="M3738">
        <f>VLOOKUP(L3738,[1]Key!$A$1:$C$72,2,FALSE)</f>
        <v>43.069021999999997</v>
      </c>
      <c r="N3738">
        <f>VLOOKUP(L3738,[1]Key!$A$1:$C$72,3,FALSE)</f>
        <v>-87.887940999999998</v>
      </c>
      <c r="O3738">
        <v>10</v>
      </c>
      <c r="P3738">
        <v>0</v>
      </c>
      <c r="Q3738">
        <v>1.5</v>
      </c>
      <c r="R3738">
        <v>1.4</v>
      </c>
      <c r="S3738">
        <v>60</v>
      </c>
      <c r="T3738">
        <f t="shared" si="522"/>
        <v>-1</v>
      </c>
      <c r="U3738" s="1">
        <v>42774</v>
      </c>
      <c r="V3738" s="13">
        <f t="shared" si="523"/>
        <v>42767</v>
      </c>
      <c r="W3738" s="14">
        <f t="shared" si="524"/>
        <v>42774</v>
      </c>
      <c r="X3738" s="1" t="str">
        <f t="shared" si="525"/>
        <v>Wednesday</v>
      </c>
      <c r="Y3738" s="2">
        <v>0.90122685185185192</v>
      </c>
      <c r="Z3738" s="2">
        <f t="shared" si="526"/>
        <v>0.91666666666666663</v>
      </c>
      <c r="AA3738">
        <f>1</f>
        <v>1</v>
      </c>
      <c r="AB3738" s="1">
        <v>42774</v>
      </c>
      <c r="AC3738" s="13">
        <f t="shared" si="527"/>
        <v>42767</v>
      </c>
      <c r="AD3738" s="14">
        <f t="shared" si="528"/>
        <v>42774</v>
      </c>
      <c r="AE3738" s="1" t="str">
        <f t="shared" si="529"/>
        <v>Wednesday</v>
      </c>
      <c r="AF3738" s="2">
        <v>0.90809027777777773</v>
      </c>
      <c r="AG3738" s="2">
        <f t="shared" si="530"/>
        <v>0.91666666666666663</v>
      </c>
      <c r="AH3738" t="s">
        <v>27</v>
      </c>
    </row>
    <row r="3739" spans="1:34" x14ac:dyDescent="0.2">
      <c r="A3739">
        <v>1344495</v>
      </c>
      <c r="B3739" t="s">
        <v>20</v>
      </c>
      <c r="C3739" t="s">
        <v>112</v>
      </c>
      <c r="D3739" t="s">
        <v>22</v>
      </c>
      <c r="E3739">
        <v>53144</v>
      </c>
      <c r="F3739" t="s">
        <v>23</v>
      </c>
      <c r="G3739" t="s">
        <v>24</v>
      </c>
      <c r="H3739">
        <v>145</v>
      </c>
      <c r="I3739" t="s">
        <v>76</v>
      </c>
      <c r="J3739">
        <f>VLOOKUP(I3739,[1]Key!$A$1:$C$72,2,FALSE)</f>
        <v>43.063749000000001</v>
      </c>
      <c r="K3739">
        <f>VLOOKUP(I3739,[1]Key!$A$1:$C$72,3,FALSE)</f>
        <v>-87.887962999999999</v>
      </c>
      <c r="L3739" t="s">
        <v>81</v>
      </c>
      <c r="M3739">
        <f>VLOOKUP(L3739,[1]Key!$A$1:$C$72,2,FALSE)</f>
        <v>43.06033</v>
      </c>
      <c r="N3739">
        <f>VLOOKUP(L3739,[1]Key!$A$1:$C$72,3,FALSE)</f>
        <v>-87.89546</v>
      </c>
      <c r="O3739">
        <v>14</v>
      </c>
      <c r="P3739">
        <v>0</v>
      </c>
      <c r="Q3739">
        <v>2.1</v>
      </c>
      <c r="R3739">
        <v>2</v>
      </c>
      <c r="S3739">
        <v>84</v>
      </c>
      <c r="T3739">
        <f t="shared" si="522"/>
        <v>-1</v>
      </c>
      <c r="U3739" s="1">
        <v>42774</v>
      </c>
      <c r="V3739" s="13">
        <f t="shared" si="523"/>
        <v>42767</v>
      </c>
      <c r="W3739" s="14">
        <f t="shared" si="524"/>
        <v>42774</v>
      </c>
      <c r="X3739" s="1" t="str">
        <f t="shared" si="525"/>
        <v>Wednesday</v>
      </c>
      <c r="Y3739" s="2">
        <v>0.92826388888888889</v>
      </c>
      <c r="Z3739" s="2">
        <f t="shared" si="526"/>
        <v>0.91666666666666663</v>
      </c>
      <c r="AA3739">
        <f>1</f>
        <v>1</v>
      </c>
      <c r="AB3739" s="1">
        <v>42774</v>
      </c>
      <c r="AC3739" s="13">
        <f t="shared" si="527"/>
        <v>42767</v>
      </c>
      <c r="AD3739" s="14">
        <f t="shared" si="528"/>
        <v>42774</v>
      </c>
      <c r="AE3739" s="1" t="str">
        <f t="shared" si="529"/>
        <v>Wednesday</v>
      </c>
      <c r="AF3739" s="2">
        <v>0.93754629629629627</v>
      </c>
      <c r="AG3739" s="2">
        <f t="shared" si="530"/>
        <v>0.95833333333333326</v>
      </c>
      <c r="AH3739" t="s">
        <v>27</v>
      </c>
    </row>
    <row r="3740" spans="1:34" x14ac:dyDescent="0.2">
      <c r="A3740">
        <v>825934</v>
      </c>
      <c r="B3740" t="s">
        <v>20</v>
      </c>
      <c r="C3740" t="s">
        <v>28</v>
      </c>
      <c r="D3740" t="s">
        <v>22</v>
      </c>
      <c r="E3740">
        <v>53208</v>
      </c>
      <c r="F3740" t="s">
        <v>23</v>
      </c>
      <c r="G3740" t="s">
        <v>24</v>
      </c>
      <c r="H3740">
        <v>336</v>
      </c>
      <c r="I3740" t="s">
        <v>48</v>
      </c>
      <c r="J3740">
        <f>VLOOKUP(I3740,[1]Key!$A$1:$C$72,2,FALSE)</f>
        <v>43.05097</v>
      </c>
      <c r="K3740">
        <f>VLOOKUP(I3740,[1]Key!$A$1:$C$72,3,FALSE)</f>
        <v>-87.906440000000003</v>
      </c>
      <c r="L3740" t="s">
        <v>29</v>
      </c>
      <c r="M3740">
        <f>VLOOKUP(L3740,[1]Key!$A$1:$C$72,2,FALSE)</f>
        <v>43.042490000000001</v>
      </c>
      <c r="N3740">
        <f>VLOOKUP(L3740,[1]Key!$A$1:$C$72,3,FALSE)</f>
        <v>-87.909959999999998</v>
      </c>
      <c r="O3740">
        <v>8</v>
      </c>
      <c r="P3740">
        <v>0</v>
      </c>
      <c r="Q3740">
        <v>1.2</v>
      </c>
      <c r="R3740">
        <v>1.1000000000000001</v>
      </c>
      <c r="S3740">
        <v>48</v>
      </c>
      <c r="T3740">
        <f t="shared" si="522"/>
        <v>-1</v>
      </c>
      <c r="U3740" s="1">
        <v>42775</v>
      </c>
      <c r="V3740" s="13">
        <f t="shared" si="523"/>
        <v>42767</v>
      </c>
      <c r="W3740" s="14">
        <f t="shared" si="524"/>
        <v>42775</v>
      </c>
      <c r="X3740" s="1" t="str">
        <f t="shared" si="525"/>
        <v>Thursday</v>
      </c>
      <c r="Y3740" s="2">
        <v>0.54885416666666664</v>
      </c>
      <c r="Z3740" s="2">
        <f t="shared" si="526"/>
        <v>0.54166666666666663</v>
      </c>
      <c r="AA3740">
        <f>1</f>
        <v>1</v>
      </c>
      <c r="AB3740" s="1">
        <v>42775</v>
      </c>
      <c r="AC3740" s="13">
        <f t="shared" si="527"/>
        <v>42767</v>
      </c>
      <c r="AD3740" s="14">
        <f t="shared" si="528"/>
        <v>42775</v>
      </c>
      <c r="AE3740" s="1" t="str">
        <f t="shared" si="529"/>
        <v>Thursday</v>
      </c>
      <c r="AF3740" s="2">
        <v>0.55464120370370373</v>
      </c>
      <c r="AG3740" s="2">
        <f t="shared" si="530"/>
        <v>0.54166666666666663</v>
      </c>
      <c r="AH3740" t="s">
        <v>27</v>
      </c>
    </row>
    <row r="3741" spans="1:34" x14ac:dyDescent="0.2">
      <c r="A3741">
        <v>1260485</v>
      </c>
      <c r="B3741" t="s">
        <v>20</v>
      </c>
      <c r="C3741" t="s">
        <v>102</v>
      </c>
      <c r="D3741" t="s">
        <v>22</v>
      </c>
      <c r="E3741">
        <v>53211</v>
      </c>
      <c r="F3741" t="s">
        <v>23</v>
      </c>
      <c r="G3741" t="s">
        <v>24</v>
      </c>
      <c r="H3741">
        <v>11164</v>
      </c>
      <c r="I3741" t="s">
        <v>32</v>
      </c>
      <c r="J3741">
        <f>VLOOKUP(I3741,[1]Key!$A$1:$C$72,2,FALSE)</f>
        <v>43.038719999999998</v>
      </c>
      <c r="K3741">
        <f>VLOOKUP(I3741,[1]Key!$A$1:$C$72,3,FALSE)</f>
        <v>-87.905339999999995</v>
      </c>
      <c r="L3741" t="s">
        <v>43</v>
      </c>
      <c r="M3741">
        <f>VLOOKUP(L3741,[1]Key!$A$1:$C$72,2,FALSE)</f>
        <v>43.03886</v>
      </c>
      <c r="N3741">
        <f>VLOOKUP(L3741,[1]Key!$A$1:$C$72,3,FALSE)</f>
        <v>-87.902720000000002</v>
      </c>
      <c r="O3741">
        <v>2</v>
      </c>
      <c r="P3741">
        <v>0</v>
      </c>
      <c r="Q3741">
        <v>0.3</v>
      </c>
      <c r="R3741">
        <v>0.3</v>
      </c>
      <c r="S3741">
        <v>12</v>
      </c>
      <c r="T3741">
        <f t="shared" si="522"/>
        <v>-1</v>
      </c>
      <c r="U3741" s="1">
        <v>42775</v>
      </c>
      <c r="V3741" s="13">
        <f t="shared" si="523"/>
        <v>42767</v>
      </c>
      <c r="W3741" s="14">
        <f t="shared" si="524"/>
        <v>42775</v>
      </c>
      <c r="X3741" s="1" t="str">
        <f t="shared" si="525"/>
        <v>Thursday</v>
      </c>
      <c r="Y3741" s="2">
        <v>0.56798611111111108</v>
      </c>
      <c r="Z3741" s="2">
        <f t="shared" si="526"/>
        <v>0.58333333333333326</v>
      </c>
      <c r="AA3741">
        <f>1</f>
        <v>1</v>
      </c>
      <c r="AB3741" s="1">
        <v>42775</v>
      </c>
      <c r="AC3741" s="13">
        <f t="shared" si="527"/>
        <v>42767</v>
      </c>
      <c r="AD3741" s="14">
        <f t="shared" si="528"/>
        <v>42775</v>
      </c>
      <c r="AE3741" s="1" t="str">
        <f t="shared" si="529"/>
        <v>Thursday</v>
      </c>
      <c r="AF3741" s="2">
        <v>0.56899305555555557</v>
      </c>
      <c r="AG3741" s="2">
        <f t="shared" si="530"/>
        <v>0.58333333333333326</v>
      </c>
      <c r="AH3741" t="s">
        <v>27</v>
      </c>
    </row>
    <row r="3742" spans="1:34" x14ac:dyDescent="0.2">
      <c r="A3742">
        <v>1257700</v>
      </c>
      <c r="B3742" t="s">
        <v>20</v>
      </c>
      <c r="C3742" t="s">
        <v>28</v>
      </c>
      <c r="D3742" t="s">
        <v>22</v>
      </c>
      <c r="E3742">
        <v>53202</v>
      </c>
      <c r="F3742" t="s">
        <v>23</v>
      </c>
      <c r="G3742" t="s">
        <v>24</v>
      </c>
      <c r="H3742">
        <v>23</v>
      </c>
      <c r="I3742" t="s">
        <v>54</v>
      </c>
      <c r="J3742">
        <f>VLOOKUP(I3742,[1]Key!$A$1:$C$72,2,FALSE)</f>
        <v>43.046570000000003</v>
      </c>
      <c r="K3742">
        <f>VLOOKUP(I3742,[1]Key!$A$1:$C$72,3,FALSE)</f>
        <v>-87.908720000000002</v>
      </c>
      <c r="L3742" t="s">
        <v>29</v>
      </c>
      <c r="M3742">
        <f>VLOOKUP(L3742,[1]Key!$A$1:$C$72,2,FALSE)</f>
        <v>43.042490000000001</v>
      </c>
      <c r="N3742">
        <f>VLOOKUP(L3742,[1]Key!$A$1:$C$72,3,FALSE)</f>
        <v>-87.909959999999998</v>
      </c>
      <c r="O3742">
        <v>9</v>
      </c>
      <c r="P3742">
        <v>0</v>
      </c>
      <c r="Q3742">
        <v>1.4</v>
      </c>
      <c r="R3742">
        <v>1.3</v>
      </c>
      <c r="S3742">
        <v>54</v>
      </c>
      <c r="T3742">
        <f t="shared" si="522"/>
        <v>-1</v>
      </c>
      <c r="U3742" s="1">
        <v>42775</v>
      </c>
      <c r="V3742" s="13">
        <f t="shared" si="523"/>
        <v>42767</v>
      </c>
      <c r="W3742" s="14">
        <f t="shared" si="524"/>
        <v>42775</v>
      </c>
      <c r="X3742" s="1" t="str">
        <f t="shared" si="525"/>
        <v>Thursday</v>
      </c>
      <c r="Y3742" s="2">
        <v>0.58739583333333334</v>
      </c>
      <c r="Z3742" s="2">
        <f t="shared" si="526"/>
        <v>0.58333333333333326</v>
      </c>
      <c r="AA3742">
        <f>1</f>
        <v>1</v>
      </c>
      <c r="AB3742" s="1">
        <v>42775</v>
      </c>
      <c r="AC3742" s="13">
        <f t="shared" si="527"/>
        <v>42767</v>
      </c>
      <c r="AD3742" s="14">
        <f t="shared" si="528"/>
        <v>42775</v>
      </c>
      <c r="AE3742" s="1" t="str">
        <f t="shared" si="529"/>
        <v>Thursday</v>
      </c>
      <c r="AF3742" s="2">
        <v>0.59356481481481482</v>
      </c>
      <c r="AG3742" s="2">
        <f t="shared" si="530"/>
        <v>0.58333333333333326</v>
      </c>
      <c r="AH3742" t="s">
        <v>27</v>
      </c>
    </row>
    <row r="3743" spans="1:34" x14ac:dyDescent="0.2">
      <c r="A3743">
        <v>1357250</v>
      </c>
      <c r="B3743" t="s">
        <v>20</v>
      </c>
      <c r="C3743" t="s">
        <v>28</v>
      </c>
      <c r="D3743" t="s">
        <v>22</v>
      </c>
      <c r="E3743">
        <v>53202</v>
      </c>
      <c r="F3743" t="s">
        <v>23</v>
      </c>
      <c r="G3743" t="s">
        <v>24</v>
      </c>
      <c r="H3743">
        <v>274</v>
      </c>
      <c r="I3743" t="s">
        <v>43</v>
      </c>
      <c r="J3743">
        <f>VLOOKUP(I3743,[1]Key!$A$1:$C$72,2,FALSE)</f>
        <v>43.03886</v>
      </c>
      <c r="K3743">
        <f>VLOOKUP(I3743,[1]Key!$A$1:$C$72,3,FALSE)</f>
        <v>-87.902720000000002</v>
      </c>
      <c r="L3743" t="s">
        <v>69</v>
      </c>
      <c r="M3743">
        <f>VLOOKUP(L3743,[1]Key!$A$1:$C$72,2,FALSE)</f>
        <v>43.048200000000001</v>
      </c>
      <c r="N3743">
        <f>VLOOKUP(L3743,[1]Key!$A$1:$C$72,3,FALSE)</f>
        <v>-87.900859999999994</v>
      </c>
      <c r="O3743">
        <v>7</v>
      </c>
      <c r="P3743">
        <v>0</v>
      </c>
      <c r="Q3743">
        <v>1.1000000000000001</v>
      </c>
      <c r="R3743">
        <v>1</v>
      </c>
      <c r="S3743">
        <v>42</v>
      </c>
      <c r="T3743">
        <f t="shared" si="522"/>
        <v>-1</v>
      </c>
      <c r="U3743" s="1">
        <v>42775</v>
      </c>
      <c r="V3743" s="13">
        <f t="shared" si="523"/>
        <v>42767</v>
      </c>
      <c r="W3743" s="14">
        <f t="shared" si="524"/>
        <v>42775</v>
      </c>
      <c r="X3743" s="1" t="str">
        <f t="shared" si="525"/>
        <v>Thursday</v>
      </c>
      <c r="Y3743" s="2">
        <v>0.86162037037037031</v>
      </c>
      <c r="Z3743" s="2">
        <f t="shared" si="526"/>
        <v>0.875</v>
      </c>
      <c r="AA3743">
        <f>1</f>
        <v>1</v>
      </c>
      <c r="AB3743" s="1">
        <v>42775</v>
      </c>
      <c r="AC3743" s="13">
        <f t="shared" si="527"/>
        <v>42767</v>
      </c>
      <c r="AD3743" s="14">
        <f t="shared" si="528"/>
        <v>42775</v>
      </c>
      <c r="AE3743" s="1" t="str">
        <f t="shared" si="529"/>
        <v>Thursday</v>
      </c>
      <c r="AF3743" s="2">
        <v>0.86597222222222225</v>
      </c>
      <c r="AG3743" s="2">
        <f t="shared" si="530"/>
        <v>0.875</v>
      </c>
      <c r="AH3743" t="s">
        <v>27</v>
      </c>
    </row>
    <row r="3744" spans="1:34" x14ac:dyDescent="0.2">
      <c r="A3744">
        <v>1360389</v>
      </c>
      <c r="B3744" t="s">
        <v>20</v>
      </c>
      <c r="C3744" t="s">
        <v>112</v>
      </c>
      <c r="D3744" t="s">
        <v>22</v>
      </c>
      <c r="E3744">
        <v>53142</v>
      </c>
      <c r="F3744" t="s">
        <v>23</v>
      </c>
      <c r="G3744" t="s">
        <v>24</v>
      </c>
      <c r="H3744">
        <v>11055</v>
      </c>
      <c r="I3744" t="s">
        <v>67</v>
      </c>
      <c r="J3744">
        <f>VLOOKUP(I3744,[1]Key!$A$1:$C$72,2,FALSE)</f>
        <v>43.074890000000003</v>
      </c>
      <c r="K3744">
        <f>VLOOKUP(I3744,[1]Key!$A$1:$C$72,3,FALSE)</f>
        <v>-87.882810000000006</v>
      </c>
      <c r="L3744" t="s">
        <v>63</v>
      </c>
      <c r="M3744">
        <f>VLOOKUP(L3744,[1]Key!$A$1:$C$72,2,FALSE)</f>
        <v>43.078530000000001</v>
      </c>
      <c r="N3744">
        <f>VLOOKUP(L3744,[1]Key!$A$1:$C$72,3,FALSE)</f>
        <v>-87.882620000000003</v>
      </c>
      <c r="O3744">
        <v>4</v>
      </c>
      <c r="P3744">
        <v>0</v>
      </c>
      <c r="Q3744">
        <v>0.6</v>
      </c>
      <c r="R3744">
        <v>0.6</v>
      </c>
      <c r="S3744">
        <v>24</v>
      </c>
      <c r="T3744">
        <f t="shared" si="522"/>
        <v>-1</v>
      </c>
      <c r="U3744" s="1">
        <v>42775</v>
      </c>
      <c r="V3744" s="13">
        <f t="shared" si="523"/>
        <v>42767</v>
      </c>
      <c r="W3744" s="14">
        <f t="shared" si="524"/>
        <v>42775</v>
      </c>
      <c r="X3744" s="1" t="str">
        <f t="shared" si="525"/>
        <v>Thursday</v>
      </c>
      <c r="Y3744" s="2">
        <v>0.9290856481481482</v>
      </c>
      <c r="Z3744" s="2">
        <f t="shared" si="526"/>
        <v>0.91666666666666663</v>
      </c>
      <c r="AA3744">
        <f>1</f>
        <v>1</v>
      </c>
      <c r="AB3744" s="1">
        <v>42775</v>
      </c>
      <c r="AC3744" s="13">
        <f t="shared" si="527"/>
        <v>42767</v>
      </c>
      <c r="AD3744" s="14">
        <f t="shared" si="528"/>
        <v>42775</v>
      </c>
      <c r="AE3744" s="1" t="str">
        <f t="shared" si="529"/>
        <v>Thursday</v>
      </c>
      <c r="AF3744" s="2">
        <v>0.93144675925925924</v>
      </c>
      <c r="AG3744" s="2">
        <f t="shared" si="530"/>
        <v>0.91666666666666663</v>
      </c>
      <c r="AH3744" t="s">
        <v>27</v>
      </c>
    </row>
    <row r="3745" spans="1:34" x14ac:dyDescent="0.2">
      <c r="A3745">
        <v>1435377</v>
      </c>
      <c r="B3745" t="s">
        <v>20</v>
      </c>
      <c r="C3745" t="s">
        <v>28</v>
      </c>
      <c r="D3745" t="s">
        <v>22</v>
      </c>
      <c r="E3745">
        <v>53233</v>
      </c>
      <c r="F3745" t="s">
        <v>23</v>
      </c>
      <c r="G3745" t="s">
        <v>24</v>
      </c>
      <c r="H3745">
        <v>309</v>
      </c>
      <c r="I3745" t="s">
        <v>41</v>
      </c>
      <c r="J3745">
        <f>VLOOKUP(I3745,[1]Key!$A$1:$C$72,2,FALSE)</f>
        <v>43.04824</v>
      </c>
      <c r="K3745">
        <f>VLOOKUP(I3745,[1]Key!$A$1:$C$72,3,FALSE)</f>
        <v>-87.904970000000006</v>
      </c>
      <c r="L3745" t="s">
        <v>47</v>
      </c>
      <c r="M3745">
        <f>VLOOKUP(L3745,[1]Key!$A$1:$C$72,2,FALSE)</f>
        <v>43.049230000000001</v>
      </c>
      <c r="N3745">
        <f>VLOOKUP(L3745,[1]Key!$A$1:$C$72,3,FALSE)</f>
        <v>-87.911940000000001</v>
      </c>
      <c r="O3745">
        <v>3</v>
      </c>
      <c r="P3745">
        <v>0</v>
      </c>
      <c r="Q3745">
        <v>0.5</v>
      </c>
      <c r="R3745">
        <v>0.4</v>
      </c>
      <c r="S3745">
        <v>18</v>
      </c>
      <c r="T3745">
        <f t="shared" si="522"/>
        <v>-1</v>
      </c>
      <c r="U3745" s="1">
        <v>42776</v>
      </c>
      <c r="V3745" s="13">
        <f t="shared" si="523"/>
        <v>42767</v>
      </c>
      <c r="W3745" s="14">
        <f t="shared" si="524"/>
        <v>42776</v>
      </c>
      <c r="X3745" s="1" t="str">
        <f t="shared" si="525"/>
        <v>Friday</v>
      </c>
      <c r="Y3745" s="2">
        <v>0.30800925925925926</v>
      </c>
      <c r="Z3745" s="2">
        <f t="shared" si="526"/>
        <v>0.29166666666666663</v>
      </c>
      <c r="AA3745">
        <f>1</f>
        <v>1</v>
      </c>
      <c r="AB3745" s="1">
        <v>42776</v>
      </c>
      <c r="AC3745" s="13">
        <f t="shared" si="527"/>
        <v>42767</v>
      </c>
      <c r="AD3745" s="14">
        <f t="shared" si="528"/>
        <v>42776</v>
      </c>
      <c r="AE3745" s="1" t="str">
        <f t="shared" si="529"/>
        <v>Friday</v>
      </c>
      <c r="AF3745" s="2">
        <v>0.31009259259259259</v>
      </c>
      <c r="AG3745" s="2">
        <f t="shared" si="530"/>
        <v>0.29166666666666663</v>
      </c>
      <c r="AH3745" t="s">
        <v>27</v>
      </c>
    </row>
    <row r="3746" spans="1:34" x14ac:dyDescent="0.2">
      <c r="A3746">
        <v>1478009</v>
      </c>
      <c r="B3746" t="s">
        <v>20</v>
      </c>
      <c r="C3746" t="s">
        <v>28</v>
      </c>
      <c r="D3746" t="s">
        <v>22</v>
      </c>
      <c r="E3746">
        <v>53211</v>
      </c>
      <c r="F3746" t="s">
        <v>23</v>
      </c>
      <c r="G3746" t="s">
        <v>24</v>
      </c>
      <c r="H3746">
        <v>5444</v>
      </c>
      <c r="I3746" t="s">
        <v>33</v>
      </c>
      <c r="J3746">
        <f>VLOOKUP(I3746,[1]Key!$A$1:$C$72,2,FALSE)</f>
        <v>43.034619999999997</v>
      </c>
      <c r="K3746">
        <f>VLOOKUP(I3746,[1]Key!$A$1:$C$72,3,FALSE)</f>
        <v>-87.917500000000004</v>
      </c>
      <c r="L3746" t="s">
        <v>39</v>
      </c>
      <c r="M3746">
        <f>VLOOKUP(L3746,[1]Key!$A$1:$C$72,2,FALSE)</f>
        <v>43.03913</v>
      </c>
      <c r="N3746">
        <f>VLOOKUP(L3746,[1]Key!$A$1:$C$72,3,FALSE)</f>
        <v>-87.916150000000002</v>
      </c>
      <c r="O3746">
        <v>4</v>
      </c>
      <c r="P3746">
        <v>0</v>
      </c>
      <c r="Q3746">
        <v>0.6</v>
      </c>
      <c r="R3746">
        <v>0.6</v>
      </c>
      <c r="S3746">
        <v>24</v>
      </c>
      <c r="T3746">
        <f t="shared" si="522"/>
        <v>-1</v>
      </c>
      <c r="U3746" s="1">
        <v>42776</v>
      </c>
      <c r="V3746" s="13">
        <f t="shared" si="523"/>
        <v>42767</v>
      </c>
      <c r="W3746" s="14">
        <f t="shared" si="524"/>
        <v>42776</v>
      </c>
      <c r="X3746" s="1" t="str">
        <f t="shared" si="525"/>
        <v>Friday</v>
      </c>
      <c r="Y3746" s="2">
        <v>0.32097222222222221</v>
      </c>
      <c r="Z3746" s="2">
        <f t="shared" si="526"/>
        <v>0.33333333333333331</v>
      </c>
      <c r="AA3746">
        <f>1</f>
        <v>1</v>
      </c>
      <c r="AB3746" s="1">
        <v>42776</v>
      </c>
      <c r="AC3746" s="13">
        <f t="shared" si="527"/>
        <v>42767</v>
      </c>
      <c r="AD3746" s="14">
        <f t="shared" si="528"/>
        <v>42776</v>
      </c>
      <c r="AE3746" s="1" t="str">
        <f t="shared" si="529"/>
        <v>Friday</v>
      </c>
      <c r="AF3746" s="2">
        <v>0.3238773148148148</v>
      </c>
      <c r="AG3746" s="2">
        <f t="shared" si="530"/>
        <v>0.33333333333333331</v>
      </c>
      <c r="AH3746" t="s">
        <v>27</v>
      </c>
    </row>
    <row r="3747" spans="1:34" x14ac:dyDescent="0.2">
      <c r="A3747">
        <v>1435377</v>
      </c>
      <c r="B3747" t="s">
        <v>20</v>
      </c>
      <c r="C3747" t="s">
        <v>28</v>
      </c>
      <c r="D3747" t="s">
        <v>22</v>
      </c>
      <c r="E3747">
        <v>53233</v>
      </c>
      <c r="F3747" t="s">
        <v>23</v>
      </c>
      <c r="G3747" t="s">
        <v>24</v>
      </c>
      <c r="H3747">
        <v>309</v>
      </c>
      <c r="I3747" t="s">
        <v>47</v>
      </c>
      <c r="J3747">
        <f>VLOOKUP(I3747,[1]Key!$A$1:$C$72,2,FALSE)</f>
        <v>43.049230000000001</v>
      </c>
      <c r="K3747">
        <f>VLOOKUP(I3747,[1]Key!$A$1:$C$72,3,FALSE)</f>
        <v>-87.911940000000001</v>
      </c>
      <c r="L3747" t="s">
        <v>29</v>
      </c>
      <c r="M3747">
        <f>VLOOKUP(L3747,[1]Key!$A$1:$C$72,2,FALSE)</f>
        <v>43.042490000000001</v>
      </c>
      <c r="N3747">
        <f>VLOOKUP(L3747,[1]Key!$A$1:$C$72,3,FALSE)</f>
        <v>-87.909959999999998</v>
      </c>
      <c r="O3747">
        <v>4</v>
      </c>
      <c r="P3747">
        <v>0</v>
      </c>
      <c r="Q3747">
        <v>0.6</v>
      </c>
      <c r="R3747">
        <v>0.6</v>
      </c>
      <c r="S3747">
        <v>24</v>
      </c>
      <c r="T3747">
        <f t="shared" si="522"/>
        <v>-1</v>
      </c>
      <c r="U3747" s="1">
        <v>42776</v>
      </c>
      <c r="V3747" s="13">
        <f t="shared" si="523"/>
        <v>42767</v>
      </c>
      <c r="W3747" s="14">
        <f t="shared" si="524"/>
        <v>42776</v>
      </c>
      <c r="X3747" s="1" t="str">
        <f t="shared" si="525"/>
        <v>Friday</v>
      </c>
      <c r="Y3747" s="2">
        <v>0.47344907407407405</v>
      </c>
      <c r="Z3747" s="2">
        <f t="shared" si="526"/>
        <v>0.45833333333333331</v>
      </c>
      <c r="AA3747">
        <f>1</f>
        <v>1</v>
      </c>
      <c r="AB3747" s="1">
        <v>42776</v>
      </c>
      <c r="AC3747" s="13">
        <f t="shared" si="527"/>
        <v>42767</v>
      </c>
      <c r="AD3747" s="14">
        <f t="shared" si="528"/>
        <v>42776</v>
      </c>
      <c r="AE3747" s="1" t="str">
        <f t="shared" si="529"/>
        <v>Friday</v>
      </c>
      <c r="AF3747" s="2">
        <v>0.4762615740740741</v>
      </c>
      <c r="AG3747" s="2">
        <f t="shared" si="530"/>
        <v>0.45833333333333331</v>
      </c>
      <c r="AH3747" t="s">
        <v>27</v>
      </c>
    </row>
    <row r="3748" spans="1:34" x14ac:dyDescent="0.2">
      <c r="A3748">
        <v>1386556</v>
      </c>
      <c r="B3748" t="s">
        <v>20</v>
      </c>
      <c r="C3748" t="s">
        <v>21</v>
      </c>
      <c r="D3748" t="s">
        <v>22</v>
      </c>
      <c r="E3748">
        <v>53213</v>
      </c>
      <c r="F3748" t="s">
        <v>23</v>
      </c>
      <c r="G3748" t="s">
        <v>24</v>
      </c>
      <c r="H3748">
        <v>175</v>
      </c>
      <c r="I3748" t="s">
        <v>61</v>
      </c>
      <c r="J3748">
        <f>VLOOKUP(I3748,[1]Key!$A$1:$C$72,2,FALSE)</f>
        <v>43.058619999999998</v>
      </c>
      <c r="K3748">
        <f>VLOOKUP(I3748,[1]Key!$A$1:$C$72,3,FALSE)</f>
        <v>-87.885319999999993</v>
      </c>
      <c r="L3748" t="s">
        <v>80</v>
      </c>
      <c r="M3748">
        <f>VLOOKUP(L3748,[1]Key!$A$1:$C$72,2,FALSE)</f>
        <v>43.052460000000004</v>
      </c>
      <c r="N3748">
        <f>VLOOKUP(L3748,[1]Key!$A$1:$C$72,3,FALSE)</f>
        <v>-87.891000000000005</v>
      </c>
      <c r="O3748">
        <v>6</v>
      </c>
      <c r="P3748">
        <v>0</v>
      </c>
      <c r="Q3748">
        <v>0.9</v>
      </c>
      <c r="R3748">
        <v>0.9</v>
      </c>
      <c r="S3748">
        <v>36</v>
      </c>
      <c r="T3748">
        <f t="shared" si="522"/>
        <v>-1</v>
      </c>
      <c r="U3748" s="1">
        <v>42776</v>
      </c>
      <c r="V3748" s="13">
        <f t="shared" si="523"/>
        <v>42767</v>
      </c>
      <c r="W3748" s="14">
        <f t="shared" si="524"/>
        <v>42776</v>
      </c>
      <c r="X3748" s="1" t="str">
        <f t="shared" si="525"/>
        <v>Friday</v>
      </c>
      <c r="Y3748" s="2">
        <v>0.48636574074074074</v>
      </c>
      <c r="Z3748" s="2">
        <f t="shared" si="526"/>
        <v>0.5</v>
      </c>
      <c r="AA3748">
        <f>1</f>
        <v>1</v>
      </c>
      <c r="AB3748" s="1">
        <v>42776</v>
      </c>
      <c r="AC3748" s="13">
        <f t="shared" si="527"/>
        <v>42767</v>
      </c>
      <c r="AD3748" s="14">
        <f t="shared" si="528"/>
        <v>42776</v>
      </c>
      <c r="AE3748" s="1" t="str">
        <f t="shared" si="529"/>
        <v>Friday</v>
      </c>
      <c r="AF3748" s="2">
        <v>0.49085648148148148</v>
      </c>
      <c r="AG3748" s="2">
        <f t="shared" si="530"/>
        <v>0.5</v>
      </c>
      <c r="AH3748" t="s">
        <v>27</v>
      </c>
    </row>
    <row r="3749" spans="1:34" x14ac:dyDescent="0.2">
      <c r="A3749">
        <v>1466945</v>
      </c>
      <c r="B3749" t="s">
        <v>20</v>
      </c>
      <c r="C3749" t="s">
        <v>28</v>
      </c>
      <c r="D3749" t="s">
        <v>22</v>
      </c>
      <c r="E3749">
        <v>53211</v>
      </c>
      <c r="F3749" t="s">
        <v>23</v>
      </c>
      <c r="G3749" t="s">
        <v>24</v>
      </c>
      <c r="H3749">
        <v>5505</v>
      </c>
      <c r="I3749" t="s">
        <v>93</v>
      </c>
      <c r="J3749">
        <f>VLOOKUP(I3749,[1]Key!$A$1:$C$72,2,FALSE)</f>
        <v>43.069021999999997</v>
      </c>
      <c r="K3749">
        <f>VLOOKUP(I3749,[1]Key!$A$1:$C$72,3,FALSE)</f>
        <v>-87.887940999999998</v>
      </c>
      <c r="L3749" t="s">
        <v>67</v>
      </c>
      <c r="M3749">
        <f>VLOOKUP(L3749,[1]Key!$A$1:$C$72,2,FALSE)</f>
        <v>43.074890000000003</v>
      </c>
      <c r="N3749">
        <f>VLOOKUP(L3749,[1]Key!$A$1:$C$72,3,FALSE)</f>
        <v>-87.882810000000006</v>
      </c>
      <c r="O3749">
        <v>8</v>
      </c>
      <c r="P3749">
        <v>0</v>
      </c>
      <c r="Q3749">
        <v>1.2</v>
      </c>
      <c r="R3749">
        <v>1.1000000000000001</v>
      </c>
      <c r="S3749">
        <v>48</v>
      </c>
      <c r="T3749">
        <f t="shared" si="522"/>
        <v>-1</v>
      </c>
      <c r="U3749" s="1">
        <v>42776</v>
      </c>
      <c r="V3749" s="13">
        <f t="shared" si="523"/>
        <v>42767</v>
      </c>
      <c r="W3749" s="14">
        <f t="shared" si="524"/>
        <v>42776</v>
      </c>
      <c r="X3749" s="1" t="str">
        <f t="shared" si="525"/>
        <v>Friday</v>
      </c>
      <c r="Y3749" s="2">
        <v>0.50628472222222221</v>
      </c>
      <c r="Z3749" s="2">
        <f t="shared" si="526"/>
        <v>0.5</v>
      </c>
      <c r="AA3749">
        <f>1</f>
        <v>1</v>
      </c>
      <c r="AB3749" s="1">
        <v>42776</v>
      </c>
      <c r="AC3749" s="13">
        <f t="shared" si="527"/>
        <v>42767</v>
      </c>
      <c r="AD3749" s="14">
        <f t="shared" si="528"/>
        <v>42776</v>
      </c>
      <c r="AE3749" s="1" t="str">
        <f t="shared" si="529"/>
        <v>Friday</v>
      </c>
      <c r="AF3749" s="2">
        <v>0.51192129629629635</v>
      </c>
      <c r="AG3749" s="2">
        <f t="shared" si="530"/>
        <v>0.5</v>
      </c>
      <c r="AH3749" t="s">
        <v>27</v>
      </c>
    </row>
    <row r="3750" spans="1:34" x14ac:dyDescent="0.2">
      <c r="A3750">
        <v>1435377</v>
      </c>
      <c r="B3750" t="s">
        <v>20</v>
      </c>
      <c r="C3750" t="s">
        <v>28</v>
      </c>
      <c r="D3750" t="s">
        <v>22</v>
      </c>
      <c r="E3750">
        <v>53233</v>
      </c>
      <c r="F3750" t="s">
        <v>23</v>
      </c>
      <c r="G3750" t="s">
        <v>24</v>
      </c>
      <c r="H3750">
        <v>5485</v>
      </c>
      <c r="I3750" t="s">
        <v>29</v>
      </c>
      <c r="J3750">
        <f>VLOOKUP(I3750,[1]Key!$A$1:$C$72,2,FALSE)</f>
        <v>43.042490000000001</v>
      </c>
      <c r="K3750">
        <f>VLOOKUP(I3750,[1]Key!$A$1:$C$72,3,FALSE)</f>
        <v>-87.909959999999998</v>
      </c>
      <c r="L3750" t="s">
        <v>47</v>
      </c>
      <c r="M3750">
        <f>VLOOKUP(L3750,[1]Key!$A$1:$C$72,2,FALSE)</f>
        <v>43.049230000000001</v>
      </c>
      <c r="N3750">
        <f>VLOOKUP(L3750,[1]Key!$A$1:$C$72,3,FALSE)</f>
        <v>-87.911940000000001</v>
      </c>
      <c r="O3750">
        <v>5</v>
      </c>
      <c r="P3750">
        <v>0</v>
      </c>
      <c r="Q3750">
        <v>0.8</v>
      </c>
      <c r="R3750">
        <v>0.7</v>
      </c>
      <c r="S3750">
        <v>30</v>
      </c>
      <c r="T3750">
        <f t="shared" si="522"/>
        <v>-1</v>
      </c>
      <c r="U3750" s="1">
        <v>42776</v>
      </c>
      <c r="V3750" s="13">
        <f t="shared" si="523"/>
        <v>42767</v>
      </c>
      <c r="W3750" s="14">
        <f t="shared" si="524"/>
        <v>42776</v>
      </c>
      <c r="X3750" s="1" t="str">
        <f t="shared" si="525"/>
        <v>Friday</v>
      </c>
      <c r="Y3750" s="2">
        <v>0.51250000000000007</v>
      </c>
      <c r="Z3750" s="2">
        <f t="shared" si="526"/>
        <v>0.5</v>
      </c>
      <c r="AA3750">
        <f>1</f>
        <v>1</v>
      </c>
      <c r="AB3750" s="1">
        <v>42776</v>
      </c>
      <c r="AC3750" s="13">
        <f t="shared" si="527"/>
        <v>42767</v>
      </c>
      <c r="AD3750" s="14">
        <f t="shared" si="528"/>
        <v>42776</v>
      </c>
      <c r="AE3750" s="1" t="str">
        <f t="shared" si="529"/>
        <v>Friday</v>
      </c>
      <c r="AF3750" s="2">
        <v>0.51621527777777776</v>
      </c>
      <c r="AG3750" s="2">
        <f t="shared" si="530"/>
        <v>0.5</v>
      </c>
      <c r="AH3750" t="s">
        <v>27</v>
      </c>
    </row>
    <row r="3751" spans="1:34" x14ac:dyDescent="0.2">
      <c r="A3751">
        <v>1260485</v>
      </c>
      <c r="B3751" t="s">
        <v>20</v>
      </c>
      <c r="C3751" t="s">
        <v>102</v>
      </c>
      <c r="D3751" t="s">
        <v>22</v>
      </c>
      <c r="E3751">
        <v>53211</v>
      </c>
      <c r="F3751" t="s">
        <v>23</v>
      </c>
      <c r="G3751" t="s">
        <v>24</v>
      </c>
      <c r="H3751">
        <v>11110</v>
      </c>
      <c r="I3751" t="s">
        <v>43</v>
      </c>
      <c r="J3751">
        <f>VLOOKUP(I3751,[1]Key!$A$1:$C$72,2,FALSE)</f>
        <v>43.03886</v>
      </c>
      <c r="K3751">
        <f>VLOOKUP(I3751,[1]Key!$A$1:$C$72,3,FALSE)</f>
        <v>-87.902720000000002</v>
      </c>
      <c r="L3751" t="s">
        <v>32</v>
      </c>
      <c r="M3751">
        <f>VLOOKUP(L3751,[1]Key!$A$1:$C$72,2,FALSE)</f>
        <v>43.038719999999998</v>
      </c>
      <c r="N3751">
        <f>VLOOKUP(L3751,[1]Key!$A$1:$C$72,3,FALSE)</f>
        <v>-87.905339999999995</v>
      </c>
      <c r="O3751">
        <v>1</v>
      </c>
      <c r="P3751">
        <v>0</v>
      </c>
      <c r="Q3751">
        <v>0.2</v>
      </c>
      <c r="R3751">
        <v>0.1</v>
      </c>
      <c r="S3751">
        <v>6</v>
      </c>
      <c r="T3751">
        <f t="shared" si="522"/>
        <v>-1</v>
      </c>
      <c r="U3751" s="1">
        <v>42776</v>
      </c>
      <c r="V3751" s="13">
        <f t="shared" si="523"/>
        <v>42767</v>
      </c>
      <c r="W3751" s="14">
        <f t="shared" si="524"/>
        <v>42776</v>
      </c>
      <c r="X3751" s="1" t="str">
        <f t="shared" si="525"/>
        <v>Friday</v>
      </c>
      <c r="Y3751" s="2">
        <v>0.54608796296296302</v>
      </c>
      <c r="Z3751" s="2">
        <f t="shared" si="526"/>
        <v>0.54166666666666663</v>
      </c>
      <c r="AA3751">
        <f>1</f>
        <v>1</v>
      </c>
      <c r="AB3751" s="1">
        <v>42776</v>
      </c>
      <c r="AC3751" s="13">
        <f t="shared" si="527"/>
        <v>42767</v>
      </c>
      <c r="AD3751" s="14">
        <f t="shared" si="528"/>
        <v>42776</v>
      </c>
      <c r="AE3751" s="1" t="str">
        <f t="shared" si="529"/>
        <v>Friday</v>
      </c>
      <c r="AF3751" s="2">
        <v>0.54721064814814813</v>
      </c>
      <c r="AG3751" s="2">
        <f t="shared" si="530"/>
        <v>0.54166666666666663</v>
      </c>
      <c r="AH3751" t="s">
        <v>27</v>
      </c>
    </row>
    <row r="3752" spans="1:34" x14ac:dyDescent="0.2">
      <c r="A3752">
        <v>1371805</v>
      </c>
      <c r="B3752" t="s">
        <v>20</v>
      </c>
      <c r="C3752" t="s">
        <v>107</v>
      </c>
      <c r="D3752" t="s">
        <v>22</v>
      </c>
      <c r="E3752">
        <v>53188</v>
      </c>
      <c r="F3752" t="s">
        <v>23</v>
      </c>
      <c r="G3752" t="s">
        <v>24</v>
      </c>
      <c r="H3752">
        <v>11144</v>
      </c>
      <c r="I3752" t="s">
        <v>67</v>
      </c>
      <c r="J3752">
        <f>VLOOKUP(I3752,[1]Key!$A$1:$C$72,2,FALSE)</f>
        <v>43.074890000000003</v>
      </c>
      <c r="K3752">
        <f>VLOOKUP(I3752,[1]Key!$A$1:$C$72,3,FALSE)</f>
        <v>-87.882810000000006</v>
      </c>
      <c r="L3752" t="s">
        <v>77</v>
      </c>
      <c r="M3752">
        <f>VLOOKUP(L3752,[1]Key!$A$1:$C$72,2,FALSE)</f>
        <v>43.074655999999997</v>
      </c>
      <c r="N3752">
        <f>VLOOKUP(L3752,[1]Key!$A$1:$C$72,3,FALSE)</f>
        <v>-87.889011999999994</v>
      </c>
      <c r="O3752">
        <v>2</v>
      </c>
      <c r="P3752">
        <v>0</v>
      </c>
      <c r="Q3752">
        <v>0.3</v>
      </c>
      <c r="R3752">
        <v>0.3</v>
      </c>
      <c r="S3752">
        <v>12</v>
      </c>
      <c r="T3752">
        <f t="shared" si="522"/>
        <v>-1</v>
      </c>
      <c r="U3752" s="1">
        <v>42776</v>
      </c>
      <c r="V3752" s="13">
        <f t="shared" si="523"/>
        <v>42767</v>
      </c>
      <c r="W3752" s="14">
        <f t="shared" si="524"/>
        <v>42776</v>
      </c>
      <c r="X3752" s="1" t="str">
        <f t="shared" si="525"/>
        <v>Friday</v>
      </c>
      <c r="Y3752" s="2">
        <v>0.60385416666666669</v>
      </c>
      <c r="Z3752" s="2">
        <f t="shared" si="526"/>
        <v>0.58333333333333326</v>
      </c>
      <c r="AA3752">
        <f>1</f>
        <v>1</v>
      </c>
      <c r="AB3752" s="1">
        <v>42776</v>
      </c>
      <c r="AC3752" s="13">
        <f t="shared" si="527"/>
        <v>42767</v>
      </c>
      <c r="AD3752" s="14">
        <f t="shared" si="528"/>
        <v>42776</v>
      </c>
      <c r="AE3752" s="1" t="str">
        <f t="shared" si="529"/>
        <v>Friday</v>
      </c>
      <c r="AF3752" s="2">
        <v>0.60553240740740744</v>
      </c>
      <c r="AG3752" s="2">
        <f t="shared" si="530"/>
        <v>0.625</v>
      </c>
      <c r="AH3752" t="s">
        <v>27</v>
      </c>
    </row>
    <row r="3753" spans="1:34" x14ac:dyDescent="0.2">
      <c r="A3753">
        <v>550946</v>
      </c>
      <c r="B3753" t="s">
        <v>20</v>
      </c>
      <c r="C3753" t="s">
        <v>28</v>
      </c>
      <c r="D3753" t="s">
        <v>22</v>
      </c>
      <c r="E3753">
        <v>53202</v>
      </c>
      <c r="F3753" t="s">
        <v>23</v>
      </c>
      <c r="G3753" t="s">
        <v>24</v>
      </c>
      <c r="H3753">
        <v>247</v>
      </c>
      <c r="I3753" t="s">
        <v>33</v>
      </c>
      <c r="J3753">
        <f>VLOOKUP(I3753,[1]Key!$A$1:$C$72,2,FALSE)</f>
        <v>43.034619999999997</v>
      </c>
      <c r="K3753">
        <f>VLOOKUP(I3753,[1]Key!$A$1:$C$72,3,FALSE)</f>
        <v>-87.917500000000004</v>
      </c>
      <c r="L3753" t="s">
        <v>31</v>
      </c>
      <c r="M3753">
        <f>VLOOKUP(L3753,[1]Key!$A$1:$C$72,2,FALSE)</f>
        <v>43.03519</v>
      </c>
      <c r="N3753">
        <f>VLOOKUP(L3753,[1]Key!$A$1:$C$72,3,FALSE)</f>
        <v>-87.907390000000007</v>
      </c>
      <c r="O3753">
        <v>5</v>
      </c>
      <c r="P3753">
        <v>0</v>
      </c>
      <c r="Q3753">
        <v>0.8</v>
      </c>
      <c r="R3753">
        <v>0.7</v>
      </c>
      <c r="S3753">
        <v>30</v>
      </c>
      <c r="T3753">
        <f t="shared" si="522"/>
        <v>-1</v>
      </c>
      <c r="U3753" s="1">
        <v>42776</v>
      </c>
      <c r="V3753" s="13">
        <f t="shared" si="523"/>
        <v>42767</v>
      </c>
      <c r="W3753" s="14">
        <f t="shared" si="524"/>
        <v>42776</v>
      </c>
      <c r="X3753" s="1" t="str">
        <f t="shared" si="525"/>
        <v>Friday</v>
      </c>
      <c r="Y3753" s="2">
        <v>0.69877314814814817</v>
      </c>
      <c r="Z3753" s="2">
        <f t="shared" si="526"/>
        <v>0.70833333333333326</v>
      </c>
      <c r="AA3753">
        <f>1</f>
        <v>1</v>
      </c>
      <c r="AB3753" s="1">
        <v>42776</v>
      </c>
      <c r="AC3753" s="13">
        <f t="shared" si="527"/>
        <v>42767</v>
      </c>
      <c r="AD3753" s="14">
        <f t="shared" si="528"/>
        <v>42776</v>
      </c>
      <c r="AE3753" s="1" t="str">
        <f t="shared" si="529"/>
        <v>Friday</v>
      </c>
      <c r="AF3753" s="2">
        <v>0.70247685185185194</v>
      </c>
      <c r="AG3753" s="2">
        <f t="shared" si="530"/>
        <v>0.70833333333333326</v>
      </c>
      <c r="AH3753" t="s">
        <v>27</v>
      </c>
    </row>
    <row r="3754" spans="1:34" x14ac:dyDescent="0.2">
      <c r="A3754">
        <v>1397173</v>
      </c>
      <c r="B3754" t="s">
        <v>20</v>
      </c>
      <c r="C3754" t="s">
        <v>28</v>
      </c>
      <c r="D3754" t="s">
        <v>22</v>
      </c>
      <c r="E3754">
        <v>53212</v>
      </c>
      <c r="F3754" t="s">
        <v>23</v>
      </c>
      <c r="G3754" t="s">
        <v>24</v>
      </c>
      <c r="H3754">
        <v>88</v>
      </c>
      <c r="I3754" t="s">
        <v>81</v>
      </c>
      <c r="J3754">
        <f>VLOOKUP(I3754,[1]Key!$A$1:$C$72,2,FALSE)</f>
        <v>43.06033</v>
      </c>
      <c r="K3754">
        <f>VLOOKUP(I3754,[1]Key!$A$1:$C$72,3,FALSE)</f>
        <v>-87.89546</v>
      </c>
      <c r="L3754" t="s">
        <v>81</v>
      </c>
      <c r="M3754">
        <f>VLOOKUP(L3754,[1]Key!$A$1:$C$72,2,FALSE)</f>
        <v>43.06033</v>
      </c>
      <c r="N3754">
        <f>VLOOKUP(L3754,[1]Key!$A$1:$C$72,3,FALSE)</f>
        <v>-87.89546</v>
      </c>
      <c r="O3754">
        <v>21</v>
      </c>
      <c r="P3754">
        <v>0</v>
      </c>
      <c r="Q3754">
        <v>3.2</v>
      </c>
      <c r="R3754">
        <v>3</v>
      </c>
      <c r="S3754">
        <v>126</v>
      </c>
      <c r="T3754">
        <f t="shared" si="522"/>
        <v>-1</v>
      </c>
      <c r="U3754" s="1">
        <v>42776</v>
      </c>
      <c r="V3754" s="13">
        <f t="shared" si="523"/>
        <v>42767</v>
      </c>
      <c r="W3754" s="14">
        <f t="shared" si="524"/>
        <v>42776</v>
      </c>
      <c r="X3754" s="1" t="str">
        <f t="shared" si="525"/>
        <v>Friday</v>
      </c>
      <c r="Y3754" s="2">
        <v>0.70716435185185189</v>
      </c>
      <c r="Z3754" s="2">
        <f t="shared" si="526"/>
        <v>0.70833333333333326</v>
      </c>
      <c r="AA3754">
        <f>1</f>
        <v>1</v>
      </c>
      <c r="AB3754" s="1">
        <v>42776</v>
      </c>
      <c r="AC3754" s="13">
        <f t="shared" si="527"/>
        <v>42767</v>
      </c>
      <c r="AD3754" s="14">
        <f t="shared" si="528"/>
        <v>42776</v>
      </c>
      <c r="AE3754" s="1" t="str">
        <f t="shared" si="529"/>
        <v>Friday</v>
      </c>
      <c r="AF3754" s="2">
        <v>0.72180555555555559</v>
      </c>
      <c r="AG3754" s="2">
        <f t="shared" si="530"/>
        <v>0.70833333333333326</v>
      </c>
      <c r="AH3754" t="s">
        <v>35</v>
      </c>
    </row>
    <row r="3755" spans="1:34" x14ac:dyDescent="0.2">
      <c r="A3755">
        <v>1328721</v>
      </c>
      <c r="B3755" t="s">
        <v>20</v>
      </c>
      <c r="C3755" t="s">
        <v>28</v>
      </c>
      <c r="D3755" t="s">
        <v>22</v>
      </c>
      <c r="E3755">
        <v>53207</v>
      </c>
      <c r="F3755" t="s">
        <v>23</v>
      </c>
      <c r="G3755" t="s">
        <v>24</v>
      </c>
      <c r="H3755">
        <v>45</v>
      </c>
      <c r="I3755" t="s">
        <v>82</v>
      </c>
      <c r="J3755">
        <f>VLOOKUP(I3755,[1]Key!$A$1:$C$72,2,FALSE)</f>
        <v>43.026229999999998</v>
      </c>
      <c r="K3755">
        <f>VLOOKUP(I3755,[1]Key!$A$1:$C$72,3,FALSE)</f>
        <v>-87.912809999999993</v>
      </c>
      <c r="L3755" t="s">
        <v>85</v>
      </c>
      <c r="M3755">
        <f>VLOOKUP(L3755,[1]Key!$A$1:$C$72,2,FALSE)</f>
        <v>43.041646999999998</v>
      </c>
      <c r="N3755">
        <f>VLOOKUP(L3755,[1]Key!$A$1:$C$72,3,FALSE)</f>
        <v>-87.927257999999995</v>
      </c>
      <c r="O3755">
        <v>11</v>
      </c>
      <c r="P3755">
        <v>0</v>
      </c>
      <c r="Q3755">
        <v>1.7</v>
      </c>
      <c r="R3755">
        <v>1.6</v>
      </c>
      <c r="S3755">
        <v>66</v>
      </c>
      <c r="T3755">
        <f t="shared" si="522"/>
        <v>-1</v>
      </c>
      <c r="U3755" s="1">
        <v>42776</v>
      </c>
      <c r="V3755" s="13">
        <f t="shared" si="523"/>
        <v>42767</v>
      </c>
      <c r="W3755" s="14">
        <f t="shared" si="524"/>
        <v>42776</v>
      </c>
      <c r="X3755" s="1" t="str">
        <f t="shared" si="525"/>
        <v>Friday</v>
      </c>
      <c r="Y3755" s="2">
        <v>0.71244212962962961</v>
      </c>
      <c r="Z3755" s="2">
        <f t="shared" si="526"/>
        <v>0.70833333333333326</v>
      </c>
      <c r="AA3755">
        <f>1</f>
        <v>1</v>
      </c>
      <c r="AB3755" s="1">
        <v>42776</v>
      </c>
      <c r="AC3755" s="13">
        <f t="shared" si="527"/>
        <v>42767</v>
      </c>
      <c r="AD3755" s="14">
        <f t="shared" si="528"/>
        <v>42776</v>
      </c>
      <c r="AE3755" s="1" t="str">
        <f t="shared" si="529"/>
        <v>Friday</v>
      </c>
      <c r="AF3755" s="2">
        <v>0.71954861111111112</v>
      </c>
      <c r="AG3755" s="2">
        <f t="shared" si="530"/>
        <v>0.70833333333333326</v>
      </c>
      <c r="AH3755" t="s">
        <v>27</v>
      </c>
    </row>
    <row r="3756" spans="1:34" x14ac:dyDescent="0.2">
      <c r="A3756">
        <v>1328721</v>
      </c>
      <c r="B3756" t="s">
        <v>20</v>
      </c>
      <c r="C3756" t="s">
        <v>28</v>
      </c>
      <c r="D3756" t="s">
        <v>22</v>
      </c>
      <c r="E3756">
        <v>53207</v>
      </c>
      <c r="F3756" t="s">
        <v>23</v>
      </c>
      <c r="G3756" t="s">
        <v>24</v>
      </c>
      <c r="H3756">
        <v>45</v>
      </c>
      <c r="I3756" t="s">
        <v>85</v>
      </c>
      <c r="J3756">
        <f>VLOOKUP(I3756,[1]Key!$A$1:$C$72,2,FALSE)</f>
        <v>43.041646999999998</v>
      </c>
      <c r="K3756">
        <f>VLOOKUP(I3756,[1]Key!$A$1:$C$72,3,FALSE)</f>
        <v>-87.927257999999995</v>
      </c>
      <c r="L3756" t="s">
        <v>82</v>
      </c>
      <c r="M3756">
        <f>VLOOKUP(L3756,[1]Key!$A$1:$C$72,2,FALSE)</f>
        <v>43.026229999999998</v>
      </c>
      <c r="N3756">
        <f>VLOOKUP(L3756,[1]Key!$A$1:$C$72,3,FALSE)</f>
        <v>-87.912809999999993</v>
      </c>
      <c r="O3756">
        <v>11</v>
      </c>
      <c r="P3756">
        <v>0</v>
      </c>
      <c r="Q3756">
        <v>1.7</v>
      </c>
      <c r="R3756">
        <v>1.6</v>
      </c>
      <c r="S3756">
        <v>66</v>
      </c>
      <c r="T3756">
        <f t="shared" si="522"/>
        <v>-1</v>
      </c>
      <c r="U3756" s="1">
        <v>42776</v>
      </c>
      <c r="V3756" s="13">
        <f t="shared" si="523"/>
        <v>42767</v>
      </c>
      <c r="W3756" s="14">
        <f t="shared" si="524"/>
        <v>42776</v>
      </c>
      <c r="X3756" s="1" t="str">
        <f t="shared" si="525"/>
        <v>Friday</v>
      </c>
      <c r="Y3756" s="2">
        <v>0.72373842592592597</v>
      </c>
      <c r="Z3756" s="2">
        <f t="shared" si="526"/>
        <v>0.70833333333333326</v>
      </c>
      <c r="AA3756">
        <f>1</f>
        <v>1</v>
      </c>
      <c r="AB3756" s="1">
        <v>42776</v>
      </c>
      <c r="AC3756" s="13">
        <f t="shared" si="527"/>
        <v>42767</v>
      </c>
      <c r="AD3756" s="14">
        <f t="shared" si="528"/>
        <v>42776</v>
      </c>
      <c r="AE3756" s="1" t="str">
        <f t="shared" si="529"/>
        <v>Friday</v>
      </c>
      <c r="AF3756" s="2">
        <v>0.73144675925925917</v>
      </c>
      <c r="AG3756" s="2">
        <f t="shared" si="530"/>
        <v>0.75</v>
      </c>
      <c r="AH3756" t="s">
        <v>27</v>
      </c>
    </row>
    <row r="3757" spans="1:34" x14ac:dyDescent="0.2">
      <c r="A3757">
        <v>536063</v>
      </c>
      <c r="B3757" t="s">
        <v>20</v>
      </c>
      <c r="C3757" t="s">
        <v>28</v>
      </c>
      <c r="D3757" t="s">
        <v>22</v>
      </c>
      <c r="E3757">
        <v>53212</v>
      </c>
      <c r="F3757" t="s">
        <v>23</v>
      </c>
      <c r="G3757" t="s">
        <v>24</v>
      </c>
      <c r="H3757">
        <v>309</v>
      </c>
      <c r="I3757" t="s">
        <v>29</v>
      </c>
      <c r="J3757">
        <f>VLOOKUP(I3757,[1]Key!$A$1:$C$72,2,FALSE)</f>
        <v>43.042490000000001</v>
      </c>
      <c r="K3757">
        <f>VLOOKUP(I3757,[1]Key!$A$1:$C$72,3,FALSE)</f>
        <v>-87.909959999999998</v>
      </c>
      <c r="L3757" t="s">
        <v>30</v>
      </c>
      <c r="M3757">
        <f>VLOOKUP(L3757,[1]Key!$A$1:$C$72,2,FALSE)</f>
        <v>43.05847</v>
      </c>
      <c r="N3757">
        <f>VLOOKUP(L3757,[1]Key!$A$1:$C$72,3,FALSE)</f>
        <v>-87.898079999999993</v>
      </c>
      <c r="O3757">
        <v>13</v>
      </c>
      <c r="P3757">
        <v>0</v>
      </c>
      <c r="Q3757">
        <v>2</v>
      </c>
      <c r="R3757">
        <v>1.9</v>
      </c>
      <c r="S3757">
        <v>78</v>
      </c>
      <c r="T3757">
        <f t="shared" si="522"/>
        <v>-1</v>
      </c>
      <c r="U3757" s="1">
        <v>42776</v>
      </c>
      <c r="V3757" s="13">
        <f t="shared" si="523"/>
        <v>42767</v>
      </c>
      <c r="W3757" s="14">
        <f t="shared" si="524"/>
        <v>42776</v>
      </c>
      <c r="X3757" s="1" t="str">
        <f t="shared" si="525"/>
        <v>Friday</v>
      </c>
      <c r="Y3757" s="2">
        <v>0.7247337962962962</v>
      </c>
      <c r="Z3757" s="2">
        <f t="shared" si="526"/>
        <v>0.70833333333333326</v>
      </c>
      <c r="AA3757">
        <f>1</f>
        <v>1</v>
      </c>
      <c r="AB3757" s="1">
        <v>42776</v>
      </c>
      <c r="AC3757" s="13">
        <f t="shared" si="527"/>
        <v>42767</v>
      </c>
      <c r="AD3757" s="14">
        <f t="shared" si="528"/>
        <v>42776</v>
      </c>
      <c r="AE3757" s="1" t="str">
        <f t="shared" si="529"/>
        <v>Friday</v>
      </c>
      <c r="AF3757" s="2">
        <v>0.73354166666666665</v>
      </c>
      <c r="AG3757" s="2">
        <f t="shared" si="530"/>
        <v>0.75</v>
      </c>
      <c r="AH3757" t="s">
        <v>27</v>
      </c>
    </row>
    <row r="3758" spans="1:34" x14ac:dyDescent="0.2">
      <c r="A3758">
        <v>1244268</v>
      </c>
      <c r="B3758" t="s">
        <v>20</v>
      </c>
      <c r="C3758" t="s">
        <v>102</v>
      </c>
      <c r="D3758" t="s">
        <v>22</v>
      </c>
      <c r="E3758">
        <v>53211</v>
      </c>
      <c r="F3758" t="s">
        <v>23</v>
      </c>
      <c r="G3758" t="s">
        <v>108</v>
      </c>
      <c r="H3758">
        <v>11135</v>
      </c>
      <c r="I3758" t="s">
        <v>87</v>
      </c>
      <c r="J3758">
        <f>VLOOKUP(I3758,[1]Key!$A$1:$C$72,2,FALSE)</f>
        <v>43.077359999999999</v>
      </c>
      <c r="K3758">
        <f>VLOOKUP(I3758,[1]Key!$A$1:$C$72,3,FALSE)</f>
        <v>-87.880769999999998</v>
      </c>
      <c r="L3758" t="s">
        <v>63</v>
      </c>
      <c r="M3758">
        <f>VLOOKUP(L3758,[1]Key!$A$1:$C$72,2,FALSE)</f>
        <v>43.078530000000001</v>
      </c>
      <c r="N3758">
        <f>VLOOKUP(L3758,[1]Key!$A$1:$C$72,3,FALSE)</f>
        <v>-87.882620000000003</v>
      </c>
      <c r="O3758">
        <v>8</v>
      </c>
      <c r="P3758">
        <v>2</v>
      </c>
      <c r="Q3758">
        <v>1.2</v>
      </c>
      <c r="R3758">
        <v>1.1000000000000001</v>
      </c>
      <c r="S3758">
        <v>48</v>
      </c>
      <c r="T3758">
        <f t="shared" si="522"/>
        <v>-1</v>
      </c>
      <c r="U3758" s="1">
        <v>42776</v>
      </c>
      <c r="V3758" s="13">
        <f t="shared" si="523"/>
        <v>42767</v>
      </c>
      <c r="W3758" s="14">
        <f t="shared" si="524"/>
        <v>42776</v>
      </c>
      <c r="X3758" s="1" t="str">
        <f t="shared" si="525"/>
        <v>Friday</v>
      </c>
      <c r="Y3758" s="2">
        <v>0.94395833333333334</v>
      </c>
      <c r="Z3758" s="2">
        <f t="shared" si="526"/>
        <v>0.95833333333333326</v>
      </c>
      <c r="AA3758">
        <f>1</f>
        <v>1</v>
      </c>
      <c r="AB3758" s="1">
        <v>42776</v>
      </c>
      <c r="AC3758" s="13">
        <f t="shared" si="527"/>
        <v>42767</v>
      </c>
      <c r="AD3758" s="14">
        <f t="shared" si="528"/>
        <v>42776</v>
      </c>
      <c r="AE3758" s="1" t="str">
        <f t="shared" si="529"/>
        <v>Friday</v>
      </c>
      <c r="AF3758" s="2">
        <v>0.94934027777777785</v>
      </c>
      <c r="AG3758" s="2">
        <f t="shared" si="530"/>
        <v>0.95833333333333326</v>
      </c>
      <c r="AH3758" t="s">
        <v>27</v>
      </c>
    </row>
    <row r="3759" spans="1:34" x14ac:dyDescent="0.2">
      <c r="A3759">
        <v>550946</v>
      </c>
      <c r="B3759" t="s">
        <v>20</v>
      </c>
      <c r="C3759" t="s">
        <v>28</v>
      </c>
      <c r="D3759" t="s">
        <v>22</v>
      </c>
      <c r="E3759">
        <v>53202</v>
      </c>
      <c r="F3759" t="s">
        <v>23</v>
      </c>
      <c r="G3759" t="s">
        <v>24</v>
      </c>
      <c r="H3759">
        <v>247</v>
      </c>
      <c r="I3759" t="s">
        <v>31</v>
      </c>
      <c r="J3759">
        <f>VLOOKUP(I3759,[1]Key!$A$1:$C$72,2,FALSE)</f>
        <v>43.03519</v>
      </c>
      <c r="K3759">
        <f>VLOOKUP(I3759,[1]Key!$A$1:$C$72,3,FALSE)</f>
        <v>-87.907390000000007</v>
      </c>
      <c r="L3759" t="s">
        <v>34</v>
      </c>
      <c r="M3759">
        <f>VLOOKUP(L3759,[1]Key!$A$1:$C$72,2,FALSE)</f>
        <v>43.036900000000003</v>
      </c>
      <c r="N3759">
        <f>VLOOKUP(L3759,[1]Key!$A$1:$C$72,3,FALSE)</f>
        <v>-87.89667</v>
      </c>
      <c r="O3759">
        <v>21</v>
      </c>
      <c r="P3759">
        <v>0</v>
      </c>
      <c r="Q3759">
        <v>3.2</v>
      </c>
      <c r="R3759">
        <v>3</v>
      </c>
      <c r="S3759">
        <v>126</v>
      </c>
      <c r="T3759">
        <f t="shared" si="522"/>
        <v>-1</v>
      </c>
      <c r="U3759" s="1">
        <v>42777</v>
      </c>
      <c r="V3759" s="13">
        <f t="shared" si="523"/>
        <v>42767</v>
      </c>
      <c r="W3759" s="14">
        <f t="shared" si="524"/>
        <v>42777</v>
      </c>
      <c r="X3759" s="1" t="str">
        <f t="shared" si="525"/>
        <v>Saturday</v>
      </c>
      <c r="Y3759" s="2">
        <v>0.25921296296296298</v>
      </c>
      <c r="Z3759" s="2">
        <f t="shared" si="526"/>
        <v>0.25</v>
      </c>
      <c r="AA3759">
        <f>1</f>
        <v>1</v>
      </c>
      <c r="AB3759" s="1">
        <v>42777</v>
      </c>
      <c r="AC3759" s="13">
        <f t="shared" si="527"/>
        <v>42767</v>
      </c>
      <c r="AD3759" s="14">
        <f t="shared" si="528"/>
        <v>42777</v>
      </c>
      <c r="AE3759" s="1" t="str">
        <f t="shared" si="529"/>
        <v>Saturday</v>
      </c>
      <c r="AF3759" s="2">
        <v>0.27401620370370372</v>
      </c>
      <c r="AG3759" s="2">
        <f t="shared" si="530"/>
        <v>0.29166666666666663</v>
      </c>
      <c r="AH3759" t="s">
        <v>27</v>
      </c>
    </row>
    <row r="3760" spans="1:34" x14ac:dyDescent="0.2">
      <c r="A3760">
        <v>1248793</v>
      </c>
      <c r="B3760" t="s">
        <v>20</v>
      </c>
      <c r="C3760" t="s">
        <v>194</v>
      </c>
      <c r="D3760" t="s">
        <v>22</v>
      </c>
      <c r="E3760">
        <v>53182</v>
      </c>
      <c r="F3760" t="s">
        <v>23</v>
      </c>
      <c r="G3760" t="s">
        <v>97</v>
      </c>
      <c r="H3760">
        <v>11168</v>
      </c>
      <c r="I3760" t="s">
        <v>63</v>
      </c>
      <c r="J3760">
        <f>VLOOKUP(I3760,[1]Key!$A$1:$C$72,2,FALSE)</f>
        <v>43.078530000000001</v>
      </c>
      <c r="K3760">
        <f>VLOOKUP(I3760,[1]Key!$A$1:$C$72,3,FALSE)</f>
        <v>-87.882620000000003</v>
      </c>
      <c r="L3760" t="s">
        <v>67</v>
      </c>
      <c r="M3760">
        <f>VLOOKUP(L3760,[1]Key!$A$1:$C$72,2,FALSE)</f>
        <v>43.074890000000003</v>
      </c>
      <c r="N3760">
        <f>VLOOKUP(L3760,[1]Key!$A$1:$C$72,3,FALSE)</f>
        <v>-87.882810000000006</v>
      </c>
      <c r="O3760">
        <v>3</v>
      </c>
      <c r="P3760">
        <v>0</v>
      </c>
      <c r="Q3760">
        <v>0.5</v>
      </c>
      <c r="R3760">
        <v>0.4</v>
      </c>
      <c r="S3760">
        <v>18</v>
      </c>
      <c r="T3760">
        <f t="shared" si="522"/>
        <v>-1</v>
      </c>
      <c r="U3760" s="1">
        <v>42777</v>
      </c>
      <c r="V3760" s="13">
        <f t="shared" si="523"/>
        <v>42767</v>
      </c>
      <c r="W3760" s="14">
        <f t="shared" si="524"/>
        <v>42777</v>
      </c>
      <c r="X3760" s="1" t="str">
        <f t="shared" si="525"/>
        <v>Saturday</v>
      </c>
      <c r="Y3760" s="2">
        <v>0.34546296296296292</v>
      </c>
      <c r="Z3760" s="2">
        <f t="shared" si="526"/>
        <v>0.33333333333333331</v>
      </c>
      <c r="AA3760">
        <f>1</f>
        <v>1</v>
      </c>
      <c r="AB3760" s="1">
        <v>42777</v>
      </c>
      <c r="AC3760" s="13">
        <f t="shared" si="527"/>
        <v>42767</v>
      </c>
      <c r="AD3760" s="14">
        <f t="shared" si="528"/>
        <v>42777</v>
      </c>
      <c r="AE3760" s="1" t="str">
        <f t="shared" si="529"/>
        <v>Saturday</v>
      </c>
      <c r="AF3760" s="2">
        <v>0.34752314814814816</v>
      </c>
      <c r="AG3760" s="2">
        <f t="shared" si="530"/>
        <v>0.33333333333333331</v>
      </c>
      <c r="AH3760" t="s">
        <v>27</v>
      </c>
    </row>
    <row r="3761" spans="1:34" x14ac:dyDescent="0.2">
      <c r="A3761">
        <v>1328721</v>
      </c>
      <c r="B3761" t="s">
        <v>20</v>
      </c>
      <c r="C3761" t="s">
        <v>28</v>
      </c>
      <c r="D3761" t="s">
        <v>22</v>
      </c>
      <c r="E3761">
        <v>53207</v>
      </c>
      <c r="F3761" t="s">
        <v>23</v>
      </c>
      <c r="G3761" t="s">
        <v>24</v>
      </c>
      <c r="H3761">
        <v>983</v>
      </c>
      <c r="I3761" t="s">
        <v>82</v>
      </c>
      <c r="J3761">
        <f>VLOOKUP(I3761,[1]Key!$A$1:$C$72,2,FALSE)</f>
        <v>43.026229999999998</v>
      </c>
      <c r="K3761">
        <f>VLOOKUP(I3761,[1]Key!$A$1:$C$72,3,FALSE)</f>
        <v>-87.912809999999993</v>
      </c>
      <c r="L3761" t="s">
        <v>38</v>
      </c>
      <c r="M3761">
        <f>VLOOKUP(L3761,[1]Key!$A$1:$C$72,2,FALSE)</f>
        <v>43.004728999999998</v>
      </c>
      <c r="N3761">
        <f>VLOOKUP(L3761,[1]Key!$A$1:$C$72,3,FALSE)</f>
        <v>-87.905463999999995</v>
      </c>
      <c r="O3761">
        <v>10</v>
      </c>
      <c r="P3761">
        <v>0</v>
      </c>
      <c r="Q3761">
        <v>1.5</v>
      </c>
      <c r="R3761">
        <v>1.4</v>
      </c>
      <c r="S3761">
        <v>60</v>
      </c>
      <c r="T3761">
        <f t="shared" si="522"/>
        <v>-1</v>
      </c>
      <c r="U3761" s="1">
        <v>42777</v>
      </c>
      <c r="V3761" s="13">
        <f t="shared" si="523"/>
        <v>42767</v>
      </c>
      <c r="W3761" s="14">
        <f t="shared" si="524"/>
        <v>42777</v>
      </c>
      <c r="X3761" s="1" t="str">
        <f t="shared" si="525"/>
        <v>Saturday</v>
      </c>
      <c r="Y3761" s="2">
        <v>0.51011574074074073</v>
      </c>
      <c r="Z3761" s="2">
        <f t="shared" si="526"/>
        <v>0.5</v>
      </c>
      <c r="AA3761">
        <f>1</f>
        <v>1</v>
      </c>
      <c r="AB3761" s="1">
        <v>42777</v>
      </c>
      <c r="AC3761" s="13">
        <f t="shared" si="527"/>
        <v>42767</v>
      </c>
      <c r="AD3761" s="14">
        <f t="shared" si="528"/>
        <v>42777</v>
      </c>
      <c r="AE3761" s="1" t="str">
        <f t="shared" si="529"/>
        <v>Saturday</v>
      </c>
      <c r="AF3761" s="2">
        <v>0.51693287037037039</v>
      </c>
      <c r="AG3761" s="2">
        <f t="shared" si="530"/>
        <v>0.5</v>
      </c>
      <c r="AH3761" t="s">
        <v>27</v>
      </c>
    </row>
    <row r="3762" spans="1:34" x14ac:dyDescent="0.2">
      <c r="A3762">
        <v>1244268</v>
      </c>
      <c r="B3762" t="s">
        <v>20</v>
      </c>
      <c r="C3762" t="s">
        <v>102</v>
      </c>
      <c r="D3762" t="s">
        <v>22</v>
      </c>
      <c r="E3762">
        <v>53211</v>
      </c>
      <c r="F3762" t="s">
        <v>23</v>
      </c>
      <c r="G3762" t="s">
        <v>108</v>
      </c>
      <c r="H3762">
        <v>11094</v>
      </c>
      <c r="I3762" t="s">
        <v>87</v>
      </c>
      <c r="J3762">
        <f>VLOOKUP(I3762,[1]Key!$A$1:$C$72,2,FALSE)</f>
        <v>43.077359999999999</v>
      </c>
      <c r="K3762">
        <f>VLOOKUP(I3762,[1]Key!$A$1:$C$72,3,FALSE)</f>
        <v>-87.880769999999998</v>
      </c>
      <c r="L3762" t="s">
        <v>63</v>
      </c>
      <c r="M3762">
        <f>VLOOKUP(L3762,[1]Key!$A$1:$C$72,2,FALSE)</f>
        <v>43.078530000000001</v>
      </c>
      <c r="N3762">
        <f>VLOOKUP(L3762,[1]Key!$A$1:$C$72,3,FALSE)</f>
        <v>-87.882620000000003</v>
      </c>
      <c r="O3762">
        <v>9</v>
      </c>
      <c r="P3762">
        <v>2</v>
      </c>
      <c r="Q3762">
        <v>1.4</v>
      </c>
      <c r="R3762">
        <v>1.3</v>
      </c>
      <c r="S3762">
        <v>54</v>
      </c>
      <c r="T3762">
        <f t="shared" si="522"/>
        <v>-1</v>
      </c>
      <c r="U3762" s="1">
        <v>42777</v>
      </c>
      <c r="V3762" s="13">
        <f t="shared" si="523"/>
        <v>42767</v>
      </c>
      <c r="W3762" s="14">
        <f t="shared" si="524"/>
        <v>42777</v>
      </c>
      <c r="X3762" s="1" t="str">
        <f t="shared" si="525"/>
        <v>Saturday</v>
      </c>
      <c r="Y3762" s="2">
        <v>0.69593749999999999</v>
      </c>
      <c r="Z3762" s="2">
        <f t="shared" si="526"/>
        <v>0.70833333333333326</v>
      </c>
      <c r="AA3762">
        <f>1</f>
        <v>1</v>
      </c>
      <c r="AB3762" s="1">
        <v>42777</v>
      </c>
      <c r="AC3762" s="13">
        <f t="shared" si="527"/>
        <v>42767</v>
      </c>
      <c r="AD3762" s="14">
        <f t="shared" si="528"/>
        <v>42777</v>
      </c>
      <c r="AE3762" s="1" t="str">
        <f t="shared" si="529"/>
        <v>Saturday</v>
      </c>
      <c r="AF3762" s="2">
        <v>0.70243055555555556</v>
      </c>
      <c r="AG3762" s="2">
        <f t="shared" si="530"/>
        <v>0.70833333333333326</v>
      </c>
      <c r="AH3762" t="s">
        <v>27</v>
      </c>
    </row>
    <row r="3763" spans="1:34" x14ac:dyDescent="0.2">
      <c r="A3763">
        <v>1224715</v>
      </c>
      <c r="B3763" t="s">
        <v>20</v>
      </c>
      <c r="C3763" t="s">
        <v>28</v>
      </c>
      <c r="D3763" t="s">
        <v>22</v>
      </c>
      <c r="E3763">
        <v>53212</v>
      </c>
      <c r="F3763" t="s">
        <v>23</v>
      </c>
      <c r="G3763" t="s">
        <v>24</v>
      </c>
      <c r="H3763">
        <v>145</v>
      </c>
      <c r="I3763" t="s">
        <v>81</v>
      </c>
      <c r="J3763">
        <f>VLOOKUP(I3763,[1]Key!$A$1:$C$72,2,FALSE)</f>
        <v>43.06033</v>
      </c>
      <c r="K3763">
        <f>VLOOKUP(I3763,[1]Key!$A$1:$C$72,3,FALSE)</f>
        <v>-87.89546</v>
      </c>
      <c r="L3763" t="s">
        <v>61</v>
      </c>
      <c r="M3763">
        <f>VLOOKUP(L3763,[1]Key!$A$1:$C$72,2,FALSE)</f>
        <v>43.058619999999998</v>
      </c>
      <c r="N3763">
        <f>VLOOKUP(L3763,[1]Key!$A$1:$C$72,3,FALSE)</f>
        <v>-87.885319999999993</v>
      </c>
      <c r="O3763">
        <v>5</v>
      </c>
      <c r="P3763">
        <v>0</v>
      </c>
      <c r="Q3763">
        <v>0.8</v>
      </c>
      <c r="R3763">
        <v>0.7</v>
      </c>
      <c r="S3763">
        <v>30</v>
      </c>
      <c r="T3763">
        <f t="shared" si="522"/>
        <v>-1</v>
      </c>
      <c r="U3763" s="1">
        <v>42777</v>
      </c>
      <c r="V3763" s="13">
        <f t="shared" si="523"/>
        <v>42767</v>
      </c>
      <c r="W3763" s="14">
        <f t="shared" si="524"/>
        <v>42777</v>
      </c>
      <c r="X3763" s="1" t="str">
        <f t="shared" si="525"/>
        <v>Saturday</v>
      </c>
      <c r="Y3763" s="2">
        <v>0.73094907407407417</v>
      </c>
      <c r="Z3763" s="2">
        <f t="shared" si="526"/>
        <v>0.75</v>
      </c>
      <c r="AA3763">
        <f>1</f>
        <v>1</v>
      </c>
      <c r="AB3763" s="1">
        <v>42777</v>
      </c>
      <c r="AC3763" s="13">
        <f t="shared" si="527"/>
        <v>42767</v>
      </c>
      <c r="AD3763" s="14">
        <f t="shared" si="528"/>
        <v>42777</v>
      </c>
      <c r="AE3763" s="1" t="str">
        <f t="shared" si="529"/>
        <v>Saturday</v>
      </c>
      <c r="AF3763" s="2">
        <v>0.73421296296296301</v>
      </c>
      <c r="AG3763" s="2">
        <f t="shared" si="530"/>
        <v>0.75</v>
      </c>
      <c r="AH3763" t="s">
        <v>27</v>
      </c>
    </row>
    <row r="3764" spans="1:34" x14ac:dyDescent="0.2">
      <c r="A3764">
        <v>1442430</v>
      </c>
      <c r="B3764" t="s">
        <v>20</v>
      </c>
      <c r="C3764" t="s">
        <v>28</v>
      </c>
      <c r="D3764" t="s">
        <v>22</v>
      </c>
      <c r="E3764">
        <v>53211</v>
      </c>
      <c r="F3764" t="s">
        <v>23</v>
      </c>
      <c r="G3764" t="s">
        <v>24</v>
      </c>
      <c r="H3764">
        <v>5478</v>
      </c>
      <c r="I3764" t="s">
        <v>77</v>
      </c>
      <c r="J3764">
        <f>VLOOKUP(I3764,[1]Key!$A$1:$C$72,2,FALSE)</f>
        <v>43.074655999999997</v>
      </c>
      <c r="K3764">
        <f>VLOOKUP(I3764,[1]Key!$A$1:$C$72,3,FALSE)</f>
        <v>-87.889011999999994</v>
      </c>
      <c r="L3764" t="s">
        <v>67</v>
      </c>
      <c r="M3764">
        <f>VLOOKUP(L3764,[1]Key!$A$1:$C$72,2,FALSE)</f>
        <v>43.074890000000003</v>
      </c>
      <c r="N3764">
        <f>VLOOKUP(L3764,[1]Key!$A$1:$C$72,3,FALSE)</f>
        <v>-87.882810000000006</v>
      </c>
      <c r="O3764">
        <v>2</v>
      </c>
      <c r="P3764">
        <v>0</v>
      </c>
      <c r="Q3764">
        <v>0.3</v>
      </c>
      <c r="R3764">
        <v>0.3</v>
      </c>
      <c r="S3764">
        <v>12</v>
      </c>
      <c r="T3764">
        <f t="shared" si="522"/>
        <v>-1</v>
      </c>
      <c r="U3764" s="1">
        <v>42778</v>
      </c>
      <c r="V3764" s="13">
        <f t="shared" si="523"/>
        <v>42767</v>
      </c>
      <c r="W3764" s="14">
        <f t="shared" si="524"/>
        <v>42778</v>
      </c>
      <c r="X3764" s="1" t="str">
        <f t="shared" si="525"/>
        <v>Sunday</v>
      </c>
      <c r="Y3764" s="2">
        <v>0.55006944444444439</v>
      </c>
      <c r="Z3764" s="2">
        <f t="shared" si="526"/>
        <v>0.54166666666666663</v>
      </c>
      <c r="AA3764">
        <f>1</f>
        <v>1</v>
      </c>
      <c r="AB3764" s="1">
        <v>42778</v>
      </c>
      <c r="AC3764" s="13">
        <f t="shared" si="527"/>
        <v>42767</v>
      </c>
      <c r="AD3764" s="14">
        <f t="shared" si="528"/>
        <v>42778</v>
      </c>
      <c r="AE3764" s="1" t="str">
        <f t="shared" si="529"/>
        <v>Sunday</v>
      </c>
      <c r="AF3764" s="2">
        <v>0.55144675925925923</v>
      </c>
      <c r="AG3764" s="2">
        <f t="shared" si="530"/>
        <v>0.54166666666666663</v>
      </c>
      <c r="AH3764" t="s">
        <v>27</v>
      </c>
    </row>
    <row r="3765" spans="1:34" x14ac:dyDescent="0.2">
      <c r="A3765">
        <v>1358502</v>
      </c>
      <c r="B3765" t="s">
        <v>20</v>
      </c>
      <c r="C3765" t="s">
        <v>124</v>
      </c>
      <c r="D3765" t="s">
        <v>22</v>
      </c>
      <c r="E3765">
        <v>54929</v>
      </c>
      <c r="F3765" t="s">
        <v>23</v>
      </c>
      <c r="G3765" t="s">
        <v>24</v>
      </c>
      <c r="H3765">
        <v>5511</v>
      </c>
      <c r="I3765" t="s">
        <v>81</v>
      </c>
      <c r="J3765">
        <f>VLOOKUP(I3765,[1]Key!$A$1:$C$72,2,FALSE)</f>
        <v>43.06033</v>
      </c>
      <c r="K3765">
        <f>VLOOKUP(I3765,[1]Key!$A$1:$C$72,3,FALSE)</f>
        <v>-87.89546</v>
      </c>
      <c r="L3765" t="s">
        <v>81</v>
      </c>
      <c r="M3765">
        <f>VLOOKUP(L3765,[1]Key!$A$1:$C$72,2,FALSE)</f>
        <v>43.06033</v>
      </c>
      <c r="N3765">
        <f>VLOOKUP(L3765,[1]Key!$A$1:$C$72,3,FALSE)</f>
        <v>-87.89546</v>
      </c>
      <c r="O3765">
        <v>37</v>
      </c>
      <c r="P3765">
        <v>0</v>
      </c>
      <c r="Q3765">
        <v>5.6</v>
      </c>
      <c r="R3765">
        <v>5.3</v>
      </c>
      <c r="S3765">
        <v>222</v>
      </c>
      <c r="T3765">
        <f t="shared" si="522"/>
        <v>-1</v>
      </c>
      <c r="U3765" s="1">
        <v>42778</v>
      </c>
      <c r="V3765" s="13">
        <f t="shared" si="523"/>
        <v>42767</v>
      </c>
      <c r="W3765" s="14">
        <f t="shared" si="524"/>
        <v>42778</v>
      </c>
      <c r="X3765" s="1" t="str">
        <f t="shared" si="525"/>
        <v>Sunday</v>
      </c>
      <c r="Y3765" s="2">
        <v>0.61372685185185183</v>
      </c>
      <c r="Z3765" s="2">
        <f t="shared" si="526"/>
        <v>0.625</v>
      </c>
      <c r="AA3765">
        <f>1</f>
        <v>1</v>
      </c>
      <c r="AB3765" s="1">
        <v>42778</v>
      </c>
      <c r="AC3765" s="13">
        <f t="shared" si="527"/>
        <v>42767</v>
      </c>
      <c r="AD3765" s="14">
        <f t="shared" si="528"/>
        <v>42778</v>
      </c>
      <c r="AE3765" s="1" t="str">
        <f t="shared" si="529"/>
        <v>Sunday</v>
      </c>
      <c r="AF3765" s="2">
        <v>0.63916666666666666</v>
      </c>
      <c r="AG3765" s="2">
        <f t="shared" si="530"/>
        <v>0.625</v>
      </c>
      <c r="AH3765" t="s">
        <v>35</v>
      </c>
    </row>
    <row r="3766" spans="1:34" x14ac:dyDescent="0.2">
      <c r="A3766">
        <v>1387849</v>
      </c>
      <c r="B3766" t="s">
        <v>20</v>
      </c>
      <c r="C3766" t="s">
        <v>117</v>
      </c>
      <c r="D3766" t="s">
        <v>22</v>
      </c>
      <c r="E3766">
        <v>53105</v>
      </c>
      <c r="F3766" t="s">
        <v>23</v>
      </c>
      <c r="G3766" t="s">
        <v>24</v>
      </c>
      <c r="H3766">
        <v>81</v>
      </c>
      <c r="I3766" t="s">
        <v>61</v>
      </c>
      <c r="J3766">
        <f>VLOOKUP(I3766,[1]Key!$A$1:$C$72,2,FALSE)</f>
        <v>43.058619999999998</v>
      </c>
      <c r="K3766">
        <f>VLOOKUP(I3766,[1]Key!$A$1:$C$72,3,FALSE)</f>
        <v>-87.885319999999993</v>
      </c>
      <c r="L3766" t="s">
        <v>43</v>
      </c>
      <c r="M3766">
        <f>VLOOKUP(L3766,[1]Key!$A$1:$C$72,2,FALSE)</f>
        <v>43.03886</v>
      </c>
      <c r="N3766">
        <f>VLOOKUP(L3766,[1]Key!$A$1:$C$72,3,FALSE)</f>
        <v>-87.902720000000002</v>
      </c>
      <c r="O3766">
        <v>12</v>
      </c>
      <c r="P3766">
        <v>0</v>
      </c>
      <c r="Q3766">
        <v>1.8</v>
      </c>
      <c r="R3766">
        <v>1.7</v>
      </c>
      <c r="S3766">
        <v>72</v>
      </c>
      <c r="T3766">
        <f t="shared" si="522"/>
        <v>-1</v>
      </c>
      <c r="U3766" s="1">
        <v>42778</v>
      </c>
      <c r="V3766" s="13">
        <f t="shared" si="523"/>
        <v>42767</v>
      </c>
      <c r="W3766" s="14">
        <f t="shared" si="524"/>
        <v>42778</v>
      </c>
      <c r="X3766" s="1" t="str">
        <f t="shared" si="525"/>
        <v>Sunday</v>
      </c>
      <c r="Y3766" s="2">
        <v>0.63287037037037031</v>
      </c>
      <c r="Z3766" s="2">
        <f t="shared" si="526"/>
        <v>0.625</v>
      </c>
      <c r="AA3766">
        <f>1</f>
        <v>1</v>
      </c>
      <c r="AB3766" s="1">
        <v>42778</v>
      </c>
      <c r="AC3766" s="13">
        <f t="shared" si="527"/>
        <v>42767</v>
      </c>
      <c r="AD3766" s="14">
        <f t="shared" si="528"/>
        <v>42778</v>
      </c>
      <c r="AE3766" s="1" t="str">
        <f t="shared" si="529"/>
        <v>Sunday</v>
      </c>
      <c r="AF3766" s="2">
        <v>0.64119212962962957</v>
      </c>
      <c r="AG3766" s="2">
        <f t="shared" si="530"/>
        <v>0.625</v>
      </c>
      <c r="AH3766" t="s">
        <v>27</v>
      </c>
    </row>
    <row r="3767" spans="1:34" x14ac:dyDescent="0.2">
      <c r="A3767">
        <v>1387849</v>
      </c>
      <c r="B3767" t="s">
        <v>20</v>
      </c>
      <c r="C3767" t="s">
        <v>117</v>
      </c>
      <c r="D3767" t="s">
        <v>22</v>
      </c>
      <c r="E3767">
        <v>53105</v>
      </c>
      <c r="F3767" t="s">
        <v>23</v>
      </c>
      <c r="G3767" t="s">
        <v>24</v>
      </c>
      <c r="H3767">
        <v>5481</v>
      </c>
      <c r="I3767" t="s">
        <v>81</v>
      </c>
      <c r="J3767">
        <f>VLOOKUP(I3767,[1]Key!$A$1:$C$72,2,FALSE)</f>
        <v>43.06033</v>
      </c>
      <c r="K3767">
        <f>VLOOKUP(I3767,[1]Key!$A$1:$C$72,3,FALSE)</f>
        <v>-87.89546</v>
      </c>
      <c r="L3767" t="s">
        <v>78</v>
      </c>
      <c r="M3767">
        <f>VLOOKUP(L3767,[1]Key!$A$1:$C$72,2,FALSE)</f>
        <v>43.060250000000003</v>
      </c>
      <c r="N3767">
        <f>VLOOKUP(L3767,[1]Key!$A$1:$C$72,3,FALSE)</f>
        <v>-87.892169999999993</v>
      </c>
      <c r="O3767">
        <v>1</v>
      </c>
      <c r="P3767">
        <v>0</v>
      </c>
      <c r="Q3767">
        <v>0.2</v>
      </c>
      <c r="R3767">
        <v>0.1</v>
      </c>
      <c r="S3767">
        <v>6</v>
      </c>
      <c r="T3767">
        <f t="shared" si="522"/>
        <v>-1</v>
      </c>
      <c r="U3767" s="1">
        <v>42778</v>
      </c>
      <c r="V3767" s="13">
        <f t="shared" si="523"/>
        <v>42767</v>
      </c>
      <c r="W3767" s="14">
        <f t="shared" si="524"/>
        <v>42778</v>
      </c>
      <c r="X3767" s="1" t="str">
        <f t="shared" si="525"/>
        <v>Sunday</v>
      </c>
      <c r="Y3767" s="2">
        <v>0.66275462962962961</v>
      </c>
      <c r="Z3767" s="2">
        <f t="shared" si="526"/>
        <v>0.66666666666666663</v>
      </c>
      <c r="AA3767">
        <f>1</f>
        <v>1</v>
      </c>
      <c r="AB3767" s="1">
        <v>42778</v>
      </c>
      <c r="AC3767" s="13">
        <f t="shared" si="527"/>
        <v>42767</v>
      </c>
      <c r="AD3767" s="14">
        <f t="shared" si="528"/>
        <v>42778</v>
      </c>
      <c r="AE3767" s="1" t="str">
        <f t="shared" si="529"/>
        <v>Sunday</v>
      </c>
      <c r="AF3767" s="2">
        <v>0.66347222222222224</v>
      </c>
      <c r="AG3767" s="2">
        <f t="shared" si="530"/>
        <v>0.66666666666666663</v>
      </c>
      <c r="AH3767" t="s">
        <v>27</v>
      </c>
    </row>
    <row r="3768" spans="1:34" x14ac:dyDescent="0.2">
      <c r="A3768">
        <v>1154367</v>
      </c>
      <c r="B3768" t="s">
        <v>20</v>
      </c>
      <c r="C3768" t="s">
        <v>28</v>
      </c>
      <c r="D3768" t="s">
        <v>22</v>
      </c>
      <c r="E3768">
        <v>53202</v>
      </c>
      <c r="F3768" t="s">
        <v>23</v>
      </c>
      <c r="G3768" t="s">
        <v>24</v>
      </c>
      <c r="H3768">
        <v>11115</v>
      </c>
      <c r="I3768" t="s">
        <v>44</v>
      </c>
      <c r="J3768">
        <f>VLOOKUP(I3768,[1]Key!$A$1:$C$72,2,FALSE)</f>
        <v>43.045712999999999</v>
      </c>
      <c r="K3768">
        <f>VLOOKUP(I3768,[1]Key!$A$1:$C$72,3,FALSE)</f>
        <v>-87.899756999999994</v>
      </c>
      <c r="L3768" t="s">
        <v>43</v>
      </c>
      <c r="M3768">
        <f>VLOOKUP(L3768,[1]Key!$A$1:$C$72,2,FALSE)</f>
        <v>43.03886</v>
      </c>
      <c r="N3768">
        <f>VLOOKUP(L3768,[1]Key!$A$1:$C$72,3,FALSE)</f>
        <v>-87.902720000000002</v>
      </c>
      <c r="O3768">
        <v>11</v>
      </c>
      <c r="P3768">
        <v>0</v>
      </c>
      <c r="Q3768">
        <v>1.7</v>
      </c>
      <c r="R3768">
        <v>1.6</v>
      </c>
      <c r="S3768">
        <v>66</v>
      </c>
      <c r="T3768">
        <f t="shared" si="522"/>
        <v>-1</v>
      </c>
      <c r="U3768" s="1">
        <v>42778</v>
      </c>
      <c r="V3768" s="13">
        <f t="shared" si="523"/>
        <v>42767</v>
      </c>
      <c r="W3768" s="14">
        <f t="shared" si="524"/>
        <v>42778</v>
      </c>
      <c r="X3768" s="1" t="str">
        <f t="shared" si="525"/>
        <v>Sunday</v>
      </c>
      <c r="Y3768" s="2">
        <v>0.66659722222222217</v>
      </c>
      <c r="Z3768" s="2">
        <f t="shared" si="526"/>
        <v>0.66666666666666663</v>
      </c>
      <c r="AA3768">
        <f>1</f>
        <v>1</v>
      </c>
      <c r="AB3768" s="1">
        <v>42778</v>
      </c>
      <c r="AC3768" s="13">
        <f t="shared" si="527"/>
        <v>42767</v>
      </c>
      <c r="AD3768" s="14">
        <f t="shared" si="528"/>
        <v>42778</v>
      </c>
      <c r="AE3768" s="1" t="str">
        <f t="shared" si="529"/>
        <v>Sunday</v>
      </c>
      <c r="AF3768" s="2">
        <v>0.67375000000000007</v>
      </c>
      <c r="AG3768" s="2">
        <f t="shared" si="530"/>
        <v>0.66666666666666663</v>
      </c>
      <c r="AH3768" t="s">
        <v>27</v>
      </c>
    </row>
    <row r="3769" spans="1:34" x14ac:dyDescent="0.2">
      <c r="A3769">
        <v>1257700</v>
      </c>
      <c r="B3769" t="s">
        <v>20</v>
      </c>
      <c r="C3769" t="s">
        <v>28</v>
      </c>
      <c r="D3769" t="s">
        <v>22</v>
      </c>
      <c r="E3769">
        <v>53202</v>
      </c>
      <c r="F3769" t="s">
        <v>23</v>
      </c>
      <c r="G3769" t="s">
        <v>24</v>
      </c>
      <c r="H3769">
        <v>5529</v>
      </c>
      <c r="I3769" t="s">
        <v>44</v>
      </c>
      <c r="J3769">
        <f>VLOOKUP(I3769,[1]Key!$A$1:$C$72,2,FALSE)</f>
        <v>43.045712999999999</v>
      </c>
      <c r="K3769">
        <f>VLOOKUP(I3769,[1]Key!$A$1:$C$72,3,FALSE)</f>
        <v>-87.899756999999994</v>
      </c>
      <c r="L3769" t="s">
        <v>43</v>
      </c>
      <c r="M3769">
        <f>VLOOKUP(L3769,[1]Key!$A$1:$C$72,2,FALSE)</f>
        <v>43.03886</v>
      </c>
      <c r="N3769">
        <f>VLOOKUP(L3769,[1]Key!$A$1:$C$72,3,FALSE)</f>
        <v>-87.902720000000002</v>
      </c>
      <c r="O3769">
        <v>10</v>
      </c>
      <c r="P3769">
        <v>0</v>
      </c>
      <c r="Q3769">
        <v>1.5</v>
      </c>
      <c r="R3769">
        <v>1.4</v>
      </c>
      <c r="S3769">
        <v>60</v>
      </c>
      <c r="T3769">
        <f t="shared" si="522"/>
        <v>-1</v>
      </c>
      <c r="U3769" s="1">
        <v>42778</v>
      </c>
      <c r="V3769" s="13">
        <f t="shared" si="523"/>
        <v>42767</v>
      </c>
      <c r="W3769" s="14">
        <f t="shared" si="524"/>
        <v>42778</v>
      </c>
      <c r="X3769" s="1" t="str">
        <f t="shared" si="525"/>
        <v>Sunday</v>
      </c>
      <c r="Y3769" s="2">
        <v>0.66668981481481471</v>
      </c>
      <c r="Z3769" s="2">
        <f t="shared" si="526"/>
        <v>0.66666666666666663</v>
      </c>
      <c r="AA3769">
        <f>1</f>
        <v>1</v>
      </c>
      <c r="AB3769" s="1">
        <v>42778</v>
      </c>
      <c r="AC3769" s="13">
        <f t="shared" si="527"/>
        <v>42767</v>
      </c>
      <c r="AD3769" s="14">
        <f t="shared" si="528"/>
        <v>42778</v>
      </c>
      <c r="AE3769" s="1" t="str">
        <f t="shared" si="529"/>
        <v>Sunday</v>
      </c>
      <c r="AF3769" s="2">
        <v>0.67366898148148147</v>
      </c>
      <c r="AG3769" s="2">
        <f t="shared" si="530"/>
        <v>0.66666666666666663</v>
      </c>
      <c r="AH3769" t="s">
        <v>27</v>
      </c>
    </row>
    <row r="3770" spans="1:34" x14ac:dyDescent="0.2">
      <c r="A3770">
        <v>1387849</v>
      </c>
      <c r="B3770" t="s">
        <v>20</v>
      </c>
      <c r="C3770" t="s">
        <v>117</v>
      </c>
      <c r="D3770" t="s">
        <v>22</v>
      </c>
      <c r="E3770">
        <v>53105</v>
      </c>
      <c r="F3770" t="s">
        <v>23</v>
      </c>
      <c r="G3770" t="s">
        <v>24</v>
      </c>
      <c r="H3770">
        <v>11135</v>
      </c>
      <c r="I3770" t="s">
        <v>78</v>
      </c>
      <c r="J3770">
        <f>VLOOKUP(I3770,[1]Key!$A$1:$C$72,2,FALSE)</f>
        <v>43.060250000000003</v>
      </c>
      <c r="K3770">
        <f>VLOOKUP(I3770,[1]Key!$A$1:$C$72,3,FALSE)</f>
        <v>-87.892169999999993</v>
      </c>
      <c r="L3770" t="s">
        <v>65</v>
      </c>
      <c r="M3770">
        <f>VLOOKUP(L3770,[1]Key!$A$1:$C$72,2,FALSE)</f>
        <v>43.060786</v>
      </c>
      <c r="N3770">
        <f>VLOOKUP(L3770,[1]Key!$A$1:$C$72,3,FALSE)</f>
        <v>-87.883825999999999</v>
      </c>
      <c r="O3770">
        <v>3</v>
      </c>
      <c r="P3770">
        <v>0</v>
      </c>
      <c r="Q3770">
        <v>0.5</v>
      </c>
      <c r="R3770">
        <v>0.4</v>
      </c>
      <c r="S3770">
        <v>18</v>
      </c>
      <c r="T3770">
        <f t="shared" si="522"/>
        <v>-1</v>
      </c>
      <c r="U3770" s="1">
        <v>42778</v>
      </c>
      <c r="V3770" s="13">
        <f t="shared" si="523"/>
        <v>42767</v>
      </c>
      <c r="W3770" s="14">
        <f t="shared" si="524"/>
        <v>42778</v>
      </c>
      <c r="X3770" s="1" t="str">
        <f t="shared" si="525"/>
        <v>Sunday</v>
      </c>
      <c r="Y3770" s="2">
        <v>0.66967592592592595</v>
      </c>
      <c r="Z3770" s="2">
        <f t="shared" si="526"/>
        <v>0.66666666666666663</v>
      </c>
      <c r="AA3770">
        <f>1</f>
        <v>1</v>
      </c>
      <c r="AB3770" s="1">
        <v>42778</v>
      </c>
      <c r="AC3770" s="13">
        <f t="shared" si="527"/>
        <v>42767</v>
      </c>
      <c r="AD3770" s="14">
        <f t="shared" si="528"/>
        <v>42778</v>
      </c>
      <c r="AE3770" s="1" t="str">
        <f t="shared" si="529"/>
        <v>Sunday</v>
      </c>
      <c r="AF3770" s="2">
        <v>0.67181712962962958</v>
      </c>
      <c r="AG3770" s="2">
        <f t="shared" si="530"/>
        <v>0.66666666666666663</v>
      </c>
      <c r="AH3770" t="s">
        <v>27</v>
      </c>
    </row>
    <row r="3771" spans="1:34" x14ac:dyDescent="0.2">
      <c r="A3771">
        <v>825934</v>
      </c>
      <c r="B3771" t="s">
        <v>20</v>
      </c>
      <c r="C3771" t="s">
        <v>28</v>
      </c>
      <c r="D3771" t="s">
        <v>22</v>
      </c>
      <c r="E3771">
        <v>53208</v>
      </c>
      <c r="F3771" t="s">
        <v>23</v>
      </c>
      <c r="G3771" t="s">
        <v>24</v>
      </c>
      <c r="H3771">
        <v>5490</v>
      </c>
      <c r="I3771" t="s">
        <v>56</v>
      </c>
      <c r="J3771">
        <f>VLOOKUP(I3771,[1]Key!$A$1:$C$72,2,FALSE)</f>
        <v>43.059550000000002</v>
      </c>
      <c r="K3771">
        <f>VLOOKUP(I3771,[1]Key!$A$1:$C$72,3,FALSE)</f>
        <v>-88.008840000000006</v>
      </c>
      <c r="L3771" t="s">
        <v>59</v>
      </c>
      <c r="M3771">
        <f>VLOOKUP(L3771,[1]Key!$A$1:$C$72,2,FALSE)</f>
        <v>43.060580000000002</v>
      </c>
      <c r="N3771">
        <f>VLOOKUP(L3771,[1]Key!$A$1:$C$72,3,FALSE)</f>
        <v>-87.998589999999993</v>
      </c>
      <c r="O3771">
        <v>6</v>
      </c>
      <c r="P3771">
        <v>0</v>
      </c>
      <c r="Q3771">
        <v>0.9</v>
      </c>
      <c r="R3771">
        <v>0.9</v>
      </c>
      <c r="S3771">
        <v>36</v>
      </c>
      <c r="T3771">
        <f t="shared" si="522"/>
        <v>-1</v>
      </c>
      <c r="U3771" s="1">
        <v>42778</v>
      </c>
      <c r="V3771" s="13">
        <f t="shared" si="523"/>
        <v>42767</v>
      </c>
      <c r="W3771" s="14">
        <f t="shared" si="524"/>
        <v>42778</v>
      </c>
      <c r="X3771" s="1" t="str">
        <f t="shared" si="525"/>
        <v>Sunday</v>
      </c>
      <c r="Y3771" s="2">
        <v>0.72274305555555562</v>
      </c>
      <c r="Z3771" s="2">
        <f t="shared" si="526"/>
        <v>0.70833333333333326</v>
      </c>
      <c r="AA3771">
        <f>1</f>
        <v>1</v>
      </c>
      <c r="AB3771" s="1">
        <v>42778</v>
      </c>
      <c r="AC3771" s="13">
        <f t="shared" si="527"/>
        <v>42767</v>
      </c>
      <c r="AD3771" s="14">
        <f t="shared" si="528"/>
        <v>42778</v>
      </c>
      <c r="AE3771" s="1" t="str">
        <f t="shared" si="529"/>
        <v>Sunday</v>
      </c>
      <c r="AF3771" s="2">
        <v>0.72645833333333332</v>
      </c>
      <c r="AG3771" s="2">
        <f t="shared" si="530"/>
        <v>0.70833333333333326</v>
      </c>
      <c r="AH3771" t="s">
        <v>27</v>
      </c>
    </row>
    <row r="3772" spans="1:34" x14ac:dyDescent="0.2">
      <c r="A3772">
        <v>1251077</v>
      </c>
      <c r="B3772" t="s">
        <v>20</v>
      </c>
      <c r="C3772" t="s">
        <v>110</v>
      </c>
      <c r="D3772" t="s">
        <v>22</v>
      </c>
      <c r="E3772">
        <v>54914</v>
      </c>
      <c r="F3772" t="s">
        <v>23</v>
      </c>
      <c r="G3772" t="s">
        <v>97</v>
      </c>
      <c r="H3772">
        <v>5433</v>
      </c>
      <c r="I3772" t="s">
        <v>78</v>
      </c>
      <c r="J3772">
        <f>VLOOKUP(I3772,[1]Key!$A$1:$C$72,2,FALSE)</f>
        <v>43.060250000000003</v>
      </c>
      <c r="K3772">
        <f>VLOOKUP(I3772,[1]Key!$A$1:$C$72,3,FALSE)</f>
        <v>-87.892169999999993</v>
      </c>
      <c r="L3772" t="s">
        <v>81</v>
      </c>
      <c r="M3772">
        <f>VLOOKUP(L3772,[1]Key!$A$1:$C$72,2,FALSE)</f>
        <v>43.06033</v>
      </c>
      <c r="N3772">
        <f>VLOOKUP(L3772,[1]Key!$A$1:$C$72,3,FALSE)</f>
        <v>-87.89546</v>
      </c>
      <c r="O3772">
        <v>1</v>
      </c>
      <c r="P3772">
        <v>0</v>
      </c>
      <c r="Q3772">
        <v>0.2</v>
      </c>
      <c r="R3772">
        <v>0.1</v>
      </c>
      <c r="S3772">
        <v>6</v>
      </c>
      <c r="T3772">
        <f t="shared" si="522"/>
        <v>-1</v>
      </c>
      <c r="U3772" s="1">
        <v>42778</v>
      </c>
      <c r="V3772" s="13">
        <f t="shared" si="523"/>
        <v>42767</v>
      </c>
      <c r="W3772" s="14">
        <f t="shared" si="524"/>
        <v>42778</v>
      </c>
      <c r="X3772" s="1" t="str">
        <f t="shared" si="525"/>
        <v>Sunday</v>
      </c>
      <c r="Y3772" s="2">
        <v>0.77256944444444453</v>
      </c>
      <c r="Z3772" s="2">
        <f t="shared" si="526"/>
        <v>0.79166666666666663</v>
      </c>
      <c r="AA3772">
        <f>1</f>
        <v>1</v>
      </c>
      <c r="AB3772" s="1">
        <v>42778</v>
      </c>
      <c r="AC3772" s="13">
        <f t="shared" si="527"/>
        <v>42767</v>
      </c>
      <c r="AD3772" s="14">
        <f t="shared" si="528"/>
        <v>42778</v>
      </c>
      <c r="AE3772" s="1" t="str">
        <f t="shared" si="529"/>
        <v>Sunday</v>
      </c>
      <c r="AF3772" s="2">
        <v>0.77355324074074072</v>
      </c>
      <c r="AG3772" s="2">
        <f t="shared" si="530"/>
        <v>0.79166666666666663</v>
      </c>
      <c r="AH3772" t="s">
        <v>27</v>
      </c>
    </row>
    <row r="3773" spans="1:34" x14ac:dyDescent="0.2">
      <c r="A3773">
        <v>1017964</v>
      </c>
      <c r="B3773" t="s">
        <v>20</v>
      </c>
      <c r="C3773" t="s">
        <v>28</v>
      </c>
      <c r="D3773" t="s">
        <v>22</v>
      </c>
      <c r="E3773">
        <v>53202</v>
      </c>
      <c r="F3773" t="s">
        <v>23</v>
      </c>
      <c r="G3773" t="s">
        <v>24</v>
      </c>
      <c r="H3773">
        <v>993</v>
      </c>
      <c r="I3773" t="s">
        <v>61</v>
      </c>
      <c r="J3773">
        <f>VLOOKUP(I3773,[1]Key!$A$1:$C$72,2,FALSE)</f>
        <v>43.058619999999998</v>
      </c>
      <c r="K3773">
        <f>VLOOKUP(I3773,[1]Key!$A$1:$C$72,3,FALSE)</f>
        <v>-87.885319999999993</v>
      </c>
      <c r="L3773" t="s">
        <v>43</v>
      </c>
      <c r="M3773">
        <f>VLOOKUP(L3773,[1]Key!$A$1:$C$72,2,FALSE)</f>
        <v>43.03886</v>
      </c>
      <c r="N3773">
        <f>VLOOKUP(L3773,[1]Key!$A$1:$C$72,3,FALSE)</f>
        <v>-87.902720000000002</v>
      </c>
      <c r="O3773">
        <v>12</v>
      </c>
      <c r="P3773">
        <v>0</v>
      </c>
      <c r="Q3773">
        <v>1.8</v>
      </c>
      <c r="R3773">
        <v>1.7</v>
      </c>
      <c r="S3773">
        <v>72</v>
      </c>
      <c r="T3773">
        <f t="shared" si="522"/>
        <v>-1</v>
      </c>
      <c r="U3773" s="1">
        <v>42779</v>
      </c>
      <c r="V3773" s="13">
        <f t="shared" si="523"/>
        <v>42767</v>
      </c>
      <c r="W3773" s="14">
        <f t="shared" si="524"/>
        <v>42779</v>
      </c>
      <c r="X3773" s="1" t="str">
        <f t="shared" si="525"/>
        <v>Monday</v>
      </c>
      <c r="Y3773" s="2">
        <v>0.34265046296296298</v>
      </c>
      <c r="Z3773" s="2">
        <f t="shared" si="526"/>
        <v>0.33333333333333331</v>
      </c>
      <c r="AA3773">
        <f>1</f>
        <v>1</v>
      </c>
      <c r="AB3773" s="1">
        <v>42779</v>
      </c>
      <c r="AC3773" s="13">
        <f t="shared" si="527"/>
        <v>42767</v>
      </c>
      <c r="AD3773" s="14">
        <f t="shared" si="528"/>
        <v>42779</v>
      </c>
      <c r="AE3773" s="1" t="str">
        <f t="shared" si="529"/>
        <v>Monday</v>
      </c>
      <c r="AF3773" s="2">
        <v>0.35092592592592592</v>
      </c>
      <c r="AG3773" s="2">
        <f t="shared" si="530"/>
        <v>0.33333333333333331</v>
      </c>
      <c r="AH3773" t="s">
        <v>27</v>
      </c>
    </row>
    <row r="3774" spans="1:34" x14ac:dyDescent="0.2">
      <c r="A3774">
        <v>1489319</v>
      </c>
      <c r="B3774" t="s">
        <v>20</v>
      </c>
      <c r="C3774" t="s">
        <v>101</v>
      </c>
      <c r="D3774" t="s">
        <v>22</v>
      </c>
      <c r="E3774">
        <v>53045</v>
      </c>
      <c r="F3774" t="s">
        <v>23</v>
      </c>
      <c r="G3774" t="s">
        <v>24</v>
      </c>
      <c r="H3774">
        <v>5432</v>
      </c>
      <c r="I3774" t="s">
        <v>65</v>
      </c>
      <c r="J3774">
        <f>VLOOKUP(I3774,[1]Key!$A$1:$C$72,2,FALSE)</f>
        <v>43.060786</v>
      </c>
      <c r="K3774">
        <f>VLOOKUP(I3774,[1]Key!$A$1:$C$72,3,FALSE)</f>
        <v>-87.883825999999999</v>
      </c>
      <c r="L3774" t="s">
        <v>67</v>
      </c>
      <c r="M3774">
        <f>VLOOKUP(L3774,[1]Key!$A$1:$C$72,2,FALSE)</f>
        <v>43.074890000000003</v>
      </c>
      <c r="N3774">
        <f>VLOOKUP(L3774,[1]Key!$A$1:$C$72,3,FALSE)</f>
        <v>-87.882810000000006</v>
      </c>
      <c r="O3774">
        <v>7</v>
      </c>
      <c r="P3774">
        <v>0</v>
      </c>
      <c r="Q3774">
        <v>1.1000000000000001</v>
      </c>
      <c r="R3774">
        <v>1</v>
      </c>
      <c r="S3774">
        <v>42</v>
      </c>
      <c r="T3774">
        <f t="shared" si="522"/>
        <v>-1</v>
      </c>
      <c r="U3774" s="1">
        <v>42779</v>
      </c>
      <c r="V3774" s="13">
        <f t="shared" si="523"/>
        <v>42767</v>
      </c>
      <c r="W3774" s="14">
        <f t="shared" si="524"/>
        <v>42779</v>
      </c>
      <c r="X3774" s="1" t="str">
        <f t="shared" si="525"/>
        <v>Monday</v>
      </c>
      <c r="Y3774" s="2">
        <v>0.44004629629629632</v>
      </c>
      <c r="Z3774" s="2">
        <f t="shared" si="526"/>
        <v>0.45833333333333331</v>
      </c>
      <c r="AA3774">
        <f>1</f>
        <v>1</v>
      </c>
      <c r="AB3774" s="1">
        <v>42779</v>
      </c>
      <c r="AC3774" s="13">
        <f t="shared" si="527"/>
        <v>42767</v>
      </c>
      <c r="AD3774" s="14">
        <f t="shared" si="528"/>
        <v>42779</v>
      </c>
      <c r="AE3774" s="1" t="str">
        <f t="shared" si="529"/>
        <v>Monday</v>
      </c>
      <c r="AF3774" s="2">
        <v>0.4447800925925926</v>
      </c>
      <c r="AG3774" s="2">
        <f t="shared" si="530"/>
        <v>0.45833333333333331</v>
      </c>
      <c r="AH3774" t="s">
        <v>27</v>
      </c>
    </row>
    <row r="3775" spans="1:34" x14ac:dyDescent="0.2">
      <c r="A3775">
        <v>1508001</v>
      </c>
      <c r="B3775" t="s">
        <v>20</v>
      </c>
      <c r="C3775" t="s">
        <v>28</v>
      </c>
      <c r="D3775" t="s">
        <v>22</v>
      </c>
      <c r="E3775">
        <v>53202</v>
      </c>
      <c r="F3775" t="s">
        <v>23</v>
      </c>
      <c r="G3775" t="s">
        <v>108</v>
      </c>
      <c r="H3775">
        <v>5523</v>
      </c>
      <c r="I3775" t="s">
        <v>61</v>
      </c>
      <c r="J3775">
        <f>VLOOKUP(I3775,[1]Key!$A$1:$C$72,2,FALSE)</f>
        <v>43.058619999999998</v>
      </c>
      <c r="K3775">
        <f>VLOOKUP(I3775,[1]Key!$A$1:$C$72,3,FALSE)</f>
        <v>-87.885319999999993</v>
      </c>
      <c r="L3775" t="s">
        <v>61</v>
      </c>
      <c r="M3775">
        <f>VLOOKUP(L3775,[1]Key!$A$1:$C$72,2,FALSE)</f>
        <v>43.058619999999998</v>
      </c>
      <c r="N3775">
        <f>VLOOKUP(L3775,[1]Key!$A$1:$C$72,3,FALSE)</f>
        <v>-87.885319999999993</v>
      </c>
      <c r="O3775">
        <v>27</v>
      </c>
      <c r="P3775">
        <v>2</v>
      </c>
      <c r="Q3775">
        <v>4.0999999999999996</v>
      </c>
      <c r="R3775">
        <v>3.8</v>
      </c>
      <c r="S3775">
        <v>162</v>
      </c>
      <c r="T3775">
        <f t="shared" si="522"/>
        <v>-1</v>
      </c>
      <c r="U3775" s="1">
        <v>42783</v>
      </c>
      <c r="V3775" s="13">
        <f t="shared" si="523"/>
        <v>42767</v>
      </c>
      <c r="W3775" s="14">
        <f t="shared" si="524"/>
        <v>42783</v>
      </c>
      <c r="X3775" s="1" t="str">
        <f t="shared" si="525"/>
        <v>Friday</v>
      </c>
      <c r="Y3775" s="2">
        <v>0.48648148148148151</v>
      </c>
      <c r="Z3775" s="2">
        <f t="shared" si="526"/>
        <v>0.5</v>
      </c>
      <c r="AA3775">
        <f>1</f>
        <v>1</v>
      </c>
      <c r="AB3775" s="1">
        <v>42783</v>
      </c>
      <c r="AC3775" s="13">
        <f t="shared" si="527"/>
        <v>42767</v>
      </c>
      <c r="AD3775" s="14">
        <f t="shared" si="528"/>
        <v>42783</v>
      </c>
      <c r="AE3775" s="1" t="str">
        <f t="shared" si="529"/>
        <v>Friday</v>
      </c>
      <c r="AF3775" s="2">
        <v>0.50509259259259254</v>
      </c>
      <c r="AG3775" s="2">
        <f t="shared" si="530"/>
        <v>0.5</v>
      </c>
      <c r="AH3775" t="s">
        <v>35</v>
      </c>
    </row>
    <row r="3776" spans="1:34" x14ac:dyDescent="0.2">
      <c r="A3776">
        <v>1466945</v>
      </c>
      <c r="B3776" t="s">
        <v>20</v>
      </c>
      <c r="C3776" t="s">
        <v>28</v>
      </c>
      <c r="D3776" t="s">
        <v>22</v>
      </c>
      <c r="E3776">
        <v>53211</v>
      </c>
      <c r="F3776" t="s">
        <v>23</v>
      </c>
      <c r="G3776" t="s">
        <v>24</v>
      </c>
      <c r="H3776">
        <v>315</v>
      </c>
      <c r="I3776" t="s">
        <v>67</v>
      </c>
      <c r="J3776">
        <f>VLOOKUP(I3776,[1]Key!$A$1:$C$72,2,FALSE)</f>
        <v>43.074890000000003</v>
      </c>
      <c r="K3776">
        <f>VLOOKUP(I3776,[1]Key!$A$1:$C$72,3,FALSE)</f>
        <v>-87.882810000000006</v>
      </c>
      <c r="L3776" t="s">
        <v>93</v>
      </c>
      <c r="M3776">
        <f>VLOOKUP(L3776,[1]Key!$A$1:$C$72,2,FALSE)</f>
        <v>43.069021999999997</v>
      </c>
      <c r="N3776">
        <f>VLOOKUP(L3776,[1]Key!$A$1:$C$72,3,FALSE)</f>
        <v>-87.887940999999998</v>
      </c>
      <c r="O3776">
        <v>9</v>
      </c>
      <c r="P3776">
        <v>0</v>
      </c>
      <c r="Q3776">
        <v>1.4</v>
      </c>
      <c r="R3776">
        <v>1.3</v>
      </c>
      <c r="S3776">
        <v>54</v>
      </c>
      <c r="T3776">
        <f t="shared" si="522"/>
        <v>-1</v>
      </c>
      <c r="U3776" s="1">
        <v>42783</v>
      </c>
      <c r="V3776" s="13">
        <f t="shared" si="523"/>
        <v>42767</v>
      </c>
      <c r="W3776" s="14">
        <f t="shared" si="524"/>
        <v>42783</v>
      </c>
      <c r="X3776" s="1" t="str">
        <f t="shared" si="525"/>
        <v>Friday</v>
      </c>
      <c r="Y3776" s="2">
        <v>0.49328703703703702</v>
      </c>
      <c r="Z3776" s="2">
        <f t="shared" si="526"/>
        <v>0.5</v>
      </c>
      <c r="AA3776">
        <f>1</f>
        <v>1</v>
      </c>
      <c r="AB3776" s="1">
        <v>42783</v>
      </c>
      <c r="AC3776" s="13">
        <f t="shared" si="527"/>
        <v>42767</v>
      </c>
      <c r="AD3776" s="14">
        <f t="shared" si="528"/>
        <v>42783</v>
      </c>
      <c r="AE3776" s="1" t="str">
        <f t="shared" si="529"/>
        <v>Friday</v>
      </c>
      <c r="AF3776" s="2">
        <v>0.49949074074074074</v>
      </c>
      <c r="AG3776" s="2">
        <f t="shared" si="530"/>
        <v>0.5</v>
      </c>
      <c r="AH3776" t="s">
        <v>27</v>
      </c>
    </row>
    <row r="3777" spans="1:34" x14ac:dyDescent="0.2">
      <c r="A3777">
        <v>1378810</v>
      </c>
      <c r="B3777" t="s">
        <v>20</v>
      </c>
      <c r="C3777" t="s">
        <v>100</v>
      </c>
      <c r="D3777" t="s">
        <v>22</v>
      </c>
      <c r="E3777">
        <v>53211</v>
      </c>
      <c r="F3777" t="s">
        <v>23</v>
      </c>
      <c r="G3777" t="s">
        <v>24</v>
      </c>
      <c r="H3777">
        <v>88</v>
      </c>
      <c r="I3777" t="s">
        <v>61</v>
      </c>
      <c r="J3777">
        <f>VLOOKUP(I3777,[1]Key!$A$1:$C$72,2,FALSE)</f>
        <v>43.058619999999998</v>
      </c>
      <c r="K3777">
        <f>VLOOKUP(I3777,[1]Key!$A$1:$C$72,3,FALSE)</f>
        <v>-87.885319999999993</v>
      </c>
      <c r="L3777" t="s">
        <v>60</v>
      </c>
      <c r="M3777">
        <f>VLOOKUP(L3777,[1]Key!$A$1:$C$72,2,FALSE)</f>
        <v>43.066893999999998</v>
      </c>
      <c r="N3777">
        <f>VLOOKUP(L3777,[1]Key!$A$1:$C$72,3,FALSE)</f>
        <v>-87.877936000000005</v>
      </c>
      <c r="O3777">
        <v>6</v>
      </c>
      <c r="P3777">
        <v>0</v>
      </c>
      <c r="Q3777">
        <v>0.9</v>
      </c>
      <c r="R3777">
        <v>0.9</v>
      </c>
      <c r="S3777">
        <v>36</v>
      </c>
      <c r="T3777">
        <f t="shared" si="522"/>
        <v>-1</v>
      </c>
      <c r="U3777" s="1">
        <v>42783</v>
      </c>
      <c r="V3777" s="13">
        <f t="shared" si="523"/>
        <v>42767</v>
      </c>
      <c r="W3777" s="14">
        <f t="shared" si="524"/>
        <v>42783</v>
      </c>
      <c r="X3777" s="1" t="str">
        <f t="shared" si="525"/>
        <v>Friday</v>
      </c>
      <c r="Y3777" s="2">
        <v>0.53629629629629627</v>
      </c>
      <c r="Z3777" s="2">
        <f t="shared" si="526"/>
        <v>0.54166666666666663</v>
      </c>
      <c r="AA3777">
        <f>1</f>
        <v>1</v>
      </c>
      <c r="AB3777" s="1">
        <v>42783</v>
      </c>
      <c r="AC3777" s="13">
        <f t="shared" si="527"/>
        <v>42767</v>
      </c>
      <c r="AD3777" s="14">
        <f t="shared" si="528"/>
        <v>42783</v>
      </c>
      <c r="AE3777" s="1" t="str">
        <f t="shared" si="529"/>
        <v>Friday</v>
      </c>
      <c r="AF3777" s="2">
        <v>0.54028935185185178</v>
      </c>
      <c r="AG3777" s="2">
        <f t="shared" si="530"/>
        <v>0.54166666666666663</v>
      </c>
      <c r="AH3777" t="s">
        <v>27</v>
      </c>
    </row>
    <row r="3778" spans="1:34" x14ac:dyDescent="0.2">
      <c r="A3778">
        <v>1509506</v>
      </c>
      <c r="B3778" t="s">
        <v>20</v>
      </c>
      <c r="C3778" t="s">
        <v>145</v>
      </c>
      <c r="D3778" t="s">
        <v>22</v>
      </c>
      <c r="E3778">
        <v>53202</v>
      </c>
      <c r="F3778" t="s">
        <v>23</v>
      </c>
      <c r="G3778" t="s">
        <v>108</v>
      </c>
      <c r="H3778">
        <v>11113</v>
      </c>
      <c r="I3778" t="s">
        <v>44</v>
      </c>
      <c r="J3778">
        <f>VLOOKUP(I3778,[1]Key!$A$1:$C$72,2,FALSE)</f>
        <v>43.045712999999999</v>
      </c>
      <c r="K3778">
        <f>VLOOKUP(I3778,[1]Key!$A$1:$C$72,3,FALSE)</f>
        <v>-87.899756999999994</v>
      </c>
      <c r="L3778" t="s">
        <v>33</v>
      </c>
      <c r="M3778">
        <f>VLOOKUP(L3778,[1]Key!$A$1:$C$72,2,FALSE)</f>
        <v>43.034619999999997</v>
      </c>
      <c r="N3778">
        <f>VLOOKUP(L3778,[1]Key!$A$1:$C$72,3,FALSE)</f>
        <v>-87.917500000000004</v>
      </c>
      <c r="O3778">
        <v>28</v>
      </c>
      <c r="P3778">
        <v>2</v>
      </c>
      <c r="Q3778">
        <v>4.2</v>
      </c>
      <c r="R3778">
        <v>4</v>
      </c>
      <c r="S3778">
        <v>168</v>
      </c>
      <c r="T3778">
        <f t="shared" ref="T3778:T3841" si="531">-1</f>
        <v>-1</v>
      </c>
      <c r="U3778" s="1">
        <v>42783</v>
      </c>
      <c r="V3778" s="13">
        <f t="shared" ref="V3778:V3841" si="532">DATE(YEAR(U3778), MONTH(U3778), 1)</f>
        <v>42767</v>
      </c>
      <c r="W3778" s="14">
        <f t="shared" ref="W3778:W3841" si="533">U3778</f>
        <v>42783</v>
      </c>
      <c r="X3778" s="1" t="str">
        <f t="shared" ref="X3778:X3841" si="534">TEXT(W3778,"dddd")</f>
        <v>Friday</v>
      </c>
      <c r="Y3778" s="2">
        <v>0.58535879629629628</v>
      </c>
      <c r="Z3778" s="2">
        <f t="shared" ref="Z3778:Z3841" si="535">MROUND(Y3778, "1:00")</f>
        <v>0.58333333333333326</v>
      </c>
      <c r="AA3778">
        <f>1</f>
        <v>1</v>
      </c>
      <c r="AB3778" s="1">
        <v>42783</v>
      </c>
      <c r="AC3778" s="13">
        <f t="shared" ref="AC3778:AC3841" si="536">DATE(YEAR(AB3778), MONTH(AB3778), 1)</f>
        <v>42767</v>
      </c>
      <c r="AD3778" s="14">
        <f t="shared" ref="AD3778:AD3841" si="537">AB3778</f>
        <v>42783</v>
      </c>
      <c r="AE3778" s="1" t="str">
        <f t="shared" ref="AE3778:AE3841" si="538">TEXT(AD3778,"dddd")</f>
        <v>Friday</v>
      </c>
      <c r="AF3778" s="2">
        <v>0.60447916666666668</v>
      </c>
      <c r="AG3778" s="2">
        <f t="shared" ref="AG3778:AG3841" si="539">MROUND(AF3778, "1:00")</f>
        <v>0.625</v>
      </c>
      <c r="AH3778" t="s">
        <v>27</v>
      </c>
    </row>
    <row r="3779" spans="1:34" x14ac:dyDescent="0.2">
      <c r="A3779">
        <v>1400126</v>
      </c>
      <c r="B3779" t="s">
        <v>20</v>
      </c>
      <c r="C3779" t="s">
        <v>28</v>
      </c>
      <c r="D3779" t="s">
        <v>22</v>
      </c>
      <c r="E3779">
        <v>53211</v>
      </c>
      <c r="F3779" t="s">
        <v>23</v>
      </c>
      <c r="G3779" t="s">
        <v>24</v>
      </c>
      <c r="H3779">
        <v>88</v>
      </c>
      <c r="I3779" t="s">
        <v>60</v>
      </c>
      <c r="J3779">
        <f>VLOOKUP(I3779,[1]Key!$A$1:$C$72,2,FALSE)</f>
        <v>43.066893999999998</v>
      </c>
      <c r="K3779">
        <f>VLOOKUP(I3779,[1]Key!$A$1:$C$72,3,FALSE)</f>
        <v>-87.877936000000005</v>
      </c>
      <c r="L3779" t="s">
        <v>81</v>
      </c>
      <c r="M3779">
        <f>VLOOKUP(L3779,[1]Key!$A$1:$C$72,2,FALSE)</f>
        <v>43.06033</v>
      </c>
      <c r="N3779">
        <f>VLOOKUP(L3779,[1]Key!$A$1:$C$72,3,FALSE)</f>
        <v>-87.89546</v>
      </c>
      <c r="O3779">
        <v>8</v>
      </c>
      <c r="P3779">
        <v>0</v>
      </c>
      <c r="Q3779">
        <v>1.2</v>
      </c>
      <c r="R3779">
        <v>1.1000000000000001</v>
      </c>
      <c r="S3779">
        <v>48</v>
      </c>
      <c r="T3779">
        <f t="shared" si="531"/>
        <v>-1</v>
      </c>
      <c r="U3779" s="1">
        <v>42783</v>
      </c>
      <c r="V3779" s="13">
        <f t="shared" si="532"/>
        <v>42767</v>
      </c>
      <c r="W3779" s="14">
        <f t="shared" si="533"/>
        <v>42783</v>
      </c>
      <c r="X3779" s="1" t="str">
        <f t="shared" si="534"/>
        <v>Friday</v>
      </c>
      <c r="Y3779" s="2">
        <v>0.6546643518518519</v>
      </c>
      <c r="Z3779" s="2">
        <f t="shared" si="535"/>
        <v>0.66666666666666663</v>
      </c>
      <c r="AA3779">
        <f>1</f>
        <v>1</v>
      </c>
      <c r="AB3779" s="1">
        <v>42783</v>
      </c>
      <c r="AC3779" s="13">
        <f t="shared" si="536"/>
        <v>42767</v>
      </c>
      <c r="AD3779" s="14">
        <f t="shared" si="537"/>
        <v>42783</v>
      </c>
      <c r="AE3779" s="1" t="str">
        <f t="shared" si="538"/>
        <v>Friday</v>
      </c>
      <c r="AF3779" s="2">
        <v>0.66002314814814811</v>
      </c>
      <c r="AG3779" s="2">
        <f t="shared" si="539"/>
        <v>0.66666666666666663</v>
      </c>
      <c r="AH3779" t="s">
        <v>27</v>
      </c>
    </row>
    <row r="3780" spans="1:34" x14ac:dyDescent="0.2">
      <c r="A3780">
        <v>1360098</v>
      </c>
      <c r="B3780" t="s">
        <v>20</v>
      </c>
      <c r="C3780" t="s">
        <v>118</v>
      </c>
      <c r="D3780" t="s">
        <v>46</v>
      </c>
      <c r="E3780">
        <v>61103</v>
      </c>
      <c r="F3780" t="s">
        <v>23</v>
      </c>
      <c r="G3780" t="s">
        <v>108</v>
      </c>
      <c r="H3780">
        <v>5577</v>
      </c>
      <c r="I3780" t="s">
        <v>63</v>
      </c>
      <c r="J3780">
        <f>VLOOKUP(I3780,[1]Key!$A$1:$C$72,2,FALSE)</f>
        <v>43.078530000000001</v>
      </c>
      <c r="K3780">
        <f>VLOOKUP(I3780,[1]Key!$A$1:$C$72,3,FALSE)</f>
        <v>-87.882620000000003</v>
      </c>
      <c r="L3780" t="s">
        <v>63</v>
      </c>
      <c r="M3780">
        <f>VLOOKUP(L3780,[1]Key!$A$1:$C$72,2,FALSE)</f>
        <v>43.078530000000001</v>
      </c>
      <c r="N3780">
        <f>VLOOKUP(L3780,[1]Key!$A$1:$C$72,3,FALSE)</f>
        <v>-87.882620000000003</v>
      </c>
      <c r="O3780">
        <v>33</v>
      </c>
      <c r="P3780">
        <v>2</v>
      </c>
      <c r="Q3780">
        <v>5</v>
      </c>
      <c r="R3780">
        <v>4.7</v>
      </c>
      <c r="S3780">
        <v>198</v>
      </c>
      <c r="T3780">
        <f t="shared" si="531"/>
        <v>-1</v>
      </c>
      <c r="U3780" s="1">
        <v>42783</v>
      </c>
      <c r="V3780" s="13">
        <f t="shared" si="532"/>
        <v>42767</v>
      </c>
      <c r="W3780" s="14">
        <f t="shared" si="533"/>
        <v>42783</v>
      </c>
      <c r="X3780" s="1" t="str">
        <f t="shared" si="534"/>
        <v>Friday</v>
      </c>
      <c r="Y3780" s="2">
        <v>0.75701388888888888</v>
      </c>
      <c r="Z3780" s="2">
        <f t="shared" si="535"/>
        <v>0.75</v>
      </c>
      <c r="AA3780">
        <f>1</f>
        <v>1</v>
      </c>
      <c r="AB3780" s="1">
        <v>42783</v>
      </c>
      <c r="AC3780" s="13">
        <f t="shared" si="536"/>
        <v>42767</v>
      </c>
      <c r="AD3780" s="14">
        <f t="shared" si="537"/>
        <v>42783</v>
      </c>
      <c r="AE3780" s="1" t="str">
        <f t="shared" si="538"/>
        <v>Friday</v>
      </c>
      <c r="AF3780" s="2">
        <v>0.78046296296296302</v>
      </c>
      <c r="AG3780" s="2">
        <f t="shared" si="539"/>
        <v>0.79166666666666663</v>
      </c>
      <c r="AH3780" t="s">
        <v>35</v>
      </c>
    </row>
    <row r="3781" spans="1:34" x14ac:dyDescent="0.2">
      <c r="A3781">
        <v>983927</v>
      </c>
      <c r="B3781" t="s">
        <v>20</v>
      </c>
      <c r="C3781" t="s">
        <v>28</v>
      </c>
      <c r="D3781" t="s">
        <v>22</v>
      </c>
      <c r="E3781">
        <v>53211</v>
      </c>
      <c r="F3781" t="s">
        <v>23</v>
      </c>
      <c r="G3781" t="s">
        <v>24</v>
      </c>
      <c r="H3781">
        <v>11135</v>
      </c>
      <c r="I3781" t="s">
        <v>60</v>
      </c>
      <c r="J3781">
        <f>VLOOKUP(I3781,[1]Key!$A$1:$C$72,2,FALSE)</f>
        <v>43.066893999999998</v>
      </c>
      <c r="K3781">
        <f>VLOOKUP(I3781,[1]Key!$A$1:$C$72,3,FALSE)</f>
        <v>-87.877936000000005</v>
      </c>
      <c r="L3781" t="s">
        <v>67</v>
      </c>
      <c r="M3781">
        <f>VLOOKUP(L3781,[1]Key!$A$1:$C$72,2,FALSE)</f>
        <v>43.074890000000003</v>
      </c>
      <c r="N3781">
        <f>VLOOKUP(L3781,[1]Key!$A$1:$C$72,3,FALSE)</f>
        <v>-87.882810000000006</v>
      </c>
      <c r="O3781">
        <v>5</v>
      </c>
      <c r="P3781">
        <v>0</v>
      </c>
      <c r="Q3781">
        <v>0.8</v>
      </c>
      <c r="R3781">
        <v>0.7</v>
      </c>
      <c r="S3781">
        <v>30</v>
      </c>
      <c r="T3781">
        <f t="shared" si="531"/>
        <v>-1</v>
      </c>
      <c r="U3781" s="1">
        <v>42783</v>
      </c>
      <c r="V3781" s="13">
        <f t="shared" si="532"/>
        <v>42767</v>
      </c>
      <c r="W3781" s="14">
        <f t="shared" si="533"/>
        <v>42783</v>
      </c>
      <c r="X3781" s="1" t="str">
        <f t="shared" si="534"/>
        <v>Friday</v>
      </c>
      <c r="Y3781" s="2">
        <v>0.87236111111111114</v>
      </c>
      <c r="Z3781" s="2">
        <f t="shared" si="535"/>
        <v>0.875</v>
      </c>
      <c r="AA3781">
        <f>1</f>
        <v>1</v>
      </c>
      <c r="AB3781" s="1">
        <v>42783</v>
      </c>
      <c r="AC3781" s="13">
        <f t="shared" si="536"/>
        <v>42767</v>
      </c>
      <c r="AD3781" s="14">
        <f t="shared" si="537"/>
        <v>42783</v>
      </c>
      <c r="AE3781" s="1" t="str">
        <f t="shared" si="538"/>
        <v>Friday</v>
      </c>
      <c r="AF3781" s="2">
        <v>0.87584490740740739</v>
      </c>
      <c r="AG3781" s="2">
        <f t="shared" si="539"/>
        <v>0.875</v>
      </c>
      <c r="AH3781" t="s">
        <v>27</v>
      </c>
    </row>
    <row r="3782" spans="1:34" x14ac:dyDescent="0.2">
      <c r="A3782">
        <v>1494109</v>
      </c>
      <c r="B3782" t="s">
        <v>20</v>
      </c>
      <c r="C3782" t="s">
        <v>28</v>
      </c>
      <c r="D3782" t="s">
        <v>22</v>
      </c>
      <c r="E3782">
        <v>53233</v>
      </c>
      <c r="F3782" t="s">
        <v>23</v>
      </c>
      <c r="G3782" t="s">
        <v>24</v>
      </c>
      <c r="H3782">
        <v>11146</v>
      </c>
      <c r="I3782" t="s">
        <v>31</v>
      </c>
      <c r="J3782">
        <f>VLOOKUP(I3782,[1]Key!$A$1:$C$72,2,FALSE)</f>
        <v>43.03519</v>
      </c>
      <c r="K3782">
        <f>VLOOKUP(I3782,[1]Key!$A$1:$C$72,3,FALSE)</f>
        <v>-87.907390000000007</v>
      </c>
      <c r="L3782" t="s">
        <v>73</v>
      </c>
      <c r="M3782">
        <f>VLOOKUP(L3782,[1]Key!$A$1:$C$72,2,FALSE)</f>
        <v>43.040349999999997</v>
      </c>
      <c r="N3782">
        <f>VLOOKUP(L3782,[1]Key!$A$1:$C$72,3,FALSE)</f>
        <v>-87.920760000000001</v>
      </c>
      <c r="O3782">
        <v>10</v>
      </c>
      <c r="P3782">
        <v>0</v>
      </c>
      <c r="Q3782">
        <v>1.5</v>
      </c>
      <c r="R3782">
        <v>1.4</v>
      </c>
      <c r="S3782">
        <v>60</v>
      </c>
      <c r="T3782">
        <f t="shared" si="531"/>
        <v>-1</v>
      </c>
      <c r="U3782" s="1">
        <v>42783</v>
      </c>
      <c r="V3782" s="13">
        <f t="shared" si="532"/>
        <v>42767</v>
      </c>
      <c r="W3782" s="14">
        <f t="shared" si="533"/>
        <v>42783</v>
      </c>
      <c r="X3782" s="1" t="str">
        <f t="shared" si="534"/>
        <v>Friday</v>
      </c>
      <c r="Y3782" s="2">
        <v>0.94883101851851848</v>
      </c>
      <c r="Z3782" s="2">
        <f t="shared" si="535"/>
        <v>0.95833333333333326</v>
      </c>
      <c r="AA3782">
        <f>1</f>
        <v>1</v>
      </c>
      <c r="AB3782" s="1">
        <v>42783</v>
      </c>
      <c r="AC3782" s="13">
        <f t="shared" si="536"/>
        <v>42767</v>
      </c>
      <c r="AD3782" s="14">
        <f t="shared" si="537"/>
        <v>42783</v>
      </c>
      <c r="AE3782" s="1" t="str">
        <f t="shared" si="538"/>
        <v>Friday</v>
      </c>
      <c r="AF3782" s="2">
        <v>0.95614583333333336</v>
      </c>
      <c r="AG3782" s="2">
        <f t="shared" si="539"/>
        <v>0.95833333333333326</v>
      </c>
      <c r="AH3782" t="s">
        <v>27</v>
      </c>
    </row>
    <row r="3783" spans="1:34" x14ac:dyDescent="0.2">
      <c r="A3783">
        <v>558783</v>
      </c>
      <c r="B3783" t="s">
        <v>20</v>
      </c>
      <c r="C3783" t="s">
        <v>42</v>
      </c>
      <c r="D3783" t="s">
        <v>22</v>
      </c>
      <c r="E3783">
        <v>53066</v>
      </c>
      <c r="F3783" t="s">
        <v>23</v>
      </c>
      <c r="G3783" t="s">
        <v>24</v>
      </c>
      <c r="H3783">
        <v>5474</v>
      </c>
      <c r="I3783" t="s">
        <v>33</v>
      </c>
      <c r="J3783">
        <f>VLOOKUP(I3783,[1]Key!$A$1:$C$72,2,FALSE)</f>
        <v>43.034619999999997</v>
      </c>
      <c r="K3783">
        <f>VLOOKUP(I3783,[1]Key!$A$1:$C$72,3,FALSE)</f>
        <v>-87.917500000000004</v>
      </c>
      <c r="L3783" t="s">
        <v>43</v>
      </c>
      <c r="M3783">
        <f>VLOOKUP(L3783,[1]Key!$A$1:$C$72,2,FALSE)</f>
        <v>43.03886</v>
      </c>
      <c r="N3783">
        <f>VLOOKUP(L3783,[1]Key!$A$1:$C$72,3,FALSE)</f>
        <v>-87.902720000000002</v>
      </c>
      <c r="O3783">
        <v>7</v>
      </c>
      <c r="P3783">
        <v>0</v>
      </c>
      <c r="Q3783">
        <v>1.1000000000000001</v>
      </c>
      <c r="R3783">
        <v>1</v>
      </c>
      <c r="S3783">
        <v>42</v>
      </c>
      <c r="T3783">
        <f t="shared" si="531"/>
        <v>-1</v>
      </c>
      <c r="U3783" s="1">
        <v>42784</v>
      </c>
      <c r="V3783" s="13">
        <f t="shared" si="532"/>
        <v>42767</v>
      </c>
      <c r="W3783" s="14">
        <f t="shared" si="533"/>
        <v>42784</v>
      </c>
      <c r="X3783" s="1" t="str">
        <f t="shared" si="534"/>
        <v>Saturday</v>
      </c>
      <c r="Y3783" s="2">
        <v>0.37805555555555559</v>
      </c>
      <c r="Z3783" s="2">
        <f t="shared" si="535"/>
        <v>0.375</v>
      </c>
      <c r="AA3783">
        <f>1</f>
        <v>1</v>
      </c>
      <c r="AB3783" s="1">
        <v>42784</v>
      </c>
      <c r="AC3783" s="13">
        <f t="shared" si="536"/>
        <v>42767</v>
      </c>
      <c r="AD3783" s="14">
        <f t="shared" si="537"/>
        <v>42784</v>
      </c>
      <c r="AE3783" s="1" t="str">
        <f t="shared" si="538"/>
        <v>Saturday</v>
      </c>
      <c r="AF3783" s="2">
        <v>0.38310185185185186</v>
      </c>
      <c r="AG3783" s="2">
        <f t="shared" si="539"/>
        <v>0.375</v>
      </c>
      <c r="AH3783" t="s">
        <v>27</v>
      </c>
    </row>
    <row r="3784" spans="1:34" x14ac:dyDescent="0.2">
      <c r="A3784">
        <v>1384165</v>
      </c>
      <c r="B3784" t="s">
        <v>20</v>
      </c>
      <c r="C3784" t="s">
        <v>138</v>
      </c>
      <c r="D3784" t="s">
        <v>22</v>
      </c>
      <c r="E3784">
        <v>54942</v>
      </c>
      <c r="F3784" t="s">
        <v>23</v>
      </c>
      <c r="G3784" t="s">
        <v>24</v>
      </c>
      <c r="H3784">
        <v>11051</v>
      </c>
      <c r="I3784" t="s">
        <v>67</v>
      </c>
      <c r="J3784">
        <f>VLOOKUP(I3784,[1]Key!$A$1:$C$72,2,FALSE)</f>
        <v>43.074890000000003</v>
      </c>
      <c r="K3784">
        <f>VLOOKUP(I3784,[1]Key!$A$1:$C$72,3,FALSE)</f>
        <v>-87.882810000000006</v>
      </c>
      <c r="L3784" t="s">
        <v>65</v>
      </c>
      <c r="M3784">
        <f>VLOOKUP(L3784,[1]Key!$A$1:$C$72,2,FALSE)</f>
        <v>43.060786</v>
      </c>
      <c r="N3784">
        <f>VLOOKUP(L3784,[1]Key!$A$1:$C$72,3,FALSE)</f>
        <v>-87.883825999999999</v>
      </c>
      <c r="O3784">
        <v>9</v>
      </c>
      <c r="P3784">
        <v>0</v>
      </c>
      <c r="Q3784">
        <v>1.4</v>
      </c>
      <c r="R3784">
        <v>1.3</v>
      </c>
      <c r="S3784">
        <v>54</v>
      </c>
      <c r="T3784">
        <f t="shared" si="531"/>
        <v>-1</v>
      </c>
      <c r="U3784" s="1">
        <v>42784</v>
      </c>
      <c r="V3784" s="13">
        <f t="shared" si="532"/>
        <v>42767</v>
      </c>
      <c r="W3784" s="14">
        <f t="shared" si="533"/>
        <v>42784</v>
      </c>
      <c r="X3784" s="1" t="str">
        <f t="shared" si="534"/>
        <v>Saturday</v>
      </c>
      <c r="Y3784" s="2">
        <v>0.44903935185185184</v>
      </c>
      <c r="Z3784" s="2">
        <f t="shared" si="535"/>
        <v>0.45833333333333331</v>
      </c>
      <c r="AA3784">
        <f>1</f>
        <v>1</v>
      </c>
      <c r="AB3784" s="1">
        <v>42784</v>
      </c>
      <c r="AC3784" s="13">
        <f t="shared" si="536"/>
        <v>42767</v>
      </c>
      <c r="AD3784" s="14">
        <f t="shared" si="537"/>
        <v>42784</v>
      </c>
      <c r="AE3784" s="1" t="str">
        <f t="shared" si="538"/>
        <v>Saturday</v>
      </c>
      <c r="AF3784" s="2">
        <v>0.45535879629629633</v>
      </c>
      <c r="AG3784" s="2">
        <f t="shared" si="539"/>
        <v>0.45833333333333331</v>
      </c>
      <c r="AH3784" t="s">
        <v>27</v>
      </c>
    </row>
    <row r="3785" spans="1:34" x14ac:dyDescent="0.2">
      <c r="A3785">
        <v>1384165</v>
      </c>
      <c r="B3785" t="s">
        <v>20</v>
      </c>
      <c r="C3785" t="s">
        <v>138</v>
      </c>
      <c r="D3785" t="s">
        <v>22</v>
      </c>
      <c r="E3785">
        <v>54942</v>
      </c>
      <c r="F3785" t="s">
        <v>23</v>
      </c>
      <c r="G3785" t="s">
        <v>24</v>
      </c>
      <c r="H3785">
        <v>5468</v>
      </c>
      <c r="I3785" t="s">
        <v>65</v>
      </c>
      <c r="J3785">
        <f>VLOOKUP(I3785,[1]Key!$A$1:$C$72,2,FALSE)</f>
        <v>43.060786</v>
      </c>
      <c r="K3785">
        <f>VLOOKUP(I3785,[1]Key!$A$1:$C$72,3,FALSE)</f>
        <v>-87.883825999999999</v>
      </c>
      <c r="L3785" t="s">
        <v>72</v>
      </c>
      <c r="M3785">
        <f>VLOOKUP(L3785,[1]Key!$A$1:$C$72,2,FALSE)</f>
        <v>43.02948</v>
      </c>
      <c r="N3785">
        <f>VLOOKUP(L3785,[1]Key!$A$1:$C$72,3,FALSE)</f>
        <v>-87.912819999999996</v>
      </c>
      <c r="O3785">
        <v>25</v>
      </c>
      <c r="P3785">
        <v>0</v>
      </c>
      <c r="Q3785">
        <v>3.8</v>
      </c>
      <c r="R3785">
        <v>3.6</v>
      </c>
      <c r="S3785">
        <v>150</v>
      </c>
      <c r="T3785">
        <f t="shared" si="531"/>
        <v>-1</v>
      </c>
      <c r="U3785" s="1">
        <v>42784</v>
      </c>
      <c r="V3785" s="13">
        <f t="shared" si="532"/>
        <v>42767</v>
      </c>
      <c r="W3785" s="14">
        <f t="shared" si="533"/>
        <v>42784</v>
      </c>
      <c r="X3785" s="1" t="str">
        <f t="shared" si="534"/>
        <v>Saturday</v>
      </c>
      <c r="Y3785" s="2">
        <v>0.45554398148148145</v>
      </c>
      <c r="Z3785" s="2">
        <f t="shared" si="535"/>
        <v>0.45833333333333331</v>
      </c>
      <c r="AA3785">
        <f>1</f>
        <v>1</v>
      </c>
      <c r="AB3785" s="1">
        <v>42784</v>
      </c>
      <c r="AC3785" s="13">
        <f t="shared" si="536"/>
        <v>42767</v>
      </c>
      <c r="AD3785" s="14">
        <f t="shared" si="537"/>
        <v>42784</v>
      </c>
      <c r="AE3785" s="1" t="str">
        <f t="shared" si="538"/>
        <v>Saturday</v>
      </c>
      <c r="AF3785" s="2">
        <v>0.47270833333333334</v>
      </c>
      <c r="AG3785" s="2">
        <f t="shared" si="539"/>
        <v>0.45833333333333331</v>
      </c>
      <c r="AH3785" t="s">
        <v>27</v>
      </c>
    </row>
    <row r="3786" spans="1:34" x14ac:dyDescent="0.2">
      <c r="A3786">
        <v>1408049</v>
      </c>
      <c r="B3786" t="s">
        <v>20</v>
      </c>
      <c r="C3786" t="s">
        <v>28</v>
      </c>
      <c r="D3786" t="s">
        <v>22</v>
      </c>
      <c r="E3786">
        <v>53202</v>
      </c>
      <c r="F3786" t="s">
        <v>23</v>
      </c>
      <c r="G3786" t="s">
        <v>24</v>
      </c>
      <c r="H3786">
        <v>11147</v>
      </c>
      <c r="I3786" t="s">
        <v>40</v>
      </c>
      <c r="J3786">
        <f>VLOOKUP(I3786,[1]Key!$A$1:$C$72,2,FALSE)</f>
        <v>43.031480000000002</v>
      </c>
      <c r="K3786">
        <f>VLOOKUP(I3786,[1]Key!$A$1:$C$72,3,FALSE)</f>
        <v>-87.908169999999998</v>
      </c>
      <c r="L3786" t="s">
        <v>34</v>
      </c>
      <c r="M3786">
        <f>VLOOKUP(L3786,[1]Key!$A$1:$C$72,2,FALSE)</f>
        <v>43.036900000000003</v>
      </c>
      <c r="N3786">
        <f>VLOOKUP(L3786,[1]Key!$A$1:$C$72,3,FALSE)</f>
        <v>-87.89667</v>
      </c>
      <c r="O3786">
        <v>8</v>
      </c>
      <c r="P3786">
        <v>0</v>
      </c>
      <c r="Q3786">
        <v>1.2</v>
      </c>
      <c r="R3786">
        <v>1.1000000000000001</v>
      </c>
      <c r="S3786">
        <v>48</v>
      </c>
      <c r="T3786">
        <f t="shared" si="531"/>
        <v>-1</v>
      </c>
      <c r="U3786" s="1">
        <v>42784</v>
      </c>
      <c r="V3786" s="13">
        <f t="shared" si="532"/>
        <v>42767</v>
      </c>
      <c r="W3786" s="14">
        <f t="shared" si="533"/>
        <v>42784</v>
      </c>
      <c r="X3786" s="1" t="str">
        <f t="shared" si="534"/>
        <v>Saturday</v>
      </c>
      <c r="Y3786" s="2">
        <v>0.45789351851851851</v>
      </c>
      <c r="Z3786" s="2">
        <f t="shared" si="535"/>
        <v>0.45833333333333331</v>
      </c>
      <c r="AA3786">
        <f>1</f>
        <v>1</v>
      </c>
      <c r="AB3786" s="1">
        <v>42784</v>
      </c>
      <c r="AC3786" s="13">
        <f t="shared" si="536"/>
        <v>42767</v>
      </c>
      <c r="AD3786" s="14">
        <f t="shared" si="537"/>
        <v>42784</v>
      </c>
      <c r="AE3786" s="1" t="str">
        <f t="shared" si="538"/>
        <v>Saturday</v>
      </c>
      <c r="AF3786" s="2">
        <v>0.46331018518518513</v>
      </c>
      <c r="AG3786" s="2">
        <f t="shared" si="539"/>
        <v>0.45833333333333331</v>
      </c>
      <c r="AH3786" t="s">
        <v>27</v>
      </c>
    </row>
    <row r="3787" spans="1:34" x14ac:dyDescent="0.2">
      <c r="A3787">
        <v>1151630</v>
      </c>
      <c r="B3787" t="s">
        <v>20</v>
      </c>
      <c r="C3787" t="s">
        <v>28</v>
      </c>
      <c r="D3787" t="s">
        <v>22</v>
      </c>
      <c r="E3787">
        <v>53202</v>
      </c>
      <c r="F3787" t="s">
        <v>23</v>
      </c>
      <c r="G3787" t="s">
        <v>97</v>
      </c>
      <c r="H3787">
        <v>11107</v>
      </c>
      <c r="I3787" t="s">
        <v>66</v>
      </c>
      <c r="J3787">
        <f>VLOOKUP(I3787,[1]Key!$A$1:$C$72,2,FALSE)</f>
        <v>43.060155999999999</v>
      </c>
      <c r="K3787">
        <f>VLOOKUP(I3787,[1]Key!$A$1:$C$72,3,FALSE)</f>
        <v>-87.881258000000003</v>
      </c>
      <c r="L3787" t="s">
        <v>61</v>
      </c>
      <c r="M3787">
        <f>VLOOKUP(L3787,[1]Key!$A$1:$C$72,2,FALSE)</f>
        <v>43.058619999999998</v>
      </c>
      <c r="N3787">
        <f>VLOOKUP(L3787,[1]Key!$A$1:$C$72,3,FALSE)</f>
        <v>-87.885319999999993</v>
      </c>
      <c r="O3787">
        <v>88</v>
      </c>
      <c r="P3787">
        <v>3</v>
      </c>
      <c r="Q3787">
        <v>13.2</v>
      </c>
      <c r="R3787">
        <v>12.5</v>
      </c>
      <c r="S3787">
        <v>528</v>
      </c>
      <c r="T3787">
        <f t="shared" si="531"/>
        <v>-1</v>
      </c>
      <c r="U3787" s="1">
        <v>42784</v>
      </c>
      <c r="V3787" s="13">
        <f t="shared" si="532"/>
        <v>42767</v>
      </c>
      <c r="W3787" s="14">
        <f t="shared" si="533"/>
        <v>42784</v>
      </c>
      <c r="X3787" s="1" t="str">
        <f t="shared" si="534"/>
        <v>Saturday</v>
      </c>
      <c r="Y3787" s="2">
        <v>0.57634259259259257</v>
      </c>
      <c r="Z3787" s="2">
        <f t="shared" si="535"/>
        <v>0.58333333333333326</v>
      </c>
      <c r="AA3787">
        <f>1</f>
        <v>1</v>
      </c>
      <c r="AB3787" s="1">
        <v>42784</v>
      </c>
      <c r="AC3787" s="13">
        <f t="shared" si="536"/>
        <v>42767</v>
      </c>
      <c r="AD3787" s="14">
        <f t="shared" si="537"/>
        <v>42784</v>
      </c>
      <c r="AE3787" s="1" t="str">
        <f t="shared" si="538"/>
        <v>Saturday</v>
      </c>
      <c r="AF3787" s="2">
        <v>0.63701388888888888</v>
      </c>
      <c r="AG3787" s="2">
        <f t="shared" si="539"/>
        <v>0.625</v>
      </c>
      <c r="AH3787" t="s">
        <v>27</v>
      </c>
    </row>
    <row r="3788" spans="1:34" x14ac:dyDescent="0.2">
      <c r="A3788">
        <v>1249212</v>
      </c>
      <c r="B3788" t="s">
        <v>20</v>
      </c>
      <c r="C3788" t="s">
        <v>28</v>
      </c>
      <c r="D3788" t="s">
        <v>22</v>
      </c>
      <c r="E3788">
        <v>53213</v>
      </c>
      <c r="F3788" t="s">
        <v>23</v>
      </c>
      <c r="G3788" t="s">
        <v>97</v>
      </c>
      <c r="H3788">
        <v>5433</v>
      </c>
      <c r="I3788" t="s">
        <v>81</v>
      </c>
      <c r="J3788">
        <f>VLOOKUP(I3788,[1]Key!$A$1:$C$72,2,FALSE)</f>
        <v>43.06033</v>
      </c>
      <c r="K3788">
        <f>VLOOKUP(I3788,[1]Key!$A$1:$C$72,3,FALSE)</f>
        <v>-87.89546</v>
      </c>
      <c r="L3788" t="s">
        <v>70</v>
      </c>
      <c r="M3788">
        <f>VLOOKUP(L3788,[1]Key!$A$1:$C$72,2,FALSE)</f>
        <v>43.053040000000003</v>
      </c>
      <c r="N3788">
        <f>VLOOKUP(L3788,[1]Key!$A$1:$C$72,3,FALSE)</f>
        <v>-87.897660000000002</v>
      </c>
      <c r="O3788">
        <v>7</v>
      </c>
      <c r="P3788">
        <v>0</v>
      </c>
      <c r="Q3788">
        <v>1.1000000000000001</v>
      </c>
      <c r="R3788">
        <v>1</v>
      </c>
      <c r="S3788">
        <v>42</v>
      </c>
      <c r="T3788">
        <f t="shared" si="531"/>
        <v>-1</v>
      </c>
      <c r="U3788" s="1">
        <v>42784</v>
      </c>
      <c r="V3788" s="13">
        <f t="shared" si="532"/>
        <v>42767</v>
      </c>
      <c r="W3788" s="14">
        <f t="shared" si="533"/>
        <v>42784</v>
      </c>
      <c r="X3788" s="1" t="str">
        <f t="shared" si="534"/>
        <v>Saturday</v>
      </c>
      <c r="Y3788" s="2">
        <v>0.59565972222222219</v>
      </c>
      <c r="Z3788" s="2">
        <f t="shared" si="535"/>
        <v>0.58333333333333326</v>
      </c>
      <c r="AA3788">
        <f>1</f>
        <v>1</v>
      </c>
      <c r="AB3788" s="1">
        <v>42784</v>
      </c>
      <c r="AC3788" s="13">
        <f t="shared" si="536"/>
        <v>42767</v>
      </c>
      <c r="AD3788" s="14">
        <f t="shared" si="537"/>
        <v>42784</v>
      </c>
      <c r="AE3788" s="1" t="str">
        <f t="shared" si="538"/>
        <v>Saturday</v>
      </c>
      <c r="AF3788" s="2">
        <v>0.60013888888888889</v>
      </c>
      <c r="AG3788" s="2">
        <f t="shared" si="539"/>
        <v>0.58333333333333326</v>
      </c>
      <c r="AH3788" t="s">
        <v>27</v>
      </c>
    </row>
    <row r="3789" spans="1:34" x14ac:dyDescent="0.2">
      <c r="A3789">
        <v>1055320</v>
      </c>
      <c r="B3789" t="s">
        <v>20</v>
      </c>
      <c r="C3789" t="s">
        <v>150</v>
      </c>
      <c r="D3789" t="s">
        <v>22</v>
      </c>
      <c r="E3789">
        <v>53594</v>
      </c>
      <c r="F3789" t="s">
        <v>23</v>
      </c>
      <c r="G3789" t="s">
        <v>151</v>
      </c>
      <c r="H3789">
        <v>11127</v>
      </c>
      <c r="I3789" t="s">
        <v>31</v>
      </c>
      <c r="J3789">
        <f>VLOOKUP(I3789,[1]Key!$A$1:$C$72,2,FALSE)</f>
        <v>43.03519</v>
      </c>
      <c r="K3789">
        <f>VLOOKUP(I3789,[1]Key!$A$1:$C$72,3,FALSE)</f>
        <v>-87.907390000000007</v>
      </c>
      <c r="L3789" t="s">
        <v>41</v>
      </c>
      <c r="M3789">
        <f>VLOOKUP(L3789,[1]Key!$A$1:$C$72,2,FALSE)</f>
        <v>43.04824</v>
      </c>
      <c r="N3789">
        <f>VLOOKUP(L3789,[1]Key!$A$1:$C$72,3,FALSE)</f>
        <v>-87.904970000000006</v>
      </c>
      <c r="O3789">
        <v>11</v>
      </c>
      <c r="P3789">
        <v>0</v>
      </c>
      <c r="Q3789">
        <v>1.7</v>
      </c>
      <c r="R3789">
        <v>1.6</v>
      </c>
      <c r="S3789">
        <v>66</v>
      </c>
      <c r="T3789">
        <f t="shared" si="531"/>
        <v>-1</v>
      </c>
      <c r="U3789" s="1">
        <v>42784</v>
      </c>
      <c r="V3789" s="13">
        <f t="shared" si="532"/>
        <v>42767</v>
      </c>
      <c r="W3789" s="14">
        <f t="shared" si="533"/>
        <v>42784</v>
      </c>
      <c r="X3789" s="1" t="str">
        <f t="shared" si="534"/>
        <v>Saturday</v>
      </c>
      <c r="Y3789" s="2">
        <v>0.63958333333333328</v>
      </c>
      <c r="Z3789" s="2">
        <f t="shared" si="535"/>
        <v>0.625</v>
      </c>
      <c r="AA3789">
        <f>1</f>
        <v>1</v>
      </c>
      <c r="AB3789" s="1">
        <v>42784</v>
      </c>
      <c r="AC3789" s="13">
        <f t="shared" si="536"/>
        <v>42767</v>
      </c>
      <c r="AD3789" s="14">
        <f t="shared" si="537"/>
        <v>42784</v>
      </c>
      <c r="AE3789" s="1" t="str">
        <f t="shared" si="538"/>
        <v>Saturday</v>
      </c>
      <c r="AF3789" s="2">
        <v>0.64731481481481479</v>
      </c>
      <c r="AG3789" s="2">
        <f t="shared" si="539"/>
        <v>0.66666666666666663</v>
      </c>
      <c r="AH3789" t="s">
        <v>27</v>
      </c>
    </row>
    <row r="3790" spans="1:34" x14ac:dyDescent="0.2">
      <c r="A3790">
        <v>1247272</v>
      </c>
      <c r="B3790" t="s">
        <v>20</v>
      </c>
      <c r="C3790" t="s">
        <v>28</v>
      </c>
      <c r="D3790" t="s">
        <v>22</v>
      </c>
      <c r="E3790">
        <v>53233</v>
      </c>
      <c r="F3790" t="s">
        <v>23</v>
      </c>
      <c r="G3790" t="s">
        <v>108</v>
      </c>
      <c r="H3790">
        <v>11130</v>
      </c>
      <c r="I3790" t="s">
        <v>85</v>
      </c>
      <c r="J3790">
        <f>VLOOKUP(I3790,[1]Key!$A$1:$C$72,2,FALSE)</f>
        <v>43.041646999999998</v>
      </c>
      <c r="K3790">
        <f>VLOOKUP(I3790,[1]Key!$A$1:$C$72,3,FALSE)</f>
        <v>-87.927257999999995</v>
      </c>
      <c r="L3790" t="s">
        <v>52</v>
      </c>
      <c r="M3790">
        <f>VLOOKUP(L3790,[1]Key!$A$1:$C$72,2,FALSE)</f>
        <v>43.026470000000003</v>
      </c>
      <c r="N3790">
        <f>VLOOKUP(L3790,[1]Key!$A$1:$C$72,3,FALSE)</f>
        <v>-87.918040000000005</v>
      </c>
      <c r="O3790">
        <v>9</v>
      </c>
      <c r="P3790">
        <v>2</v>
      </c>
      <c r="Q3790">
        <v>1.4</v>
      </c>
      <c r="R3790">
        <v>1.3</v>
      </c>
      <c r="S3790">
        <v>54</v>
      </c>
      <c r="T3790">
        <f t="shared" si="531"/>
        <v>-1</v>
      </c>
      <c r="U3790" s="1">
        <v>42784</v>
      </c>
      <c r="V3790" s="13">
        <f t="shared" si="532"/>
        <v>42767</v>
      </c>
      <c r="W3790" s="14">
        <f t="shared" si="533"/>
        <v>42784</v>
      </c>
      <c r="X3790" s="1" t="str">
        <f t="shared" si="534"/>
        <v>Saturday</v>
      </c>
      <c r="Y3790" s="2">
        <v>0.65298611111111116</v>
      </c>
      <c r="Z3790" s="2">
        <f t="shared" si="535"/>
        <v>0.66666666666666663</v>
      </c>
      <c r="AA3790">
        <f>1</f>
        <v>1</v>
      </c>
      <c r="AB3790" s="1">
        <v>42784</v>
      </c>
      <c r="AC3790" s="13">
        <f t="shared" si="536"/>
        <v>42767</v>
      </c>
      <c r="AD3790" s="14">
        <f t="shared" si="537"/>
        <v>42784</v>
      </c>
      <c r="AE3790" s="1" t="str">
        <f t="shared" si="538"/>
        <v>Saturday</v>
      </c>
      <c r="AF3790" s="2">
        <v>0.65939814814814812</v>
      </c>
      <c r="AG3790" s="2">
        <f t="shared" si="539"/>
        <v>0.66666666666666663</v>
      </c>
      <c r="AH3790" t="s">
        <v>27</v>
      </c>
    </row>
    <row r="3791" spans="1:34" x14ac:dyDescent="0.2">
      <c r="A3791">
        <v>825934</v>
      </c>
      <c r="B3791" t="s">
        <v>20</v>
      </c>
      <c r="C3791" t="s">
        <v>28</v>
      </c>
      <c r="D3791" t="s">
        <v>22</v>
      </c>
      <c r="E3791">
        <v>53208</v>
      </c>
      <c r="F3791" t="s">
        <v>23</v>
      </c>
      <c r="G3791" t="s">
        <v>24</v>
      </c>
      <c r="H3791">
        <v>146</v>
      </c>
      <c r="I3791" t="s">
        <v>58</v>
      </c>
      <c r="J3791">
        <f>VLOOKUP(I3791,[1]Key!$A$1:$C$72,2,FALSE)</f>
        <v>43.052630000000001</v>
      </c>
      <c r="K3791">
        <f>VLOOKUP(I3791,[1]Key!$A$1:$C$72,3,FALSE)</f>
        <v>-88.016319999999993</v>
      </c>
      <c r="L3791" t="s">
        <v>57</v>
      </c>
      <c r="M3791">
        <f>VLOOKUP(L3791,[1]Key!$A$1:$C$72,2,FALSE)</f>
        <v>43.048609999999996</v>
      </c>
      <c r="N3791">
        <f>VLOOKUP(L3791,[1]Key!$A$1:$C$72,3,FALSE)</f>
        <v>-88.008480000000006</v>
      </c>
      <c r="O3791">
        <v>7</v>
      </c>
      <c r="P3791">
        <v>0</v>
      </c>
      <c r="Q3791">
        <v>1.1000000000000001</v>
      </c>
      <c r="R3791">
        <v>1</v>
      </c>
      <c r="S3791">
        <v>42</v>
      </c>
      <c r="T3791">
        <f t="shared" si="531"/>
        <v>-1</v>
      </c>
      <c r="U3791" s="1">
        <v>42784</v>
      </c>
      <c r="V3791" s="13">
        <f t="shared" si="532"/>
        <v>42767</v>
      </c>
      <c r="W3791" s="14">
        <f t="shared" si="533"/>
        <v>42784</v>
      </c>
      <c r="X3791" s="1" t="str">
        <f t="shared" si="534"/>
        <v>Saturday</v>
      </c>
      <c r="Y3791" s="2">
        <v>0.66859953703703701</v>
      </c>
      <c r="Z3791" s="2">
        <f t="shared" si="535"/>
        <v>0.66666666666666663</v>
      </c>
      <c r="AA3791">
        <f>1</f>
        <v>1</v>
      </c>
      <c r="AB3791" s="1">
        <v>42784</v>
      </c>
      <c r="AC3791" s="13">
        <f t="shared" si="536"/>
        <v>42767</v>
      </c>
      <c r="AD3791" s="14">
        <f t="shared" si="537"/>
        <v>42784</v>
      </c>
      <c r="AE3791" s="1" t="str">
        <f t="shared" si="538"/>
        <v>Saturday</v>
      </c>
      <c r="AF3791" s="2">
        <v>0.67306712962962967</v>
      </c>
      <c r="AG3791" s="2">
        <f t="shared" si="539"/>
        <v>0.66666666666666663</v>
      </c>
      <c r="AH3791" t="s">
        <v>27</v>
      </c>
    </row>
    <row r="3792" spans="1:34" x14ac:dyDescent="0.2">
      <c r="A3792">
        <v>1269256</v>
      </c>
      <c r="B3792" t="s">
        <v>20</v>
      </c>
      <c r="C3792" t="s">
        <v>195</v>
      </c>
      <c r="D3792" t="s">
        <v>22</v>
      </c>
      <c r="E3792">
        <v>53132</v>
      </c>
      <c r="F3792" t="s">
        <v>23</v>
      </c>
      <c r="G3792" t="s">
        <v>108</v>
      </c>
      <c r="H3792">
        <v>23</v>
      </c>
      <c r="I3792" t="s">
        <v>38</v>
      </c>
      <c r="J3792">
        <f>VLOOKUP(I3792,[1]Key!$A$1:$C$72,2,FALSE)</f>
        <v>43.004728999999998</v>
      </c>
      <c r="K3792">
        <f>VLOOKUP(I3792,[1]Key!$A$1:$C$72,3,FALSE)</f>
        <v>-87.905463999999995</v>
      </c>
      <c r="L3792" t="s">
        <v>38</v>
      </c>
      <c r="M3792">
        <f>VLOOKUP(L3792,[1]Key!$A$1:$C$72,2,FALSE)</f>
        <v>43.004728999999998</v>
      </c>
      <c r="N3792">
        <f>VLOOKUP(L3792,[1]Key!$A$1:$C$72,3,FALSE)</f>
        <v>-87.905463999999995</v>
      </c>
      <c r="O3792">
        <v>47</v>
      </c>
      <c r="P3792">
        <v>4</v>
      </c>
      <c r="Q3792">
        <v>7.1</v>
      </c>
      <c r="R3792">
        <v>6.7</v>
      </c>
      <c r="S3792">
        <v>282</v>
      </c>
      <c r="T3792">
        <f t="shared" si="531"/>
        <v>-1</v>
      </c>
      <c r="U3792" s="1">
        <v>42784</v>
      </c>
      <c r="V3792" s="13">
        <f t="shared" si="532"/>
        <v>42767</v>
      </c>
      <c r="W3792" s="14">
        <f t="shared" si="533"/>
        <v>42784</v>
      </c>
      <c r="X3792" s="1" t="str">
        <f t="shared" si="534"/>
        <v>Saturday</v>
      </c>
      <c r="Y3792" s="2">
        <v>0.67076388888888883</v>
      </c>
      <c r="Z3792" s="2">
        <f t="shared" si="535"/>
        <v>0.66666666666666663</v>
      </c>
      <c r="AA3792">
        <f>1</f>
        <v>1</v>
      </c>
      <c r="AB3792" s="1">
        <v>42784</v>
      </c>
      <c r="AC3792" s="13">
        <f t="shared" si="536"/>
        <v>42767</v>
      </c>
      <c r="AD3792" s="14">
        <f t="shared" si="537"/>
        <v>42784</v>
      </c>
      <c r="AE3792" s="1" t="str">
        <f t="shared" si="538"/>
        <v>Saturday</v>
      </c>
      <c r="AF3792" s="2">
        <v>0.70344907407407409</v>
      </c>
      <c r="AG3792" s="2">
        <f t="shared" si="539"/>
        <v>0.70833333333333326</v>
      </c>
      <c r="AH3792" t="s">
        <v>35</v>
      </c>
    </row>
    <row r="3793" spans="1:34" x14ac:dyDescent="0.2">
      <c r="A3793">
        <v>1226115</v>
      </c>
      <c r="B3793" t="s">
        <v>20</v>
      </c>
      <c r="C3793" t="s">
        <v>28</v>
      </c>
      <c r="D3793" t="s">
        <v>22</v>
      </c>
      <c r="E3793">
        <v>53211</v>
      </c>
      <c r="F3793" t="s">
        <v>23</v>
      </c>
      <c r="G3793" t="s">
        <v>97</v>
      </c>
      <c r="H3793">
        <v>242</v>
      </c>
      <c r="I3793" t="s">
        <v>80</v>
      </c>
      <c r="J3793">
        <f>VLOOKUP(I3793,[1]Key!$A$1:$C$72,2,FALSE)</f>
        <v>43.052460000000004</v>
      </c>
      <c r="K3793">
        <f>VLOOKUP(I3793,[1]Key!$A$1:$C$72,3,FALSE)</f>
        <v>-87.891000000000005</v>
      </c>
      <c r="L3793" t="s">
        <v>80</v>
      </c>
      <c r="M3793">
        <f>VLOOKUP(L3793,[1]Key!$A$1:$C$72,2,FALSE)</f>
        <v>43.052460000000004</v>
      </c>
      <c r="N3793">
        <f>VLOOKUP(L3793,[1]Key!$A$1:$C$72,3,FALSE)</f>
        <v>-87.891000000000005</v>
      </c>
      <c r="O3793">
        <v>31</v>
      </c>
      <c r="P3793">
        <v>0</v>
      </c>
      <c r="Q3793">
        <v>4.7</v>
      </c>
      <c r="R3793">
        <v>4.4000000000000004</v>
      </c>
      <c r="S3793">
        <v>186</v>
      </c>
      <c r="T3793">
        <f t="shared" si="531"/>
        <v>-1</v>
      </c>
      <c r="U3793" s="1">
        <v>42784</v>
      </c>
      <c r="V3793" s="13">
        <f t="shared" si="532"/>
        <v>42767</v>
      </c>
      <c r="W3793" s="14">
        <f t="shared" si="533"/>
        <v>42784</v>
      </c>
      <c r="X3793" s="1" t="str">
        <f t="shared" si="534"/>
        <v>Saturday</v>
      </c>
      <c r="Y3793" s="2">
        <v>0.67413194444444446</v>
      </c>
      <c r="Z3793" s="2">
        <f t="shared" si="535"/>
        <v>0.66666666666666663</v>
      </c>
      <c r="AA3793">
        <f>1</f>
        <v>1</v>
      </c>
      <c r="AB3793" s="1">
        <v>42784</v>
      </c>
      <c r="AC3793" s="13">
        <f t="shared" si="536"/>
        <v>42767</v>
      </c>
      <c r="AD3793" s="14">
        <f t="shared" si="537"/>
        <v>42784</v>
      </c>
      <c r="AE3793" s="1" t="str">
        <f t="shared" si="538"/>
        <v>Saturday</v>
      </c>
      <c r="AF3793" s="2">
        <v>0.6953125</v>
      </c>
      <c r="AG3793" s="2">
        <f t="shared" si="539"/>
        <v>0.70833333333333326</v>
      </c>
      <c r="AH3793" t="s">
        <v>35</v>
      </c>
    </row>
    <row r="3794" spans="1:34" x14ac:dyDescent="0.2">
      <c r="A3794">
        <v>1224715</v>
      </c>
      <c r="B3794" t="s">
        <v>20</v>
      </c>
      <c r="C3794" t="s">
        <v>28</v>
      </c>
      <c r="D3794" t="s">
        <v>22</v>
      </c>
      <c r="E3794">
        <v>53212</v>
      </c>
      <c r="F3794" t="s">
        <v>23</v>
      </c>
      <c r="G3794" t="s">
        <v>24</v>
      </c>
      <c r="H3794">
        <v>11000</v>
      </c>
      <c r="I3794" t="s">
        <v>30</v>
      </c>
      <c r="J3794">
        <f>VLOOKUP(I3794,[1]Key!$A$1:$C$72,2,FALSE)</f>
        <v>43.05847</v>
      </c>
      <c r="K3794">
        <f>VLOOKUP(I3794,[1]Key!$A$1:$C$72,3,FALSE)</f>
        <v>-87.898079999999993</v>
      </c>
      <c r="L3794" t="s">
        <v>76</v>
      </c>
      <c r="M3794">
        <f>VLOOKUP(L3794,[1]Key!$A$1:$C$72,2,FALSE)</f>
        <v>43.063749000000001</v>
      </c>
      <c r="N3794">
        <f>VLOOKUP(L3794,[1]Key!$A$1:$C$72,3,FALSE)</f>
        <v>-87.887962999999999</v>
      </c>
      <c r="O3794">
        <v>6</v>
      </c>
      <c r="P3794">
        <v>0</v>
      </c>
      <c r="Q3794">
        <v>0.9</v>
      </c>
      <c r="R3794">
        <v>0.9</v>
      </c>
      <c r="S3794">
        <v>36</v>
      </c>
      <c r="T3794">
        <f t="shared" si="531"/>
        <v>-1</v>
      </c>
      <c r="U3794" s="1">
        <v>42784</v>
      </c>
      <c r="V3794" s="13">
        <f t="shared" si="532"/>
        <v>42767</v>
      </c>
      <c r="W3794" s="14">
        <f t="shared" si="533"/>
        <v>42784</v>
      </c>
      <c r="X3794" s="1" t="str">
        <f t="shared" si="534"/>
        <v>Saturday</v>
      </c>
      <c r="Y3794" s="2">
        <v>0.6888657407407407</v>
      </c>
      <c r="Z3794" s="2">
        <f t="shared" si="535"/>
        <v>0.70833333333333326</v>
      </c>
      <c r="AA3794">
        <f>1</f>
        <v>1</v>
      </c>
      <c r="AB3794" s="1">
        <v>42784</v>
      </c>
      <c r="AC3794" s="13">
        <f t="shared" si="536"/>
        <v>42767</v>
      </c>
      <c r="AD3794" s="14">
        <f t="shared" si="537"/>
        <v>42784</v>
      </c>
      <c r="AE3794" s="1" t="str">
        <f t="shared" si="538"/>
        <v>Saturday</v>
      </c>
      <c r="AF3794" s="2">
        <v>0.69267361111111114</v>
      </c>
      <c r="AG3794" s="2">
        <f t="shared" si="539"/>
        <v>0.70833333333333326</v>
      </c>
      <c r="AH3794" t="s">
        <v>27</v>
      </c>
    </row>
    <row r="3795" spans="1:34" x14ac:dyDescent="0.2">
      <c r="A3795">
        <v>1372197</v>
      </c>
      <c r="B3795" t="s">
        <v>20</v>
      </c>
      <c r="C3795" t="s">
        <v>96</v>
      </c>
      <c r="D3795" t="s">
        <v>22</v>
      </c>
      <c r="E3795">
        <v>53202</v>
      </c>
      <c r="F3795" t="s">
        <v>23</v>
      </c>
      <c r="G3795" t="s">
        <v>24</v>
      </c>
      <c r="H3795">
        <v>108</v>
      </c>
      <c r="I3795" t="s">
        <v>62</v>
      </c>
      <c r="J3795">
        <f>VLOOKUP(I3795,[1]Key!$A$1:$C$72,2,FALSE)</f>
        <v>43.058010000000003</v>
      </c>
      <c r="K3795">
        <f>VLOOKUP(I3795,[1]Key!$A$1:$C$72,3,FALSE)</f>
        <v>-87.877300000000005</v>
      </c>
      <c r="L3795" t="s">
        <v>62</v>
      </c>
      <c r="M3795">
        <f>VLOOKUP(L3795,[1]Key!$A$1:$C$72,2,FALSE)</f>
        <v>43.058010000000003</v>
      </c>
      <c r="N3795">
        <f>VLOOKUP(L3795,[1]Key!$A$1:$C$72,3,FALSE)</f>
        <v>-87.877300000000005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f t="shared" si="531"/>
        <v>-1</v>
      </c>
      <c r="U3795" s="1">
        <v>42784</v>
      </c>
      <c r="V3795" s="13">
        <f t="shared" si="532"/>
        <v>42767</v>
      </c>
      <c r="W3795" s="14">
        <f t="shared" si="533"/>
        <v>42784</v>
      </c>
      <c r="X3795" s="1" t="str">
        <f t="shared" si="534"/>
        <v>Saturday</v>
      </c>
      <c r="Y3795" s="2">
        <v>0.70578703703703705</v>
      </c>
      <c r="Z3795" s="2">
        <f t="shared" si="535"/>
        <v>0.70833333333333326</v>
      </c>
      <c r="AA3795">
        <f>1</f>
        <v>1</v>
      </c>
      <c r="AB3795" s="1">
        <v>42784</v>
      </c>
      <c r="AC3795" s="13">
        <f t="shared" si="536"/>
        <v>42767</v>
      </c>
      <c r="AD3795" s="14">
        <f t="shared" si="537"/>
        <v>42784</v>
      </c>
      <c r="AE3795" s="1" t="str">
        <f t="shared" si="538"/>
        <v>Saturday</v>
      </c>
      <c r="AF3795" s="2">
        <v>0.70605324074074083</v>
      </c>
      <c r="AG3795" s="2">
        <f t="shared" si="539"/>
        <v>0.70833333333333326</v>
      </c>
      <c r="AH3795" t="s">
        <v>35</v>
      </c>
    </row>
    <row r="3796" spans="1:34" x14ac:dyDescent="0.2">
      <c r="A3796">
        <v>1028096</v>
      </c>
      <c r="B3796" t="s">
        <v>20</v>
      </c>
      <c r="C3796" t="s">
        <v>28</v>
      </c>
      <c r="D3796" t="s">
        <v>22</v>
      </c>
      <c r="E3796">
        <v>53202</v>
      </c>
      <c r="F3796" t="s">
        <v>23</v>
      </c>
      <c r="G3796" t="s">
        <v>24</v>
      </c>
      <c r="H3796">
        <v>5433</v>
      </c>
      <c r="I3796" t="s">
        <v>68</v>
      </c>
      <c r="J3796">
        <f>VLOOKUP(I3796,[1]Key!$A$1:$C$72,2,FALSE)</f>
        <v>43.04804</v>
      </c>
      <c r="K3796">
        <f>VLOOKUP(I3796,[1]Key!$A$1:$C$72,3,FALSE)</f>
        <v>-87.896720000000002</v>
      </c>
      <c r="L3796" t="s">
        <v>44</v>
      </c>
      <c r="M3796">
        <f>VLOOKUP(L3796,[1]Key!$A$1:$C$72,2,FALSE)</f>
        <v>43.045712999999999</v>
      </c>
      <c r="N3796">
        <f>VLOOKUP(L3796,[1]Key!$A$1:$C$72,3,FALSE)</f>
        <v>-87.899756999999994</v>
      </c>
      <c r="O3796">
        <v>38</v>
      </c>
      <c r="P3796">
        <v>0</v>
      </c>
      <c r="Q3796">
        <v>5.7</v>
      </c>
      <c r="R3796">
        <v>5.4</v>
      </c>
      <c r="S3796">
        <v>228</v>
      </c>
      <c r="T3796">
        <f t="shared" si="531"/>
        <v>-1</v>
      </c>
      <c r="U3796" s="1">
        <v>42784</v>
      </c>
      <c r="V3796" s="13">
        <f t="shared" si="532"/>
        <v>42767</v>
      </c>
      <c r="W3796" s="14">
        <f t="shared" si="533"/>
        <v>42784</v>
      </c>
      <c r="X3796" s="1" t="str">
        <f t="shared" si="534"/>
        <v>Saturday</v>
      </c>
      <c r="Y3796" s="2">
        <v>0.7224652777777778</v>
      </c>
      <c r="Z3796" s="2">
        <f t="shared" si="535"/>
        <v>0.70833333333333326</v>
      </c>
      <c r="AA3796">
        <f>1</f>
        <v>1</v>
      </c>
      <c r="AB3796" s="1">
        <v>42784</v>
      </c>
      <c r="AC3796" s="13">
        <f t="shared" si="536"/>
        <v>42767</v>
      </c>
      <c r="AD3796" s="14">
        <f t="shared" si="537"/>
        <v>42784</v>
      </c>
      <c r="AE3796" s="1" t="str">
        <f t="shared" si="538"/>
        <v>Saturday</v>
      </c>
      <c r="AF3796" s="2">
        <v>0.74869212962962972</v>
      </c>
      <c r="AG3796" s="2">
        <f t="shared" si="539"/>
        <v>0.75</v>
      </c>
      <c r="AH3796" t="s">
        <v>27</v>
      </c>
    </row>
    <row r="3797" spans="1:34" x14ac:dyDescent="0.2">
      <c r="A3797">
        <v>1385592</v>
      </c>
      <c r="B3797" t="s">
        <v>20</v>
      </c>
      <c r="C3797" t="s">
        <v>28</v>
      </c>
      <c r="D3797" t="s">
        <v>22</v>
      </c>
      <c r="E3797">
        <v>53202</v>
      </c>
      <c r="F3797" t="s">
        <v>23</v>
      </c>
      <c r="G3797" t="s">
        <v>108</v>
      </c>
      <c r="H3797">
        <v>317</v>
      </c>
      <c r="I3797" t="s">
        <v>54</v>
      </c>
      <c r="J3797">
        <f>VLOOKUP(I3797,[1]Key!$A$1:$C$72,2,FALSE)</f>
        <v>43.046570000000003</v>
      </c>
      <c r="K3797">
        <f>VLOOKUP(I3797,[1]Key!$A$1:$C$72,3,FALSE)</f>
        <v>-87.908720000000002</v>
      </c>
      <c r="L3797" t="s">
        <v>54</v>
      </c>
      <c r="M3797">
        <f>VLOOKUP(L3797,[1]Key!$A$1:$C$72,2,FALSE)</f>
        <v>43.046570000000003</v>
      </c>
      <c r="N3797">
        <f>VLOOKUP(L3797,[1]Key!$A$1:$C$72,3,FALSE)</f>
        <v>-87.908720000000002</v>
      </c>
      <c r="O3797">
        <v>76</v>
      </c>
      <c r="P3797">
        <v>6</v>
      </c>
      <c r="Q3797">
        <v>11.4</v>
      </c>
      <c r="R3797">
        <v>10.8</v>
      </c>
      <c r="S3797">
        <v>456</v>
      </c>
      <c r="T3797">
        <f t="shared" si="531"/>
        <v>-1</v>
      </c>
      <c r="U3797" s="1">
        <v>42784</v>
      </c>
      <c r="V3797" s="13">
        <f t="shared" si="532"/>
        <v>42767</v>
      </c>
      <c r="W3797" s="14">
        <f t="shared" si="533"/>
        <v>42784</v>
      </c>
      <c r="X3797" s="1" t="str">
        <f t="shared" si="534"/>
        <v>Saturday</v>
      </c>
      <c r="Y3797" s="2">
        <v>0.72547453703703713</v>
      </c>
      <c r="Z3797" s="2">
        <f t="shared" si="535"/>
        <v>0.70833333333333326</v>
      </c>
      <c r="AA3797">
        <f>1</f>
        <v>1</v>
      </c>
      <c r="AB3797" s="1">
        <v>42784</v>
      </c>
      <c r="AC3797" s="13">
        <f t="shared" si="536"/>
        <v>42767</v>
      </c>
      <c r="AD3797" s="14">
        <f t="shared" si="537"/>
        <v>42784</v>
      </c>
      <c r="AE3797" s="1" t="str">
        <f t="shared" si="538"/>
        <v>Saturday</v>
      </c>
      <c r="AF3797" s="2">
        <v>0.77833333333333332</v>
      </c>
      <c r="AG3797" s="2">
        <f t="shared" si="539"/>
        <v>0.79166666666666663</v>
      </c>
      <c r="AH3797" t="s">
        <v>35</v>
      </c>
    </row>
    <row r="3798" spans="1:34" x14ac:dyDescent="0.2">
      <c r="A3798">
        <v>1251754</v>
      </c>
      <c r="B3798" t="s">
        <v>20</v>
      </c>
      <c r="C3798" t="s">
        <v>181</v>
      </c>
      <c r="D3798" t="s">
        <v>22</v>
      </c>
      <c r="E3798">
        <v>53222</v>
      </c>
      <c r="F3798" t="s">
        <v>23</v>
      </c>
      <c r="G3798" t="s">
        <v>97</v>
      </c>
      <c r="H3798">
        <v>11125</v>
      </c>
      <c r="I3798" t="s">
        <v>63</v>
      </c>
      <c r="J3798">
        <f>VLOOKUP(I3798,[1]Key!$A$1:$C$72,2,FALSE)</f>
        <v>43.078530000000001</v>
      </c>
      <c r="K3798">
        <f>VLOOKUP(I3798,[1]Key!$A$1:$C$72,3,FALSE)</f>
        <v>-87.882620000000003</v>
      </c>
      <c r="L3798" t="s">
        <v>63</v>
      </c>
      <c r="M3798">
        <f>VLOOKUP(L3798,[1]Key!$A$1:$C$72,2,FALSE)</f>
        <v>43.078530000000001</v>
      </c>
      <c r="N3798">
        <f>VLOOKUP(L3798,[1]Key!$A$1:$C$72,3,FALSE)</f>
        <v>-87.882620000000003</v>
      </c>
      <c r="O3798">
        <v>11</v>
      </c>
      <c r="P3798">
        <v>0</v>
      </c>
      <c r="Q3798">
        <v>1.7</v>
      </c>
      <c r="R3798">
        <v>1.6</v>
      </c>
      <c r="S3798">
        <v>66</v>
      </c>
      <c r="T3798">
        <f t="shared" si="531"/>
        <v>-1</v>
      </c>
      <c r="U3798" s="1">
        <v>42784</v>
      </c>
      <c r="V3798" s="13">
        <f t="shared" si="532"/>
        <v>42767</v>
      </c>
      <c r="W3798" s="14">
        <f t="shared" si="533"/>
        <v>42784</v>
      </c>
      <c r="X3798" s="1" t="str">
        <f t="shared" si="534"/>
        <v>Saturday</v>
      </c>
      <c r="Y3798" s="2">
        <v>0.80057870370370365</v>
      </c>
      <c r="Z3798" s="2">
        <f t="shared" si="535"/>
        <v>0.79166666666666663</v>
      </c>
      <c r="AA3798">
        <f>1</f>
        <v>1</v>
      </c>
      <c r="AB3798" s="1">
        <v>42784</v>
      </c>
      <c r="AC3798" s="13">
        <f t="shared" si="536"/>
        <v>42767</v>
      </c>
      <c r="AD3798" s="14">
        <f t="shared" si="537"/>
        <v>42784</v>
      </c>
      <c r="AE3798" s="1" t="str">
        <f t="shared" si="538"/>
        <v>Saturday</v>
      </c>
      <c r="AF3798" s="2">
        <v>0.80805555555555564</v>
      </c>
      <c r="AG3798" s="2">
        <f t="shared" si="539"/>
        <v>0.79166666666666663</v>
      </c>
      <c r="AH3798" t="s">
        <v>35</v>
      </c>
    </row>
    <row r="3799" spans="1:34" x14ac:dyDescent="0.2">
      <c r="A3799">
        <v>1466945</v>
      </c>
      <c r="B3799" t="s">
        <v>20</v>
      </c>
      <c r="C3799" t="s">
        <v>28</v>
      </c>
      <c r="D3799" t="s">
        <v>22</v>
      </c>
      <c r="E3799">
        <v>53211</v>
      </c>
      <c r="F3799" t="s">
        <v>23</v>
      </c>
      <c r="G3799" t="s">
        <v>24</v>
      </c>
      <c r="H3799">
        <v>354</v>
      </c>
      <c r="I3799" t="s">
        <v>93</v>
      </c>
      <c r="J3799">
        <f>VLOOKUP(I3799,[1]Key!$A$1:$C$72,2,FALSE)</f>
        <v>43.069021999999997</v>
      </c>
      <c r="K3799">
        <f>VLOOKUP(I3799,[1]Key!$A$1:$C$72,3,FALSE)</f>
        <v>-87.887940999999998</v>
      </c>
      <c r="L3799" t="s">
        <v>76</v>
      </c>
      <c r="M3799">
        <f>VLOOKUP(L3799,[1]Key!$A$1:$C$72,2,FALSE)</f>
        <v>43.063749000000001</v>
      </c>
      <c r="N3799">
        <f>VLOOKUP(L3799,[1]Key!$A$1:$C$72,3,FALSE)</f>
        <v>-87.887962999999999</v>
      </c>
      <c r="O3799">
        <v>25</v>
      </c>
      <c r="P3799">
        <v>0</v>
      </c>
      <c r="Q3799">
        <v>3.8</v>
      </c>
      <c r="R3799">
        <v>3.6</v>
      </c>
      <c r="S3799">
        <v>150</v>
      </c>
      <c r="T3799">
        <f t="shared" si="531"/>
        <v>-1</v>
      </c>
      <c r="U3799" s="1">
        <v>42784</v>
      </c>
      <c r="V3799" s="13">
        <f t="shared" si="532"/>
        <v>42767</v>
      </c>
      <c r="W3799" s="14">
        <f t="shared" si="533"/>
        <v>42784</v>
      </c>
      <c r="X3799" s="1" t="str">
        <f t="shared" si="534"/>
        <v>Saturday</v>
      </c>
      <c r="Y3799" s="2">
        <v>0.82005787037037037</v>
      </c>
      <c r="Z3799" s="2">
        <f t="shared" si="535"/>
        <v>0.83333333333333326</v>
      </c>
      <c r="AA3799">
        <f>1</f>
        <v>1</v>
      </c>
      <c r="AB3799" s="1">
        <v>42784</v>
      </c>
      <c r="AC3799" s="13">
        <f t="shared" si="536"/>
        <v>42767</v>
      </c>
      <c r="AD3799" s="14">
        <f t="shared" si="537"/>
        <v>42784</v>
      </c>
      <c r="AE3799" s="1" t="str">
        <f t="shared" si="538"/>
        <v>Saturday</v>
      </c>
      <c r="AF3799" s="2">
        <v>0.83702546296296287</v>
      </c>
      <c r="AG3799" s="2">
        <f t="shared" si="539"/>
        <v>0.83333333333333326</v>
      </c>
      <c r="AH3799" t="s">
        <v>27</v>
      </c>
    </row>
    <row r="3800" spans="1:34" x14ac:dyDescent="0.2">
      <c r="A3800">
        <v>986622</v>
      </c>
      <c r="B3800" t="s">
        <v>20</v>
      </c>
      <c r="C3800" t="s">
        <v>95</v>
      </c>
      <c r="D3800" t="s">
        <v>46</v>
      </c>
      <c r="E3800">
        <v>60085</v>
      </c>
      <c r="F3800" t="s">
        <v>23</v>
      </c>
      <c r="G3800" t="s">
        <v>24</v>
      </c>
      <c r="H3800">
        <v>5451</v>
      </c>
      <c r="I3800" t="s">
        <v>70</v>
      </c>
      <c r="J3800">
        <f>VLOOKUP(I3800,[1]Key!$A$1:$C$72,2,FALSE)</f>
        <v>43.053040000000003</v>
      </c>
      <c r="K3800">
        <f>VLOOKUP(I3800,[1]Key!$A$1:$C$72,3,FALSE)</f>
        <v>-87.897660000000002</v>
      </c>
      <c r="L3800" t="s">
        <v>70</v>
      </c>
      <c r="M3800">
        <f>VLOOKUP(L3800,[1]Key!$A$1:$C$72,2,FALSE)</f>
        <v>43.053040000000003</v>
      </c>
      <c r="N3800">
        <f>VLOOKUP(L3800,[1]Key!$A$1:$C$72,3,FALSE)</f>
        <v>-87.897660000000002</v>
      </c>
      <c r="O3800">
        <v>1</v>
      </c>
      <c r="P3800">
        <v>0</v>
      </c>
      <c r="Q3800">
        <v>0.2</v>
      </c>
      <c r="R3800">
        <v>0.1</v>
      </c>
      <c r="S3800">
        <v>6</v>
      </c>
      <c r="T3800">
        <f t="shared" si="531"/>
        <v>-1</v>
      </c>
      <c r="U3800" s="1">
        <v>42784</v>
      </c>
      <c r="V3800" s="13">
        <f t="shared" si="532"/>
        <v>42767</v>
      </c>
      <c r="W3800" s="14">
        <f t="shared" si="533"/>
        <v>42784</v>
      </c>
      <c r="X3800" s="1" t="str">
        <f t="shared" si="534"/>
        <v>Saturday</v>
      </c>
      <c r="Y3800" s="2">
        <v>0.94504629629629633</v>
      </c>
      <c r="Z3800" s="2">
        <f t="shared" si="535"/>
        <v>0.95833333333333326</v>
      </c>
      <c r="AA3800">
        <f>1</f>
        <v>1</v>
      </c>
      <c r="AB3800" s="1">
        <v>42784</v>
      </c>
      <c r="AC3800" s="13">
        <f t="shared" si="536"/>
        <v>42767</v>
      </c>
      <c r="AD3800" s="14">
        <f t="shared" si="537"/>
        <v>42784</v>
      </c>
      <c r="AE3800" s="1" t="str">
        <f t="shared" si="538"/>
        <v>Saturday</v>
      </c>
      <c r="AF3800" s="2">
        <v>0.94556712962962963</v>
      </c>
      <c r="AG3800" s="2">
        <f t="shared" si="539"/>
        <v>0.95833333333333326</v>
      </c>
      <c r="AH3800" t="s">
        <v>35</v>
      </c>
    </row>
    <row r="3801" spans="1:34" x14ac:dyDescent="0.2">
      <c r="A3801">
        <v>1360389</v>
      </c>
      <c r="B3801" t="s">
        <v>20</v>
      </c>
      <c r="C3801" t="s">
        <v>112</v>
      </c>
      <c r="D3801" t="s">
        <v>22</v>
      </c>
      <c r="E3801">
        <v>53142</v>
      </c>
      <c r="F3801" t="s">
        <v>23</v>
      </c>
      <c r="G3801" t="s">
        <v>24</v>
      </c>
      <c r="H3801">
        <v>11047</v>
      </c>
      <c r="I3801" t="s">
        <v>67</v>
      </c>
      <c r="J3801">
        <f>VLOOKUP(I3801,[1]Key!$A$1:$C$72,2,FALSE)</f>
        <v>43.074890000000003</v>
      </c>
      <c r="K3801">
        <f>VLOOKUP(I3801,[1]Key!$A$1:$C$72,3,FALSE)</f>
        <v>-87.882810000000006</v>
      </c>
      <c r="L3801" t="s">
        <v>63</v>
      </c>
      <c r="M3801">
        <f>VLOOKUP(L3801,[1]Key!$A$1:$C$72,2,FALSE)</f>
        <v>43.078530000000001</v>
      </c>
      <c r="N3801">
        <f>VLOOKUP(L3801,[1]Key!$A$1:$C$72,3,FALSE)</f>
        <v>-87.882620000000003</v>
      </c>
      <c r="O3801">
        <v>3</v>
      </c>
      <c r="P3801">
        <v>0</v>
      </c>
      <c r="Q3801">
        <v>0.5</v>
      </c>
      <c r="R3801">
        <v>0.4</v>
      </c>
      <c r="S3801">
        <v>18</v>
      </c>
      <c r="T3801">
        <f t="shared" si="531"/>
        <v>-1</v>
      </c>
      <c r="U3801" s="1">
        <v>42784</v>
      </c>
      <c r="V3801" s="13">
        <f t="shared" si="532"/>
        <v>42767</v>
      </c>
      <c r="W3801" s="14">
        <f t="shared" si="533"/>
        <v>42784</v>
      </c>
      <c r="X3801" s="1" t="str">
        <f t="shared" si="534"/>
        <v>Saturday</v>
      </c>
      <c r="Y3801" s="2">
        <v>0.96266203703703701</v>
      </c>
      <c r="Z3801" s="2">
        <f t="shared" si="535"/>
        <v>0.95833333333333326</v>
      </c>
      <c r="AA3801">
        <f>1</f>
        <v>1</v>
      </c>
      <c r="AB3801" s="1">
        <v>42784</v>
      </c>
      <c r="AC3801" s="13">
        <f t="shared" si="536"/>
        <v>42767</v>
      </c>
      <c r="AD3801" s="14">
        <f t="shared" si="537"/>
        <v>42784</v>
      </c>
      <c r="AE3801" s="1" t="str">
        <f t="shared" si="538"/>
        <v>Saturday</v>
      </c>
      <c r="AF3801" s="2">
        <v>0.96459490740740739</v>
      </c>
      <c r="AG3801" s="2">
        <f t="shared" si="539"/>
        <v>0.95833333333333326</v>
      </c>
      <c r="AH3801" t="s">
        <v>27</v>
      </c>
    </row>
    <row r="3802" spans="1:34" x14ac:dyDescent="0.2">
      <c r="A3802">
        <v>1248440</v>
      </c>
      <c r="B3802" t="s">
        <v>20</v>
      </c>
      <c r="C3802" t="s">
        <v>119</v>
      </c>
      <c r="D3802" t="s">
        <v>22</v>
      </c>
      <c r="E3802">
        <v>54956</v>
      </c>
      <c r="F3802" t="s">
        <v>23</v>
      </c>
      <c r="G3802" t="s">
        <v>97</v>
      </c>
      <c r="H3802">
        <v>5417</v>
      </c>
      <c r="I3802" t="s">
        <v>63</v>
      </c>
      <c r="J3802">
        <f>VLOOKUP(I3802,[1]Key!$A$1:$C$72,2,FALSE)</f>
        <v>43.078530000000001</v>
      </c>
      <c r="K3802">
        <f>VLOOKUP(I3802,[1]Key!$A$1:$C$72,3,FALSE)</f>
        <v>-87.882620000000003</v>
      </c>
      <c r="L3802" t="s">
        <v>63</v>
      </c>
      <c r="M3802">
        <f>VLOOKUP(L3802,[1]Key!$A$1:$C$72,2,FALSE)</f>
        <v>43.078530000000001</v>
      </c>
      <c r="N3802">
        <f>VLOOKUP(L3802,[1]Key!$A$1:$C$72,3,FALSE)</f>
        <v>-87.882620000000003</v>
      </c>
      <c r="O3802">
        <v>53</v>
      </c>
      <c r="P3802">
        <v>0</v>
      </c>
      <c r="Q3802">
        <v>8</v>
      </c>
      <c r="R3802">
        <v>7.6</v>
      </c>
      <c r="S3802">
        <v>318</v>
      </c>
      <c r="T3802">
        <f t="shared" si="531"/>
        <v>-1</v>
      </c>
      <c r="U3802" s="1">
        <v>42785</v>
      </c>
      <c r="V3802" s="13">
        <f t="shared" si="532"/>
        <v>42767</v>
      </c>
      <c r="W3802" s="14">
        <f t="shared" si="533"/>
        <v>42785</v>
      </c>
      <c r="X3802" s="1" t="str">
        <f t="shared" si="534"/>
        <v>Sunday</v>
      </c>
      <c r="Y3802" s="2">
        <v>0.53277777777777779</v>
      </c>
      <c r="Z3802" s="2">
        <f t="shared" si="535"/>
        <v>0.54166666666666663</v>
      </c>
      <c r="AA3802">
        <f>1</f>
        <v>1</v>
      </c>
      <c r="AB3802" s="1">
        <v>42785</v>
      </c>
      <c r="AC3802" s="13">
        <f t="shared" si="536"/>
        <v>42767</v>
      </c>
      <c r="AD3802" s="14">
        <f t="shared" si="537"/>
        <v>42785</v>
      </c>
      <c r="AE3802" s="1" t="str">
        <f t="shared" si="538"/>
        <v>Sunday</v>
      </c>
      <c r="AF3802" s="2">
        <v>0.56968750000000001</v>
      </c>
      <c r="AG3802" s="2">
        <f t="shared" si="539"/>
        <v>0.58333333333333326</v>
      </c>
      <c r="AH3802" t="s">
        <v>35</v>
      </c>
    </row>
    <row r="3803" spans="1:34" x14ac:dyDescent="0.2">
      <c r="A3803">
        <v>1362171</v>
      </c>
      <c r="B3803" t="s">
        <v>20</v>
      </c>
      <c r="C3803" t="s">
        <v>28</v>
      </c>
      <c r="D3803" t="s">
        <v>22</v>
      </c>
      <c r="E3803">
        <v>53201</v>
      </c>
      <c r="F3803" t="s">
        <v>23</v>
      </c>
      <c r="G3803" t="s">
        <v>24</v>
      </c>
      <c r="H3803">
        <v>11053</v>
      </c>
      <c r="I3803" t="s">
        <v>63</v>
      </c>
      <c r="J3803">
        <f>VLOOKUP(I3803,[1]Key!$A$1:$C$72,2,FALSE)</f>
        <v>43.078530000000001</v>
      </c>
      <c r="K3803">
        <f>VLOOKUP(I3803,[1]Key!$A$1:$C$72,3,FALSE)</f>
        <v>-87.882620000000003</v>
      </c>
      <c r="L3803" t="s">
        <v>62</v>
      </c>
      <c r="M3803">
        <f>VLOOKUP(L3803,[1]Key!$A$1:$C$72,2,FALSE)</f>
        <v>43.058010000000003</v>
      </c>
      <c r="N3803">
        <f>VLOOKUP(L3803,[1]Key!$A$1:$C$72,3,FALSE)</f>
        <v>-87.877300000000005</v>
      </c>
      <c r="O3803">
        <v>19</v>
      </c>
      <c r="P3803">
        <v>0</v>
      </c>
      <c r="Q3803">
        <v>2.9</v>
      </c>
      <c r="R3803">
        <v>2.7</v>
      </c>
      <c r="S3803">
        <v>114</v>
      </c>
      <c r="T3803">
        <f t="shared" si="531"/>
        <v>-1</v>
      </c>
      <c r="U3803" s="1">
        <v>42785</v>
      </c>
      <c r="V3803" s="13">
        <f t="shared" si="532"/>
        <v>42767</v>
      </c>
      <c r="W3803" s="14">
        <f t="shared" si="533"/>
        <v>42785</v>
      </c>
      <c r="X3803" s="1" t="str">
        <f t="shared" si="534"/>
        <v>Sunday</v>
      </c>
      <c r="Y3803" s="2">
        <v>0.58875</v>
      </c>
      <c r="Z3803" s="2">
        <f t="shared" si="535"/>
        <v>0.58333333333333326</v>
      </c>
      <c r="AA3803">
        <f>1</f>
        <v>1</v>
      </c>
      <c r="AB3803" s="1">
        <v>42785</v>
      </c>
      <c r="AC3803" s="13">
        <f t="shared" si="536"/>
        <v>42767</v>
      </c>
      <c r="AD3803" s="14">
        <f t="shared" si="537"/>
        <v>42785</v>
      </c>
      <c r="AE3803" s="1" t="str">
        <f t="shared" si="538"/>
        <v>Sunday</v>
      </c>
      <c r="AF3803" s="2">
        <v>0.60180555555555559</v>
      </c>
      <c r="AG3803" s="2">
        <f t="shared" si="539"/>
        <v>0.58333333333333326</v>
      </c>
      <c r="AH3803" t="s">
        <v>27</v>
      </c>
    </row>
    <row r="3804" spans="1:34" x14ac:dyDescent="0.2">
      <c r="A3804">
        <v>1393921</v>
      </c>
      <c r="B3804" t="s">
        <v>20</v>
      </c>
      <c r="C3804" t="s">
        <v>28</v>
      </c>
      <c r="D3804" t="s">
        <v>22</v>
      </c>
      <c r="E3804">
        <v>53217</v>
      </c>
      <c r="F3804" t="s">
        <v>23</v>
      </c>
      <c r="G3804" t="s">
        <v>108</v>
      </c>
      <c r="H3804">
        <v>185</v>
      </c>
      <c r="I3804" t="s">
        <v>34</v>
      </c>
      <c r="J3804">
        <f>VLOOKUP(I3804,[1]Key!$A$1:$C$72,2,FALSE)</f>
        <v>43.036900000000003</v>
      </c>
      <c r="K3804">
        <f>VLOOKUP(I3804,[1]Key!$A$1:$C$72,3,FALSE)</f>
        <v>-87.89667</v>
      </c>
      <c r="L3804" t="s">
        <v>81</v>
      </c>
      <c r="M3804">
        <f>VLOOKUP(L3804,[1]Key!$A$1:$C$72,2,FALSE)</f>
        <v>43.06033</v>
      </c>
      <c r="N3804">
        <f>VLOOKUP(L3804,[1]Key!$A$1:$C$72,3,FALSE)</f>
        <v>-87.89546</v>
      </c>
      <c r="O3804">
        <v>22</v>
      </c>
      <c r="P3804">
        <v>2</v>
      </c>
      <c r="Q3804">
        <v>3.3</v>
      </c>
      <c r="R3804">
        <v>3.1</v>
      </c>
      <c r="S3804">
        <v>132</v>
      </c>
      <c r="T3804">
        <f t="shared" si="531"/>
        <v>-1</v>
      </c>
      <c r="U3804" s="1">
        <v>42785</v>
      </c>
      <c r="V3804" s="13">
        <f t="shared" si="532"/>
        <v>42767</v>
      </c>
      <c r="W3804" s="14">
        <f t="shared" si="533"/>
        <v>42785</v>
      </c>
      <c r="X3804" s="1" t="str">
        <f t="shared" si="534"/>
        <v>Sunday</v>
      </c>
      <c r="Y3804" s="2">
        <v>0.58994212962962966</v>
      </c>
      <c r="Z3804" s="2">
        <f t="shared" si="535"/>
        <v>0.58333333333333326</v>
      </c>
      <c r="AA3804">
        <f>1</f>
        <v>1</v>
      </c>
      <c r="AB3804" s="1">
        <v>42785</v>
      </c>
      <c r="AC3804" s="13">
        <f t="shared" si="536"/>
        <v>42767</v>
      </c>
      <c r="AD3804" s="14">
        <f t="shared" si="537"/>
        <v>42785</v>
      </c>
      <c r="AE3804" s="1" t="str">
        <f t="shared" si="538"/>
        <v>Sunday</v>
      </c>
      <c r="AF3804" s="2">
        <v>0.60545138888888894</v>
      </c>
      <c r="AG3804" s="2">
        <f t="shared" si="539"/>
        <v>0.625</v>
      </c>
      <c r="AH3804" t="s">
        <v>27</v>
      </c>
    </row>
    <row r="3805" spans="1:34" x14ac:dyDescent="0.2">
      <c r="A3805">
        <v>1337853</v>
      </c>
      <c r="B3805" t="s">
        <v>20</v>
      </c>
      <c r="C3805" t="s">
        <v>28</v>
      </c>
      <c r="D3805" t="s">
        <v>22</v>
      </c>
      <c r="E3805">
        <v>53202</v>
      </c>
      <c r="F3805" t="s">
        <v>23</v>
      </c>
      <c r="G3805" t="s">
        <v>24</v>
      </c>
      <c r="H3805">
        <v>228</v>
      </c>
      <c r="I3805" t="s">
        <v>66</v>
      </c>
      <c r="J3805">
        <f>VLOOKUP(I3805,[1]Key!$A$1:$C$72,2,FALSE)</f>
        <v>43.060155999999999</v>
      </c>
      <c r="K3805">
        <f>VLOOKUP(I3805,[1]Key!$A$1:$C$72,3,FALSE)</f>
        <v>-87.881258000000003</v>
      </c>
      <c r="L3805" t="s">
        <v>44</v>
      </c>
      <c r="M3805">
        <f>VLOOKUP(L3805,[1]Key!$A$1:$C$72,2,FALSE)</f>
        <v>43.045712999999999</v>
      </c>
      <c r="N3805">
        <f>VLOOKUP(L3805,[1]Key!$A$1:$C$72,3,FALSE)</f>
        <v>-87.899756999999994</v>
      </c>
      <c r="O3805">
        <v>14</v>
      </c>
      <c r="P3805">
        <v>0</v>
      </c>
      <c r="Q3805">
        <v>2.1</v>
      </c>
      <c r="R3805">
        <v>2</v>
      </c>
      <c r="S3805">
        <v>84</v>
      </c>
      <c r="T3805">
        <f t="shared" si="531"/>
        <v>-1</v>
      </c>
      <c r="U3805" s="1">
        <v>42785</v>
      </c>
      <c r="V3805" s="13">
        <f t="shared" si="532"/>
        <v>42767</v>
      </c>
      <c r="W3805" s="14">
        <f t="shared" si="533"/>
        <v>42785</v>
      </c>
      <c r="X3805" s="1" t="str">
        <f t="shared" si="534"/>
        <v>Sunday</v>
      </c>
      <c r="Y3805" s="2">
        <v>0.61495370370370372</v>
      </c>
      <c r="Z3805" s="2">
        <f t="shared" si="535"/>
        <v>0.625</v>
      </c>
      <c r="AA3805">
        <f>1</f>
        <v>1</v>
      </c>
      <c r="AB3805" s="1">
        <v>42785</v>
      </c>
      <c r="AC3805" s="13">
        <f t="shared" si="536"/>
        <v>42767</v>
      </c>
      <c r="AD3805" s="14">
        <f t="shared" si="537"/>
        <v>42785</v>
      </c>
      <c r="AE3805" s="1" t="str">
        <f t="shared" si="538"/>
        <v>Sunday</v>
      </c>
      <c r="AF3805" s="2">
        <v>0.62465277777777783</v>
      </c>
      <c r="AG3805" s="2">
        <f t="shared" si="539"/>
        <v>0.625</v>
      </c>
      <c r="AH3805" t="s">
        <v>27</v>
      </c>
    </row>
    <row r="3806" spans="1:34" x14ac:dyDescent="0.2">
      <c r="A3806">
        <v>1254528</v>
      </c>
      <c r="B3806" t="s">
        <v>20</v>
      </c>
      <c r="C3806" t="s">
        <v>196</v>
      </c>
      <c r="D3806" t="s">
        <v>22</v>
      </c>
      <c r="E3806">
        <v>53095</v>
      </c>
      <c r="F3806" t="s">
        <v>23</v>
      </c>
      <c r="G3806" t="s">
        <v>97</v>
      </c>
      <c r="H3806">
        <v>5433</v>
      </c>
      <c r="I3806" t="s">
        <v>65</v>
      </c>
      <c r="J3806">
        <f>VLOOKUP(I3806,[1]Key!$A$1:$C$72,2,FALSE)</f>
        <v>43.060786</v>
      </c>
      <c r="K3806">
        <f>VLOOKUP(I3806,[1]Key!$A$1:$C$72,3,FALSE)</f>
        <v>-87.883825999999999</v>
      </c>
      <c r="L3806" t="s">
        <v>78</v>
      </c>
      <c r="M3806">
        <f>VLOOKUP(L3806,[1]Key!$A$1:$C$72,2,FALSE)</f>
        <v>43.060250000000003</v>
      </c>
      <c r="N3806">
        <f>VLOOKUP(L3806,[1]Key!$A$1:$C$72,3,FALSE)</f>
        <v>-87.892169999999993</v>
      </c>
      <c r="O3806">
        <v>56</v>
      </c>
      <c r="P3806">
        <v>0</v>
      </c>
      <c r="Q3806">
        <v>8.4</v>
      </c>
      <c r="R3806">
        <v>8</v>
      </c>
      <c r="S3806">
        <v>336</v>
      </c>
      <c r="T3806">
        <f t="shared" si="531"/>
        <v>-1</v>
      </c>
      <c r="U3806" s="1">
        <v>42785</v>
      </c>
      <c r="V3806" s="13">
        <f t="shared" si="532"/>
        <v>42767</v>
      </c>
      <c r="W3806" s="14">
        <f t="shared" si="533"/>
        <v>42785</v>
      </c>
      <c r="X3806" s="1" t="str">
        <f t="shared" si="534"/>
        <v>Sunday</v>
      </c>
      <c r="Y3806" s="2">
        <v>0.62121527777777774</v>
      </c>
      <c r="Z3806" s="2">
        <f t="shared" si="535"/>
        <v>0.625</v>
      </c>
      <c r="AA3806">
        <f>1</f>
        <v>1</v>
      </c>
      <c r="AB3806" s="1">
        <v>42785</v>
      </c>
      <c r="AC3806" s="13">
        <f t="shared" si="536"/>
        <v>42767</v>
      </c>
      <c r="AD3806" s="14">
        <f t="shared" si="537"/>
        <v>42785</v>
      </c>
      <c r="AE3806" s="1" t="str">
        <f t="shared" si="538"/>
        <v>Sunday</v>
      </c>
      <c r="AF3806" s="2">
        <v>0.66015046296296298</v>
      </c>
      <c r="AG3806" s="2">
        <f t="shared" si="539"/>
        <v>0.66666666666666663</v>
      </c>
      <c r="AH3806" t="s">
        <v>27</v>
      </c>
    </row>
    <row r="3807" spans="1:34" x14ac:dyDescent="0.2">
      <c r="A3807">
        <v>1370752</v>
      </c>
      <c r="B3807" t="s">
        <v>20</v>
      </c>
      <c r="C3807" t="s">
        <v>117</v>
      </c>
      <c r="D3807" t="s">
        <v>22</v>
      </c>
      <c r="E3807">
        <v>53105</v>
      </c>
      <c r="F3807" t="s">
        <v>23</v>
      </c>
      <c r="G3807" t="s">
        <v>24</v>
      </c>
      <c r="H3807">
        <v>11066</v>
      </c>
      <c r="I3807" t="s">
        <v>65</v>
      </c>
      <c r="J3807">
        <f>VLOOKUP(I3807,[1]Key!$A$1:$C$72,2,FALSE)</f>
        <v>43.060786</v>
      </c>
      <c r="K3807">
        <f>VLOOKUP(I3807,[1]Key!$A$1:$C$72,3,FALSE)</f>
        <v>-87.883825999999999</v>
      </c>
      <c r="L3807" t="s">
        <v>78</v>
      </c>
      <c r="M3807">
        <f>VLOOKUP(L3807,[1]Key!$A$1:$C$72,2,FALSE)</f>
        <v>43.060250000000003</v>
      </c>
      <c r="N3807">
        <f>VLOOKUP(L3807,[1]Key!$A$1:$C$72,3,FALSE)</f>
        <v>-87.892169999999993</v>
      </c>
      <c r="O3807">
        <v>56</v>
      </c>
      <c r="P3807">
        <v>0</v>
      </c>
      <c r="Q3807">
        <v>8.4</v>
      </c>
      <c r="R3807">
        <v>8</v>
      </c>
      <c r="S3807">
        <v>336</v>
      </c>
      <c r="T3807">
        <f t="shared" si="531"/>
        <v>-1</v>
      </c>
      <c r="U3807" s="1">
        <v>42785</v>
      </c>
      <c r="V3807" s="13">
        <f t="shared" si="532"/>
        <v>42767</v>
      </c>
      <c r="W3807" s="14">
        <f t="shared" si="533"/>
        <v>42785</v>
      </c>
      <c r="X3807" s="1" t="str">
        <f t="shared" si="534"/>
        <v>Sunday</v>
      </c>
      <c r="Y3807" s="2">
        <v>0.62131944444444442</v>
      </c>
      <c r="Z3807" s="2">
        <f t="shared" si="535"/>
        <v>0.625</v>
      </c>
      <c r="AA3807">
        <f>1</f>
        <v>1</v>
      </c>
      <c r="AB3807" s="1">
        <v>42785</v>
      </c>
      <c r="AC3807" s="13">
        <f t="shared" si="536"/>
        <v>42767</v>
      </c>
      <c r="AD3807" s="14">
        <f t="shared" si="537"/>
        <v>42785</v>
      </c>
      <c r="AE3807" s="1" t="str">
        <f t="shared" si="538"/>
        <v>Sunday</v>
      </c>
      <c r="AF3807" s="2">
        <v>0.6600462962962963</v>
      </c>
      <c r="AG3807" s="2">
        <f t="shared" si="539"/>
        <v>0.66666666666666663</v>
      </c>
      <c r="AH3807" t="s">
        <v>27</v>
      </c>
    </row>
    <row r="3808" spans="1:34" x14ac:dyDescent="0.2">
      <c r="A3808">
        <v>1514455</v>
      </c>
      <c r="B3808" t="s">
        <v>20</v>
      </c>
      <c r="C3808" t="s">
        <v>28</v>
      </c>
      <c r="D3808" t="s">
        <v>22</v>
      </c>
      <c r="E3808">
        <v>53212</v>
      </c>
      <c r="F3808" t="s">
        <v>23</v>
      </c>
      <c r="G3808" t="s">
        <v>108</v>
      </c>
      <c r="H3808">
        <v>5518</v>
      </c>
      <c r="I3808" t="s">
        <v>30</v>
      </c>
      <c r="J3808">
        <f>VLOOKUP(I3808,[1]Key!$A$1:$C$72,2,FALSE)</f>
        <v>43.05847</v>
      </c>
      <c r="K3808">
        <f>VLOOKUP(I3808,[1]Key!$A$1:$C$72,3,FALSE)</f>
        <v>-87.898079999999993</v>
      </c>
      <c r="L3808" t="s">
        <v>54</v>
      </c>
      <c r="M3808">
        <f>VLOOKUP(L3808,[1]Key!$A$1:$C$72,2,FALSE)</f>
        <v>43.046570000000003</v>
      </c>
      <c r="N3808">
        <f>VLOOKUP(L3808,[1]Key!$A$1:$C$72,3,FALSE)</f>
        <v>-87.908720000000002</v>
      </c>
      <c r="O3808">
        <v>14</v>
      </c>
      <c r="P3808">
        <v>2</v>
      </c>
      <c r="Q3808">
        <v>2.1</v>
      </c>
      <c r="R3808">
        <v>2</v>
      </c>
      <c r="S3808">
        <v>84</v>
      </c>
      <c r="T3808">
        <f t="shared" si="531"/>
        <v>-1</v>
      </c>
      <c r="U3808" s="1">
        <v>42785</v>
      </c>
      <c r="V3808" s="13">
        <f t="shared" si="532"/>
        <v>42767</v>
      </c>
      <c r="W3808" s="14">
        <f t="shared" si="533"/>
        <v>42785</v>
      </c>
      <c r="X3808" s="1" t="str">
        <f t="shared" si="534"/>
        <v>Sunday</v>
      </c>
      <c r="Y3808" s="2">
        <v>0.63019675925925933</v>
      </c>
      <c r="Z3808" s="2">
        <f t="shared" si="535"/>
        <v>0.625</v>
      </c>
      <c r="AA3808">
        <f>1</f>
        <v>1</v>
      </c>
      <c r="AB3808" s="1">
        <v>42785</v>
      </c>
      <c r="AC3808" s="13">
        <f t="shared" si="536"/>
        <v>42767</v>
      </c>
      <c r="AD3808" s="14">
        <f t="shared" si="537"/>
        <v>42785</v>
      </c>
      <c r="AE3808" s="1" t="str">
        <f t="shared" si="538"/>
        <v>Sunday</v>
      </c>
      <c r="AF3808" s="2">
        <v>0.64021990740740742</v>
      </c>
      <c r="AG3808" s="2">
        <f t="shared" si="539"/>
        <v>0.625</v>
      </c>
      <c r="AH3808" t="s">
        <v>27</v>
      </c>
    </row>
    <row r="3809" spans="1:34" x14ac:dyDescent="0.2">
      <c r="A3809">
        <v>1509123</v>
      </c>
      <c r="B3809" t="s">
        <v>20</v>
      </c>
      <c r="C3809" t="s">
        <v>28</v>
      </c>
      <c r="D3809" t="s">
        <v>22</v>
      </c>
      <c r="E3809">
        <v>53211</v>
      </c>
      <c r="F3809" t="s">
        <v>23</v>
      </c>
      <c r="G3809" t="s">
        <v>24</v>
      </c>
      <c r="H3809">
        <v>315</v>
      </c>
      <c r="I3809" t="s">
        <v>93</v>
      </c>
      <c r="J3809">
        <f>VLOOKUP(I3809,[1]Key!$A$1:$C$72,2,FALSE)</f>
        <v>43.069021999999997</v>
      </c>
      <c r="K3809">
        <f>VLOOKUP(I3809,[1]Key!$A$1:$C$72,3,FALSE)</f>
        <v>-87.887940999999998</v>
      </c>
      <c r="L3809" t="s">
        <v>93</v>
      </c>
      <c r="M3809">
        <f>VLOOKUP(L3809,[1]Key!$A$1:$C$72,2,FALSE)</f>
        <v>43.069021999999997</v>
      </c>
      <c r="N3809">
        <f>VLOOKUP(L3809,[1]Key!$A$1:$C$72,3,FALSE)</f>
        <v>-87.887940999999998</v>
      </c>
      <c r="O3809">
        <v>32</v>
      </c>
      <c r="P3809">
        <v>0</v>
      </c>
      <c r="Q3809">
        <v>4.8</v>
      </c>
      <c r="R3809">
        <v>4.5999999999999996</v>
      </c>
      <c r="S3809">
        <v>192</v>
      </c>
      <c r="T3809">
        <f t="shared" si="531"/>
        <v>-1</v>
      </c>
      <c r="U3809" s="1">
        <v>42785</v>
      </c>
      <c r="V3809" s="13">
        <f t="shared" si="532"/>
        <v>42767</v>
      </c>
      <c r="W3809" s="14">
        <f t="shared" si="533"/>
        <v>42785</v>
      </c>
      <c r="X3809" s="1" t="str">
        <f t="shared" si="534"/>
        <v>Sunday</v>
      </c>
      <c r="Y3809" s="2">
        <v>0.68225694444444451</v>
      </c>
      <c r="Z3809" s="2">
        <f t="shared" si="535"/>
        <v>0.66666666666666663</v>
      </c>
      <c r="AA3809">
        <f>1</f>
        <v>1</v>
      </c>
      <c r="AB3809" s="1">
        <v>42785</v>
      </c>
      <c r="AC3809" s="13">
        <f t="shared" si="536"/>
        <v>42767</v>
      </c>
      <c r="AD3809" s="14">
        <f t="shared" si="537"/>
        <v>42785</v>
      </c>
      <c r="AE3809" s="1" t="str">
        <f t="shared" si="538"/>
        <v>Sunday</v>
      </c>
      <c r="AF3809" s="2">
        <v>0.70432870370370371</v>
      </c>
      <c r="AG3809" s="2">
        <f t="shared" si="539"/>
        <v>0.70833333333333326</v>
      </c>
      <c r="AH3809" t="s">
        <v>35</v>
      </c>
    </row>
    <row r="3810" spans="1:34" x14ac:dyDescent="0.2">
      <c r="A3810">
        <v>563384</v>
      </c>
      <c r="B3810" t="s">
        <v>20</v>
      </c>
      <c r="C3810" t="s">
        <v>158</v>
      </c>
      <c r="D3810" t="s">
        <v>22</v>
      </c>
      <c r="E3810">
        <v>53188</v>
      </c>
      <c r="F3810" t="s">
        <v>23</v>
      </c>
      <c r="G3810" t="s">
        <v>24</v>
      </c>
      <c r="H3810">
        <v>5436</v>
      </c>
      <c r="I3810" t="s">
        <v>32</v>
      </c>
      <c r="J3810">
        <f>VLOOKUP(I3810,[1]Key!$A$1:$C$72,2,FALSE)</f>
        <v>43.038719999999998</v>
      </c>
      <c r="K3810">
        <f>VLOOKUP(I3810,[1]Key!$A$1:$C$72,3,FALSE)</f>
        <v>-87.905339999999995</v>
      </c>
      <c r="L3810" t="s">
        <v>43</v>
      </c>
      <c r="M3810">
        <f>VLOOKUP(L3810,[1]Key!$A$1:$C$72,2,FALSE)</f>
        <v>43.03886</v>
      </c>
      <c r="N3810">
        <f>VLOOKUP(L3810,[1]Key!$A$1:$C$72,3,FALSE)</f>
        <v>-87.902720000000002</v>
      </c>
      <c r="O3810">
        <v>58</v>
      </c>
      <c r="P3810">
        <v>0</v>
      </c>
      <c r="Q3810">
        <v>8.6999999999999993</v>
      </c>
      <c r="R3810">
        <v>8.3000000000000007</v>
      </c>
      <c r="S3810">
        <v>348</v>
      </c>
      <c r="T3810">
        <f t="shared" si="531"/>
        <v>-1</v>
      </c>
      <c r="U3810" s="1">
        <v>42779</v>
      </c>
      <c r="V3810" s="13">
        <f t="shared" si="532"/>
        <v>42767</v>
      </c>
      <c r="W3810" s="14">
        <f t="shared" si="533"/>
        <v>42779</v>
      </c>
      <c r="X3810" s="1" t="str">
        <f t="shared" si="534"/>
        <v>Monday</v>
      </c>
      <c r="Y3810" s="2">
        <v>0.56614583333333335</v>
      </c>
      <c r="Z3810" s="2">
        <f t="shared" si="535"/>
        <v>0.58333333333333326</v>
      </c>
      <c r="AA3810">
        <f>1</f>
        <v>1</v>
      </c>
      <c r="AB3810" s="1">
        <v>42779</v>
      </c>
      <c r="AC3810" s="13">
        <f t="shared" si="536"/>
        <v>42767</v>
      </c>
      <c r="AD3810" s="14">
        <f t="shared" si="537"/>
        <v>42779</v>
      </c>
      <c r="AE3810" s="1" t="str">
        <f t="shared" si="538"/>
        <v>Monday</v>
      </c>
      <c r="AF3810" s="2">
        <v>0.60637731481481483</v>
      </c>
      <c r="AG3810" s="2">
        <f t="shared" si="539"/>
        <v>0.625</v>
      </c>
      <c r="AH3810" t="s">
        <v>27</v>
      </c>
    </row>
    <row r="3811" spans="1:34" x14ac:dyDescent="0.2">
      <c r="A3811">
        <v>1351368</v>
      </c>
      <c r="B3811" t="s">
        <v>20</v>
      </c>
      <c r="C3811" t="s">
        <v>28</v>
      </c>
      <c r="D3811" t="s">
        <v>22</v>
      </c>
      <c r="E3811">
        <v>53202</v>
      </c>
      <c r="F3811" t="s">
        <v>23</v>
      </c>
      <c r="G3811" t="s">
        <v>24</v>
      </c>
      <c r="H3811">
        <v>43</v>
      </c>
      <c r="I3811" t="s">
        <v>31</v>
      </c>
      <c r="J3811">
        <f>VLOOKUP(I3811,[1]Key!$A$1:$C$72,2,FALSE)</f>
        <v>43.03519</v>
      </c>
      <c r="K3811">
        <f>VLOOKUP(I3811,[1]Key!$A$1:$C$72,3,FALSE)</f>
        <v>-87.907390000000007</v>
      </c>
      <c r="L3811" t="s">
        <v>79</v>
      </c>
      <c r="M3811">
        <f>VLOOKUP(L3811,[1]Key!$A$1:$C$72,2,FALSE)</f>
        <v>43.038649999999997</v>
      </c>
      <c r="N3811">
        <f>VLOOKUP(L3811,[1]Key!$A$1:$C$72,3,FALSE)</f>
        <v>-87.921930000000003</v>
      </c>
      <c r="O3811">
        <v>12</v>
      </c>
      <c r="P3811">
        <v>0</v>
      </c>
      <c r="Q3811">
        <v>1.8</v>
      </c>
      <c r="R3811">
        <v>1.7</v>
      </c>
      <c r="S3811">
        <v>72</v>
      </c>
      <c r="T3811">
        <f t="shared" si="531"/>
        <v>-1</v>
      </c>
      <c r="U3811" s="1">
        <v>42779</v>
      </c>
      <c r="V3811" s="13">
        <f t="shared" si="532"/>
        <v>42767</v>
      </c>
      <c r="W3811" s="14">
        <f t="shared" si="533"/>
        <v>42779</v>
      </c>
      <c r="X3811" s="1" t="str">
        <f t="shared" si="534"/>
        <v>Monday</v>
      </c>
      <c r="Y3811" s="2">
        <v>0.60971064814814813</v>
      </c>
      <c r="Z3811" s="2">
        <f t="shared" si="535"/>
        <v>0.625</v>
      </c>
      <c r="AA3811">
        <f>1</f>
        <v>1</v>
      </c>
      <c r="AB3811" s="1">
        <v>42779</v>
      </c>
      <c r="AC3811" s="13">
        <f t="shared" si="536"/>
        <v>42767</v>
      </c>
      <c r="AD3811" s="14">
        <f t="shared" si="537"/>
        <v>42779</v>
      </c>
      <c r="AE3811" s="1" t="str">
        <f t="shared" si="538"/>
        <v>Monday</v>
      </c>
      <c r="AF3811" s="2">
        <v>0.61760416666666662</v>
      </c>
      <c r="AG3811" s="2">
        <f t="shared" si="539"/>
        <v>0.625</v>
      </c>
      <c r="AH3811" t="s">
        <v>27</v>
      </c>
    </row>
    <row r="3812" spans="1:34" x14ac:dyDescent="0.2">
      <c r="A3812">
        <v>1305070</v>
      </c>
      <c r="B3812" t="s">
        <v>20</v>
      </c>
      <c r="C3812" t="s">
        <v>160</v>
      </c>
      <c r="D3812" t="s">
        <v>46</v>
      </c>
      <c r="E3812">
        <v>60559</v>
      </c>
      <c r="F3812" t="s">
        <v>23</v>
      </c>
      <c r="G3812" t="s">
        <v>24</v>
      </c>
      <c r="H3812">
        <v>11169</v>
      </c>
      <c r="I3812" t="s">
        <v>74</v>
      </c>
      <c r="J3812">
        <f>VLOOKUP(I3812,[1]Key!$A$1:$C$72,2,FALSE)</f>
        <v>43.040154000000001</v>
      </c>
      <c r="K3812">
        <f>VLOOKUP(I3812,[1]Key!$A$1:$C$72,3,FALSE)</f>
        <v>-87.932113000000001</v>
      </c>
      <c r="L3812" t="s">
        <v>34</v>
      </c>
      <c r="M3812">
        <f>VLOOKUP(L3812,[1]Key!$A$1:$C$72,2,FALSE)</f>
        <v>43.036900000000003</v>
      </c>
      <c r="N3812">
        <f>VLOOKUP(L3812,[1]Key!$A$1:$C$72,3,FALSE)</f>
        <v>-87.89667</v>
      </c>
      <c r="O3812">
        <v>26</v>
      </c>
      <c r="P3812">
        <v>0</v>
      </c>
      <c r="Q3812">
        <v>3.9</v>
      </c>
      <c r="R3812">
        <v>3.7</v>
      </c>
      <c r="S3812">
        <v>156</v>
      </c>
      <c r="T3812">
        <f t="shared" si="531"/>
        <v>-1</v>
      </c>
      <c r="U3812" s="1">
        <v>42779</v>
      </c>
      <c r="V3812" s="13">
        <f t="shared" si="532"/>
        <v>42767</v>
      </c>
      <c r="W3812" s="14">
        <f t="shared" si="533"/>
        <v>42779</v>
      </c>
      <c r="X3812" s="1" t="str">
        <f t="shared" si="534"/>
        <v>Monday</v>
      </c>
      <c r="Y3812" s="2">
        <v>0.65254629629629635</v>
      </c>
      <c r="Z3812" s="2">
        <f t="shared" si="535"/>
        <v>0.66666666666666663</v>
      </c>
      <c r="AA3812">
        <f>1</f>
        <v>1</v>
      </c>
      <c r="AB3812" s="1">
        <v>42779</v>
      </c>
      <c r="AC3812" s="13">
        <f t="shared" si="536"/>
        <v>42767</v>
      </c>
      <c r="AD3812" s="14">
        <f t="shared" si="537"/>
        <v>42779</v>
      </c>
      <c r="AE3812" s="1" t="str">
        <f t="shared" si="538"/>
        <v>Monday</v>
      </c>
      <c r="AF3812" s="2">
        <v>0.67062499999999992</v>
      </c>
      <c r="AG3812" s="2">
        <f t="shared" si="539"/>
        <v>0.66666666666666663</v>
      </c>
      <c r="AH3812" t="s">
        <v>27</v>
      </c>
    </row>
    <row r="3813" spans="1:34" x14ac:dyDescent="0.2">
      <c r="A3813">
        <v>1253542</v>
      </c>
      <c r="B3813" t="s">
        <v>20</v>
      </c>
      <c r="C3813" t="s">
        <v>121</v>
      </c>
      <c r="D3813" t="s">
        <v>22</v>
      </c>
      <c r="E3813">
        <v>53217</v>
      </c>
      <c r="F3813" t="s">
        <v>23</v>
      </c>
      <c r="G3813" t="s">
        <v>97</v>
      </c>
      <c r="H3813">
        <v>146</v>
      </c>
      <c r="I3813" t="s">
        <v>78</v>
      </c>
      <c r="J3813">
        <f>VLOOKUP(I3813,[1]Key!$A$1:$C$72,2,FALSE)</f>
        <v>43.060250000000003</v>
      </c>
      <c r="K3813">
        <f>VLOOKUP(I3813,[1]Key!$A$1:$C$72,3,FALSE)</f>
        <v>-87.892169999999993</v>
      </c>
      <c r="L3813" t="s">
        <v>81</v>
      </c>
      <c r="M3813">
        <f>VLOOKUP(L3813,[1]Key!$A$1:$C$72,2,FALSE)</f>
        <v>43.06033</v>
      </c>
      <c r="N3813">
        <f>VLOOKUP(L3813,[1]Key!$A$1:$C$72,3,FALSE)</f>
        <v>-87.89546</v>
      </c>
      <c r="O3813">
        <v>3</v>
      </c>
      <c r="P3813">
        <v>0</v>
      </c>
      <c r="Q3813">
        <v>0.5</v>
      </c>
      <c r="R3813">
        <v>0.4</v>
      </c>
      <c r="S3813">
        <v>18</v>
      </c>
      <c r="T3813">
        <f t="shared" si="531"/>
        <v>-1</v>
      </c>
      <c r="U3813" s="1">
        <v>42779</v>
      </c>
      <c r="V3813" s="13">
        <f t="shared" si="532"/>
        <v>42767</v>
      </c>
      <c r="W3813" s="14">
        <f t="shared" si="533"/>
        <v>42779</v>
      </c>
      <c r="X3813" s="1" t="str">
        <f t="shared" si="534"/>
        <v>Monday</v>
      </c>
      <c r="Y3813" s="2">
        <v>0.65587962962962965</v>
      </c>
      <c r="Z3813" s="2">
        <f t="shared" si="535"/>
        <v>0.66666666666666663</v>
      </c>
      <c r="AA3813">
        <f>1</f>
        <v>1</v>
      </c>
      <c r="AB3813" s="1">
        <v>42779</v>
      </c>
      <c r="AC3813" s="13">
        <f t="shared" si="536"/>
        <v>42767</v>
      </c>
      <c r="AD3813" s="14">
        <f t="shared" si="537"/>
        <v>42779</v>
      </c>
      <c r="AE3813" s="1" t="str">
        <f t="shared" si="538"/>
        <v>Monday</v>
      </c>
      <c r="AF3813" s="2">
        <v>0.65797453703703701</v>
      </c>
      <c r="AG3813" s="2">
        <f t="shared" si="539"/>
        <v>0.66666666666666663</v>
      </c>
      <c r="AH3813" t="s">
        <v>27</v>
      </c>
    </row>
    <row r="3814" spans="1:34" x14ac:dyDescent="0.2">
      <c r="A3814">
        <v>1135547</v>
      </c>
      <c r="B3814" t="s">
        <v>20</v>
      </c>
      <c r="C3814" t="s">
        <v>28</v>
      </c>
      <c r="D3814" t="s">
        <v>22</v>
      </c>
      <c r="E3814">
        <v>53202</v>
      </c>
      <c r="F3814" t="s">
        <v>23</v>
      </c>
      <c r="G3814" t="s">
        <v>24</v>
      </c>
      <c r="H3814">
        <v>5572</v>
      </c>
      <c r="I3814" t="s">
        <v>41</v>
      </c>
      <c r="J3814">
        <f>VLOOKUP(I3814,[1]Key!$A$1:$C$72,2,FALSE)</f>
        <v>43.04824</v>
      </c>
      <c r="K3814">
        <f>VLOOKUP(I3814,[1]Key!$A$1:$C$72,3,FALSE)</f>
        <v>-87.904970000000006</v>
      </c>
      <c r="L3814" t="s">
        <v>40</v>
      </c>
      <c r="M3814">
        <f>VLOOKUP(L3814,[1]Key!$A$1:$C$72,2,FALSE)</f>
        <v>43.031480000000002</v>
      </c>
      <c r="N3814">
        <f>VLOOKUP(L3814,[1]Key!$A$1:$C$72,3,FALSE)</f>
        <v>-87.908169999999998</v>
      </c>
      <c r="O3814">
        <v>38</v>
      </c>
      <c r="P3814">
        <v>0</v>
      </c>
      <c r="Q3814">
        <v>5.7</v>
      </c>
      <c r="R3814">
        <v>5.4</v>
      </c>
      <c r="S3814">
        <v>228</v>
      </c>
      <c r="T3814">
        <f t="shared" si="531"/>
        <v>-1</v>
      </c>
      <c r="U3814" s="1">
        <v>42779</v>
      </c>
      <c r="V3814" s="13">
        <f t="shared" si="532"/>
        <v>42767</v>
      </c>
      <c r="W3814" s="14">
        <f t="shared" si="533"/>
        <v>42779</v>
      </c>
      <c r="X3814" s="1" t="str">
        <f t="shared" si="534"/>
        <v>Monday</v>
      </c>
      <c r="Y3814" s="2">
        <v>0.67865740740740732</v>
      </c>
      <c r="Z3814" s="2">
        <f t="shared" si="535"/>
        <v>0.66666666666666663</v>
      </c>
      <c r="AA3814">
        <f>1</f>
        <v>1</v>
      </c>
      <c r="AB3814" s="1">
        <v>42779</v>
      </c>
      <c r="AC3814" s="13">
        <f t="shared" si="536"/>
        <v>42767</v>
      </c>
      <c r="AD3814" s="14">
        <f t="shared" si="537"/>
        <v>42779</v>
      </c>
      <c r="AE3814" s="1" t="str">
        <f t="shared" si="538"/>
        <v>Monday</v>
      </c>
      <c r="AF3814" s="2">
        <v>0.70500000000000007</v>
      </c>
      <c r="AG3814" s="2">
        <f t="shared" si="539"/>
        <v>0.70833333333333326</v>
      </c>
      <c r="AH3814" t="s">
        <v>27</v>
      </c>
    </row>
    <row r="3815" spans="1:34" x14ac:dyDescent="0.2">
      <c r="A3815">
        <v>1255543</v>
      </c>
      <c r="B3815" t="s">
        <v>20</v>
      </c>
      <c r="C3815" t="s">
        <v>117</v>
      </c>
      <c r="D3815" t="s">
        <v>22</v>
      </c>
      <c r="E3815">
        <v>53105</v>
      </c>
      <c r="F3815" t="s">
        <v>23</v>
      </c>
      <c r="G3815" t="s">
        <v>97</v>
      </c>
      <c r="H3815">
        <v>200</v>
      </c>
      <c r="I3815" t="s">
        <v>87</v>
      </c>
      <c r="J3815">
        <f>VLOOKUP(I3815,[1]Key!$A$1:$C$72,2,FALSE)</f>
        <v>43.077359999999999</v>
      </c>
      <c r="K3815">
        <f>VLOOKUP(I3815,[1]Key!$A$1:$C$72,3,FALSE)</f>
        <v>-87.880769999999998</v>
      </c>
      <c r="L3815" t="s">
        <v>67</v>
      </c>
      <c r="M3815">
        <f>VLOOKUP(L3815,[1]Key!$A$1:$C$72,2,FALSE)</f>
        <v>43.074890000000003</v>
      </c>
      <c r="N3815">
        <f>VLOOKUP(L3815,[1]Key!$A$1:$C$72,3,FALSE)</f>
        <v>-87.882810000000006</v>
      </c>
      <c r="O3815">
        <v>27</v>
      </c>
      <c r="P3815">
        <v>0</v>
      </c>
      <c r="Q3815">
        <v>4.0999999999999996</v>
      </c>
      <c r="R3815">
        <v>3.8</v>
      </c>
      <c r="S3815">
        <v>162</v>
      </c>
      <c r="T3815">
        <f t="shared" si="531"/>
        <v>-1</v>
      </c>
      <c r="U3815" s="1">
        <v>42779</v>
      </c>
      <c r="V3815" s="13">
        <f t="shared" si="532"/>
        <v>42767</v>
      </c>
      <c r="W3815" s="14">
        <f t="shared" si="533"/>
        <v>42779</v>
      </c>
      <c r="X3815" s="1" t="str">
        <f t="shared" si="534"/>
        <v>Monday</v>
      </c>
      <c r="Y3815" s="2">
        <v>0.69739583333333333</v>
      </c>
      <c r="Z3815" s="2">
        <f t="shared" si="535"/>
        <v>0.70833333333333326</v>
      </c>
      <c r="AA3815">
        <f>1</f>
        <v>1</v>
      </c>
      <c r="AB3815" s="1">
        <v>42779</v>
      </c>
      <c r="AC3815" s="13">
        <f t="shared" si="536"/>
        <v>42767</v>
      </c>
      <c r="AD3815" s="14">
        <f t="shared" si="537"/>
        <v>42779</v>
      </c>
      <c r="AE3815" s="1" t="str">
        <f t="shared" si="538"/>
        <v>Monday</v>
      </c>
      <c r="AF3815" s="2">
        <v>0.71600694444444446</v>
      </c>
      <c r="AG3815" s="2">
        <f t="shared" si="539"/>
        <v>0.70833333333333326</v>
      </c>
      <c r="AH3815" t="s">
        <v>27</v>
      </c>
    </row>
    <row r="3816" spans="1:34" x14ac:dyDescent="0.2">
      <c r="A3816">
        <v>1257700</v>
      </c>
      <c r="B3816" t="s">
        <v>20</v>
      </c>
      <c r="C3816" t="s">
        <v>28</v>
      </c>
      <c r="D3816" t="s">
        <v>22</v>
      </c>
      <c r="E3816">
        <v>53202</v>
      </c>
      <c r="F3816" t="s">
        <v>23</v>
      </c>
      <c r="G3816" t="s">
        <v>24</v>
      </c>
      <c r="H3816">
        <v>11119</v>
      </c>
      <c r="I3816" t="s">
        <v>105</v>
      </c>
      <c r="J3816">
        <f>VLOOKUP(I3816,[1]Key!$A$1:$C$72,2,FALSE)</f>
        <v>43.020020000000002</v>
      </c>
      <c r="K3816">
        <f>VLOOKUP(I3816,[1]Key!$A$1:$C$72,3,FALSE)</f>
        <v>-87.912540000000007</v>
      </c>
      <c r="L3816" t="s">
        <v>82</v>
      </c>
      <c r="M3816">
        <f>VLOOKUP(L3816,[1]Key!$A$1:$C$72,2,FALSE)</f>
        <v>43.026229999999998</v>
      </c>
      <c r="N3816">
        <f>VLOOKUP(L3816,[1]Key!$A$1:$C$72,3,FALSE)</f>
        <v>-87.912809999999993</v>
      </c>
      <c r="O3816">
        <v>6</v>
      </c>
      <c r="P3816">
        <v>0</v>
      </c>
      <c r="Q3816">
        <v>0.9</v>
      </c>
      <c r="R3816">
        <v>0.9</v>
      </c>
      <c r="S3816">
        <v>36</v>
      </c>
      <c r="T3816">
        <f t="shared" si="531"/>
        <v>-1</v>
      </c>
      <c r="U3816" s="1">
        <v>42779</v>
      </c>
      <c r="V3816" s="13">
        <f t="shared" si="532"/>
        <v>42767</v>
      </c>
      <c r="W3816" s="14">
        <f t="shared" si="533"/>
        <v>42779</v>
      </c>
      <c r="X3816" s="1" t="str">
        <f t="shared" si="534"/>
        <v>Monday</v>
      </c>
      <c r="Y3816" s="2">
        <v>0.71464120370370365</v>
      </c>
      <c r="Z3816" s="2">
        <f t="shared" si="535"/>
        <v>0.70833333333333326</v>
      </c>
      <c r="AA3816">
        <f>1</f>
        <v>1</v>
      </c>
      <c r="AB3816" s="1">
        <v>42779</v>
      </c>
      <c r="AC3816" s="13">
        <f t="shared" si="536"/>
        <v>42767</v>
      </c>
      <c r="AD3816" s="14">
        <f t="shared" si="537"/>
        <v>42779</v>
      </c>
      <c r="AE3816" s="1" t="str">
        <f t="shared" si="538"/>
        <v>Monday</v>
      </c>
      <c r="AF3816" s="2">
        <v>0.71903935185185175</v>
      </c>
      <c r="AG3816" s="2">
        <f t="shared" si="539"/>
        <v>0.70833333333333326</v>
      </c>
      <c r="AH3816" t="s">
        <v>27</v>
      </c>
    </row>
    <row r="3817" spans="1:34" x14ac:dyDescent="0.2">
      <c r="A3817">
        <v>1442430</v>
      </c>
      <c r="B3817" t="s">
        <v>20</v>
      </c>
      <c r="C3817" t="s">
        <v>28</v>
      </c>
      <c r="D3817" t="s">
        <v>22</v>
      </c>
      <c r="E3817">
        <v>53211</v>
      </c>
      <c r="F3817" t="s">
        <v>23</v>
      </c>
      <c r="G3817" t="s">
        <v>24</v>
      </c>
      <c r="H3817">
        <v>11051</v>
      </c>
      <c r="I3817" t="s">
        <v>77</v>
      </c>
      <c r="J3817">
        <f>VLOOKUP(I3817,[1]Key!$A$1:$C$72,2,FALSE)</f>
        <v>43.074655999999997</v>
      </c>
      <c r="K3817">
        <f>VLOOKUP(I3817,[1]Key!$A$1:$C$72,3,FALSE)</f>
        <v>-87.889011999999994</v>
      </c>
      <c r="L3817" t="s">
        <v>67</v>
      </c>
      <c r="M3817">
        <f>VLOOKUP(L3817,[1]Key!$A$1:$C$72,2,FALSE)</f>
        <v>43.074890000000003</v>
      </c>
      <c r="N3817">
        <f>VLOOKUP(L3817,[1]Key!$A$1:$C$72,3,FALSE)</f>
        <v>-87.882810000000006</v>
      </c>
      <c r="O3817">
        <v>4</v>
      </c>
      <c r="P3817">
        <v>0</v>
      </c>
      <c r="Q3817">
        <v>0.6</v>
      </c>
      <c r="R3817">
        <v>0.6</v>
      </c>
      <c r="S3817">
        <v>24</v>
      </c>
      <c r="T3817">
        <f t="shared" si="531"/>
        <v>-1</v>
      </c>
      <c r="U3817" s="1">
        <v>42779</v>
      </c>
      <c r="V3817" s="13">
        <f t="shared" si="532"/>
        <v>42767</v>
      </c>
      <c r="W3817" s="14">
        <f t="shared" si="533"/>
        <v>42779</v>
      </c>
      <c r="X3817" s="1" t="str">
        <f t="shared" si="534"/>
        <v>Monday</v>
      </c>
      <c r="Y3817" s="2">
        <v>0.7241319444444444</v>
      </c>
      <c r="Z3817" s="2">
        <f t="shared" si="535"/>
        <v>0.70833333333333326</v>
      </c>
      <c r="AA3817">
        <f>1</f>
        <v>1</v>
      </c>
      <c r="AB3817" s="1">
        <v>42779</v>
      </c>
      <c r="AC3817" s="13">
        <f t="shared" si="536"/>
        <v>42767</v>
      </c>
      <c r="AD3817" s="14">
        <f t="shared" si="537"/>
        <v>42779</v>
      </c>
      <c r="AE3817" s="1" t="str">
        <f t="shared" si="538"/>
        <v>Monday</v>
      </c>
      <c r="AF3817" s="2">
        <v>0.72638888888888886</v>
      </c>
      <c r="AG3817" s="2">
        <f t="shared" si="539"/>
        <v>0.70833333333333326</v>
      </c>
      <c r="AH3817" t="s">
        <v>27</v>
      </c>
    </row>
    <row r="3818" spans="1:34" x14ac:dyDescent="0.2">
      <c r="A3818">
        <v>1255543</v>
      </c>
      <c r="B3818" t="s">
        <v>20</v>
      </c>
      <c r="C3818" t="s">
        <v>117</v>
      </c>
      <c r="D3818" t="s">
        <v>22</v>
      </c>
      <c r="E3818">
        <v>53105</v>
      </c>
      <c r="F3818" t="s">
        <v>23</v>
      </c>
      <c r="G3818" t="s">
        <v>97</v>
      </c>
      <c r="H3818">
        <v>91</v>
      </c>
      <c r="I3818" t="s">
        <v>78</v>
      </c>
      <c r="J3818">
        <f>VLOOKUP(I3818,[1]Key!$A$1:$C$72,2,FALSE)</f>
        <v>43.060250000000003</v>
      </c>
      <c r="K3818">
        <f>VLOOKUP(I3818,[1]Key!$A$1:$C$72,3,FALSE)</f>
        <v>-87.892169999999993</v>
      </c>
      <c r="L3818" t="s">
        <v>81</v>
      </c>
      <c r="M3818">
        <f>VLOOKUP(L3818,[1]Key!$A$1:$C$72,2,FALSE)</f>
        <v>43.06033</v>
      </c>
      <c r="N3818">
        <f>VLOOKUP(L3818,[1]Key!$A$1:$C$72,3,FALSE)</f>
        <v>-87.89546</v>
      </c>
      <c r="O3818">
        <v>1</v>
      </c>
      <c r="P3818">
        <v>0</v>
      </c>
      <c r="Q3818">
        <v>0.2</v>
      </c>
      <c r="R3818">
        <v>0.1</v>
      </c>
      <c r="S3818">
        <v>6</v>
      </c>
      <c r="T3818">
        <f t="shared" si="531"/>
        <v>-1</v>
      </c>
      <c r="U3818" s="1">
        <v>42779</v>
      </c>
      <c r="V3818" s="13">
        <f t="shared" si="532"/>
        <v>42767</v>
      </c>
      <c r="W3818" s="14">
        <f t="shared" si="533"/>
        <v>42779</v>
      </c>
      <c r="X3818" s="1" t="str">
        <f t="shared" si="534"/>
        <v>Monday</v>
      </c>
      <c r="Y3818" s="2">
        <v>0.81537037037037041</v>
      </c>
      <c r="Z3818" s="2">
        <f t="shared" si="535"/>
        <v>0.83333333333333326</v>
      </c>
      <c r="AA3818">
        <f>1</f>
        <v>1</v>
      </c>
      <c r="AB3818" s="1">
        <v>42779</v>
      </c>
      <c r="AC3818" s="13">
        <f t="shared" si="536"/>
        <v>42767</v>
      </c>
      <c r="AD3818" s="14">
        <f t="shared" si="537"/>
        <v>42779</v>
      </c>
      <c r="AE3818" s="1" t="str">
        <f t="shared" si="538"/>
        <v>Monday</v>
      </c>
      <c r="AF3818" s="2">
        <v>0.81655092592592593</v>
      </c>
      <c r="AG3818" s="2">
        <f t="shared" si="539"/>
        <v>0.83333333333333326</v>
      </c>
      <c r="AH3818" t="s">
        <v>27</v>
      </c>
    </row>
    <row r="3819" spans="1:34" x14ac:dyDescent="0.2">
      <c r="A3819">
        <v>1328721</v>
      </c>
      <c r="B3819" t="s">
        <v>20</v>
      </c>
      <c r="C3819" t="s">
        <v>28</v>
      </c>
      <c r="D3819" t="s">
        <v>22</v>
      </c>
      <c r="E3819">
        <v>53207</v>
      </c>
      <c r="F3819" t="s">
        <v>23</v>
      </c>
      <c r="G3819" t="s">
        <v>24</v>
      </c>
      <c r="H3819">
        <v>23</v>
      </c>
      <c r="I3819" t="s">
        <v>36</v>
      </c>
      <c r="J3819">
        <f>VLOOKUP(I3819,[1]Key!$A$1:$C$72,2,FALSE)</f>
        <v>43.038580000000003</v>
      </c>
      <c r="K3819">
        <f>VLOOKUP(I3819,[1]Key!$A$1:$C$72,3,FALSE)</f>
        <v>-87.90934</v>
      </c>
      <c r="L3819" t="s">
        <v>38</v>
      </c>
      <c r="M3819">
        <f>VLOOKUP(L3819,[1]Key!$A$1:$C$72,2,FALSE)</f>
        <v>43.004728999999998</v>
      </c>
      <c r="N3819">
        <f>VLOOKUP(L3819,[1]Key!$A$1:$C$72,3,FALSE)</f>
        <v>-87.905463999999995</v>
      </c>
      <c r="O3819">
        <v>35</v>
      </c>
      <c r="P3819">
        <v>0</v>
      </c>
      <c r="Q3819">
        <v>5.3</v>
      </c>
      <c r="R3819">
        <v>5</v>
      </c>
      <c r="S3819">
        <v>210</v>
      </c>
      <c r="T3819">
        <f t="shared" si="531"/>
        <v>-1</v>
      </c>
      <c r="U3819" s="1">
        <v>42779</v>
      </c>
      <c r="V3819" s="13">
        <f t="shared" si="532"/>
        <v>42767</v>
      </c>
      <c r="W3819" s="14">
        <f t="shared" si="533"/>
        <v>42779</v>
      </c>
      <c r="X3819" s="1" t="str">
        <f t="shared" si="534"/>
        <v>Monday</v>
      </c>
      <c r="Y3819" s="2">
        <v>0.87548611111111108</v>
      </c>
      <c r="Z3819" s="2">
        <f t="shared" si="535"/>
        <v>0.875</v>
      </c>
      <c r="AA3819">
        <f>1</f>
        <v>1</v>
      </c>
      <c r="AB3819" s="1">
        <v>42779</v>
      </c>
      <c r="AC3819" s="13">
        <f t="shared" si="536"/>
        <v>42767</v>
      </c>
      <c r="AD3819" s="14">
        <f t="shared" si="537"/>
        <v>42779</v>
      </c>
      <c r="AE3819" s="1" t="str">
        <f t="shared" si="538"/>
        <v>Monday</v>
      </c>
      <c r="AF3819" s="2">
        <v>0.89976851851851858</v>
      </c>
      <c r="AG3819" s="2">
        <f t="shared" si="539"/>
        <v>0.91666666666666663</v>
      </c>
      <c r="AH3819" t="s">
        <v>27</v>
      </c>
    </row>
    <row r="3820" spans="1:34" x14ac:dyDescent="0.2">
      <c r="A3820">
        <v>1240065</v>
      </c>
      <c r="B3820" t="s">
        <v>20</v>
      </c>
      <c r="C3820" t="s">
        <v>28</v>
      </c>
      <c r="D3820" t="s">
        <v>22</v>
      </c>
      <c r="E3820">
        <v>53212</v>
      </c>
      <c r="F3820" t="s">
        <v>23</v>
      </c>
      <c r="G3820" t="s">
        <v>24</v>
      </c>
      <c r="H3820">
        <v>152</v>
      </c>
      <c r="I3820" t="s">
        <v>47</v>
      </c>
      <c r="J3820">
        <f>VLOOKUP(I3820,[1]Key!$A$1:$C$72,2,FALSE)</f>
        <v>43.049230000000001</v>
      </c>
      <c r="K3820">
        <f>VLOOKUP(I3820,[1]Key!$A$1:$C$72,3,FALSE)</f>
        <v>-87.911940000000001</v>
      </c>
      <c r="L3820" t="s">
        <v>51</v>
      </c>
      <c r="M3820">
        <f>VLOOKUP(L3820,[1]Key!$A$1:$C$72,2,FALSE)</f>
        <v>43.05536</v>
      </c>
      <c r="N3820">
        <f>VLOOKUP(L3820,[1]Key!$A$1:$C$72,3,FALSE)</f>
        <v>-87.90504</v>
      </c>
      <c r="O3820">
        <v>3</v>
      </c>
      <c r="P3820">
        <v>0</v>
      </c>
      <c r="Q3820">
        <v>0.5</v>
      </c>
      <c r="R3820">
        <v>0.4</v>
      </c>
      <c r="S3820">
        <v>18</v>
      </c>
      <c r="T3820">
        <f t="shared" si="531"/>
        <v>-1</v>
      </c>
      <c r="U3820" s="1">
        <v>42779</v>
      </c>
      <c r="V3820" s="13">
        <f t="shared" si="532"/>
        <v>42767</v>
      </c>
      <c r="W3820" s="14">
        <f t="shared" si="533"/>
        <v>42779</v>
      </c>
      <c r="X3820" s="1" t="str">
        <f t="shared" si="534"/>
        <v>Monday</v>
      </c>
      <c r="Y3820" s="2">
        <v>0.94087962962962957</v>
      </c>
      <c r="Z3820" s="2">
        <f t="shared" si="535"/>
        <v>0.95833333333333326</v>
      </c>
      <c r="AA3820">
        <f>1</f>
        <v>1</v>
      </c>
      <c r="AB3820" s="1">
        <v>42779</v>
      </c>
      <c r="AC3820" s="13">
        <f t="shared" si="536"/>
        <v>42767</v>
      </c>
      <c r="AD3820" s="14">
        <f t="shared" si="537"/>
        <v>42779</v>
      </c>
      <c r="AE3820" s="1" t="str">
        <f t="shared" si="538"/>
        <v>Monday</v>
      </c>
      <c r="AF3820" s="2">
        <v>0.94303240740740746</v>
      </c>
      <c r="AG3820" s="2">
        <f t="shared" si="539"/>
        <v>0.95833333333333326</v>
      </c>
      <c r="AH3820" t="s">
        <v>27</v>
      </c>
    </row>
    <row r="3821" spans="1:34" x14ac:dyDescent="0.2">
      <c r="A3821">
        <v>1489319</v>
      </c>
      <c r="B3821" t="s">
        <v>20</v>
      </c>
      <c r="C3821" t="s">
        <v>101</v>
      </c>
      <c r="D3821" t="s">
        <v>22</v>
      </c>
      <c r="E3821">
        <v>53045</v>
      </c>
      <c r="F3821" t="s">
        <v>23</v>
      </c>
      <c r="G3821" t="s">
        <v>24</v>
      </c>
      <c r="H3821">
        <v>11080</v>
      </c>
      <c r="I3821" t="s">
        <v>65</v>
      </c>
      <c r="J3821">
        <f>VLOOKUP(I3821,[1]Key!$A$1:$C$72,2,FALSE)</f>
        <v>43.060786</v>
      </c>
      <c r="K3821">
        <f>VLOOKUP(I3821,[1]Key!$A$1:$C$72,3,FALSE)</f>
        <v>-87.883825999999999</v>
      </c>
      <c r="L3821" t="s">
        <v>87</v>
      </c>
      <c r="M3821">
        <f>VLOOKUP(L3821,[1]Key!$A$1:$C$72,2,FALSE)</f>
        <v>43.077359999999999</v>
      </c>
      <c r="N3821">
        <f>VLOOKUP(L3821,[1]Key!$A$1:$C$72,3,FALSE)</f>
        <v>-87.880769999999998</v>
      </c>
      <c r="O3821">
        <v>9</v>
      </c>
      <c r="P3821">
        <v>0</v>
      </c>
      <c r="Q3821">
        <v>1.4</v>
      </c>
      <c r="R3821">
        <v>1.3</v>
      </c>
      <c r="S3821">
        <v>54</v>
      </c>
      <c r="T3821">
        <f t="shared" si="531"/>
        <v>-1</v>
      </c>
      <c r="U3821" s="1">
        <v>42780</v>
      </c>
      <c r="V3821" s="13">
        <f t="shared" si="532"/>
        <v>42767</v>
      </c>
      <c r="W3821" s="14">
        <f t="shared" si="533"/>
        <v>42780</v>
      </c>
      <c r="X3821" s="1" t="str">
        <f t="shared" si="534"/>
        <v>Tuesday</v>
      </c>
      <c r="Y3821" s="2">
        <v>0.35421296296296295</v>
      </c>
      <c r="Z3821" s="2">
        <f t="shared" si="535"/>
        <v>0.375</v>
      </c>
      <c r="AA3821">
        <f>1</f>
        <v>1</v>
      </c>
      <c r="AB3821" s="1">
        <v>42780</v>
      </c>
      <c r="AC3821" s="13">
        <f t="shared" si="536"/>
        <v>42767</v>
      </c>
      <c r="AD3821" s="14">
        <f t="shared" si="537"/>
        <v>42780</v>
      </c>
      <c r="AE3821" s="1" t="str">
        <f t="shared" si="538"/>
        <v>Tuesday</v>
      </c>
      <c r="AF3821" s="2">
        <v>0.36093749999999997</v>
      </c>
      <c r="AG3821" s="2">
        <f t="shared" si="539"/>
        <v>0.375</v>
      </c>
      <c r="AH3821" t="s">
        <v>27</v>
      </c>
    </row>
    <row r="3822" spans="1:34" x14ac:dyDescent="0.2">
      <c r="A3822">
        <v>1249269</v>
      </c>
      <c r="B3822" t="s">
        <v>20</v>
      </c>
      <c r="C3822" t="s">
        <v>110</v>
      </c>
      <c r="D3822" t="s">
        <v>22</v>
      </c>
      <c r="E3822">
        <v>54915</v>
      </c>
      <c r="F3822" t="s">
        <v>23</v>
      </c>
      <c r="G3822" t="s">
        <v>97</v>
      </c>
      <c r="H3822">
        <v>11118</v>
      </c>
      <c r="I3822" t="s">
        <v>61</v>
      </c>
      <c r="J3822">
        <f>VLOOKUP(I3822,[1]Key!$A$1:$C$72,2,FALSE)</f>
        <v>43.058619999999998</v>
      </c>
      <c r="K3822">
        <f>VLOOKUP(I3822,[1]Key!$A$1:$C$72,3,FALSE)</f>
        <v>-87.885319999999993</v>
      </c>
      <c r="L3822" t="s">
        <v>81</v>
      </c>
      <c r="M3822">
        <f>VLOOKUP(L3822,[1]Key!$A$1:$C$72,2,FALSE)</f>
        <v>43.06033</v>
      </c>
      <c r="N3822">
        <f>VLOOKUP(L3822,[1]Key!$A$1:$C$72,3,FALSE)</f>
        <v>-87.89546</v>
      </c>
      <c r="O3822">
        <v>5</v>
      </c>
      <c r="P3822">
        <v>0</v>
      </c>
      <c r="Q3822">
        <v>0.8</v>
      </c>
      <c r="R3822">
        <v>0.7</v>
      </c>
      <c r="S3822">
        <v>30</v>
      </c>
      <c r="T3822">
        <f t="shared" si="531"/>
        <v>-1</v>
      </c>
      <c r="U3822" s="1">
        <v>42780</v>
      </c>
      <c r="V3822" s="13">
        <f t="shared" si="532"/>
        <v>42767</v>
      </c>
      <c r="W3822" s="14">
        <f t="shared" si="533"/>
        <v>42780</v>
      </c>
      <c r="X3822" s="1" t="str">
        <f t="shared" si="534"/>
        <v>Tuesday</v>
      </c>
      <c r="Y3822" s="2">
        <v>0.48959490740740735</v>
      </c>
      <c r="Z3822" s="2">
        <f t="shared" si="535"/>
        <v>0.5</v>
      </c>
      <c r="AA3822">
        <f>1</f>
        <v>1</v>
      </c>
      <c r="AB3822" s="1">
        <v>42780</v>
      </c>
      <c r="AC3822" s="13">
        <f t="shared" si="536"/>
        <v>42767</v>
      </c>
      <c r="AD3822" s="14">
        <f t="shared" si="537"/>
        <v>42780</v>
      </c>
      <c r="AE3822" s="1" t="str">
        <f t="shared" si="538"/>
        <v>Tuesday</v>
      </c>
      <c r="AF3822" s="2">
        <v>0.49334490740740744</v>
      </c>
      <c r="AG3822" s="2">
        <f t="shared" si="539"/>
        <v>0.5</v>
      </c>
      <c r="AH3822" t="s">
        <v>27</v>
      </c>
    </row>
    <row r="3823" spans="1:34" x14ac:dyDescent="0.2">
      <c r="A3823">
        <v>1274295</v>
      </c>
      <c r="B3823" t="s">
        <v>20</v>
      </c>
      <c r="C3823" t="s">
        <v>28</v>
      </c>
      <c r="D3823" t="s">
        <v>22</v>
      </c>
      <c r="E3823">
        <v>53202</v>
      </c>
      <c r="F3823" t="s">
        <v>23</v>
      </c>
      <c r="G3823" t="s">
        <v>108</v>
      </c>
      <c r="H3823">
        <v>42</v>
      </c>
      <c r="I3823" t="s">
        <v>84</v>
      </c>
      <c r="J3823">
        <f>VLOOKUP(I3823,[1]Key!$A$1:$C$72,2,FALSE)</f>
        <v>43.024340000000002</v>
      </c>
      <c r="K3823">
        <f>VLOOKUP(I3823,[1]Key!$A$1:$C$72,3,FALSE)</f>
        <v>-87.916753</v>
      </c>
      <c r="L3823" t="s">
        <v>84</v>
      </c>
      <c r="M3823">
        <f>VLOOKUP(L3823,[1]Key!$A$1:$C$72,2,FALSE)</f>
        <v>43.024340000000002</v>
      </c>
      <c r="N3823">
        <f>VLOOKUP(L3823,[1]Key!$A$1:$C$72,3,FALSE)</f>
        <v>-87.916753</v>
      </c>
      <c r="O3823">
        <v>34</v>
      </c>
      <c r="P3823">
        <v>2</v>
      </c>
      <c r="Q3823">
        <v>5.0999999999999996</v>
      </c>
      <c r="R3823">
        <v>4.8</v>
      </c>
      <c r="S3823">
        <v>204</v>
      </c>
      <c r="T3823">
        <f t="shared" si="531"/>
        <v>-1</v>
      </c>
      <c r="U3823" s="1">
        <v>42780</v>
      </c>
      <c r="V3823" s="13">
        <f t="shared" si="532"/>
        <v>42767</v>
      </c>
      <c r="W3823" s="14">
        <f t="shared" si="533"/>
        <v>42780</v>
      </c>
      <c r="X3823" s="1" t="str">
        <f t="shared" si="534"/>
        <v>Tuesday</v>
      </c>
      <c r="Y3823" s="2">
        <v>0.54096064814814815</v>
      </c>
      <c r="Z3823" s="2">
        <f t="shared" si="535"/>
        <v>0.54166666666666663</v>
      </c>
      <c r="AA3823">
        <f>1</f>
        <v>1</v>
      </c>
      <c r="AB3823" s="1">
        <v>42780</v>
      </c>
      <c r="AC3823" s="13">
        <f t="shared" si="536"/>
        <v>42767</v>
      </c>
      <c r="AD3823" s="14">
        <f t="shared" si="537"/>
        <v>42780</v>
      </c>
      <c r="AE3823" s="1" t="str">
        <f t="shared" si="538"/>
        <v>Tuesday</v>
      </c>
      <c r="AF3823" s="2">
        <v>0.56421296296296297</v>
      </c>
      <c r="AG3823" s="2">
        <f t="shared" si="539"/>
        <v>0.58333333333333326</v>
      </c>
      <c r="AH3823" t="s">
        <v>35</v>
      </c>
    </row>
    <row r="3824" spans="1:34" x14ac:dyDescent="0.2">
      <c r="A3824">
        <v>551883</v>
      </c>
      <c r="B3824" t="s">
        <v>20</v>
      </c>
      <c r="C3824" t="s">
        <v>21</v>
      </c>
      <c r="D3824" t="s">
        <v>22</v>
      </c>
      <c r="E3824">
        <v>53213</v>
      </c>
      <c r="F3824" t="s">
        <v>23</v>
      </c>
      <c r="G3824" t="s">
        <v>24</v>
      </c>
      <c r="H3824">
        <v>5485</v>
      </c>
      <c r="I3824" t="s">
        <v>31</v>
      </c>
      <c r="J3824">
        <f>VLOOKUP(I3824,[1]Key!$A$1:$C$72,2,FALSE)</f>
        <v>43.03519</v>
      </c>
      <c r="K3824">
        <f>VLOOKUP(I3824,[1]Key!$A$1:$C$72,3,FALSE)</f>
        <v>-87.907390000000007</v>
      </c>
      <c r="L3824" t="s">
        <v>36</v>
      </c>
      <c r="M3824">
        <f>VLOOKUP(L3824,[1]Key!$A$1:$C$72,2,FALSE)</f>
        <v>43.038580000000003</v>
      </c>
      <c r="N3824">
        <f>VLOOKUP(L3824,[1]Key!$A$1:$C$72,3,FALSE)</f>
        <v>-87.90934</v>
      </c>
      <c r="O3824">
        <v>2</v>
      </c>
      <c r="P3824">
        <v>0</v>
      </c>
      <c r="Q3824">
        <v>0.3</v>
      </c>
      <c r="R3824">
        <v>0.3</v>
      </c>
      <c r="S3824">
        <v>12</v>
      </c>
      <c r="T3824">
        <f t="shared" si="531"/>
        <v>-1</v>
      </c>
      <c r="U3824" s="1">
        <v>42780</v>
      </c>
      <c r="V3824" s="13">
        <f t="shared" si="532"/>
        <v>42767</v>
      </c>
      <c r="W3824" s="14">
        <f t="shared" si="533"/>
        <v>42780</v>
      </c>
      <c r="X3824" s="1" t="str">
        <f t="shared" si="534"/>
        <v>Tuesday</v>
      </c>
      <c r="Y3824" s="2">
        <v>0.55144675925925923</v>
      </c>
      <c r="Z3824" s="2">
        <f t="shared" si="535"/>
        <v>0.54166666666666663</v>
      </c>
      <c r="AA3824">
        <f>1</f>
        <v>1</v>
      </c>
      <c r="AB3824" s="1">
        <v>42780</v>
      </c>
      <c r="AC3824" s="13">
        <f t="shared" si="536"/>
        <v>42767</v>
      </c>
      <c r="AD3824" s="14">
        <f t="shared" si="537"/>
        <v>42780</v>
      </c>
      <c r="AE3824" s="1" t="str">
        <f t="shared" si="538"/>
        <v>Tuesday</v>
      </c>
      <c r="AF3824" s="2">
        <v>0.55336805555555557</v>
      </c>
      <c r="AG3824" s="2">
        <f t="shared" si="539"/>
        <v>0.54166666666666663</v>
      </c>
      <c r="AH3824" t="s">
        <v>27</v>
      </c>
    </row>
    <row r="3825" spans="1:34" x14ac:dyDescent="0.2">
      <c r="A3825">
        <v>671983</v>
      </c>
      <c r="B3825" t="s">
        <v>20</v>
      </c>
      <c r="C3825" t="s">
        <v>49</v>
      </c>
      <c r="D3825" t="s">
        <v>22</v>
      </c>
      <c r="E3825">
        <v>53217</v>
      </c>
      <c r="F3825" t="s">
        <v>23</v>
      </c>
      <c r="G3825" t="s">
        <v>24</v>
      </c>
      <c r="H3825">
        <v>190</v>
      </c>
      <c r="I3825" t="s">
        <v>43</v>
      </c>
      <c r="J3825">
        <f>VLOOKUP(I3825,[1]Key!$A$1:$C$72,2,FALSE)</f>
        <v>43.03886</v>
      </c>
      <c r="K3825">
        <f>VLOOKUP(I3825,[1]Key!$A$1:$C$72,3,FALSE)</f>
        <v>-87.902720000000002</v>
      </c>
      <c r="L3825" t="s">
        <v>31</v>
      </c>
      <c r="M3825">
        <f>VLOOKUP(L3825,[1]Key!$A$1:$C$72,2,FALSE)</f>
        <v>43.03519</v>
      </c>
      <c r="N3825">
        <f>VLOOKUP(L3825,[1]Key!$A$1:$C$72,3,FALSE)</f>
        <v>-87.907390000000007</v>
      </c>
      <c r="O3825">
        <v>26</v>
      </c>
      <c r="P3825">
        <v>0</v>
      </c>
      <c r="Q3825">
        <v>3.9</v>
      </c>
      <c r="R3825">
        <v>3.7</v>
      </c>
      <c r="S3825">
        <v>156</v>
      </c>
      <c r="T3825">
        <f t="shared" si="531"/>
        <v>-1</v>
      </c>
      <c r="U3825" s="1">
        <v>42780</v>
      </c>
      <c r="V3825" s="13">
        <f t="shared" si="532"/>
        <v>42767</v>
      </c>
      <c r="W3825" s="14">
        <f t="shared" si="533"/>
        <v>42780</v>
      </c>
      <c r="X3825" s="1" t="str">
        <f t="shared" si="534"/>
        <v>Tuesday</v>
      </c>
      <c r="Y3825" s="2">
        <v>0.56685185185185183</v>
      </c>
      <c r="Z3825" s="2">
        <f t="shared" si="535"/>
        <v>0.58333333333333326</v>
      </c>
      <c r="AA3825">
        <f>1</f>
        <v>1</v>
      </c>
      <c r="AB3825" s="1">
        <v>42780</v>
      </c>
      <c r="AC3825" s="13">
        <f t="shared" si="536"/>
        <v>42767</v>
      </c>
      <c r="AD3825" s="14">
        <f t="shared" si="537"/>
        <v>42780</v>
      </c>
      <c r="AE3825" s="1" t="str">
        <f t="shared" si="538"/>
        <v>Tuesday</v>
      </c>
      <c r="AF3825" s="2">
        <v>0.58474537037037033</v>
      </c>
      <c r="AG3825" s="2">
        <f t="shared" si="539"/>
        <v>0.58333333333333326</v>
      </c>
      <c r="AH3825" t="s">
        <v>27</v>
      </c>
    </row>
    <row r="3826" spans="1:34" x14ac:dyDescent="0.2">
      <c r="A3826">
        <v>1251077</v>
      </c>
      <c r="B3826" t="s">
        <v>20</v>
      </c>
      <c r="C3826" t="s">
        <v>110</v>
      </c>
      <c r="D3826" t="s">
        <v>22</v>
      </c>
      <c r="E3826">
        <v>54914</v>
      </c>
      <c r="F3826" t="s">
        <v>23</v>
      </c>
      <c r="G3826" t="s">
        <v>97</v>
      </c>
      <c r="H3826">
        <v>11118</v>
      </c>
      <c r="I3826" t="s">
        <v>81</v>
      </c>
      <c r="J3826">
        <f>VLOOKUP(I3826,[1]Key!$A$1:$C$72,2,FALSE)</f>
        <v>43.06033</v>
      </c>
      <c r="K3826">
        <f>VLOOKUP(I3826,[1]Key!$A$1:$C$72,3,FALSE)</f>
        <v>-87.89546</v>
      </c>
      <c r="L3826" t="s">
        <v>78</v>
      </c>
      <c r="M3826">
        <f>VLOOKUP(L3826,[1]Key!$A$1:$C$72,2,FALSE)</f>
        <v>43.060250000000003</v>
      </c>
      <c r="N3826">
        <f>VLOOKUP(L3826,[1]Key!$A$1:$C$72,3,FALSE)</f>
        <v>-87.892169999999993</v>
      </c>
      <c r="O3826">
        <v>1</v>
      </c>
      <c r="P3826">
        <v>0</v>
      </c>
      <c r="Q3826">
        <v>0.2</v>
      </c>
      <c r="R3826">
        <v>0.1</v>
      </c>
      <c r="S3826">
        <v>6</v>
      </c>
      <c r="T3826">
        <f t="shared" si="531"/>
        <v>-1</v>
      </c>
      <c r="U3826" s="1">
        <v>42780</v>
      </c>
      <c r="V3826" s="13">
        <f t="shared" si="532"/>
        <v>42767</v>
      </c>
      <c r="W3826" s="14">
        <f t="shared" si="533"/>
        <v>42780</v>
      </c>
      <c r="X3826" s="1" t="str">
        <f t="shared" si="534"/>
        <v>Tuesday</v>
      </c>
      <c r="Y3826" s="2">
        <v>0.73341435185185189</v>
      </c>
      <c r="Z3826" s="2">
        <f t="shared" si="535"/>
        <v>0.75</v>
      </c>
      <c r="AA3826">
        <f>1</f>
        <v>1</v>
      </c>
      <c r="AB3826" s="1">
        <v>42780</v>
      </c>
      <c r="AC3826" s="13">
        <f t="shared" si="536"/>
        <v>42767</v>
      </c>
      <c r="AD3826" s="14">
        <f t="shared" si="537"/>
        <v>42780</v>
      </c>
      <c r="AE3826" s="1" t="str">
        <f t="shared" si="538"/>
        <v>Tuesday</v>
      </c>
      <c r="AF3826" s="2">
        <v>0.73431712962962958</v>
      </c>
      <c r="AG3826" s="2">
        <f t="shared" si="539"/>
        <v>0.75</v>
      </c>
      <c r="AH3826" t="s">
        <v>27</v>
      </c>
    </row>
    <row r="3827" spans="1:34" x14ac:dyDescent="0.2">
      <c r="A3827">
        <v>1449580</v>
      </c>
      <c r="B3827" t="s">
        <v>20</v>
      </c>
      <c r="C3827" t="s">
        <v>178</v>
      </c>
      <c r="D3827" t="s">
        <v>179</v>
      </c>
      <c r="E3827">
        <v>55746</v>
      </c>
      <c r="F3827" t="s">
        <v>23</v>
      </c>
      <c r="G3827" t="s">
        <v>24</v>
      </c>
      <c r="H3827">
        <v>11161</v>
      </c>
      <c r="I3827" t="s">
        <v>87</v>
      </c>
      <c r="J3827">
        <f>VLOOKUP(I3827,[1]Key!$A$1:$C$72,2,FALSE)</f>
        <v>43.077359999999999</v>
      </c>
      <c r="K3827">
        <f>VLOOKUP(I3827,[1]Key!$A$1:$C$72,3,FALSE)</f>
        <v>-87.880769999999998</v>
      </c>
      <c r="L3827" t="s">
        <v>60</v>
      </c>
      <c r="M3827">
        <f>VLOOKUP(L3827,[1]Key!$A$1:$C$72,2,FALSE)</f>
        <v>43.066893999999998</v>
      </c>
      <c r="N3827">
        <f>VLOOKUP(L3827,[1]Key!$A$1:$C$72,3,FALSE)</f>
        <v>-87.877936000000005</v>
      </c>
      <c r="O3827">
        <v>5</v>
      </c>
      <c r="P3827">
        <v>0</v>
      </c>
      <c r="Q3827">
        <v>0.8</v>
      </c>
      <c r="R3827">
        <v>0.7</v>
      </c>
      <c r="S3827">
        <v>30</v>
      </c>
      <c r="T3827">
        <f t="shared" si="531"/>
        <v>-1</v>
      </c>
      <c r="U3827" s="1">
        <v>42780</v>
      </c>
      <c r="V3827" s="13">
        <f t="shared" si="532"/>
        <v>42767</v>
      </c>
      <c r="W3827" s="14">
        <f t="shared" si="533"/>
        <v>42780</v>
      </c>
      <c r="X3827" s="1" t="str">
        <f t="shared" si="534"/>
        <v>Tuesday</v>
      </c>
      <c r="Y3827" s="2">
        <v>0.73815972222222215</v>
      </c>
      <c r="Z3827" s="2">
        <f t="shared" si="535"/>
        <v>0.75</v>
      </c>
      <c r="AA3827">
        <f>1</f>
        <v>1</v>
      </c>
      <c r="AB3827" s="1">
        <v>42780</v>
      </c>
      <c r="AC3827" s="13">
        <f t="shared" si="536"/>
        <v>42767</v>
      </c>
      <c r="AD3827" s="14">
        <f t="shared" si="537"/>
        <v>42780</v>
      </c>
      <c r="AE3827" s="1" t="str">
        <f t="shared" si="538"/>
        <v>Tuesday</v>
      </c>
      <c r="AF3827" s="2">
        <v>0.7414236111111111</v>
      </c>
      <c r="AG3827" s="2">
        <f t="shared" si="539"/>
        <v>0.75</v>
      </c>
      <c r="AH3827" t="s">
        <v>27</v>
      </c>
    </row>
    <row r="3828" spans="1:34" x14ac:dyDescent="0.2">
      <c r="A3828">
        <v>1017964</v>
      </c>
      <c r="B3828" t="s">
        <v>20</v>
      </c>
      <c r="C3828" t="s">
        <v>28</v>
      </c>
      <c r="D3828" t="s">
        <v>22</v>
      </c>
      <c r="E3828">
        <v>53202</v>
      </c>
      <c r="F3828" t="s">
        <v>23</v>
      </c>
      <c r="G3828" t="s">
        <v>24</v>
      </c>
      <c r="H3828">
        <v>22</v>
      </c>
      <c r="I3828" t="s">
        <v>43</v>
      </c>
      <c r="J3828">
        <f>VLOOKUP(I3828,[1]Key!$A$1:$C$72,2,FALSE)</f>
        <v>43.03886</v>
      </c>
      <c r="K3828">
        <f>VLOOKUP(I3828,[1]Key!$A$1:$C$72,3,FALSE)</f>
        <v>-87.902720000000002</v>
      </c>
      <c r="L3828" t="s">
        <v>61</v>
      </c>
      <c r="M3828">
        <f>VLOOKUP(L3828,[1]Key!$A$1:$C$72,2,FALSE)</f>
        <v>43.058619999999998</v>
      </c>
      <c r="N3828">
        <f>VLOOKUP(L3828,[1]Key!$A$1:$C$72,3,FALSE)</f>
        <v>-87.885319999999993</v>
      </c>
      <c r="O3828">
        <v>13</v>
      </c>
      <c r="P3828">
        <v>0</v>
      </c>
      <c r="Q3828">
        <v>2</v>
      </c>
      <c r="R3828">
        <v>1.9</v>
      </c>
      <c r="S3828">
        <v>78</v>
      </c>
      <c r="T3828">
        <f t="shared" si="531"/>
        <v>-1</v>
      </c>
      <c r="U3828" s="1">
        <v>42780</v>
      </c>
      <c r="V3828" s="13">
        <f t="shared" si="532"/>
        <v>42767</v>
      </c>
      <c r="W3828" s="14">
        <f t="shared" si="533"/>
        <v>42780</v>
      </c>
      <c r="X3828" s="1" t="str">
        <f t="shared" si="534"/>
        <v>Tuesday</v>
      </c>
      <c r="Y3828" s="2">
        <v>0.76927083333333324</v>
      </c>
      <c r="Z3828" s="2">
        <f t="shared" si="535"/>
        <v>0.75</v>
      </c>
      <c r="AA3828">
        <f>1</f>
        <v>1</v>
      </c>
      <c r="AB3828" s="1">
        <v>42780</v>
      </c>
      <c r="AC3828" s="13">
        <f t="shared" si="536"/>
        <v>42767</v>
      </c>
      <c r="AD3828" s="14">
        <f t="shared" si="537"/>
        <v>42780</v>
      </c>
      <c r="AE3828" s="1" t="str">
        <f t="shared" si="538"/>
        <v>Tuesday</v>
      </c>
      <c r="AF3828" s="2">
        <v>0.77785879629629628</v>
      </c>
      <c r="AG3828" s="2">
        <f t="shared" si="539"/>
        <v>0.79166666666666663</v>
      </c>
      <c r="AH3828" t="s">
        <v>27</v>
      </c>
    </row>
    <row r="3829" spans="1:34" x14ac:dyDescent="0.2">
      <c r="A3829">
        <v>1378810</v>
      </c>
      <c r="B3829" t="s">
        <v>20</v>
      </c>
      <c r="C3829" t="s">
        <v>100</v>
      </c>
      <c r="D3829" t="s">
        <v>22</v>
      </c>
      <c r="E3829">
        <v>53211</v>
      </c>
      <c r="F3829" t="s">
        <v>23</v>
      </c>
      <c r="G3829" t="s">
        <v>24</v>
      </c>
      <c r="H3829">
        <v>17</v>
      </c>
      <c r="I3829" t="s">
        <v>60</v>
      </c>
      <c r="J3829">
        <f>VLOOKUP(I3829,[1]Key!$A$1:$C$72,2,FALSE)</f>
        <v>43.066893999999998</v>
      </c>
      <c r="K3829">
        <f>VLOOKUP(I3829,[1]Key!$A$1:$C$72,3,FALSE)</f>
        <v>-87.877936000000005</v>
      </c>
      <c r="L3829" t="s">
        <v>87</v>
      </c>
      <c r="M3829">
        <f>VLOOKUP(L3829,[1]Key!$A$1:$C$72,2,FALSE)</f>
        <v>43.077359999999999</v>
      </c>
      <c r="N3829">
        <f>VLOOKUP(L3829,[1]Key!$A$1:$C$72,3,FALSE)</f>
        <v>-87.880769999999998</v>
      </c>
      <c r="O3829">
        <v>5</v>
      </c>
      <c r="P3829">
        <v>0</v>
      </c>
      <c r="Q3829">
        <v>0.8</v>
      </c>
      <c r="R3829">
        <v>0.7</v>
      </c>
      <c r="S3829">
        <v>30</v>
      </c>
      <c r="T3829">
        <f t="shared" si="531"/>
        <v>-1</v>
      </c>
      <c r="U3829" s="1">
        <v>42780</v>
      </c>
      <c r="V3829" s="13">
        <f t="shared" si="532"/>
        <v>42767</v>
      </c>
      <c r="W3829" s="14">
        <f t="shared" si="533"/>
        <v>42780</v>
      </c>
      <c r="X3829" s="1" t="str">
        <f t="shared" si="534"/>
        <v>Tuesday</v>
      </c>
      <c r="Y3829" s="2">
        <v>0.7958912037037037</v>
      </c>
      <c r="Z3829" s="2">
        <f t="shared" si="535"/>
        <v>0.79166666666666663</v>
      </c>
      <c r="AA3829">
        <f>1</f>
        <v>1</v>
      </c>
      <c r="AB3829" s="1">
        <v>42780</v>
      </c>
      <c r="AC3829" s="13">
        <f t="shared" si="536"/>
        <v>42767</v>
      </c>
      <c r="AD3829" s="14">
        <f t="shared" si="537"/>
        <v>42780</v>
      </c>
      <c r="AE3829" s="1" t="str">
        <f t="shared" si="538"/>
        <v>Tuesday</v>
      </c>
      <c r="AF3829" s="2">
        <v>0.79935185185185187</v>
      </c>
      <c r="AG3829" s="2">
        <f t="shared" si="539"/>
        <v>0.79166666666666663</v>
      </c>
      <c r="AH3829" t="s">
        <v>27</v>
      </c>
    </row>
    <row r="3830" spans="1:34" x14ac:dyDescent="0.2">
      <c r="A3830">
        <v>1255068</v>
      </c>
      <c r="B3830" t="s">
        <v>20</v>
      </c>
      <c r="C3830" t="s">
        <v>197</v>
      </c>
      <c r="D3830" t="s">
        <v>22</v>
      </c>
      <c r="E3830">
        <v>54904</v>
      </c>
      <c r="F3830" t="s">
        <v>23</v>
      </c>
      <c r="G3830" t="s">
        <v>97</v>
      </c>
      <c r="H3830">
        <v>11096</v>
      </c>
      <c r="I3830" t="s">
        <v>67</v>
      </c>
      <c r="J3830">
        <f>VLOOKUP(I3830,[1]Key!$A$1:$C$72,2,FALSE)</f>
        <v>43.074890000000003</v>
      </c>
      <c r="K3830">
        <f>VLOOKUP(I3830,[1]Key!$A$1:$C$72,3,FALSE)</f>
        <v>-87.882810000000006</v>
      </c>
      <c r="L3830" t="s">
        <v>63</v>
      </c>
      <c r="M3830">
        <f>VLOOKUP(L3830,[1]Key!$A$1:$C$72,2,FALSE)</f>
        <v>43.078530000000001</v>
      </c>
      <c r="N3830">
        <f>VLOOKUP(L3830,[1]Key!$A$1:$C$72,3,FALSE)</f>
        <v>-87.882620000000003</v>
      </c>
      <c r="O3830">
        <v>620</v>
      </c>
      <c r="P3830">
        <v>0</v>
      </c>
      <c r="Q3830">
        <v>18</v>
      </c>
      <c r="R3830">
        <v>17.100000000000001</v>
      </c>
      <c r="S3830">
        <v>720</v>
      </c>
      <c r="T3830">
        <f t="shared" si="531"/>
        <v>-1</v>
      </c>
      <c r="U3830" s="1">
        <v>42780</v>
      </c>
      <c r="V3830" s="13">
        <f t="shared" si="532"/>
        <v>42767</v>
      </c>
      <c r="W3830" s="14">
        <f t="shared" si="533"/>
        <v>42780</v>
      </c>
      <c r="X3830" s="1" t="str">
        <f t="shared" si="534"/>
        <v>Tuesday</v>
      </c>
      <c r="Y3830" s="2">
        <v>0.96861111111111109</v>
      </c>
      <c r="Z3830" s="2">
        <f t="shared" si="535"/>
        <v>0.95833333333333326</v>
      </c>
      <c r="AA3830">
        <f>1</f>
        <v>1</v>
      </c>
      <c r="AB3830" s="1">
        <v>42781</v>
      </c>
      <c r="AC3830" s="13">
        <f t="shared" si="536"/>
        <v>42767</v>
      </c>
      <c r="AD3830" s="14">
        <f t="shared" si="537"/>
        <v>42781</v>
      </c>
      <c r="AE3830" s="1" t="str">
        <f t="shared" si="538"/>
        <v>Wednesday</v>
      </c>
      <c r="AF3830" s="2">
        <v>0.39921296296296299</v>
      </c>
      <c r="AG3830" s="2">
        <f t="shared" si="539"/>
        <v>0.41666666666666663</v>
      </c>
      <c r="AH3830" t="s">
        <v>27</v>
      </c>
    </row>
    <row r="3831" spans="1:34" x14ac:dyDescent="0.2">
      <c r="A3831">
        <v>563412</v>
      </c>
      <c r="B3831" t="s">
        <v>20</v>
      </c>
      <c r="C3831" t="s">
        <v>45</v>
      </c>
      <c r="D3831" t="s">
        <v>46</v>
      </c>
      <c r="E3831">
        <v>60043</v>
      </c>
      <c r="F3831" t="s">
        <v>23</v>
      </c>
      <c r="G3831" t="s">
        <v>24</v>
      </c>
      <c r="H3831">
        <v>5474</v>
      </c>
      <c r="I3831" t="s">
        <v>33</v>
      </c>
      <c r="J3831">
        <f>VLOOKUP(I3831,[1]Key!$A$1:$C$72,2,FALSE)</f>
        <v>43.034619999999997</v>
      </c>
      <c r="K3831">
        <f>VLOOKUP(I3831,[1]Key!$A$1:$C$72,3,FALSE)</f>
        <v>-87.917500000000004</v>
      </c>
      <c r="L3831" t="s">
        <v>47</v>
      </c>
      <c r="M3831">
        <f>VLOOKUP(L3831,[1]Key!$A$1:$C$72,2,FALSE)</f>
        <v>43.049230000000001</v>
      </c>
      <c r="N3831">
        <f>VLOOKUP(L3831,[1]Key!$A$1:$C$72,3,FALSE)</f>
        <v>-87.911940000000001</v>
      </c>
      <c r="O3831">
        <v>8</v>
      </c>
      <c r="P3831">
        <v>0</v>
      </c>
      <c r="Q3831">
        <v>1.2</v>
      </c>
      <c r="R3831">
        <v>1.1000000000000001</v>
      </c>
      <c r="S3831">
        <v>48</v>
      </c>
      <c r="T3831">
        <f t="shared" si="531"/>
        <v>-1</v>
      </c>
      <c r="U3831" s="1">
        <v>42781</v>
      </c>
      <c r="V3831" s="13">
        <f t="shared" si="532"/>
        <v>42767</v>
      </c>
      <c r="W3831" s="14">
        <f t="shared" si="533"/>
        <v>42781</v>
      </c>
      <c r="X3831" s="1" t="str">
        <f t="shared" si="534"/>
        <v>Wednesday</v>
      </c>
      <c r="Y3831" s="2">
        <v>0.32306712962962963</v>
      </c>
      <c r="Z3831" s="2">
        <f t="shared" si="535"/>
        <v>0.33333333333333331</v>
      </c>
      <c r="AA3831">
        <f>1</f>
        <v>1</v>
      </c>
      <c r="AB3831" s="1">
        <v>42781</v>
      </c>
      <c r="AC3831" s="13">
        <f t="shared" si="536"/>
        <v>42767</v>
      </c>
      <c r="AD3831" s="14">
        <f t="shared" si="537"/>
        <v>42781</v>
      </c>
      <c r="AE3831" s="1" t="str">
        <f t="shared" si="538"/>
        <v>Wednesday</v>
      </c>
      <c r="AF3831" s="2">
        <v>0.32877314814814812</v>
      </c>
      <c r="AG3831" s="2">
        <f t="shared" si="539"/>
        <v>0.33333333333333331</v>
      </c>
      <c r="AH3831" t="s">
        <v>27</v>
      </c>
    </row>
    <row r="3832" spans="1:34" x14ac:dyDescent="0.2">
      <c r="A3832">
        <v>550946</v>
      </c>
      <c r="B3832" t="s">
        <v>20</v>
      </c>
      <c r="C3832" t="s">
        <v>28</v>
      </c>
      <c r="D3832" t="s">
        <v>22</v>
      </c>
      <c r="E3832">
        <v>53202</v>
      </c>
      <c r="F3832" t="s">
        <v>23</v>
      </c>
      <c r="G3832" t="s">
        <v>24</v>
      </c>
      <c r="H3832">
        <v>247</v>
      </c>
      <c r="I3832" t="s">
        <v>31</v>
      </c>
      <c r="J3832">
        <f>VLOOKUP(I3832,[1]Key!$A$1:$C$72,2,FALSE)</f>
        <v>43.03519</v>
      </c>
      <c r="K3832">
        <f>VLOOKUP(I3832,[1]Key!$A$1:$C$72,3,FALSE)</f>
        <v>-87.907390000000007</v>
      </c>
      <c r="L3832" t="s">
        <v>33</v>
      </c>
      <c r="M3832">
        <f>VLOOKUP(L3832,[1]Key!$A$1:$C$72,2,FALSE)</f>
        <v>43.034619999999997</v>
      </c>
      <c r="N3832">
        <f>VLOOKUP(L3832,[1]Key!$A$1:$C$72,3,FALSE)</f>
        <v>-87.917500000000004</v>
      </c>
      <c r="O3832">
        <v>10</v>
      </c>
      <c r="P3832">
        <v>0</v>
      </c>
      <c r="Q3832">
        <v>1.5</v>
      </c>
      <c r="R3832">
        <v>1.4</v>
      </c>
      <c r="S3832">
        <v>60</v>
      </c>
      <c r="T3832">
        <f t="shared" si="531"/>
        <v>-1</v>
      </c>
      <c r="U3832" s="1">
        <v>42781</v>
      </c>
      <c r="V3832" s="13">
        <f t="shared" si="532"/>
        <v>42767</v>
      </c>
      <c r="W3832" s="14">
        <f t="shared" si="533"/>
        <v>42781</v>
      </c>
      <c r="X3832" s="1" t="str">
        <f t="shared" si="534"/>
        <v>Wednesday</v>
      </c>
      <c r="Y3832" s="2">
        <v>0.36508101851851849</v>
      </c>
      <c r="Z3832" s="2">
        <f t="shared" si="535"/>
        <v>0.375</v>
      </c>
      <c r="AA3832">
        <f>1</f>
        <v>1</v>
      </c>
      <c r="AB3832" s="1">
        <v>42781</v>
      </c>
      <c r="AC3832" s="13">
        <f t="shared" si="536"/>
        <v>42767</v>
      </c>
      <c r="AD3832" s="14">
        <f t="shared" si="537"/>
        <v>42781</v>
      </c>
      <c r="AE3832" s="1" t="str">
        <f t="shared" si="538"/>
        <v>Wednesday</v>
      </c>
      <c r="AF3832" s="2">
        <v>0.37206018518518519</v>
      </c>
      <c r="AG3832" s="2">
        <f t="shared" si="539"/>
        <v>0.375</v>
      </c>
      <c r="AH3832" t="s">
        <v>27</v>
      </c>
    </row>
    <row r="3833" spans="1:34" x14ac:dyDescent="0.2">
      <c r="A3833">
        <v>1260485</v>
      </c>
      <c r="B3833" t="s">
        <v>20</v>
      </c>
      <c r="C3833" t="s">
        <v>102</v>
      </c>
      <c r="D3833" t="s">
        <v>22</v>
      </c>
      <c r="E3833">
        <v>53211</v>
      </c>
      <c r="F3833" t="s">
        <v>23</v>
      </c>
      <c r="G3833" t="s">
        <v>24</v>
      </c>
      <c r="H3833">
        <v>33</v>
      </c>
      <c r="I3833" t="s">
        <v>43</v>
      </c>
      <c r="J3833">
        <f>VLOOKUP(I3833,[1]Key!$A$1:$C$72,2,FALSE)</f>
        <v>43.03886</v>
      </c>
      <c r="K3833">
        <f>VLOOKUP(I3833,[1]Key!$A$1:$C$72,3,FALSE)</f>
        <v>-87.902720000000002</v>
      </c>
      <c r="L3833" t="s">
        <v>32</v>
      </c>
      <c r="M3833">
        <f>VLOOKUP(L3833,[1]Key!$A$1:$C$72,2,FALSE)</f>
        <v>43.038719999999998</v>
      </c>
      <c r="N3833">
        <f>VLOOKUP(L3833,[1]Key!$A$1:$C$72,3,FALSE)</f>
        <v>-87.905339999999995</v>
      </c>
      <c r="O3833">
        <v>2</v>
      </c>
      <c r="P3833">
        <v>0</v>
      </c>
      <c r="Q3833">
        <v>0.3</v>
      </c>
      <c r="R3833">
        <v>0.3</v>
      </c>
      <c r="S3833">
        <v>12</v>
      </c>
      <c r="T3833">
        <f t="shared" si="531"/>
        <v>-1</v>
      </c>
      <c r="U3833" s="1">
        <v>42781</v>
      </c>
      <c r="V3833" s="13">
        <f t="shared" si="532"/>
        <v>42767</v>
      </c>
      <c r="W3833" s="14">
        <f t="shared" si="533"/>
        <v>42781</v>
      </c>
      <c r="X3833" s="1" t="str">
        <f t="shared" si="534"/>
        <v>Wednesday</v>
      </c>
      <c r="Y3833" s="2">
        <v>0.51996527777777779</v>
      </c>
      <c r="Z3833" s="2">
        <f t="shared" si="535"/>
        <v>0.5</v>
      </c>
      <c r="AA3833">
        <f>1</f>
        <v>1</v>
      </c>
      <c r="AB3833" s="1">
        <v>42781</v>
      </c>
      <c r="AC3833" s="13">
        <f t="shared" si="536"/>
        <v>42767</v>
      </c>
      <c r="AD3833" s="14">
        <f t="shared" si="537"/>
        <v>42781</v>
      </c>
      <c r="AE3833" s="1" t="str">
        <f t="shared" si="538"/>
        <v>Wednesday</v>
      </c>
      <c r="AF3833" s="2">
        <v>0.52115740740740735</v>
      </c>
      <c r="AG3833" s="2">
        <f t="shared" si="539"/>
        <v>0.54166666666666663</v>
      </c>
      <c r="AH3833" t="s">
        <v>27</v>
      </c>
    </row>
    <row r="3834" spans="1:34" x14ac:dyDescent="0.2">
      <c r="A3834">
        <v>1201980</v>
      </c>
      <c r="B3834" t="s">
        <v>20</v>
      </c>
      <c r="C3834" t="s">
        <v>106</v>
      </c>
      <c r="D3834" t="s">
        <v>22</v>
      </c>
      <c r="E3834">
        <v>53121</v>
      </c>
      <c r="F3834" t="s">
        <v>23</v>
      </c>
      <c r="G3834" t="s">
        <v>24</v>
      </c>
      <c r="H3834">
        <v>178</v>
      </c>
      <c r="I3834" t="s">
        <v>60</v>
      </c>
      <c r="J3834">
        <f>VLOOKUP(I3834,[1]Key!$A$1:$C$72,2,FALSE)</f>
        <v>43.066893999999998</v>
      </c>
      <c r="K3834">
        <f>VLOOKUP(I3834,[1]Key!$A$1:$C$72,3,FALSE)</f>
        <v>-87.877936000000005</v>
      </c>
      <c r="L3834" t="s">
        <v>67</v>
      </c>
      <c r="M3834">
        <f>VLOOKUP(L3834,[1]Key!$A$1:$C$72,2,FALSE)</f>
        <v>43.074890000000003</v>
      </c>
      <c r="N3834">
        <f>VLOOKUP(L3834,[1]Key!$A$1:$C$72,3,FALSE)</f>
        <v>-87.882810000000006</v>
      </c>
      <c r="O3834">
        <v>6</v>
      </c>
      <c r="P3834">
        <v>0</v>
      </c>
      <c r="Q3834">
        <v>0.9</v>
      </c>
      <c r="R3834">
        <v>0.9</v>
      </c>
      <c r="S3834">
        <v>36</v>
      </c>
      <c r="T3834">
        <f t="shared" si="531"/>
        <v>-1</v>
      </c>
      <c r="U3834" s="1">
        <v>42781</v>
      </c>
      <c r="V3834" s="13">
        <f t="shared" si="532"/>
        <v>42767</v>
      </c>
      <c r="W3834" s="14">
        <f t="shared" si="533"/>
        <v>42781</v>
      </c>
      <c r="X3834" s="1" t="str">
        <f t="shared" si="534"/>
        <v>Wednesday</v>
      </c>
      <c r="Y3834" s="2">
        <v>0.56751157407407404</v>
      </c>
      <c r="Z3834" s="2">
        <f t="shared" si="535"/>
        <v>0.58333333333333326</v>
      </c>
      <c r="AA3834">
        <f>1</f>
        <v>1</v>
      </c>
      <c r="AB3834" s="1">
        <v>42781</v>
      </c>
      <c r="AC3834" s="13">
        <f t="shared" si="536"/>
        <v>42767</v>
      </c>
      <c r="AD3834" s="14">
        <f t="shared" si="537"/>
        <v>42781</v>
      </c>
      <c r="AE3834" s="1" t="str">
        <f t="shared" si="538"/>
        <v>Wednesday</v>
      </c>
      <c r="AF3834" s="2">
        <v>0.5716782407407407</v>
      </c>
      <c r="AG3834" s="2">
        <f t="shared" si="539"/>
        <v>0.58333333333333326</v>
      </c>
      <c r="AH3834" t="s">
        <v>27</v>
      </c>
    </row>
    <row r="3835" spans="1:34" x14ac:dyDescent="0.2">
      <c r="A3835">
        <v>783916</v>
      </c>
      <c r="B3835" t="s">
        <v>20</v>
      </c>
      <c r="C3835" t="s">
        <v>53</v>
      </c>
      <c r="D3835" t="s">
        <v>46</v>
      </c>
      <c r="E3835">
        <v>60618</v>
      </c>
      <c r="F3835" t="s">
        <v>23</v>
      </c>
      <c r="G3835" t="s">
        <v>24</v>
      </c>
      <c r="H3835">
        <v>3</v>
      </c>
      <c r="I3835" t="s">
        <v>43</v>
      </c>
      <c r="J3835">
        <f>VLOOKUP(I3835,[1]Key!$A$1:$C$72,2,FALSE)</f>
        <v>43.03886</v>
      </c>
      <c r="K3835">
        <f>VLOOKUP(I3835,[1]Key!$A$1:$C$72,3,FALSE)</f>
        <v>-87.902720000000002</v>
      </c>
      <c r="L3835" t="s">
        <v>43</v>
      </c>
      <c r="M3835">
        <f>VLOOKUP(L3835,[1]Key!$A$1:$C$72,2,FALSE)</f>
        <v>43.03886</v>
      </c>
      <c r="N3835">
        <f>VLOOKUP(L3835,[1]Key!$A$1:$C$72,3,FALSE)</f>
        <v>-87.902720000000002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f t="shared" si="531"/>
        <v>-1</v>
      </c>
      <c r="U3835" s="1">
        <v>42781</v>
      </c>
      <c r="V3835" s="13">
        <f t="shared" si="532"/>
        <v>42767</v>
      </c>
      <c r="W3835" s="14">
        <f t="shared" si="533"/>
        <v>42781</v>
      </c>
      <c r="X3835" s="1" t="str">
        <f t="shared" si="534"/>
        <v>Wednesday</v>
      </c>
      <c r="Y3835" s="2">
        <v>0.61531250000000004</v>
      </c>
      <c r="Z3835" s="2">
        <f t="shared" si="535"/>
        <v>0.625</v>
      </c>
      <c r="AA3835">
        <f>1</f>
        <v>1</v>
      </c>
      <c r="AB3835" s="1">
        <v>42781</v>
      </c>
      <c r="AC3835" s="13">
        <f t="shared" si="536"/>
        <v>42767</v>
      </c>
      <c r="AD3835" s="14">
        <f t="shared" si="537"/>
        <v>42781</v>
      </c>
      <c r="AE3835" s="1" t="str">
        <f t="shared" si="538"/>
        <v>Wednesday</v>
      </c>
      <c r="AF3835" s="2">
        <v>0.61563657407407402</v>
      </c>
      <c r="AG3835" s="2">
        <f t="shared" si="539"/>
        <v>0.625</v>
      </c>
      <c r="AH3835" t="s">
        <v>35</v>
      </c>
    </row>
    <row r="3836" spans="1:34" x14ac:dyDescent="0.2">
      <c r="A3836">
        <v>1366177</v>
      </c>
      <c r="B3836" t="s">
        <v>20</v>
      </c>
      <c r="C3836" t="s">
        <v>129</v>
      </c>
      <c r="D3836" t="s">
        <v>22</v>
      </c>
      <c r="E3836">
        <v>53072</v>
      </c>
      <c r="F3836" t="s">
        <v>23</v>
      </c>
      <c r="G3836" t="s">
        <v>24</v>
      </c>
      <c r="H3836">
        <v>15</v>
      </c>
      <c r="I3836" t="s">
        <v>62</v>
      </c>
      <c r="J3836">
        <f>VLOOKUP(I3836,[1]Key!$A$1:$C$72,2,FALSE)</f>
        <v>43.058010000000003</v>
      </c>
      <c r="K3836">
        <f>VLOOKUP(I3836,[1]Key!$A$1:$C$72,3,FALSE)</f>
        <v>-87.877300000000005</v>
      </c>
      <c r="L3836" t="s">
        <v>62</v>
      </c>
      <c r="M3836">
        <f>VLOOKUP(L3836,[1]Key!$A$1:$C$72,2,FALSE)</f>
        <v>43.058010000000003</v>
      </c>
      <c r="N3836">
        <f>VLOOKUP(L3836,[1]Key!$A$1:$C$72,3,FALSE)</f>
        <v>-87.877300000000005</v>
      </c>
      <c r="O3836">
        <v>35</v>
      </c>
      <c r="P3836">
        <v>0</v>
      </c>
      <c r="Q3836">
        <v>5.3</v>
      </c>
      <c r="R3836">
        <v>5</v>
      </c>
      <c r="S3836">
        <v>210</v>
      </c>
      <c r="T3836">
        <f t="shared" si="531"/>
        <v>-1</v>
      </c>
      <c r="U3836" s="1">
        <v>42781</v>
      </c>
      <c r="V3836" s="13">
        <f t="shared" si="532"/>
        <v>42767</v>
      </c>
      <c r="W3836" s="14">
        <f t="shared" si="533"/>
        <v>42781</v>
      </c>
      <c r="X3836" s="1" t="str">
        <f t="shared" si="534"/>
        <v>Wednesday</v>
      </c>
      <c r="Y3836" s="2">
        <v>0.68054398148148154</v>
      </c>
      <c r="Z3836" s="2">
        <f t="shared" si="535"/>
        <v>0.66666666666666663</v>
      </c>
      <c r="AA3836">
        <f>1</f>
        <v>1</v>
      </c>
      <c r="AB3836" s="1">
        <v>42781</v>
      </c>
      <c r="AC3836" s="13">
        <f t="shared" si="536"/>
        <v>42767</v>
      </c>
      <c r="AD3836" s="14">
        <f t="shared" si="537"/>
        <v>42781</v>
      </c>
      <c r="AE3836" s="1" t="str">
        <f t="shared" si="538"/>
        <v>Wednesday</v>
      </c>
      <c r="AF3836" s="2">
        <v>0.70437500000000008</v>
      </c>
      <c r="AG3836" s="2">
        <f t="shared" si="539"/>
        <v>0.70833333333333326</v>
      </c>
      <c r="AH3836" t="s">
        <v>35</v>
      </c>
    </row>
    <row r="3837" spans="1:34" x14ac:dyDescent="0.2">
      <c r="A3837">
        <v>1442430</v>
      </c>
      <c r="B3837" t="s">
        <v>20</v>
      </c>
      <c r="C3837" t="s">
        <v>28</v>
      </c>
      <c r="D3837" t="s">
        <v>22</v>
      </c>
      <c r="E3837">
        <v>53211</v>
      </c>
      <c r="F3837" t="s">
        <v>23</v>
      </c>
      <c r="G3837" t="s">
        <v>24</v>
      </c>
      <c r="H3837">
        <v>5550</v>
      </c>
      <c r="I3837" t="s">
        <v>67</v>
      </c>
      <c r="J3837">
        <f>VLOOKUP(I3837,[1]Key!$A$1:$C$72,2,FALSE)</f>
        <v>43.074890000000003</v>
      </c>
      <c r="K3837">
        <f>VLOOKUP(I3837,[1]Key!$A$1:$C$72,3,FALSE)</f>
        <v>-87.882810000000006</v>
      </c>
      <c r="L3837" t="s">
        <v>77</v>
      </c>
      <c r="M3837">
        <f>VLOOKUP(L3837,[1]Key!$A$1:$C$72,2,FALSE)</f>
        <v>43.074655999999997</v>
      </c>
      <c r="N3837">
        <f>VLOOKUP(L3837,[1]Key!$A$1:$C$72,3,FALSE)</f>
        <v>-87.889011999999994</v>
      </c>
      <c r="O3837">
        <v>2</v>
      </c>
      <c r="P3837">
        <v>0</v>
      </c>
      <c r="Q3837">
        <v>0.3</v>
      </c>
      <c r="R3837">
        <v>0.3</v>
      </c>
      <c r="S3837">
        <v>12</v>
      </c>
      <c r="T3837">
        <f t="shared" si="531"/>
        <v>-1</v>
      </c>
      <c r="U3837" s="1">
        <v>42781</v>
      </c>
      <c r="V3837" s="13">
        <f t="shared" si="532"/>
        <v>42767</v>
      </c>
      <c r="W3837" s="14">
        <f t="shared" si="533"/>
        <v>42781</v>
      </c>
      <c r="X3837" s="1" t="str">
        <f t="shared" si="534"/>
        <v>Wednesday</v>
      </c>
      <c r="Y3837" s="2">
        <v>0.80166666666666664</v>
      </c>
      <c r="Z3837" s="2">
        <f t="shared" si="535"/>
        <v>0.79166666666666663</v>
      </c>
      <c r="AA3837">
        <f>1</f>
        <v>1</v>
      </c>
      <c r="AB3837" s="1">
        <v>42781</v>
      </c>
      <c r="AC3837" s="13">
        <f t="shared" si="536"/>
        <v>42767</v>
      </c>
      <c r="AD3837" s="14">
        <f t="shared" si="537"/>
        <v>42781</v>
      </c>
      <c r="AE3837" s="1" t="str">
        <f t="shared" si="538"/>
        <v>Wednesday</v>
      </c>
      <c r="AF3837" s="2">
        <v>0.80298611111111118</v>
      </c>
      <c r="AG3837" s="2">
        <f t="shared" si="539"/>
        <v>0.79166666666666663</v>
      </c>
      <c r="AH3837" t="s">
        <v>27</v>
      </c>
    </row>
    <row r="3838" spans="1:34" x14ac:dyDescent="0.2">
      <c r="A3838">
        <v>1360313</v>
      </c>
      <c r="B3838" t="s">
        <v>20</v>
      </c>
      <c r="C3838" t="s">
        <v>127</v>
      </c>
      <c r="D3838" t="s">
        <v>22</v>
      </c>
      <c r="E3838">
        <v>53158</v>
      </c>
      <c r="F3838" t="s">
        <v>23</v>
      </c>
      <c r="G3838" t="s">
        <v>24</v>
      </c>
      <c r="H3838">
        <v>5541</v>
      </c>
      <c r="I3838" t="s">
        <v>67</v>
      </c>
      <c r="J3838">
        <f>VLOOKUP(I3838,[1]Key!$A$1:$C$72,2,FALSE)</f>
        <v>43.074890000000003</v>
      </c>
      <c r="K3838">
        <f>VLOOKUP(I3838,[1]Key!$A$1:$C$72,3,FALSE)</f>
        <v>-87.882810000000006</v>
      </c>
      <c r="L3838" t="s">
        <v>93</v>
      </c>
      <c r="M3838">
        <f>VLOOKUP(L3838,[1]Key!$A$1:$C$72,2,FALSE)</f>
        <v>43.069021999999997</v>
      </c>
      <c r="N3838">
        <f>VLOOKUP(L3838,[1]Key!$A$1:$C$72,3,FALSE)</f>
        <v>-87.887940999999998</v>
      </c>
      <c r="O3838">
        <v>5</v>
      </c>
      <c r="P3838">
        <v>0</v>
      </c>
      <c r="Q3838">
        <v>0.8</v>
      </c>
      <c r="R3838">
        <v>0.7</v>
      </c>
      <c r="S3838">
        <v>30</v>
      </c>
      <c r="T3838">
        <f t="shared" si="531"/>
        <v>-1</v>
      </c>
      <c r="U3838" s="1">
        <v>42781</v>
      </c>
      <c r="V3838" s="13">
        <f t="shared" si="532"/>
        <v>42767</v>
      </c>
      <c r="W3838" s="14">
        <f t="shared" si="533"/>
        <v>42781</v>
      </c>
      <c r="X3838" s="1" t="str">
        <f t="shared" si="534"/>
        <v>Wednesday</v>
      </c>
      <c r="Y3838" s="2">
        <v>0.83611111111111114</v>
      </c>
      <c r="Z3838" s="2">
        <f t="shared" si="535"/>
        <v>0.83333333333333326</v>
      </c>
      <c r="AA3838">
        <f>1</f>
        <v>1</v>
      </c>
      <c r="AB3838" s="1">
        <v>42781</v>
      </c>
      <c r="AC3838" s="13">
        <f t="shared" si="536"/>
        <v>42767</v>
      </c>
      <c r="AD3838" s="14">
        <f t="shared" si="537"/>
        <v>42781</v>
      </c>
      <c r="AE3838" s="1" t="str">
        <f t="shared" si="538"/>
        <v>Wednesday</v>
      </c>
      <c r="AF3838" s="2">
        <v>0.83981481481481479</v>
      </c>
      <c r="AG3838" s="2">
        <f t="shared" si="539"/>
        <v>0.83333333333333326</v>
      </c>
      <c r="AH3838" t="s">
        <v>27</v>
      </c>
    </row>
    <row r="3839" spans="1:34" x14ac:dyDescent="0.2">
      <c r="A3839">
        <v>1489319</v>
      </c>
      <c r="B3839" t="s">
        <v>20</v>
      </c>
      <c r="C3839" t="s">
        <v>101</v>
      </c>
      <c r="D3839" t="s">
        <v>22</v>
      </c>
      <c r="E3839">
        <v>53045</v>
      </c>
      <c r="F3839" t="s">
        <v>23</v>
      </c>
      <c r="G3839" t="s">
        <v>24</v>
      </c>
      <c r="H3839">
        <v>5468</v>
      </c>
      <c r="I3839" t="s">
        <v>63</v>
      </c>
      <c r="J3839">
        <f>VLOOKUP(I3839,[1]Key!$A$1:$C$72,2,FALSE)</f>
        <v>43.078530000000001</v>
      </c>
      <c r="K3839">
        <f>VLOOKUP(I3839,[1]Key!$A$1:$C$72,3,FALSE)</f>
        <v>-87.882620000000003</v>
      </c>
      <c r="L3839" t="s">
        <v>65</v>
      </c>
      <c r="M3839">
        <f>VLOOKUP(L3839,[1]Key!$A$1:$C$72,2,FALSE)</f>
        <v>43.060786</v>
      </c>
      <c r="N3839">
        <f>VLOOKUP(L3839,[1]Key!$A$1:$C$72,3,FALSE)</f>
        <v>-87.883825999999999</v>
      </c>
      <c r="O3839">
        <v>8</v>
      </c>
      <c r="P3839">
        <v>0</v>
      </c>
      <c r="Q3839">
        <v>1.2</v>
      </c>
      <c r="R3839">
        <v>1.1000000000000001</v>
      </c>
      <c r="S3839">
        <v>48</v>
      </c>
      <c r="T3839">
        <f t="shared" si="531"/>
        <v>-1</v>
      </c>
      <c r="U3839" s="1">
        <v>42781</v>
      </c>
      <c r="V3839" s="13">
        <f t="shared" si="532"/>
        <v>42767</v>
      </c>
      <c r="W3839" s="14">
        <f t="shared" si="533"/>
        <v>42781</v>
      </c>
      <c r="X3839" s="1" t="str">
        <f t="shared" si="534"/>
        <v>Wednesday</v>
      </c>
      <c r="Y3839" s="2">
        <v>0.922337962962963</v>
      </c>
      <c r="Z3839" s="2">
        <f t="shared" si="535"/>
        <v>0.91666666666666663</v>
      </c>
      <c r="AA3839">
        <f>1</f>
        <v>1</v>
      </c>
      <c r="AB3839" s="1">
        <v>42781</v>
      </c>
      <c r="AC3839" s="13">
        <f t="shared" si="536"/>
        <v>42767</v>
      </c>
      <c r="AD3839" s="14">
        <f t="shared" si="537"/>
        <v>42781</v>
      </c>
      <c r="AE3839" s="1" t="str">
        <f t="shared" si="538"/>
        <v>Wednesday</v>
      </c>
      <c r="AF3839" s="2">
        <v>0.92836805555555557</v>
      </c>
      <c r="AG3839" s="2">
        <f t="shared" si="539"/>
        <v>0.91666666666666663</v>
      </c>
      <c r="AH3839" t="s">
        <v>27</v>
      </c>
    </row>
    <row r="3840" spans="1:34" x14ac:dyDescent="0.2">
      <c r="A3840">
        <v>1328721</v>
      </c>
      <c r="B3840" t="s">
        <v>20</v>
      </c>
      <c r="C3840" t="s">
        <v>28</v>
      </c>
      <c r="D3840" t="s">
        <v>22</v>
      </c>
      <c r="E3840">
        <v>53207</v>
      </c>
      <c r="F3840" t="s">
        <v>23</v>
      </c>
      <c r="G3840" t="s">
        <v>24</v>
      </c>
      <c r="H3840">
        <v>34</v>
      </c>
      <c r="I3840" t="s">
        <v>36</v>
      </c>
      <c r="J3840">
        <f>VLOOKUP(I3840,[1]Key!$A$1:$C$72,2,FALSE)</f>
        <v>43.038580000000003</v>
      </c>
      <c r="K3840">
        <f>VLOOKUP(I3840,[1]Key!$A$1:$C$72,3,FALSE)</f>
        <v>-87.90934</v>
      </c>
      <c r="L3840" t="s">
        <v>72</v>
      </c>
      <c r="M3840">
        <f>VLOOKUP(L3840,[1]Key!$A$1:$C$72,2,FALSE)</f>
        <v>43.02948</v>
      </c>
      <c r="N3840">
        <f>VLOOKUP(L3840,[1]Key!$A$1:$C$72,3,FALSE)</f>
        <v>-87.912819999999996</v>
      </c>
      <c r="O3840">
        <v>8</v>
      </c>
      <c r="P3840">
        <v>0</v>
      </c>
      <c r="Q3840">
        <v>1.2</v>
      </c>
      <c r="R3840">
        <v>1.1000000000000001</v>
      </c>
      <c r="S3840">
        <v>48</v>
      </c>
      <c r="T3840">
        <f t="shared" si="531"/>
        <v>-1</v>
      </c>
      <c r="U3840" s="1">
        <v>42782</v>
      </c>
      <c r="V3840" s="13">
        <f t="shared" si="532"/>
        <v>42767</v>
      </c>
      <c r="W3840" s="14">
        <f t="shared" si="533"/>
        <v>42782</v>
      </c>
      <c r="X3840" s="1" t="str">
        <f t="shared" si="534"/>
        <v>Thursday</v>
      </c>
      <c r="Y3840" s="2">
        <v>0.48715277777777777</v>
      </c>
      <c r="Z3840" s="2">
        <f t="shared" si="535"/>
        <v>0.5</v>
      </c>
      <c r="AA3840">
        <f>1</f>
        <v>1</v>
      </c>
      <c r="AB3840" s="1">
        <v>42782</v>
      </c>
      <c r="AC3840" s="13">
        <f t="shared" si="536"/>
        <v>42767</v>
      </c>
      <c r="AD3840" s="14">
        <f t="shared" si="537"/>
        <v>42782</v>
      </c>
      <c r="AE3840" s="1" t="str">
        <f t="shared" si="538"/>
        <v>Thursday</v>
      </c>
      <c r="AF3840" s="2">
        <v>0.49236111111111108</v>
      </c>
      <c r="AG3840" s="2">
        <f t="shared" si="539"/>
        <v>0.5</v>
      </c>
      <c r="AH3840" t="s">
        <v>27</v>
      </c>
    </row>
    <row r="3841" spans="1:34" x14ac:dyDescent="0.2">
      <c r="A3841">
        <v>1135547</v>
      </c>
      <c r="B3841" t="s">
        <v>20</v>
      </c>
      <c r="C3841" t="s">
        <v>28</v>
      </c>
      <c r="D3841" t="s">
        <v>22</v>
      </c>
      <c r="E3841">
        <v>53202</v>
      </c>
      <c r="F3841" t="s">
        <v>23</v>
      </c>
      <c r="G3841" t="s">
        <v>24</v>
      </c>
      <c r="H3841">
        <v>993</v>
      </c>
      <c r="I3841" t="s">
        <v>80</v>
      </c>
      <c r="J3841">
        <f>VLOOKUP(I3841,[1]Key!$A$1:$C$72,2,FALSE)</f>
        <v>43.052460000000004</v>
      </c>
      <c r="K3841">
        <f>VLOOKUP(I3841,[1]Key!$A$1:$C$72,3,FALSE)</f>
        <v>-87.891000000000005</v>
      </c>
      <c r="L3841" t="s">
        <v>61</v>
      </c>
      <c r="M3841">
        <f>VLOOKUP(L3841,[1]Key!$A$1:$C$72,2,FALSE)</f>
        <v>43.058619999999998</v>
      </c>
      <c r="N3841">
        <f>VLOOKUP(L3841,[1]Key!$A$1:$C$72,3,FALSE)</f>
        <v>-87.885319999999993</v>
      </c>
      <c r="O3841">
        <v>5</v>
      </c>
      <c r="P3841">
        <v>0</v>
      </c>
      <c r="Q3841">
        <v>0.8</v>
      </c>
      <c r="R3841">
        <v>0.7</v>
      </c>
      <c r="S3841">
        <v>30</v>
      </c>
      <c r="T3841">
        <f t="shared" si="531"/>
        <v>-1</v>
      </c>
      <c r="U3841" s="1">
        <v>42782</v>
      </c>
      <c r="V3841" s="13">
        <f t="shared" si="532"/>
        <v>42767</v>
      </c>
      <c r="W3841" s="14">
        <f t="shared" si="533"/>
        <v>42782</v>
      </c>
      <c r="X3841" s="1" t="str">
        <f t="shared" si="534"/>
        <v>Thursday</v>
      </c>
      <c r="Y3841" s="2">
        <v>0.58256944444444447</v>
      </c>
      <c r="Z3841" s="2">
        <f t="shared" si="535"/>
        <v>0.58333333333333326</v>
      </c>
      <c r="AA3841">
        <f>1</f>
        <v>1</v>
      </c>
      <c r="AB3841" s="1">
        <v>42782</v>
      </c>
      <c r="AC3841" s="13">
        <f t="shared" si="536"/>
        <v>42767</v>
      </c>
      <c r="AD3841" s="14">
        <f t="shared" si="537"/>
        <v>42782</v>
      </c>
      <c r="AE3841" s="1" t="str">
        <f t="shared" si="538"/>
        <v>Thursday</v>
      </c>
      <c r="AF3841" s="2">
        <v>0.58572916666666663</v>
      </c>
      <c r="AG3841" s="2">
        <f t="shared" si="539"/>
        <v>0.58333333333333326</v>
      </c>
      <c r="AH3841" t="s">
        <v>27</v>
      </c>
    </row>
    <row r="3842" spans="1:34" x14ac:dyDescent="0.2">
      <c r="A3842">
        <v>1474966</v>
      </c>
      <c r="B3842" t="s">
        <v>20</v>
      </c>
      <c r="C3842" t="s">
        <v>28</v>
      </c>
      <c r="D3842" t="s">
        <v>22</v>
      </c>
      <c r="E3842">
        <v>53202</v>
      </c>
      <c r="F3842" t="s">
        <v>23</v>
      </c>
      <c r="G3842" t="s">
        <v>24</v>
      </c>
      <c r="H3842">
        <v>5</v>
      </c>
      <c r="I3842" t="s">
        <v>44</v>
      </c>
      <c r="J3842">
        <f>VLOOKUP(I3842,[1]Key!$A$1:$C$72,2,FALSE)</f>
        <v>43.045712999999999</v>
      </c>
      <c r="K3842">
        <f>VLOOKUP(I3842,[1]Key!$A$1:$C$72,3,FALSE)</f>
        <v>-87.899756999999994</v>
      </c>
      <c r="L3842" t="s">
        <v>40</v>
      </c>
      <c r="M3842">
        <f>VLOOKUP(L3842,[1]Key!$A$1:$C$72,2,FALSE)</f>
        <v>43.031480000000002</v>
      </c>
      <c r="N3842">
        <f>VLOOKUP(L3842,[1]Key!$A$1:$C$72,3,FALSE)</f>
        <v>-87.908169999999998</v>
      </c>
      <c r="O3842">
        <v>16</v>
      </c>
      <c r="P3842">
        <v>0</v>
      </c>
      <c r="Q3842">
        <v>2.4</v>
      </c>
      <c r="R3842">
        <v>2.2999999999999998</v>
      </c>
      <c r="S3842">
        <v>96</v>
      </c>
      <c r="T3842">
        <f t="shared" ref="T3842:T3905" si="540">-1</f>
        <v>-1</v>
      </c>
      <c r="U3842" s="1">
        <v>42782</v>
      </c>
      <c r="V3842" s="13">
        <f t="shared" ref="V3842:V3905" si="541">DATE(YEAR(U3842), MONTH(U3842), 1)</f>
        <v>42767</v>
      </c>
      <c r="W3842" s="14">
        <f t="shared" ref="W3842:W3905" si="542">U3842</f>
        <v>42782</v>
      </c>
      <c r="X3842" s="1" t="str">
        <f t="shared" ref="X3842:X3905" si="543">TEXT(W3842,"dddd")</f>
        <v>Thursday</v>
      </c>
      <c r="Y3842" s="2">
        <v>0.58620370370370367</v>
      </c>
      <c r="Z3842" s="2">
        <f t="shared" ref="Z3842:Z3905" si="544">MROUND(Y3842, "1:00")</f>
        <v>0.58333333333333326</v>
      </c>
      <c r="AA3842">
        <f>1</f>
        <v>1</v>
      </c>
      <c r="AB3842" s="1">
        <v>42782</v>
      </c>
      <c r="AC3842" s="13">
        <f t="shared" ref="AC3842:AC3905" si="545">DATE(YEAR(AB3842), MONTH(AB3842), 1)</f>
        <v>42767</v>
      </c>
      <c r="AD3842" s="14">
        <f t="shared" ref="AD3842:AD3905" si="546">AB3842</f>
        <v>42782</v>
      </c>
      <c r="AE3842" s="1" t="str">
        <f t="shared" ref="AE3842:AE3905" si="547">TEXT(AD3842,"dddd")</f>
        <v>Thursday</v>
      </c>
      <c r="AF3842" s="2">
        <v>0.59722222222222221</v>
      </c>
      <c r="AG3842" s="2">
        <f t="shared" ref="AG3842:AG3905" si="548">MROUND(AF3842, "1:00")</f>
        <v>0.58333333333333326</v>
      </c>
      <c r="AH3842" t="s">
        <v>27</v>
      </c>
    </row>
    <row r="3843" spans="1:34" x14ac:dyDescent="0.2">
      <c r="A3843">
        <v>1255543</v>
      </c>
      <c r="B3843" t="s">
        <v>20</v>
      </c>
      <c r="C3843" t="s">
        <v>117</v>
      </c>
      <c r="D3843" t="s">
        <v>22</v>
      </c>
      <c r="E3843">
        <v>53105</v>
      </c>
      <c r="F3843" t="s">
        <v>23</v>
      </c>
      <c r="G3843" t="s">
        <v>97</v>
      </c>
      <c r="H3843">
        <v>263</v>
      </c>
      <c r="I3843" t="s">
        <v>61</v>
      </c>
      <c r="J3843">
        <f>VLOOKUP(I3843,[1]Key!$A$1:$C$72,2,FALSE)</f>
        <v>43.058619999999998</v>
      </c>
      <c r="K3843">
        <f>VLOOKUP(I3843,[1]Key!$A$1:$C$72,3,FALSE)</f>
        <v>-87.885319999999993</v>
      </c>
      <c r="L3843" t="s">
        <v>80</v>
      </c>
      <c r="M3843">
        <f>VLOOKUP(L3843,[1]Key!$A$1:$C$72,2,FALSE)</f>
        <v>43.052460000000004</v>
      </c>
      <c r="N3843">
        <f>VLOOKUP(L3843,[1]Key!$A$1:$C$72,3,FALSE)</f>
        <v>-87.891000000000005</v>
      </c>
      <c r="O3843">
        <v>5</v>
      </c>
      <c r="P3843">
        <v>0</v>
      </c>
      <c r="Q3843">
        <v>0.8</v>
      </c>
      <c r="R3843">
        <v>0.7</v>
      </c>
      <c r="S3843">
        <v>30</v>
      </c>
      <c r="T3843">
        <f t="shared" si="540"/>
        <v>-1</v>
      </c>
      <c r="U3843" s="1">
        <v>42782</v>
      </c>
      <c r="V3843" s="13">
        <f t="shared" si="541"/>
        <v>42767</v>
      </c>
      <c r="W3843" s="14">
        <f t="shared" si="542"/>
        <v>42782</v>
      </c>
      <c r="X3843" s="1" t="str">
        <f t="shared" si="543"/>
        <v>Thursday</v>
      </c>
      <c r="Y3843" s="2">
        <v>0.60106481481481489</v>
      </c>
      <c r="Z3843" s="2">
        <f t="shared" si="544"/>
        <v>0.58333333333333326</v>
      </c>
      <c r="AA3843">
        <f>1</f>
        <v>1</v>
      </c>
      <c r="AB3843" s="1">
        <v>42782</v>
      </c>
      <c r="AC3843" s="13">
        <f t="shared" si="545"/>
        <v>42767</v>
      </c>
      <c r="AD3843" s="14">
        <f t="shared" si="546"/>
        <v>42782</v>
      </c>
      <c r="AE3843" s="1" t="str">
        <f t="shared" si="547"/>
        <v>Thursday</v>
      </c>
      <c r="AF3843" s="2">
        <v>0.60453703703703698</v>
      </c>
      <c r="AG3843" s="2">
        <f t="shared" si="548"/>
        <v>0.625</v>
      </c>
      <c r="AH3843" t="s">
        <v>27</v>
      </c>
    </row>
    <row r="3844" spans="1:34" x14ac:dyDescent="0.2">
      <c r="A3844">
        <v>1360169</v>
      </c>
      <c r="B3844" t="s">
        <v>20</v>
      </c>
      <c r="C3844" t="s">
        <v>106</v>
      </c>
      <c r="D3844" t="s">
        <v>22</v>
      </c>
      <c r="E3844">
        <v>53121</v>
      </c>
      <c r="F3844" t="s">
        <v>23</v>
      </c>
      <c r="G3844" t="s">
        <v>24</v>
      </c>
      <c r="H3844">
        <v>5571</v>
      </c>
      <c r="I3844" t="s">
        <v>61</v>
      </c>
      <c r="J3844">
        <f>VLOOKUP(I3844,[1]Key!$A$1:$C$72,2,FALSE)</f>
        <v>43.058619999999998</v>
      </c>
      <c r="K3844">
        <f>VLOOKUP(I3844,[1]Key!$A$1:$C$72,3,FALSE)</f>
        <v>-87.885319999999993</v>
      </c>
      <c r="L3844" t="s">
        <v>80</v>
      </c>
      <c r="M3844">
        <f>VLOOKUP(L3844,[1]Key!$A$1:$C$72,2,FALSE)</f>
        <v>43.052460000000004</v>
      </c>
      <c r="N3844">
        <f>VLOOKUP(L3844,[1]Key!$A$1:$C$72,3,FALSE)</f>
        <v>-87.891000000000005</v>
      </c>
      <c r="O3844">
        <v>9</v>
      </c>
      <c r="P3844">
        <v>0</v>
      </c>
      <c r="Q3844">
        <v>1.4</v>
      </c>
      <c r="R3844">
        <v>1.3</v>
      </c>
      <c r="S3844">
        <v>54</v>
      </c>
      <c r="T3844">
        <f t="shared" si="540"/>
        <v>-1</v>
      </c>
      <c r="U3844" s="1">
        <v>42782</v>
      </c>
      <c r="V3844" s="13">
        <f t="shared" si="541"/>
        <v>42767</v>
      </c>
      <c r="W3844" s="14">
        <f t="shared" si="542"/>
        <v>42782</v>
      </c>
      <c r="X3844" s="1" t="str">
        <f t="shared" si="543"/>
        <v>Thursday</v>
      </c>
      <c r="Y3844" s="2">
        <v>0.60113425925925923</v>
      </c>
      <c r="Z3844" s="2">
        <f t="shared" si="544"/>
        <v>0.58333333333333326</v>
      </c>
      <c r="AA3844">
        <f>1</f>
        <v>1</v>
      </c>
      <c r="AB3844" s="1">
        <v>42782</v>
      </c>
      <c r="AC3844" s="13">
        <f t="shared" si="545"/>
        <v>42767</v>
      </c>
      <c r="AD3844" s="14">
        <f t="shared" si="546"/>
        <v>42782</v>
      </c>
      <c r="AE3844" s="1" t="str">
        <f t="shared" si="547"/>
        <v>Thursday</v>
      </c>
      <c r="AF3844" s="2">
        <v>0.60758101851851853</v>
      </c>
      <c r="AG3844" s="2">
        <f t="shared" si="548"/>
        <v>0.625</v>
      </c>
      <c r="AH3844" t="s">
        <v>27</v>
      </c>
    </row>
    <row r="3845" spans="1:34" x14ac:dyDescent="0.2">
      <c r="A3845">
        <v>1378810</v>
      </c>
      <c r="B3845" t="s">
        <v>20</v>
      </c>
      <c r="C3845" t="s">
        <v>100</v>
      </c>
      <c r="D3845" t="s">
        <v>22</v>
      </c>
      <c r="E3845">
        <v>53211</v>
      </c>
      <c r="F3845" t="s">
        <v>23</v>
      </c>
      <c r="G3845" t="s">
        <v>24</v>
      </c>
      <c r="H3845">
        <v>17</v>
      </c>
      <c r="I3845" t="s">
        <v>67</v>
      </c>
      <c r="J3845">
        <f>VLOOKUP(I3845,[1]Key!$A$1:$C$72,2,FALSE)</f>
        <v>43.074890000000003</v>
      </c>
      <c r="K3845">
        <f>VLOOKUP(I3845,[1]Key!$A$1:$C$72,3,FALSE)</f>
        <v>-87.882810000000006</v>
      </c>
      <c r="L3845" t="s">
        <v>60</v>
      </c>
      <c r="M3845">
        <f>VLOOKUP(L3845,[1]Key!$A$1:$C$72,2,FALSE)</f>
        <v>43.066893999999998</v>
      </c>
      <c r="N3845">
        <f>VLOOKUP(L3845,[1]Key!$A$1:$C$72,3,FALSE)</f>
        <v>-87.877936000000005</v>
      </c>
      <c r="O3845">
        <v>4</v>
      </c>
      <c r="P3845">
        <v>0</v>
      </c>
      <c r="Q3845">
        <v>0.6</v>
      </c>
      <c r="R3845">
        <v>0.6</v>
      </c>
      <c r="S3845">
        <v>24</v>
      </c>
      <c r="T3845">
        <f t="shared" si="540"/>
        <v>-1</v>
      </c>
      <c r="U3845" s="1">
        <v>42782</v>
      </c>
      <c r="V3845" s="13">
        <f t="shared" si="541"/>
        <v>42767</v>
      </c>
      <c r="W3845" s="14">
        <f t="shared" si="542"/>
        <v>42782</v>
      </c>
      <c r="X3845" s="1" t="str">
        <f t="shared" si="543"/>
        <v>Thursday</v>
      </c>
      <c r="Y3845" s="2">
        <v>0.63967592592592593</v>
      </c>
      <c r="Z3845" s="2">
        <f t="shared" si="544"/>
        <v>0.625</v>
      </c>
      <c r="AA3845">
        <f>1</f>
        <v>1</v>
      </c>
      <c r="AB3845" s="1">
        <v>42782</v>
      </c>
      <c r="AC3845" s="13">
        <f t="shared" si="545"/>
        <v>42767</v>
      </c>
      <c r="AD3845" s="14">
        <f t="shared" si="546"/>
        <v>42782</v>
      </c>
      <c r="AE3845" s="1" t="str">
        <f t="shared" si="547"/>
        <v>Thursday</v>
      </c>
      <c r="AF3845" s="2">
        <v>0.6424305555555555</v>
      </c>
      <c r="AG3845" s="2">
        <f t="shared" si="548"/>
        <v>0.625</v>
      </c>
      <c r="AH3845" t="s">
        <v>27</v>
      </c>
    </row>
    <row r="3846" spans="1:34" x14ac:dyDescent="0.2">
      <c r="A3846">
        <v>1250772</v>
      </c>
      <c r="B3846" t="s">
        <v>20</v>
      </c>
      <c r="C3846" t="s">
        <v>177</v>
      </c>
      <c r="D3846" t="s">
        <v>22</v>
      </c>
      <c r="E3846">
        <v>54729</v>
      </c>
      <c r="F3846" t="s">
        <v>23</v>
      </c>
      <c r="G3846" t="s">
        <v>97</v>
      </c>
      <c r="H3846">
        <v>5462</v>
      </c>
      <c r="I3846" t="s">
        <v>67</v>
      </c>
      <c r="J3846">
        <f>VLOOKUP(I3846,[1]Key!$A$1:$C$72,2,FALSE)</f>
        <v>43.074890000000003</v>
      </c>
      <c r="K3846">
        <f>VLOOKUP(I3846,[1]Key!$A$1:$C$72,3,FALSE)</f>
        <v>-87.882810000000006</v>
      </c>
      <c r="L3846" t="s">
        <v>93</v>
      </c>
      <c r="M3846">
        <f>VLOOKUP(L3846,[1]Key!$A$1:$C$72,2,FALSE)</f>
        <v>43.069021999999997</v>
      </c>
      <c r="N3846">
        <f>VLOOKUP(L3846,[1]Key!$A$1:$C$72,3,FALSE)</f>
        <v>-87.887940999999998</v>
      </c>
      <c r="O3846">
        <v>46</v>
      </c>
      <c r="P3846">
        <v>0</v>
      </c>
      <c r="Q3846">
        <v>6.9</v>
      </c>
      <c r="R3846">
        <v>6.6</v>
      </c>
      <c r="S3846">
        <v>276</v>
      </c>
      <c r="T3846">
        <f t="shared" si="540"/>
        <v>-1</v>
      </c>
      <c r="U3846" s="1">
        <v>42782</v>
      </c>
      <c r="V3846" s="13">
        <f t="shared" si="541"/>
        <v>42767</v>
      </c>
      <c r="W3846" s="14">
        <f t="shared" si="542"/>
        <v>42782</v>
      </c>
      <c r="X3846" s="1" t="str">
        <f t="shared" si="543"/>
        <v>Thursday</v>
      </c>
      <c r="Y3846" s="2">
        <v>0.65331018518518513</v>
      </c>
      <c r="Z3846" s="2">
        <f t="shared" si="544"/>
        <v>0.66666666666666663</v>
      </c>
      <c r="AA3846">
        <f>1</f>
        <v>1</v>
      </c>
      <c r="AB3846" s="1">
        <v>42782</v>
      </c>
      <c r="AC3846" s="13">
        <f t="shared" si="545"/>
        <v>42767</v>
      </c>
      <c r="AD3846" s="14">
        <f t="shared" si="546"/>
        <v>42782</v>
      </c>
      <c r="AE3846" s="1" t="str">
        <f t="shared" si="547"/>
        <v>Thursday</v>
      </c>
      <c r="AF3846" s="2">
        <v>0.68479166666666658</v>
      </c>
      <c r="AG3846" s="2">
        <f t="shared" si="548"/>
        <v>0.66666666666666663</v>
      </c>
      <c r="AH3846" t="s">
        <v>27</v>
      </c>
    </row>
    <row r="3847" spans="1:34" x14ac:dyDescent="0.2">
      <c r="A3847">
        <v>1344495</v>
      </c>
      <c r="B3847" t="s">
        <v>20</v>
      </c>
      <c r="C3847" t="s">
        <v>112</v>
      </c>
      <c r="D3847" t="s">
        <v>22</v>
      </c>
      <c r="E3847">
        <v>53144</v>
      </c>
      <c r="F3847" t="s">
        <v>23</v>
      </c>
      <c r="G3847" t="s">
        <v>24</v>
      </c>
      <c r="H3847">
        <v>959</v>
      </c>
      <c r="I3847" t="s">
        <v>93</v>
      </c>
      <c r="J3847">
        <f>VLOOKUP(I3847,[1]Key!$A$1:$C$72,2,FALSE)</f>
        <v>43.069021999999997</v>
      </c>
      <c r="K3847">
        <f>VLOOKUP(I3847,[1]Key!$A$1:$C$72,3,FALSE)</f>
        <v>-87.887940999999998</v>
      </c>
      <c r="L3847" t="s">
        <v>76</v>
      </c>
      <c r="M3847">
        <f>VLOOKUP(L3847,[1]Key!$A$1:$C$72,2,FALSE)</f>
        <v>43.063749000000001</v>
      </c>
      <c r="N3847">
        <f>VLOOKUP(L3847,[1]Key!$A$1:$C$72,3,FALSE)</f>
        <v>-87.887962999999999</v>
      </c>
      <c r="O3847">
        <v>4</v>
      </c>
      <c r="P3847">
        <v>0</v>
      </c>
      <c r="Q3847">
        <v>0.6</v>
      </c>
      <c r="R3847">
        <v>0.6</v>
      </c>
      <c r="S3847">
        <v>24</v>
      </c>
      <c r="T3847">
        <f t="shared" si="540"/>
        <v>-1</v>
      </c>
      <c r="U3847" s="1">
        <v>42782</v>
      </c>
      <c r="V3847" s="13">
        <f t="shared" si="541"/>
        <v>42767</v>
      </c>
      <c r="W3847" s="14">
        <f t="shared" si="542"/>
        <v>42782</v>
      </c>
      <c r="X3847" s="1" t="str">
        <f t="shared" si="543"/>
        <v>Thursday</v>
      </c>
      <c r="Y3847" s="2">
        <v>0.71915509259259258</v>
      </c>
      <c r="Z3847" s="2">
        <f t="shared" si="544"/>
        <v>0.70833333333333326</v>
      </c>
      <c r="AA3847">
        <f>1</f>
        <v>1</v>
      </c>
      <c r="AB3847" s="1">
        <v>42782</v>
      </c>
      <c r="AC3847" s="13">
        <f t="shared" si="545"/>
        <v>42767</v>
      </c>
      <c r="AD3847" s="14">
        <f t="shared" si="546"/>
        <v>42782</v>
      </c>
      <c r="AE3847" s="1" t="str">
        <f t="shared" si="547"/>
        <v>Thursday</v>
      </c>
      <c r="AF3847" s="2">
        <v>0.72189814814814823</v>
      </c>
      <c r="AG3847" s="2">
        <f t="shared" si="548"/>
        <v>0.70833333333333326</v>
      </c>
      <c r="AH3847" t="s">
        <v>27</v>
      </c>
    </row>
    <row r="3848" spans="1:34" x14ac:dyDescent="0.2">
      <c r="A3848">
        <v>1478009</v>
      </c>
      <c r="B3848" t="s">
        <v>20</v>
      </c>
      <c r="C3848" t="s">
        <v>28</v>
      </c>
      <c r="D3848" t="s">
        <v>22</v>
      </c>
      <c r="E3848">
        <v>53211</v>
      </c>
      <c r="F3848" t="s">
        <v>23</v>
      </c>
      <c r="G3848" t="s">
        <v>24</v>
      </c>
      <c r="H3848">
        <v>5485</v>
      </c>
      <c r="I3848" t="s">
        <v>36</v>
      </c>
      <c r="J3848">
        <f>VLOOKUP(I3848,[1]Key!$A$1:$C$72,2,FALSE)</f>
        <v>43.038580000000003</v>
      </c>
      <c r="K3848">
        <f>VLOOKUP(I3848,[1]Key!$A$1:$C$72,3,FALSE)</f>
        <v>-87.90934</v>
      </c>
      <c r="L3848" t="s">
        <v>77</v>
      </c>
      <c r="M3848">
        <f>VLOOKUP(L3848,[1]Key!$A$1:$C$72,2,FALSE)</f>
        <v>43.074655999999997</v>
      </c>
      <c r="N3848">
        <f>VLOOKUP(L3848,[1]Key!$A$1:$C$72,3,FALSE)</f>
        <v>-87.889011999999994</v>
      </c>
      <c r="O3848">
        <v>27</v>
      </c>
      <c r="P3848">
        <v>0</v>
      </c>
      <c r="Q3848">
        <v>4.0999999999999996</v>
      </c>
      <c r="R3848">
        <v>3.8</v>
      </c>
      <c r="S3848">
        <v>162</v>
      </c>
      <c r="T3848">
        <f t="shared" si="540"/>
        <v>-1</v>
      </c>
      <c r="U3848" s="1">
        <v>42782</v>
      </c>
      <c r="V3848" s="13">
        <f t="shared" si="541"/>
        <v>42767</v>
      </c>
      <c r="W3848" s="14">
        <f t="shared" si="542"/>
        <v>42782</v>
      </c>
      <c r="X3848" s="1" t="str">
        <f t="shared" si="543"/>
        <v>Thursday</v>
      </c>
      <c r="Y3848" s="2">
        <v>0.72664351851851849</v>
      </c>
      <c r="Z3848" s="2">
        <f t="shared" si="544"/>
        <v>0.70833333333333326</v>
      </c>
      <c r="AA3848">
        <f>1</f>
        <v>1</v>
      </c>
      <c r="AB3848" s="1">
        <v>42782</v>
      </c>
      <c r="AC3848" s="13">
        <f t="shared" si="545"/>
        <v>42767</v>
      </c>
      <c r="AD3848" s="14">
        <f t="shared" si="546"/>
        <v>42782</v>
      </c>
      <c r="AE3848" s="1" t="str">
        <f t="shared" si="547"/>
        <v>Thursday</v>
      </c>
      <c r="AF3848" s="2">
        <v>0.74523148148148144</v>
      </c>
      <c r="AG3848" s="2">
        <f t="shared" si="548"/>
        <v>0.75</v>
      </c>
      <c r="AH3848" t="s">
        <v>27</v>
      </c>
    </row>
    <row r="3849" spans="1:34" x14ac:dyDescent="0.2">
      <c r="A3849">
        <v>1378810</v>
      </c>
      <c r="B3849" t="s">
        <v>20</v>
      </c>
      <c r="C3849" t="s">
        <v>100</v>
      </c>
      <c r="D3849" t="s">
        <v>22</v>
      </c>
      <c r="E3849">
        <v>53211</v>
      </c>
      <c r="F3849" t="s">
        <v>23</v>
      </c>
      <c r="G3849" t="s">
        <v>24</v>
      </c>
      <c r="H3849">
        <v>17</v>
      </c>
      <c r="I3849" t="s">
        <v>60</v>
      </c>
      <c r="J3849">
        <f>VLOOKUP(I3849,[1]Key!$A$1:$C$72,2,FALSE)</f>
        <v>43.066893999999998</v>
      </c>
      <c r="K3849">
        <f>VLOOKUP(I3849,[1]Key!$A$1:$C$72,3,FALSE)</f>
        <v>-87.877936000000005</v>
      </c>
      <c r="L3849" t="s">
        <v>87</v>
      </c>
      <c r="M3849">
        <f>VLOOKUP(L3849,[1]Key!$A$1:$C$72,2,FALSE)</f>
        <v>43.077359999999999</v>
      </c>
      <c r="N3849">
        <f>VLOOKUP(L3849,[1]Key!$A$1:$C$72,3,FALSE)</f>
        <v>-87.880769999999998</v>
      </c>
      <c r="O3849">
        <v>4</v>
      </c>
      <c r="P3849">
        <v>0</v>
      </c>
      <c r="Q3849">
        <v>0.6</v>
      </c>
      <c r="R3849">
        <v>0.6</v>
      </c>
      <c r="S3849">
        <v>24</v>
      </c>
      <c r="T3849">
        <f t="shared" si="540"/>
        <v>-1</v>
      </c>
      <c r="U3849" s="1">
        <v>42782</v>
      </c>
      <c r="V3849" s="13">
        <f t="shared" si="541"/>
        <v>42767</v>
      </c>
      <c r="W3849" s="14">
        <f t="shared" si="542"/>
        <v>42782</v>
      </c>
      <c r="X3849" s="1" t="str">
        <f t="shared" si="543"/>
        <v>Thursday</v>
      </c>
      <c r="Y3849" s="2">
        <v>0.82704861111111105</v>
      </c>
      <c r="Z3849" s="2">
        <f t="shared" si="544"/>
        <v>0.83333333333333326</v>
      </c>
      <c r="AA3849">
        <f>1</f>
        <v>1</v>
      </c>
      <c r="AB3849" s="1">
        <v>42782</v>
      </c>
      <c r="AC3849" s="13">
        <f t="shared" si="545"/>
        <v>42767</v>
      </c>
      <c r="AD3849" s="14">
        <f t="shared" si="546"/>
        <v>42782</v>
      </c>
      <c r="AE3849" s="1" t="str">
        <f t="shared" si="547"/>
        <v>Thursday</v>
      </c>
      <c r="AF3849" s="2">
        <v>0.82983796296296297</v>
      </c>
      <c r="AG3849" s="2">
        <f t="shared" si="548"/>
        <v>0.83333333333333326</v>
      </c>
      <c r="AH3849" t="s">
        <v>27</v>
      </c>
    </row>
    <row r="3850" spans="1:34" x14ac:dyDescent="0.2">
      <c r="A3850">
        <v>1251108</v>
      </c>
      <c r="B3850" t="s">
        <v>20</v>
      </c>
      <c r="C3850" t="s">
        <v>110</v>
      </c>
      <c r="D3850" t="s">
        <v>22</v>
      </c>
      <c r="E3850">
        <v>54913</v>
      </c>
      <c r="F3850" t="s">
        <v>23</v>
      </c>
      <c r="G3850" t="s">
        <v>97</v>
      </c>
      <c r="H3850">
        <v>5567</v>
      </c>
      <c r="I3850" t="s">
        <v>81</v>
      </c>
      <c r="J3850">
        <f>VLOOKUP(I3850,[1]Key!$A$1:$C$72,2,FALSE)</f>
        <v>43.06033</v>
      </c>
      <c r="K3850">
        <f>VLOOKUP(I3850,[1]Key!$A$1:$C$72,3,FALSE)</f>
        <v>-87.89546</v>
      </c>
      <c r="L3850" t="s">
        <v>78</v>
      </c>
      <c r="M3850">
        <f>VLOOKUP(L3850,[1]Key!$A$1:$C$72,2,FALSE)</f>
        <v>43.060250000000003</v>
      </c>
      <c r="N3850">
        <f>VLOOKUP(L3850,[1]Key!$A$1:$C$72,3,FALSE)</f>
        <v>-87.892169999999993</v>
      </c>
      <c r="O3850">
        <v>2</v>
      </c>
      <c r="P3850">
        <v>0</v>
      </c>
      <c r="Q3850">
        <v>0.3</v>
      </c>
      <c r="R3850">
        <v>0.3</v>
      </c>
      <c r="S3850">
        <v>12</v>
      </c>
      <c r="T3850">
        <f t="shared" si="540"/>
        <v>-1</v>
      </c>
      <c r="U3850" s="1">
        <v>42782</v>
      </c>
      <c r="V3850" s="13">
        <f t="shared" si="541"/>
        <v>42767</v>
      </c>
      <c r="W3850" s="14">
        <f t="shared" si="542"/>
        <v>42782</v>
      </c>
      <c r="X3850" s="1" t="str">
        <f t="shared" si="543"/>
        <v>Thursday</v>
      </c>
      <c r="Y3850" s="2">
        <v>0.84222222222222232</v>
      </c>
      <c r="Z3850" s="2">
        <f t="shared" si="544"/>
        <v>0.83333333333333326</v>
      </c>
      <c r="AA3850">
        <f>1</f>
        <v>1</v>
      </c>
      <c r="AB3850" s="1">
        <v>42782</v>
      </c>
      <c r="AC3850" s="13">
        <f t="shared" si="545"/>
        <v>42767</v>
      </c>
      <c r="AD3850" s="14">
        <f t="shared" si="546"/>
        <v>42782</v>
      </c>
      <c r="AE3850" s="1" t="str">
        <f t="shared" si="547"/>
        <v>Thursday</v>
      </c>
      <c r="AF3850" s="2">
        <v>0.84305555555555556</v>
      </c>
      <c r="AG3850" s="2">
        <f t="shared" si="548"/>
        <v>0.83333333333333326</v>
      </c>
      <c r="AH3850" t="s">
        <v>27</v>
      </c>
    </row>
    <row r="3851" spans="1:34" x14ac:dyDescent="0.2">
      <c r="A3851">
        <v>1328721</v>
      </c>
      <c r="B3851" t="s">
        <v>20</v>
      </c>
      <c r="C3851" t="s">
        <v>28</v>
      </c>
      <c r="D3851" t="s">
        <v>22</v>
      </c>
      <c r="E3851">
        <v>53207</v>
      </c>
      <c r="F3851" t="s">
        <v>23</v>
      </c>
      <c r="G3851" t="s">
        <v>24</v>
      </c>
      <c r="H3851">
        <v>35</v>
      </c>
      <c r="I3851" t="s">
        <v>39</v>
      </c>
      <c r="J3851">
        <f>VLOOKUP(I3851,[1]Key!$A$1:$C$72,2,FALSE)</f>
        <v>43.03913</v>
      </c>
      <c r="K3851">
        <f>VLOOKUP(I3851,[1]Key!$A$1:$C$72,3,FALSE)</f>
        <v>-87.916150000000002</v>
      </c>
      <c r="L3851" t="s">
        <v>94</v>
      </c>
      <c r="M3851">
        <f>VLOOKUP(L3851,[1]Key!$A$1:$C$72,2,FALSE)</f>
        <v>43.051119999999997</v>
      </c>
      <c r="N3851">
        <f>VLOOKUP(L3851,[1]Key!$A$1:$C$72,3,FALSE)</f>
        <v>-87.918819999999997</v>
      </c>
      <c r="O3851">
        <v>6</v>
      </c>
      <c r="P3851">
        <v>0</v>
      </c>
      <c r="Q3851">
        <v>0.9</v>
      </c>
      <c r="R3851">
        <v>0.9</v>
      </c>
      <c r="S3851">
        <v>36</v>
      </c>
      <c r="T3851">
        <f t="shared" si="540"/>
        <v>-1</v>
      </c>
      <c r="U3851" s="1">
        <v>42783</v>
      </c>
      <c r="V3851" s="13">
        <f t="shared" si="541"/>
        <v>42767</v>
      </c>
      <c r="W3851" s="14">
        <f t="shared" si="542"/>
        <v>42783</v>
      </c>
      <c r="X3851" s="1" t="str">
        <f t="shared" si="543"/>
        <v>Friday</v>
      </c>
      <c r="Y3851" s="2">
        <v>0.3566319444444444</v>
      </c>
      <c r="Z3851" s="2">
        <f t="shared" si="544"/>
        <v>0.375</v>
      </c>
      <c r="AA3851">
        <f>1</f>
        <v>1</v>
      </c>
      <c r="AB3851" s="1">
        <v>42783</v>
      </c>
      <c r="AC3851" s="13">
        <f t="shared" si="545"/>
        <v>42767</v>
      </c>
      <c r="AD3851" s="14">
        <f t="shared" si="546"/>
        <v>42783</v>
      </c>
      <c r="AE3851" s="1" t="str">
        <f t="shared" si="547"/>
        <v>Friday</v>
      </c>
      <c r="AF3851" s="2">
        <v>0.36084490740740738</v>
      </c>
      <c r="AG3851" s="2">
        <f t="shared" si="548"/>
        <v>0.375</v>
      </c>
      <c r="AH3851" t="s">
        <v>27</v>
      </c>
    </row>
    <row r="3852" spans="1:34" x14ac:dyDescent="0.2">
      <c r="A3852">
        <v>1344495</v>
      </c>
      <c r="B3852" t="s">
        <v>20</v>
      </c>
      <c r="C3852" t="s">
        <v>112</v>
      </c>
      <c r="D3852" t="s">
        <v>22</v>
      </c>
      <c r="E3852">
        <v>53144</v>
      </c>
      <c r="F3852" t="s">
        <v>23</v>
      </c>
      <c r="G3852" t="s">
        <v>24</v>
      </c>
      <c r="H3852">
        <v>5540</v>
      </c>
      <c r="I3852" t="s">
        <v>81</v>
      </c>
      <c r="J3852">
        <f>VLOOKUP(I3852,[1]Key!$A$1:$C$72,2,FALSE)</f>
        <v>43.06033</v>
      </c>
      <c r="K3852">
        <f>VLOOKUP(I3852,[1]Key!$A$1:$C$72,3,FALSE)</f>
        <v>-87.89546</v>
      </c>
      <c r="L3852" t="s">
        <v>76</v>
      </c>
      <c r="M3852">
        <f>VLOOKUP(L3852,[1]Key!$A$1:$C$72,2,FALSE)</f>
        <v>43.063749000000001</v>
      </c>
      <c r="N3852">
        <f>VLOOKUP(L3852,[1]Key!$A$1:$C$72,3,FALSE)</f>
        <v>-87.887962999999999</v>
      </c>
      <c r="O3852">
        <v>6</v>
      </c>
      <c r="P3852">
        <v>0</v>
      </c>
      <c r="Q3852">
        <v>0.9</v>
      </c>
      <c r="R3852">
        <v>0.9</v>
      </c>
      <c r="S3852">
        <v>36</v>
      </c>
      <c r="T3852">
        <f t="shared" si="540"/>
        <v>-1</v>
      </c>
      <c r="U3852" s="1">
        <v>42785</v>
      </c>
      <c r="V3852" s="13">
        <f t="shared" si="541"/>
        <v>42767</v>
      </c>
      <c r="W3852" s="14">
        <f t="shared" si="542"/>
        <v>42785</v>
      </c>
      <c r="X3852" s="1" t="str">
        <f t="shared" si="543"/>
        <v>Sunday</v>
      </c>
      <c r="Y3852" s="2">
        <v>0.7933796296296296</v>
      </c>
      <c r="Z3852" s="2">
        <f t="shared" si="544"/>
        <v>0.79166666666666663</v>
      </c>
      <c r="AA3852">
        <f>1</f>
        <v>1</v>
      </c>
      <c r="AB3852" s="1">
        <v>42785</v>
      </c>
      <c r="AC3852" s="13">
        <f t="shared" si="545"/>
        <v>42767</v>
      </c>
      <c r="AD3852" s="14">
        <f t="shared" si="546"/>
        <v>42785</v>
      </c>
      <c r="AE3852" s="1" t="str">
        <f t="shared" si="547"/>
        <v>Sunday</v>
      </c>
      <c r="AF3852" s="2">
        <v>0.7974768518518518</v>
      </c>
      <c r="AG3852" s="2">
        <f t="shared" si="548"/>
        <v>0.79166666666666663</v>
      </c>
      <c r="AH3852" t="s">
        <v>27</v>
      </c>
    </row>
    <row r="3853" spans="1:34" x14ac:dyDescent="0.2">
      <c r="A3853">
        <v>1466945</v>
      </c>
      <c r="B3853" t="s">
        <v>20</v>
      </c>
      <c r="C3853" t="s">
        <v>28</v>
      </c>
      <c r="D3853" t="s">
        <v>22</v>
      </c>
      <c r="E3853">
        <v>53211</v>
      </c>
      <c r="F3853" t="s">
        <v>23</v>
      </c>
      <c r="G3853" t="s">
        <v>24</v>
      </c>
      <c r="H3853">
        <v>27</v>
      </c>
      <c r="I3853" t="s">
        <v>93</v>
      </c>
      <c r="J3853">
        <f>VLOOKUP(I3853,[1]Key!$A$1:$C$72,2,FALSE)</f>
        <v>43.069021999999997</v>
      </c>
      <c r="K3853">
        <f>VLOOKUP(I3853,[1]Key!$A$1:$C$72,3,FALSE)</f>
        <v>-87.887940999999998</v>
      </c>
      <c r="L3853" t="s">
        <v>76</v>
      </c>
      <c r="M3853">
        <f>VLOOKUP(L3853,[1]Key!$A$1:$C$72,2,FALSE)</f>
        <v>43.063749000000001</v>
      </c>
      <c r="N3853">
        <f>VLOOKUP(L3853,[1]Key!$A$1:$C$72,3,FALSE)</f>
        <v>-87.887962999999999</v>
      </c>
      <c r="O3853">
        <v>11</v>
      </c>
      <c r="P3853">
        <v>0</v>
      </c>
      <c r="Q3853">
        <v>1.7</v>
      </c>
      <c r="R3853">
        <v>1.6</v>
      </c>
      <c r="S3853">
        <v>66</v>
      </c>
      <c r="T3853">
        <f t="shared" si="540"/>
        <v>-1</v>
      </c>
      <c r="U3853" s="1">
        <v>42785</v>
      </c>
      <c r="V3853" s="13">
        <f t="shared" si="541"/>
        <v>42767</v>
      </c>
      <c r="W3853" s="14">
        <f t="shared" si="542"/>
        <v>42785</v>
      </c>
      <c r="X3853" s="1" t="str">
        <f t="shared" si="543"/>
        <v>Sunday</v>
      </c>
      <c r="Y3853" s="2">
        <v>0.81094907407407402</v>
      </c>
      <c r="Z3853" s="2">
        <f t="shared" si="544"/>
        <v>0.79166666666666663</v>
      </c>
      <c r="AA3853">
        <f>1</f>
        <v>1</v>
      </c>
      <c r="AB3853" s="1">
        <v>42785</v>
      </c>
      <c r="AC3853" s="13">
        <f t="shared" si="545"/>
        <v>42767</v>
      </c>
      <c r="AD3853" s="14">
        <f t="shared" si="546"/>
        <v>42785</v>
      </c>
      <c r="AE3853" s="1" t="str">
        <f t="shared" si="547"/>
        <v>Sunday</v>
      </c>
      <c r="AF3853" s="2">
        <v>0.81829861111111113</v>
      </c>
      <c r="AG3853" s="2">
        <f t="shared" si="548"/>
        <v>0.83333333333333326</v>
      </c>
      <c r="AH3853" t="s">
        <v>27</v>
      </c>
    </row>
    <row r="3854" spans="1:34" x14ac:dyDescent="0.2">
      <c r="A3854">
        <v>1468078</v>
      </c>
      <c r="B3854" t="s">
        <v>20</v>
      </c>
      <c r="C3854" t="s">
        <v>100</v>
      </c>
      <c r="D3854" t="s">
        <v>22</v>
      </c>
      <c r="E3854">
        <v>53209</v>
      </c>
      <c r="F3854" t="s">
        <v>23</v>
      </c>
      <c r="G3854" t="s">
        <v>24</v>
      </c>
      <c r="H3854">
        <v>5527</v>
      </c>
      <c r="I3854" t="s">
        <v>61</v>
      </c>
      <c r="J3854">
        <f>VLOOKUP(I3854,[1]Key!$A$1:$C$72,2,FALSE)</f>
        <v>43.058619999999998</v>
      </c>
      <c r="K3854">
        <f>VLOOKUP(I3854,[1]Key!$A$1:$C$72,3,FALSE)</f>
        <v>-87.885319999999993</v>
      </c>
      <c r="L3854" t="s">
        <v>54</v>
      </c>
      <c r="M3854">
        <f>VLOOKUP(L3854,[1]Key!$A$1:$C$72,2,FALSE)</f>
        <v>43.046570000000003</v>
      </c>
      <c r="N3854">
        <f>VLOOKUP(L3854,[1]Key!$A$1:$C$72,3,FALSE)</f>
        <v>-87.908720000000002</v>
      </c>
      <c r="O3854">
        <v>13</v>
      </c>
      <c r="P3854">
        <v>0</v>
      </c>
      <c r="Q3854">
        <v>2</v>
      </c>
      <c r="R3854">
        <v>1.9</v>
      </c>
      <c r="S3854">
        <v>78</v>
      </c>
      <c r="T3854">
        <f t="shared" si="540"/>
        <v>-1</v>
      </c>
      <c r="U3854" s="1">
        <v>42786</v>
      </c>
      <c r="V3854" s="13">
        <f t="shared" si="541"/>
        <v>42767</v>
      </c>
      <c r="W3854" s="14">
        <f t="shared" si="542"/>
        <v>42786</v>
      </c>
      <c r="X3854" s="1" t="str">
        <f t="shared" si="543"/>
        <v>Monday</v>
      </c>
      <c r="Y3854" s="2">
        <v>0.3102199074074074</v>
      </c>
      <c r="Z3854" s="2">
        <f t="shared" si="544"/>
        <v>0.29166666666666663</v>
      </c>
      <c r="AA3854">
        <f>1</f>
        <v>1</v>
      </c>
      <c r="AB3854" s="1">
        <v>42786</v>
      </c>
      <c r="AC3854" s="13">
        <f t="shared" si="545"/>
        <v>42767</v>
      </c>
      <c r="AD3854" s="14">
        <f t="shared" si="546"/>
        <v>42786</v>
      </c>
      <c r="AE3854" s="1" t="str">
        <f t="shared" si="547"/>
        <v>Monday</v>
      </c>
      <c r="AF3854" s="2">
        <v>0.31888888888888889</v>
      </c>
      <c r="AG3854" s="2">
        <f t="shared" si="548"/>
        <v>0.33333333333333331</v>
      </c>
      <c r="AH3854" t="s">
        <v>27</v>
      </c>
    </row>
    <row r="3855" spans="1:34" x14ac:dyDescent="0.2">
      <c r="A3855">
        <v>1004235</v>
      </c>
      <c r="B3855" t="s">
        <v>20</v>
      </c>
      <c r="C3855" t="s">
        <v>28</v>
      </c>
      <c r="D3855" t="s">
        <v>22</v>
      </c>
      <c r="E3855">
        <v>53203</v>
      </c>
      <c r="F3855" t="s">
        <v>23</v>
      </c>
      <c r="G3855" t="s">
        <v>24</v>
      </c>
      <c r="H3855">
        <v>231</v>
      </c>
      <c r="I3855" t="s">
        <v>80</v>
      </c>
      <c r="J3855">
        <f>VLOOKUP(I3855,[1]Key!$A$1:$C$72,2,FALSE)</f>
        <v>43.052460000000004</v>
      </c>
      <c r="K3855">
        <f>VLOOKUP(I3855,[1]Key!$A$1:$C$72,3,FALSE)</f>
        <v>-87.891000000000005</v>
      </c>
      <c r="L3855" t="s">
        <v>41</v>
      </c>
      <c r="M3855">
        <f>VLOOKUP(L3855,[1]Key!$A$1:$C$72,2,FALSE)</f>
        <v>43.04824</v>
      </c>
      <c r="N3855">
        <f>VLOOKUP(L3855,[1]Key!$A$1:$C$72,3,FALSE)</f>
        <v>-87.904970000000006</v>
      </c>
      <c r="O3855">
        <v>7</v>
      </c>
      <c r="P3855">
        <v>0</v>
      </c>
      <c r="Q3855">
        <v>1.1000000000000001</v>
      </c>
      <c r="R3855">
        <v>1</v>
      </c>
      <c r="S3855">
        <v>42</v>
      </c>
      <c r="T3855">
        <f t="shared" si="540"/>
        <v>-1</v>
      </c>
      <c r="U3855" s="1">
        <v>42786</v>
      </c>
      <c r="V3855" s="13">
        <f t="shared" si="541"/>
        <v>42767</v>
      </c>
      <c r="W3855" s="14">
        <f t="shared" si="542"/>
        <v>42786</v>
      </c>
      <c r="X3855" s="1" t="str">
        <f t="shared" si="543"/>
        <v>Monday</v>
      </c>
      <c r="Y3855" s="2">
        <v>0.33643518518518517</v>
      </c>
      <c r="Z3855" s="2">
        <f t="shared" si="544"/>
        <v>0.33333333333333331</v>
      </c>
      <c r="AA3855">
        <f>1</f>
        <v>1</v>
      </c>
      <c r="AB3855" s="1">
        <v>42786</v>
      </c>
      <c r="AC3855" s="13">
        <f t="shared" si="545"/>
        <v>42767</v>
      </c>
      <c r="AD3855" s="14">
        <f t="shared" si="546"/>
        <v>42786</v>
      </c>
      <c r="AE3855" s="1" t="str">
        <f t="shared" si="547"/>
        <v>Monday</v>
      </c>
      <c r="AF3855" s="2">
        <v>0.34159722222222227</v>
      </c>
      <c r="AG3855" s="2">
        <f t="shared" si="548"/>
        <v>0.33333333333333331</v>
      </c>
      <c r="AH3855" t="s">
        <v>27</v>
      </c>
    </row>
    <row r="3856" spans="1:34" x14ac:dyDescent="0.2">
      <c r="A3856">
        <v>1004235</v>
      </c>
      <c r="B3856" t="s">
        <v>20</v>
      </c>
      <c r="C3856" t="s">
        <v>28</v>
      </c>
      <c r="D3856" t="s">
        <v>22</v>
      </c>
      <c r="E3856">
        <v>53203</v>
      </c>
      <c r="F3856" t="s">
        <v>23</v>
      </c>
      <c r="G3856" t="s">
        <v>24</v>
      </c>
      <c r="H3856">
        <v>231</v>
      </c>
      <c r="I3856" t="s">
        <v>41</v>
      </c>
      <c r="J3856">
        <f>VLOOKUP(I3856,[1]Key!$A$1:$C$72,2,FALSE)</f>
        <v>43.04824</v>
      </c>
      <c r="K3856">
        <f>VLOOKUP(I3856,[1]Key!$A$1:$C$72,3,FALSE)</f>
        <v>-87.904970000000006</v>
      </c>
      <c r="L3856" t="s">
        <v>40</v>
      </c>
      <c r="M3856">
        <f>VLOOKUP(L3856,[1]Key!$A$1:$C$72,2,FALSE)</f>
        <v>43.031480000000002</v>
      </c>
      <c r="N3856">
        <f>VLOOKUP(L3856,[1]Key!$A$1:$C$72,3,FALSE)</f>
        <v>-87.908169999999998</v>
      </c>
      <c r="O3856">
        <v>12</v>
      </c>
      <c r="P3856">
        <v>0</v>
      </c>
      <c r="Q3856">
        <v>1.8</v>
      </c>
      <c r="R3856">
        <v>1.7</v>
      </c>
      <c r="S3856">
        <v>72</v>
      </c>
      <c r="T3856">
        <f t="shared" si="540"/>
        <v>-1</v>
      </c>
      <c r="U3856" s="1">
        <v>42786</v>
      </c>
      <c r="V3856" s="13">
        <f t="shared" si="541"/>
        <v>42767</v>
      </c>
      <c r="W3856" s="14">
        <f t="shared" si="542"/>
        <v>42786</v>
      </c>
      <c r="X3856" s="1" t="str">
        <f t="shared" si="543"/>
        <v>Monday</v>
      </c>
      <c r="Y3856" s="2">
        <v>0.36377314814814815</v>
      </c>
      <c r="Z3856" s="2">
        <f t="shared" si="544"/>
        <v>0.375</v>
      </c>
      <c r="AA3856">
        <f>1</f>
        <v>1</v>
      </c>
      <c r="AB3856" s="1">
        <v>42786</v>
      </c>
      <c r="AC3856" s="13">
        <f t="shared" si="545"/>
        <v>42767</v>
      </c>
      <c r="AD3856" s="14">
        <f t="shared" si="546"/>
        <v>42786</v>
      </c>
      <c r="AE3856" s="1" t="str">
        <f t="shared" si="547"/>
        <v>Monday</v>
      </c>
      <c r="AF3856" s="2">
        <v>0.37202546296296296</v>
      </c>
      <c r="AG3856" s="2">
        <f t="shared" si="548"/>
        <v>0.375</v>
      </c>
      <c r="AH3856" t="s">
        <v>27</v>
      </c>
    </row>
    <row r="3857" spans="1:34" x14ac:dyDescent="0.2">
      <c r="A3857">
        <v>1154367</v>
      </c>
      <c r="B3857" t="s">
        <v>20</v>
      </c>
      <c r="C3857" t="s">
        <v>28</v>
      </c>
      <c r="D3857" t="s">
        <v>22</v>
      </c>
      <c r="E3857">
        <v>53202</v>
      </c>
      <c r="F3857" t="s">
        <v>23</v>
      </c>
      <c r="G3857" t="s">
        <v>24</v>
      </c>
      <c r="H3857">
        <v>5546</v>
      </c>
      <c r="I3857" t="s">
        <v>41</v>
      </c>
      <c r="J3857">
        <f>VLOOKUP(I3857,[1]Key!$A$1:$C$72,2,FALSE)</f>
        <v>43.04824</v>
      </c>
      <c r="K3857">
        <f>VLOOKUP(I3857,[1]Key!$A$1:$C$72,3,FALSE)</f>
        <v>-87.904970000000006</v>
      </c>
      <c r="L3857" t="s">
        <v>69</v>
      </c>
      <c r="M3857">
        <f>VLOOKUP(L3857,[1]Key!$A$1:$C$72,2,FALSE)</f>
        <v>43.048200000000001</v>
      </c>
      <c r="N3857">
        <f>VLOOKUP(L3857,[1]Key!$A$1:$C$72,3,FALSE)</f>
        <v>-87.900859999999994</v>
      </c>
      <c r="O3857">
        <v>7</v>
      </c>
      <c r="P3857">
        <v>0</v>
      </c>
      <c r="Q3857">
        <v>1.1000000000000001</v>
      </c>
      <c r="R3857">
        <v>1</v>
      </c>
      <c r="S3857">
        <v>42</v>
      </c>
      <c r="T3857">
        <f t="shared" si="540"/>
        <v>-1</v>
      </c>
      <c r="U3857" s="1">
        <v>42786</v>
      </c>
      <c r="V3857" s="13">
        <f t="shared" si="541"/>
        <v>42767</v>
      </c>
      <c r="W3857" s="14">
        <f t="shared" si="542"/>
        <v>42786</v>
      </c>
      <c r="X3857" s="1" t="str">
        <f t="shared" si="543"/>
        <v>Monday</v>
      </c>
      <c r="Y3857" s="2">
        <v>0.3992708333333333</v>
      </c>
      <c r="Z3857" s="2">
        <f t="shared" si="544"/>
        <v>0.41666666666666663</v>
      </c>
      <c r="AA3857">
        <f>1</f>
        <v>1</v>
      </c>
      <c r="AB3857" s="1">
        <v>42786</v>
      </c>
      <c r="AC3857" s="13">
        <f t="shared" si="545"/>
        <v>42767</v>
      </c>
      <c r="AD3857" s="14">
        <f t="shared" si="546"/>
        <v>42786</v>
      </c>
      <c r="AE3857" s="1" t="str">
        <f t="shared" si="547"/>
        <v>Monday</v>
      </c>
      <c r="AF3857" s="2">
        <v>0.40356481481481482</v>
      </c>
      <c r="AG3857" s="2">
        <f t="shared" si="548"/>
        <v>0.41666666666666663</v>
      </c>
      <c r="AH3857" t="s">
        <v>27</v>
      </c>
    </row>
    <row r="3858" spans="1:34" x14ac:dyDescent="0.2">
      <c r="A3858">
        <v>1257700</v>
      </c>
      <c r="B3858" t="s">
        <v>20</v>
      </c>
      <c r="C3858" t="s">
        <v>28</v>
      </c>
      <c r="D3858" t="s">
        <v>22</v>
      </c>
      <c r="E3858">
        <v>53202</v>
      </c>
      <c r="F3858" t="s">
        <v>23</v>
      </c>
      <c r="G3858" t="s">
        <v>24</v>
      </c>
      <c r="H3858">
        <v>5546</v>
      </c>
      <c r="I3858" t="s">
        <v>69</v>
      </c>
      <c r="J3858">
        <f>VLOOKUP(I3858,[1]Key!$A$1:$C$72,2,FALSE)</f>
        <v>43.048200000000001</v>
      </c>
      <c r="K3858">
        <f>VLOOKUP(I3858,[1]Key!$A$1:$C$72,3,FALSE)</f>
        <v>-87.900859999999994</v>
      </c>
      <c r="L3858" t="s">
        <v>41</v>
      </c>
      <c r="M3858">
        <f>VLOOKUP(L3858,[1]Key!$A$1:$C$72,2,FALSE)</f>
        <v>43.04824</v>
      </c>
      <c r="N3858">
        <f>VLOOKUP(L3858,[1]Key!$A$1:$C$72,3,FALSE)</f>
        <v>-87.904970000000006</v>
      </c>
      <c r="O3858">
        <v>3</v>
      </c>
      <c r="P3858">
        <v>0</v>
      </c>
      <c r="Q3858">
        <v>0.5</v>
      </c>
      <c r="R3858">
        <v>0.4</v>
      </c>
      <c r="S3858">
        <v>18</v>
      </c>
      <c r="T3858">
        <f t="shared" si="540"/>
        <v>-1</v>
      </c>
      <c r="U3858" s="1">
        <v>42786</v>
      </c>
      <c r="V3858" s="13">
        <f t="shared" si="541"/>
        <v>42767</v>
      </c>
      <c r="W3858" s="14">
        <f t="shared" si="542"/>
        <v>42786</v>
      </c>
      <c r="X3858" s="1" t="str">
        <f t="shared" si="543"/>
        <v>Monday</v>
      </c>
      <c r="Y3858" s="2">
        <v>0.40371527777777777</v>
      </c>
      <c r="Z3858" s="2">
        <f t="shared" si="544"/>
        <v>0.41666666666666663</v>
      </c>
      <c r="AA3858">
        <f>1</f>
        <v>1</v>
      </c>
      <c r="AB3858" s="1">
        <v>42786</v>
      </c>
      <c r="AC3858" s="13">
        <f t="shared" si="545"/>
        <v>42767</v>
      </c>
      <c r="AD3858" s="14">
        <f t="shared" si="546"/>
        <v>42786</v>
      </c>
      <c r="AE3858" s="1" t="str">
        <f t="shared" si="547"/>
        <v>Monday</v>
      </c>
      <c r="AF3858" s="2">
        <v>0.40616898148148151</v>
      </c>
      <c r="AG3858" s="2">
        <f t="shared" si="548"/>
        <v>0.41666666666666663</v>
      </c>
      <c r="AH3858" t="s">
        <v>27</v>
      </c>
    </row>
    <row r="3859" spans="1:34" x14ac:dyDescent="0.2">
      <c r="A3859">
        <v>1243444</v>
      </c>
      <c r="B3859" t="s">
        <v>20</v>
      </c>
      <c r="C3859" t="s">
        <v>28</v>
      </c>
      <c r="D3859" t="s">
        <v>165</v>
      </c>
      <c r="E3859">
        <v>53212</v>
      </c>
      <c r="F3859" t="s">
        <v>23</v>
      </c>
      <c r="G3859" t="s">
        <v>97</v>
      </c>
      <c r="H3859">
        <v>9</v>
      </c>
      <c r="I3859" t="s">
        <v>81</v>
      </c>
      <c r="J3859">
        <f>VLOOKUP(I3859,[1]Key!$A$1:$C$72,2,FALSE)</f>
        <v>43.06033</v>
      </c>
      <c r="K3859">
        <f>VLOOKUP(I3859,[1]Key!$A$1:$C$72,3,FALSE)</f>
        <v>-87.89546</v>
      </c>
      <c r="L3859" t="s">
        <v>81</v>
      </c>
      <c r="M3859">
        <f>VLOOKUP(L3859,[1]Key!$A$1:$C$72,2,FALSE)</f>
        <v>43.06033</v>
      </c>
      <c r="N3859">
        <f>VLOOKUP(L3859,[1]Key!$A$1:$C$72,3,FALSE)</f>
        <v>-87.89546</v>
      </c>
      <c r="O3859">
        <v>11</v>
      </c>
      <c r="P3859">
        <v>0</v>
      </c>
      <c r="Q3859">
        <v>1.7</v>
      </c>
      <c r="R3859">
        <v>1.6</v>
      </c>
      <c r="S3859">
        <v>66</v>
      </c>
      <c r="T3859">
        <f t="shared" si="540"/>
        <v>-1</v>
      </c>
      <c r="U3859" s="1">
        <v>42786</v>
      </c>
      <c r="V3859" s="13">
        <f t="shared" si="541"/>
        <v>42767</v>
      </c>
      <c r="W3859" s="14">
        <f t="shared" si="542"/>
        <v>42786</v>
      </c>
      <c r="X3859" s="1" t="str">
        <f t="shared" si="543"/>
        <v>Monday</v>
      </c>
      <c r="Y3859" s="2">
        <v>0.40793981481481478</v>
      </c>
      <c r="Z3859" s="2">
        <f t="shared" si="544"/>
        <v>0.41666666666666663</v>
      </c>
      <c r="AA3859">
        <f>1</f>
        <v>1</v>
      </c>
      <c r="AB3859" s="1">
        <v>42786</v>
      </c>
      <c r="AC3859" s="13">
        <f t="shared" si="545"/>
        <v>42767</v>
      </c>
      <c r="AD3859" s="14">
        <f t="shared" si="546"/>
        <v>42786</v>
      </c>
      <c r="AE3859" s="1" t="str">
        <f t="shared" si="547"/>
        <v>Monday</v>
      </c>
      <c r="AF3859" s="2">
        <v>0.41553240740740738</v>
      </c>
      <c r="AG3859" s="2">
        <f t="shared" si="548"/>
        <v>0.41666666666666663</v>
      </c>
      <c r="AH3859" t="s">
        <v>35</v>
      </c>
    </row>
    <row r="3860" spans="1:34" x14ac:dyDescent="0.2">
      <c r="A3860">
        <v>1276651</v>
      </c>
      <c r="B3860" t="s">
        <v>20</v>
      </c>
      <c r="C3860" t="s">
        <v>28</v>
      </c>
      <c r="D3860" t="s">
        <v>22</v>
      </c>
      <c r="E3860">
        <v>53211</v>
      </c>
      <c r="F3860" t="s">
        <v>23</v>
      </c>
      <c r="G3860" t="s">
        <v>24</v>
      </c>
      <c r="H3860">
        <v>2968</v>
      </c>
      <c r="I3860" t="s">
        <v>60</v>
      </c>
      <c r="J3860">
        <f>VLOOKUP(I3860,[1]Key!$A$1:$C$72,2,FALSE)</f>
        <v>43.066893999999998</v>
      </c>
      <c r="K3860">
        <f>VLOOKUP(I3860,[1]Key!$A$1:$C$72,3,FALSE)</f>
        <v>-87.877936000000005</v>
      </c>
      <c r="L3860" t="s">
        <v>47</v>
      </c>
      <c r="M3860">
        <f>VLOOKUP(L3860,[1]Key!$A$1:$C$72,2,FALSE)</f>
        <v>43.049230000000001</v>
      </c>
      <c r="N3860">
        <f>VLOOKUP(L3860,[1]Key!$A$1:$C$72,3,FALSE)</f>
        <v>-87.911940000000001</v>
      </c>
      <c r="O3860">
        <v>17</v>
      </c>
      <c r="P3860">
        <v>0</v>
      </c>
      <c r="Q3860">
        <v>2.6</v>
      </c>
      <c r="R3860">
        <v>2.4</v>
      </c>
      <c r="S3860">
        <v>102</v>
      </c>
      <c r="T3860">
        <f t="shared" si="540"/>
        <v>-1</v>
      </c>
      <c r="U3860" s="1">
        <v>42786</v>
      </c>
      <c r="V3860" s="13">
        <f t="shared" si="541"/>
        <v>42767</v>
      </c>
      <c r="W3860" s="14">
        <f t="shared" si="542"/>
        <v>42786</v>
      </c>
      <c r="X3860" s="1" t="str">
        <f t="shared" si="543"/>
        <v>Monday</v>
      </c>
      <c r="Y3860" s="2">
        <v>0.72114583333333337</v>
      </c>
      <c r="Z3860" s="2">
        <f t="shared" si="544"/>
        <v>0.70833333333333326</v>
      </c>
      <c r="AA3860">
        <f>1</f>
        <v>1</v>
      </c>
      <c r="AB3860" s="1">
        <v>42786</v>
      </c>
      <c r="AC3860" s="13">
        <f t="shared" si="545"/>
        <v>42767</v>
      </c>
      <c r="AD3860" s="14">
        <f t="shared" si="546"/>
        <v>42786</v>
      </c>
      <c r="AE3860" s="1" t="str">
        <f t="shared" si="547"/>
        <v>Monday</v>
      </c>
      <c r="AF3860" s="2">
        <v>0.73295138888888889</v>
      </c>
      <c r="AG3860" s="2">
        <f t="shared" si="548"/>
        <v>0.75</v>
      </c>
      <c r="AH3860" t="s">
        <v>27</v>
      </c>
    </row>
    <row r="3861" spans="1:34" x14ac:dyDescent="0.2">
      <c r="A3861">
        <v>1249212</v>
      </c>
      <c r="B3861" t="s">
        <v>20</v>
      </c>
      <c r="C3861" t="s">
        <v>28</v>
      </c>
      <c r="D3861" t="s">
        <v>22</v>
      </c>
      <c r="E3861">
        <v>53213</v>
      </c>
      <c r="F3861" t="s">
        <v>23</v>
      </c>
      <c r="G3861" t="s">
        <v>97</v>
      </c>
      <c r="H3861">
        <v>96</v>
      </c>
      <c r="I3861" t="s">
        <v>81</v>
      </c>
      <c r="J3861">
        <f>VLOOKUP(I3861,[1]Key!$A$1:$C$72,2,FALSE)</f>
        <v>43.06033</v>
      </c>
      <c r="K3861">
        <f>VLOOKUP(I3861,[1]Key!$A$1:$C$72,3,FALSE)</f>
        <v>-87.89546</v>
      </c>
      <c r="L3861" t="s">
        <v>78</v>
      </c>
      <c r="M3861">
        <f>VLOOKUP(L3861,[1]Key!$A$1:$C$72,2,FALSE)</f>
        <v>43.060250000000003</v>
      </c>
      <c r="N3861">
        <f>VLOOKUP(L3861,[1]Key!$A$1:$C$72,3,FALSE)</f>
        <v>-87.892169999999993</v>
      </c>
      <c r="O3861">
        <v>1</v>
      </c>
      <c r="P3861">
        <v>0</v>
      </c>
      <c r="Q3861">
        <v>0.2</v>
      </c>
      <c r="R3861">
        <v>0.1</v>
      </c>
      <c r="S3861">
        <v>6</v>
      </c>
      <c r="T3861">
        <f t="shared" si="540"/>
        <v>-1</v>
      </c>
      <c r="U3861" s="1">
        <v>42786</v>
      </c>
      <c r="V3861" s="13">
        <f t="shared" si="541"/>
        <v>42767</v>
      </c>
      <c r="W3861" s="14">
        <f t="shared" si="542"/>
        <v>42786</v>
      </c>
      <c r="X3861" s="1" t="str">
        <f t="shared" si="543"/>
        <v>Monday</v>
      </c>
      <c r="Y3861" s="2">
        <v>0.87167824074074074</v>
      </c>
      <c r="Z3861" s="2">
        <f t="shared" si="544"/>
        <v>0.875</v>
      </c>
      <c r="AA3861">
        <f>1</f>
        <v>1</v>
      </c>
      <c r="AB3861" s="1">
        <v>42786</v>
      </c>
      <c r="AC3861" s="13">
        <f t="shared" si="545"/>
        <v>42767</v>
      </c>
      <c r="AD3861" s="14">
        <f t="shared" si="546"/>
        <v>42786</v>
      </c>
      <c r="AE3861" s="1" t="str">
        <f t="shared" si="547"/>
        <v>Monday</v>
      </c>
      <c r="AF3861" s="2">
        <v>0.87247685185185186</v>
      </c>
      <c r="AG3861" s="2">
        <f t="shared" si="548"/>
        <v>0.875</v>
      </c>
      <c r="AH3861" t="s">
        <v>27</v>
      </c>
    </row>
    <row r="3862" spans="1:34" x14ac:dyDescent="0.2">
      <c r="A3862">
        <v>1244268</v>
      </c>
      <c r="B3862" t="s">
        <v>20</v>
      </c>
      <c r="C3862" t="s">
        <v>102</v>
      </c>
      <c r="D3862" t="s">
        <v>22</v>
      </c>
      <c r="E3862">
        <v>53211</v>
      </c>
      <c r="F3862" t="s">
        <v>23</v>
      </c>
      <c r="G3862" t="s">
        <v>108</v>
      </c>
      <c r="H3862">
        <v>5499</v>
      </c>
      <c r="I3862" t="s">
        <v>87</v>
      </c>
      <c r="J3862">
        <f>VLOOKUP(I3862,[1]Key!$A$1:$C$72,2,FALSE)</f>
        <v>43.077359999999999</v>
      </c>
      <c r="K3862">
        <f>VLOOKUP(I3862,[1]Key!$A$1:$C$72,3,FALSE)</f>
        <v>-87.880769999999998</v>
      </c>
      <c r="L3862" t="s">
        <v>63</v>
      </c>
      <c r="M3862">
        <f>VLOOKUP(L3862,[1]Key!$A$1:$C$72,2,FALSE)</f>
        <v>43.078530000000001</v>
      </c>
      <c r="N3862">
        <f>VLOOKUP(L3862,[1]Key!$A$1:$C$72,3,FALSE)</f>
        <v>-87.882620000000003</v>
      </c>
      <c r="O3862">
        <v>7</v>
      </c>
      <c r="P3862">
        <v>2</v>
      </c>
      <c r="Q3862">
        <v>1.1000000000000001</v>
      </c>
      <c r="R3862">
        <v>1</v>
      </c>
      <c r="S3862">
        <v>42</v>
      </c>
      <c r="T3862">
        <f t="shared" si="540"/>
        <v>-1</v>
      </c>
      <c r="U3862" s="1">
        <v>42786</v>
      </c>
      <c r="V3862" s="13">
        <f t="shared" si="541"/>
        <v>42767</v>
      </c>
      <c r="W3862" s="14">
        <f t="shared" si="542"/>
        <v>42786</v>
      </c>
      <c r="X3862" s="1" t="str">
        <f t="shared" si="543"/>
        <v>Monday</v>
      </c>
      <c r="Y3862" s="2">
        <v>0.87724537037037031</v>
      </c>
      <c r="Z3862" s="2">
        <f t="shared" si="544"/>
        <v>0.875</v>
      </c>
      <c r="AA3862">
        <f>1</f>
        <v>1</v>
      </c>
      <c r="AB3862" s="1">
        <v>42786</v>
      </c>
      <c r="AC3862" s="13">
        <f t="shared" si="545"/>
        <v>42767</v>
      </c>
      <c r="AD3862" s="14">
        <f t="shared" si="546"/>
        <v>42786</v>
      </c>
      <c r="AE3862" s="1" t="str">
        <f t="shared" si="547"/>
        <v>Monday</v>
      </c>
      <c r="AF3862" s="2">
        <v>0.88215277777777779</v>
      </c>
      <c r="AG3862" s="2">
        <f t="shared" si="548"/>
        <v>0.875</v>
      </c>
      <c r="AH3862" t="s">
        <v>27</v>
      </c>
    </row>
    <row r="3863" spans="1:34" x14ac:dyDescent="0.2">
      <c r="A3863">
        <v>1387849</v>
      </c>
      <c r="B3863" t="s">
        <v>20</v>
      </c>
      <c r="C3863" t="s">
        <v>117</v>
      </c>
      <c r="D3863" t="s">
        <v>22</v>
      </c>
      <c r="E3863">
        <v>53105</v>
      </c>
      <c r="F3863" t="s">
        <v>23</v>
      </c>
      <c r="G3863" t="s">
        <v>24</v>
      </c>
      <c r="H3863">
        <v>214</v>
      </c>
      <c r="I3863" t="s">
        <v>67</v>
      </c>
      <c r="J3863">
        <f>VLOOKUP(I3863,[1]Key!$A$1:$C$72,2,FALSE)</f>
        <v>43.074890000000003</v>
      </c>
      <c r="K3863">
        <f>VLOOKUP(I3863,[1]Key!$A$1:$C$72,3,FALSE)</f>
        <v>-87.882810000000006</v>
      </c>
      <c r="L3863" t="s">
        <v>81</v>
      </c>
      <c r="M3863">
        <f>VLOOKUP(L3863,[1]Key!$A$1:$C$72,2,FALSE)</f>
        <v>43.06033</v>
      </c>
      <c r="N3863">
        <f>VLOOKUP(L3863,[1]Key!$A$1:$C$72,3,FALSE)</f>
        <v>-87.89546</v>
      </c>
      <c r="O3863">
        <v>10</v>
      </c>
      <c r="P3863">
        <v>0</v>
      </c>
      <c r="Q3863">
        <v>1.5</v>
      </c>
      <c r="R3863">
        <v>1.4</v>
      </c>
      <c r="S3863">
        <v>60</v>
      </c>
      <c r="T3863">
        <f t="shared" si="540"/>
        <v>-1</v>
      </c>
      <c r="U3863" s="1">
        <v>42786</v>
      </c>
      <c r="V3863" s="13">
        <f t="shared" si="541"/>
        <v>42767</v>
      </c>
      <c r="W3863" s="14">
        <f t="shared" si="542"/>
        <v>42786</v>
      </c>
      <c r="X3863" s="1" t="str">
        <f t="shared" si="543"/>
        <v>Monday</v>
      </c>
      <c r="Y3863" s="2">
        <v>0.90920138888888891</v>
      </c>
      <c r="Z3863" s="2">
        <f t="shared" si="544"/>
        <v>0.91666666666666663</v>
      </c>
      <c r="AA3863">
        <f>1</f>
        <v>1</v>
      </c>
      <c r="AB3863" s="1">
        <v>42786</v>
      </c>
      <c r="AC3863" s="13">
        <f t="shared" si="545"/>
        <v>42767</v>
      </c>
      <c r="AD3863" s="14">
        <f t="shared" si="546"/>
        <v>42786</v>
      </c>
      <c r="AE3863" s="1" t="str">
        <f t="shared" si="547"/>
        <v>Monday</v>
      </c>
      <c r="AF3863" s="2">
        <v>0.91635416666666669</v>
      </c>
      <c r="AG3863" s="2">
        <f t="shared" si="548"/>
        <v>0.91666666666666663</v>
      </c>
      <c r="AH3863" t="s">
        <v>27</v>
      </c>
    </row>
    <row r="3864" spans="1:34" x14ac:dyDescent="0.2">
      <c r="A3864">
        <v>1378810</v>
      </c>
      <c r="B3864" t="s">
        <v>20</v>
      </c>
      <c r="C3864" t="s">
        <v>100</v>
      </c>
      <c r="D3864" t="s">
        <v>22</v>
      </c>
      <c r="E3864">
        <v>53211</v>
      </c>
      <c r="F3864" t="s">
        <v>23</v>
      </c>
      <c r="G3864" t="s">
        <v>24</v>
      </c>
      <c r="H3864">
        <v>961</v>
      </c>
      <c r="I3864" t="s">
        <v>87</v>
      </c>
      <c r="J3864">
        <f>VLOOKUP(I3864,[1]Key!$A$1:$C$72,2,FALSE)</f>
        <v>43.077359999999999</v>
      </c>
      <c r="K3864">
        <f>VLOOKUP(I3864,[1]Key!$A$1:$C$72,3,FALSE)</f>
        <v>-87.880769999999998</v>
      </c>
      <c r="L3864" t="s">
        <v>60</v>
      </c>
      <c r="M3864">
        <f>VLOOKUP(L3864,[1]Key!$A$1:$C$72,2,FALSE)</f>
        <v>43.066893999999998</v>
      </c>
      <c r="N3864">
        <f>VLOOKUP(L3864,[1]Key!$A$1:$C$72,3,FALSE)</f>
        <v>-87.877936000000005</v>
      </c>
      <c r="O3864">
        <v>5</v>
      </c>
      <c r="P3864">
        <v>0</v>
      </c>
      <c r="Q3864">
        <v>0.8</v>
      </c>
      <c r="R3864">
        <v>0.7</v>
      </c>
      <c r="S3864">
        <v>30</v>
      </c>
      <c r="T3864">
        <f t="shared" si="540"/>
        <v>-1</v>
      </c>
      <c r="U3864" s="1">
        <v>42786</v>
      </c>
      <c r="V3864" s="13">
        <f t="shared" si="541"/>
        <v>42767</v>
      </c>
      <c r="W3864" s="14">
        <f t="shared" si="542"/>
        <v>42786</v>
      </c>
      <c r="X3864" s="1" t="str">
        <f t="shared" si="543"/>
        <v>Monday</v>
      </c>
      <c r="Y3864" s="2">
        <v>0.9224768518518518</v>
      </c>
      <c r="Z3864" s="2">
        <f t="shared" si="544"/>
        <v>0.91666666666666663</v>
      </c>
      <c r="AA3864">
        <f>1</f>
        <v>1</v>
      </c>
      <c r="AB3864" s="1">
        <v>42786</v>
      </c>
      <c r="AC3864" s="13">
        <f t="shared" si="545"/>
        <v>42767</v>
      </c>
      <c r="AD3864" s="14">
        <f t="shared" si="546"/>
        <v>42786</v>
      </c>
      <c r="AE3864" s="1" t="str">
        <f t="shared" si="547"/>
        <v>Monday</v>
      </c>
      <c r="AF3864" s="2">
        <v>0.92608796296296303</v>
      </c>
      <c r="AG3864" s="2">
        <f t="shared" si="548"/>
        <v>0.91666666666666663</v>
      </c>
      <c r="AH3864" t="s">
        <v>27</v>
      </c>
    </row>
    <row r="3865" spans="1:34" x14ac:dyDescent="0.2">
      <c r="A3865">
        <v>1247272</v>
      </c>
      <c r="B3865" t="s">
        <v>20</v>
      </c>
      <c r="C3865" t="s">
        <v>28</v>
      </c>
      <c r="D3865" t="s">
        <v>22</v>
      </c>
      <c r="E3865">
        <v>53233</v>
      </c>
      <c r="F3865" t="s">
        <v>23</v>
      </c>
      <c r="G3865" t="s">
        <v>108</v>
      </c>
      <c r="H3865">
        <v>318</v>
      </c>
      <c r="I3865" t="s">
        <v>41</v>
      </c>
      <c r="J3865">
        <f>VLOOKUP(I3865,[1]Key!$A$1:$C$72,2,FALSE)</f>
        <v>43.04824</v>
      </c>
      <c r="K3865">
        <f>VLOOKUP(I3865,[1]Key!$A$1:$C$72,3,FALSE)</f>
        <v>-87.904970000000006</v>
      </c>
      <c r="L3865" t="s">
        <v>79</v>
      </c>
      <c r="M3865">
        <f>VLOOKUP(L3865,[1]Key!$A$1:$C$72,2,FALSE)</f>
        <v>43.038649999999997</v>
      </c>
      <c r="N3865">
        <f>VLOOKUP(L3865,[1]Key!$A$1:$C$72,3,FALSE)</f>
        <v>-87.921930000000003</v>
      </c>
      <c r="O3865">
        <v>11</v>
      </c>
      <c r="P3865">
        <v>2</v>
      </c>
      <c r="Q3865">
        <v>1.7</v>
      </c>
      <c r="R3865">
        <v>1.6</v>
      </c>
      <c r="S3865">
        <v>66</v>
      </c>
      <c r="T3865">
        <f t="shared" si="540"/>
        <v>-1</v>
      </c>
      <c r="U3865" s="1">
        <v>42786</v>
      </c>
      <c r="V3865" s="13">
        <f t="shared" si="541"/>
        <v>42767</v>
      </c>
      <c r="W3865" s="14">
        <f t="shared" si="542"/>
        <v>42786</v>
      </c>
      <c r="X3865" s="1" t="str">
        <f t="shared" si="543"/>
        <v>Monday</v>
      </c>
      <c r="Y3865" s="2">
        <v>0.96578703703703705</v>
      </c>
      <c r="Z3865" s="2">
        <f t="shared" si="544"/>
        <v>0.95833333333333326</v>
      </c>
      <c r="AA3865">
        <f>1</f>
        <v>1</v>
      </c>
      <c r="AB3865" s="1">
        <v>42786</v>
      </c>
      <c r="AC3865" s="13">
        <f t="shared" si="545"/>
        <v>42767</v>
      </c>
      <c r="AD3865" s="14">
        <f t="shared" si="546"/>
        <v>42786</v>
      </c>
      <c r="AE3865" s="1" t="str">
        <f t="shared" si="547"/>
        <v>Monday</v>
      </c>
      <c r="AF3865" s="2">
        <v>0.97315972222222225</v>
      </c>
      <c r="AG3865" s="2">
        <f t="shared" si="548"/>
        <v>0.95833333333333326</v>
      </c>
      <c r="AH3865" t="s">
        <v>27</v>
      </c>
    </row>
    <row r="3866" spans="1:34" x14ac:dyDescent="0.2">
      <c r="A3866">
        <v>1382140</v>
      </c>
      <c r="B3866" t="s">
        <v>20</v>
      </c>
      <c r="C3866" t="s">
        <v>137</v>
      </c>
      <c r="D3866" t="s">
        <v>22</v>
      </c>
      <c r="E3866">
        <v>53027</v>
      </c>
      <c r="F3866" t="s">
        <v>23</v>
      </c>
      <c r="G3866" t="s">
        <v>24</v>
      </c>
      <c r="H3866">
        <v>11047</v>
      </c>
      <c r="I3866" t="s">
        <v>78</v>
      </c>
      <c r="J3866">
        <f>VLOOKUP(I3866,[1]Key!$A$1:$C$72,2,FALSE)</f>
        <v>43.060250000000003</v>
      </c>
      <c r="K3866">
        <f>VLOOKUP(I3866,[1]Key!$A$1:$C$72,3,FALSE)</f>
        <v>-87.892169999999993</v>
      </c>
      <c r="L3866" t="s">
        <v>67</v>
      </c>
      <c r="M3866">
        <f>VLOOKUP(L3866,[1]Key!$A$1:$C$72,2,FALSE)</f>
        <v>43.074890000000003</v>
      </c>
      <c r="N3866">
        <f>VLOOKUP(L3866,[1]Key!$A$1:$C$72,3,FALSE)</f>
        <v>-87.882810000000006</v>
      </c>
      <c r="O3866">
        <v>9</v>
      </c>
      <c r="P3866">
        <v>0</v>
      </c>
      <c r="Q3866">
        <v>1.4</v>
      </c>
      <c r="R3866">
        <v>1.3</v>
      </c>
      <c r="S3866">
        <v>54</v>
      </c>
      <c r="T3866">
        <f t="shared" si="540"/>
        <v>-1</v>
      </c>
      <c r="U3866" s="1">
        <v>42787</v>
      </c>
      <c r="V3866" s="13">
        <f t="shared" si="541"/>
        <v>42767</v>
      </c>
      <c r="W3866" s="14">
        <f t="shared" si="542"/>
        <v>42787</v>
      </c>
      <c r="X3866" s="1" t="str">
        <f t="shared" si="543"/>
        <v>Tuesday</v>
      </c>
      <c r="Y3866" s="2">
        <v>0.36271990740740739</v>
      </c>
      <c r="Z3866" s="2">
        <f t="shared" si="544"/>
        <v>0.375</v>
      </c>
      <c r="AA3866">
        <f>1</f>
        <v>1</v>
      </c>
      <c r="AB3866" s="1">
        <v>42787</v>
      </c>
      <c r="AC3866" s="13">
        <f t="shared" si="545"/>
        <v>42767</v>
      </c>
      <c r="AD3866" s="14">
        <f t="shared" si="546"/>
        <v>42787</v>
      </c>
      <c r="AE3866" s="1" t="str">
        <f t="shared" si="547"/>
        <v>Tuesday</v>
      </c>
      <c r="AF3866" s="2">
        <v>0.36881944444444442</v>
      </c>
      <c r="AG3866" s="2">
        <f t="shared" si="548"/>
        <v>0.375</v>
      </c>
      <c r="AH3866" t="s">
        <v>27</v>
      </c>
    </row>
    <row r="3867" spans="1:34" x14ac:dyDescent="0.2">
      <c r="A3867">
        <v>1257700</v>
      </c>
      <c r="B3867" t="s">
        <v>20</v>
      </c>
      <c r="C3867" t="s">
        <v>28</v>
      </c>
      <c r="D3867" t="s">
        <v>22</v>
      </c>
      <c r="E3867">
        <v>53202</v>
      </c>
      <c r="F3867" t="s">
        <v>23</v>
      </c>
      <c r="G3867" t="s">
        <v>24</v>
      </c>
      <c r="H3867">
        <v>11062</v>
      </c>
      <c r="I3867" t="s">
        <v>32</v>
      </c>
      <c r="J3867">
        <f>VLOOKUP(I3867,[1]Key!$A$1:$C$72,2,FALSE)</f>
        <v>43.038719999999998</v>
      </c>
      <c r="K3867">
        <f>VLOOKUP(I3867,[1]Key!$A$1:$C$72,3,FALSE)</f>
        <v>-87.905339999999995</v>
      </c>
      <c r="L3867" t="s">
        <v>31</v>
      </c>
      <c r="M3867">
        <f>VLOOKUP(L3867,[1]Key!$A$1:$C$72,2,FALSE)</f>
        <v>43.03519</v>
      </c>
      <c r="N3867">
        <f>VLOOKUP(L3867,[1]Key!$A$1:$C$72,3,FALSE)</f>
        <v>-87.907390000000007</v>
      </c>
      <c r="O3867">
        <v>6</v>
      </c>
      <c r="P3867">
        <v>0</v>
      </c>
      <c r="Q3867">
        <v>0.9</v>
      </c>
      <c r="R3867">
        <v>0.9</v>
      </c>
      <c r="S3867">
        <v>36</v>
      </c>
      <c r="T3867">
        <f t="shared" si="540"/>
        <v>-1</v>
      </c>
      <c r="U3867" s="1">
        <v>42787</v>
      </c>
      <c r="V3867" s="13">
        <f t="shared" si="541"/>
        <v>42767</v>
      </c>
      <c r="W3867" s="14">
        <f t="shared" si="542"/>
        <v>42787</v>
      </c>
      <c r="X3867" s="1" t="str">
        <f t="shared" si="543"/>
        <v>Tuesday</v>
      </c>
      <c r="Y3867" s="2">
        <v>0.39074074074074078</v>
      </c>
      <c r="Z3867" s="2">
        <f t="shared" si="544"/>
        <v>0.375</v>
      </c>
      <c r="AA3867">
        <f>1</f>
        <v>1</v>
      </c>
      <c r="AB3867" s="1">
        <v>42787</v>
      </c>
      <c r="AC3867" s="13">
        <f t="shared" si="545"/>
        <v>42767</v>
      </c>
      <c r="AD3867" s="14">
        <f t="shared" si="546"/>
        <v>42787</v>
      </c>
      <c r="AE3867" s="1" t="str">
        <f t="shared" si="547"/>
        <v>Tuesday</v>
      </c>
      <c r="AF3867" s="2">
        <v>0.3949537037037037</v>
      </c>
      <c r="AG3867" s="2">
        <f t="shared" si="548"/>
        <v>0.375</v>
      </c>
      <c r="AH3867" t="s">
        <v>27</v>
      </c>
    </row>
    <row r="3868" spans="1:34" x14ac:dyDescent="0.2">
      <c r="A3868">
        <v>1243444</v>
      </c>
      <c r="B3868" t="s">
        <v>20</v>
      </c>
      <c r="C3868" t="s">
        <v>28</v>
      </c>
      <c r="D3868" t="s">
        <v>165</v>
      </c>
      <c r="E3868">
        <v>53212</v>
      </c>
      <c r="F3868" t="s">
        <v>23</v>
      </c>
      <c r="G3868" t="s">
        <v>97</v>
      </c>
      <c r="H3868">
        <v>9</v>
      </c>
      <c r="I3868" t="s">
        <v>81</v>
      </c>
      <c r="J3868">
        <f>VLOOKUP(I3868,[1]Key!$A$1:$C$72,2,FALSE)</f>
        <v>43.06033</v>
      </c>
      <c r="K3868">
        <f>VLOOKUP(I3868,[1]Key!$A$1:$C$72,3,FALSE)</f>
        <v>-87.89546</v>
      </c>
      <c r="L3868" t="s">
        <v>81</v>
      </c>
      <c r="M3868">
        <f>VLOOKUP(L3868,[1]Key!$A$1:$C$72,2,FALSE)</f>
        <v>43.06033</v>
      </c>
      <c r="N3868">
        <f>VLOOKUP(L3868,[1]Key!$A$1:$C$72,3,FALSE)</f>
        <v>-87.89546</v>
      </c>
      <c r="O3868">
        <v>15</v>
      </c>
      <c r="P3868">
        <v>0</v>
      </c>
      <c r="Q3868">
        <v>2.2999999999999998</v>
      </c>
      <c r="R3868">
        <v>2.1</v>
      </c>
      <c r="S3868">
        <v>90</v>
      </c>
      <c r="T3868">
        <f t="shared" si="540"/>
        <v>-1</v>
      </c>
      <c r="U3868" s="1">
        <v>42787</v>
      </c>
      <c r="V3868" s="13">
        <f t="shared" si="541"/>
        <v>42767</v>
      </c>
      <c r="W3868" s="14">
        <f t="shared" si="542"/>
        <v>42787</v>
      </c>
      <c r="X3868" s="1" t="str">
        <f t="shared" si="543"/>
        <v>Tuesday</v>
      </c>
      <c r="Y3868" s="2">
        <v>0.46864583333333337</v>
      </c>
      <c r="Z3868" s="2">
        <f t="shared" si="544"/>
        <v>0.45833333333333331</v>
      </c>
      <c r="AA3868">
        <f>1</f>
        <v>1</v>
      </c>
      <c r="AB3868" s="1">
        <v>42787</v>
      </c>
      <c r="AC3868" s="13">
        <f t="shared" si="545"/>
        <v>42767</v>
      </c>
      <c r="AD3868" s="14">
        <f t="shared" si="546"/>
        <v>42787</v>
      </c>
      <c r="AE3868" s="1" t="str">
        <f t="shared" si="547"/>
        <v>Tuesday</v>
      </c>
      <c r="AF3868" s="2">
        <v>0.47891203703703705</v>
      </c>
      <c r="AG3868" s="2">
        <f t="shared" si="548"/>
        <v>0.45833333333333331</v>
      </c>
      <c r="AH3868" t="s">
        <v>35</v>
      </c>
    </row>
    <row r="3869" spans="1:34" x14ac:dyDescent="0.2">
      <c r="A3869">
        <v>1251812</v>
      </c>
      <c r="B3869" t="s">
        <v>20</v>
      </c>
      <c r="C3869" t="s">
        <v>103</v>
      </c>
      <c r="D3869" t="s">
        <v>22</v>
      </c>
      <c r="E3869">
        <v>53538</v>
      </c>
      <c r="F3869" t="s">
        <v>23</v>
      </c>
      <c r="G3869" t="s">
        <v>97</v>
      </c>
      <c r="H3869">
        <v>11108</v>
      </c>
      <c r="I3869" t="s">
        <v>78</v>
      </c>
      <c r="J3869">
        <f>VLOOKUP(I3869,[1]Key!$A$1:$C$72,2,FALSE)</f>
        <v>43.060250000000003</v>
      </c>
      <c r="K3869">
        <f>VLOOKUP(I3869,[1]Key!$A$1:$C$72,3,FALSE)</f>
        <v>-87.892169999999993</v>
      </c>
      <c r="L3869" t="s">
        <v>67</v>
      </c>
      <c r="M3869">
        <f>VLOOKUP(L3869,[1]Key!$A$1:$C$72,2,FALSE)</f>
        <v>43.074890000000003</v>
      </c>
      <c r="N3869">
        <f>VLOOKUP(L3869,[1]Key!$A$1:$C$72,3,FALSE)</f>
        <v>-87.882810000000006</v>
      </c>
      <c r="O3869">
        <v>12</v>
      </c>
      <c r="P3869">
        <v>0</v>
      </c>
      <c r="Q3869">
        <v>1.8</v>
      </c>
      <c r="R3869">
        <v>1.7</v>
      </c>
      <c r="S3869">
        <v>72</v>
      </c>
      <c r="T3869">
        <f t="shared" si="540"/>
        <v>-1</v>
      </c>
      <c r="U3869" s="1">
        <v>42787</v>
      </c>
      <c r="V3869" s="13">
        <f t="shared" si="541"/>
        <v>42767</v>
      </c>
      <c r="W3869" s="14">
        <f t="shared" si="542"/>
        <v>42787</v>
      </c>
      <c r="X3869" s="1" t="str">
        <f t="shared" si="543"/>
        <v>Tuesday</v>
      </c>
      <c r="Y3869" s="2">
        <v>0.59379629629629627</v>
      </c>
      <c r="Z3869" s="2">
        <f t="shared" si="544"/>
        <v>0.58333333333333326</v>
      </c>
      <c r="AA3869">
        <f>1</f>
        <v>1</v>
      </c>
      <c r="AB3869" s="1">
        <v>42787</v>
      </c>
      <c r="AC3869" s="13">
        <f t="shared" si="545"/>
        <v>42767</v>
      </c>
      <c r="AD3869" s="14">
        <f t="shared" si="546"/>
        <v>42787</v>
      </c>
      <c r="AE3869" s="1" t="str">
        <f t="shared" si="547"/>
        <v>Tuesday</v>
      </c>
      <c r="AF3869" s="2">
        <v>0.6023263888888889</v>
      </c>
      <c r="AG3869" s="2">
        <f t="shared" si="548"/>
        <v>0.58333333333333326</v>
      </c>
      <c r="AH3869" t="s">
        <v>27</v>
      </c>
    </row>
    <row r="3870" spans="1:34" x14ac:dyDescent="0.2">
      <c r="A3870">
        <v>1251835</v>
      </c>
      <c r="B3870" t="s">
        <v>20</v>
      </c>
      <c r="C3870" t="s">
        <v>110</v>
      </c>
      <c r="D3870" t="s">
        <v>22</v>
      </c>
      <c r="E3870">
        <v>54915</v>
      </c>
      <c r="F3870" t="s">
        <v>23</v>
      </c>
      <c r="G3870" t="s">
        <v>97</v>
      </c>
      <c r="H3870">
        <v>5454</v>
      </c>
      <c r="I3870" t="s">
        <v>78</v>
      </c>
      <c r="J3870">
        <f>VLOOKUP(I3870,[1]Key!$A$1:$C$72,2,FALSE)</f>
        <v>43.060250000000003</v>
      </c>
      <c r="K3870">
        <f>VLOOKUP(I3870,[1]Key!$A$1:$C$72,3,FALSE)</f>
        <v>-87.892169999999993</v>
      </c>
      <c r="L3870" t="s">
        <v>78</v>
      </c>
      <c r="M3870">
        <f>VLOOKUP(L3870,[1]Key!$A$1:$C$72,2,FALSE)</f>
        <v>43.060250000000003</v>
      </c>
      <c r="N3870">
        <f>VLOOKUP(L3870,[1]Key!$A$1:$C$72,3,FALSE)</f>
        <v>-87.892169999999993</v>
      </c>
      <c r="O3870">
        <v>15</v>
      </c>
      <c r="P3870">
        <v>0</v>
      </c>
      <c r="Q3870">
        <v>2.2999999999999998</v>
      </c>
      <c r="R3870">
        <v>2.1</v>
      </c>
      <c r="S3870">
        <v>90</v>
      </c>
      <c r="T3870">
        <f t="shared" si="540"/>
        <v>-1</v>
      </c>
      <c r="U3870" s="1">
        <v>42787</v>
      </c>
      <c r="V3870" s="13">
        <f t="shared" si="541"/>
        <v>42767</v>
      </c>
      <c r="W3870" s="14">
        <f t="shared" si="542"/>
        <v>42787</v>
      </c>
      <c r="X3870" s="1" t="str">
        <f t="shared" si="543"/>
        <v>Tuesday</v>
      </c>
      <c r="Y3870" s="2">
        <v>0.64905092592592595</v>
      </c>
      <c r="Z3870" s="2">
        <f t="shared" si="544"/>
        <v>0.66666666666666663</v>
      </c>
      <c r="AA3870">
        <f>1</f>
        <v>1</v>
      </c>
      <c r="AB3870" s="1">
        <v>42787</v>
      </c>
      <c r="AC3870" s="13">
        <f t="shared" si="545"/>
        <v>42767</v>
      </c>
      <c r="AD3870" s="14">
        <f t="shared" si="546"/>
        <v>42787</v>
      </c>
      <c r="AE3870" s="1" t="str">
        <f t="shared" si="547"/>
        <v>Tuesday</v>
      </c>
      <c r="AF3870" s="2">
        <v>0.65969907407407413</v>
      </c>
      <c r="AG3870" s="2">
        <f t="shared" si="548"/>
        <v>0.66666666666666663</v>
      </c>
      <c r="AH3870" t="s">
        <v>35</v>
      </c>
    </row>
    <row r="3871" spans="1:34" x14ac:dyDescent="0.2">
      <c r="A3871">
        <v>1397173</v>
      </c>
      <c r="B3871" t="s">
        <v>20</v>
      </c>
      <c r="C3871" t="s">
        <v>28</v>
      </c>
      <c r="D3871" t="s">
        <v>22</v>
      </c>
      <c r="E3871">
        <v>53212</v>
      </c>
      <c r="F3871" t="s">
        <v>23</v>
      </c>
      <c r="G3871" t="s">
        <v>24</v>
      </c>
      <c r="H3871">
        <v>5567</v>
      </c>
      <c r="I3871" t="s">
        <v>81</v>
      </c>
      <c r="J3871">
        <f>VLOOKUP(I3871,[1]Key!$A$1:$C$72,2,FALSE)</f>
        <v>43.06033</v>
      </c>
      <c r="K3871">
        <f>VLOOKUP(I3871,[1]Key!$A$1:$C$72,3,FALSE)</f>
        <v>-87.89546</v>
      </c>
      <c r="L3871" t="s">
        <v>81</v>
      </c>
      <c r="M3871">
        <f>VLOOKUP(L3871,[1]Key!$A$1:$C$72,2,FALSE)</f>
        <v>43.06033</v>
      </c>
      <c r="N3871">
        <f>VLOOKUP(L3871,[1]Key!$A$1:$C$72,3,FALSE)</f>
        <v>-87.89546</v>
      </c>
      <c r="O3871">
        <v>20</v>
      </c>
      <c r="P3871">
        <v>0</v>
      </c>
      <c r="Q3871">
        <v>3</v>
      </c>
      <c r="R3871">
        <v>2.9</v>
      </c>
      <c r="S3871">
        <v>120</v>
      </c>
      <c r="T3871">
        <f t="shared" si="540"/>
        <v>-1</v>
      </c>
      <c r="U3871" s="1">
        <v>42787</v>
      </c>
      <c r="V3871" s="13">
        <f t="shared" si="541"/>
        <v>42767</v>
      </c>
      <c r="W3871" s="14">
        <f t="shared" si="542"/>
        <v>42787</v>
      </c>
      <c r="X3871" s="1" t="str">
        <f t="shared" si="543"/>
        <v>Tuesday</v>
      </c>
      <c r="Y3871" s="2">
        <v>0.66569444444444448</v>
      </c>
      <c r="Z3871" s="2">
        <f t="shared" si="544"/>
        <v>0.66666666666666663</v>
      </c>
      <c r="AA3871">
        <f>1</f>
        <v>1</v>
      </c>
      <c r="AB3871" s="1">
        <v>42787</v>
      </c>
      <c r="AC3871" s="13">
        <f t="shared" si="545"/>
        <v>42767</v>
      </c>
      <c r="AD3871" s="14">
        <f t="shared" si="546"/>
        <v>42787</v>
      </c>
      <c r="AE3871" s="1" t="str">
        <f t="shared" si="547"/>
        <v>Tuesday</v>
      </c>
      <c r="AF3871" s="2">
        <v>0.67972222222222223</v>
      </c>
      <c r="AG3871" s="2">
        <f t="shared" si="548"/>
        <v>0.66666666666666663</v>
      </c>
      <c r="AH3871" t="s">
        <v>35</v>
      </c>
    </row>
    <row r="3872" spans="1:34" x14ac:dyDescent="0.2">
      <c r="A3872">
        <v>1144282</v>
      </c>
      <c r="B3872" t="s">
        <v>20</v>
      </c>
      <c r="C3872" t="s">
        <v>28</v>
      </c>
      <c r="D3872" t="s">
        <v>22</v>
      </c>
      <c r="E3872">
        <v>53211</v>
      </c>
      <c r="F3872" t="s">
        <v>23</v>
      </c>
      <c r="G3872" t="s">
        <v>97</v>
      </c>
      <c r="H3872">
        <v>5475</v>
      </c>
      <c r="I3872" t="s">
        <v>68</v>
      </c>
      <c r="J3872">
        <f>VLOOKUP(I3872,[1]Key!$A$1:$C$72,2,FALSE)</f>
        <v>43.04804</v>
      </c>
      <c r="K3872">
        <f>VLOOKUP(I3872,[1]Key!$A$1:$C$72,3,FALSE)</f>
        <v>-87.896720000000002</v>
      </c>
      <c r="L3872" t="s">
        <v>68</v>
      </c>
      <c r="M3872">
        <f>VLOOKUP(L3872,[1]Key!$A$1:$C$72,2,FALSE)</f>
        <v>43.04804</v>
      </c>
      <c r="N3872">
        <f>VLOOKUP(L3872,[1]Key!$A$1:$C$72,3,FALSE)</f>
        <v>-87.896720000000002</v>
      </c>
      <c r="O3872">
        <v>5</v>
      </c>
      <c r="P3872">
        <v>0</v>
      </c>
      <c r="Q3872">
        <v>0.8</v>
      </c>
      <c r="R3872">
        <v>0.7</v>
      </c>
      <c r="S3872">
        <v>30</v>
      </c>
      <c r="T3872">
        <f t="shared" si="540"/>
        <v>-1</v>
      </c>
      <c r="U3872" s="1">
        <v>42787</v>
      </c>
      <c r="V3872" s="13">
        <f t="shared" si="541"/>
        <v>42767</v>
      </c>
      <c r="W3872" s="14">
        <f t="shared" si="542"/>
        <v>42787</v>
      </c>
      <c r="X3872" s="1" t="str">
        <f t="shared" si="543"/>
        <v>Tuesday</v>
      </c>
      <c r="Y3872" s="2">
        <v>0.67268518518518527</v>
      </c>
      <c r="Z3872" s="2">
        <f t="shared" si="544"/>
        <v>0.66666666666666663</v>
      </c>
      <c r="AA3872">
        <f>1</f>
        <v>1</v>
      </c>
      <c r="AB3872" s="1">
        <v>42787</v>
      </c>
      <c r="AC3872" s="13">
        <f t="shared" si="545"/>
        <v>42767</v>
      </c>
      <c r="AD3872" s="14">
        <f t="shared" si="546"/>
        <v>42787</v>
      </c>
      <c r="AE3872" s="1" t="str">
        <f t="shared" si="547"/>
        <v>Tuesday</v>
      </c>
      <c r="AF3872" s="2">
        <v>0.67622685185185183</v>
      </c>
      <c r="AG3872" s="2">
        <f t="shared" si="548"/>
        <v>0.66666666666666663</v>
      </c>
      <c r="AH3872" t="s">
        <v>35</v>
      </c>
    </row>
    <row r="3873" spans="1:34" x14ac:dyDescent="0.2">
      <c r="A3873">
        <v>1279843</v>
      </c>
      <c r="B3873" t="s">
        <v>20</v>
      </c>
      <c r="C3873" t="s">
        <v>28</v>
      </c>
      <c r="D3873" t="s">
        <v>22</v>
      </c>
      <c r="E3873">
        <v>53211</v>
      </c>
      <c r="F3873" t="s">
        <v>23</v>
      </c>
      <c r="G3873" t="s">
        <v>24</v>
      </c>
      <c r="H3873">
        <v>11123</v>
      </c>
      <c r="I3873" t="s">
        <v>67</v>
      </c>
      <c r="J3873">
        <f>VLOOKUP(I3873,[1]Key!$A$1:$C$72,2,FALSE)</f>
        <v>43.074890000000003</v>
      </c>
      <c r="K3873">
        <f>VLOOKUP(I3873,[1]Key!$A$1:$C$72,3,FALSE)</f>
        <v>-87.882810000000006</v>
      </c>
      <c r="L3873" t="s">
        <v>60</v>
      </c>
      <c r="M3873">
        <f>VLOOKUP(L3873,[1]Key!$A$1:$C$72,2,FALSE)</f>
        <v>43.066893999999998</v>
      </c>
      <c r="N3873">
        <f>VLOOKUP(L3873,[1]Key!$A$1:$C$72,3,FALSE)</f>
        <v>-87.877936000000005</v>
      </c>
      <c r="O3873">
        <v>5</v>
      </c>
      <c r="P3873">
        <v>0</v>
      </c>
      <c r="Q3873">
        <v>0.8</v>
      </c>
      <c r="R3873">
        <v>0.7</v>
      </c>
      <c r="S3873">
        <v>30</v>
      </c>
      <c r="T3873">
        <f t="shared" si="540"/>
        <v>-1</v>
      </c>
      <c r="U3873" s="1">
        <v>42787</v>
      </c>
      <c r="V3873" s="13">
        <f t="shared" si="541"/>
        <v>42767</v>
      </c>
      <c r="W3873" s="14">
        <f t="shared" si="542"/>
        <v>42787</v>
      </c>
      <c r="X3873" s="1" t="str">
        <f t="shared" si="543"/>
        <v>Tuesday</v>
      </c>
      <c r="Y3873" s="2">
        <v>0.6737037037037038</v>
      </c>
      <c r="Z3873" s="2">
        <f t="shared" si="544"/>
        <v>0.66666666666666663</v>
      </c>
      <c r="AA3873">
        <f>1</f>
        <v>1</v>
      </c>
      <c r="AB3873" s="1">
        <v>42787</v>
      </c>
      <c r="AC3873" s="13">
        <f t="shared" si="545"/>
        <v>42767</v>
      </c>
      <c r="AD3873" s="14">
        <f t="shared" si="546"/>
        <v>42787</v>
      </c>
      <c r="AE3873" s="1" t="str">
        <f t="shared" si="547"/>
        <v>Tuesday</v>
      </c>
      <c r="AF3873" s="2">
        <v>0.67762731481481486</v>
      </c>
      <c r="AG3873" s="2">
        <f t="shared" si="548"/>
        <v>0.66666666666666663</v>
      </c>
      <c r="AH3873" t="s">
        <v>27</v>
      </c>
    </row>
    <row r="3874" spans="1:34" x14ac:dyDescent="0.2">
      <c r="A3874">
        <v>1250783</v>
      </c>
      <c r="B3874" t="s">
        <v>20</v>
      </c>
      <c r="C3874" t="s">
        <v>28</v>
      </c>
      <c r="D3874" t="s">
        <v>22</v>
      </c>
      <c r="E3874">
        <v>53211</v>
      </c>
      <c r="F3874" t="s">
        <v>23</v>
      </c>
      <c r="G3874" t="s">
        <v>97</v>
      </c>
      <c r="H3874">
        <v>11120</v>
      </c>
      <c r="I3874" t="s">
        <v>63</v>
      </c>
      <c r="J3874">
        <f>VLOOKUP(I3874,[1]Key!$A$1:$C$72,2,FALSE)</f>
        <v>43.078530000000001</v>
      </c>
      <c r="K3874">
        <f>VLOOKUP(I3874,[1]Key!$A$1:$C$72,3,FALSE)</f>
        <v>-87.882620000000003</v>
      </c>
      <c r="L3874" t="s">
        <v>67</v>
      </c>
      <c r="M3874">
        <f>VLOOKUP(L3874,[1]Key!$A$1:$C$72,2,FALSE)</f>
        <v>43.074890000000003</v>
      </c>
      <c r="N3874">
        <f>VLOOKUP(L3874,[1]Key!$A$1:$C$72,3,FALSE)</f>
        <v>-87.882810000000006</v>
      </c>
      <c r="O3874">
        <v>2</v>
      </c>
      <c r="P3874">
        <v>0</v>
      </c>
      <c r="Q3874">
        <v>0.3</v>
      </c>
      <c r="R3874">
        <v>0.3</v>
      </c>
      <c r="S3874">
        <v>12</v>
      </c>
      <c r="T3874">
        <f t="shared" si="540"/>
        <v>-1</v>
      </c>
      <c r="U3874" s="1">
        <v>42787</v>
      </c>
      <c r="V3874" s="13">
        <f t="shared" si="541"/>
        <v>42767</v>
      </c>
      <c r="W3874" s="14">
        <f t="shared" si="542"/>
        <v>42787</v>
      </c>
      <c r="X3874" s="1" t="str">
        <f t="shared" si="543"/>
        <v>Tuesday</v>
      </c>
      <c r="Y3874" s="2">
        <v>0.69271990740740741</v>
      </c>
      <c r="Z3874" s="2">
        <f t="shared" si="544"/>
        <v>0.70833333333333326</v>
      </c>
      <c r="AA3874">
        <f>1</f>
        <v>1</v>
      </c>
      <c r="AB3874" s="1">
        <v>42787</v>
      </c>
      <c r="AC3874" s="13">
        <f t="shared" si="545"/>
        <v>42767</v>
      </c>
      <c r="AD3874" s="14">
        <f t="shared" si="546"/>
        <v>42787</v>
      </c>
      <c r="AE3874" s="1" t="str">
        <f t="shared" si="547"/>
        <v>Tuesday</v>
      </c>
      <c r="AF3874" s="2">
        <v>0.69423611111111105</v>
      </c>
      <c r="AG3874" s="2">
        <f t="shared" si="548"/>
        <v>0.70833333333333326</v>
      </c>
      <c r="AH3874" t="s">
        <v>27</v>
      </c>
    </row>
    <row r="3875" spans="1:34" x14ac:dyDescent="0.2">
      <c r="A3875">
        <v>1028096</v>
      </c>
      <c r="B3875" t="s">
        <v>20</v>
      </c>
      <c r="C3875" t="s">
        <v>28</v>
      </c>
      <c r="D3875" t="s">
        <v>22</v>
      </c>
      <c r="E3875">
        <v>53202</v>
      </c>
      <c r="F3875" t="s">
        <v>23</v>
      </c>
      <c r="G3875" t="s">
        <v>24</v>
      </c>
      <c r="H3875">
        <v>5503</v>
      </c>
      <c r="I3875" t="s">
        <v>44</v>
      </c>
      <c r="J3875">
        <f>VLOOKUP(I3875,[1]Key!$A$1:$C$72,2,FALSE)</f>
        <v>43.045712999999999</v>
      </c>
      <c r="K3875">
        <f>VLOOKUP(I3875,[1]Key!$A$1:$C$72,3,FALSE)</f>
        <v>-87.899756999999994</v>
      </c>
      <c r="L3875" t="s">
        <v>69</v>
      </c>
      <c r="M3875">
        <f>VLOOKUP(L3875,[1]Key!$A$1:$C$72,2,FALSE)</f>
        <v>43.048200000000001</v>
      </c>
      <c r="N3875">
        <f>VLOOKUP(L3875,[1]Key!$A$1:$C$72,3,FALSE)</f>
        <v>-87.900859999999994</v>
      </c>
      <c r="O3875">
        <v>32</v>
      </c>
      <c r="P3875">
        <v>0</v>
      </c>
      <c r="Q3875">
        <v>4.8</v>
      </c>
      <c r="R3875">
        <v>4.5999999999999996</v>
      </c>
      <c r="S3875">
        <v>192</v>
      </c>
      <c r="T3875">
        <f t="shared" si="540"/>
        <v>-1</v>
      </c>
      <c r="U3875" s="1">
        <v>42787</v>
      </c>
      <c r="V3875" s="13">
        <f t="shared" si="541"/>
        <v>42767</v>
      </c>
      <c r="W3875" s="14">
        <f t="shared" si="542"/>
        <v>42787</v>
      </c>
      <c r="X3875" s="1" t="str">
        <f t="shared" si="543"/>
        <v>Tuesday</v>
      </c>
      <c r="Y3875" s="2">
        <v>0.69878472222222221</v>
      </c>
      <c r="Z3875" s="2">
        <f t="shared" si="544"/>
        <v>0.70833333333333326</v>
      </c>
      <c r="AA3875">
        <f>1</f>
        <v>1</v>
      </c>
      <c r="AB3875" s="1">
        <v>42787</v>
      </c>
      <c r="AC3875" s="13">
        <f t="shared" si="545"/>
        <v>42767</v>
      </c>
      <c r="AD3875" s="14">
        <f t="shared" si="546"/>
        <v>42787</v>
      </c>
      <c r="AE3875" s="1" t="str">
        <f t="shared" si="547"/>
        <v>Tuesday</v>
      </c>
      <c r="AF3875" s="2">
        <v>0.72142361111111108</v>
      </c>
      <c r="AG3875" s="2">
        <f t="shared" si="548"/>
        <v>0.70833333333333326</v>
      </c>
      <c r="AH3875" t="s">
        <v>27</v>
      </c>
    </row>
    <row r="3876" spans="1:34" x14ac:dyDescent="0.2">
      <c r="A3876">
        <v>1152387</v>
      </c>
      <c r="B3876" t="s">
        <v>20</v>
      </c>
      <c r="C3876" t="s">
        <v>28</v>
      </c>
      <c r="D3876" t="s">
        <v>22</v>
      </c>
      <c r="E3876">
        <v>53211</v>
      </c>
      <c r="F3876" t="s">
        <v>23</v>
      </c>
      <c r="G3876" t="s">
        <v>97</v>
      </c>
      <c r="H3876">
        <v>961</v>
      </c>
      <c r="I3876" t="s">
        <v>67</v>
      </c>
      <c r="J3876">
        <f>VLOOKUP(I3876,[1]Key!$A$1:$C$72,2,FALSE)</f>
        <v>43.074890000000003</v>
      </c>
      <c r="K3876">
        <f>VLOOKUP(I3876,[1]Key!$A$1:$C$72,3,FALSE)</f>
        <v>-87.882810000000006</v>
      </c>
      <c r="L3876" t="s">
        <v>60</v>
      </c>
      <c r="M3876">
        <f>VLOOKUP(L3876,[1]Key!$A$1:$C$72,2,FALSE)</f>
        <v>43.066893999999998</v>
      </c>
      <c r="N3876">
        <f>VLOOKUP(L3876,[1]Key!$A$1:$C$72,3,FALSE)</f>
        <v>-87.877936000000005</v>
      </c>
      <c r="O3876">
        <v>5</v>
      </c>
      <c r="P3876">
        <v>0</v>
      </c>
      <c r="Q3876">
        <v>0.8</v>
      </c>
      <c r="R3876">
        <v>0.7</v>
      </c>
      <c r="S3876">
        <v>30</v>
      </c>
      <c r="T3876">
        <f t="shared" si="540"/>
        <v>-1</v>
      </c>
      <c r="U3876" s="1">
        <v>42787</v>
      </c>
      <c r="V3876" s="13">
        <f t="shared" si="541"/>
        <v>42767</v>
      </c>
      <c r="W3876" s="14">
        <f t="shared" si="542"/>
        <v>42787</v>
      </c>
      <c r="X3876" s="1" t="str">
        <f t="shared" si="543"/>
        <v>Tuesday</v>
      </c>
      <c r="Y3876" s="2">
        <v>0.69954861111111111</v>
      </c>
      <c r="Z3876" s="2">
        <f t="shared" si="544"/>
        <v>0.70833333333333326</v>
      </c>
      <c r="AA3876">
        <f>1</f>
        <v>1</v>
      </c>
      <c r="AB3876" s="1">
        <v>42787</v>
      </c>
      <c r="AC3876" s="13">
        <f t="shared" si="545"/>
        <v>42767</v>
      </c>
      <c r="AD3876" s="14">
        <f t="shared" si="546"/>
        <v>42787</v>
      </c>
      <c r="AE3876" s="1" t="str">
        <f t="shared" si="547"/>
        <v>Tuesday</v>
      </c>
      <c r="AF3876" s="2">
        <v>0.70287037037037037</v>
      </c>
      <c r="AG3876" s="2">
        <f t="shared" si="548"/>
        <v>0.70833333333333326</v>
      </c>
      <c r="AH3876" t="s">
        <v>27</v>
      </c>
    </row>
    <row r="3877" spans="1:34" x14ac:dyDescent="0.2">
      <c r="A3877">
        <v>1377542</v>
      </c>
      <c r="B3877" t="s">
        <v>20</v>
      </c>
      <c r="C3877" t="s">
        <v>172</v>
      </c>
      <c r="D3877" t="s">
        <v>22</v>
      </c>
      <c r="E3877">
        <v>53593</v>
      </c>
      <c r="F3877" t="s">
        <v>23</v>
      </c>
      <c r="G3877" t="s">
        <v>24</v>
      </c>
      <c r="H3877">
        <v>96</v>
      </c>
      <c r="I3877" t="s">
        <v>80</v>
      </c>
      <c r="J3877">
        <f>VLOOKUP(I3877,[1]Key!$A$1:$C$72,2,FALSE)</f>
        <v>43.052460000000004</v>
      </c>
      <c r="K3877">
        <f>VLOOKUP(I3877,[1]Key!$A$1:$C$72,3,FALSE)</f>
        <v>-87.891000000000005</v>
      </c>
      <c r="L3877" t="s">
        <v>78</v>
      </c>
      <c r="M3877">
        <f>VLOOKUP(L3877,[1]Key!$A$1:$C$72,2,FALSE)</f>
        <v>43.060250000000003</v>
      </c>
      <c r="N3877">
        <f>VLOOKUP(L3877,[1]Key!$A$1:$C$72,3,FALSE)</f>
        <v>-87.892169999999993</v>
      </c>
      <c r="O3877">
        <v>7</v>
      </c>
      <c r="P3877">
        <v>0</v>
      </c>
      <c r="Q3877">
        <v>1.1000000000000001</v>
      </c>
      <c r="R3877">
        <v>1</v>
      </c>
      <c r="S3877">
        <v>42</v>
      </c>
      <c r="T3877">
        <f t="shared" si="540"/>
        <v>-1</v>
      </c>
      <c r="U3877" s="1">
        <v>42787</v>
      </c>
      <c r="V3877" s="13">
        <f t="shared" si="541"/>
        <v>42767</v>
      </c>
      <c r="W3877" s="14">
        <f t="shared" si="542"/>
        <v>42787</v>
      </c>
      <c r="X3877" s="1" t="str">
        <f t="shared" si="543"/>
        <v>Tuesday</v>
      </c>
      <c r="Y3877" s="2">
        <v>0.70768518518518519</v>
      </c>
      <c r="Z3877" s="2">
        <f t="shared" si="544"/>
        <v>0.70833333333333326</v>
      </c>
      <c r="AA3877">
        <f>1</f>
        <v>1</v>
      </c>
      <c r="AB3877" s="1">
        <v>42787</v>
      </c>
      <c r="AC3877" s="13">
        <f t="shared" si="545"/>
        <v>42767</v>
      </c>
      <c r="AD3877" s="14">
        <f t="shared" si="546"/>
        <v>42787</v>
      </c>
      <c r="AE3877" s="1" t="str">
        <f t="shared" si="547"/>
        <v>Tuesday</v>
      </c>
      <c r="AF3877" s="2">
        <v>0.71290509259259249</v>
      </c>
      <c r="AG3877" s="2">
        <f t="shared" si="548"/>
        <v>0.70833333333333326</v>
      </c>
      <c r="AH3877" t="s">
        <v>27</v>
      </c>
    </row>
    <row r="3878" spans="1:34" x14ac:dyDescent="0.2">
      <c r="A3878">
        <v>1251754</v>
      </c>
      <c r="B3878" t="s">
        <v>20</v>
      </c>
      <c r="C3878" t="s">
        <v>181</v>
      </c>
      <c r="D3878" t="s">
        <v>22</v>
      </c>
      <c r="E3878">
        <v>53222</v>
      </c>
      <c r="F3878" t="s">
        <v>23</v>
      </c>
      <c r="G3878" t="s">
        <v>97</v>
      </c>
      <c r="H3878">
        <v>11079</v>
      </c>
      <c r="I3878" t="s">
        <v>63</v>
      </c>
      <c r="J3878">
        <f>VLOOKUP(I3878,[1]Key!$A$1:$C$72,2,FALSE)</f>
        <v>43.078530000000001</v>
      </c>
      <c r="K3878">
        <f>VLOOKUP(I3878,[1]Key!$A$1:$C$72,3,FALSE)</f>
        <v>-87.882620000000003</v>
      </c>
      <c r="L3878" t="s">
        <v>61</v>
      </c>
      <c r="M3878">
        <f>VLOOKUP(L3878,[1]Key!$A$1:$C$72,2,FALSE)</f>
        <v>43.058619999999998</v>
      </c>
      <c r="N3878">
        <f>VLOOKUP(L3878,[1]Key!$A$1:$C$72,3,FALSE)</f>
        <v>-87.885319999999993</v>
      </c>
      <c r="O3878">
        <v>19</v>
      </c>
      <c r="P3878">
        <v>0</v>
      </c>
      <c r="Q3878">
        <v>2.9</v>
      </c>
      <c r="R3878">
        <v>2.7</v>
      </c>
      <c r="S3878">
        <v>114</v>
      </c>
      <c r="T3878">
        <f t="shared" si="540"/>
        <v>-1</v>
      </c>
      <c r="U3878" s="1">
        <v>42787</v>
      </c>
      <c r="V3878" s="13">
        <f t="shared" si="541"/>
        <v>42767</v>
      </c>
      <c r="W3878" s="14">
        <f t="shared" si="542"/>
        <v>42787</v>
      </c>
      <c r="X3878" s="1" t="str">
        <f t="shared" si="543"/>
        <v>Tuesday</v>
      </c>
      <c r="Y3878" s="2">
        <v>0.73253472222222227</v>
      </c>
      <c r="Z3878" s="2">
        <f t="shared" si="544"/>
        <v>0.75</v>
      </c>
      <c r="AA3878">
        <f>1</f>
        <v>1</v>
      </c>
      <c r="AB3878" s="1">
        <v>42787</v>
      </c>
      <c r="AC3878" s="13">
        <f t="shared" si="545"/>
        <v>42767</v>
      </c>
      <c r="AD3878" s="14">
        <f t="shared" si="546"/>
        <v>42787</v>
      </c>
      <c r="AE3878" s="1" t="str">
        <f t="shared" si="547"/>
        <v>Tuesday</v>
      </c>
      <c r="AF3878" s="2">
        <v>0.74541666666666673</v>
      </c>
      <c r="AG3878" s="2">
        <f t="shared" si="548"/>
        <v>0.75</v>
      </c>
      <c r="AH3878" t="s">
        <v>27</v>
      </c>
    </row>
    <row r="3879" spans="1:34" x14ac:dyDescent="0.2">
      <c r="A3879">
        <v>1517088</v>
      </c>
      <c r="B3879" t="s">
        <v>20</v>
      </c>
      <c r="C3879" t="s">
        <v>28</v>
      </c>
      <c r="D3879" t="s">
        <v>22</v>
      </c>
      <c r="E3879">
        <v>53211</v>
      </c>
      <c r="F3879" t="s">
        <v>23</v>
      </c>
      <c r="G3879" t="s">
        <v>24</v>
      </c>
      <c r="H3879">
        <v>5462</v>
      </c>
      <c r="I3879" t="s">
        <v>67</v>
      </c>
      <c r="J3879">
        <f>VLOOKUP(I3879,[1]Key!$A$1:$C$72,2,FALSE)</f>
        <v>43.074890000000003</v>
      </c>
      <c r="K3879">
        <f>VLOOKUP(I3879,[1]Key!$A$1:$C$72,3,FALSE)</f>
        <v>-87.882810000000006</v>
      </c>
      <c r="L3879" t="s">
        <v>67</v>
      </c>
      <c r="M3879">
        <f>VLOOKUP(L3879,[1]Key!$A$1:$C$72,2,FALSE)</f>
        <v>43.074890000000003</v>
      </c>
      <c r="N3879">
        <f>VLOOKUP(L3879,[1]Key!$A$1:$C$72,3,FALSE)</f>
        <v>-87.882810000000006</v>
      </c>
      <c r="O3879">
        <v>20</v>
      </c>
      <c r="P3879">
        <v>0</v>
      </c>
      <c r="Q3879">
        <v>3</v>
      </c>
      <c r="R3879">
        <v>2.9</v>
      </c>
      <c r="S3879">
        <v>120</v>
      </c>
      <c r="T3879">
        <f t="shared" si="540"/>
        <v>-1</v>
      </c>
      <c r="U3879" s="1">
        <v>42787</v>
      </c>
      <c r="V3879" s="13">
        <f t="shared" si="541"/>
        <v>42767</v>
      </c>
      <c r="W3879" s="14">
        <f t="shared" si="542"/>
        <v>42787</v>
      </c>
      <c r="X3879" s="1" t="str">
        <f t="shared" si="543"/>
        <v>Tuesday</v>
      </c>
      <c r="Y3879" s="2">
        <v>0.73886574074074074</v>
      </c>
      <c r="Z3879" s="2">
        <f t="shared" si="544"/>
        <v>0.75</v>
      </c>
      <c r="AA3879">
        <f>1</f>
        <v>1</v>
      </c>
      <c r="AB3879" s="1">
        <v>42787</v>
      </c>
      <c r="AC3879" s="13">
        <f t="shared" si="545"/>
        <v>42767</v>
      </c>
      <c r="AD3879" s="14">
        <f t="shared" si="546"/>
        <v>42787</v>
      </c>
      <c r="AE3879" s="1" t="str">
        <f t="shared" si="547"/>
        <v>Tuesday</v>
      </c>
      <c r="AF3879" s="2">
        <v>0.75276620370370362</v>
      </c>
      <c r="AG3879" s="2">
        <f t="shared" si="548"/>
        <v>0.75</v>
      </c>
      <c r="AH3879" t="s">
        <v>35</v>
      </c>
    </row>
    <row r="3880" spans="1:34" x14ac:dyDescent="0.2">
      <c r="A3880">
        <v>1137916</v>
      </c>
      <c r="B3880" t="s">
        <v>20</v>
      </c>
      <c r="C3880" t="s">
        <v>100</v>
      </c>
      <c r="D3880" t="s">
        <v>22</v>
      </c>
      <c r="E3880">
        <v>53202</v>
      </c>
      <c r="F3880" t="s">
        <v>23</v>
      </c>
      <c r="G3880" t="s">
        <v>24</v>
      </c>
      <c r="H3880">
        <v>5502</v>
      </c>
      <c r="I3880" t="s">
        <v>43</v>
      </c>
      <c r="J3880">
        <f>VLOOKUP(I3880,[1]Key!$A$1:$C$72,2,FALSE)</f>
        <v>43.03886</v>
      </c>
      <c r="K3880">
        <f>VLOOKUP(I3880,[1]Key!$A$1:$C$72,3,FALSE)</f>
        <v>-87.902720000000002</v>
      </c>
      <c r="L3880" t="s">
        <v>80</v>
      </c>
      <c r="M3880">
        <f>VLOOKUP(L3880,[1]Key!$A$1:$C$72,2,FALSE)</f>
        <v>43.052460000000004</v>
      </c>
      <c r="N3880">
        <f>VLOOKUP(L3880,[1]Key!$A$1:$C$72,3,FALSE)</f>
        <v>-87.891000000000005</v>
      </c>
      <c r="O3880">
        <v>9</v>
      </c>
      <c r="P3880">
        <v>0</v>
      </c>
      <c r="Q3880">
        <v>1.4</v>
      </c>
      <c r="R3880">
        <v>1.3</v>
      </c>
      <c r="S3880">
        <v>54</v>
      </c>
      <c r="T3880">
        <f t="shared" si="540"/>
        <v>-1</v>
      </c>
      <c r="U3880" s="1">
        <v>42787</v>
      </c>
      <c r="V3880" s="13">
        <f t="shared" si="541"/>
        <v>42767</v>
      </c>
      <c r="W3880" s="14">
        <f t="shared" si="542"/>
        <v>42787</v>
      </c>
      <c r="X3880" s="1" t="str">
        <f t="shared" si="543"/>
        <v>Tuesday</v>
      </c>
      <c r="Y3880" s="2">
        <v>0.76583333333333325</v>
      </c>
      <c r="Z3880" s="2">
        <f t="shared" si="544"/>
        <v>0.75</v>
      </c>
      <c r="AA3880">
        <f>1</f>
        <v>1</v>
      </c>
      <c r="AB3880" s="1">
        <v>42787</v>
      </c>
      <c r="AC3880" s="13">
        <f t="shared" si="545"/>
        <v>42767</v>
      </c>
      <c r="AD3880" s="14">
        <f t="shared" si="546"/>
        <v>42787</v>
      </c>
      <c r="AE3880" s="1" t="str">
        <f t="shared" si="547"/>
        <v>Tuesday</v>
      </c>
      <c r="AF3880" s="2">
        <v>0.77162037037037035</v>
      </c>
      <c r="AG3880" s="2">
        <f t="shared" si="548"/>
        <v>0.79166666666666663</v>
      </c>
      <c r="AH3880" t="s">
        <v>27</v>
      </c>
    </row>
    <row r="3881" spans="1:34" x14ac:dyDescent="0.2">
      <c r="A3881">
        <v>1379395</v>
      </c>
      <c r="B3881" t="s">
        <v>20</v>
      </c>
      <c r="C3881" t="s">
        <v>134</v>
      </c>
      <c r="D3881" t="s">
        <v>22</v>
      </c>
      <c r="E3881">
        <v>53212</v>
      </c>
      <c r="F3881" t="s">
        <v>23</v>
      </c>
      <c r="G3881" t="s">
        <v>24</v>
      </c>
      <c r="H3881">
        <v>214</v>
      </c>
      <c r="I3881" t="s">
        <v>81</v>
      </c>
      <c r="J3881">
        <f>VLOOKUP(I3881,[1]Key!$A$1:$C$72,2,FALSE)</f>
        <v>43.06033</v>
      </c>
      <c r="K3881">
        <f>VLOOKUP(I3881,[1]Key!$A$1:$C$72,3,FALSE)</f>
        <v>-87.89546</v>
      </c>
      <c r="L3881" t="s">
        <v>78</v>
      </c>
      <c r="M3881">
        <f>VLOOKUP(L3881,[1]Key!$A$1:$C$72,2,FALSE)</f>
        <v>43.060250000000003</v>
      </c>
      <c r="N3881">
        <f>VLOOKUP(L3881,[1]Key!$A$1:$C$72,3,FALSE)</f>
        <v>-87.892169999999993</v>
      </c>
      <c r="O3881">
        <v>2</v>
      </c>
      <c r="P3881">
        <v>0</v>
      </c>
      <c r="Q3881">
        <v>0.3</v>
      </c>
      <c r="R3881">
        <v>0.3</v>
      </c>
      <c r="S3881">
        <v>12</v>
      </c>
      <c r="T3881">
        <f t="shared" si="540"/>
        <v>-1</v>
      </c>
      <c r="U3881" s="1">
        <v>42787</v>
      </c>
      <c r="V3881" s="13">
        <f t="shared" si="541"/>
        <v>42767</v>
      </c>
      <c r="W3881" s="14">
        <f t="shared" si="542"/>
        <v>42787</v>
      </c>
      <c r="X3881" s="1" t="str">
        <f t="shared" si="543"/>
        <v>Tuesday</v>
      </c>
      <c r="Y3881" s="2">
        <v>0.78505787037037045</v>
      </c>
      <c r="Z3881" s="2">
        <f t="shared" si="544"/>
        <v>0.79166666666666663</v>
      </c>
      <c r="AA3881">
        <f>1</f>
        <v>1</v>
      </c>
      <c r="AB3881" s="1">
        <v>42787</v>
      </c>
      <c r="AC3881" s="13">
        <f t="shared" si="545"/>
        <v>42767</v>
      </c>
      <c r="AD3881" s="14">
        <f t="shared" si="546"/>
        <v>42787</v>
      </c>
      <c r="AE3881" s="1" t="str">
        <f t="shared" si="547"/>
        <v>Tuesday</v>
      </c>
      <c r="AF3881" s="2">
        <v>0.78612268518518524</v>
      </c>
      <c r="AG3881" s="2">
        <f t="shared" si="548"/>
        <v>0.79166666666666663</v>
      </c>
      <c r="AH3881" t="s">
        <v>27</v>
      </c>
    </row>
    <row r="3882" spans="1:34" x14ac:dyDescent="0.2">
      <c r="A3882">
        <v>1379395</v>
      </c>
      <c r="B3882" t="s">
        <v>20</v>
      </c>
      <c r="C3882" t="s">
        <v>134</v>
      </c>
      <c r="D3882" t="s">
        <v>22</v>
      </c>
      <c r="E3882">
        <v>53212</v>
      </c>
      <c r="F3882" t="s">
        <v>23</v>
      </c>
      <c r="G3882" t="s">
        <v>24</v>
      </c>
      <c r="H3882">
        <v>96</v>
      </c>
      <c r="I3882" t="s">
        <v>78</v>
      </c>
      <c r="J3882">
        <f>VLOOKUP(I3882,[1]Key!$A$1:$C$72,2,FALSE)</f>
        <v>43.060250000000003</v>
      </c>
      <c r="K3882">
        <f>VLOOKUP(I3882,[1]Key!$A$1:$C$72,3,FALSE)</f>
        <v>-87.892169999999993</v>
      </c>
      <c r="L3882" t="s">
        <v>81</v>
      </c>
      <c r="M3882">
        <f>VLOOKUP(L3882,[1]Key!$A$1:$C$72,2,FALSE)</f>
        <v>43.06033</v>
      </c>
      <c r="N3882">
        <f>VLOOKUP(L3882,[1]Key!$A$1:$C$72,3,FALSE)</f>
        <v>-87.89546</v>
      </c>
      <c r="O3882">
        <v>2</v>
      </c>
      <c r="P3882">
        <v>0</v>
      </c>
      <c r="Q3882">
        <v>0.3</v>
      </c>
      <c r="R3882">
        <v>0.3</v>
      </c>
      <c r="S3882">
        <v>12</v>
      </c>
      <c r="T3882">
        <f t="shared" si="540"/>
        <v>-1</v>
      </c>
      <c r="U3882" s="1">
        <v>42787</v>
      </c>
      <c r="V3882" s="13">
        <f t="shared" si="541"/>
        <v>42767</v>
      </c>
      <c r="W3882" s="14">
        <f t="shared" si="542"/>
        <v>42787</v>
      </c>
      <c r="X3882" s="1" t="str">
        <f t="shared" si="543"/>
        <v>Tuesday</v>
      </c>
      <c r="Y3882" s="2">
        <v>0.85319444444444448</v>
      </c>
      <c r="Z3882" s="2">
        <f t="shared" si="544"/>
        <v>0.83333333333333326</v>
      </c>
      <c r="AA3882">
        <f>1</f>
        <v>1</v>
      </c>
      <c r="AB3882" s="1">
        <v>42787</v>
      </c>
      <c r="AC3882" s="13">
        <f t="shared" si="545"/>
        <v>42767</v>
      </c>
      <c r="AD3882" s="14">
        <f t="shared" si="546"/>
        <v>42787</v>
      </c>
      <c r="AE3882" s="1" t="str">
        <f t="shared" si="547"/>
        <v>Tuesday</v>
      </c>
      <c r="AF3882" s="2">
        <v>0.85430555555555554</v>
      </c>
      <c r="AG3882" s="2">
        <f t="shared" si="548"/>
        <v>0.875</v>
      </c>
      <c r="AH3882" t="s">
        <v>27</v>
      </c>
    </row>
    <row r="3883" spans="1:34" x14ac:dyDescent="0.2">
      <c r="A3883">
        <v>1154367</v>
      </c>
      <c r="B3883" t="s">
        <v>20</v>
      </c>
      <c r="C3883" t="s">
        <v>28</v>
      </c>
      <c r="D3883" t="s">
        <v>22</v>
      </c>
      <c r="E3883">
        <v>53202</v>
      </c>
      <c r="F3883" t="s">
        <v>23</v>
      </c>
      <c r="G3883" t="s">
        <v>24</v>
      </c>
      <c r="H3883">
        <v>11079</v>
      </c>
      <c r="I3883" t="s">
        <v>61</v>
      </c>
      <c r="J3883">
        <f>VLOOKUP(I3883,[1]Key!$A$1:$C$72,2,FALSE)</f>
        <v>43.058619999999998</v>
      </c>
      <c r="K3883">
        <f>VLOOKUP(I3883,[1]Key!$A$1:$C$72,3,FALSE)</f>
        <v>-87.885319999999993</v>
      </c>
      <c r="L3883" t="s">
        <v>44</v>
      </c>
      <c r="M3883">
        <f>VLOOKUP(L3883,[1]Key!$A$1:$C$72,2,FALSE)</f>
        <v>43.045712999999999</v>
      </c>
      <c r="N3883">
        <f>VLOOKUP(L3883,[1]Key!$A$1:$C$72,3,FALSE)</f>
        <v>-87.899756999999994</v>
      </c>
      <c r="O3883">
        <v>12</v>
      </c>
      <c r="P3883">
        <v>0</v>
      </c>
      <c r="Q3883">
        <v>1.8</v>
      </c>
      <c r="R3883">
        <v>1.7</v>
      </c>
      <c r="S3883">
        <v>72</v>
      </c>
      <c r="T3883">
        <f t="shared" si="540"/>
        <v>-1</v>
      </c>
      <c r="U3883" s="1">
        <v>42787</v>
      </c>
      <c r="V3883" s="13">
        <f t="shared" si="541"/>
        <v>42767</v>
      </c>
      <c r="W3883" s="14">
        <f t="shared" si="542"/>
        <v>42787</v>
      </c>
      <c r="X3883" s="1" t="str">
        <f t="shared" si="543"/>
        <v>Tuesday</v>
      </c>
      <c r="Y3883" s="2">
        <v>0.90165509259259258</v>
      </c>
      <c r="Z3883" s="2">
        <f t="shared" si="544"/>
        <v>0.91666666666666663</v>
      </c>
      <c r="AA3883">
        <f>1</f>
        <v>1</v>
      </c>
      <c r="AB3883" s="1">
        <v>42787</v>
      </c>
      <c r="AC3883" s="13">
        <f t="shared" si="545"/>
        <v>42767</v>
      </c>
      <c r="AD3883" s="14">
        <f t="shared" si="546"/>
        <v>42787</v>
      </c>
      <c r="AE3883" s="1" t="str">
        <f t="shared" si="547"/>
        <v>Tuesday</v>
      </c>
      <c r="AF3883" s="2">
        <v>0.90979166666666667</v>
      </c>
      <c r="AG3883" s="2">
        <f t="shared" si="548"/>
        <v>0.91666666666666663</v>
      </c>
      <c r="AH3883" t="s">
        <v>27</v>
      </c>
    </row>
    <row r="3884" spans="1:34" x14ac:dyDescent="0.2">
      <c r="A3884">
        <v>1516593</v>
      </c>
      <c r="B3884" t="s">
        <v>20</v>
      </c>
      <c r="C3884" t="s">
        <v>28</v>
      </c>
      <c r="D3884" t="s">
        <v>22</v>
      </c>
      <c r="E3884">
        <v>53202</v>
      </c>
      <c r="F3884" t="s">
        <v>23</v>
      </c>
      <c r="G3884" t="s">
        <v>24</v>
      </c>
      <c r="H3884">
        <v>5451</v>
      </c>
      <c r="I3884" t="s">
        <v>41</v>
      </c>
      <c r="J3884">
        <f>VLOOKUP(I3884,[1]Key!$A$1:$C$72,2,FALSE)</f>
        <v>43.04824</v>
      </c>
      <c r="K3884">
        <f>VLOOKUP(I3884,[1]Key!$A$1:$C$72,3,FALSE)</f>
        <v>-87.904970000000006</v>
      </c>
      <c r="L3884" t="s">
        <v>43</v>
      </c>
      <c r="M3884">
        <f>VLOOKUP(L3884,[1]Key!$A$1:$C$72,2,FALSE)</f>
        <v>43.03886</v>
      </c>
      <c r="N3884">
        <f>VLOOKUP(L3884,[1]Key!$A$1:$C$72,3,FALSE)</f>
        <v>-87.902720000000002</v>
      </c>
      <c r="O3884">
        <v>5</v>
      </c>
      <c r="P3884">
        <v>0</v>
      </c>
      <c r="Q3884">
        <v>0.8</v>
      </c>
      <c r="R3884">
        <v>0.7</v>
      </c>
      <c r="S3884">
        <v>30</v>
      </c>
      <c r="T3884">
        <f t="shared" si="540"/>
        <v>-1</v>
      </c>
      <c r="U3884" s="1">
        <v>42788</v>
      </c>
      <c r="V3884" s="13">
        <f t="shared" si="541"/>
        <v>42767</v>
      </c>
      <c r="W3884" s="14">
        <f t="shared" si="542"/>
        <v>42788</v>
      </c>
      <c r="X3884" s="1" t="str">
        <f t="shared" si="543"/>
        <v>Wednesday</v>
      </c>
      <c r="Y3884" s="2">
        <v>0.32231481481481478</v>
      </c>
      <c r="Z3884" s="2">
        <f t="shared" si="544"/>
        <v>0.33333333333333331</v>
      </c>
      <c r="AA3884">
        <f>1</f>
        <v>1</v>
      </c>
      <c r="AB3884" s="1">
        <v>42788</v>
      </c>
      <c r="AC3884" s="13">
        <f t="shared" si="545"/>
        <v>42767</v>
      </c>
      <c r="AD3884" s="14">
        <f t="shared" si="546"/>
        <v>42788</v>
      </c>
      <c r="AE3884" s="1" t="str">
        <f t="shared" si="547"/>
        <v>Wednesday</v>
      </c>
      <c r="AF3884" s="2">
        <v>0.32620370370370372</v>
      </c>
      <c r="AG3884" s="2">
        <f t="shared" si="548"/>
        <v>0.33333333333333331</v>
      </c>
      <c r="AH3884" t="s">
        <v>27</v>
      </c>
    </row>
    <row r="3885" spans="1:34" x14ac:dyDescent="0.2">
      <c r="A3885">
        <v>1387849</v>
      </c>
      <c r="B3885" t="s">
        <v>20</v>
      </c>
      <c r="C3885" t="s">
        <v>117</v>
      </c>
      <c r="D3885" t="s">
        <v>22</v>
      </c>
      <c r="E3885">
        <v>53105</v>
      </c>
      <c r="F3885" t="s">
        <v>23</v>
      </c>
      <c r="G3885" t="s">
        <v>24</v>
      </c>
      <c r="H3885">
        <v>957</v>
      </c>
      <c r="I3885" t="s">
        <v>67</v>
      </c>
      <c r="J3885">
        <f>VLOOKUP(I3885,[1]Key!$A$1:$C$72,2,FALSE)</f>
        <v>43.074890000000003</v>
      </c>
      <c r="K3885">
        <f>VLOOKUP(I3885,[1]Key!$A$1:$C$72,3,FALSE)</f>
        <v>-87.882810000000006</v>
      </c>
      <c r="L3885" t="s">
        <v>81</v>
      </c>
      <c r="M3885">
        <f>VLOOKUP(L3885,[1]Key!$A$1:$C$72,2,FALSE)</f>
        <v>43.06033</v>
      </c>
      <c r="N3885">
        <f>VLOOKUP(L3885,[1]Key!$A$1:$C$72,3,FALSE)</f>
        <v>-87.89546</v>
      </c>
      <c r="O3885">
        <v>10</v>
      </c>
      <c r="P3885">
        <v>0</v>
      </c>
      <c r="Q3885">
        <v>1.5</v>
      </c>
      <c r="R3885">
        <v>1.4</v>
      </c>
      <c r="S3885">
        <v>60</v>
      </c>
      <c r="T3885">
        <f t="shared" si="540"/>
        <v>-1</v>
      </c>
      <c r="U3885" s="1">
        <v>42788</v>
      </c>
      <c r="V3885" s="13">
        <f t="shared" si="541"/>
        <v>42767</v>
      </c>
      <c r="W3885" s="14">
        <f t="shared" si="542"/>
        <v>42788</v>
      </c>
      <c r="X3885" s="1" t="str">
        <f t="shared" si="543"/>
        <v>Wednesday</v>
      </c>
      <c r="Y3885" s="2">
        <v>0.55466435185185181</v>
      </c>
      <c r="Z3885" s="2">
        <f t="shared" si="544"/>
        <v>0.54166666666666663</v>
      </c>
      <c r="AA3885">
        <f>1</f>
        <v>1</v>
      </c>
      <c r="AB3885" s="1">
        <v>42788</v>
      </c>
      <c r="AC3885" s="13">
        <f t="shared" si="545"/>
        <v>42767</v>
      </c>
      <c r="AD3885" s="14">
        <f t="shared" si="546"/>
        <v>42788</v>
      </c>
      <c r="AE3885" s="1" t="str">
        <f t="shared" si="547"/>
        <v>Wednesday</v>
      </c>
      <c r="AF3885" s="2">
        <v>0.56155092592592593</v>
      </c>
      <c r="AG3885" s="2">
        <f t="shared" si="548"/>
        <v>0.54166666666666663</v>
      </c>
      <c r="AH3885" t="s">
        <v>27</v>
      </c>
    </row>
    <row r="3886" spans="1:34" x14ac:dyDescent="0.2">
      <c r="A3886">
        <v>1360169</v>
      </c>
      <c r="B3886" t="s">
        <v>20</v>
      </c>
      <c r="C3886" t="s">
        <v>106</v>
      </c>
      <c r="D3886" t="s">
        <v>22</v>
      </c>
      <c r="E3886">
        <v>53121</v>
      </c>
      <c r="F3886" t="s">
        <v>23</v>
      </c>
      <c r="G3886" t="s">
        <v>24</v>
      </c>
      <c r="H3886">
        <v>99</v>
      </c>
      <c r="I3886" t="s">
        <v>87</v>
      </c>
      <c r="J3886">
        <f>VLOOKUP(I3886,[1]Key!$A$1:$C$72,2,FALSE)</f>
        <v>43.077359999999999</v>
      </c>
      <c r="K3886">
        <f>VLOOKUP(I3886,[1]Key!$A$1:$C$72,3,FALSE)</f>
        <v>-87.880769999999998</v>
      </c>
      <c r="L3886" t="s">
        <v>78</v>
      </c>
      <c r="M3886">
        <f>VLOOKUP(L3886,[1]Key!$A$1:$C$72,2,FALSE)</f>
        <v>43.060250000000003</v>
      </c>
      <c r="N3886">
        <f>VLOOKUP(L3886,[1]Key!$A$1:$C$72,3,FALSE)</f>
        <v>-87.892169999999993</v>
      </c>
      <c r="O3886">
        <v>12</v>
      </c>
      <c r="P3886">
        <v>0</v>
      </c>
      <c r="Q3886">
        <v>1.8</v>
      </c>
      <c r="R3886">
        <v>1.7</v>
      </c>
      <c r="S3886">
        <v>72</v>
      </c>
      <c r="T3886">
        <f t="shared" si="540"/>
        <v>-1</v>
      </c>
      <c r="U3886" s="1">
        <v>42788</v>
      </c>
      <c r="V3886" s="13">
        <f t="shared" si="541"/>
        <v>42767</v>
      </c>
      <c r="W3886" s="14">
        <f t="shared" si="542"/>
        <v>42788</v>
      </c>
      <c r="X3886" s="1" t="str">
        <f t="shared" si="543"/>
        <v>Wednesday</v>
      </c>
      <c r="Y3886" s="2">
        <v>0.63901620370370371</v>
      </c>
      <c r="Z3886" s="2">
        <f t="shared" si="544"/>
        <v>0.625</v>
      </c>
      <c r="AA3886">
        <f>1</f>
        <v>1</v>
      </c>
      <c r="AB3886" s="1">
        <v>42788</v>
      </c>
      <c r="AC3886" s="13">
        <f t="shared" si="545"/>
        <v>42767</v>
      </c>
      <c r="AD3886" s="14">
        <f t="shared" si="546"/>
        <v>42788</v>
      </c>
      <c r="AE3886" s="1" t="str">
        <f t="shared" si="547"/>
        <v>Wednesday</v>
      </c>
      <c r="AF3886" s="2">
        <v>0.6473726851851852</v>
      </c>
      <c r="AG3886" s="2">
        <f t="shared" si="548"/>
        <v>0.66666666666666663</v>
      </c>
      <c r="AH3886" t="s">
        <v>27</v>
      </c>
    </row>
    <row r="3887" spans="1:34" x14ac:dyDescent="0.2">
      <c r="A3887">
        <v>1249909</v>
      </c>
      <c r="B3887" t="s">
        <v>20</v>
      </c>
      <c r="C3887" t="s">
        <v>115</v>
      </c>
      <c r="D3887" t="s">
        <v>22</v>
      </c>
      <c r="E3887">
        <v>54914</v>
      </c>
      <c r="F3887" t="s">
        <v>23</v>
      </c>
      <c r="G3887" t="s">
        <v>97</v>
      </c>
      <c r="H3887">
        <v>99</v>
      </c>
      <c r="I3887" t="s">
        <v>78</v>
      </c>
      <c r="J3887">
        <f>VLOOKUP(I3887,[1]Key!$A$1:$C$72,2,FALSE)</f>
        <v>43.060250000000003</v>
      </c>
      <c r="K3887">
        <f>VLOOKUP(I3887,[1]Key!$A$1:$C$72,3,FALSE)</f>
        <v>-87.892169999999993</v>
      </c>
      <c r="L3887" t="s">
        <v>78</v>
      </c>
      <c r="M3887">
        <f>VLOOKUP(L3887,[1]Key!$A$1:$C$72,2,FALSE)</f>
        <v>43.060250000000003</v>
      </c>
      <c r="N3887">
        <f>VLOOKUP(L3887,[1]Key!$A$1:$C$72,3,FALSE)</f>
        <v>-87.892169999999993</v>
      </c>
      <c r="O3887">
        <v>38</v>
      </c>
      <c r="P3887">
        <v>0</v>
      </c>
      <c r="Q3887">
        <v>5.7</v>
      </c>
      <c r="R3887">
        <v>5.4</v>
      </c>
      <c r="S3887">
        <v>228</v>
      </c>
      <c r="T3887">
        <f t="shared" si="540"/>
        <v>-1</v>
      </c>
      <c r="U3887" s="1">
        <v>42788</v>
      </c>
      <c r="V3887" s="13">
        <f t="shared" si="541"/>
        <v>42767</v>
      </c>
      <c r="W3887" s="14">
        <f t="shared" si="542"/>
        <v>42788</v>
      </c>
      <c r="X3887" s="1" t="str">
        <f t="shared" si="543"/>
        <v>Wednesday</v>
      </c>
      <c r="Y3887" s="2">
        <v>0.65865740740740741</v>
      </c>
      <c r="Z3887" s="2">
        <f t="shared" si="544"/>
        <v>0.66666666666666663</v>
      </c>
      <c r="AA3887">
        <f>1</f>
        <v>1</v>
      </c>
      <c r="AB3887" s="1">
        <v>42788</v>
      </c>
      <c r="AC3887" s="13">
        <f t="shared" si="545"/>
        <v>42767</v>
      </c>
      <c r="AD3887" s="14">
        <f t="shared" si="546"/>
        <v>42788</v>
      </c>
      <c r="AE3887" s="1" t="str">
        <f t="shared" si="547"/>
        <v>Wednesday</v>
      </c>
      <c r="AF3887" s="2">
        <v>0.68504629629629632</v>
      </c>
      <c r="AG3887" s="2">
        <f t="shared" si="548"/>
        <v>0.66666666666666663</v>
      </c>
      <c r="AH3887" t="s">
        <v>35</v>
      </c>
    </row>
    <row r="3888" spans="1:34" x14ac:dyDescent="0.2">
      <c r="A3888">
        <v>1516022</v>
      </c>
      <c r="B3888" t="s">
        <v>20</v>
      </c>
      <c r="C3888" t="s">
        <v>146</v>
      </c>
      <c r="D3888" t="s">
        <v>22</v>
      </c>
      <c r="E3888">
        <v>53913</v>
      </c>
      <c r="F3888" t="s">
        <v>23</v>
      </c>
      <c r="G3888" t="s">
        <v>92</v>
      </c>
      <c r="H3888">
        <v>5452</v>
      </c>
      <c r="I3888" t="s">
        <v>59</v>
      </c>
      <c r="J3888">
        <f>VLOOKUP(I3888,[1]Key!$A$1:$C$72,2,FALSE)</f>
        <v>43.060580000000002</v>
      </c>
      <c r="K3888">
        <f>VLOOKUP(I3888,[1]Key!$A$1:$C$72,3,FALSE)</f>
        <v>-87.998589999999993</v>
      </c>
      <c r="L3888" t="s">
        <v>59</v>
      </c>
      <c r="M3888">
        <f>VLOOKUP(L3888,[1]Key!$A$1:$C$72,2,FALSE)</f>
        <v>43.060580000000002</v>
      </c>
      <c r="N3888">
        <f>VLOOKUP(L3888,[1]Key!$A$1:$C$72,3,FALSE)</f>
        <v>-87.998589999999993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f t="shared" si="540"/>
        <v>-1</v>
      </c>
      <c r="U3888" s="1">
        <v>42788</v>
      </c>
      <c r="V3888" s="13">
        <f t="shared" si="541"/>
        <v>42767</v>
      </c>
      <c r="W3888" s="14">
        <f t="shared" si="542"/>
        <v>42788</v>
      </c>
      <c r="X3888" s="1" t="str">
        <f t="shared" si="543"/>
        <v>Wednesday</v>
      </c>
      <c r="Y3888" s="2">
        <v>0.69206018518518519</v>
      </c>
      <c r="Z3888" s="2">
        <f t="shared" si="544"/>
        <v>0.70833333333333326</v>
      </c>
      <c r="AA3888">
        <f>1</f>
        <v>1</v>
      </c>
      <c r="AB3888" s="1">
        <v>42788</v>
      </c>
      <c r="AC3888" s="13">
        <f t="shared" si="545"/>
        <v>42767</v>
      </c>
      <c r="AD3888" s="14">
        <f t="shared" si="546"/>
        <v>42788</v>
      </c>
      <c r="AE3888" s="1" t="str">
        <f t="shared" si="547"/>
        <v>Wednesday</v>
      </c>
      <c r="AF3888" s="2">
        <v>0.69234953703703705</v>
      </c>
      <c r="AG3888" s="2">
        <f t="shared" si="548"/>
        <v>0.70833333333333326</v>
      </c>
      <c r="AH3888" t="s">
        <v>35</v>
      </c>
    </row>
    <row r="3889" spans="1:34" x14ac:dyDescent="0.2">
      <c r="A3889">
        <v>1432106</v>
      </c>
      <c r="B3889" t="s">
        <v>20</v>
      </c>
      <c r="C3889" t="s">
        <v>28</v>
      </c>
      <c r="D3889" t="s">
        <v>22</v>
      </c>
      <c r="E3889">
        <v>53202</v>
      </c>
      <c r="F3889" t="s">
        <v>23</v>
      </c>
      <c r="G3889" t="s">
        <v>24</v>
      </c>
      <c r="H3889">
        <v>5447</v>
      </c>
      <c r="I3889" t="s">
        <v>32</v>
      </c>
      <c r="J3889">
        <f>VLOOKUP(I3889,[1]Key!$A$1:$C$72,2,FALSE)</f>
        <v>43.038719999999998</v>
      </c>
      <c r="K3889">
        <f>VLOOKUP(I3889,[1]Key!$A$1:$C$72,3,FALSE)</f>
        <v>-87.905339999999995</v>
      </c>
      <c r="L3889" t="s">
        <v>68</v>
      </c>
      <c r="M3889">
        <f>VLOOKUP(L3889,[1]Key!$A$1:$C$72,2,FALSE)</f>
        <v>43.04804</v>
      </c>
      <c r="N3889">
        <f>VLOOKUP(L3889,[1]Key!$A$1:$C$72,3,FALSE)</f>
        <v>-87.896720000000002</v>
      </c>
      <c r="O3889">
        <v>22</v>
      </c>
      <c r="P3889">
        <v>0</v>
      </c>
      <c r="Q3889">
        <v>3.3</v>
      </c>
      <c r="R3889">
        <v>3.1</v>
      </c>
      <c r="S3889">
        <v>132</v>
      </c>
      <c r="T3889">
        <f t="shared" si="540"/>
        <v>-1</v>
      </c>
      <c r="U3889" s="1">
        <v>42788</v>
      </c>
      <c r="V3889" s="13">
        <f t="shared" si="541"/>
        <v>42767</v>
      </c>
      <c r="W3889" s="14">
        <f t="shared" si="542"/>
        <v>42788</v>
      </c>
      <c r="X3889" s="1" t="str">
        <f t="shared" si="543"/>
        <v>Wednesday</v>
      </c>
      <c r="Y3889" s="2">
        <v>0.71480324074074064</v>
      </c>
      <c r="Z3889" s="2">
        <f t="shared" si="544"/>
        <v>0.70833333333333326</v>
      </c>
      <c r="AA3889">
        <f>1</f>
        <v>1</v>
      </c>
      <c r="AB3889" s="1">
        <v>42788</v>
      </c>
      <c r="AC3889" s="13">
        <f t="shared" si="545"/>
        <v>42767</v>
      </c>
      <c r="AD3889" s="14">
        <f t="shared" si="546"/>
        <v>42788</v>
      </c>
      <c r="AE3889" s="1" t="str">
        <f t="shared" si="547"/>
        <v>Wednesday</v>
      </c>
      <c r="AF3889" s="2">
        <v>0.73009259259259263</v>
      </c>
      <c r="AG3889" s="2">
        <f t="shared" si="548"/>
        <v>0.75</v>
      </c>
      <c r="AH3889" t="s">
        <v>27</v>
      </c>
    </row>
    <row r="3890" spans="1:34" x14ac:dyDescent="0.2">
      <c r="A3890">
        <v>1154367</v>
      </c>
      <c r="B3890" t="s">
        <v>20</v>
      </c>
      <c r="C3890" t="s">
        <v>28</v>
      </c>
      <c r="D3890" t="s">
        <v>22</v>
      </c>
      <c r="E3890">
        <v>53202</v>
      </c>
      <c r="F3890" t="s">
        <v>23</v>
      </c>
      <c r="G3890" t="s">
        <v>24</v>
      </c>
      <c r="H3890">
        <v>5545</v>
      </c>
      <c r="I3890" t="s">
        <v>31</v>
      </c>
      <c r="J3890">
        <f>VLOOKUP(I3890,[1]Key!$A$1:$C$72,2,FALSE)</f>
        <v>43.03519</v>
      </c>
      <c r="K3890">
        <f>VLOOKUP(I3890,[1]Key!$A$1:$C$72,3,FALSE)</f>
        <v>-87.907390000000007</v>
      </c>
      <c r="L3890" t="s">
        <v>32</v>
      </c>
      <c r="M3890">
        <f>VLOOKUP(L3890,[1]Key!$A$1:$C$72,2,FALSE)</f>
        <v>43.038719999999998</v>
      </c>
      <c r="N3890">
        <f>VLOOKUP(L3890,[1]Key!$A$1:$C$72,3,FALSE)</f>
        <v>-87.905339999999995</v>
      </c>
      <c r="O3890">
        <v>7</v>
      </c>
      <c r="P3890">
        <v>0</v>
      </c>
      <c r="Q3890">
        <v>1.1000000000000001</v>
      </c>
      <c r="R3890">
        <v>1</v>
      </c>
      <c r="S3890">
        <v>42</v>
      </c>
      <c r="T3890">
        <f t="shared" si="540"/>
        <v>-1</v>
      </c>
      <c r="U3890" s="1">
        <v>42788</v>
      </c>
      <c r="V3890" s="13">
        <f t="shared" si="541"/>
        <v>42767</v>
      </c>
      <c r="W3890" s="14">
        <f t="shared" si="542"/>
        <v>42788</v>
      </c>
      <c r="X3890" s="1" t="str">
        <f t="shared" si="543"/>
        <v>Wednesday</v>
      </c>
      <c r="Y3890" s="2">
        <v>0.71590277777777789</v>
      </c>
      <c r="Z3890" s="2">
        <f t="shared" si="544"/>
        <v>0.70833333333333326</v>
      </c>
      <c r="AA3890">
        <f>1</f>
        <v>1</v>
      </c>
      <c r="AB3890" s="1">
        <v>42788</v>
      </c>
      <c r="AC3890" s="13">
        <f t="shared" si="545"/>
        <v>42767</v>
      </c>
      <c r="AD3890" s="14">
        <f t="shared" si="546"/>
        <v>42788</v>
      </c>
      <c r="AE3890" s="1" t="str">
        <f t="shared" si="547"/>
        <v>Wednesday</v>
      </c>
      <c r="AF3890" s="2">
        <v>0.72074074074074079</v>
      </c>
      <c r="AG3890" s="2">
        <f t="shared" si="548"/>
        <v>0.70833333333333326</v>
      </c>
      <c r="AH3890" t="s">
        <v>27</v>
      </c>
    </row>
    <row r="3891" spans="1:34" x14ac:dyDescent="0.2">
      <c r="A3891">
        <v>1148445</v>
      </c>
      <c r="B3891" t="s">
        <v>20</v>
      </c>
      <c r="C3891" t="s">
        <v>102</v>
      </c>
      <c r="D3891" t="s">
        <v>22</v>
      </c>
      <c r="E3891">
        <v>53211</v>
      </c>
      <c r="F3891" t="s">
        <v>23</v>
      </c>
      <c r="G3891" t="s">
        <v>97</v>
      </c>
      <c r="H3891">
        <v>11105</v>
      </c>
      <c r="I3891" t="s">
        <v>61</v>
      </c>
      <c r="J3891">
        <f>VLOOKUP(I3891,[1]Key!$A$1:$C$72,2,FALSE)</f>
        <v>43.058619999999998</v>
      </c>
      <c r="K3891">
        <f>VLOOKUP(I3891,[1]Key!$A$1:$C$72,3,FALSE)</f>
        <v>-87.885319999999993</v>
      </c>
      <c r="L3891" t="s">
        <v>80</v>
      </c>
      <c r="M3891">
        <f>VLOOKUP(L3891,[1]Key!$A$1:$C$72,2,FALSE)</f>
        <v>43.052460000000004</v>
      </c>
      <c r="N3891">
        <f>VLOOKUP(L3891,[1]Key!$A$1:$C$72,3,FALSE)</f>
        <v>-87.891000000000005</v>
      </c>
      <c r="O3891">
        <v>11</v>
      </c>
      <c r="P3891">
        <v>0</v>
      </c>
      <c r="Q3891">
        <v>1.7</v>
      </c>
      <c r="R3891">
        <v>1.6</v>
      </c>
      <c r="S3891">
        <v>66</v>
      </c>
      <c r="T3891">
        <f t="shared" si="540"/>
        <v>-1</v>
      </c>
      <c r="U3891" s="1">
        <v>42788</v>
      </c>
      <c r="V3891" s="13">
        <f t="shared" si="541"/>
        <v>42767</v>
      </c>
      <c r="W3891" s="14">
        <f t="shared" si="542"/>
        <v>42788</v>
      </c>
      <c r="X3891" s="1" t="str">
        <f t="shared" si="543"/>
        <v>Wednesday</v>
      </c>
      <c r="Y3891" s="2">
        <v>0.71854166666666675</v>
      </c>
      <c r="Z3891" s="2">
        <f t="shared" si="544"/>
        <v>0.70833333333333326</v>
      </c>
      <c r="AA3891">
        <f>1</f>
        <v>1</v>
      </c>
      <c r="AB3891" s="1">
        <v>42788</v>
      </c>
      <c r="AC3891" s="13">
        <f t="shared" si="545"/>
        <v>42767</v>
      </c>
      <c r="AD3891" s="14">
        <f t="shared" si="546"/>
        <v>42788</v>
      </c>
      <c r="AE3891" s="1" t="str">
        <f t="shared" si="547"/>
        <v>Wednesday</v>
      </c>
      <c r="AF3891" s="2">
        <v>0.72606481481481477</v>
      </c>
      <c r="AG3891" s="2">
        <f t="shared" si="548"/>
        <v>0.70833333333333326</v>
      </c>
      <c r="AH3891" t="s">
        <v>27</v>
      </c>
    </row>
    <row r="3892" spans="1:34" x14ac:dyDescent="0.2">
      <c r="A3892">
        <v>1442430</v>
      </c>
      <c r="B3892" t="s">
        <v>20</v>
      </c>
      <c r="C3892" t="s">
        <v>28</v>
      </c>
      <c r="D3892" t="s">
        <v>22</v>
      </c>
      <c r="E3892">
        <v>53211</v>
      </c>
      <c r="F3892" t="s">
        <v>23</v>
      </c>
      <c r="G3892" t="s">
        <v>24</v>
      </c>
      <c r="H3892">
        <v>5465</v>
      </c>
      <c r="I3892" t="s">
        <v>77</v>
      </c>
      <c r="J3892">
        <f>VLOOKUP(I3892,[1]Key!$A$1:$C$72,2,FALSE)</f>
        <v>43.074655999999997</v>
      </c>
      <c r="K3892">
        <f>VLOOKUP(I3892,[1]Key!$A$1:$C$72,3,FALSE)</f>
        <v>-87.889011999999994</v>
      </c>
      <c r="L3892" t="s">
        <v>67</v>
      </c>
      <c r="M3892">
        <f>VLOOKUP(L3892,[1]Key!$A$1:$C$72,2,FALSE)</f>
        <v>43.074890000000003</v>
      </c>
      <c r="N3892">
        <f>VLOOKUP(L3892,[1]Key!$A$1:$C$72,3,FALSE)</f>
        <v>-87.882810000000006</v>
      </c>
      <c r="O3892">
        <v>3</v>
      </c>
      <c r="P3892">
        <v>0</v>
      </c>
      <c r="Q3892">
        <v>0.5</v>
      </c>
      <c r="R3892">
        <v>0.4</v>
      </c>
      <c r="S3892">
        <v>18</v>
      </c>
      <c r="T3892">
        <f t="shared" si="540"/>
        <v>-1</v>
      </c>
      <c r="U3892" s="1">
        <v>42788</v>
      </c>
      <c r="V3892" s="13">
        <f t="shared" si="541"/>
        <v>42767</v>
      </c>
      <c r="W3892" s="14">
        <f t="shared" si="542"/>
        <v>42788</v>
      </c>
      <c r="X3892" s="1" t="str">
        <f t="shared" si="543"/>
        <v>Wednesday</v>
      </c>
      <c r="Y3892" s="2">
        <v>0.72821759259259267</v>
      </c>
      <c r="Z3892" s="2">
        <f t="shared" si="544"/>
        <v>0.70833333333333326</v>
      </c>
      <c r="AA3892">
        <f>1</f>
        <v>1</v>
      </c>
      <c r="AB3892" s="1">
        <v>42788</v>
      </c>
      <c r="AC3892" s="13">
        <f t="shared" si="545"/>
        <v>42767</v>
      </c>
      <c r="AD3892" s="14">
        <f t="shared" si="546"/>
        <v>42788</v>
      </c>
      <c r="AE3892" s="1" t="str">
        <f t="shared" si="547"/>
        <v>Wednesday</v>
      </c>
      <c r="AF3892" s="2">
        <v>0.72987268518518522</v>
      </c>
      <c r="AG3892" s="2">
        <f t="shared" si="548"/>
        <v>0.75</v>
      </c>
      <c r="AH3892" t="s">
        <v>27</v>
      </c>
    </row>
    <row r="3893" spans="1:34" x14ac:dyDescent="0.2">
      <c r="A3893">
        <v>1017964</v>
      </c>
      <c r="B3893" t="s">
        <v>20</v>
      </c>
      <c r="C3893" t="s">
        <v>28</v>
      </c>
      <c r="D3893" t="s">
        <v>22</v>
      </c>
      <c r="E3893">
        <v>53202</v>
      </c>
      <c r="F3893" t="s">
        <v>23</v>
      </c>
      <c r="G3893" t="s">
        <v>24</v>
      </c>
      <c r="H3893">
        <v>11047</v>
      </c>
      <c r="I3893" t="s">
        <v>43</v>
      </c>
      <c r="J3893">
        <f>VLOOKUP(I3893,[1]Key!$A$1:$C$72,2,FALSE)</f>
        <v>43.03886</v>
      </c>
      <c r="K3893">
        <f>VLOOKUP(I3893,[1]Key!$A$1:$C$72,3,FALSE)</f>
        <v>-87.902720000000002</v>
      </c>
      <c r="L3893" t="s">
        <v>61</v>
      </c>
      <c r="M3893">
        <f>VLOOKUP(L3893,[1]Key!$A$1:$C$72,2,FALSE)</f>
        <v>43.058619999999998</v>
      </c>
      <c r="N3893">
        <f>VLOOKUP(L3893,[1]Key!$A$1:$C$72,3,FALSE)</f>
        <v>-87.885319999999993</v>
      </c>
      <c r="O3893">
        <v>11</v>
      </c>
      <c r="P3893">
        <v>0</v>
      </c>
      <c r="Q3893">
        <v>1.7</v>
      </c>
      <c r="R3893">
        <v>1.6</v>
      </c>
      <c r="S3893">
        <v>66</v>
      </c>
      <c r="T3893">
        <f t="shared" si="540"/>
        <v>-1</v>
      </c>
      <c r="U3893" s="1">
        <v>42788</v>
      </c>
      <c r="V3893" s="13">
        <f t="shared" si="541"/>
        <v>42767</v>
      </c>
      <c r="W3893" s="14">
        <f t="shared" si="542"/>
        <v>42788</v>
      </c>
      <c r="X3893" s="1" t="str">
        <f t="shared" si="543"/>
        <v>Wednesday</v>
      </c>
      <c r="Y3893" s="2">
        <v>0.72893518518518519</v>
      </c>
      <c r="Z3893" s="2">
        <f t="shared" si="544"/>
        <v>0.70833333333333326</v>
      </c>
      <c r="AA3893">
        <f>1</f>
        <v>1</v>
      </c>
      <c r="AB3893" s="1">
        <v>42788</v>
      </c>
      <c r="AC3893" s="13">
        <f t="shared" si="545"/>
        <v>42767</v>
      </c>
      <c r="AD3893" s="14">
        <f t="shared" si="546"/>
        <v>42788</v>
      </c>
      <c r="AE3893" s="1" t="str">
        <f t="shared" si="547"/>
        <v>Wednesday</v>
      </c>
      <c r="AF3893" s="2">
        <v>0.73627314814814815</v>
      </c>
      <c r="AG3893" s="2">
        <f t="shared" si="548"/>
        <v>0.75</v>
      </c>
      <c r="AH3893" t="s">
        <v>27</v>
      </c>
    </row>
    <row r="3894" spans="1:34" x14ac:dyDescent="0.2">
      <c r="A3894">
        <v>1243444</v>
      </c>
      <c r="B3894" t="s">
        <v>20</v>
      </c>
      <c r="C3894" t="s">
        <v>28</v>
      </c>
      <c r="D3894" t="s">
        <v>165</v>
      </c>
      <c r="E3894">
        <v>53212</v>
      </c>
      <c r="F3894" t="s">
        <v>23</v>
      </c>
      <c r="G3894" t="s">
        <v>97</v>
      </c>
      <c r="H3894">
        <v>36</v>
      </c>
      <c r="I3894" t="s">
        <v>65</v>
      </c>
      <c r="J3894">
        <f>VLOOKUP(I3894,[1]Key!$A$1:$C$72,2,FALSE)</f>
        <v>43.060786</v>
      </c>
      <c r="K3894">
        <f>VLOOKUP(I3894,[1]Key!$A$1:$C$72,3,FALSE)</f>
        <v>-87.883825999999999</v>
      </c>
      <c r="L3894" t="s">
        <v>81</v>
      </c>
      <c r="M3894">
        <f>VLOOKUP(L3894,[1]Key!$A$1:$C$72,2,FALSE)</f>
        <v>43.06033</v>
      </c>
      <c r="N3894">
        <f>VLOOKUP(L3894,[1]Key!$A$1:$C$72,3,FALSE)</f>
        <v>-87.89546</v>
      </c>
      <c r="O3894">
        <v>6</v>
      </c>
      <c r="P3894">
        <v>0</v>
      </c>
      <c r="Q3894">
        <v>0.9</v>
      </c>
      <c r="R3894">
        <v>0.9</v>
      </c>
      <c r="S3894">
        <v>36</v>
      </c>
      <c r="T3894">
        <f t="shared" si="540"/>
        <v>-1</v>
      </c>
      <c r="U3894" s="1">
        <v>42788</v>
      </c>
      <c r="V3894" s="13">
        <f t="shared" si="541"/>
        <v>42767</v>
      </c>
      <c r="W3894" s="14">
        <f t="shared" si="542"/>
        <v>42788</v>
      </c>
      <c r="X3894" s="1" t="str">
        <f t="shared" si="543"/>
        <v>Wednesday</v>
      </c>
      <c r="Y3894" s="2">
        <v>0.81958333333333344</v>
      </c>
      <c r="Z3894" s="2">
        <f t="shared" si="544"/>
        <v>0.83333333333333326</v>
      </c>
      <c r="AA3894">
        <f>1</f>
        <v>1</v>
      </c>
      <c r="AB3894" s="1">
        <v>42788</v>
      </c>
      <c r="AC3894" s="13">
        <f t="shared" si="545"/>
        <v>42767</v>
      </c>
      <c r="AD3894" s="14">
        <f t="shared" si="546"/>
        <v>42788</v>
      </c>
      <c r="AE3894" s="1" t="str">
        <f t="shared" si="547"/>
        <v>Wednesday</v>
      </c>
      <c r="AF3894" s="2">
        <v>0.82408564814814811</v>
      </c>
      <c r="AG3894" s="2">
        <f t="shared" si="548"/>
        <v>0.83333333333333326</v>
      </c>
      <c r="AH3894" t="s">
        <v>27</v>
      </c>
    </row>
    <row r="3895" spans="1:34" x14ac:dyDescent="0.2">
      <c r="A3895">
        <v>908681</v>
      </c>
      <c r="B3895" t="s">
        <v>20</v>
      </c>
      <c r="C3895" t="s">
        <v>28</v>
      </c>
      <c r="D3895" t="s">
        <v>22</v>
      </c>
      <c r="E3895">
        <v>53211</v>
      </c>
      <c r="F3895" t="s">
        <v>23</v>
      </c>
      <c r="G3895" t="s">
        <v>24</v>
      </c>
      <c r="H3895">
        <v>116</v>
      </c>
      <c r="I3895" t="s">
        <v>65</v>
      </c>
      <c r="J3895">
        <f>VLOOKUP(I3895,[1]Key!$A$1:$C$72,2,FALSE)</f>
        <v>43.060786</v>
      </c>
      <c r="K3895">
        <f>VLOOKUP(I3895,[1]Key!$A$1:$C$72,3,FALSE)</f>
        <v>-87.883825999999999</v>
      </c>
      <c r="L3895" t="s">
        <v>66</v>
      </c>
      <c r="M3895">
        <f>VLOOKUP(L3895,[1]Key!$A$1:$C$72,2,FALSE)</f>
        <v>43.060155999999999</v>
      </c>
      <c r="N3895">
        <f>VLOOKUP(L3895,[1]Key!$A$1:$C$72,3,FALSE)</f>
        <v>-87.881258000000003</v>
      </c>
      <c r="O3895">
        <v>1</v>
      </c>
      <c r="P3895">
        <v>0</v>
      </c>
      <c r="Q3895">
        <v>0.2</v>
      </c>
      <c r="R3895">
        <v>0.1</v>
      </c>
      <c r="S3895">
        <v>6</v>
      </c>
      <c r="T3895">
        <f t="shared" si="540"/>
        <v>-1</v>
      </c>
      <c r="U3895" s="1">
        <v>42788</v>
      </c>
      <c r="V3895" s="13">
        <f t="shared" si="541"/>
        <v>42767</v>
      </c>
      <c r="W3895" s="14">
        <f t="shared" si="542"/>
        <v>42788</v>
      </c>
      <c r="X3895" s="1" t="str">
        <f t="shared" si="543"/>
        <v>Wednesday</v>
      </c>
      <c r="Y3895" s="2">
        <v>0.8604398148148148</v>
      </c>
      <c r="Z3895" s="2">
        <f t="shared" si="544"/>
        <v>0.875</v>
      </c>
      <c r="AA3895">
        <f>1</f>
        <v>1</v>
      </c>
      <c r="AB3895" s="1">
        <v>42788</v>
      </c>
      <c r="AC3895" s="13">
        <f t="shared" si="545"/>
        <v>42767</v>
      </c>
      <c r="AD3895" s="14">
        <f t="shared" si="546"/>
        <v>42788</v>
      </c>
      <c r="AE3895" s="1" t="str">
        <f t="shared" si="547"/>
        <v>Wednesday</v>
      </c>
      <c r="AF3895" s="2">
        <v>0.86155092592592597</v>
      </c>
      <c r="AG3895" s="2">
        <f t="shared" si="548"/>
        <v>0.875</v>
      </c>
      <c r="AH3895" t="s">
        <v>27</v>
      </c>
    </row>
    <row r="3896" spans="1:34" x14ac:dyDescent="0.2">
      <c r="A3896">
        <v>1400126</v>
      </c>
      <c r="B3896" t="s">
        <v>20</v>
      </c>
      <c r="C3896" t="s">
        <v>28</v>
      </c>
      <c r="D3896" t="s">
        <v>22</v>
      </c>
      <c r="E3896">
        <v>53211</v>
      </c>
      <c r="F3896" t="s">
        <v>23</v>
      </c>
      <c r="G3896" t="s">
        <v>24</v>
      </c>
      <c r="H3896">
        <v>96</v>
      </c>
      <c r="I3896" t="s">
        <v>81</v>
      </c>
      <c r="J3896">
        <f>VLOOKUP(I3896,[1]Key!$A$1:$C$72,2,FALSE)</f>
        <v>43.06033</v>
      </c>
      <c r="K3896">
        <f>VLOOKUP(I3896,[1]Key!$A$1:$C$72,3,FALSE)</f>
        <v>-87.89546</v>
      </c>
      <c r="L3896" t="s">
        <v>60</v>
      </c>
      <c r="M3896">
        <f>VLOOKUP(L3896,[1]Key!$A$1:$C$72,2,FALSE)</f>
        <v>43.066893999999998</v>
      </c>
      <c r="N3896">
        <f>VLOOKUP(L3896,[1]Key!$A$1:$C$72,3,FALSE)</f>
        <v>-87.877936000000005</v>
      </c>
      <c r="O3896">
        <v>9</v>
      </c>
      <c r="P3896">
        <v>0</v>
      </c>
      <c r="Q3896">
        <v>1.4</v>
      </c>
      <c r="R3896">
        <v>1.3</v>
      </c>
      <c r="S3896">
        <v>54</v>
      </c>
      <c r="T3896">
        <f t="shared" si="540"/>
        <v>-1</v>
      </c>
      <c r="U3896" s="1">
        <v>42788</v>
      </c>
      <c r="V3896" s="13">
        <f t="shared" si="541"/>
        <v>42767</v>
      </c>
      <c r="W3896" s="14">
        <f t="shared" si="542"/>
        <v>42788</v>
      </c>
      <c r="X3896" s="1" t="str">
        <f t="shared" si="543"/>
        <v>Wednesday</v>
      </c>
      <c r="Y3896" s="2">
        <v>0.93283564814814823</v>
      </c>
      <c r="Z3896" s="2">
        <f t="shared" si="544"/>
        <v>0.91666666666666663</v>
      </c>
      <c r="AA3896">
        <f>1</f>
        <v>1</v>
      </c>
      <c r="AB3896" s="1">
        <v>42788</v>
      </c>
      <c r="AC3896" s="13">
        <f t="shared" si="545"/>
        <v>42767</v>
      </c>
      <c r="AD3896" s="14">
        <f t="shared" si="546"/>
        <v>42788</v>
      </c>
      <c r="AE3896" s="1" t="str">
        <f t="shared" si="547"/>
        <v>Wednesday</v>
      </c>
      <c r="AF3896" s="2">
        <v>0.93906250000000002</v>
      </c>
      <c r="AG3896" s="2">
        <f t="shared" si="548"/>
        <v>0.95833333333333326</v>
      </c>
      <c r="AH3896" t="s">
        <v>27</v>
      </c>
    </row>
    <row r="3897" spans="1:34" x14ac:dyDescent="0.2">
      <c r="A3897">
        <v>1384165</v>
      </c>
      <c r="B3897" t="s">
        <v>20</v>
      </c>
      <c r="C3897" t="s">
        <v>138</v>
      </c>
      <c r="D3897" t="s">
        <v>22</v>
      </c>
      <c r="E3897">
        <v>54942</v>
      </c>
      <c r="F3897" t="s">
        <v>23</v>
      </c>
      <c r="G3897" t="s">
        <v>24</v>
      </c>
      <c r="H3897">
        <v>5465</v>
      </c>
      <c r="I3897" t="s">
        <v>67</v>
      </c>
      <c r="J3897">
        <f>VLOOKUP(I3897,[1]Key!$A$1:$C$72,2,FALSE)</f>
        <v>43.074890000000003</v>
      </c>
      <c r="K3897">
        <f>VLOOKUP(I3897,[1]Key!$A$1:$C$72,3,FALSE)</f>
        <v>-87.882810000000006</v>
      </c>
      <c r="L3897" t="s">
        <v>77</v>
      </c>
      <c r="M3897">
        <f>VLOOKUP(L3897,[1]Key!$A$1:$C$72,2,FALSE)</f>
        <v>43.074655999999997</v>
      </c>
      <c r="N3897">
        <f>VLOOKUP(L3897,[1]Key!$A$1:$C$72,3,FALSE)</f>
        <v>-87.889011999999994</v>
      </c>
      <c r="O3897">
        <v>4</v>
      </c>
      <c r="P3897">
        <v>0</v>
      </c>
      <c r="Q3897">
        <v>0.6</v>
      </c>
      <c r="R3897">
        <v>0.6</v>
      </c>
      <c r="S3897">
        <v>24</v>
      </c>
      <c r="T3897">
        <f t="shared" si="540"/>
        <v>-1</v>
      </c>
      <c r="U3897" s="1">
        <v>42788</v>
      </c>
      <c r="V3897" s="13">
        <f t="shared" si="541"/>
        <v>42767</v>
      </c>
      <c r="W3897" s="14">
        <f t="shared" si="542"/>
        <v>42788</v>
      </c>
      <c r="X3897" s="1" t="str">
        <f t="shared" si="543"/>
        <v>Wednesday</v>
      </c>
      <c r="Y3897" s="2">
        <v>0.95621527777777782</v>
      </c>
      <c r="Z3897" s="2">
        <f t="shared" si="544"/>
        <v>0.95833333333333326</v>
      </c>
      <c r="AA3897">
        <f>1</f>
        <v>1</v>
      </c>
      <c r="AB3897" s="1">
        <v>42788</v>
      </c>
      <c r="AC3897" s="13">
        <f t="shared" si="545"/>
        <v>42767</v>
      </c>
      <c r="AD3897" s="14">
        <f t="shared" si="546"/>
        <v>42788</v>
      </c>
      <c r="AE3897" s="1" t="str">
        <f t="shared" si="547"/>
        <v>Wednesday</v>
      </c>
      <c r="AF3897" s="2">
        <v>0.95836805555555549</v>
      </c>
      <c r="AG3897" s="2">
        <f t="shared" si="548"/>
        <v>0.95833333333333326</v>
      </c>
      <c r="AH3897" t="s">
        <v>27</v>
      </c>
    </row>
    <row r="3898" spans="1:34" x14ac:dyDescent="0.2">
      <c r="A3898">
        <v>1387849</v>
      </c>
      <c r="B3898" t="s">
        <v>20</v>
      </c>
      <c r="C3898" t="s">
        <v>117</v>
      </c>
      <c r="D3898" t="s">
        <v>22</v>
      </c>
      <c r="E3898">
        <v>53105</v>
      </c>
      <c r="F3898" t="s">
        <v>23</v>
      </c>
      <c r="G3898" t="s">
        <v>24</v>
      </c>
      <c r="H3898">
        <v>13</v>
      </c>
      <c r="I3898" t="s">
        <v>62</v>
      </c>
      <c r="J3898">
        <f>VLOOKUP(I3898,[1]Key!$A$1:$C$72,2,FALSE)</f>
        <v>43.058010000000003</v>
      </c>
      <c r="K3898">
        <f>VLOOKUP(I3898,[1]Key!$A$1:$C$72,3,FALSE)</f>
        <v>-87.877300000000005</v>
      </c>
      <c r="L3898" t="s">
        <v>81</v>
      </c>
      <c r="M3898">
        <f>VLOOKUP(L3898,[1]Key!$A$1:$C$72,2,FALSE)</f>
        <v>43.06033</v>
      </c>
      <c r="N3898">
        <f>VLOOKUP(L3898,[1]Key!$A$1:$C$72,3,FALSE)</f>
        <v>-87.89546</v>
      </c>
      <c r="O3898">
        <v>18</v>
      </c>
      <c r="P3898">
        <v>0</v>
      </c>
      <c r="Q3898">
        <v>2.7</v>
      </c>
      <c r="R3898">
        <v>2.6</v>
      </c>
      <c r="S3898">
        <v>108</v>
      </c>
      <c r="T3898">
        <f t="shared" si="540"/>
        <v>-1</v>
      </c>
      <c r="U3898" s="1">
        <v>42789</v>
      </c>
      <c r="V3898" s="13">
        <f t="shared" si="541"/>
        <v>42767</v>
      </c>
      <c r="W3898" s="14">
        <f t="shared" si="542"/>
        <v>42789</v>
      </c>
      <c r="X3898" s="1" t="str">
        <f t="shared" si="543"/>
        <v>Thursday</v>
      </c>
      <c r="Y3898" s="2">
        <v>1.2361111111111113E-2</v>
      </c>
      <c r="Z3898" s="2">
        <f t="shared" si="544"/>
        <v>0</v>
      </c>
      <c r="AA3898">
        <f>1</f>
        <v>1</v>
      </c>
      <c r="AB3898" s="1">
        <v>42789</v>
      </c>
      <c r="AC3898" s="13">
        <f t="shared" si="545"/>
        <v>42767</v>
      </c>
      <c r="AD3898" s="14">
        <f t="shared" si="546"/>
        <v>42789</v>
      </c>
      <c r="AE3898" s="1" t="str">
        <f t="shared" si="547"/>
        <v>Thursday</v>
      </c>
      <c r="AF3898" s="2">
        <v>2.4305555555555556E-2</v>
      </c>
      <c r="AG3898" s="2">
        <f t="shared" si="548"/>
        <v>4.1666666666666664E-2</v>
      </c>
      <c r="AH3898" t="s">
        <v>27</v>
      </c>
    </row>
    <row r="3899" spans="1:34" x14ac:dyDescent="0.2">
      <c r="A3899">
        <v>1004235</v>
      </c>
      <c r="B3899" t="s">
        <v>20</v>
      </c>
      <c r="C3899" t="s">
        <v>28</v>
      </c>
      <c r="D3899" t="s">
        <v>22</v>
      </c>
      <c r="E3899">
        <v>53203</v>
      </c>
      <c r="F3899" t="s">
        <v>23</v>
      </c>
      <c r="G3899" t="s">
        <v>24</v>
      </c>
      <c r="H3899">
        <v>317</v>
      </c>
      <c r="I3899" t="s">
        <v>80</v>
      </c>
      <c r="J3899">
        <f>VLOOKUP(I3899,[1]Key!$A$1:$C$72,2,FALSE)</f>
        <v>43.052460000000004</v>
      </c>
      <c r="K3899">
        <f>VLOOKUP(I3899,[1]Key!$A$1:$C$72,3,FALSE)</f>
        <v>-87.891000000000005</v>
      </c>
      <c r="L3899" t="s">
        <v>41</v>
      </c>
      <c r="M3899">
        <f>VLOOKUP(L3899,[1]Key!$A$1:$C$72,2,FALSE)</f>
        <v>43.04824</v>
      </c>
      <c r="N3899">
        <f>VLOOKUP(L3899,[1]Key!$A$1:$C$72,3,FALSE)</f>
        <v>-87.904970000000006</v>
      </c>
      <c r="O3899">
        <v>7</v>
      </c>
      <c r="P3899">
        <v>0</v>
      </c>
      <c r="Q3899">
        <v>1.1000000000000001</v>
      </c>
      <c r="R3899">
        <v>1</v>
      </c>
      <c r="S3899">
        <v>42</v>
      </c>
      <c r="T3899">
        <f t="shared" si="540"/>
        <v>-1</v>
      </c>
      <c r="U3899" s="1">
        <v>42789</v>
      </c>
      <c r="V3899" s="13">
        <f t="shared" si="541"/>
        <v>42767</v>
      </c>
      <c r="W3899" s="14">
        <f t="shared" si="542"/>
        <v>42789</v>
      </c>
      <c r="X3899" s="1" t="str">
        <f t="shared" si="543"/>
        <v>Thursday</v>
      </c>
      <c r="Y3899" s="2">
        <v>0.35781250000000003</v>
      </c>
      <c r="Z3899" s="2">
        <f t="shared" si="544"/>
        <v>0.375</v>
      </c>
      <c r="AA3899">
        <f>1</f>
        <v>1</v>
      </c>
      <c r="AB3899" s="1">
        <v>42789</v>
      </c>
      <c r="AC3899" s="13">
        <f t="shared" si="545"/>
        <v>42767</v>
      </c>
      <c r="AD3899" s="14">
        <f t="shared" si="546"/>
        <v>42789</v>
      </c>
      <c r="AE3899" s="1" t="str">
        <f t="shared" si="547"/>
        <v>Thursday</v>
      </c>
      <c r="AF3899" s="2">
        <v>0.36259259259259258</v>
      </c>
      <c r="AG3899" s="2">
        <f t="shared" si="548"/>
        <v>0.375</v>
      </c>
      <c r="AH3899" t="s">
        <v>27</v>
      </c>
    </row>
    <row r="3900" spans="1:34" x14ac:dyDescent="0.2">
      <c r="A3900">
        <v>550946</v>
      </c>
      <c r="B3900" t="s">
        <v>20</v>
      </c>
      <c r="C3900" t="s">
        <v>28</v>
      </c>
      <c r="D3900" t="s">
        <v>22</v>
      </c>
      <c r="E3900">
        <v>53202</v>
      </c>
      <c r="F3900" t="s">
        <v>23</v>
      </c>
      <c r="G3900" t="s">
        <v>24</v>
      </c>
      <c r="H3900">
        <v>255</v>
      </c>
      <c r="I3900" t="s">
        <v>31</v>
      </c>
      <c r="J3900">
        <f>VLOOKUP(I3900,[1]Key!$A$1:$C$72,2,FALSE)</f>
        <v>43.03519</v>
      </c>
      <c r="K3900">
        <f>VLOOKUP(I3900,[1]Key!$A$1:$C$72,3,FALSE)</f>
        <v>-87.907390000000007</v>
      </c>
      <c r="L3900" t="s">
        <v>33</v>
      </c>
      <c r="M3900">
        <f>VLOOKUP(L3900,[1]Key!$A$1:$C$72,2,FALSE)</f>
        <v>43.034619999999997</v>
      </c>
      <c r="N3900">
        <f>VLOOKUP(L3900,[1]Key!$A$1:$C$72,3,FALSE)</f>
        <v>-87.917500000000004</v>
      </c>
      <c r="O3900">
        <v>11</v>
      </c>
      <c r="P3900">
        <v>0</v>
      </c>
      <c r="Q3900">
        <v>1.7</v>
      </c>
      <c r="R3900">
        <v>1.6</v>
      </c>
      <c r="S3900">
        <v>66</v>
      </c>
      <c r="T3900">
        <f t="shared" si="540"/>
        <v>-1</v>
      </c>
      <c r="U3900" s="1">
        <v>42789</v>
      </c>
      <c r="V3900" s="13">
        <f t="shared" si="541"/>
        <v>42767</v>
      </c>
      <c r="W3900" s="14">
        <f t="shared" si="542"/>
        <v>42789</v>
      </c>
      <c r="X3900" s="1" t="str">
        <f t="shared" si="543"/>
        <v>Thursday</v>
      </c>
      <c r="Y3900" s="2">
        <v>0.36560185185185184</v>
      </c>
      <c r="Z3900" s="2">
        <f t="shared" si="544"/>
        <v>0.375</v>
      </c>
      <c r="AA3900">
        <f>1</f>
        <v>1</v>
      </c>
      <c r="AB3900" s="1">
        <v>42789</v>
      </c>
      <c r="AC3900" s="13">
        <f t="shared" si="545"/>
        <v>42767</v>
      </c>
      <c r="AD3900" s="14">
        <f t="shared" si="546"/>
        <v>42789</v>
      </c>
      <c r="AE3900" s="1" t="str">
        <f t="shared" si="547"/>
        <v>Thursday</v>
      </c>
      <c r="AF3900" s="2">
        <v>0.37312499999999998</v>
      </c>
      <c r="AG3900" s="2">
        <f t="shared" si="548"/>
        <v>0.375</v>
      </c>
      <c r="AH3900" t="s">
        <v>27</v>
      </c>
    </row>
    <row r="3901" spans="1:34" x14ac:dyDescent="0.2">
      <c r="A3901">
        <v>1344509</v>
      </c>
      <c r="B3901" t="s">
        <v>20</v>
      </c>
      <c r="C3901" t="s">
        <v>28</v>
      </c>
      <c r="D3901" t="s">
        <v>22</v>
      </c>
      <c r="E3901">
        <v>53202</v>
      </c>
      <c r="F3901" t="s">
        <v>23</v>
      </c>
      <c r="G3901" t="s">
        <v>24</v>
      </c>
      <c r="H3901">
        <v>15</v>
      </c>
      <c r="I3901" t="s">
        <v>43</v>
      </c>
      <c r="J3901">
        <f>VLOOKUP(I3901,[1]Key!$A$1:$C$72,2,FALSE)</f>
        <v>43.03886</v>
      </c>
      <c r="K3901">
        <f>VLOOKUP(I3901,[1]Key!$A$1:$C$72,3,FALSE)</f>
        <v>-87.902720000000002</v>
      </c>
      <c r="L3901" t="s">
        <v>68</v>
      </c>
      <c r="M3901">
        <f>VLOOKUP(L3901,[1]Key!$A$1:$C$72,2,FALSE)</f>
        <v>43.04804</v>
      </c>
      <c r="N3901">
        <f>VLOOKUP(L3901,[1]Key!$A$1:$C$72,3,FALSE)</f>
        <v>-87.896720000000002</v>
      </c>
      <c r="O3901">
        <v>8</v>
      </c>
      <c r="P3901">
        <v>0</v>
      </c>
      <c r="Q3901">
        <v>1.2</v>
      </c>
      <c r="R3901">
        <v>1.1000000000000001</v>
      </c>
      <c r="S3901">
        <v>48</v>
      </c>
      <c r="T3901">
        <f t="shared" si="540"/>
        <v>-1</v>
      </c>
      <c r="U3901" s="1">
        <v>42789</v>
      </c>
      <c r="V3901" s="13">
        <f t="shared" si="541"/>
        <v>42767</v>
      </c>
      <c r="W3901" s="14">
        <f t="shared" si="542"/>
        <v>42789</v>
      </c>
      <c r="X3901" s="1" t="str">
        <f t="shared" si="543"/>
        <v>Thursday</v>
      </c>
      <c r="Y3901" s="2">
        <v>0.40961805555555553</v>
      </c>
      <c r="Z3901" s="2">
        <f t="shared" si="544"/>
        <v>0.41666666666666663</v>
      </c>
      <c r="AA3901">
        <f>1</f>
        <v>1</v>
      </c>
      <c r="AB3901" s="1">
        <v>42789</v>
      </c>
      <c r="AC3901" s="13">
        <f t="shared" si="545"/>
        <v>42767</v>
      </c>
      <c r="AD3901" s="14">
        <f t="shared" si="546"/>
        <v>42789</v>
      </c>
      <c r="AE3901" s="1" t="str">
        <f t="shared" si="547"/>
        <v>Thursday</v>
      </c>
      <c r="AF3901" s="2">
        <v>0.41509259259259257</v>
      </c>
      <c r="AG3901" s="2">
        <f t="shared" si="548"/>
        <v>0.41666666666666663</v>
      </c>
      <c r="AH3901" t="s">
        <v>27</v>
      </c>
    </row>
    <row r="3902" spans="1:34" x14ac:dyDescent="0.2">
      <c r="A3902">
        <v>1371872</v>
      </c>
      <c r="B3902" t="s">
        <v>20</v>
      </c>
      <c r="C3902" t="s">
        <v>21</v>
      </c>
      <c r="D3902" t="s">
        <v>22</v>
      </c>
      <c r="E3902">
        <v>53222</v>
      </c>
      <c r="F3902" t="s">
        <v>23</v>
      </c>
      <c r="G3902" t="s">
        <v>24</v>
      </c>
      <c r="H3902">
        <v>13</v>
      </c>
      <c r="I3902" t="s">
        <v>81</v>
      </c>
      <c r="J3902">
        <f>VLOOKUP(I3902,[1]Key!$A$1:$C$72,2,FALSE)</f>
        <v>43.06033</v>
      </c>
      <c r="K3902">
        <f>VLOOKUP(I3902,[1]Key!$A$1:$C$72,3,FALSE)</f>
        <v>-87.89546</v>
      </c>
      <c r="L3902" t="s">
        <v>61</v>
      </c>
      <c r="M3902">
        <f>VLOOKUP(L3902,[1]Key!$A$1:$C$72,2,FALSE)</f>
        <v>43.058619999999998</v>
      </c>
      <c r="N3902">
        <f>VLOOKUP(L3902,[1]Key!$A$1:$C$72,3,FALSE)</f>
        <v>-87.885319999999993</v>
      </c>
      <c r="O3902">
        <v>5</v>
      </c>
      <c r="P3902">
        <v>0</v>
      </c>
      <c r="Q3902">
        <v>0.8</v>
      </c>
      <c r="R3902">
        <v>0.7</v>
      </c>
      <c r="S3902">
        <v>30</v>
      </c>
      <c r="T3902">
        <f t="shared" si="540"/>
        <v>-1</v>
      </c>
      <c r="U3902" s="1">
        <v>42789</v>
      </c>
      <c r="V3902" s="13">
        <f t="shared" si="541"/>
        <v>42767</v>
      </c>
      <c r="W3902" s="14">
        <f t="shared" si="542"/>
        <v>42789</v>
      </c>
      <c r="X3902" s="1" t="str">
        <f t="shared" si="543"/>
        <v>Thursday</v>
      </c>
      <c r="Y3902" s="2">
        <v>0.4528240740740741</v>
      </c>
      <c r="Z3902" s="2">
        <f t="shared" si="544"/>
        <v>0.45833333333333331</v>
      </c>
      <c r="AA3902">
        <f>1</f>
        <v>1</v>
      </c>
      <c r="AB3902" s="1">
        <v>42789</v>
      </c>
      <c r="AC3902" s="13">
        <f t="shared" si="545"/>
        <v>42767</v>
      </c>
      <c r="AD3902" s="14">
        <f t="shared" si="546"/>
        <v>42789</v>
      </c>
      <c r="AE3902" s="1" t="str">
        <f t="shared" si="547"/>
        <v>Thursday</v>
      </c>
      <c r="AF3902" s="2">
        <v>0.4569212962962963</v>
      </c>
      <c r="AG3902" s="2">
        <f t="shared" si="548"/>
        <v>0.45833333333333331</v>
      </c>
      <c r="AH3902" t="s">
        <v>27</v>
      </c>
    </row>
    <row r="3903" spans="1:34" x14ac:dyDescent="0.2">
      <c r="A3903">
        <v>1328721</v>
      </c>
      <c r="B3903" t="s">
        <v>20</v>
      </c>
      <c r="C3903" t="s">
        <v>28</v>
      </c>
      <c r="D3903" t="s">
        <v>22</v>
      </c>
      <c r="E3903">
        <v>53207</v>
      </c>
      <c r="F3903" t="s">
        <v>23</v>
      </c>
      <c r="G3903" t="s">
        <v>24</v>
      </c>
      <c r="H3903">
        <v>997</v>
      </c>
      <c r="I3903" t="s">
        <v>74</v>
      </c>
      <c r="J3903">
        <f>VLOOKUP(I3903,[1]Key!$A$1:$C$72,2,FALSE)</f>
        <v>43.040154000000001</v>
      </c>
      <c r="K3903">
        <f>VLOOKUP(I3903,[1]Key!$A$1:$C$72,3,FALSE)</f>
        <v>-87.932113000000001</v>
      </c>
      <c r="L3903" t="s">
        <v>82</v>
      </c>
      <c r="M3903">
        <f>VLOOKUP(L3903,[1]Key!$A$1:$C$72,2,FALSE)</f>
        <v>43.026229999999998</v>
      </c>
      <c r="N3903">
        <f>VLOOKUP(L3903,[1]Key!$A$1:$C$72,3,FALSE)</f>
        <v>-87.912809999999993</v>
      </c>
      <c r="O3903">
        <v>11</v>
      </c>
      <c r="P3903">
        <v>0</v>
      </c>
      <c r="Q3903">
        <v>1.7</v>
      </c>
      <c r="R3903">
        <v>1.6</v>
      </c>
      <c r="S3903">
        <v>66</v>
      </c>
      <c r="T3903">
        <f t="shared" si="540"/>
        <v>-1</v>
      </c>
      <c r="U3903" s="1">
        <v>42789</v>
      </c>
      <c r="V3903" s="13">
        <f t="shared" si="541"/>
        <v>42767</v>
      </c>
      <c r="W3903" s="14">
        <f t="shared" si="542"/>
        <v>42789</v>
      </c>
      <c r="X3903" s="1" t="str">
        <f t="shared" si="543"/>
        <v>Thursday</v>
      </c>
      <c r="Y3903" s="2">
        <v>0.49481481481481482</v>
      </c>
      <c r="Z3903" s="2">
        <f t="shared" si="544"/>
        <v>0.5</v>
      </c>
      <c r="AA3903">
        <f>1</f>
        <v>1</v>
      </c>
      <c r="AB3903" s="1">
        <v>42789</v>
      </c>
      <c r="AC3903" s="13">
        <f t="shared" si="545"/>
        <v>42767</v>
      </c>
      <c r="AD3903" s="14">
        <f t="shared" si="546"/>
        <v>42789</v>
      </c>
      <c r="AE3903" s="1" t="str">
        <f t="shared" si="547"/>
        <v>Thursday</v>
      </c>
      <c r="AF3903" s="2">
        <v>0.50208333333333333</v>
      </c>
      <c r="AG3903" s="2">
        <f t="shared" si="548"/>
        <v>0.5</v>
      </c>
      <c r="AH3903" t="s">
        <v>27</v>
      </c>
    </row>
    <row r="3904" spans="1:34" x14ac:dyDescent="0.2">
      <c r="A3904">
        <v>717793</v>
      </c>
      <c r="B3904" t="s">
        <v>20</v>
      </c>
      <c r="C3904" t="s">
        <v>28</v>
      </c>
      <c r="D3904" t="s">
        <v>22</v>
      </c>
      <c r="E3904">
        <v>53202</v>
      </c>
      <c r="F3904" t="s">
        <v>23</v>
      </c>
      <c r="G3904" t="s">
        <v>24</v>
      </c>
      <c r="H3904">
        <v>989</v>
      </c>
      <c r="I3904" t="s">
        <v>32</v>
      </c>
      <c r="J3904">
        <f>VLOOKUP(I3904,[1]Key!$A$1:$C$72,2,FALSE)</f>
        <v>43.038719999999998</v>
      </c>
      <c r="K3904">
        <f>VLOOKUP(I3904,[1]Key!$A$1:$C$72,3,FALSE)</f>
        <v>-87.905339999999995</v>
      </c>
      <c r="L3904" t="s">
        <v>31</v>
      </c>
      <c r="M3904">
        <f>VLOOKUP(L3904,[1]Key!$A$1:$C$72,2,FALSE)</f>
        <v>43.03519</v>
      </c>
      <c r="N3904">
        <f>VLOOKUP(L3904,[1]Key!$A$1:$C$72,3,FALSE)</f>
        <v>-87.907390000000007</v>
      </c>
      <c r="O3904">
        <v>10</v>
      </c>
      <c r="P3904">
        <v>0</v>
      </c>
      <c r="Q3904">
        <v>1.5</v>
      </c>
      <c r="R3904">
        <v>1.4</v>
      </c>
      <c r="S3904">
        <v>60</v>
      </c>
      <c r="T3904">
        <f t="shared" si="540"/>
        <v>-1</v>
      </c>
      <c r="U3904" s="1">
        <v>42789</v>
      </c>
      <c r="V3904" s="13">
        <f t="shared" si="541"/>
        <v>42767</v>
      </c>
      <c r="W3904" s="14">
        <f t="shared" si="542"/>
        <v>42789</v>
      </c>
      <c r="X3904" s="1" t="str">
        <f t="shared" si="543"/>
        <v>Thursday</v>
      </c>
      <c r="Y3904" s="2">
        <v>0.5238194444444445</v>
      </c>
      <c r="Z3904" s="2">
        <f t="shared" si="544"/>
        <v>0.54166666666666663</v>
      </c>
      <c r="AA3904">
        <f>1</f>
        <v>1</v>
      </c>
      <c r="AB3904" s="1">
        <v>42789</v>
      </c>
      <c r="AC3904" s="13">
        <f t="shared" si="545"/>
        <v>42767</v>
      </c>
      <c r="AD3904" s="14">
        <f t="shared" si="546"/>
        <v>42789</v>
      </c>
      <c r="AE3904" s="1" t="str">
        <f t="shared" si="547"/>
        <v>Thursday</v>
      </c>
      <c r="AF3904" s="2">
        <v>0.53063657407407405</v>
      </c>
      <c r="AG3904" s="2">
        <f t="shared" si="548"/>
        <v>0.54166666666666663</v>
      </c>
      <c r="AH3904" t="s">
        <v>27</v>
      </c>
    </row>
    <row r="3905" spans="1:34" x14ac:dyDescent="0.2">
      <c r="A3905">
        <v>1252710</v>
      </c>
      <c r="B3905" t="s">
        <v>20</v>
      </c>
      <c r="C3905" t="s">
        <v>192</v>
      </c>
      <c r="D3905" t="s">
        <v>46</v>
      </c>
      <c r="E3905">
        <v>60032</v>
      </c>
      <c r="F3905" t="s">
        <v>23</v>
      </c>
      <c r="G3905" t="s">
        <v>97</v>
      </c>
      <c r="H3905">
        <v>99</v>
      </c>
      <c r="I3905" t="s">
        <v>63</v>
      </c>
      <c r="J3905">
        <f>VLOOKUP(I3905,[1]Key!$A$1:$C$72,2,FALSE)</f>
        <v>43.078530000000001</v>
      </c>
      <c r="K3905">
        <f>VLOOKUP(I3905,[1]Key!$A$1:$C$72,3,FALSE)</f>
        <v>-87.882620000000003</v>
      </c>
      <c r="L3905" t="s">
        <v>67</v>
      </c>
      <c r="M3905">
        <f>VLOOKUP(L3905,[1]Key!$A$1:$C$72,2,FALSE)</f>
        <v>43.074890000000003</v>
      </c>
      <c r="N3905">
        <f>VLOOKUP(L3905,[1]Key!$A$1:$C$72,3,FALSE)</f>
        <v>-87.882810000000006</v>
      </c>
      <c r="O3905">
        <v>1</v>
      </c>
      <c r="P3905">
        <v>0</v>
      </c>
      <c r="Q3905">
        <v>0.2</v>
      </c>
      <c r="R3905">
        <v>0.1</v>
      </c>
      <c r="S3905">
        <v>6</v>
      </c>
      <c r="T3905">
        <f t="shared" si="540"/>
        <v>-1</v>
      </c>
      <c r="U3905" s="1">
        <v>42789</v>
      </c>
      <c r="V3905" s="13">
        <f t="shared" si="541"/>
        <v>42767</v>
      </c>
      <c r="W3905" s="14">
        <f t="shared" si="542"/>
        <v>42789</v>
      </c>
      <c r="X3905" s="1" t="str">
        <f t="shared" si="543"/>
        <v>Thursday</v>
      </c>
      <c r="Y3905" s="2">
        <v>0.53760416666666666</v>
      </c>
      <c r="Z3905" s="2">
        <f t="shared" si="544"/>
        <v>0.54166666666666663</v>
      </c>
      <c r="AA3905">
        <f>1</f>
        <v>1</v>
      </c>
      <c r="AB3905" s="1">
        <v>42789</v>
      </c>
      <c r="AC3905" s="13">
        <f t="shared" si="545"/>
        <v>42767</v>
      </c>
      <c r="AD3905" s="14">
        <f t="shared" si="546"/>
        <v>42789</v>
      </c>
      <c r="AE3905" s="1" t="str">
        <f t="shared" si="547"/>
        <v>Thursday</v>
      </c>
      <c r="AF3905" s="2">
        <v>0.53880787037037037</v>
      </c>
      <c r="AG3905" s="2">
        <f t="shared" si="548"/>
        <v>0.54166666666666663</v>
      </c>
      <c r="AH3905" t="s">
        <v>27</v>
      </c>
    </row>
    <row r="3906" spans="1:34" x14ac:dyDescent="0.2">
      <c r="A3906">
        <v>1517760</v>
      </c>
      <c r="B3906" t="s">
        <v>20</v>
      </c>
      <c r="C3906" t="s">
        <v>28</v>
      </c>
      <c r="D3906" t="s">
        <v>22</v>
      </c>
      <c r="E3906">
        <v>53212</v>
      </c>
      <c r="F3906" t="s">
        <v>23</v>
      </c>
      <c r="G3906" t="s">
        <v>24</v>
      </c>
      <c r="H3906">
        <v>202</v>
      </c>
      <c r="I3906" t="s">
        <v>32</v>
      </c>
      <c r="J3906">
        <f>VLOOKUP(I3906,[1]Key!$A$1:$C$72,2,FALSE)</f>
        <v>43.038719999999998</v>
      </c>
      <c r="K3906">
        <f>VLOOKUP(I3906,[1]Key!$A$1:$C$72,3,FALSE)</f>
        <v>-87.905339999999995</v>
      </c>
      <c r="L3906" t="s">
        <v>50</v>
      </c>
      <c r="M3906">
        <f>VLOOKUP(L3906,[1]Key!$A$1:$C$72,2,FALSE)</f>
        <v>43.052549999999997</v>
      </c>
      <c r="N3906">
        <f>VLOOKUP(L3906,[1]Key!$A$1:$C$72,3,FALSE)</f>
        <v>-87.909329999999997</v>
      </c>
      <c r="O3906">
        <v>10</v>
      </c>
      <c r="P3906">
        <v>0</v>
      </c>
      <c r="Q3906">
        <v>1.5</v>
      </c>
      <c r="R3906">
        <v>1.4</v>
      </c>
      <c r="S3906">
        <v>60</v>
      </c>
      <c r="T3906">
        <f t="shared" ref="T3906:T3939" si="549">-1</f>
        <v>-1</v>
      </c>
      <c r="U3906" s="1">
        <v>42789</v>
      </c>
      <c r="V3906" s="13">
        <f t="shared" ref="V3906:V3939" si="550">DATE(YEAR(U3906), MONTH(U3906), 1)</f>
        <v>42767</v>
      </c>
      <c r="W3906" s="14">
        <f t="shared" ref="W3906:W3939" si="551">U3906</f>
        <v>42789</v>
      </c>
      <c r="X3906" s="1" t="str">
        <f t="shared" ref="X3906:X3939" si="552">TEXT(W3906,"dddd")</f>
        <v>Thursday</v>
      </c>
      <c r="Y3906" s="2">
        <v>0.7130439814814814</v>
      </c>
      <c r="Z3906" s="2">
        <f t="shared" ref="Z3906:Z3939" si="553">MROUND(Y3906, "1:00")</f>
        <v>0.70833333333333326</v>
      </c>
      <c r="AA3906">
        <f>1</f>
        <v>1</v>
      </c>
      <c r="AB3906" s="1">
        <v>42789</v>
      </c>
      <c r="AC3906" s="13">
        <f t="shared" ref="AC3906:AC3939" si="554">DATE(YEAR(AB3906), MONTH(AB3906), 1)</f>
        <v>42767</v>
      </c>
      <c r="AD3906" s="14">
        <f t="shared" ref="AD3906:AD3939" si="555">AB3906</f>
        <v>42789</v>
      </c>
      <c r="AE3906" s="1" t="str">
        <f t="shared" ref="AE3906:AE3939" si="556">TEXT(AD3906,"dddd")</f>
        <v>Thursday</v>
      </c>
      <c r="AF3906" s="2">
        <v>0.71998842592592593</v>
      </c>
      <c r="AG3906" s="2">
        <f t="shared" ref="AG3906:AG3939" si="557">MROUND(AF3906, "1:00")</f>
        <v>0.70833333333333326</v>
      </c>
      <c r="AH3906" t="s">
        <v>27</v>
      </c>
    </row>
    <row r="3907" spans="1:34" x14ac:dyDescent="0.2">
      <c r="A3907">
        <v>1391757</v>
      </c>
      <c r="B3907" t="s">
        <v>20</v>
      </c>
      <c r="C3907" t="s">
        <v>28</v>
      </c>
      <c r="D3907" t="s">
        <v>22</v>
      </c>
      <c r="E3907">
        <v>53211</v>
      </c>
      <c r="F3907" t="s">
        <v>23</v>
      </c>
      <c r="G3907" t="s">
        <v>24</v>
      </c>
      <c r="H3907">
        <v>5423</v>
      </c>
      <c r="I3907" t="s">
        <v>43</v>
      </c>
      <c r="J3907">
        <f>VLOOKUP(I3907,[1]Key!$A$1:$C$72,2,FALSE)</f>
        <v>43.03886</v>
      </c>
      <c r="K3907">
        <f>VLOOKUP(I3907,[1]Key!$A$1:$C$72,3,FALSE)</f>
        <v>-87.902720000000002</v>
      </c>
      <c r="L3907" t="s">
        <v>36</v>
      </c>
      <c r="M3907">
        <f>VLOOKUP(L3907,[1]Key!$A$1:$C$72,2,FALSE)</f>
        <v>43.038580000000003</v>
      </c>
      <c r="N3907">
        <f>VLOOKUP(L3907,[1]Key!$A$1:$C$72,3,FALSE)</f>
        <v>-87.90934</v>
      </c>
      <c r="O3907">
        <v>3</v>
      </c>
      <c r="P3907">
        <v>0</v>
      </c>
      <c r="Q3907">
        <v>0.5</v>
      </c>
      <c r="R3907">
        <v>0.4</v>
      </c>
      <c r="S3907">
        <v>18</v>
      </c>
      <c r="T3907">
        <f t="shared" si="549"/>
        <v>-1</v>
      </c>
      <c r="U3907" s="1">
        <v>42789</v>
      </c>
      <c r="V3907" s="13">
        <f t="shared" si="550"/>
        <v>42767</v>
      </c>
      <c r="W3907" s="14">
        <f t="shared" si="551"/>
        <v>42789</v>
      </c>
      <c r="X3907" s="1" t="str">
        <f t="shared" si="552"/>
        <v>Thursday</v>
      </c>
      <c r="Y3907" s="2">
        <v>0.75309027777777782</v>
      </c>
      <c r="Z3907" s="2">
        <f t="shared" si="553"/>
        <v>0.75</v>
      </c>
      <c r="AA3907">
        <f>1</f>
        <v>1</v>
      </c>
      <c r="AB3907" s="1">
        <v>42789</v>
      </c>
      <c r="AC3907" s="13">
        <f t="shared" si="554"/>
        <v>42767</v>
      </c>
      <c r="AD3907" s="14">
        <f t="shared" si="555"/>
        <v>42789</v>
      </c>
      <c r="AE3907" s="1" t="str">
        <f t="shared" si="556"/>
        <v>Thursday</v>
      </c>
      <c r="AF3907" s="2">
        <v>0.75525462962962964</v>
      </c>
      <c r="AG3907" s="2">
        <f t="shared" si="557"/>
        <v>0.75</v>
      </c>
      <c r="AH3907" t="s">
        <v>27</v>
      </c>
    </row>
    <row r="3908" spans="1:34" x14ac:dyDescent="0.2">
      <c r="A3908">
        <v>1373301</v>
      </c>
      <c r="B3908" t="s">
        <v>20</v>
      </c>
      <c r="C3908" t="s">
        <v>133</v>
      </c>
      <c r="D3908" t="s">
        <v>22</v>
      </c>
      <c r="E3908">
        <v>53092</v>
      </c>
      <c r="F3908" t="s">
        <v>23</v>
      </c>
      <c r="G3908" t="s">
        <v>24</v>
      </c>
      <c r="H3908">
        <v>11168</v>
      </c>
      <c r="I3908" t="s">
        <v>77</v>
      </c>
      <c r="J3908">
        <f>VLOOKUP(I3908,[1]Key!$A$1:$C$72,2,FALSE)</f>
        <v>43.074655999999997</v>
      </c>
      <c r="K3908">
        <f>VLOOKUP(I3908,[1]Key!$A$1:$C$72,3,FALSE)</f>
        <v>-87.889011999999994</v>
      </c>
      <c r="L3908" t="s">
        <v>78</v>
      </c>
      <c r="M3908">
        <f>VLOOKUP(L3908,[1]Key!$A$1:$C$72,2,FALSE)</f>
        <v>43.060250000000003</v>
      </c>
      <c r="N3908">
        <f>VLOOKUP(L3908,[1]Key!$A$1:$C$72,3,FALSE)</f>
        <v>-87.892169999999993</v>
      </c>
      <c r="O3908">
        <v>6</v>
      </c>
      <c r="P3908">
        <v>0</v>
      </c>
      <c r="Q3908">
        <v>0.9</v>
      </c>
      <c r="R3908">
        <v>0.9</v>
      </c>
      <c r="S3908">
        <v>36</v>
      </c>
      <c r="T3908">
        <f t="shared" si="549"/>
        <v>-1</v>
      </c>
      <c r="U3908" s="1">
        <v>42790</v>
      </c>
      <c r="V3908" s="13">
        <f t="shared" si="550"/>
        <v>42767</v>
      </c>
      <c r="W3908" s="14">
        <f t="shared" si="551"/>
        <v>42790</v>
      </c>
      <c r="X3908" s="1" t="str">
        <f t="shared" si="552"/>
        <v>Friday</v>
      </c>
      <c r="Y3908" s="2">
        <v>8.1296296296296297E-2</v>
      </c>
      <c r="Z3908" s="2">
        <f t="shared" si="553"/>
        <v>8.3333333333333329E-2</v>
      </c>
      <c r="AA3908">
        <f>1</f>
        <v>1</v>
      </c>
      <c r="AB3908" s="1">
        <v>42790</v>
      </c>
      <c r="AC3908" s="13">
        <f t="shared" si="554"/>
        <v>42767</v>
      </c>
      <c r="AD3908" s="14">
        <f t="shared" si="555"/>
        <v>42790</v>
      </c>
      <c r="AE3908" s="1" t="str">
        <f t="shared" si="556"/>
        <v>Friday</v>
      </c>
      <c r="AF3908" s="2">
        <v>8.5740740740740742E-2</v>
      </c>
      <c r="AG3908" s="2">
        <f t="shared" si="557"/>
        <v>8.3333333333333329E-2</v>
      </c>
      <c r="AH3908" t="s">
        <v>27</v>
      </c>
    </row>
    <row r="3909" spans="1:34" x14ac:dyDescent="0.2">
      <c r="A3909">
        <v>1425087</v>
      </c>
      <c r="B3909" t="s">
        <v>20</v>
      </c>
      <c r="C3909" t="s">
        <v>96</v>
      </c>
      <c r="D3909" t="s">
        <v>22</v>
      </c>
      <c r="E3909">
        <v>53212</v>
      </c>
      <c r="F3909" t="s">
        <v>23</v>
      </c>
      <c r="G3909" t="s">
        <v>24</v>
      </c>
      <c r="H3909">
        <v>5435</v>
      </c>
      <c r="I3909" t="s">
        <v>39</v>
      </c>
      <c r="J3909">
        <f>VLOOKUP(I3909,[1]Key!$A$1:$C$72,2,FALSE)</f>
        <v>43.03913</v>
      </c>
      <c r="K3909">
        <f>VLOOKUP(I3909,[1]Key!$A$1:$C$72,3,FALSE)</f>
        <v>-87.916150000000002</v>
      </c>
      <c r="L3909" t="s">
        <v>81</v>
      </c>
      <c r="M3909">
        <f>VLOOKUP(L3909,[1]Key!$A$1:$C$72,2,FALSE)</f>
        <v>43.06033</v>
      </c>
      <c r="N3909">
        <f>VLOOKUP(L3909,[1]Key!$A$1:$C$72,3,FALSE)</f>
        <v>-87.89546</v>
      </c>
      <c r="O3909">
        <v>13</v>
      </c>
      <c r="P3909">
        <v>0</v>
      </c>
      <c r="Q3909">
        <v>2</v>
      </c>
      <c r="R3909">
        <v>1.9</v>
      </c>
      <c r="S3909">
        <v>78</v>
      </c>
      <c r="T3909">
        <f t="shared" si="549"/>
        <v>-1</v>
      </c>
      <c r="U3909" s="1">
        <v>42790</v>
      </c>
      <c r="V3909" s="13">
        <f t="shared" si="550"/>
        <v>42767</v>
      </c>
      <c r="W3909" s="14">
        <f t="shared" si="551"/>
        <v>42790</v>
      </c>
      <c r="X3909" s="1" t="str">
        <f t="shared" si="552"/>
        <v>Friday</v>
      </c>
      <c r="Y3909" s="2">
        <v>0.98184027777777771</v>
      </c>
      <c r="Z3909" s="2">
        <f t="shared" si="553"/>
        <v>1</v>
      </c>
      <c r="AA3909">
        <f>1</f>
        <v>1</v>
      </c>
      <c r="AB3909" s="1">
        <v>42790</v>
      </c>
      <c r="AC3909" s="13">
        <f t="shared" si="554"/>
        <v>42767</v>
      </c>
      <c r="AD3909" s="14">
        <f t="shared" si="555"/>
        <v>42790</v>
      </c>
      <c r="AE3909" s="1" t="str">
        <f t="shared" si="556"/>
        <v>Friday</v>
      </c>
      <c r="AF3909" s="2">
        <v>0.99096064814814822</v>
      </c>
      <c r="AG3909" s="2">
        <f t="shared" si="557"/>
        <v>1</v>
      </c>
      <c r="AH3909" t="s">
        <v>27</v>
      </c>
    </row>
    <row r="3910" spans="1:34" x14ac:dyDescent="0.2">
      <c r="A3910">
        <v>1172552</v>
      </c>
      <c r="B3910" t="s">
        <v>20</v>
      </c>
      <c r="C3910" t="s">
        <v>164</v>
      </c>
      <c r="D3910" t="s">
        <v>165</v>
      </c>
      <c r="E3910">
        <v>60047</v>
      </c>
      <c r="F3910" t="s">
        <v>23</v>
      </c>
      <c r="G3910" t="s">
        <v>97</v>
      </c>
      <c r="H3910">
        <v>99</v>
      </c>
      <c r="I3910" t="s">
        <v>63</v>
      </c>
      <c r="J3910">
        <f>VLOOKUP(I3910,[1]Key!$A$1:$C$72,2,FALSE)</f>
        <v>43.078530000000001</v>
      </c>
      <c r="K3910">
        <f>VLOOKUP(I3910,[1]Key!$A$1:$C$72,3,FALSE)</f>
        <v>-87.882620000000003</v>
      </c>
      <c r="L3910" t="s">
        <v>63</v>
      </c>
      <c r="M3910">
        <f>VLOOKUP(L3910,[1]Key!$A$1:$C$72,2,FALSE)</f>
        <v>43.078530000000001</v>
      </c>
      <c r="N3910">
        <f>VLOOKUP(L3910,[1]Key!$A$1:$C$72,3,FALSE)</f>
        <v>-87.882620000000003</v>
      </c>
      <c r="O3910">
        <v>46</v>
      </c>
      <c r="P3910">
        <v>0</v>
      </c>
      <c r="Q3910">
        <v>6.9</v>
      </c>
      <c r="R3910">
        <v>6.6</v>
      </c>
      <c r="S3910">
        <v>276</v>
      </c>
      <c r="T3910">
        <f t="shared" si="549"/>
        <v>-1</v>
      </c>
      <c r="U3910" s="1">
        <v>42791</v>
      </c>
      <c r="V3910" s="13">
        <f t="shared" si="550"/>
        <v>42767</v>
      </c>
      <c r="W3910" s="14">
        <f t="shared" si="551"/>
        <v>42791</v>
      </c>
      <c r="X3910" s="1" t="str">
        <f t="shared" si="552"/>
        <v>Saturday</v>
      </c>
      <c r="Y3910" s="2">
        <v>0.43005787037037035</v>
      </c>
      <c r="Z3910" s="2">
        <f t="shared" si="553"/>
        <v>0.41666666666666663</v>
      </c>
      <c r="AA3910">
        <f>1</f>
        <v>1</v>
      </c>
      <c r="AB3910" s="1">
        <v>42791</v>
      </c>
      <c r="AC3910" s="13">
        <f t="shared" si="554"/>
        <v>42767</v>
      </c>
      <c r="AD3910" s="14">
        <f t="shared" si="555"/>
        <v>42791</v>
      </c>
      <c r="AE3910" s="1" t="str">
        <f t="shared" si="556"/>
        <v>Saturday</v>
      </c>
      <c r="AF3910" s="2">
        <v>0.46231481481481485</v>
      </c>
      <c r="AG3910" s="2">
        <f t="shared" si="557"/>
        <v>0.45833333333333331</v>
      </c>
      <c r="AH3910" t="s">
        <v>35</v>
      </c>
    </row>
    <row r="3911" spans="1:34" x14ac:dyDescent="0.2">
      <c r="A3911">
        <v>550946</v>
      </c>
      <c r="B3911" t="s">
        <v>20</v>
      </c>
      <c r="C3911" t="s">
        <v>28</v>
      </c>
      <c r="D3911" t="s">
        <v>22</v>
      </c>
      <c r="E3911">
        <v>53202</v>
      </c>
      <c r="F3911" t="s">
        <v>23</v>
      </c>
      <c r="G3911" t="s">
        <v>24</v>
      </c>
      <c r="H3911">
        <v>175</v>
      </c>
      <c r="I3911" t="s">
        <v>32</v>
      </c>
      <c r="J3911">
        <f>VLOOKUP(I3911,[1]Key!$A$1:$C$72,2,FALSE)</f>
        <v>43.038719999999998</v>
      </c>
      <c r="K3911">
        <f>VLOOKUP(I3911,[1]Key!$A$1:$C$72,3,FALSE)</f>
        <v>-87.905339999999995</v>
      </c>
      <c r="L3911" t="s">
        <v>31</v>
      </c>
      <c r="M3911">
        <f>VLOOKUP(L3911,[1]Key!$A$1:$C$72,2,FALSE)</f>
        <v>43.03519</v>
      </c>
      <c r="N3911">
        <f>VLOOKUP(L3911,[1]Key!$A$1:$C$72,3,FALSE)</f>
        <v>-87.907390000000007</v>
      </c>
      <c r="O3911">
        <v>3</v>
      </c>
      <c r="P3911">
        <v>0</v>
      </c>
      <c r="Q3911">
        <v>0.5</v>
      </c>
      <c r="R3911">
        <v>0.4</v>
      </c>
      <c r="S3911">
        <v>18</v>
      </c>
      <c r="T3911">
        <f t="shared" si="549"/>
        <v>-1</v>
      </c>
      <c r="U3911" s="1">
        <v>42791</v>
      </c>
      <c r="V3911" s="13">
        <f t="shared" si="550"/>
        <v>42767</v>
      </c>
      <c r="W3911" s="14">
        <f t="shared" si="551"/>
        <v>42791</v>
      </c>
      <c r="X3911" s="1" t="str">
        <f t="shared" si="552"/>
        <v>Saturday</v>
      </c>
      <c r="Y3911" s="2">
        <v>0.54251157407407413</v>
      </c>
      <c r="Z3911" s="2">
        <f t="shared" si="553"/>
        <v>0.54166666666666663</v>
      </c>
      <c r="AA3911">
        <f>1</f>
        <v>1</v>
      </c>
      <c r="AB3911" s="1">
        <v>42791</v>
      </c>
      <c r="AC3911" s="13">
        <f t="shared" si="554"/>
        <v>42767</v>
      </c>
      <c r="AD3911" s="14">
        <f t="shared" si="555"/>
        <v>42791</v>
      </c>
      <c r="AE3911" s="1" t="str">
        <f t="shared" si="556"/>
        <v>Saturday</v>
      </c>
      <c r="AF3911" s="2">
        <v>0.54484953703703709</v>
      </c>
      <c r="AG3911" s="2">
        <f t="shared" si="557"/>
        <v>0.54166666666666663</v>
      </c>
      <c r="AH3911" t="s">
        <v>27</v>
      </c>
    </row>
    <row r="3912" spans="1:34" x14ac:dyDescent="0.2">
      <c r="A3912">
        <v>1254528</v>
      </c>
      <c r="B3912" t="s">
        <v>20</v>
      </c>
      <c r="C3912" t="s">
        <v>196</v>
      </c>
      <c r="D3912" t="s">
        <v>22</v>
      </c>
      <c r="E3912">
        <v>53095</v>
      </c>
      <c r="F3912" t="s">
        <v>23</v>
      </c>
      <c r="G3912" t="s">
        <v>97</v>
      </c>
      <c r="H3912">
        <v>5496</v>
      </c>
      <c r="I3912" t="s">
        <v>78</v>
      </c>
      <c r="J3912">
        <f>VLOOKUP(I3912,[1]Key!$A$1:$C$72,2,FALSE)</f>
        <v>43.060250000000003</v>
      </c>
      <c r="K3912">
        <f>VLOOKUP(I3912,[1]Key!$A$1:$C$72,3,FALSE)</f>
        <v>-87.892169999999993</v>
      </c>
      <c r="L3912" t="s">
        <v>61</v>
      </c>
      <c r="M3912">
        <f>VLOOKUP(L3912,[1]Key!$A$1:$C$72,2,FALSE)</f>
        <v>43.058619999999998</v>
      </c>
      <c r="N3912">
        <f>VLOOKUP(L3912,[1]Key!$A$1:$C$72,3,FALSE)</f>
        <v>-87.885319999999993</v>
      </c>
      <c r="O3912">
        <v>3</v>
      </c>
      <c r="P3912">
        <v>0</v>
      </c>
      <c r="Q3912">
        <v>0.5</v>
      </c>
      <c r="R3912">
        <v>0.4</v>
      </c>
      <c r="S3912">
        <v>18</v>
      </c>
      <c r="T3912">
        <f t="shared" si="549"/>
        <v>-1</v>
      </c>
      <c r="U3912" s="1">
        <v>42791</v>
      </c>
      <c r="V3912" s="13">
        <f t="shared" si="550"/>
        <v>42767</v>
      </c>
      <c r="W3912" s="14">
        <f t="shared" si="551"/>
        <v>42791</v>
      </c>
      <c r="X3912" s="1" t="str">
        <f t="shared" si="552"/>
        <v>Saturday</v>
      </c>
      <c r="Y3912" s="2">
        <v>0.65858796296296296</v>
      </c>
      <c r="Z3912" s="2">
        <f t="shared" si="553"/>
        <v>0.66666666666666663</v>
      </c>
      <c r="AA3912">
        <f>1</f>
        <v>1</v>
      </c>
      <c r="AB3912" s="1">
        <v>42791</v>
      </c>
      <c r="AC3912" s="13">
        <f t="shared" si="554"/>
        <v>42767</v>
      </c>
      <c r="AD3912" s="14">
        <f t="shared" si="555"/>
        <v>42791</v>
      </c>
      <c r="AE3912" s="1" t="str">
        <f t="shared" si="556"/>
        <v>Saturday</v>
      </c>
      <c r="AF3912" s="2">
        <v>0.66098379629629633</v>
      </c>
      <c r="AG3912" s="2">
        <f t="shared" si="557"/>
        <v>0.66666666666666663</v>
      </c>
      <c r="AH3912" t="s">
        <v>27</v>
      </c>
    </row>
    <row r="3913" spans="1:34" x14ac:dyDescent="0.2">
      <c r="A3913">
        <v>1248799</v>
      </c>
      <c r="B3913" t="s">
        <v>20</v>
      </c>
      <c r="C3913" t="s">
        <v>109</v>
      </c>
      <c r="D3913" t="s">
        <v>22</v>
      </c>
      <c r="E3913">
        <v>53405</v>
      </c>
      <c r="F3913" t="s">
        <v>23</v>
      </c>
      <c r="G3913" t="s">
        <v>97</v>
      </c>
      <c r="H3913">
        <v>46</v>
      </c>
      <c r="I3913" t="s">
        <v>63</v>
      </c>
      <c r="J3913">
        <f>VLOOKUP(I3913,[1]Key!$A$1:$C$72,2,FALSE)</f>
        <v>43.078530000000001</v>
      </c>
      <c r="K3913">
        <f>VLOOKUP(I3913,[1]Key!$A$1:$C$72,3,FALSE)</f>
        <v>-87.882620000000003</v>
      </c>
      <c r="L3913" t="s">
        <v>77</v>
      </c>
      <c r="M3913">
        <f>VLOOKUP(L3913,[1]Key!$A$1:$C$72,2,FALSE)</f>
        <v>43.074655999999997</v>
      </c>
      <c r="N3913">
        <f>VLOOKUP(L3913,[1]Key!$A$1:$C$72,3,FALSE)</f>
        <v>-87.889011999999994</v>
      </c>
      <c r="O3913">
        <v>5</v>
      </c>
      <c r="P3913">
        <v>0</v>
      </c>
      <c r="Q3913">
        <v>0.8</v>
      </c>
      <c r="R3913">
        <v>0.7</v>
      </c>
      <c r="S3913">
        <v>30</v>
      </c>
      <c r="T3913">
        <f t="shared" si="549"/>
        <v>-1</v>
      </c>
      <c r="U3913" s="1">
        <v>42792</v>
      </c>
      <c r="V3913" s="13">
        <f t="shared" si="550"/>
        <v>42767</v>
      </c>
      <c r="W3913" s="14">
        <f t="shared" si="551"/>
        <v>42792</v>
      </c>
      <c r="X3913" s="1" t="str">
        <f t="shared" si="552"/>
        <v>Sunday</v>
      </c>
      <c r="Y3913" s="2">
        <v>0.4435648148148148</v>
      </c>
      <c r="Z3913" s="2">
        <f t="shared" si="553"/>
        <v>0.45833333333333331</v>
      </c>
      <c r="AA3913">
        <f>1</f>
        <v>1</v>
      </c>
      <c r="AB3913" s="1">
        <v>42792</v>
      </c>
      <c r="AC3913" s="13">
        <f t="shared" si="554"/>
        <v>42767</v>
      </c>
      <c r="AD3913" s="14">
        <f t="shared" si="555"/>
        <v>42792</v>
      </c>
      <c r="AE3913" s="1" t="str">
        <f t="shared" si="556"/>
        <v>Sunday</v>
      </c>
      <c r="AF3913" s="2">
        <v>0.44716435185185183</v>
      </c>
      <c r="AG3913" s="2">
        <f t="shared" si="557"/>
        <v>0.45833333333333331</v>
      </c>
      <c r="AH3913" t="s">
        <v>27</v>
      </c>
    </row>
    <row r="3914" spans="1:34" x14ac:dyDescent="0.2">
      <c r="A3914">
        <v>1382412</v>
      </c>
      <c r="B3914" t="s">
        <v>20</v>
      </c>
      <c r="C3914" t="s">
        <v>175</v>
      </c>
      <c r="D3914" t="s">
        <v>22</v>
      </c>
      <c r="E3914">
        <v>53150</v>
      </c>
      <c r="F3914" t="s">
        <v>23</v>
      </c>
      <c r="G3914" t="s">
        <v>24</v>
      </c>
      <c r="H3914">
        <v>11168</v>
      </c>
      <c r="I3914" t="s">
        <v>78</v>
      </c>
      <c r="J3914">
        <f>VLOOKUP(I3914,[1]Key!$A$1:$C$72,2,FALSE)</f>
        <v>43.060250000000003</v>
      </c>
      <c r="K3914">
        <f>VLOOKUP(I3914,[1]Key!$A$1:$C$72,3,FALSE)</f>
        <v>-87.892169999999993</v>
      </c>
      <c r="L3914" t="s">
        <v>61</v>
      </c>
      <c r="M3914">
        <f>VLOOKUP(L3914,[1]Key!$A$1:$C$72,2,FALSE)</f>
        <v>43.058619999999998</v>
      </c>
      <c r="N3914">
        <f>VLOOKUP(L3914,[1]Key!$A$1:$C$72,3,FALSE)</f>
        <v>-87.885319999999993</v>
      </c>
      <c r="O3914">
        <v>4</v>
      </c>
      <c r="P3914">
        <v>0</v>
      </c>
      <c r="Q3914">
        <v>0.6</v>
      </c>
      <c r="R3914">
        <v>0.6</v>
      </c>
      <c r="S3914">
        <v>24</v>
      </c>
      <c r="T3914">
        <f t="shared" si="549"/>
        <v>-1</v>
      </c>
      <c r="U3914" s="1">
        <v>42792</v>
      </c>
      <c r="V3914" s="13">
        <f t="shared" si="550"/>
        <v>42767</v>
      </c>
      <c r="W3914" s="14">
        <f t="shared" si="551"/>
        <v>42792</v>
      </c>
      <c r="X3914" s="1" t="str">
        <f t="shared" si="552"/>
        <v>Sunday</v>
      </c>
      <c r="Y3914" s="2">
        <v>0.57277777777777772</v>
      </c>
      <c r="Z3914" s="2">
        <f t="shared" si="553"/>
        <v>0.58333333333333326</v>
      </c>
      <c r="AA3914">
        <f>1</f>
        <v>1</v>
      </c>
      <c r="AB3914" s="1">
        <v>42792</v>
      </c>
      <c r="AC3914" s="13">
        <f t="shared" si="554"/>
        <v>42767</v>
      </c>
      <c r="AD3914" s="14">
        <f t="shared" si="555"/>
        <v>42792</v>
      </c>
      <c r="AE3914" s="1" t="str">
        <f t="shared" si="556"/>
        <v>Sunday</v>
      </c>
      <c r="AF3914" s="2">
        <v>0.57510416666666664</v>
      </c>
      <c r="AG3914" s="2">
        <f t="shared" si="557"/>
        <v>0.58333333333333326</v>
      </c>
      <c r="AH3914" t="s">
        <v>27</v>
      </c>
    </row>
    <row r="3915" spans="1:34" x14ac:dyDescent="0.2">
      <c r="A3915">
        <v>1393921</v>
      </c>
      <c r="B3915" t="s">
        <v>20</v>
      </c>
      <c r="C3915" t="s">
        <v>28</v>
      </c>
      <c r="D3915" t="s">
        <v>22</v>
      </c>
      <c r="E3915">
        <v>53217</v>
      </c>
      <c r="F3915" t="s">
        <v>23</v>
      </c>
      <c r="G3915" t="s">
        <v>108</v>
      </c>
      <c r="H3915">
        <v>5569</v>
      </c>
      <c r="I3915" t="s">
        <v>30</v>
      </c>
      <c r="J3915">
        <f>VLOOKUP(I3915,[1]Key!$A$1:$C$72,2,FALSE)</f>
        <v>43.05847</v>
      </c>
      <c r="K3915">
        <f>VLOOKUP(I3915,[1]Key!$A$1:$C$72,3,FALSE)</f>
        <v>-87.898079999999993</v>
      </c>
      <c r="L3915" t="s">
        <v>29</v>
      </c>
      <c r="M3915">
        <f>VLOOKUP(L3915,[1]Key!$A$1:$C$72,2,FALSE)</f>
        <v>43.042490000000001</v>
      </c>
      <c r="N3915">
        <f>VLOOKUP(L3915,[1]Key!$A$1:$C$72,3,FALSE)</f>
        <v>-87.909959999999998</v>
      </c>
      <c r="O3915">
        <v>11</v>
      </c>
      <c r="P3915">
        <v>2</v>
      </c>
      <c r="Q3915">
        <v>1.7</v>
      </c>
      <c r="R3915">
        <v>1.6</v>
      </c>
      <c r="S3915">
        <v>66</v>
      </c>
      <c r="T3915">
        <f t="shared" si="549"/>
        <v>-1</v>
      </c>
      <c r="U3915" s="1">
        <v>42792</v>
      </c>
      <c r="V3915" s="13">
        <f t="shared" si="550"/>
        <v>42767</v>
      </c>
      <c r="W3915" s="14">
        <f t="shared" si="551"/>
        <v>42792</v>
      </c>
      <c r="X3915" s="1" t="str">
        <f t="shared" si="552"/>
        <v>Sunday</v>
      </c>
      <c r="Y3915" s="2">
        <v>0.61958333333333326</v>
      </c>
      <c r="Z3915" s="2">
        <f t="shared" si="553"/>
        <v>0.625</v>
      </c>
      <c r="AA3915">
        <f>1</f>
        <v>1</v>
      </c>
      <c r="AB3915" s="1">
        <v>42792</v>
      </c>
      <c r="AC3915" s="13">
        <f t="shared" si="554"/>
        <v>42767</v>
      </c>
      <c r="AD3915" s="14">
        <f t="shared" si="555"/>
        <v>42792</v>
      </c>
      <c r="AE3915" s="1" t="str">
        <f t="shared" si="556"/>
        <v>Sunday</v>
      </c>
      <c r="AF3915" s="2">
        <v>0.62745370370370368</v>
      </c>
      <c r="AG3915" s="2">
        <f t="shared" si="557"/>
        <v>0.625</v>
      </c>
      <c r="AH3915" t="s">
        <v>27</v>
      </c>
    </row>
    <row r="3916" spans="1:34" x14ac:dyDescent="0.2">
      <c r="A3916">
        <v>1370752</v>
      </c>
      <c r="B3916" t="s">
        <v>20</v>
      </c>
      <c r="C3916" t="s">
        <v>117</v>
      </c>
      <c r="D3916" t="s">
        <v>22</v>
      </c>
      <c r="E3916">
        <v>53105</v>
      </c>
      <c r="F3916" t="s">
        <v>23</v>
      </c>
      <c r="G3916" t="s">
        <v>24</v>
      </c>
      <c r="H3916">
        <v>144</v>
      </c>
      <c r="I3916" t="s">
        <v>65</v>
      </c>
      <c r="J3916">
        <f>VLOOKUP(I3916,[1]Key!$A$1:$C$72,2,FALSE)</f>
        <v>43.060786</v>
      </c>
      <c r="K3916">
        <f>VLOOKUP(I3916,[1]Key!$A$1:$C$72,3,FALSE)</f>
        <v>-87.883825999999999</v>
      </c>
      <c r="L3916" t="s">
        <v>62</v>
      </c>
      <c r="M3916">
        <f>VLOOKUP(L3916,[1]Key!$A$1:$C$72,2,FALSE)</f>
        <v>43.058010000000003</v>
      </c>
      <c r="N3916">
        <f>VLOOKUP(L3916,[1]Key!$A$1:$C$72,3,FALSE)</f>
        <v>-87.877300000000005</v>
      </c>
      <c r="O3916">
        <v>4</v>
      </c>
      <c r="P3916">
        <v>0</v>
      </c>
      <c r="Q3916">
        <v>0.6</v>
      </c>
      <c r="R3916">
        <v>0.6</v>
      </c>
      <c r="S3916">
        <v>24</v>
      </c>
      <c r="T3916">
        <f t="shared" si="549"/>
        <v>-1</v>
      </c>
      <c r="U3916" s="1">
        <v>42792</v>
      </c>
      <c r="V3916" s="13">
        <f t="shared" si="550"/>
        <v>42767</v>
      </c>
      <c r="W3916" s="14">
        <f t="shared" si="551"/>
        <v>42792</v>
      </c>
      <c r="X3916" s="1" t="str">
        <f t="shared" si="552"/>
        <v>Sunday</v>
      </c>
      <c r="Y3916" s="2">
        <v>0.67077546296296298</v>
      </c>
      <c r="Z3916" s="2">
        <f t="shared" si="553"/>
        <v>0.66666666666666663</v>
      </c>
      <c r="AA3916">
        <f>1</f>
        <v>1</v>
      </c>
      <c r="AB3916" s="1">
        <v>42792</v>
      </c>
      <c r="AC3916" s="13">
        <f t="shared" si="554"/>
        <v>42767</v>
      </c>
      <c r="AD3916" s="14">
        <f t="shared" si="555"/>
        <v>42792</v>
      </c>
      <c r="AE3916" s="1" t="str">
        <f t="shared" si="556"/>
        <v>Sunday</v>
      </c>
      <c r="AF3916" s="2">
        <v>0.67336805555555557</v>
      </c>
      <c r="AG3916" s="2">
        <f t="shared" si="557"/>
        <v>0.66666666666666663</v>
      </c>
      <c r="AH3916" t="s">
        <v>27</v>
      </c>
    </row>
    <row r="3917" spans="1:34" x14ac:dyDescent="0.2">
      <c r="A3917">
        <v>934760</v>
      </c>
      <c r="B3917" t="s">
        <v>20</v>
      </c>
      <c r="C3917" t="s">
        <v>198</v>
      </c>
      <c r="D3917" t="s">
        <v>179</v>
      </c>
      <c r="E3917">
        <v>55330</v>
      </c>
      <c r="F3917" t="s">
        <v>23</v>
      </c>
      <c r="G3917" t="s">
        <v>24</v>
      </c>
      <c r="H3917">
        <v>11</v>
      </c>
      <c r="I3917" t="s">
        <v>63</v>
      </c>
      <c r="J3917">
        <f>VLOOKUP(I3917,[1]Key!$A$1:$C$72,2,FALSE)</f>
        <v>43.078530000000001</v>
      </c>
      <c r="K3917">
        <f>VLOOKUP(I3917,[1]Key!$A$1:$C$72,3,FALSE)</f>
        <v>-87.882620000000003</v>
      </c>
      <c r="L3917" t="s">
        <v>61</v>
      </c>
      <c r="M3917">
        <f>VLOOKUP(L3917,[1]Key!$A$1:$C$72,2,FALSE)</f>
        <v>43.058619999999998</v>
      </c>
      <c r="N3917">
        <f>VLOOKUP(L3917,[1]Key!$A$1:$C$72,3,FALSE)</f>
        <v>-87.885319999999993</v>
      </c>
      <c r="O3917">
        <v>13</v>
      </c>
      <c r="P3917">
        <v>0</v>
      </c>
      <c r="Q3917">
        <v>2</v>
      </c>
      <c r="R3917">
        <v>1.9</v>
      </c>
      <c r="S3917">
        <v>78</v>
      </c>
      <c r="T3917">
        <f t="shared" si="549"/>
        <v>-1</v>
      </c>
      <c r="U3917" s="1">
        <v>42792</v>
      </c>
      <c r="V3917" s="13">
        <f t="shared" si="550"/>
        <v>42767</v>
      </c>
      <c r="W3917" s="14">
        <f t="shared" si="551"/>
        <v>42792</v>
      </c>
      <c r="X3917" s="1" t="str">
        <f t="shared" si="552"/>
        <v>Sunday</v>
      </c>
      <c r="Y3917" s="2">
        <v>0.73499999999999999</v>
      </c>
      <c r="Z3917" s="2">
        <f t="shared" si="553"/>
        <v>0.75</v>
      </c>
      <c r="AA3917">
        <f>1</f>
        <v>1</v>
      </c>
      <c r="AB3917" s="1">
        <v>42792</v>
      </c>
      <c r="AC3917" s="13">
        <f t="shared" si="554"/>
        <v>42767</v>
      </c>
      <c r="AD3917" s="14">
        <f t="shared" si="555"/>
        <v>42792</v>
      </c>
      <c r="AE3917" s="1" t="str">
        <f t="shared" si="556"/>
        <v>Sunday</v>
      </c>
      <c r="AF3917" s="2">
        <v>0.74414351851851857</v>
      </c>
      <c r="AG3917" s="2">
        <f t="shared" si="557"/>
        <v>0.75</v>
      </c>
      <c r="AH3917" t="s">
        <v>27</v>
      </c>
    </row>
    <row r="3918" spans="1:34" x14ac:dyDescent="0.2">
      <c r="A3918">
        <v>1407702</v>
      </c>
      <c r="B3918" t="s">
        <v>20</v>
      </c>
      <c r="C3918" t="s">
        <v>28</v>
      </c>
      <c r="D3918" t="s">
        <v>22</v>
      </c>
      <c r="E3918">
        <v>53202</v>
      </c>
      <c r="F3918" t="s">
        <v>23</v>
      </c>
      <c r="G3918" t="s">
        <v>24</v>
      </c>
      <c r="H3918">
        <v>11113</v>
      </c>
      <c r="I3918" t="s">
        <v>77</v>
      </c>
      <c r="J3918">
        <f>VLOOKUP(I3918,[1]Key!$A$1:$C$72,2,FALSE)</f>
        <v>43.074655999999997</v>
      </c>
      <c r="K3918">
        <f>VLOOKUP(I3918,[1]Key!$A$1:$C$72,3,FALSE)</f>
        <v>-87.889011999999994</v>
      </c>
      <c r="L3918" t="s">
        <v>87</v>
      </c>
      <c r="M3918">
        <f>VLOOKUP(L3918,[1]Key!$A$1:$C$72,2,FALSE)</f>
        <v>43.077359999999999</v>
      </c>
      <c r="N3918">
        <f>VLOOKUP(L3918,[1]Key!$A$1:$C$72,3,FALSE)</f>
        <v>-87.880769999999998</v>
      </c>
      <c r="O3918">
        <v>4</v>
      </c>
      <c r="P3918">
        <v>0</v>
      </c>
      <c r="Q3918">
        <v>0.6</v>
      </c>
      <c r="R3918">
        <v>0.6</v>
      </c>
      <c r="S3918">
        <v>24</v>
      </c>
      <c r="T3918">
        <f t="shared" si="549"/>
        <v>-1</v>
      </c>
      <c r="U3918" s="1">
        <v>42792</v>
      </c>
      <c r="V3918" s="13">
        <f t="shared" si="550"/>
        <v>42767</v>
      </c>
      <c r="W3918" s="14">
        <f t="shared" si="551"/>
        <v>42792</v>
      </c>
      <c r="X3918" s="1" t="str">
        <f t="shared" si="552"/>
        <v>Sunday</v>
      </c>
      <c r="Y3918" s="2">
        <v>0.79100694444444442</v>
      </c>
      <c r="Z3918" s="2">
        <f t="shared" si="553"/>
        <v>0.79166666666666663</v>
      </c>
      <c r="AA3918">
        <f>1</f>
        <v>1</v>
      </c>
      <c r="AB3918" s="1">
        <v>42792</v>
      </c>
      <c r="AC3918" s="13">
        <f t="shared" si="554"/>
        <v>42767</v>
      </c>
      <c r="AD3918" s="14">
        <f t="shared" si="555"/>
        <v>42792</v>
      </c>
      <c r="AE3918" s="1" t="str">
        <f t="shared" si="556"/>
        <v>Sunday</v>
      </c>
      <c r="AF3918" s="2">
        <v>0.79409722222222223</v>
      </c>
      <c r="AG3918" s="2">
        <f t="shared" si="557"/>
        <v>0.79166666666666663</v>
      </c>
      <c r="AH3918" t="s">
        <v>27</v>
      </c>
    </row>
    <row r="3919" spans="1:34" x14ac:dyDescent="0.2">
      <c r="A3919">
        <v>1344495</v>
      </c>
      <c r="B3919" t="s">
        <v>20</v>
      </c>
      <c r="C3919" t="s">
        <v>112</v>
      </c>
      <c r="D3919" t="s">
        <v>22</v>
      </c>
      <c r="E3919">
        <v>53144</v>
      </c>
      <c r="F3919" t="s">
        <v>23</v>
      </c>
      <c r="G3919" t="s">
        <v>24</v>
      </c>
      <c r="H3919">
        <v>354</v>
      </c>
      <c r="I3919" t="s">
        <v>76</v>
      </c>
      <c r="J3919">
        <f>VLOOKUP(I3919,[1]Key!$A$1:$C$72,2,FALSE)</f>
        <v>43.063749000000001</v>
      </c>
      <c r="K3919">
        <f>VLOOKUP(I3919,[1]Key!$A$1:$C$72,3,FALSE)</f>
        <v>-87.887962999999999</v>
      </c>
      <c r="L3919" t="s">
        <v>78</v>
      </c>
      <c r="M3919">
        <f>VLOOKUP(L3919,[1]Key!$A$1:$C$72,2,FALSE)</f>
        <v>43.060250000000003</v>
      </c>
      <c r="N3919">
        <f>VLOOKUP(L3919,[1]Key!$A$1:$C$72,3,FALSE)</f>
        <v>-87.892169999999993</v>
      </c>
      <c r="O3919">
        <v>3</v>
      </c>
      <c r="P3919">
        <v>0</v>
      </c>
      <c r="Q3919">
        <v>0.5</v>
      </c>
      <c r="R3919">
        <v>0.4</v>
      </c>
      <c r="S3919">
        <v>18</v>
      </c>
      <c r="T3919">
        <f t="shared" si="549"/>
        <v>-1</v>
      </c>
      <c r="U3919" s="1">
        <v>42792</v>
      </c>
      <c r="V3919" s="13">
        <f t="shared" si="550"/>
        <v>42767</v>
      </c>
      <c r="W3919" s="14">
        <f t="shared" si="551"/>
        <v>42792</v>
      </c>
      <c r="X3919" s="1" t="str">
        <f t="shared" si="552"/>
        <v>Sunday</v>
      </c>
      <c r="Y3919" s="2">
        <v>0.92057870370370365</v>
      </c>
      <c r="Z3919" s="2">
        <f t="shared" si="553"/>
        <v>0.91666666666666663</v>
      </c>
      <c r="AA3919">
        <f>1</f>
        <v>1</v>
      </c>
      <c r="AB3919" s="1">
        <v>42792</v>
      </c>
      <c r="AC3919" s="13">
        <f t="shared" si="554"/>
        <v>42767</v>
      </c>
      <c r="AD3919" s="14">
        <f t="shared" si="555"/>
        <v>42792</v>
      </c>
      <c r="AE3919" s="1" t="str">
        <f t="shared" si="556"/>
        <v>Sunday</v>
      </c>
      <c r="AF3919" s="2">
        <v>0.92265046296296294</v>
      </c>
      <c r="AG3919" s="2">
        <f t="shared" si="557"/>
        <v>0.91666666666666663</v>
      </c>
      <c r="AH3919" t="s">
        <v>27</v>
      </c>
    </row>
    <row r="3920" spans="1:34" x14ac:dyDescent="0.2">
      <c r="A3920">
        <v>1201980</v>
      </c>
      <c r="B3920" t="s">
        <v>20</v>
      </c>
      <c r="C3920" t="s">
        <v>106</v>
      </c>
      <c r="D3920" t="s">
        <v>22</v>
      </c>
      <c r="E3920">
        <v>53121</v>
      </c>
      <c r="F3920" t="s">
        <v>23</v>
      </c>
      <c r="G3920" t="s">
        <v>24</v>
      </c>
      <c r="H3920">
        <v>5489</v>
      </c>
      <c r="I3920" t="s">
        <v>93</v>
      </c>
      <c r="J3920">
        <f>VLOOKUP(I3920,[1]Key!$A$1:$C$72,2,FALSE)</f>
        <v>43.069021999999997</v>
      </c>
      <c r="K3920">
        <f>VLOOKUP(I3920,[1]Key!$A$1:$C$72,3,FALSE)</f>
        <v>-87.887940999999998</v>
      </c>
      <c r="L3920" t="s">
        <v>67</v>
      </c>
      <c r="M3920">
        <f>VLOOKUP(L3920,[1]Key!$A$1:$C$72,2,FALSE)</f>
        <v>43.074890000000003</v>
      </c>
      <c r="N3920">
        <f>VLOOKUP(L3920,[1]Key!$A$1:$C$72,3,FALSE)</f>
        <v>-87.882810000000006</v>
      </c>
      <c r="O3920">
        <v>7</v>
      </c>
      <c r="P3920">
        <v>0</v>
      </c>
      <c r="Q3920">
        <v>1.1000000000000001</v>
      </c>
      <c r="R3920">
        <v>1</v>
      </c>
      <c r="S3920">
        <v>42</v>
      </c>
      <c r="T3920">
        <f t="shared" si="549"/>
        <v>-1</v>
      </c>
      <c r="U3920" s="1">
        <v>42793</v>
      </c>
      <c r="V3920" s="13">
        <f t="shared" si="550"/>
        <v>42767</v>
      </c>
      <c r="W3920" s="14">
        <f t="shared" si="551"/>
        <v>42793</v>
      </c>
      <c r="X3920" s="1" t="str">
        <f t="shared" si="552"/>
        <v>Monday</v>
      </c>
      <c r="Y3920" s="2">
        <v>0.54761574074074071</v>
      </c>
      <c r="Z3920" s="2">
        <f t="shared" si="553"/>
        <v>0.54166666666666663</v>
      </c>
      <c r="AA3920">
        <f>1</f>
        <v>1</v>
      </c>
      <c r="AB3920" s="1">
        <v>42793</v>
      </c>
      <c r="AC3920" s="13">
        <f t="shared" si="554"/>
        <v>42767</v>
      </c>
      <c r="AD3920" s="14">
        <f t="shared" si="555"/>
        <v>42793</v>
      </c>
      <c r="AE3920" s="1" t="str">
        <f t="shared" si="556"/>
        <v>Monday</v>
      </c>
      <c r="AF3920" s="2">
        <v>0.55251157407407414</v>
      </c>
      <c r="AG3920" s="2">
        <f t="shared" si="557"/>
        <v>0.54166666666666663</v>
      </c>
      <c r="AH3920" t="s">
        <v>27</v>
      </c>
    </row>
    <row r="3921" spans="1:34" x14ac:dyDescent="0.2">
      <c r="A3921">
        <v>1328721</v>
      </c>
      <c r="B3921" t="s">
        <v>20</v>
      </c>
      <c r="C3921" t="s">
        <v>28</v>
      </c>
      <c r="D3921" t="s">
        <v>22</v>
      </c>
      <c r="E3921">
        <v>53207</v>
      </c>
      <c r="F3921" t="s">
        <v>23</v>
      </c>
      <c r="G3921" t="s">
        <v>24</v>
      </c>
      <c r="H3921">
        <v>11158</v>
      </c>
      <c r="I3921" t="s">
        <v>39</v>
      </c>
      <c r="J3921">
        <f>VLOOKUP(I3921,[1]Key!$A$1:$C$72,2,FALSE)</f>
        <v>43.03913</v>
      </c>
      <c r="K3921">
        <f>VLOOKUP(I3921,[1]Key!$A$1:$C$72,3,FALSE)</f>
        <v>-87.916150000000002</v>
      </c>
      <c r="L3921" t="s">
        <v>85</v>
      </c>
      <c r="M3921">
        <f>VLOOKUP(L3921,[1]Key!$A$1:$C$72,2,FALSE)</f>
        <v>43.041646999999998</v>
      </c>
      <c r="N3921">
        <f>VLOOKUP(L3921,[1]Key!$A$1:$C$72,3,FALSE)</f>
        <v>-87.927257999999995</v>
      </c>
      <c r="O3921">
        <v>4</v>
      </c>
      <c r="P3921">
        <v>0</v>
      </c>
      <c r="Q3921">
        <v>0.6</v>
      </c>
      <c r="R3921">
        <v>0.6</v>
      </c>
      <c r="S3921">
        <v>24</v>
      </c>
      <c r="T3921">
        <f t="shared" si="549"/>
        <v>-1</v>
      </c>
      <c r="U3921" s="1">
        <v>42793</v>
      </c>
      <c r="V3921" s="13">
        <f t="shared" si="550"/>
        <v>42767</v>
      </c>
      <c r="W3921" s="14">
        <f t="shared" si="551"/>
        <v>42793</v>
      </c>
      <c r="X3921" s="1" t="str">
        <f t="shared" si="552"/>
        <v>Monday</v>
      </c>
      <c r="Y3921" s="2">
        <v>0.62229166666666669</v>
      </c>
      <c r="Z3921" s="2">
        <f t="shared" si="553"/>
        <v>0.625</v>
      </c>
      <c r="AA3921">
        <f>1</f>
        <v>1</v>
      </c>
      <c r="AB3921" s="1">
        <v>42793</v>
      </c>
      <c r="AC3921" s="13">
        <f t="shared" si="554"/>
        <v>42767</v>
      </c>
      <c r="AD3921" s="14">
        <f t="shared" si="555"/>
        <v>42793</v>
      </c>
      <c r="AE3921" s="1" t="str">
        <f t="shared" si="556"/>
        <v>Monday</v>
      </c>
      <c r="AF3921" s="2">
        <v>0.62560185185185191</v>
      </c>
      <c r="AG3921" s="2">
        <f t="shared" si="557"/>
        <v>0.625</v>
      </c>
      <c r="AH3921" t="s">
        <v>27</v>
      </c>
    </row>
    <row r="3922" spans="1:34" x14ac:dyDescent="0.2">
      <c r="A3922">
        <v>1442430</v>
      </c>
      <c r="B3922" t="s">
        <v>20</v>
      </c>
      <c r="C3922" t="s">
        <v>28</v>
      </c>
      <c r="D3922" t="s">
        <v>22</v>
      </c>
      <c r="E3922">
        <v>53211</v>
      </c>
      <c r="F3922" t="s">
        <v>23</v>
      </c>
      <c r="G3922" t="s">
        <v>24</v>
      </c>
      <c r="H3922">
        <v>11113</v>
      </c>
      <c r="I3922" t="s">
        <v>77</v>
      </c>
      <c r="J3922">
        <f>VLOOKUP(I3922,[1]Key!$A$1:$C$72,2,FALSE)</f>
        <v>43.074655999999997</v>
      </c>
      <c r="K3922">
        <f>VLOOKUP(I3922,[1]Key!$A$1:$C$72,3,FALSE)</f>
        <v>-87.889011999999994</v>
      </c>
      <c r="L3922" t="s">
        <v>67</v>
      </c>
      <c r="M3922">
        <f>VLOOKUP(L3922,[1]Key!$A$1:$C$72,2,FALSE)</f>
        <v>43.074890000000003</v>
      </c>
      <c r="N3922">
        <f>VLOOKUP(L3922,[1]Key!$A$1:$C$72,3,FALSE)</f>
        <v>-87.882810000000006</v>
      </c>
      <c r="O3922">
        <v>2</v>
      </c>
      <c r="P3922">
        <v>0</v>
      </c>
      <c r="Q3922">
        <v>0.3</v>
      </c>
      <c r="R3922">
        <v>0.3</v>
      </c>
      <c r="S3922">
        <v>12</v>
      </c>
      <c r="T3922">
        <f t="shared" si="549"/>
        <v>-1</v>
      </c>
      <c r="U3922" s="1">
        <v>42793</v>
      </c>
      <c r="V3922" s="13">
        <f t="shared" si="550"/>
        <v>42767</v>
      </c>
      <c r="W3922" s="14">
        <f t="shared" si="551"/>
        <v>42793</v>
      </c>
      <c r="X3922" s="1" t="str">
        <f t="shared" si="552"/>
        <v>Monday</v>
      </c>
      <c r="Y3922" s="2">
        <v>0.65561342592592597</v>
      </c>
      <c r="Z3922" s="2">
        <f t="shared" si="553"/>
        <v>0.66666666666666663</v>
      </c>
      <c r="AA3922">
        <f>1</f>
        <v>1</v>
      </c>
      <c r="AB3922" s="1">
        <v>42793</v>
      </c>
      <c r="AC3922" s="13">
        <f t="shared" si="554"/>
        <v>42767</v>
      </c>
      <c r="AD3922" s="14">
        <f t="shared" si="555"/>
        <v>42793</v>
      </c>
      <c r="AE3922" s="1" t="str">
        <f t="shared" si="556"/>
        <v>Monday</v>
      </c>
      <c r="AF3922" s="2">
        <v>0.65712962962962962</v>
      </c>
      <c r="AG3922" s="2">
        <f t="shared" si="557"/>
        <v>0.66666666666666663</v>
      </c>
      <c r="AH3922" t="s">
        <v>27</v>
      </c>
    </row>
    <row r="3923" spans="1:34" x14ac:dyDescent="0.2">
      <c r="A3923">
        <v>1251108</v>
      </c>
      <c r="B3923" t="s">
        <v>20</v>
      </c>
      <c r="C3923" t="s">
        <v>110</v>
      </c>
      <c r="D3923" t="s">
        <v>22</v>
      </c>
      <c r="E3923">
        <v>54913</v>
      </c>
      <c r="F3923" t="s">
        <v>23</v>
      </c>
      <c r="G3923" t="s">
        <v>97</v>
      </c>
      <c r="H3923">
        <v>228</v>
      </c>
      <c r="I3923" t="s">
        <v>78</v>
      </c>
      <c r="J3923">
        <f>VLOOKUP(I3923,[1]Key!$A$1:$C$72,2,FALSE)</f>
        <v>43.060250000000003</v>
      </c>
      <c r="K3923">
        <f>VLOOKUP(I3923,[1]Key!$A$1:$C$72,3,FALSE)</f>
        <v>-87.892169999999993</v>
      </c>
      <c r="L3923" t="s">
        <v>93</v>
      </c>
      <c r="M3923">
        <f>VLOOKUP(L3923,[1]Key!$A$1:$C$72,2,FALSE)</f>
        <v>43.069021999999997</v>
      </c>
      <c r="N3923">
        <f>VLOOKUP(L3923,[1]Key!$A$1:$C$72,3,FALSE)</f>
        <v>-87.887940999999998</v>
      </c>
      <c r="O3923">
        <v>7</v>
      </c>
      <c r="P3923">
        <v>0</v>
      </c>
      <c r="Q3923">
        <v>1.1000000000000001</v>
      </c>
      <c r="R3923">
        <v>1</v>
      </c>
      <c r="S3923">
        <v>42</v>
      </c>
      <c r="T3923">
        <f t="shared" si="549"/>
        <v>-1</v>
      </c>
      <c r="U3923" s="1">
        <v>42793</v>
      </c>
      <c r="V3923" s="13">
        <f t="shared" si="550"/>
        <v>42767</v>
      </c>
      <c r="W3923" s="14">
        <f t="shared" si="551"/>
        <v>42793</v>
      </c>
      <c r="X3923" s="1" t="str">
        <f t="shared" si="552"/>
        <v>Monday</v>
      </c>
      <c r="Y3923" s="2">
        <v>0.6959953703703704</v>
      </c>
      <c r="Z3923" s="2">
        <f t="shared" si="553"/>
        <v>0.70833333333333326</v>
      </c>
      <c r="AA3923">
        <f>1</f>
        <v>1</v>
      </c>
      <c r="AB3923" s="1">
        <v>42793</v>
      </c>
      <c r="AC3923" s="13">
        <f t="shared" si="554"/>
        <v>42767</v>
      </c>
      <c r="AD3923" s="14">
        <f t="shared" si="555"/>
        <v>42793</v>
      </c>
      <c r="AE3923" s="1" t="str">
        <f t="shared" si="556"/>
        <v>Monday</v>
      </c>
      <c r="AF3923" s="2">
        <v>0.7012962962962962</v>
      </c>
      <c r="AG3923" s="2">
        <f t="shared" si="557"/>
        <v>0.70833333333333326</v>
      </c>
      <c r="AH3923" t="s">
        <v>27</v>
      </c>
    </row>
    <row r="3924" spans="1:34" x14ac:dyDescent="0.2">
      <c r="A3924">
        <v>1154367</v>
      </c>
      <c r="B3924" t="s">
        <v>20</v>
      </c>
      <c r="C3924" t="s">
        <v>28</v>
      </c>
      <c r="D3924" t="s">
        <v>22</v>
      </c>
      <c r="E3924">
        <v>53202</v>
      </c>
      <c r="F3924" t="s">
        <v>23</v>
      </c>
      <c r="G3924" t="s">
        <v>24</v>
      </c>
      <c r="H3924">
        <v>5428</v>
      </c>
      <c r="I3924" t="s">
        <v>69</v>
      </c>
      <c r="J3924">
        <f>VLOOKUP(I3924,[1]Key!$A$1:$C$72,2,FALSE)</f>
        <v>43.048200000000001</v>
      </c>
      <c r="K3924">
        <f>VLOOKUP(I3924,[1]Key!$A$1:$C$72,3,FALSE)</f>
        <v>-87.900859999999994</v>
      </c>
      <c r="L3924" t="s">
        <v>44</v>
      </c>
      <c r="M3924">
        <f>VLOOKUP(L3924,[1]Key!$A$1:$C$72,2,FALSE)</f>
        <v>43.045712999999999</v>
      </c>
      <c r="N3924">
        <f>VLOOKUP(L3924,[1]Key!$A$1:$C$72,3,FALSE)</f>
        <v>-87.899756999999994</v>
      </c>
      <c r="O3924">
        <v>3</v>
      </c>
      <c r="P3924">
        <v>0</v>
      </c>
      <c r="Q3924">
        <v>0.5</v>
      </c>
      <c r="R3924">
        <v>0.4</v>
      </c>
      <c r="S3924">
        <v>18</v>
      </c>
      <c r="T3924">
        <f t="shared" si="549"/>
        <v>-1</v>
      </c>
      <c r="U3924" s="1">
        <v>42793</v>
      </c>
      <c r="V3924" s="13">
        <f t="shared" si="550"/>
        <v>42767</v>
      </c>
      <c r="W3924" s="14">
        <f t="shared" si="551"/>
        <v>42793</v>
      </c>
      <c r="X3924" s="1" t="str">
        <f t="shared" si="552"/>
        <v>Monday</v>
      </c>
      <c r="Y3924" s="2">
        <v>0.70361111111111108</v>
      </c>
      <c r="Z3924" s="2">
        <f t="shared" si="553"/>
        <v>0.70833333333333326</v>
      </c>
      <c r="AA3924">
        <f>1</f>
        <v>1</v>
      </c>
      <c r="AB3924" s="1">
        <v>42793</v>
      </c>
      <c r="AC3924" s="13">
        <f t="shared" si="554"/>
        <v>42767</v>
      </c>
      <c r="AD3924" s="14">
        <f t="shared" si="555"/>
        <v>42793</v>
      </c>
      <c r="AE3924" s="1" t="str">
        <f t="shared" si="556"/>
        <v>Monday</v>
      </c>
      <c r="AF3924" s="2">
        <v>0.70556712962962964</v>
      </c>
      <c r="AG3924" s="2">
        <f t="shared" si="557"/>
        <v>0.70833333333333326</v>
      </c>
      <c r="AH3924" t="s">
        <v>27</v>
      </c>
    </row>
    <row r="3925" spans="1:34" x14ac:dyDescent="0.2">
      <c r="A3925">
        <v>1251108</v>
      </c>
      <c r="B3925" t="s">
        <v>20</v>
      </c>
      <c r="C3925" t="s">
        <v>110</v>
      </c>
      <c r="D3925" t="s">
        <v>22</v>
      </c>
      <c r="E3925">
        <v>54913</v>
      </c>
      <c r="F3925" t="s">
        <v>23</v>
      </c>
      <c r="G3925" t="s">
        <v>97</v>
      </c>
      <c r="H3925">
        <v>228</v>
      </c>
      <c r="I3925" t="s">
        <v>93</v>
      </c>
      <c r="J3925">
        <f>VLOOKUP(I3925,[1]Key!$A$1:$C$72,2,FALSE)</f>
        <v>43.069021999999997</v>
      </c>
      <c r="K3925">
        <f>VLOOKUP(I3925,[1]Key!$A$1:$C$72,3,FALSE)</f>
        <v>-87.887940999999998</v>
      </c>
      <c r="L3925" t="s">
        <v>78</v>
      </c>
      <c r="M3925">
        <f>VLOOKUP(L3925,[1]Key!$A$1:$C$72,2,FALSE)</f>
        <v>43.060250000000003</v>
      </c>
      <c r="N3925">
        <f>VLOOKUP(L3925,[1]Key!$A$1:$C$72,3,FALSE)</f>
        <v>-87.892169999999993</v>
      </c>
      <c r="O3925">
        <v>6</v>
      </c>
      <c r="P3925">
        <v>0</v>
      </c>
      <c r="Q3925">
        <v>0.9</v>
      </c>
      <c r="R3925">
        <v>0.9</v>
      </c>
      <c r="S3925">
        <v>36</v>
      </c>
      <c r="T3925">
        <f t="shared" si="549"/>
        <v>-1</v>
      </c>
      <c r="U3925" s="1">
        <v>42793</v>
      </c>
      <c r="V3925" s="13">
        <f t="shared" si="550"/>
        <v>42767</v>
      </c>
      <c r="W3925" s="14">
        <f t="shared" si="551"/>
        <v>42793</v>
      </c>
      <c r="X3925" s="1" t="str">
        <f t="shared" si="552"/>
        <v>Monday</v>
      </c>
      <c r="Y3925" s="2">
        <v>0.71113425925925933</v>
      </c>
      <c r="Z3925" s="2">
        <f t="shared" si="553"/>
        <v>0.70833333333333326</v>
      </c>
      <c r="AA3925">
        <f>1</f>
        <v>1</v>
      </c>
      <c r="AB3925" s="1">
        <v>42793</v>
      </c>
      <c r="AC3925" s="13">
        <f t="shared" si="554"/>
        <v>42767</v>
      </c>
      <c r="AD3925" s="14">
        <f t="shared" si="555"/>
        <v>42793</v>
      </c>
      <c r="AE3925" s="1" t="str">
        <f t="shared" si="556"/>
        <v>Monday</v>
      </c>
      <c r="AF3925" s="2">
        <v>0.71549768518518519</v>
      </c>
      <c r="AG3925" s="2">
        <f t="shared" si="557"/>
        <v>0.70833333333333326</v>
      </c>
      <c r="AH3925" t="s">
        <v>27</v>
      </c>
    </row>
    <row r="3926" spans="1:34" x14ac:dyDescent="0.2">
      <c r="A3926">
        <v>1201980</v>
      </c>
      <c r="B3926" t="s">
        <v>20</v>
      </c>
      <c r="C3926" t="s">
        <v>106</v>
      </c>
      <c r="D3926" t="s">
        <v>22</v>
      </c>
      <c r="E3926">
        <v>53121</v>
      </c>
      <c r="F3926" t="s">
        <v>23</v>
      </c>
      <c r="G3926" t="s">
        <v>24</v>
      </c>
      <c r="H3926">
        <v>5489</v>
      </c>
      <c r="I3926" t="s">
        <v>67</v>
      </c>
      <c r="J3926">
        <f>VLOOKUP(I3926,[1]Key!$A$1:$C$72,2,FALSE)</f>
        <v>43.074890000000003</v>
      </c>
      <c r="K3926">
        <f>VLOOKUP(I3926,[1]Key!$A$1:$C$72,3,FALSE)</f>
        <v>-87.882810000000006</v>
      </c>
      <c r="L3926" t="s">
        <v>93</v>
      </c>
      <c r="M3926">
        <f>VLOOKUP(L3926,[1]Key!$A$1:$C$72,2,FALSE)</f>
        <v>43.069021999999997</v>
      </c>
      <c r="N3926">
        <f>VLOOKUP(L3926,[1]Key!$A$1:$C$72,3,FALSE)</f>
        <v>-87.887940999999998</v>
      </c>
      <c r="O3926">
        <v>7</v>
      </c>
      <c r="P3926">
        <v>0</v>
      </c>
      <c r="Q3926">
        <v>1.1000000000000001</v>
      </c>
      <c r="R3926">
        <v>1</v>
      </c>
      <c r="S3926">
        <v>42</v>
      </c>
      <c r="T3926">
        <f t="shared" si="549"/>
        <v>-1</v>
      </c>
      <c r="U3926" s="1">
        <v>42793</v>
      </c>
      <c r="V3926" s="13">
        <f t="shared" si="550"/>
        <v>42767</v>
      </c>
      <c r="W3926" s="14">
        <f t="shared" si="551"/>
        <v>42793</v>
      </c>
      <c r="X3926" s="1" t="str">
        <f t="shared" si="552"/>
        <v>Monday</v>
      </c>
      <c r="Y3926" s="2">
        <v>0.75684027777777774</v>
      </c>
      <c r="Z3926" s="2">
        <f t="shared" si="553"/>
        <v>0.75</v>
      </c>
      <c r="AA3926">
        <f>1</f>
        <v>1</v>
      </c>
      <c r="AB3926" s="1">
        <v>42793</v>
      </c>
      <c r="AC3926" s="13">
        <f t="shared" si="554"/>
        <v>42767</v>
      </c>
      <c r="AD3926" s="14">
        <f t="shared" si="555"/>
        <v>42793</v>
      </c>
      <c r="AE3926" s="1" t="str">
        <f t="shared" si="556"/>
        <v>Monday</v>
      </c>
      <c r="AF3926" s="2">
        <v>0.76127314814814817</v>
      </c>
      <c r="AG3926" s="2">
        <f t="shared" si="557"/>
        <v>0.75</v>
      </c>
      <c r="AH3926" t="s">
        <v>27</v>
      </c>
    </row>
    <row r="3927" spans="1:34" x14ac:dyDescent="0.2">
      <c r="A3927">
        <v>1253042</v>
      </c>
      <c r="B3927" t="s">
        <v>20</v>
      </c>
      <c r="C3927" t="s">
        <v>171</v>
      </c>
      <c r="D3927" t="s">
        <v>22</v>
      </c>
      <c r="E3927">
        <v>54143</v>
      </c>
      <c r="F3927" t="s">
        <v>23</v>
      </c>
      <c r="G3927" t="s">
        <v>97</v>
      </c>
      <c r="H3927">
        <v>5430</v>
      </c>
      <c r="I3927" t="s">
        <v>68</v>
      </c>
      <c r="J3927">
        <f>VLOOKUP(I3927,[1]Key!$A$1:$C$72,2,FALSE)</f>
        <v>43.04804</v>
      </c>
      <c r="K3927">
        <f>VLOOKUP(I3927,[1]Key!$A$1:$C$72,3,FALSE)</f>
        <v>-87.896720000000002</v>
      </c>
      <c r="L3927" t="s">
        <v>61</v>
      </c>
      <c r="M3927">
        <f>VLOOKUP(L3927,[1]Key!$A$1:$C$72,2,FALSE)</f>
        <v>43.058619999999998</v>
      </c>
      <c r="N3927">
        <f>VLOOKUP(L3927,[1]Key!$A$1:$C$72,3,FALSE)</f>
        <v>-87.885319999999993</v>
      </c>
      <c r="O3927">
        <v>7</v>
      </c>
      <c r="P3927">
        <v>0</v>
      </c>
      <c r="Q3927">
        <v>1.1000000000000001</v>
      </c>
      <c r="R3927">
        <v>1</v>
      </c>
      <c r="S3927">
        <v>42</v>
      </c>
      <c r="T3927">
        <f t="shared" si="549"/>
        <v>-1</v>
      </c>
      <c r="U3927" s="1">
        <v>42793</v>
      </c>
      <c r="V3927" s="13">
        <f t="shared" si="550"/>
        <v>42767</v>
      </c>
      <c r="W3927" s="14">
        <f t="shared" si="551"/>
        <v>42793</v>
      </c>
      <c r="X3927" s="1" t="str">
        <f t="shared" si="552"/>
        <v>Monday</v>
      </c>
      <c r="Y3927" s="2">
        <v>0.76466435185185189</v>
      </c>
      <c r="Z3927" s="2">
        <f t="shared" si="553"/>
        <v>0.75</v>
      </c>
      <c r="AA3927">
        <f>1</f>
        <v>1</v>
      </c>
      <c r="AB3927" s="1">
        <v>42793</v>
      </c>
      <c r="AC3927" s="13">
        <f t="shared" si="554"/>
        <v>42767</v>
      </c>
      <c r="AD3927" s="14">
        <f t="shared" si="555"/>
        <v>42793</v>
      </c>
      <c r="AE3927" s="1" t="str">
        <f t="shared" si="556"/>
        <v>Monday</v>
      </c>
      <c r="AF3927" s="2">
        <v>0.76983796296296303</v>
      </c>
      <c r="AG3927" s="2">
        <f t="shared" si="557"/>
        <v>0.75</v>
      </c>
      <c r="AH3927" t="s">
        <v>27</v>
      </c>
    </row>
    <row r="3928" spans="1:34" x14ac:dyDescent="0.2">
      <c r="A3928">
        <v>1408049</v>
      </c>
      <c r="B3928" t="s">
        <v>20</v>
      </c>
      <c r="C3928" t="s">
        <v>28</v>
      </c>
      <c r="D3928" t="s">
        <v>22</v>
      </c>
      <c r="E3928">
        <v>53202</v>
      </c>
      <c r="F3928" t="s">
        <v>23</v>
      </c>
      <c r="G3928" t="s">
        <v>24</v>
      </c>
      <c r="H3928">
        <v>19</v>
      </c>
      <c r="I3928" t="s">
        <v>33</v>
      </c>
      <c r="J3928">
        <f>VLOOKUP(I3928,[1]Key!$A$1:$C$72,2,FALSE)</f>
        <v>43.034619999999997</v>
      </c>
      <c r="K3928">
        <f>VLOOKUP(I3928,[1]Key!$A$1:$C$72,3,FALSE)</f>
        <v>-87.917500000000004</v>
      </c>
      <c r="L3928" t="s">
        <v>40</v>
      </c>
      <c r="M3928">
        <f>VLOOKUP(L3928,[1]Key!$A$1:$C$72,2,FALSE)</f>
        <v>43.031480000000002</v>
      </c>
      <c r="N3928">
        <f>VLOOKUP(L3928,[1]Key!$A$1:$C$72,3,FALSE)</f>
        <v>-87.908169999999998</v>
      </c>
      <c r="O3928">
        <v>7</v>
      </c>
      <c r="P3928">
        <v>0</v>
      </c>
      <c r="Q3928">
        <v>1.1000000000000001</v>
      </c>
      <c r="R3928">
        <v>1</v>
      </c>
      <c r="S3928">
        <v>42</v>
      </c>
      <c r="T3928">
        <f t="shared" si="549"/>
        <v>-1</v>
      </c>
      <c r="U3928" s="1">
        <v>42793</v>
      </c>
      <c r="V3928" s="13">
        <f t="shared" si="550"/>
        <v>42767</v>
      </c>
      <c r="W3928" s="14">
        <f t="shared" si="551"/>
        <v>42793</v>
      </c>
      <c r="X3928" s="1" t="str">
        <f t="shared" si="552"/>
        <v>Monday</v>
      </c>
      <c r="Y3928" s="2">
        <v>0.85949074074074072</v>
      </c>
      <c r="Z3928" s="2">
        <f t="shared" si="553"/>
        <v>0.875</v>
      </c>
      <c r="AA3928">
        <f>1</f>
        <v>1</v>
      </c>
      <c r="AB3928" s="1">
        <v>42793</v>
      </c>
      <c r="AC3928" s="13">
        <f t="shared" si="554"/>
        <v>42767</v>
      </c>
      <c r="AD3928" s="14">
        <f t="shared" si="555"/>
        <v>42793</v>
      </c>
      <c r="AE3928" s="1" t="str">
        <f t="shared" si="556"/>
        <v>Monday</v>
      </c>
      <c r="AF3928" s="2">
        <v>0.86446759259259265</v>
      </c>
      <c r="AG3928" s="2">
        <f t="shared" si="557"/>
        <v>0.875</v>
      </c>
      <c r="AH3928" t="s">
        <v>27</v>
      </c>
    </row>
    <row r="3929" spans="1:34" x14ac:dyDescent="0.2">
      <c r="A3929">
        <v>1357250</v>
      </c>
      <c r="B3929" t="s">
        <v>20</v>
      </c>
      <c r="C3929" t="s">
        <v>28</v>
      </c>
      <c r="D3929" t="s">
        <v>22</v>
      </c>
      <c r="E3929">
        <v>53202</v>
      </c>
      <c r="F3929" t="s">
        <v>23</v>
      </c>
      <c r="G3929" t="s">
        <v>24</v>
      </c>
      <c r="H3929">
        <v>317</v>
      </c>
      <c r="I3929" t="s">
        <v>43</v>
      </c>
      <c r="J3929">
        <f>VLOOKUP(I3929,[1]Key!$A$1:$C$72,2,FALSE)</f>
        <v>43.03886</v>
      </c>
      <c r="K3929">
        <f>VLOOKUP(I3929,[1]Key!$A$1:$C$72,3,FALSE)</f>
        <v>-87.902720000000002</v>
      </c>
      <c r="L3929" t="s">
        <v>69</v>
      </c>
      <c r="M3929">
        <f>VLOOKUP(L3929,[1]Key!$A$1:$C$72,2,FALSE)</f>
        <v>43.048200000000001</v>
      </c>
      <c r="N3929">
        <f>VLOOKUP(L3929,[1]Key!$A$1:$C$72,3,FALSE)</f>
        <v>-87.900859999999994</v>
      </c>
      <c r="O3929">
        <v>6</v>
      </c>
      <c r="P3929">
        <v>0</v>
      </c>
      <c r="Q3929">
        <v>0.9</v>
      </c>
      <c r="R3929">
        <v>0.9</v>
      </c>
      <c r="S3929">
        <v>36</v>
      </c>
      <c r="T3929">
        <f t="shared" si="549"/>
        <v>-1</v>
      </c>
      <c r="U3929" s="1">
        <v>42793</v>
      </c>
      <c r="V3929" s="13">
        <f t="shared" si="550"/>
        <v>42767</v>
      </c>
      <c r="W3929" s="14">
        <f t="shared" si="551"/>
        <v>42793</v>
      </c>
      <c r="X3929" s="1" t="str">
        <f t="shared" si="552"/>
        <v>Monday</v>
      </c>
      <c r="Y3929" s="2">
        <v>0.89408564814814817</v>
      </c>
      <c r="Z3929" s="2">
        <f t="shared" si="553"/>
        <v>0.875</v>
      </c>
      <c r="AA3929">
        <f>1</f>
        <v>1</v>
      </c>
      <c r="AB3929" s="1">
        <v>42793</v>
      </c>
      <c r="AC3929" s="13">
        <f t="shared" si="554"/>
        <v>42767</v>
      </c>
      <c r="AD3929" s="14">
        <f t="shared" si="555"/>
        <v>42793</v>
      </c>
      <c r="AE3929" s="1" t="str">
        <f t="shared" si="556"/>
        <v>Monday</v>
      </c>
      <c r="AF3929" s="2">
        <v>0.89792824074074085</v>
      </c>
      <c r="AG3929" s="2">
        <f t="shared" si="557"/>
        <v>0.91666666666666663</v>
      </c>
      <c r="AH3929" t="s">
        <v>27</v>
      </c>
    </row>
    <row r="3930" spans="1:34" x14ac:dyDescent="0.2">
      <c r="A3930">
        <v>1017964</v>
      </c>
      <c r="B3930" t="s">
        <v>20</v>
      </c>
      <c r="C3930" t="s">
        <v>28</v>
      </c>
      <c r="D3930" t="s">
        <v>22</v>
      </c>
      <c r="E3930">
        <v>53202</v>
      </c>
      <c r="F3930" t="s">
        <v>23</v>
      </c>
      <c r="G3930" t="s">
        <v>24</v>
      </c>
      <c r="H3930">
        <v>243</v>
      </c>
      <c r="I3930" t="s">
        <v>61</v>
      </c>
      <c r="J3930">
        <f>VLOOKUP(I3930,[1]Key!$A$1:$C$72,2,FALSE)</f>
        <v>43.058619999999998</v>
      </c>
      <c r="K3930">
        <f>VLOOKUP(I3930,[1]Key!$A$1:$C$72,3,FALSE)</f>
        <v>-87.885319999999993</v>
      </c>
      <c r="L3930" t="s">
        <v>43</v>
      </c>
      <c r="M3930">
        <f>VLOOKUP(L3930,[1]Key!$A$1:$C$72,2,FALSE)</f>
        <v>43.03886</v>
      </c>
      <c r="N3930">
        <f>VLOOKUP(L3930,[1]Key!$A$1:$C$72,3,FALSE)</f>
        <v>-87.902720000000002</v>
      </c>
      <c r="O3930">
        <v>11</v>
      </c>
      <c r="P3930">
        <v>0</v>
      </c>
      <c r="Q3930">
        <v>1.7</v>
      </c>
      <c r="R3930">
        <v>1.6</v>
      </c>
      <c r="S3930">
        <v>66</v>
      </c>
      <c r="T3930">
        <f t="shared" si="549"/>
        <v>-1</v>
      </c>
      <c r="U3930" s="1">
        <v>42794</v>
      </c>
      <c r="V3930" s="13">
        <f t="shared" si="550"/>
        <v>42767</v>
      </c>
      <c r="W3930" s="14">
        <f t="shared" si="551"/>
        <v>42794</v>
      </c>
      <c r="X3930" s="1" t="str">
        <f t="shared" si="552"/>
        <v>Tuesday</v>
      </c>
      <c r="Y3930" s="2">
        <v>0.34240740740740744</v>
      </c>
      <c r="Z3930" s="2">
        <f t="shared" si="553"/>
        <v>0.33333333333333331</v>
      </c>
      <c r="AA3930">
        <f>1</f>
        <v>1</v>
      </c>
      <c r="AB3930" s="1">
        <v>42794</v>
      </c>
      <c r="AC3930" s="13">
        <f t="shared" si="554"/>
        <v>42767</v>
      </c>
      <c r="AD3930" s="14">
        <f t="shared" si="555"/>
        <v>42794</v>
      </c>
      <c r="AE3930" s="1" t="str">
        <f t="shared" si="556"/>
        <v>Tuesday</v>
      </c>
      <c r="AF3930" s="2">
        <v>0.35033564814814816</v>
      </c>
      <c r="AG3930" s="2">
        <f t="shared" si="557"/>
        <v>0.33333333333333331</v>
      </c>
      <c r="AH3930" t="s">
        <v>27</v>
      </c>
    </row>
    <row r="3931" spans="1:34" x14ac:dyDescent="0.2">
      <c r="A3931">
        <v>1257700</v>
      </c>
      <c r="B3931" t="s">
        <v>20</v>
      </c>
      <c r="C3931" t="s">
        <v>28</v>
      </c>
      <c r="D3931" t="s">
        <v>22</v>
      </c>
      <c r="E3931">
        <v>53202</v>
      </c>
      <c r="F3931" t="s">
        <v>23</v>
      </c>
      <c r="G3931" t="s">
        <v>24</v>
      </c>
      <c r="H3931">
        <v>11078</v>
      </c>
      <c r="I3931" t="s">
        <v>40</v>
      </c>
      <c r="J3931">
        <f>VLOOKUP(I3931,[1]Key!$A$1:$C$72,2,FALSE)</f>
        <v>43.031480000000002</v>
      </c>
      <c r="K3931">
        <f>VLOOKUP(I3931,[1]Key!$A$1:$C$72,3,FALSE)</f>
        <v>-87.908169999999998</v>
      </c>
      <c r="L3931" t="s">
        <v>105</v>
      </c>
      <c r="M3931">
        <f>VLOOKUP(L3931,[1]Key!$A$1:$C$72,2,FALSE)</f>
        <v>43.020020000000002</v>
      </c>
      <c r="N3931">
        <f>VLOOKUP(L3931,[1]Key!$A$1:$C$72,3,FALSE)</f>
        <v>-87.912540000000007</v>
      </c>
      <c r="O3931">
        <v>11</v>
      </c>
      <c r="P3931">
        <v>0</v>
      </c>
      <c r="Q3931">
        <v>1.7</v>
      </c>
      <c r="R3931">
        <v>1.6</v>
      </c>
      <c r="S3931">
        <v>66</v>
      </c>
      <c r="T3931">
        <f t="shared" si="549"/>
        <v>-1</v>
      </c>
      <c r="U3931" s="1">
        <v>42794</v>
      </c>
      <c r="V3931" s="13">
        <f t="shared" si="550"/>
        <v>42767</v>
      </c>
      <c r="W3931" s="14">
        <f t="shared" si="551"/>
        <v>42794</v>
      </c>
      <c r="X3931" s="1" t="str">
        <f t="shared" si="552"/>
        <v>Tuesday</v>
      </c>
      <c r="Y3931" s="2">
        <v>0.5466550925925926</v>
      </c>
      <c r="Z3931" s="2">
        <f t="shared" si="553"/>
        <v>0.54166666666666663</v>
      </c>
      <c r="AA3931">
        <f>1</f>
        <v>1</v>
      </c>
      <c r="AB3931" s="1">
        <v>42794</v>
      </c>
      <c r="AC3931" s="13">
        <f t="shared" si="554"/>
        <v>42767</v>
      </c>
      <c r="AD3931" s="14">
        <f t="shared" si="555"/>
        <v>42794</v>
      </c>
      <c r="AE3931" s="1" t="str">
        <f t="shared" si="556"/>
        <v>Tuesday</v>
      </c>
      <c r="AF3931" s="2">
        <v>0.55456018518518524</v>
      </c>
      <c r="AG3931" s="2">
        <f t="shared" si="557"/>
        <v>0.54166666666666663</v>
      </c>
      <c r="AH3931" t="s">
        <v>27</v>
      </c>
    </row>
    <row r="3932" spans="1:34" x14ac:dyDescent="0.2">
      <c r="A3932">
        <v>1468078</v>
      </c>
      <c r="B3932" t="s">
        <v>20</v>
      </c>
      <c r="C3932" t="s">
        <v>100</v>
      </c>
      <c r="D3932" t="s">
        <v>22</v>
      </c>
      <c r="E3932">
        <v>53209</v>
      </c>
      <c r="F3932" t="s">
        <v>23</v>
      </c>
      <c r="G3932" t="s">
        <v>24</v>
      </c>
      <c r="H3932">
        <v>11166</v>
      </c>
      <c r="I3932" t="s">
        <v>67</v>
      </c>
      <c r="J3932">
        <f>VLOOKUP(I3932,[1]Key!$A$1:$C$72,2,FALSE)</f>
        <v>43.074890000000003</v>
      </c>
      <c r="K3932">
        <f>VLOOKUP(I3932,[1]Key!$A$1:$C$72,3,FALSE)</f>
        <v>-87.882810000000006</v>
      </c>
      <c r="L3932" t="s">
        <v>61</v>
      </c>
      <c r="M3932">
        <f>VLOOKUP(L3932,[1]Key!$A$1:$C$72,2,FALSE)</f>
        <v>43.058619999999998</v>
      </c>
      <c r="N3932">
        <f>VLOOKUP(L3932,[1]Key!$A$1:$C$72,3,FALSE)</f>
        <v>-87.885319999999993</v>
      </c>
      <c r="O3932">
        <v>11</v>
      </c>
      <c r="P3932">
        <v>0</v>
      </c>
      <c r="Q3932">
        <v>1.7</v>
      </c>
      <c r="R3932">
        <v>1.6</v>
      </c>
      <c r="S3932">
        <v>66</v>
      </c>
      <c r="T3932">
        <f t="shared" si="549"/>
        <v>-1</v>
      </c>
      <c r="U3932" s="1">
        <v>42794</v>
      </c>
      <c r="V3932" s="13">
        <f t="shared" si="550"/>
        <v>42767</v>
      </c>
      <c r="W3932" s="14">
        <f t="shared" si="551"/>
        <v>42794</v>
      </c>
      <c r="X3932" s="1" t="str">
        <f t="shared" si="552"/>
        <v>Tuesday</v>
      </c>
      <c r="Y3932" s="2">
        <v>0.61967592592592591</v>
      </c>
      <c r="Z3932" s="2">
        <f t="shared" si="553"/>
        <v>0.625</v>
      </c>
      <c r="AA3932">
        <f>1</f>
        <v>1</v>
      </c>
      <c r="AB3932" s="1">
        <v>42794</v>
      </c>
      <c r="AC3932" s="13">
        <f t="shared" si="554"/>
        <v>42767</v>
      </c>
      <c r="AD3932" s="14">
        <f t="shared" si="555"/>
        <v>42794</v>
      </c>
      <c r="AE3932" s="1" t="str">
        <f t="shared" si="556"/>
        <v>Tuesday</v>
      </c>
      <c r="AF3932" s="2">
        <v>0.62718750000000001</v>
      </c>
      <c r="AG3932" s="2">
        <f t="shared" si="557"/>
        <v>0.625</v>
      </c>
      <c r="AH3932" t="s">
        <v>27</v>
      </c>
    </row>
    <row r="3933" spans="1:34" x14ac:dyDescent="0.2">
      <c r="A3933">
        <v>1489319</v>
      </c>
      <c r="B3933" t="s">
        <v>20</v>
      </c>
      <c r="C3933" t="s">
        <v>101</v>
      </c>
      <c r="D3933" t="s">
        <v>22</v>
      </c>
      <c r="E3933">
        <v>53045</v>
      </c>
      <c r="F3933" t="s">
        <v>23</v>
      </c>
      <c r="G3933" t="s">
        <v>24</v>
      </c>
      <c r="H3933">
        <v>11063</v>
      </c>
      <c r="I3933" t="s">
        <v>67</v>
      </c>
      <c r="J3933">
        <f>VLOOKUP(I3933,[1]Key!$A$1:$C$72,2,FALSE)</f>
        <v>43.074890000000003</v>
      </c>
      <c r="K3933">
        <f>VLOOKUP(I3933,[1]Key!$A$1:$C$72,3,FALSE)</f>
        <v>-87.882810000000006</v>
      </c>
      <c r="L3933" t="s">
        <v>65</v>
      </c>
      <c r="M3933">
        <f>VLOOKUP(L3933,[1]Key!$A$1:$C$72,2,FALSE)</f>
        <v>43.060786</v>
      </c>
      <c r="N3933">
        <f>VLOOKUP(L3933,[1]Key!$A$1:$C$72,3,FALSE)</f>
        <v>-87.883825999999999</v>
      </c>
      <c r="O3933">
        <v>6</v>
      </c>
      <c r="P3933">
        <v>0</v>
      </c>
      <c r="Q3933">
        <v>0.9</v>
      </c>
      <c r="R3933">
        <v>0.9</v>
      </c>
      <c r="S3933">
        <v>36</v>
      </c>
      <c r="T3933">
        <f t="shared" si="549"/>
        <v>-1</v>
      </c>
      <c r="U3933" s="1">
        <v>42794</v>
      </c>
      <c r="V3933" s="13">
        <f t="shared" si="550"/>
        <v>42767</v>
      </c>
      <c r="W3933" s="14">
        <f t="shared" si="551"/>
        <v>42794</v>
      </c>
      <c r="X3933" s="1" t="str">
        <f t="shared" si="552"/>
        <v>Tuesday</v>
      </c>
      <c r="Y3933" s="2">
        <v>0.63019675925925933</v>
      </c>
      <c r="Z3933" s="2">
        <f t="shared" si="553"/>
        <v>0.625</v>
      </c>
      <c r="AA3933">
        <f>1</f>
        <v>1</v>
      </c>
      <c r="AB3933" s="1">
        <v>42794</v>
      </c>
      <c r="AC3933" s="13">
        <f t="shared" si="554"/>
        <v>42767</v>
      </c>
      <c r="AD3933" s="14">
        <f t="shared" si="555"/>
        <v>42794</v>
      </c>
      <c r="AE3933" s="1" t="str">
        <f t="shared" si="556"/>
        <v>Tuesday</v>
      </c>
      <c r="AF3933" s="2">
        <v>0.63450231481481478</v>
      </c>
      <c r="AG3933" s="2">
        <f t="shared" si="557"/>
        <v>0.625</v>
      </c>
      <c r="AH3933" t="s">
        <v>27</v>
      </c>
    </row>
    <row r="3934" spans="1:34" x14ac:dyDescent="0.2">
      <c r="A3934">
        <v>1437939</v>
      </c>
      <c r="B3934" t="s">
        <v>20</v>
      </c>
      <c r="C3934" t="s">
        <v>28</v>
      </c>
      <c r="D3934" t="s">
        <v>22</v>
      </c>
      <c r="E3934">
        <v>53211</v>
      </c>
      <c r="F3934" t="s">
        <v>23</v>
      </c>
      <c r="G3934" t="s">
        <v>24</v>
      </c>
      <c r="H3934">
        <v>11108</v>
      </c>
      <c r="I3934" t="s">
        <v>77</v>
      </c>
      <c r="J3934">
        <f>VLOOKUP(I3934,[1]Key!$A$1:$C$72,2,FALSE)</f>
        <v>43.074655999999997</v>
      </c>
      <c r="K3934">
        <f>VLOOKUP(I3934,[1]Key!$A$1:$C$72,3,FALSE)</f>
        <v>-87.889011999999994</v>
      </c>
      <c r="L3934" t="s">
        <v>67</v>
      </c>
      <c r="M3934">
        <f>VLOOKUP(L3934,[1]Key!$A$1:$C$72,2,FALSE)</f>
        <v>43.074890000000003</v>
      </c>
      <c r="N3934">
        <f>VLOOKUP(L3934,[1]Key!$A$1:$C$72,3,FALSE)</f>
        <v>-87.882810000000006</v>
      </c>
      <c r="O3934">
        <v>17</v>
      </c>
      <c r="P3934">
        <v>0</v>
      </c>
      <c r="Q3934">
        <v>2.6</v>
      </c>
      <c r="R3934">
        <v>2.4</v>
      </c>
      <c r="S3934">
        <v>102</v>
      </c>
      <c r="T3934">
        <f t="shared" si="549"/>
        <v>-1</v>
      </c>
      <c r="U3934" s="1">
        <v>42794</v>
      </c>
      <c r="V3934" s="13">
        <f t="shared" si="550"/>
        <v>42767</v>
      </c>
      <c r="W3934" s="14">
        <f t="shared" si="551"/>
        <v>42794</v>
      </c>
      <c r="X3934" s="1" t="str">
        <f t="shared" si="552"/>
        <v>Tuesday</v>
      </c>
      <c r="Y3934" s="2">
        <v>0.63075231481481475</v>
      </c>
      <c r="Z3934" s="2">
        <f t="shared" si="553"/>
        <v>0.625</v>
      </c>
      <c r="AA3934">
        <f>1</f>
        <v>1</v>
      </c>
      <c r="AB3934" s="1">
        <v>42794</v>
      </c>
      <c r="AC3934" s="13">
        <f t="shared" si="554"/>
        <v>42767</v>
      </c>
      <c r="AD3934" s="14">
        <f t="shared" si="555"/>
        <v>42794</v>
      </c>
      <c r="AE3934" s="1" t="str">
        <f t="shared" si="556"/>
        <v>Tuesday</v>
      </c>
      <c r="AF3934" s="2">
        <v>0.64293981481481477</v>
      </c>
      <c r="AG3934" s="2">
        <f t="shared" si="557"/>
        <v>0.625</v>
      </c>
      <c r="AH3934" t="s">
        <v>27</v>
      </c>
    </row>
    <row r="3935" spans="1:34" x14ac:dyDescent="0.2">
      <c r="A3935">
        <v>558783</v>
      </c>
      <c r="B3935" t="s">
        <v>20</v>
      </c>
      <c r="C3935" t="s">
        <v>42</v>
      </c>
      <c r="D3935" t="s">
        <v>22</v>
      </c>
      <c r="E3935">
        <v>53066</v>
      </c>
      <c r="F3935" t="s">
        <v>23</v>
      </c>
      <c r="G3935" t="s">
        <v>24</v>
      </c>
      <c r="H3935">
        <v>17</v>
      </c>
      <c r="I3935" t="s">
        <v>43</v>
      </c>
      <c r="J3935">
        <f>VLOOKUP(I3935,[1]Key!$A$1:$C$72,2,FALSE)</f>
        <v>43.03886</v>
      </c>
      <c r="K3935">
        <f>VLOOKUP(I3935,[1]Key!$A$1:$C$72,3,FALSE)</f>
        <v>-87.902720000000002</v>
      </c>
      <c r="L3935" t="s">
        <v>36</v>
      </c>
      <c r="M3935">
        <f>VLOOKUP(L3935,[1]Key!$A$1:$C$72,2,FALSE)</f>
        <v>43.038580000000003</v>
      </c>
      <c r="N3935">
        <f>VLOOKUP(L3935,[1]Key!$A$1:$C$72,3,FALSE)</f>
        <v>-87.90934</v>
      </c>
      <c r="O3935">
        <v>11</v>
      </c>
      <c r="P3935">
        <v>0</v>
      </c>
      <c r="Q3935">
        <v>1.7</v>
      </c>
      <c r="R3935">
        <v>1.6</v>
      </c>
      <c r="S3935">
        <v>66</v>
      </c>
      <c r="T3935">
        <f t="shared" si="549"/>
        <v>-1</v>
      </c>
      <c r="U3935" s="1">
        <v>42794</v>
      </c>
      <c r="V3935" s="13">
        <f t="shared" si="550"/>
        <v>42767</v>
      </c>
      <c r="W3935" s="14">
        <f t="shared" si="551"/>
        <v>42794</v>
      </c>
      <c r="X3935" s="1" t="str">
        <f t="shared" si="552"/>
        <v>Tuesday</v>
      </c>
      <c r="Y3935" s="2">
        <v>0.68524305555555554</v>
      </c>
      <c r="Z3935" s="2">
        <f t="shared" si="553"/>
        <v>0.66666666666666663</v>
      </c>
      <c r="AA3935">
        <f>1</f>
        <v>1</v>
      </c>
      <c r="AB3935" s="1">
        <v>42794</v>
      </c>
      <c r="AC3935" s="13">
        <f t="shared" si="554"/>
        <v>42767</v>
      </c>
      <c r="AD3935" s="14">
        <f t="shared" si="555"/>
        <v>42794</v>
      </c>
      <c r="AE3935" s="1" t="str">
        <f t="shared" si="556"/>
        <v>Tuesday</v>
      </c>
      <c r="AF3935" s="2">
        <v>0.69239583333333332</v>
      </c>
      <c r="AG3935" s="2">
        <f t="shared" si="557"/>
        <v>0.70833333333333326</v>
      </c>
      <c r="AH3935" t="s">
        <v>27</v>
      </c>
    </row>
    <row r="3936" spans="1:34" x14ac:dyDescent="0.2">
      <c r="A3936">
        <v>1494109</v>
      </c>
      <c r="B3936" t="s">
        <v>20</v>
      </c>
      <c r="C3936" t="s">
        <v>28</v>
      </c>
      <c r="D3936" t="s">
        <v>22</v>
      </c>
      <c r="E3936">
        <v>53233</v>
      </c>
      <c r="F3936" t="s">
        <v>23</v>
      </c>
      <c r="G3936" t="s">
        <v>24</v>
      </c>
      <c r="H3936">
        <v>11055</v>
      </c>
      <c r="I3936" t="s">
        <v>43</v>
      </c>
      <c r="J3936">
        <f>VLOOKUP(I3936,[1]Key!$A$1:$C$72,2,FALSE)</f>
        <v>43.03886</v>
      </c>
      <c r="K3936">
        <f>VLOOKUP(I3936,[1]Key!$A$1:$C$72,3,FALSE)</f>
        <v>-87.902720000000002</v>
      </c>
      <c r="L3936" t="s">
        <v>73</v>
      </c>
      <c r="M3936">
        <f>VLOOKUP(L3936,[1]Key!$A$1:$C$72,2,FALSE)</f>
        <v>43.040349999999997</v>
      </c>
      <c r="N3936">
        <f>VLOOKUP(L3936,[1]Key!$A$1:$C$72,3,FALSE)</f>
        <v>-87.920760000000001</v>
      </c>
      <c r="O3936">
        <v>10</v>
      </c>
      <c r="P3936">
        <v>0</v>
      </c>
      <c r="Q3936">
        <v>1.5</v>
      </c>
      <c r="R3936">
        <v>1.4</v>
      </c>
      <c r="S3936">
        <v>60</v>
      </c>
      <c r="T3936">
        <f t="shared" si="549"/>
        <v>-1</v>
      </c>
      <c r="U3936" s="1">
        <v>42794</v>
      </c>
      <c r="V3936" s="13">
        <f t="shared" si="550"/>
        <v>42767</v>
      </c>
      <c r="W3936" s="14">
        <f t="shared" si="551"/>
        <v>42794</v>
      </c>
      <c r="X3936" s="1" t="str">
        <f t="shared" si="552"/>
        <v>Tuesday</v>
      </c>
      <c r="Y3936" s="2">
        <v>0.71174768518518527</v>
      </c>
      <c r="Z3936" s="2">
        <f t="shared" si="553"/>
        <v>0.70833333333333326</v>
      </c>
      <c r="AA3936">
        <f>1</f>
        <v>1</v>
      </c>
      <c r="AB3936" s="1">
        <v>42794</v>
      </c>
      <c r="AC3936" s="13">
        <f t="shared" si="554"/>
        <v>42767</v>
      </c>
      <c r="AD3936" s="14">
        <f t="shared" si="555"/>
        <v>42794</v>
      </c>
      <c r="AE3936" s="1" t="str">
        <f t="shared" si="556"/>
        <v>Tuesday</v>
      </c>
      <c r="AF3936" s="2">
        <v>0.7181481481481482</v>
      </c>
      <c r="AG3936" s="2">
        <f t="shared" si="557"/>
        <v>0.70833333333333326</v>
      </c>
      <c r="AH3936" t="s">
        <v>27</v>
      </c>
    </row>
    <row r="3937" spans="1:34" x14ac:dyDescent="0.2">
      <c r="A3937">
        <v>783916</v>
      </c>
      <c r="B3937" t="s">
        <v>20</v>
      </c>
      <c r="C3937" t="s">
        <v>53</v>
      </c>
      <c r="D3937" t="s">
        <v>46</v>
      </c>
      <c r="E3937">
        <v>60618</v>
      </c>
      <c r="F3937" t="s">
        <v>23</v>
      </c>
      <c r="G3937" t="s">
        <v>24</v>
      </c>
      <c r="H3937">
        <v>961</v>
      </c>
      <c r="I3937" t="s">
        <v>43</v>
      </c>
      <c r="J3937">
        <f>VLOOKUP(I3937,[1]Key!$A$1:$C$72,2,FALSE)</f>
        <v>43.03886</v>
      </c>
      <c r="K3937">
        <f>VLOOKUP(I3937,[1]Key!$A$1:$C$72,3,FALSE)</f>
        <v>-87.902720000000002</v>
      </c>
      <c r="L3937" t="s">
        <v>43</v>
      </c>
      <c r="M3937">
        <f>VLOOKUP(L3937,[1]Key!$A$1:$C$72,2,FALSE)</f>
        <v>43.03886</v>
      </c>
      <c r="N3937">
        <f>VLOOKUP(L3937,[1]Key!$A$1:$C$72,3,FALSE)</f>
        <v>-87.902720000000002</v>
      </c>
      <c r="O3937">
        <v>22</v>
      </c>
      <c r="P3937">
        <v>0</v>
      </c>
      <c r="Q3937">
        <v>3.3</v>
      </c>
      <c r="R3937">
        <v>3.1</v>
      </c>
      <c r="S3937">
        <v>132</v>
      </c>
      <c r="T3937">
        <f t="shared" si="549"/>
        <v>-1</v>
      </c>
      <c r="U3937" s="1">
        <v>42794</v>
      </c>
      <c r="V3937" s="13">
        <f t="shared" si="550"/>
        <v>42767</v>
      </c>
      <c r="W3937" s="14">
        <f t="shared" si="551"/>
        <v>42794</v>
      </c>
      <c r="X3937" s="1" t="str">
        <f t="shared" si="552"/>
        <v>Tuesday</v>
      </c>
      <c r="Y3937" s="2">
        <v>0.75633101851851858</v>
      </c>
      <c r="Z3937" s="2">
        <f t="shared" si="553"/>
        <v>0.75</v>
      </c>
      <c r="AA3937">
        <f>1</f>
        <v>1</v>
      </c>
      <c r="AB3937" s="1">
        <v>42794</v>
      </c>
      <c r="AC3937" s="13">
        <f t="shared" si="554"/>
        <v>42767</v>
      </c>
      <c r="AD3937" s="14">
        <f t="shared" si="555"/>
        <v>42794</v>
      </c>
      <c r="AE3937" s="1" t="str">
        <f t="shared" si="556"/>
        <v>Tuesday</v>
      </c>
      <c r="AF3937" s="2">
        <v>0.77188657407407402</v>
      </c>
      <c r="AG3937" s="2">
        <f t="shared" si="557"/>
        <v>0.79166666666666663</v>
      </c>
      <c r="AH3937" t="s">
        <v>35</v>
      </c>
    </row>
    <row r="3938" spans="1:34" x14ac:dyDescent="0.2">
      <c r="A3938">
        <v>1449580</v>
      </c>
      <c r="B3938" t="s">
        <v>20</v>
      </c>
      <c r="C3938" t="s">
        <v>178</v>
      </c>
      <c r="D3938" t="s">
        <v>179</v>
      </c>
      <c r="E3938">
        <v>55746</v>
      </c>
      <c r="F3938" t="s">
        <v>23</v>
      </c>
      <c r="G3938" t="s">
        <v>24</v>
      </c>
      <c r="H3938">
        <v>11106</v>
      </c>
      <c r="I3938" t="s">
        <v>34</v>
      </c>
      <c r="J3938">
        <f>VLOOKUP(I3938,[1]Key!$A$1:$C$72,2,FALSE)</f>
        <v>43.036900000000003</v>
      </c>
      <c r="K3938">
        <f>VLOOKUP(I3938,[1]Key!$A$1:$C$72,3,FALSE)</f>
        <v>-87.89667</v>
      </c>
      <c r="L3938" t="s">
        <v>65</v>
      </c>
      <c r="M3938">
        <f>VLOOKUP(L3938,[1]Key!$A$1:$C$72,2,FALSE)</f>
        <v>43.060786</v>
      </c>
      <c r="N3938">
        <f>VLOOKUP(L3938,[1]Key!$A$1:$C$72,3,FALSE)</f>
        <v>-87.883825999999999</v>
      </c>
      <c r="O3938">
        <v>16</v>
      </c>
      <c r="P3938">
        <v>0</v>
      </c>
      <c r="Q3938">
        <v>2.4</v>
      </c>
      <c r="R3938">
        <v>2.2999999999999998</v>
      </c>
      <c r="S3938">
        <v>96</v>
      </c>
      <c r="T3938">
        <f t="shared" si="549"/>
        <v>-1</v>
      </c>
      <c r="U3938" s="1">
        <v>42794</v>
      </c>
      <c r="V3938" s="13">
        <f t="shared" si="550"/>
        <v>42767</v>
      </c>
      <c r="W3938" s="14">
        <f t="shared" si="551"/>
        <v>42794</v>
      </c>
      <c r="X3938" s="1" t="str">
        <f t="shared" si="552"/>
        <v>Tuesday</v>
      </c>
      <c r="Y3938" s="2">
        <v>0.85024305555555557</v>
      </c>
      <c r="Z3938" s="2">
        <f t="shared" si="553"/>
        <v>0.83333333333333326</v>
      </c>
      <c r="AA3938">
        <f>1</f>
        <v>1</v>
      </c>
      <c r="AB3938" s="1">
        <v>42794</v>
      </c>
      <c r="AC3938" s="13">
        <f t="shared" si="554"/>
        <v>42767</v>
      </c>
      <c r="AD3938" s="14">
        <f t="shared" si="555"/>
        <v>42794</v>
      </c>
      <c r="AE3938" s="1" t="str">
        <f t="shared" si="556"/>
        <v>Tuesday</v>
      </c>
      <c r="AF3938" s="2">
        <v>0.86160879629629628</v>
      </c>
      <c r="AG3938" s="2">
        <f t="shared" si="557"/>
        <v>0.875</v>
      </c>
      <c r="AH3938" t="s">
        <v>27</v>
      </c>
    </row>
    <row r="3939" spans="1:34" x14ac:dyDescent="0.2">
      <c r="A3939">
        <v>1511877</v>
      </c>
      <c r="B3939" t="s">
        <v>20</v>
      </c>
      <c r="C3939" t="s">
        <v>199</v>
      </c>
      <c r="D3939" t="s">
        <v>200</v>
      </c>
      <c r="E3939">
        <v>77049</v>
      </c>
      <c r="F3939" t="s">
        <v>23</v>
      </c>
      <c r="G3939" t="s">
        <v>108</v>
      </c>
      <c r="H3939">
        <v>11131</v>
      </c>
      <c r="I3939" t="s">
        <v>36</v>
      </c>
      <c r="J3939">
        <f>VLOOKUP(I3939,[1]Key!$A$1:$C$72,2,FALSE)</f>
        <v>43.038580000000003</v>
      </c>
      <c r="K3939">
        <f>VLOOKUP(I3939,[1]Key!$A$1:$C$72,3,FALSE)</f>
        <v>-87.90934</v>
      </c>
      <c r="L3939" t="s">
        <v>36</v>
      </c>
      <c r="M3939">
        <f>VLOOKUP(L3939,[1]Key!$A$1:$C$72,2,FALSE)</f>
        <v>43.038580000000003</v>
      </c>
      <c r="N3939">
        <f>VLOOKUP(L3939,[1]Key!$A$1:$C$72,3,FALSE)</f>
        <v>-87.90934</v>
      </c>
      <c r="O3939">
        <v>20</v>
      </c>
      <c r="P3939">
        <v>0</v>
      </c>
      <c r="Q3939">
        <v>3</v>
      </c>
      <c r="R3939">
        <v>2.9</v>
      </c>
      <c r="S3939">
        <v>120</v>
      </c>
      <c r="T3939">
        <f t="shared" si="549"/>
        <v>-1</v>
      </c>
      <c r="U3939" s="1">
        <v>42784</v>
      </c>
      <c r="V3939" s="13">
        <f t="shared" si="550"/>
        <v>42767</v>
      </c>
      <c r="W3939" s="14">
        <f t="shared" si="551"/>
        <v>42784</v>
      </c>
      <c r="X3939" s="1" t="str">
        <f t="shared" si="552"/>
        <v>Saturday</v>
      </c>
      <c r="Y3939" s="2">
        <v>0.63484953703703706</v>
      </c>
      <c r="Z3939" s="2">
        <f t="shared" si="553"/>
        <v>0.625</v>
      </c>
      <c r="AA3939">
        <f>1</f>
        <v>1</v>
      </c>
      <c r="AB3939" s="1">
        <v>42784</v>
      </c>
      <c r="AC3939" s="13">
        <f t="shared" si="554"/>
        <v>42767</v>
      </c>
      <c r="AD3939" s="14">
        <f t="shared" si="555"/>
        <v>42784</v>
      </c>
      <c r="AE3939" s="1" t="str">
        <f t="shared" si="556"/>
        <v>Saturday</v>
      </c>
      <c r="AF3939" s="2">
        <v>0.6489583333333333</v>
      </c>
      <c r="AG3939" s="2">
        <f t="shared" si="557"/>
        <v>0.66666666666666663</v>
      </c>
      <c r="AH3939" t="s">
        <v>35</v>
      </c>
    </row>
    <row r="3940" spans="1:34" x14ac:dyDescent="0.2">
      <c r="O3940">
        <f>AVERAGE(O2:O3939)</f>
        <v>29.218384966988317</v>
      </c>
      <c r="Q3940">
        <f>SUM(Q2:Q3939)</f>
        <v>14400.699999999995</v>
      </c>
      <c r="U3940" s="1"/>
      <c r="V3940" s="13"/>
      <c r="W3940" s="14"/>
      <c r="X3940" s="1"/>
      <c r="Y3940" s="2"/>
      <c r="Z3940" s="2"/>
      <c r="AB3940" s="1"/>
      <c r="AC3940" s="13"/>
      <c r="AD3940" s="14"/>
      <c r="AE3940" s="1"/>
      <c r="AF3940" s="2"/>
      <c r="AG3940" s="2"/>
    </row>
  </sheetData>
  <sortState xmlns:xlrd2="http://schemas.microsoft.com/office/spreadsheetml/2017/richdata2" ref="A2:AH3939">
    <sortCondition ref="B1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"/>
  <sheetViews>
    <sheetView workbookViewId="0"/>
  </sheetViews>
  <sheetFormatPr baseColWidth="10" defaultColWidth="8.83203125" defaultRowHeight="15" x14ac:dyDescent="0.2"/>
  <sheetData>
    <row r="1" spans="1:21" x14ac:dyDescent="0.2">
      <c r="A1" t="s">
        <v>8</v>
      </c>
      <c r="B1" t="s">
        <v>215</v>
      </c>
      <c r="C1" t="s">
        <v>216</v>
      </c>
      <c r="D1" t="s">
        <v>9</v>
      </c>
      <c r="E1" t="s">
        <v>217</v>
      </c>
      <c r="F1" t="s">
        <v>218</v>
      </c>
      <c r="H1" t="s">
        <v>219</v>
      </c>
      <c r="I1" t="s">
        <v>15</v>
      </c>
      <c r="J1" t="s">
        <v>220</v>
      </c>
      <c r="K1" t="s">
        <v>221</v>
      </c>
      <c r="L1" t="s">
        <v>222</v>
      </c>
      <c r="M1" t="s">
        <v>17</v>
      </c>
      <c r="N1" t="s">
        <v>223</v>
      </c>
      <c r="O1" t="s">
        <v>224</v>
      </c>
      <c r="P1" t="s">
        <v>16</v>
      </c>
      <c r="Q1" t="s">
        <v>225</v>
      </c>
      <c r="R1" t="s">
        <v>226</v>
      </c>
      <c r="S1" t="s">
        <v>227</v>
      </c>
      <c r="T1" t="s">
        <v>18</v>
      </c>
      <c r="U1" t="s">
        <v>228</v>
      </c>
    </row>
    <row r="2" spans="1:21" x14ac:dyDescent="0.2">
      <c r="A2" t="s">
        <v>67</v>
      </c>
      <c r="B2">
        <f>VLOOKUP(A2,[2]Key!$A$1:$C$72,2,FALSE)</f>
        <v>43.074890000000003</v>
      </c>
      <c r="C2">
        <f>VLOOKUP(A2,[2]Key!$A$1:$C$72,3,FALSE)</f>
        <v>-87.882810000000006</v>
      </c>
      <c r="D2" t="s">
        <v>67</v>
      </c>
      <c r="E2">
        <f>VLOOKUP(D2,[2]Key!$A$1:$C$72,2,FALSE)</f>
        <v>43.074890000000003</v>
      </c>
      <c r="F2">
        <f>VLOOKUP(D2,[2]Key!$A$1:$C$72,3,FALSE)</f>
        <v>-87.882810000000006</v>
      </c>
      <c r="H2">
        <f>-1</f>
        <v>-1</v>
      </c>
      <c r="I2" s="1">
        <v>42414</v>
      </c>
      <c r="J2" s="13">
        <f t="shared" ref="J2" si="0">DATE(YEAR(I2), MONTH(I2), 1)</f>
        <v>42401</v>
      </c>
      <c r="K2" s="14">
        <f t="shared" ref="K2" si="1">I2</f>
        <v>42414</v>
      </c>
      <c r="L2" s="1" t="str">
        <f t="shared" ref="L2" si="2">TEXT(K2,"dddd")</f>
        <v>Sunday</v>
      </c>
      <c r="M2" s="2">
        <v>0.43217592592592591</v>
      </c>
      <c r="N2" s="2">
        <f t="shared" ref="N2" si="3">MROUND(M2, "1:00")</f>
        <v>0.41666666666666663</v>
      </c>
      <c r="O2">
        <f>1</f>
        <v>1</v>
      </c>
      <c r="P2" s="1">
        <v>42414</v>
      </c>
      <c r="Q2" s="13">
        <f t="shared" ref="Q2" si="4">DATE(YEAR(P2), MONTH(P2), 1)</f>
        <v>42401</v>
      </c>
      <c r="R2" s="14">
        <f t="shared" ref="R2" si="5">P2</f>
        <v>42414</v>
      </c>
      <c r="S2" s="1" t="str">
        <f t="shared" ref="S2" si="6">TEXT(R2,"dddd")</f>
        <v>Sunday</v>
      </c>
      <c r="T2" s="2">
        <v>0.43254629629629626</v>
      </c>
      <c r="U2" s="2">
        <f t="shared" ref="U2" si="7">MROUND(T2, "1:00")</f>
        <v>0.41666666666666663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2"/>
  <sheetViews>
    <sheetView workbookViewId="0"/>
  </sheetViews>
  <sheetFormatPr baseColWidth="10" defaultColWidth="8.83203125" defaultRowHeight="15" x14ac:dyDescent="0.2"/>
  <sheetData>
    <row r="1" spans="1:3" x14ac:dyDescent="0.2">
      <c r="A1" s="3" t="s">
        <v>201</v>
      </c>
      <c r="B1" s="3">
        <v>43.017038999999997</v>
      </c>
      <c r="C1" s="3">
        <v>-87.911201000000005</v>
      </c>
    </row>
    <row r="2" spans="1:3" x14ac:dyDescent="0.2">
      <c r="A2" s="3" t="s">
        <v>32</v>
      </c>
      <c r="B2" s="3">
        <v>43.038719999999998</v>
      </c>
      <c r="C2" s="3">
        <v>-87.905339999999995</v>
      </c>
    </row>
    <row r="3" spans="1:3" x14ac:dyDescent="0.2">
      <c r="A3" s="3" t="s">
        <v>84</v>
      </c>
      <c r="B3" s="3">
        <v>43.024340000000002</v>
      </c>
      <c r="C3" s="3">
        <v>-87.916753</v>
      </c>
    </row>
    <row r="4" spans="1:3" x14ac:dyDescent="0.2">
      <c r="A4" t="s">
        <v>86</v>
      </c>
      <c r="B4" s="3">
        <v>43.054830000000003</v>
      </c>
      <c r="C4" s="3">
        <v>-87.91874</v>
      </c>
    </row>
    <row r="5" spans="1:3" x14ac:dyDescent="0.2">
      <c r="A5" t="s">
        <v>52</v>
      </c>
      <c r="B5" s="3">
        <v>43.026470000000003</v>
      </c>
      <c r="C5" s="3">
        <v>-87.918040000000005</v>
      </c>
    </row>
    <row r="6" spans="1:3" x14ac:dyDescent="0.2">
      <c r="A6" s="4" t="s">
        <v>85</v>
      </c>
      <c r="B6" s="5">
        <v>43.041646999999998</v>
      </c>
      <c r="C6" s="5">
        <v>-87.927257999999995</v>
      </c>
    </row>
    <row r="7" spans="1:3" x14ac:dyDescent="0.2">
      <c r="A7" s="3" t="s">
        <v>44</v>
      </c>
      <c r="B7" s="3">
        <v>43.045712999999999</v>
      </c>
      <c r="C7" s="3">
        <v>-87.899756999999994</v>
      </c>
    </row>
    <row r="8" spans="1:3" x14ac:dyDescent="0.2">
      <c r="A8" s="3" t="s">
        <v>62</v>
      </c>
      <c r="B8" s="3">
        <v>43.058010000000003</v>
      </c>
      <c r="C8" s="3">
        <v>-87.877300000000005</v>
      </c>
    </row>
    <row r="9" spans="1:3" x14ac:dyDescent="0.2">
      <c r="A9" s="6" t="s">
        <v>70</v>
      </c>
      <c r="B9" s="3">
        <v>43.053040000000003</v>
      </c>
      <c r="C9" s="3">
        <v>-87.897660000000002</v>
      </c>
    </row>
    <row r="10" spans="1:3" x14ac:dyDescent="0.2">
      <c r="A10" s="6" t="s">
        <v>80</v>
      </c>
      <c r="B10" s="3">
        <v>43.052460000000004</v>
      </c>
      <c r="C10" s="3">
        <v>-87.891000000000005</v>
      </c>
    </row>
    <row r="11" spans="1:3" x14ac:dyDescent="0.2">
      <c r="A11" s="3" t="s">
        <v>54</v>
      </c>
      <c r="B11" s="3">
        <v>43.046570000000003</v>
      </c>
      <c r="C11" s="3">
        <v>-87.908720000000002</v>
      </c>
    </row>
    <row r="12" spans="1:3" x14ac:dyDescent="0.2">
      <c r="A12" s="3" t="s">
        <v>68</v>
      </c>
      <c r="B12" s="3">
        <v>43.04804</v>
      </c>
      <c r="C12" s="3">
        <v>-87.896720000000002</v>
      </c>
    </row>
    <row r="13" spans="1:3" x14ac:dyDescent="0.2">
      <c r="A13" s="3" t="s">
        <v>202</v>
      </c>
      <c r="B13" s="3">
        <v>43.042639999999999</v>
      </c>
      <c r="C13" s="3">
        <v>-87.905680000000004</v>
      </c>
    </row>
    <row r="14" spans="1:3" x14ac:dyDescent="0.2">
      <c r="A14" s="3" t="s">
        <v>79</v>
      </c>
      <c r="B14" s="3">
        <v>43.038649999999997</v>
      </c>
      <c r="C14" s="3">
        <v>-87.921930000000003</v>
      </c>
    </row>
    <row r="15" spans="1:3" x14ac:dyDescent="0.2">
      <c r="A15" s="7" t="s">
        <v>83</v>
      </c>
      <c r="B15" s="3">
        <v>43.02017</v>
      </c>
      <c r="C15" s="3">
        <v>-87.933049999999994</v>
      </c>
    </row>
    <row r="16" spans="1:3" x14ac:dyDescent="0.2">
      <c r="A16" s="5" t="s">
        <v>56</v>
      </c>
      <c r="B16" s="5">
        <v>43.059550000000002</v>
      </c>
      <c r="C16" s="5">
        <v>-88.008840000000006</v>
      </c>
    </row>
    <row r="17" spans="1:3" x14ac:dyDescent="0.2">
      <c r="A17" s="7" t="s">
        <v>203</v>
      </c>
      <c r="B17" s="3">
        <v>43.053659000000003</v>
      </c>
      <c r="C17" s="3">
        <v>-87.885788000000005</v>
      </c>
    </row>
    <row r="18" spans="1:3" x14ac:dyDescent="0.2">
      <c r="A18" s="8" t="s">
        <v>34</v>
      </c>
      <c r="B18" s="3">
        <v>43.036900000000003</v>
      </c>
      <c r="C18" s="3">
        <v>-87.89667</v>
      </c>
    </row>
    <row r="19" spans="1:3" x14ac:dyDescent="0.2">
      <c r="A19" s="9" t="s">
        <v>60</v>
      </c>
      <c r="B19" s="3">
        <v>43.066893999999998</v>
      </c>
      <c r="C19" s="3">
        <v>-87.877936000000005</v>
      </c>
    </row>
    <row r="20" spans="1:3" x14ac:dyDescent="0.2">
      <c r="A20" s="10" t="s">
        <v>64</v>
      </c>
      <c r="B20" s="10">
        <v>43.049909999999997</v>
      </c>
      <c r="C20" s="10">
        <v>-87.914237</v>
      </c>
    </row>
    <row r="21" spans="1:3" x14ac:dyDescent="0.2">
      <c r="A21" s="3" t="s">
        <v>87</v>
      </c>
      <c r="B21" s="3">
        <v>43.077359999999999</v>
      </c>
      <c r="C21" s="3">
        <v>-87.880769999999998</v>
      </c>
    </row>
    <row r="22" spans="1:3" x14ac:dyDescent="0.2">
      <c r="A22" s="3" t="s">
        <v>94</v>
      </c>
      <c r="B22" s="3">
        <v>43.051119999999997</v>
      </c>
      <c r="C22" s="3">
        <v>-87.918819999999997</v>
      </c>
    </row>
    <row r="23" spans="1:3" x14ac:dyDescent="0.2">
      <c r="A23" s="3" t="s">
        <v>30</v>
      </c>
      <c r="B23" s="3">
        <v>43.05847</v>
      </c>
      <c r="C23" s="3">
        <v>-87.898079999999993</v>
      </c>
    </row>
    <row r="24" spans="1:3" x14ac:dyDescent="0.2">
      <c r="A24" s="3" t="s">
        <v>33</v>
      </c>
      <c r="B24" s="3">
        <v>43.034619999999997</v>
      </c>
      <c r="C24" s="3">
        <v>-87.917500000000004</v>
      </c>
    </row>
    <row r="25" spans="1:3" x14ac:dyDescent="0.2">
      <c r="A25" s="3" t="s">
        <v>37</v>
      </c>
      <c r="B25" s="3">
        <v>43.031320000000001</v>
      </c>
      <c r="C25" s="3">
        <v>-87.904259999999994</v>
      </c>
    </row>
    <row r="26" spans="1:3" x14ac:dyDescent="0.2">
      <c r="A26" s="3" t="s">
        <v>61</v>
      </c>
      <c r="B26" s="3">
        <v>43.058619999999998</v>
      </c>
      <c r="C26" s="3">
        <v>-87.885319999999993</v>
      </c>
    </row>
    <row r="27" spans="1:3" x14ac:dyDescent="0.2">
      <c r="A27" s="3" t="s">
        <v>51</v>
      </c>
      <c r="B27" s="3">
        <v>43.05536</v>
      </c>
      <c r="C27" s="3">
        <v>-87.90504</v>
      </c>
    </row>
    <row r="28" spans="1:3" x14ac:dyDescent="0.2">
      <c r="A28" s="8" t="s">
        <v>204</v>
      </c>
      <c r="B28" s="3">
        <v>43.00291</v>
      </c>
      <c r="C28" s="3">
        <v>-87.903713999999994</v>
      </c>
    </row>
    <row r="29" spans="1:3" x14ac:dyDescent="0.2">
      <c r="A29" s="5" t="s">
        <v>58</v>
      </c>
      <c r="B29" s="5">
        <v>43.052630000000001</v>
      </c>
      <c r="C29" s="5">
        <v>-88.016319999999993</v>
      </c>
    </row>
    <row r="30" spans="1:3" x14ac:dyDescent="0.2">
      <c r="A30" s="9" t="s">
        <v>74</v>
      </c>
      <c r="B30" s="3">
        <v>43.040154000000001</v>
      </c>
      <c r="C30" s="3">
        <v>-87.932113000000001</v>
      </c>
    </row>
    <row r="31" spans="1:3" x14ac:dyDescent="0.2">
      <c r="A31" s="3" t="s">
        <v>205</v>
      </c>
      <c r="B31" s="3">
        <v>43.053879999999999</v>
      </c>
      <c r="C31" s="3">
        <v>-87.903379999999999</v>
      </c>
    </row>
    <row r="32" spans="1:3" x14ac:dyDescent="0.2">
      <c r="A32" s="3" t="s">
        <v>206</v>
      </c>
      <c r="B32" s="3">
        <v>43.039997</v>
      </c>
      <c r="C32" s="3">
        <v>-87.906671000000003</v>
      </c>
    </row>
    <row r="33" spans="1:3" x14ac:dyDescent="0.2">
      <c r="A33" s="3" t="s">
        <v>207</v>
      </c>
      <c r="B33" s="3">
        <v>43.04307</v>
      </c>
      <c r="C33" s="3">
        <v>-87.920339999999996</v>
      </c>
    </row>
    <row r="34" spans="1:3" x14ac:dyDescent="0.2">
      <c r="A34" s="3" t="s">
        <v>40</v>
      </c>
      <c r="B34" s="3">
        <v>43.031480000000002</v>
      </c>
      <c r="C34" s="3">
        <v>-87.908169999999998</v>
      </c>
    </row>
    <row r="35" spans="1:3" x14ac:dyDescent="0.2">
      <c r="A35" s="3" t="s">
        <v>75</v>
      </c>
      <c r="B35" s="3">
        <v>43.056539999999998</v>
      </c>
      <c r="C35" s="3">
        <v>-87.914370000000005</v>
      </c>
    </row>
    <row r="36" spans="1:3" x14ac:dyDescent="0.2">
      <c r="A36" s="3" t="s">
        <v>71</v>
      </c>
      <c r="B36" s="3">
        <v>43.060296999999998</v>
      </c>
      <c r="C36" s="3">
        <v>-87.913150000000002</v>
      </c>
    </row>
    <row r="37" spans="1:3" x14ac:dyDescent="0.2">
      <c r="A37" s="3" t="s">
        <v>78</v>
      </c>
      <c r="B37" s="3">
        <v>43.060250000000003</v>
      </c>
      <c r="C37" s="3">
        <v>-87.892169999999993</v>
      </c>
    </row>
    <row r="38" spans="1:3" x14ac:dyDescent="0.2">
      <c r="A38" s="3" t="s">
        <v>66</v>
      </c>
      <c r="B38" s="3">
        <v>43.060155999999999</v>
      </c>
      <c r="C38" s="3">
        <v>-87.881258000000003</v>
      </c>
    </row>
    <row r="39" spans="1:3" x14ac:dyDescent="0.2">
      <c r="A39" s="3" t="s">
        <v>208</v>
      </c>
      <c r="B39" s="3">
        <v>43.060167999999997</v>
      </c>
      <c r="C39" s="3">
        <v>-87.887604999999994</v>
      </c>
    </row>
    <row r="40" spans="1:3" x14ac:dyDescent="0.2">
      <c r="A40" s="3" t="s">
        <v>209</v>
      </c>
      <c r="B40" s="3">
        <v>43.060400000000001</v>
      </c>
      <c r="C40" s="3">
        <v>-87.928039999999996</v>
      </c>
    </row>
    <row r="41" spans="1:3" x14ac:dyDescent="0.2">
      <c r="A41" s="3" t="s">
        <v>76</v>
      </c>
      <c r="B41" s="3">
        <v>43.063749000000001</v>
      </c>
      <c r="C41" s="3">
        <v>-87.887962999999999</v>
      </c>
    </row>
    <row r="42" spans="1:3" x14ac:dyDescent="0.2">
      <c r="A42" s="3" t="s">
        <v>77</v>
      </c>
      <c r="B42" s="3">
        <v>43.074655999999997</v>
      </c>
      <c r="C42" s="3">
        <v>-87.889011999999994</v>
      </c>
    </row>
    <row r="43" spans="1:3" x14ac:dyDescent="0.2">
      <c r="A43" s="3" t="s">
        <v>41</v>
      </c>
      <c r="B43" s="3">
        <v>43.04824</v>
      </c>
      <c r="C43" s="3">
        <v>-87.904970000000006</v>
      </c>
    </row>
    <row r="44" spans="1:3" x14ac:dyDescent="0.2">
      <c r="A44" s="3" t="s">
        <v>69</v>
      </c>
      <c r="B44" s="3">
        <v>43.048200000000001</v>
      </c>
      <c r="C44" s="3">
        <v>-87.900859999999994</v>
      </c>
    </row>
    <row r="45" spans="1:3" x14ac:dyDescent="0.2">
      <c r="A45" s="8" t="s">
        <v>210</v>
      </c>
      <c r="B45" s="3">
        <v>43.044359999999998</v>
      </c>
      <c r="C45" s="3">
        <v>-87.914230000000003</v>
      </c>
    </row>
    <row r="46" spans="1:3" x14ac:dyDescent="0.2">
      <c r="A46" s="3" t="s">
        <v>50</v>
      </c>
      <c r="B46" s="3">
        <v>43.052549999999997</v>
      </c>
      <c r="C46" s="3">
        <v>-87.909329999999997</v>
      </c>
    </row>
    <row r="47" spans="1:3" x14ac:dyDescent="0.2">
      <c r="A47" t="s">
        <v>65</v>
      </c>
      <c r="B47" s="3">
        <v>43.060786</v>
      </c>
      <c r="C47" s="3">
        <v>-87.883825999999999</v>
      </c>
    </row>
    <row r="48" spans="1:3" x14ac:dyDescent="0.2">
      <c r="A48" s="3" t="s">
        <v>31</v>
      </c>
      <c r="B48" s="3">
        <v>43.03519</v>
      </c>
      <c r="C48" s="3">
        <v>-87.907390000000007</v>
      </c>
    </row>
    <row r="49" spans="1:3" x14ac:dyDescent="0.2">
      <c r="A49" s="9" t="s">
        <v>73</v>
      </c>
      <c r="B49" s="3">
        <v>43.040349999999997</v>
      </c>
      <c r="C49" s="3">
        <v>-87.920760000000001</v>
      </c>
    </row>
    <row r="50" spans="1:3" x14ac:dyDescent="0.2">
      <c r="A50" s="8" t="s">
        <v>29</v>
      </c>
      <c r="B50" s="3">
        <v>43.042490000000001</v>
      </c>
      <c r="C50" s="3">
        <v>-87.909959999999998</v>
      </c>
    </row>
    <row r="51" spans="1:3" x14ac:dyDescent="0.2">
      <c r="A51" s="3" t="s">
        <v>93</v>
      </c>
      <c r="B51" s="3">
        <v>43.069021999999997</v>
      </c>
      <c r="C51" s="3">
        <v>-87.887940999999998</v>
      </c>
    </row>
    <row r="52" spans="1:3" x14ac:dyDescent="0.2">
      <c r="A52" s="3" t="s">
        <v>81</v>
      </c>
      <c r="B52" s="3">
        <v>43.06033</v>
      </c>
      <c r="C52" s="3">
        <v>-87.89546</v>
      </c>
    </row>
    <row r="53" spans="1:3" x14ac:dyDescent="0.2">
      <c r="A53" s="9" t="s">
        <v>72</v>
      </c>
      <c r="B53" s="3">
        <v>43.02948</v>
      </c>
      <c r="C53" s="3">
        <v>-87.912819999999996</v>
      </c>
    </row>
    <row r="54" spans="1:3" x14ac:dyDescent="0.2">
      <c r="A54" s="3" t="s">
        <v>82</v>
      </c>
      <c r="B54" s="3">
        <v>43.026229999999998</v>
      </c>
      <c r="C54" s="3">
        <v>-87.912809999999993</v>
      </c>
    </row>
    <row r="55" spans="1:3" x14ac:dyDescent="0.2">
      <c r="A55" s="3" t="s">
        <v>105</v>
      </c>
      <c r="B55" s="3">
        <v>43.020020000000002</v>
      </c>
      <c r="C55" s="3">
        <v>-87.912540000000007</v>
      </c>
    </row>
    <row r="56" spans="1:3" x14ac:dyDescent="0.2">
      <c r="A56" s="3" t="s">
        <v>63</v>
      </c>
      <c r="B56" s="3">
        <v>43.078530000000001</v>
      </c>
      <c r="C56" s="3">
        <v>-87.882620000000003</v>
      </c>
    </row>
    <row r="57" spans="1:3" x14ac:dyDescent="0.2">
      <c r="A57" s="8" t="s">
        <v>47</v>
      </c>
      <c r="B57" s="3">
        <v>43.049230000000001</v>
      </c>
      <c r="C57" s="3">
        <v>-87.911940000000001</v>
      </c>
    </row>
    <row r="58" spans="1:3" x14ac:dyDescent="0.2">
      <c r="A58" s="3" t="s">
        <v>211</v>
      </c>
      <c r="B58" s="3">
        <v>42.999212999999997</v>
      </c>
      <c r="C58" s="3">
        <v>-87.889716000000007</v>
      </c>
    </row>
    <row r="59" spans="1:3" x14ac:dyDescent="0.2">
      <c r="A59" s="3" t="s">
        <v>43</v>
      </c>
      <c r="B59" s="3">
        <v>43.03886</v>
      </c>
      <c r="C59" s="3">
        <v>-87.902720000000002</v>
      </c>
    </row>
    <row r="60" spans="1:3" x14ac:dyDescent="0.2">
      <c r="A60" s="9" t="s">
        <v>67</v>
      </c>
      <c r="B60" s="3">
        <v>43.074890000000003</v>
      </c>
      <c r="C60" s="3">
        <v>-87.882810000000006</v>
      </c>
    </row>
    <row r="61" spans="1:3" x14ac:dyDescent="0.2">
      <c r="A61" s="8" t="s">
        <v>212</v>
      </c>
      <c r="B61" s="3">
        <v>43.048430000000003</v>
      </c>
      <c r="C61" s="3">
        <v>-87.930189999999996</v>
      </c>
    </row>
    <row r="62" spans="1:3" x14ac:dyDescent="0.2">
      <c r="A62" s="5" t="s">
        <v>57</v>
      </c>
      <c r="B62" s="5">
        <v>43.048609999999996</v>
      </c>
      <c r="C62" s="5">
        <v>-88.008480000000006</v>
      </c>
    </row>
    <row r="63" spans="1:3" x14ac:dyDescent="0.2">
      <c r="A63" s="5" t="s">
        <v>59</v>
      </c>
      <c r="B63" s="5">
        <v>43.060580000000002</v>
      </c>
      <c r="C63" s="5">
        <v>-87.998589999999993</v>
      </c>
    </row>
    <row r="64" spans="1:3" x14ac:dyDescent="0.2">
      <c r="A64" s="5" t="s">
        <v>55</v>
      </c>
      <c r="B64" s="5">
        <v>43.060839999999999</v>
      </c>
      <c r="C64" s="5">
        <v>-88.001940000000005</v>
      </c>
    </row>
    <row r="65" spans="1:3" x14ac:dyDescent="0.2">
      <c r="A65" t="s">
        <v>25</v>
      </c>
      <c r="B65" s="11">
        <v>43.06044</v>
      </c>
      <c r="C65" s="11">
        <v>-88.016239999999996</v>
      </c>
    </row>
    <row r="66" spans="1:3" x14ac:dyDescent="0.2">
      <c r="A66" t="s">
        <v>26</v>
      </c>
      <c r="B66" s="5">
        <v>43.060079999999999</v>
      </c>
      <c r="C66" s="5">
        <v>-88.027349999999998</v>
      </c>
    </row>
    <row r="67" spans="1:3" x14ac:dyDescent="0.2">
      <c r="A67" s="7" t="s">
        <v>213</v>
      </c>
      <c r="B67" s="3">
        <v>43.020130000000002</v>
      </c>
      <c r="C67" s="3">
        <v>-87.922499999999999</v>
      </c>
    </row>
    <row r="68" spans="1:3" x14ac:dyDescent="0.2">
      <c r="A68" s="9" t="s">
        <v>48</v>
      </c>
      <c r="B68" s="3">
        <v>43.05097</v>
      </c>
      <c r="C68" s="3">
        <v>-87.906440000000003</v>
      </c>
    </row>
    <row r="69" spans="1:3" x14ac:dyDescent="0.2">
      <c r="A69" s="3" t="s">
        <v>36</v>
      </c>
      <c r="B69" s="3">
        <v>43.038580000000003</v>
      </c>
      <c r="C69" s="3">
        <v>-87.90934</v>
      </c>
    </row>
    <row r="70" spans="1:3" x14ac:dyDescent="0.2">
      <c r="A70" s="3" t="s">
        <v>214</v>
      </c>
      <c r="B70" s="3">
        <v>43.064901999999996</v>
      </c>
      <c r="C70" s="3">
        <v>-87.878107999999997</v>
      </c>
    </row>
    <row r="71" spans="1:3" x14ac:dyDescent="0.2">
      <c r="A71" s="3" t="s">
        <v>39</v>
      </c>
      <c r="B71" s="3">
        <v>43.03913</v>
      </c>
      <c r="C71" s="3">
        <v>-87.916150000000002</v>
      </c>
    </row>
    <row r="72" spans="1:3" x14ac:dyDescent="0.2">
      <c r="A72" s="12" t="s">
        <v>38</v>
      </c>
      <c r="B72" s="12">
        <v>43.004728999999998</v>
      </c>
      <c r="C72" s="12">
        <v>-87.905463999999995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Prior_Month_Formated</vt:lpstr>
      <vt:lpstr>Formulas</vt:lpstr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Zihao Jin</cp:lastModifiedBy>
  <dcterms:created xsi:type="dcterms:W3CDTF">2017-03-18T20:05:09Z</dcterms:created>
  <dcterms:modified xsi:type="dcterms:W3CDTF">2019-04-08T22:31:41Z</dcterms:modified>
</cp:coreProperties>
</file>